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showInkAnnotation="0" autoCompressPictures="0" defaultThemeVersion="124226"/>
  <mc:AlternateContent xmlns:mc="http://schemas.openxmlformats.org/markup-compatibility/2006">
    <mc:Choice Requires="x15">
      <x15ac:absPath xmlns:x15ac="http://schemas.microsoft.com/office/spreadsheetml/2010/11/ac" url="D:\IA_DOCS\marketing\solar\"/>
    </mc:Choice>
  </mc:AlternateContent>
  <xr:revisionPtr revIDLastSave="0" documentId="8_{12B9A8B5-950A-4BDA-B346-3957F5DBD6E7}" xr6:coauthVersionLast="47" xr6:coauthVersionMax="47" xr10:uidLastSave="{00000000-0000-0000-0000-000000000000}"/>
  <bookViews>
    <workbookView xWindow="-120" yWindow="-120" windowWidth="51840" windowHeight="21240" tabRatio="547" activeTab="1" xr2:uid="{00000000-000D-0000-FFFF-FFFF00000000}"/>
  </bookViews>
  <sheets>
    <sheet name="START" sheetId="11" r:id="rId1"/>
    <sheet name="DC Health Tracker Buckthorn" sheetId="14" r:id="rId2"/>
    <sheet name="3YR_REPEAT_STRINGS" sheetId="15" r:id="rId3"/>
    <sheet name="DRONE - FLIGHT LOG (TBD)" sheetId="12" r:id="rId4"/>
    <sheet name="List" sheetId="4" state="hidden" r:id="rId5"/>
  </sheets>
  <definedNames>
    <definedName name="_xlnm._FilterDatabase" localSheetId="1" hidden="1">'DC Health Tracker Buckthorn'!$A$16:$Q$5048</definedName>
    <definedName name="_xlnm.Print_Area" localSheetId="1">'DC Health Tracker Buckthorn'!$A$1:$Q$800</definedName>
    <definedName name="_xlnm.Print_Area" localSheetId="4">List!$A$1:$H$40</definedName>
    <definedName name="_xlnm.Print_Titles" localSheetId="1">'DC Health Tracker Buckthorn'!$14:$15</definedName>
  </definedNames>
  <calcPr calcId="191029"/>
</workbook>
</file>

<file path=xl/calcChain.xml><?xml version="1.0" encoding="utf-8"?>
<calcChain xmlns="http://schemas.openxmlformats.org/spreadsheetml/2006/main">
  <c r="P4471" i="14" l="1"/>
  <c r="M4471" i="14" s="1"/>
  <c r="Q4471" i="14"/>
  <c r="P4472" i="14"/>
  <c r="M4472" i="14" s="1"/>
  <c r="Q4472" i="14"/>
  <c r="P4473" i="14"/>
  <c r="M4473" i="14" s="1"/>
  <c r="Q4473" i="14"/>
  <c r="P4474" i="14"/>
  <c r="M4474" i="14" s="1"/>
  <c r="Q4474" i="14"/>
  <c r="P4475" i="14"/>
  <c r="M4475" i="14" s="1"/>
  <c r="Q4475" i="14"/>
  <c r="P4476" i="14"/>
  <c r="M4476" i="14" s="1"/>
  <c r="Q4476" i="14"/>
  <c r="P4477" i="14"/>
  <c r="M4477" i="14" s="1"/>
  <c r="Q4477" i="14"/>
  <c r="P4478" i="14"/>
  <c r="M4478" i="14" s="1"/>
  <c r="Q4478" i="14"/>
  <c r="P4479" i="14"/>
  <c r="M4479" i="14" s="1"/>
  <c r="Q4479" i="14"/>
  <c r="P4480" i="14"/>
  <c r="M4480" i="14" s="1"/>
  <c r="Q4480" i="14"/>
  <c r="P4481" i="14"/>
  <c r="M4481" i="14" s="1"/>
  <c r="Q4481" i="14"/>
  <c r="P4482" i="14"/>
  <c r="M4482" i="14" s="1"/>
  <c r="Q4482" i="14"/>
  <c r="P4483" i="14"/>
  <c r="M4483" i="14" s="1"/>
  <c r="Q4483" i="14"/>
  <c r="P4484" i="14"/>
  <c r="M4484" i="14" s="1"/>
  <c r="Q4484" i="14"/>
  <c r="P4485" i="14"/>
  <c r="M4485" i="14" s="1"/>
  <c r="Q4485" i="14"/>
  <c r="P4486" i="14"/>
  <c r="M4486" i="14" s="1"/>
  <c r="Q4486" i="14"/>
  <c r="P4487" i="14"/>
  <c r="M4487" i="14" s="1"/>
  <c r="Q4487" i="14"/>
  <c r="P4488" i="14"/>
  <c r="M4488" i="14" s="1"/>
  <c r="Q4488" i="14"/>
  <c r="P4489" i="14"/>
  <c r="M4489" i="14" s="1"/>
  <c r="Q4489" i="14"/>
  <c r="P4490" i="14"/>
  <c r="M4490" i="14" s="1"/>
  <c r="Q4490" i="14"/>
  <c r="P4491" i="14"/>
  <c r="M4491" i="14" s="1"/>
  <c r="Q4491" i="14"/>
  <c r="P4492" i="14"/>
  <c r="M4492" i="14" s="1"/>
  <c r="Q4492" i="14"/>
  <c r="P4493" i="14"/>
  <c r="M4493" i="14" s="1"/>
  <c r="Q4493" i="14"/>
  <c r="P4494" i="14"/>
  <c r="M4494" i="14" s="1"/>
  <c r="Q4494" i="14"/>
  <c r="P4495" i="14"/>
  <c r="M4495" i="14" s="1"/>
  <c r="Q4495" i="14"/>
  <c r="P4496" i="14"/>
  <c r="M4496" i="14" s="1"/>
  <c r="Q4496" i="14"/>
  <c r="P4497" i="14"/>
  <c r="M4497" i="14" s="1"/>
  <c r="Q4497" i="14"/>
  <c r="P4498" i="14"/>
  <c r="M4498" i="14" s="1"/>
  <c r="Q4498" i="14"/>
  <c r="P4499" i="14"/>
  <c r="M4499" i="14" s="1"/>
  <c r="Q4499" i="14"/>
  <c r="P4500" i="14"/>
  <c r="M4500" i="14" s="1"/>
  <c r="Q4500" i="14"/>
  <c r="P4501" i="14"/>
  <c r="M4501" i="14" s="1"/>
  <c r="Q4501" i="14"/>
  <c r="P4502" i="14"/>
  <c r="M4502" i="14" s="1"/>
  <c r="Q4502" i="14"/>
  <c r="P4503" i="14"/>
  <c r="M4503" i="14" s="1"/>
  <c r="Q4503" i="14"/>
  <c r="P4504" i="14"/>
  <c r="M4504" i="14" s="1"/>
  <c r="Q4504" i="14"/>
  <c r="P4505" i="14"/>
  <c r="M4505" i="14" s="1"/>
  <c r="Q4505" i="14"/>
  <c r="P4506" i="14"/>
  <c r="M4506" i="14" s="1"/>
  <c r="Q4506" i="14"/>
  <c r="P4507" i="14"/>
  <c r="M4507" i="14" s="1"/>
  <c r="Q4507" i="14"/>
  <c r="P4508" i="14"/>
  <c r="M4508" i="14" s="1"/>
  <c r="Q4508" i="14"/>
  <c r="P4509" i="14"/>
  <c r="M4509" i="14" s="1"/>
  <c r="Q4509" i="14"/>
  <c r="P4510" i="14"/>
  <c r="M4510" i="14" s="1"/>
  <c r="Q4510" i="14"/>
  <c r="P4511" i="14"/>
  <c r="M4511" i="14" s="1"/>
  <c r="Q4511" i="14"/>
  <c r="P4512" i="14"/>
  <c r="M4512" i="14" s="1"/>
  <c r="Q4512" i="14"/>
  <c r="P4513" i="14"/>
  <c r="M4513" i="14" s="1"/>
  <c r="Q4513" i="14"/>
  <c r="P4514" i="14"/>
  <c r="M4514" i="14" s="1"/>
  <c r="Q4514" i="14"/>
  <c r="P4515" i="14"/>
  <c r="M4515" i="14" s="1"/>
  <c r="Q4515" i="14"/>
  <c r="P4516" i="14"/>
  <c r="M4516" i="14" s="1"/>
  <c r="Q4516" i="14"/>
  <c r="P4517" i="14"/>
  <c r="M4517" i="14" s="1"/>
  <c r="Q4517" i="14"/>
  <c r="P4518" i="14"/>
  <c r="M4518" i="14" s="1"/>
  <c r="Q4518" i="14"/>
  <c r="P4519" i="14"/>
  <c r="M4519" i="14" s="1"/>
  <c r="Q4519" i="14"/>
  <c r="P4520" i="14"/>
  <c r="M4520" i="14" s="1"/>
  <c r="Q4520" i="14"/>
  <c r="P4521" i="14"/>
  <c r="M4521" i="14" s="1"/>
  <c r="Q4521" i="14"/>
  <c r="P4522" i="14"/>
  <c r="M4522" i="14" s="1"/>
  <c r="Q4522" i="14"/>
  <c r="P4523" i="14"/>
  <c r="M4523" i="14" s="1"/>
  <c r="Q4523" i="14"/>
  <c r="P4524" i="14"/>
  <c r="M4524" i="14" s="1"/>
  <c r="Q4524" i="14"/>
  <c r="P4525" i="14"/>
  <c r="M4525" i="14" s="1"/>
  <c r="Q4525" i="14"/>
  <c r="P4526" i="14"/>
  <c r="M4526" i="14" s="1"/>
  <c r="Q4526" i="14"/>
  <c r="P4527" i="14"/>
  <c r="M4527" i="14" s="1"/>
  <c r="Q4527" i="14"/>
  <c r="P4528" i="14"/>
  <c r="M4528" i="14" s="1"/>
  <c r="Q4528" i="14"/>
  <c r="P4529" i="14"/>
  <c r="M4529" i="14" s="1"/>
  <c r="Q4529" i="14"/>
  <c r="P4530" i="14"/>
  <c r="M4530" i="14" s="1"/>
  <c r="Q4530" i="14"/>
  <c r="P4531" i="14"/>
  <c r="M4531" i="14" s="1"/>
  <c r="Q4531" i="14"/>
  <c r="P4532" i="14"/>
  <c r="M4532" i="14" s="1"/>
  <c r="Q4532" i="14"/>
  <c r="P4533" i="14"/>
  <c r="M4533" i="14" s="1"/>
  <c r="Q4533" i="14"/>
  <c r="P4534" i="14"/>
  <c r="M4534" i="14" s="1"/>
  <c r="Q4534" i="14"/>
  <c r="P4535" i="14"/>
  <c r="M4535" i="14" s="1"/>
  <c r="Q4535" i="14"/>
  <c r="P4536" i="14"/>
  <c r="M4536" i="14" s="1"/>
  <c r="Q4536" i="14"/>
  <c r="P4537" i="14"/>
  <c r="M4537" i="14" s="1"/>
  <c r="Q4537" i="14"/>
  <c r="P4538" i="14"/>
  <c r="M4538" i="14" s="1"/>
  <c r="Q4538" i="14"/>
  <c r="P4539" i="14"/>
  <c r="M4539" i="14" s="1"/>
  <c r="Q4539" i="14"/>
  <c r="P4540" i="14"/>
  <c r="M4540" i="14" s="1"/>
  <c r="Q4540" i="14"/>
  <c r="P4541" i="14"/>
  <c r="M4541" i="14" s="1"/>
  <c r="Q4541" i="14"/>
  <c r="P4542" i="14"/>
  <c r="M4542" i="14" s="1"/>
  <c r="Q4542" i="14"/>
  <c r="P4543" i="14"/>
  <c r="M4543" i="14" s="1"/>
  <c r="Q4543" i="14"/>
  <c r="P4544" i="14"/>
  <c r="M4544" i="14" s="1"/>
  <c r="Q4544" i="14"/>
  <c r="P4545" i="14"/>
  <c r="M4545" i="14" s="1"/>
  <c r="Q4545" i="14"/>
  <c r="P4546" i="14"/>
  <c r="M4546" i="14" s="1"/>
  <c r="Q4546" i="14"/>
  <c r="P4547" i="14"/>
  <c r="M4547" i="14" s="1"/>
  <c r="Q4547" i="14"/>
  <c r="P4548" i="14"/>
  <c r="M4548" i="14" s="1"/>
  <c r="Q4548" i="14"/>
  <c r="P4549" i="14"/>
  <c r="M4549" i="14" s="1"/>
  <c r="Q4549" i="14"/>
  <c r="P4550" i="14"/>
  <c r="M4550" i="14" s="1"/>
  <c r="Q4550" i="14"/>
  <c r="P4551" i="14"/>
  <c r="M4551" i="14" s="1"/>
  <c r="Q4551" i="14"/>
  <c r="P4552" i="14"/>
  <c r="M4552" i="14" s="1"/>
  <c r="Q4552" i="14"/>
  <c r="P4553" i="14"/>
  <c r="M4553" i="14" s="1"/>
  <c r="Q4553" i="14"/>
  <c r="P4554" i="14"/>
  <c r="M4554" i="14" s="1"/>
  <c r="Q4554" i="14"/>
  <c r="P4555" i="14"/>
  <c r="M4555" i="14" s="1"/>
  <c r="Q4555" i="14"/>
  <c r="P4556" i="14"/>
  <c r="M4556" i="14" s="1"/>
  <c r="Q4556" i="14"/>
  <c r="P4557" i="14"/>
  <c r="M4557" i="14" s="1"/>
  <c r="Q4557" i="14"/>
  <c r="P4558" i="14"/>
  <c r="M4558" i="14" s="1"/>
  <c r="Q4558" i="14"/>
  <c r="P4559" i="14"/>
  <c r="M4559" i="14" s="1"/>
  <c r="Q4559" i="14"/>
  <c r="P4560" i="14"/>
  <c r="M4560" i="14" s="1"/>
  <c r="Q4560" i="14"/>
  <c r="P4561" i="14"/>
  <c r="M4561" i="14" s="1"/>
  <c r="Q4561" i="14"/>
  <c r="P4562" i="14"/>
  <c r="M4562" i="14" s="1"/>
  <c r="Q4562" i="14"/>
  <c r="P4563" i="14"/>
  <c r="M4563" i="14" s="1"/>
  <c r="Q4563" i="14"/>
  <c r="P4564" i="14"/>
  <c r="M4564" i="14" s="1"/>
  <c r="Q4564" i="14"/>
  <c r="P4565" i="14"/>
  <c r="M4565" i="14" s="1"/>
  <c r="Q4565" i="14"/>
  <c r="P4566" i="14"/>
  <c r="M4566" i="14" s="1"/>
  <c r="Q4566" i="14"/>
  <c r="P4567" i="14"/>
  <c r="M4567" i="14" s="1"/>
  <c r="Q4567" i="14"/>
  <c r="P4568" i="14"/>
  <c r="M4568" i="14" s="1"/>
  <c r="Q4568" i="14"/>
  <c r="P4569" i="14"/>
  <c r="M4569" i="14" s="1"/>
  <c r="Q4569" i="14"/>
  <c r="P4570" i="14"/>
  <c r="M4570" i="14" s="1"/>
  <c r="Q4570" i="14"/>
  <c r="P4571" i="14"/>
  <c r="M4571" i="14" s="1"/>
  <c r="Q4571" i="14"/>
  <c r="P4572" i="14"/>
  <c r="M4572" i="14" s="1"/>
  <c r="Q4572" i="14"/>
  <c r="P4573" i="14"/>
  <c r="M4573" i="14" s="1"/>
  <c r="Q4573" i="14"/>
  <c r="P4574" i="14"/>
  <c r="M4574" i="14" s="1"/>
  <c r="Q4574" i="14"/>
  <c r="P4575" i="14"/>
  <c r="M4575" i="14" s="1"/>
  <c r="Q4575" i="14"/>
  <c r="P4576" i="14"/>
  <c r="M4576" i="14" s="1"/>
  <c r="Q4576" i="14"/>
  <c r="P4577" i="14"/>
  <c r="M4577" i="14" s="1"/>
  <c r="Q4577" i="14"/>
  <c r="P4578" i="14"/>
  <c r="M4578" i="14" s="1"/>
  <c r="Q4578" i="14"/>
  <c r="P4579" i="14"/>
  <c r="M4579" i="14" s="1"/>
  <c r="Q4579" i="14"/>
  <c r="P4580" i="14"/>
  <c r="M4580" i="14" s="1"/>
  <c r="Q4580" i="14"/>
  <c r="P4581" i="14"/>
  <c r="M4581" i="14" s="1"/>
  <c r="Q4581" i="14"/>
  <c r="P4582" i="14"/>
  <c r="M4582" i="14" s="1"/>
  <c r="Q4582" i="14"/>
  <c r="P4583" i="14"/>
  <c r="M4583" i="14" s="1"/>
  <c r="Q4583" i="14"/>
  <c r="P4584" i="14"/>
  <c r="M4584" i="14" s="1"/>
  <c r="Q4584" i="14"/>
  <c r="P4585" i="14"/>
  <c r="M4585" i="14" s="1"/>
  <c r="Q4585" i="14"/>
  <c r="P4586" i="14"/>
  <c r="M4586" i="14" s="1"/>
  <c r="Q4586" i="14"/>
  <c r="P4587" i="14"/>
  <c r="M4587" i="14" s="1"/>
  <c r="Q4587" i="14"/>
  <c r="P4588" i="14"/>
  <c r="M4588" i="14" s="1"/>
  <c r="Q4588" i="14"/>
  <c r="P4589" i="14"/>
  <c r="M4589" i="14" s="1"/>
  <c r="Q4589" i="14"/>
  <c r="P4590" i="14"/>
  <c r="M4590" i="14" s="1"/>
  <c r="Q4590" i="14"/>
  <c r="P4591" i="14"/>
  <c r="M4591" i="14" s="1"/>
  <c r="Q4591" i="14"/>
  <c r="P4592" i="14"/>
  <c r="M4592" i="14" s="1"/>
  <c r="Q4592" i="14"/>
  <c r="P4593" i="14"/>
  <c r="M4593" i="14" s="1"/>
  <c r="Q4593" i="14"/>
  <c r="P4594" i="14"/>
  <c r="M4594" i="14" s="1"/>
  <c r="Q4594" i="14"/>
  <c r="P4595" i="14"/>
  <c r="M4595" i="14" s="1"/>
  <c r="Q4595" i="14"/>
  <c r="P4596" i="14"/>
  <c r="M4596" i="14" s="1"/>
  <c r="Q4596" i="14"/>
  <c r="P4597" i="14"/>
  <c r="M4597" i="14" s="1"/>
  <c r="Q4597" i="14"/>
  <c r="P4598" i="14"/>
  <c r="M4598" i="14" s="1"/>
  <c r="Q4598" i="14"/>
  <c r="P4599" i="14"/>
  <c r="M4599" i="14" s="1"/>
  <c r="Q4599" i="14"/>
  <c r="P4600" i="14"/>
  <c r="M4600" i="14" s="1"/>
  <c r="Q4600" i="14"/>
  <c r="P4601" i="14"/>
  <c r="M4601" i="14" s="1"/>
  <c r="Q4601" i="14"/>
  <c r="P4602" i="14"/>
  <c r="M4602" i="14" s="1"/>
  <c r="Q4602" i="14"/>
  <c r="P4603" i="14"/>
  <c r="M4603" i="14" s="1"/>
  <c r="Q4603" i="14"/>
  <c r="P4604" i="14"/>
  <c r="M4604" i="14" s="1"/>
  <c r="Q4604" i="14"/>
  <c r="P4605" i="14"/>
  <c r="M4605" i="14" s="1"/>
  <c r="Q4605" i="14"/>
  <c r="P4606" i="14"/>
  <c r="M4606" i="14" s="1"/>
  <c r="Q4606" i="14"/>
  <c r="P4607" i="14"/>
  <c r="M4607" i="14" s="1"/>
  <c r="Q4607" i="14"/>
  <c r="P4608" i="14"/>
  <c r="M4608" i="14" s="1"/>
  <c r="Q4608" i="14"/>
  <c r="P4609" i="14"/>
  <c r="M4609" i="14" s="1"/>
  <c r="Q4609" i="14"/>
  <c r="P4610" i="14"/>
  <c r="M4610" i="14" s="1"/>
  <c r="Q4610" i="14"/>
  <c r="P4611" i="14"/>
  <c r="M4611" i="14" s="1"/>
  <c r="Q4611" i="14"/>
  <c r="P4612" i="14"/>
  <c r="M4612" i="14" s="1"/>
  <c r="Q4612" i="14"/>
  <c r="P4613" i="14"/>
  <c r="M4613" i="14" s="1"/>
  <c r="Q4613" i="14"/>
  <c r="P4614" i="14"/>
  <c r="M4614" i="14" s="1"/>
  <c r="Q4614" i="14"/>
  <c r="P4615" i="14"/>
  <c r="M4615" i="14" s="1"/>
  <c r="Q4615" i="14"/>
  <c r="P4616" i="14"/>
  <c r="M4616" i="14" s="1"/>
  <c r="Q4616" i="14"/>
  <c r="P4617" i="14"/>
  <c r="M4617" i="14" s="1"/>
  <c r="Q4617" i="14"/>
  <c r="P4618" i="14"/>
  <c r="M4618" i="14" s="1"/>
  <c r="Q4618" i="14"/>
  <c r="P4619" i="14"/>
  <c r="M4619" i="14" s="1"/>
  <c r="Q4619" i="14"/>
  <c r="P4620" i="14"/>
  <c r="M4620" i="14" s="1"/>
  <c r="Q4620" i="14"/>
  <c r="P4621" i="14"/>
  <c r="M4621" i="14" s="1"/>
  <c r="Q4621" i="14"/>
  <c r="P4622" i="14"/>
  <c r="M4622" i="14" s="1"/>
  <c r="Q4622" i="14"/>
  <c r="P4623" i="14"/>
  <c r="M4623" i="14" s="1"/>
  <c r="Q4623" i="14"/>
  <c r="P4624" i="14"/>
  <c r="M4624" i="14" s="1"/>
  <c r="Q4624" i="14"/>
  <c r="P4625" i="14"/>
  <c r="M4625" i="14" s="1"/>
  <c r="Q4625" i="14"/>
  <c r="P4626" i="14"/>
  <c r="M4626" i="14" s="1"/>
  <c r="Q4626" i="14"/>
  <c r="P4627" i="14"/>
  <c r="M4627" i="14" s="1"/>
  <c r="Q4627" i="14"/>
  <c r="P4628" i="14"/>
  <c r="M4628" i="14" s="1"/>
  <c r="Q4628" i="14"/>
  <c r="P4629" i="14"/>
  <c r="M4629" i="14" s="1"/>
  <c r="Q4629" i="14"/>
  <c r="P4630" i="14"/>
  <c r="M4630" i="14" s="1"/>
  <c r="Q4630" i="14"/>
  <c r="P4631" i="14"/>
  <c r="M4631" i="14" s="1"/>
  <c r="Q4631" i="14"/>
  <c r="P4632" i="14"/>
  <c r="M4632" i="14" s="1"/>
  <c r="Q4632" i="14"/>
  <c r="P4633" i="14"/>
  <c r="M4633" i="14" s="1"/>
  <c r="Q4633" i="14"/>
  <c r="P4634" i="14"/>
  <c r="M4634" i="14" s="1"/>
  <c r="Q4634" i="14"/>
  <c r="P4635" i="14"/>
  <c r="M4635" i="14" s="1"/>
  <c r="Q4635" i="14"/>
  <c r="P4636" i="14"/>
  <c r="M4636" i="14" s="1"/>
  <c r="Q4636" i="14"/>
  <c r="P4637" i="14"/>
  <c r="M4637" i="14" s="1"/>
  <c r="Q4637" i="14"/>
  <c r="P4638" i="14"/>
  <c r="M4638" i="14" s="1"/>
  <c r="Q4638" i="14"/>
  <c r="P4639" i="14"/>
  <c r="M4639" i="14" s="1"/>
  <c r="Q4639" i="14"/>
  <c r="P4640" i="14"/>
  <c r="M4640" i="14" s="1"/>
  <c r="Q4640" i="14"/>
  <c r="P4641" i="14"/>
  <c r="M4641" i="14" s="1"/>
  <c r="Q4641" i="14"/>
  <c r="P4642" i="14"/>
  <c r="M4642" i="14" s="1"/>
  <c r="Q4642" i="14"/>
  <c r="P4643" i="14"/>
  <c r="M4643" i="14" s="1"/>
  <c r="Q4643" i="14"/>
  <c r="P4644" i="14"/>
  <c r="M4644" i="14" s="1"/>
  <c r="Q4644" i="14"/>
  <c r="P4645" i="14"/>
  <c r="M4645" i="14" s="1"/>
  <c r="Q4645" i="14"/>
  <c r="P4646" i="14"/>
  <c r="M4646" i="14" s="1"/>
  <c r="Q4646" i="14"/>
  <c r="P4647" i="14"/>
  <c r="M4647" i="14" s="1"/>
  <c r="Q4647" i="14"/>
  <c r="P4648" i="14"/>
  <c r="M4648" i="14" s="1"/>
  <c r="Q4648" i="14"/>
  <c r="P4649" i="14"/>
  <c r="M4649" i="14" s="1"/>
  <c r="Q4649" i="14"/>
  <c r="P4650" i="14"/>
  <c r="M4650" i="14" s="1"/>
  <c r="Q4650" i="14"/>
  <c r="P4651" i="14"/>
  <c r="M4651" i="14" s="1"/>
  <c r="Q4651" i="14"/>
  <c r="P4652" i="14"/>
  <c r="M4652" i="14" s="1"/>
  <c r="Q4652" i="14"/>
  <c r="P4653" i="14"/>
  <c r="M4653" i="14" s="1"/>
  <c r="Q4653" i="14"/>
  <c r="P4654" i="14"/>
  <c r="M4654" i="14" s="1"/>
  <c r="Q4654" i="14"/>
  <c r="P4655" i="14"/>
  <c r="M4655" i="14" s="1"/>
  <c r="Q4655" i="14"/>
  <c r="P4656" i="14"/>
  <c r="M4656" i="14" s="1"/>
  <c r="Q4656" i="14"/>
  <c r="P4657" i="14"/>
  <c r="M4657" i="14" s="1"/>
  <c r="Q4657" i="14"/>
  <c r="P4658" i="14"/>
  <c r="M4658" i="14" s="1"/>
  <c r="Q4658" i="14"/>
  <c r="P4659" i="14"/>
  <c r="M4659" i="14" s="1"/>
  <c r="Q4659" i="14"/>
  <c r="P4660" i="14"/>
  <c r="M4660" i="14" s="1"/>
  <c r="Q4660" i="14"/>
  <c r="P4661" i="14"/>
  <c r="M4661" i="14" s="1"/>
  <c r="Q4661" i="14"/>
  <c r="P4662" i="14"/>
  <c r="M4662" i="14" s="1"/>
  <c r="Q4662" i="14"/>
  <c r="P4663" i="14"/>
  <c r="M4663" i="14" s="1"/>
  <c r="Q4663" i="14"/>
  <c r="P4664" i="14"/>
  <c r="M4664" i="14" s="1"/>
  <c r="Q4664" i="14"/>
  <c r="P4665" i="14"/>
  <c r="M4665" i="14" s="1"/>
  <c r="Q4665" i="14"/>
  <c r="P4666" i="14"/>
  <c r="M4666" i="14" s="1"/>
  <c r="Q4666" i="14"/>
  <c r="P4667" i="14"/>
  <c r="M4667" i="14" s="1"/>
  <c r="Q4667" i="14"/>
  <c r="P4668" i="14"/>
  <c r="M4668" i="14" s="1"/>
  <c r="Q4668" i="14"/>
  <c r="P4669" i="14"/>
  <c r="M4669" i="14" s="1"/>
  <c r="Q4669" i="14"/>
  <c r="P4670" i="14"/>
  <c r="M4670" i="14" s="1"/>
  <c r="Q4670" i="14"/>
  <c r="P4671" i="14"/>
  <c r="M4671" i="14" s="1"/>
  <c r="Q4671" i="14"/>
  <c r="P4672" i="14"/>
  <c r="M4672" i="14" s="1"/>
  <c r="Q4672" i="14"/>
  <c r="P4673" i="14"/>
  <c r="M4673" i="14" s="1"/>
  <c r="Q4673" i="14"/>
  <c r="P4674" i="14"/>
  <c r="M4674" i="14" s="1"/>
  <c r="Q4674" i="14"/>
  <c r="P4675" i="14"/>
  <c r="M4675" i="14" s="1"/>
  <c r="Q4675" i="14"/>
  <c r="P4676" i="14"/>
  <c r="M4676" i="14" s="1"/>
  <c r="Q4676" i="14"/>
  <c r="P4677" i="14"/>
  <c r="M4677" i="14" s="1"/>
  <c r="Q4677" i="14"/>
  <c r="P4678" i="14"/>
  <c r="M4678" i="14" s="1"/>
  <c r="Q4678" i="14"/>
  <c r="P4679" i="14"/>
  <c r="M4679" i="14" s="1"/>
  <c r="Q4679" i="14"/>
  <c r="P4680" i="14"/>
  <c r="M4680" i="14" s="1"/>
  <c r="Q4680" i="14"/>
  <c r="P4681" i="14"/>
  <c r="M4681" i="14" s="1"/>
  <c r="Q4681" i="14"/>
  <c r="P4682" i="14"/>
  <c r="M4682" i="14" s="1"/>
  <c r="Q4682" i="14"/>
  <c r="P4683" i="14"/>
  <c r="M4683" i="14" s="1"/>
  <c r="Q4683" i="14"/>
  <c r="P4684" i="14"/>
  <c r="M4684" i="14" s="1"/>
  <c r="Q4684" i="14"/>
  <c r="P4685" i="14"/>
  <c r="M4685" i="14" s="1"/>
  <c r="Q4685" i="14"/>
  <c r="P4686" i="14"/>
  <c r="M4686" i="14" s="1"/>
  <c r="Q4686" i="14"/>
  <c r="P4687" i="14"/>
  <c r="M4687" i="14" s="1"/>
  <c r="Q4687" i="14"/>
  <c r="P4688" i="14"/>
  <c r="M4688" i="14" s="1"/>
  <c r="Q4688" i="14"/>
  <c r="P4689" i="14"/>
  <c r="M4689" i="14" s="1"/>
  <c r="Q4689" i="14"/>
  <c r="P4690" i="14"/>
  <c r="M4690" i="14" s="1"/>
  <c r="Q4690" i="14"/>
  <c r="P4691" i="14"/>
  <c r="M4691" i="14" s="1"/>
  <c r="Q4691" i="14"/>
  <c r="P4692" i="14"/>
  <c r="M4692" i="14" s="1"/>
  <c r="Q4692" i="14"/>
  <c r="P4693" i="14"/>
  <c r="M4693" i="14" s="1"/>
  <c r="Q4693" i="14"/>
  <c r="P4694" i="14"/>
  <c r="M4694" i="14" s="1"/>
  <c r="Q4694" i="14"/>
  <c r="P4695" i="14"/>
  <c r="M4695" i="14" s="1"/>
  <c r="Q4695" i="14"/>
  <c r="P4696" i="14"/>
  <c r="M4696" i="14" s="1"/>
  <c r="Q4696" i="14"/>
  <c r="P4697" i="14"/>
  <c r="M4697" i="14" s="1"/>
  <c r="Q4697" i="14"/>
  <c r="P4698" i="14"/>
  <c r="M4698" i="14" s="1"/>
  <c r="Q4698" i="14"/>
  <c r="P4699" i="14"/>
  <c r="M4699" i="14" s="1"/>
  <c r="Q4699" i="14"/>
  <c r="P4700" i="14"/>
  <c r="M4700" i="14" s="1"/>
  <c r="Q4700" i="14"/>
  <c r="P4701" i="14"/>
  <c r="M4701" i="14" s="1"/>
  <c r="Q4701" i="14"/>
  <c r="P4702" i="14"/>
  <c r="M4702" i="14" s="1"/>
  <c r="Q4702" i="14"/>
  <c r="P4703" i="14"/>
  <c r="M4703" i="14" s="1"/>
  <c r="Q4703" i="14"/>
  <c r="P4704" i="14"/>
  <c r="M4704" i="14" s="1"/>
  <c r="Q4704" i="14"/>
  <c r="P4705" i="14"/>
  <c r="M4705" i="14" s="1"/>
  <c r="Q4705" i="14"/>
  <c r="P4706" i="14"/>
  <c r="M4706" i="14" s="1"/>
  <c r="Q4706" i="14"/>
  <c r="P4707" i="14"/>
  <c r="M4707" i="14" s="1"/>
  <c r="Q4707" i="14"/>
  <c r="P4708" i="14"/>
  <c r="M4708" i="14" s="1"/>
  <c r="Q4708" i="14"/>
  <c r="P4709" i="14"/>
  <c r="M4709" i="14" s="1"/>
  <c r="Q4709" i="14"/>
  <c r="P4710" i="14"/>
  <c r="M4710" i="14" s="1"/>
  <c r="Q4710" i="14"/>
  <c r="P4711" i="14"/>
  <c r="M4711" i="14" s="1"/>
  <c r="Q4711" i="14"/>
  <c r="P4712" i="14"/>
  <c r="M4712" i="14" s="1"/>
  <c r="Q4712" i="14"/>
  <c r="P4713" i="14"/>
  <c r="M4713" i="14" s="1"/>
  <c r="Q4713" i="14"/>
  <c r="P4714" i="14"/>
  <c r="M4714" i="14" s="1"/>
  <c r="Q4714" i="14"/>
  <c r="P4715" i="14"/>
  <c r="M4715" i="14" s="1"/>
  <c r="Q4715" i="14"/>
  <c r="P4716" i="14"/>
  <c r="M4716" i="14" s="1"/>
  <c r="Q4716" i="14"/>
  <c r="P4717" i="14"/>
  <c r="M4717" i="14" s="1"/>
  <c r="Q4717" i="14"/>
  <c r="P4718" i="14"/>
  <c r="M4718" i="14" s="1"/>
  <c r="Q4718" i="14"/>
  <c r="P4719" i="14"/>
  <c r="M4719" i="14" s="1"/>
  <c r="Q4719" i="14"/>
  <c r="P4720" i="14"/>
  <c r="M4720" i="14" s="1"/>
  <c r="Q4720" i="14"/>
  <c r="P4721" i="14"/>
  <c r="M4721" i="14" s="1"/>
  <c r="Q4721" i="14"/>
  <c r="P4722" i="14"/>
  <c r="M4722" i="14" s="1"/>
  <c r="Q4722" i="14"/>
  <c r="P4723" i="14"/>
  <c r="M4723" i="14" s="1"/>
  <c r="Q4723" i="14"/>
  <c r="P4724" i="14"/>
  <c r="M4724" i="14" s="1"/>
  <c r="Q4724" i="14"/>
  <c r="P4725" i="14"/>
  <c r="M4725" i="14" s="1"/>
  <c r="Q4725" i="14"/>
  <c r="P4726" i="14"/>
  <c r="M4726" i="14" s="1"/>
  <c r="Q4726" i="14"/>
  <c r="P4727" i="14"/>
  <c r="M4727" i="14" s="1"/>
  <c r="Q4727" i="14"/>
  <c r="P4728" i="14"/>
  <c r="M4728" i="14" s="1"/>
  <c r="Q4728" i="14"/>
  <c r="P4729" i="14"/>
  <c r="M4729" i="14" s="1"/>
  <c r="Q4729" i="14"/>
  <c r="P4730" i="14"/>
  <c r="M4730" i="14" s="1"/>
  <c r="Q4730" i="14"/>
  <c r="P4731" i="14"/>
  <c r="M4731" i="14" s="1"/>
  <c r="Q4731" i="14"/>
  <c r="P4732" i="14"/>
  <c r="M4732" i="14" s="1"/>
  <c r="Q4732" i="14"/>
  <c r="P4733" i="14"/>
  <c r="M4733" i="14" s="1"/>
  <c r="Q4733" i="14"/>
  <c r="P4734" i="14"/>
  <c r="M4734" i="14" s="1"/>
  <c r="Q4734" i="14"/>
  <c r="P4735" i="14"/>
  <c r="M4735" i="14" s="1"/>
  <c r="Q4735" i="14"/>
  <c r="P4736" i="14"/>
  <c r="M4736" i="14" s="1"/>
  <c r="Q4736" i="14"/>
  <c r="P4737" i="14"/>
  <c r="M4737" i="14" s="1"/>
  <c r="Q4737" i="14"/>
  <c r="P4738" i="14"/>
  <c r="M4738" i="14" s="1"/>
  <c r="Q4738" i="14"/>
  <c r="P4739" i="14"/>
  <c r="M4739" i="14" s="1"/>
  <c r="Q4739" i="14"/>
  <c r="P4740" i="14"/>
  <c r="M4740" i="14" s="1"/>
  <c r="Q4740" i="14"/>
  <c r="P4741" i="14"/>
  <c r="M4741" i="14" s="1"/>
  <c r="Q4741" i="14"/>
  <c r="P4742" i="14"/>
  <c r="M4742" i="14" s="1"/>
  <c r="Q4742" i="14"/>
  <c r="P4743" i="14"/>
  <c r="M4743" i="14" s="1"/>
  <c r="Q4743" i="14"/>
  <c r="P4744" i="14"/>
  <c r="M4744" i="14" s="1"/>
  <c r="Q4744" i="14"/>
  <c r="P4745" i="14"/>
  <c r="M4745" i="14" s="1"/>
  <c r="Q4745" i="14"/>
  <c r="P4746" i="14"/>
  <c r="M4746" i="14" s="1"/>
  <c r="Q4746" i="14"/>
  <c r="P4747" i="14"/>
  <c r="M4747" i="14" s="1"/>
  <c r="Q4747" i="14"/>
  <c r="P4748" i="14"/>
  <c r="M4748" i="14" s="1"/>
  <c r="Q4748" i="14"/>
  <c r="P4749" i="14"/>
  <c r="M4749" i="14" s="1"/>
  <c r="Q4749" i="14"/>
  <c r="P4750" i="14"/>
  <c r="M4750" i="14" s="1"/>
  <c r="Q4750" i="14"/>
  <c r="P4751" i="14"/>
  <c r="M4751" i="14" s="1"/>
  <c r="Q4751" i="14"/>
  <c r="P4752" i="14"/>
  <c r="M4752" i="14" s="1"/>
  <c r="Q4752" i="14"/>
  <c r="P4753" i="14"/>
  <c r="M4753" i="14" s="1"/>
  <c r="Q4753" i="14"/>
  <c r="P4754" i="14"/>
  <c r="M4754" i="14" s="1"/>
  <c r="Q4754" i="14"/>
  <c r="P4755" i="14"/>
  <c r="M4755" i="14" s="1"/>
  <c r="Q4755" i="14"/>
  <c r="P4756" i="14"/>
  <c r="M4756" i="14" s="1"/>
  <c r="Q4756" i="14"/>
  <c r="P4757" i="14"/>
  <c r="M4757" i="14" s="1"/>
  <c r="Q4757" i="14"/>
  <c r="P4758" i="14"/>
  <c r="M4758" i="14" s="1"/>
  <c r="Q4758" i="14"/>
  <c r="P4759" i="14"/>
  <c r="M4759" i="14" s="1"/>
  <c r="Q4759" i="14"/>
  <c r="P4760" i="14"/>
  <c r="M4760" i="14" s="1"/>
  <c r="Q4760" i="14"/>
  <c r="P4761" i="14"/>
  <c r="M4761" i="14" s="1"/>
  <c r="Q4761" i="14"/>
  <c r="P4762" i="14"/>
  <c r="M4762" i="14" s="1"/>
  <c r="Q4762" i="14"/>
  <c r="P4763" i="14"/>
  <c r="M4763" i="14" s="1"/>
  <c r="Q4763" i="14"/>
  <c r="P4764" i="14"/>
  <c r="M4764" i="14" s="1"/>
  <c r="Q4764" i="14"/>
  <c r="P4765" i="14"/>
  <c r="M4765" i="14" s="1"/>
  <c r="Q4765" i="14"/>
  <c r="P4766" i="14"/>
  <c r="M4766" i="14" s="1"/>
  <c r="Q4766" i="14"/>
  <c r="P4767" i="14"/>
  <c r="M4767" i="14" s="1"/>
  <c r="Q4767" i="14"/>
  <c r="P4768" i="14"/>
  <c r="M4768" i="14" s="1"/>
  <c r="Q4768" i="14"/>
  <c r="P4769" i="14"/>
  <c r="M4769" i="14" s="1"/>
  <c r="Q4769" i="14"/>
  <c r="P4770" i="14"/>
  <c r="M4770" i="14" s="1"/>
  <c r="Q4770" i="14"/>
  <c r="P4771" i="14"/>
  <c r="M4771" i="14" s="1"/>
  <c r="Q4771" i="14"/>
  <c r="P4772" i="14"/>
  <c r="M4772" i="14" s="1"/>
  <c r="Q4772" i="14"/>
  <c r="P4773" i="14"/>
  <c r="M4773" i="14" s="1"/>
  <c r="Q4773" i="14"/>
  <c r="P4774" i="14"/>
  <c r="M4774" i="14" s="1"/>
  <c r="Q4774" i="14"/>
  <c r="P4775" i="14"/>
  <c r="M4775" i="14" s="1"/>
  <c r="Q4775" i="14"/>
  <c r="P4776" i="14"/>
  <c r="M4776" i="14" s="1"/>
  <c r="Q4776" i="14"/>
  <c r="P4777" i="14"/>
  <c r="M4777" i="14" s="1"/>
  <c r="Q4777" i="14"/>
  <c r="P4778" i="14"/>
  <c r="M4778" i="14" s="1"/>
  <c r="Q4778" i="14"/>
  <c r="P4779" i="14"/>
  <c r="M4779" i="14" s="1"/>
  <c r="Q4779" i="14"/>
  <c r="P4780" i="14"/>
  <c r="M4780" i="14" s="1"/>
  <c r="Q4780" i="14"/>
  <c r="P4781" i="14"/>
  <c r="M4781" i="14" s="1"/>
  <c r="Q4781" i="14"/>
  <c r="P4782" i="14"/>
  <c r="M4782" i="14" s="1"/>
  <c r="Q4782" i="14"/>
  <c r="P4783" i="14"/>
  <c r="M4783" i="14" s="1"/>
  <c r="Q4783" i="14"/>
  <c r="P4784" i="14"/>
  <c r="M4784" i="14" s="1"/>
  <c r="Q4784" i="14"/>
  <c r="P4785" i="14"/>
  <c r="M4785" i="14" s="1"/>
  <c r="Q4785" i="14"/>
  <c r="P4786" i="14"/>
  <c r="M4786" i="14" s="1"/>
  <c r="Q4786" i="14"/>
  <c r="P4787" i="14"/>
  <c r="M4787" i="14" s="1"/>
  <c r="Q4787" i="14"/>
  <c r="P4788" i="14"/>
  <c r="M4788" i="14" s="1"/>
  <c r="Q4788" i="14"/>
  <c r="P4789" i="14"/>
  <c r="M4789" i="14" s="1"/>
  <c r="Q4789" i="14"/>
  <c r="P4790" i="14"/>
  <c r="M4790" i="14" s="1"/>
  <c r="Q4790" i="14"/>
  <c r="P4791" i="14"/>
  <c r="M4791" i="14" s="1"/>
  <c r="Q4791" i="14"/>
  <c r="P4792" i="14"/>
  <c r="M4792" i="14" s="1"/>
  <c r="Q4792" i="14"/>
  <c r="P4793" i="14"/>
  <c r="M4793" i="14" s="1"/>
  <c r="Q4793" i="14"/>
  <c r="P4794" i="14"/>
  <c r="M4794" i="14" s="1"/>
  <c r="Q4794" i="14"/>
  <c r="P4795" i="14"/>
  <c r="M4795" i="14" s="1"/>
  <c r="Q4795" i="14"/>
  <c r="P4796" i="14"/>
  <c r="M4796" i="14" s="1"/>
  <c r="Q4796" i="14"/>
  <c r="P4797" i="14"/>
  <c r="M4797" i="14" s="1"/>
  <c r="Q4797" i="14"/>
  <c r="P4798" i="14"/>
  <c r="M4798" i="14" s="1"/>
  <c r="Q4798" i="14"/>
  <c r="P4799" i="14"/>
  <c r="M4799" i="14" s="1"/>
  <c r="Q4799" i="14"/>
  <c r="P4800" i="14"/>
  <c r="M4800" i="14" s="1"/>
  <c r="Q4800" i="14"/>
  <c r="P4801" i="14"/>
  <c r="M4801" i="14" s="1"/>
  <c r="Q4801" i="14"/>
  <c r="P4802" i="14"/>
  <c r="M4802" i="14" s="1"/>
  <c r="Q4802" i="14"/>
  <c r="P4803" i="14"/>
  <c r="M4803" i="14" s="1"/>
  <c r="Q4803" i="14"/>
  <c r="P4804" i="14"/>
  <c r="M4804" i="14" s="1"/>
  <c r="Q4804" i="14"/>
  <c r="P4805" i="14"/>
  <c r="M4805" i="14" s="1"/>
  <c r="Q4805" i="14"/>
  <c r="P4806" i="14"/>
  <c r="M4806" i="14" s="1"/>
  <c r="Q4806" i="14"/>
  <c r="P4807" i="14"/>
  <c r="M4807" i="14" s="1"/>
  <c r="Q4807" i="14"/>
  <c r="P4808" i="14"/>
  <c r="M4808" i="14" s="1"/>
  <c r="Q4808" i="14"/>
  <c r="P4809" i="14"/>
  <c r="M4809" i="14" s="1"/>
  <c r="Q4809" i="14"/>
  <c r="P4810" i="14"/>
  <c r="M4810" i="14" s="1"/>
  <c r="Q4810" i="14"/>
  <c r="P4811" i="14"/>
  <c r="M4811" i="14" s="1"/>
  <c r="Q4811" i="14"/>
  <c r="P4812" i="14"/>
  <c r="M4812" i="14" s="1"/>
  <c r="Q4812" i="14"/>
  <c r="P4813" i="14"/>
  <c r="M4813" i="14" s="1"/>
  <c r="Q4813" i="14"/>
  <c r="P4814" i="14"/>
  <c r="M4814" i="14" s="1"/>
  <c r="Q4814" i="14"/>
  <c r="P4815" i="14"/>
  <c r="M4815" i="14" s="1"/>
  <c r="Q4815" i="14"/>
  <c r="P4816" i="14"/>
  <c r="M4816" i="14" s="1"/>
  <c r="Q4816" i="14"/>
  <c r="P4817" i="14"/>
  <c r="M4817" i="14" s="1"/>
  <c r="Q4817" i="14"/>
  <c r="P4818" i="14"/>
  <c r="M4818" i="14" s="1"/>
  <c r="Q4818" i="14"/>
  <c r="P4819" i="14"/>
  <c r="M4819" i="14" s="1"/>
  <c r="Q4819" i="14"/>
  <c r="P4820" i="14"/>
  <c r="M4820" i="14" s="1"/>
  <c r="Q4820" i="14"/>
  <c r="P4821" i="14"/>
  <c r="M4821" i="14" s="1"/>
  <c r="Q4821" i="14"/>
  <c r="P4822" i="14"/>
  <c r="M4822" i="14" s="1"/>
  <c r="Q4822" i="14"/>
  <c r="P4823" i="14"/>
  <c r="M4823" i="14" s="1"/>
  <c r="Q4823" i="14"/>
  <c r="P4824" i="14"/>
  <c r="M4824" i="14" s="1"/>
  <c r="Q4824" i="14"/>
  <c r="P4825" i="14"/>
  <c r="M4825" i="14" s="1"/>
  <c r="Q4825" i="14"/>
  <c r="P4826" i="14"/>
  <c r="M4826" i="14" s="1"/>
  <c r="Q4826" i="14"/>
  <c r="P4827" i="14"/>
  <c r="M4827" i="14" s="1"/>
  <c r="Q4827" i="14"/>
  <c r="P4828" i="14"/>
  <c r="M4828" i="14" s="1"/>
  <c r="Q4828" i="14"/>
  <c r="P4829" i="14"/>
  <c r="M4829" i="14" s="1"/>
  <c r="Q4829" i="14"/>
  <c r="P4830" i="14"/>
  <c r="M4830" i="14" s="1"/>
  <c r="Q4830" i="14"/>
  <c r="P4831" i="14"/>
  <c r="M4831" i="14" s="1"/>
  <c r="Q4831" i="14"/>
  <c r="P4832" i="14"/>
  <c r="M4832" i="14" s="1"/>
  <c r="Q4832" i="14"/>
  <c r="P4833" i="14"/>
  <c r="M4833" i="14" s="1"/>
  <c r="Q4833" i="14"/>
  <c r="P4834" i="14"/>
  <c r="M4834" i="14" s="1"/>
  <c r="Q4834" i="14"/>
  <c r="P4835" i="14"/>
  <c r="M4835" i="14" s="1"/>
  <c r="Q4835" i="14"/>
  <c r="P4836" i="14"/>
  <c r="M4836" i="14" s="1"/>
  <c r="Q4836" i="14"/>
  <c r="P4837" i="14"/>
  <c r="M4837" i="14" s="1"/>
  <c r="Q4837" i="14"/>
  <c r="P4838" i="14"/>
  <c r="M4838" i="14" s="1"/>
  <c r="Q4838" i="14"/>
  <c r="P4839" i="14"/>
  <c r="M4839" i="14" s="1"/>
  <c r="Q4839" i="14"/>
  <c r="P4840" i="14"/>
  <c r="M4840" i="14" s="1"/>
  <c r="Q4840" i="14"/>
  <c r="P4841" i="14"/>
  <c r="M4841" i="14" s="1"/>
  <c r="Q4841" i="14"/>
  <c r="P4842" i="14"/>
  <c r="M4842" i="14" s="1"/>
  <c r="Q4842" i="14"/>
  <c r="P4843" i="14"/>
  <c r="M4843" i="14" s="1"/>
  <c r="Q4843" i="14"/>
  <c r="P4844" i="14"/>
  <c r="M4844" i="14" s="1"/>
  <c r="Q4844" i="14"/>
  <c r="P4845" i="14"/>
  <c r="M4845" i="14" s="1"/>
  <c r="Q4845" i="14"/>
  <c r="P4846" i="14"/>
  <c r="M4846" i="14" s="1"/>
  <c r="Q4846" i="14"/>
  <c r="P4847" i="14"/>
  <c r="M4847" i="14" s="1"/>
  <c r="Q4847" i="14"/>
  <c r="P4848" i="14"/>
  <c r="M4848" i="14" s="1"/>
  <c r="Q4848" i="14"/>
  <c r="P4849" i="14"/>
  <c r="M4849" i="14" s="1"/>
  <c r="Q4849" i="14"/>
  <c r="P4850" i="14"/>
  <c r="M4850" i="14" s="1"/>
  <c r="Q4850" i="14"/>
  <c r="P4851" i="14"/>
  <c r="M4851" i="14" s="1"/>
  <c r="Q4851" i="14"/>
  <c r="P4852" i="14"/>
  <c r="M4852" i="14" s="1"/>
  <c r="Q4852" i="14"/>
  <c r="P4853" i="14"/>
  <c r="M4853" i="14" s="1"/>
  <c r="Q4853" i="14"/>
  <c r="P4854" i="14"/>
  <c r="M4854" i="14" s="1"/>
  <c r="Q4854" i="14"/>
  <c r="P4855" i="14"/>
  <c r="M4855" i="14" s="1"/>
  <c r="Q4855" i="14"/>
  <c r="P4856" i="14"/>
  <c r="M4856" i="14" s="1"/>
  <c r="Q4856" i="14"/>
  <c r="P4857" i="14"/>
  <c r="M4857" i="14" s="1"/>
  <c r="Q4857" i="14"/>
  <c r="P4858" i="14"/>
  <c r="M4858" i="14" s="1"/>
  <c r="Q4858" i="14"/>
  <c r="P4859" i="14"/>
  <c r="M4859" i="14" s="1"/>
  <c r="Q4859" i="14"/>
  <c r="P4860" i="14"/>
  <c r="M4860" i="14" s="1"/>
  <c r="Q4860" i="14"/>
  <c r="P4861" i="14"/>
  <c r="M4861" i="14" s="1"/>
  <c r="Q4861" i="14"/>
  <c r="P4862" i="14"/>
  <c r="M4862" i="14" s="1"/>
  <c r="Q4862" i="14"/>
  <c r="P4863" i="14"/>
  <c r="M4863" i="14" s="1"/>
  <c r="Q4863" i="14"/>
  <c r="P4864" i="14"/>
  <c r="M4864" i="14" s="1"/>
  <c r="Q4864" i="14"/>
  <c r="P4865" i="14"/>
  <c r="M4865" i="14" s="1"/>
  <c r="Q4865" i="14"/>
  <c r="P4866" i="14"/>
  <c r="M4866" i="14" s="1"/>
  <c r="Q4866" i="14"/>
  <c r="P4867" i="14"/>
  <c r="M4867" i="14" s="1"/>
  <c r="Q4867" i="14"/>
  <c r="P4868" i="14"/>
  <c r="M4868" i="14" s="1"/>
  <c r="Q4868" i="14"/>
  <c r="P4869" i="14"/>
  <c r="M4869" i="14" s="1"/>
  <c r="Q4869" i="14"/>
  <c r="P4870" i="14"/>
  <c r="M4870" i="14" s="1"/>
  <c r="Q4870" i="14"/>
  <c r="P4871" i="14"/>
  <c r="M4871" i="14" s="1"/>
  <c r="Q4871" i="14"/>
  <c r="P4872" i="14"/>
  <c r="M4872" i="14" s="1"/>
  <c r="Q4872" i="14"/>
  <c r="P4873" i="14"/>
  <c r="M4873" i="14" s="1"/>
  <c r="Q4873" i="14"/>
  <c r="P4874" i="14"/>
  <c r="M4874" i="14" s="1"/>
  <c r="Q4874" i="14"/>
  <c r="P4875" i="14"/>
  <c r="M4875" i="14" s="1"/>
  <c r="Q4875" i="14"/>
  <c r="P4876" i="14"/>
  <c r="M4876" i="14" s="1"/>
  <c r="Q4876" i="14"/>
  <c r="P4877" i="14"/>
  <c r="M4877" i="14" s="1"/>
  <c r="Q4877" i="14"/>
  <c r="P4878" i="14"/>
  <c r="M4878" i="14" s="1"/>
  <c r="Q4878" i="14"/>
  <c r="P4879" i="14"/>
  <c r="M4879" i="14" s="1"/>
  <c r="Q4879" i="14"/>
  <c r="P4880" i="14"/>
  <c r="M4880" i="14" s="1"/>
  <c r="Q4880" i="14"/>
  <c r="P4881" i="14"/>
  <c r="M4881" i="14" s="1"/>
  <c r="Q4881" i="14"/>
  <c r="P4882" i="14"/>
  <c r="M4882" i="14" s="1"/>
  <c r="Q4882" i="14"/>
  <c r="P4883" i="14"/>
  <c r="M4883" i="14" s="1"/>
  <c r="Q4883" i="14"/>
  <c r="P4884" i="14"/>
  <c r="M4884" i="14" s="1"/>
  <c r="Q4884" i="14"/>
  <c r="P4885" i="14"/>
  <c r="M4885" i="14" s="1"/>
  <c r="Q4885" i="14"/>
  <c r="P4886" i="14"/>
  <c r="M4886" i="14" s="1"/>
  <c r="Q4886" i="14"/>
  <c r="P4887" i="14"/>
  <c r="M4887" i="14" s="1"/>
  <c r="Q4887" i="14"/>
  <c r="P4888" i="14"/>
  <c r="M4888" i="14" s="1"/>
  <c r="Q4888" i="14"/>
  <c r="P4889" i="14"/>
  <c r="M4889" i="14" s="1"/>
  <c r="Q4889" i="14"/>
  <c r="P4890" i="14"/>
  <c r="M4890" i="14" s="1"/>
  <c r="Q4890" i="14"/>
  <c r="P4891" i="14"/>
  <c r="M4891" i="14" s="1"/>
  <c r="Q4891" i="14"/>
  <c r="P4892" i="14"/>
  <c r="M4892" i="14" s="1"/>
  <c r="Q4892" i="14"/>
  <c r="P4893" i="14"/>
  <c r="M4893" i="14" s="1"/>
  <c r="Q4893" i="14"/>
  <c r="P4894" i="14"/>
  <c r="M4894" i="14" s="1"/>
  <c r="Q4894" i="14"/>
  <c r="P4895" i="14"/>
  <c r="M4895" i="14" s="1"/>
  <c r="Q4895" i="14"/>
  <c r="P4896" i="14"/>
  <c r="M4896" i="14" s="1"/>
  <c r="Q4896" i="14"/>
  <c r="P4897" i="14"/>
  <c r="M4897" i="14" s="1"/>
  <c r="Q4897" i="14"/>
  <c r="P4898" i="14"/>
  <c r="M4898" i="14" s="1"/>
  <c r="Q4898" i="14"/>
  <c r="P4899" i="14"/>
  <c r="M4899" i="14" s="1"/>
  <c r="Q4899" i="14"/>
  <c r="P4900" i="14"/>
  <c r="M4900" i="14" s="1"/>
  <c r="Q4900" i="14"/>
  <c r="P4901" i="14"/>
  <c r="M4901" i="14" s="1"/>
  <c r="Q4901" i="14"/>
  <c r="P4902" i="14"/>
  <c r="M4902" i="14" s="1"/>
  <c r="Q4902" i="14"/>
  <c r="P4903" i="14"/>
  <c r="M4903" i="14" s="1"/>
  <c r="Q4903" i="14"/>
  <c r="P4904" i="14"/>
  <c r="M4904" i="14" s="1"/>
  <c r="Q4904" i="14"/>
  <c r="P4905" i="14"/>
  <c r="M4905" i="14" s="1"/>
  <c r="Q4905" i="14"/>
  <c r="P4906" i="14"/>
  <c r="M4906" i="14" s="1"/>
  <c r="Q4906" i="14"/>
  <c r="P4907" i="14"/>
  <c r="M4907" i="14" s="1"/>
  <c r="Q4907" i="14"/>
  <c r="P4908" i="14"/>
  <c r="M4908" i="14" s="1"/>
  <c r="Q4908" i="14"/>
  <c r="P4909" i="14"/>
  <c r="M4909" i="14" s="1"/>
  <c r="Q4909" i="14"/>
  <c r="P4910" i="14"/>
  <c r="M4910" i="14" s="1"/>
  <c r="Q4910" i="14"/>
  <c r="P4911" i="14"/>
  <c r="M4911" i="14" s="1"/>
  <c r="Q4911" i="14"/>
  <c r="P4912" i="14"/>
  <c r="M4912" i="14" s="1"/>
  <c r="Q4912" i="14"/>
  <c r="P4913" i="14"/>
  <c r="M4913" i="14" s="1"/>
  <c r="Q4913" i="14"/>
  <c r="P4914" i="14"/>
  <c r="M4914" i="14" s="1"/>
  <c r="Q4914" i="14"/>
  <c r="P4915" i="14"/>
  <c r="M4915" i="14" s="1"/>
  <c r="Q4915" i="14"/>
  <c r="P4916" i="14"/>
  <c r="M4916" i="14" s="1"/>
  <c r="Q4916" i="14"/>
  <c r="P4917" i="14"/>
  <c r="M4917" i="14" s="1"/>
  <c r="Q4917" i="14"/>
  <c r="P4918" i="14"/>
  <c r="M4918" i="14" s="1"/>
  <c r="Q4918" i="14"/>
  <c r="P4919" i="14"/>
  <c r="M4919" i="14" s="1"/>
  <c r="Q4919" i="14"/>
  <c r="P4920" i="14"/>
  <c r="M4920" i="14" s="1"/>
  <c r="Q4920" i="14"/>
  <c r="P4921" i="14"/>
  <c r="M4921" i="14" s="1"/>
  <c r="Q4921" i="14"/>
  <c r="P4922" i="14"/>
  <c r="M4922" i="14" s="1"/>
  <c r="Q4922" i="14"/>
  <c r="P4923" i="14"/>
  <c r="M4923" i="14" s="1"/>
  <c r="Q4923" i="14"/>
  <c r="P4924" i="14"/>
  <c r="M4924" i="14" s="1"/>
  <c r="Q4924" i="14"/>
  <c r="P4925" i="14"/>
  <c r="M4925" i="14" s="1"/>
  <c r="Q4925" i="14"/>
  <c r="P4926" i="14"/>
  <c r="M4926" i="14" s="1"/>
  <c r="Q4926" i="14"/>
  <c r="P4927" i="14"/>
  <c r="M4927" i="14" s="1"/>
  <c r="Q4927" i="14"/>
  <c r="P4928" i="14"/>
  <c r="M4928" i="14" s="1"/>
  <c r="Q4928" i="14"/>
  <c r="P4929" i="14"/>
  <c r="M4929" i="14" s="1"/>
  <c r="Q4929" i="14"/>
  <c r="P4930" i="14"/>
  <c r="M4930" i="14" s="1"/>
  <c r="Q4930" i="14"/>
  <c r="P4931" i="14"/>
  <c r="M4931" i="14" s="1"/>
  <c r="Q4931" i="14"/>
  <c r="P4932" i="14"/>
  <c r="M4932" i="14" s="1"/>
  <c r="Q4932" i="14"/>
  <c r="P4933" i="14"/>
  <c r="M4933" i="14" s="1"/>
  <c r="Q4933" i="14"/>
  <c r="P4934" i="14"/>
  <c r="M4934" i="14" s="1"/>
  <c r="Q4934" i="14"/>
  <c r="P4935" i="14"/>
  <c r="M4935" i="14" s="1"/>
  <c r="Q4935" i="14"/>
  <c r="P4936" i="14"/>
  <c r="M4936" i="14" s="1"/>
  <c r="Q4936" i="14"/>
  <c r="P4937" i="14"/>
  <c r="M4937" i="14" s="1"/>
  <c r="Q4937" i="14"/>
  <c r="P4938" i="14"/>
  <c r="M4938" i="14" s="1"/>
  <c r="Q4938" i="14"/>
  <c r="P4939" i="14"/>
  <c r="M4939" i="14" s="1"/>
  <c r="Q4939" i="14"/>
  <c r="P4940" i="14"/>
  <c r="M4940" i="14" s="1"/>
  <c r="Q4940" i="14"/>
  <c r="P4941" i="14"/>
  <c r="M4941" i="14" s="1"/>
  <c r="Q4941" i="14"/>
  <c r="P4942" i="14"/>
  <c r="M4942" i="14" s="1"/>
  <c r="Q4942" i="14"/>
  <c r="P4943" i="14"/>
  <c r="M4943" i="14" s="1"/>
  <c r="Q4943" i="14"/>
  <c r="P4944" i="14"/>
  <c r="M4944" i="14" s="1"/>
  <c r="Q4944" i="14"/>
  <c r="P4945" i="14"/>
  <c r="M4945" i="14" s="1"/>
  <c r="Q4945" i="14"/>
  <c r="P4946" i="14"/>
  <c r="M4946" i="14" s="1"/>
  <c r="Q4946" i="14"/>
  <c r="P4947" i="14"/>
  <c r="M4947" i="14" s="1"/>
  <c r="Q4947" i="14"/>
  <c r="P4948" i="14"/>
  <c r="M4948" i="14" s="1"/>
  <c r="Q4948" i="14"/>
  <c r="P4949" i="14"/>
  <c r="M4949" i="14" s="1"/>
  <c r="Q4949" i="14"/>
  <c r="P4950" i="14"/>
  <c r="M4950" i="14" s="1"/>
  <c r="Q4950" i="14"/>
  <c r="P4951" i="14"/>
  <c r="M4951" i="14" s="1"/>
  <c r="Q4951" i="14"/>
  <c r="P4952" i="14"/>
  <c r="M4952" i="14" s="1"/>
  <c r="Q4952" i="14"/>
  <c r="P4953" i="14"/>
  <c r="M4953" i="14" s="1"/>
  <c r="Q4953" i="14"/>
  <c r="P4954" i="14"/>
  <c r="M4954" i="14" s="1"/>
  <c r="Q4954" i="14"/>
  <c r="P4955" i="14"/>
  <c r="M4955" i="14" s="1"/>
  <c r="Q4955" i="14"/>
  <c r="P4956" i="14"/>
  <c r="M4956" i="14" s="1"/>
  <c r="Q4956" i="14"/>
  <c r="P4957" i="14"/>
  <c r="M4957" i="14" s="1"/>
  <c r="Q4957" i="14"/>
  <c r="P4958" i="14"/>
  <c r="M4958" i="14" s="1"/>
  <c r="Q4958" i="14"/>
  <c r="P4959" i="14"/>
  <c r="M4959" i="14" s="1"/>
  <c r="Q4959" i="14"/>
  <c r="P4960" i="14"/>
  <c r="M4960" i="14" s="1"/>
  <c r="Q4960" i="14"/>
  <c r="P4961" i="14"/>
  <c r="M4961" i="14" s="1"/>
  <c r="Q4961" i="14"/>
  <c r="P4962" i="14"/>
  <c r="M4962" i="14" s="1"/>
  <c r="Q4962" i="14"/>
  <c r="P4963" i="14"/>
  <c r="M4963" i="14" s="1"/>
  <c r="Q4963" i="14"/>
  <c r="P4964" i="14"/>
  <c r="M4964" i="14" s="1"/>
  <c r="Q4964" i="14"/>
  <c r="P4965" i="14"/>
  <c r="M4965" i="14" s="1"/>
  <c r="Q4965" i="14"/>
  <c r="P4966" i="14"/>
  <c r="M4966" i="14" s="1"/>
  <c r="Q4966" i="14"/>
  <c r="P4967" i="14"/>
  <c r="M4967" i="14" s="1"/>
  <c r="Q4967" i="14"/>
  <c r="P4968" i="14"/>
  <c r="M4968" i="14" s="1"/>
  <c r="Q4968" i="14"/>
  <c r="P4969" i="14"/>
  <c r="M4969" i="14" s="1"/>
  <c r="Q4969" i="14"/>
  <c r="P4970" i="14"/>
  <c r="M4970" i="14" s="1"/>
  <c r="Q4970" i="14"/>
  <c r="P4971" i="14"/>
  <c r="M4971" i="14" s="1"/>
  <c r="Q4971" i="14"/>
  <c r="P4972" i="14"/>
  <c r="M4972" i="14" s="1"/>
  <c r="Q4972" i="14"/>
  <c r="P4973" i="14"/>
  <c r="M4973" i="14" s="1"/>
  <c r="Q4973" i="14"/>
  <c r="P4974" i="14"/>
  <c r="M4974" i="14" s="1"/>
  <c r="Q4974" i="14"/>
  <c r="P4975" i="14"/>
  <c r="M4975" i="14" s="1"/>
  <c r="Q4975" i="14"/>
  <c r="P4976" i="14"/>
  <c r="M4976" i="14" s="1"/>
  <c r="Q4976" i="14"/>
  <c r="P4977" i="14"/>
  <c r="M4977" i="14" s="1"/>
  <c r="Q4977" i="14"/>
  <c r="P4978" i="14"/>
  <c r="M4978" i="14" s="1"/>
  <c r="Q4978" i="14"/>
  <c r="P4979" i="14"/>
  <c r="M4979" i="14" s="1"/>
  <c r="Q4979" i="14"/>
  <c r="P4980" i="14"/>
  <c r="M4980" i="14" s="1"/>
  <c r="Q4980" i="14"/>
  <c r="P4981" i="14"/>
  <c r="M4981" i="14" s="1"/>
  <c r="Q4981" i="14"/>
  <c r="P4982" i="14"/>
  <c r="M4982" i="14" s="1"/>
  <c r="Q4982" i="14"/>
  <c r="P4983" i="14"/>
  <c r="M4983" i="14" s="1"/>
  <c r="Q4983" i="14"/>
  <c r="P4984" i="14"/>
  <c r="M4984" i="14" s="1"/>
  <c r="Q4984" i="14"/>
  <c r="P4985" i="14"/>
  <c r="M4985" i="14" s="1"/>
  <c r="Q4985" i="14"/>
  <c r="P4986" i="14"/>
  <c r="M4986" i="14" s="1"/>
  <c r="Q4986" i="14"/>
  <c r="P4987" i="14"/>
  <c r="M4987" i="14" s="1"/>
  <c r="Q4987" i="14"/>
  <c r="P4988" i="14"/>
  <c r="M4988" i="14" s="1"/>
  <c r="Q4988" i="14"/>
  <c r="P4989" i="14"/>
  <c r="M4989" i="14" s="1"/>
  <c r="Q4989" i="14"/>
  <c r="P4990" i="14"/>
  <c r="M4990" i="14" s="1"/>
  <c r="Q4990" i="14"/>
  <c r="P4991" i="14"/>
  <c r="M4991" i="14" s="1"/>
  <c r="Q4991" i="14"/>
  <c r="P4992" i="14"/>
  <c r="M4992" i="14" s="1"/>
  <c r="Q4992" i="14"/>
  <c r="P4993" i="14"/>
  <c r="M4993" i="14" s="1"/>
  <c r="Q4993" i="14"/>
  <c r="P4994" i="14"/>
  <c r="M4994" i="14" s="1"/>
  <c r="Q4994" i="14"/>
  <c r="P4995" i="14"/>
  <c r="M4995" i="14" s="1"/>
  <c r="Q4995" i="14"/>
  <c r="P4996" i="14"/>
  <c r="M4996" i="14" s="1"/>
  <c r="Q4996" i="14"/>
  <c r="P4997" i="14"/>
  <c r="M4997" i="14" s="1"/>
  <c r="Q4997" i="14"/>
  <c r="P4998" i="14"/>
  <c r="M4998" i="14" s="1"/>
  <c r="Q4998" i="14"/>
  <c r="P4999" i="14"/>
  <c r="M4999" i="14" s="1"/>
  <c r="Q4999" i="14"/>
  <c r="P5000" i="14"/>
  <c r="M5000" i="14" s="1"/>
  <c r="Q5000" i="14"/>
  <c r="P5001" i="14"/>
  <c r="M5001" i="14" s="1"/>
  <c r="Q5001" i="14"/>
  <c r="P5002" i="14"/>
  <c r="M5002" i="14" s="1"/>
  <c r="Q5002" i="14"/>
  <c r="P5003" i="14"/>
  <c r="M5003" i="14" s="1"/>
  <c r="Q5003" i="14"/>
  <c r="P5004" i="14"/>
  <c r="M5004" i="14" s="1"/>
  <c r="Q5004" i="14"/>
  <c r="P5005" i="14"/>
  <c r="M5005" i="14" s="1"/>
  <c r="Q5005" i="14"/>
  <c r="P5006" i="14"/>
  <c r="M5006" i="14" s="1"/>
  <c r="Q5006" i="14"/>
  <c r="P5007" i="14"/>
  <c r="M5007" i="14" s="1"/>
  <c r="Q5007" i="14"/>
  <c r="P5008" i="14"/>
  <c r="M5008" i="14" s="1"/>
  <c r="Q5008" i="14"/>
  <c r="P5009" i="14"/>
  <c r="M5009" i="14" s="1"/>
  <c r="Q5009" i="14"/>
  <c r="P5010" i="14"/>
  <c r="M5010" i="14" s="1"/>
  <c r="Q5010" i="14"/>
  <c r="P5011" i="14"/>
  <c r="M5011" i="14" s="1"/>
  <c r="Q5011" i="14"/>
  <c r="P5012" i="14"/>
  <c r="M5012" i="14" s="1"/>
  <c r="Q5012" i="14"/>
  <c r="P5013" i="14"/>
  <c r="M5013" i="14" s="1"/>
  <c r="Q5013" i="14"/>
  <c r="P5014" i="14"/>
  <c r="M5014" i="14" s="1"/>
  <c r="Q5014" i="14"/>
  <c r="P5015" i="14"/>
  <c r="M5015" i="14" s="1"/>
  <c r="Q5015" i="14"/>
  <c r="P5016" i="14"/>
  <c r="M5016" i="14" s="1"/>
  <c r="Q5016" i="14"/>
  <c r="P5017" i="14"/>
  <c r="M5017" i="14" s="1"/>
  <c r="Q5017" i="14"/>
  <c r="P5018" i="14"/>
  <c r="M5018" i="14" s="1"/>
  <c r="Q5018" i="14"/>
  <c r="P5019" i="14"/>
  <c r="M5019" i="14" s="1"/>
  <c r="Q5019" i="14"/>
  <c r="P5020" i="14"/>
  <c r="M5020" i="14" s="1"/>
  <c r="Q5020" i="14"/>
  <c r="P5021" i="14"/>
  <c r="M5021" i="14" s="1"/>
  <c r="Q5021" i="14"/>
  <c r="P5022" i="14"/>
  <c r="M5022" i="14" s="1"/>
  <c r="Q5022" i="14"/>
  <c r="P5023" i="14"/>
  <c r="M5023" i="14" s="1"/>
  <c r="Q5023" i="14"/>
  <c r="P5024" i="14"/>
  <c r="M5024" i="14" s="1"/>
  <c r="Q5024" i="14"/>
  <c r="P5025" i="14"/>
  <c r="M5025" i="14" s="1"/>
  <c r="Q5025" i="14"/>
  <c r="P5026" i="14"/>
  <c r="M5026" i="14" s="1"/>
  <c r="Q5026" i="14"/>
  <c r="P5027" i="14"/>
  <c r="M5027" i="14" s="1"/>
  <c r="Q5027" i="14"/>
  <c r="P5028" i="14"/>
  <c r="M5028" i="14" s="1"/>
  <c r="Q5028" i="14"/>
  <c r="P5029" i="14"/>
  <c r="M5029" i="14" s="1"/>
  <c r="Q5029" i="14"/>
  <c r="P5030" i="14"/>
  <c r="M5030" i="14" s="1"/>
  <c r="Q5030" i="14"/>
  <c r="P5031" i="14"/>
  <c r="M5031" i="14" s="1"/>
  <c r="Q5031" i="14"/>
  <c r="P5032" i="14"/>
  <c r="M5032" i="14" s="1"/>
  <c r="Q5032" i="14"/>
  <c r="P5033" i="14"/>
  <c r="M5033" i="14" s="1"/>
  <c r="Q5033" i="14"/>
  <c r="P5034" i="14"/>
  <c r="M5034" i="14" s="1"/>
  <c r="Q5034" i="14"/>
  <c r="P5035" i="14"/>
  <c r="M5035" i="14" s="1"/>
  <c r="Q5035" i="14"/>
  <c r="P5036" i="14"/>
  <c r="M5036" i="14" s="1"/>
  <c r="Q5036" i="14"/>
  <c r="P5037" i="14"/>
  <c r="M5037" i="14" s="1"/>
  <c r="Q5037" i="14"/>
  <c r="P5038" i="14"/>
  <c r="M5038" i="14" s="1"/>
  <c r="Q5038" i="14"/>
  <c r="P5039" i="14"/>
  <c r="M5039" i="14" s="1"/>
  <c r="Q5039" i="14"/>
  <c r="P5040" i="14"/>
  <c r="M5040" i="14" s="1"/>
  <c r="Q5040" i="14"/>
  <c r="P5041" i="14"/>
  <c r="M5041" i="14" s="1"/>
  <c r="Q5041" i="14"/>
  <c r="P5042" i="14"/>
  <c r="M5042" i="14" s="1"/>
  <c r="Q5042" i="14"/>
  <c r="P5043" i="14"/>
  <c r="M5043" i="14" s="1"/>
  <c r="Q5043" i="14"/>
  <c r="P5044" i="14"/>
  <c r="M5044" i="14" s="1"/>
  <c r="Q5044" i="14"/>
  <c r="P5045" i="14"/>
  <c r="M5045" i="14" s="1"/>
  <c r="Q5045" i="14"/>
  <c r="P5046" i="14"/>
  <c r="M5046" i="14" s="1"/>
  <c r="Q5046" i="14"/>
  <c r="P5047" i="14"/>
  <c r="M5047" i="14" s="1"/>
  <c r="Q5047" i="14"/>
  <c r="P5048" i="14"/>
  <c r="M5048" i="14" s="1"/>
  <c r="Q5048" i="14"/>
  <c r="N9" i="14"/>
  <c r="Q4470" i="14" l="1"/>
  <c r="Q4469" i="14"/>
  <c r="Q4468" i="14"/>
  <c r="Q4467" i="14"/>
  <c r="Q4466" i="14"/>
  <c r="Q4465" i="14"/>
  <c r="Q4464" i="14"/>
  <c r="Q4463" i="14"/>
  <c r="Q4462" i="14"/>
  <c r="Q4461" i="14"/>
  <c r="Q4460" i="14"/>
  <c r="Q4459" i="14"/>
  <c r="Q4458" i="14"/>
  <c r="Q4457" i="14"/>
  <c r="Q4456" i="14"/>
  <c r="Q4455" i="14"/>
  <c r="Q4454" i="14"/>
  <c r="Q4453" i="14"/>
  <c r="Q4452" i="14"/>
  <c r="Q4451" i="14"/>
  <c r="Q4450" i="14"/>
  <c r="Q4449" i="14"/>
  <c r="Q4448" i="14"/>
  <c r="Q4447" i="14"/>
  <c r="Q4446" i="14"/>
  <c r="Q4445" i="14"/>
  <c r="Q4444" i="14"/>
  <c r="Q4443" i="14"/>
  <c r="Q4442" i="14"/>
  <c r="Q4441" i="14"/>
  <c r="Q4440" i="14"/>
  <c r="Q4439" i="14"/>
  <c r="Q4438" i="14"/>
  <c r="Q4437" i="14"/>
  <c r="Q4436" i="14"/>
  <c r="Q4435" i="14"/>
  <c r="Q4434" i="14"/>
  <c r="Q4433" i="14"/>
  <c r="Q4432" i="14"/>
  <c r="Q4431" i="14"/>
  <c r="Q4430" i="14"/>
  <c r="Q4429" i="14"/>
  <c r="Q4428" i="14"/>
  <c r="Q4427" i="14"/>
  <c r="Q4426" i="14"/>
  <c r="Q4425" i="14"/>
  <c r="Q4424" i="14"/>
  <c r="Q4423" i="14"/>
  <c r="Q4422" i="14"/>
  <c r="Q4421" i="14"/>
  <c r="Q4420" i="14"/>
  <c r="Q4419" i="14"/>
  <c r="Q4418" i="14"/>
  <c r="Q4417" i="14"/>
  <c r="Q4416" i="14"/>
  <c r="Q4415" i="14"/>
  <c r="Q4414" i="14"/>
  <c r="Q4413" i="14"/>
  <c r="Q4412" i="14"/>
  <c r="Q4411" i="14"/>
  <c r="Q4410" i="14"/>
  <c r="Q4409" i="14"/>
  <c r="Q4408" i="14"/>
  <c r="Q4407" i="14"/>
  <c r="Q4406" i="14"/>
  <c r="Q4405" i="14"/>
  <c r="Q4404" i="14"/>
  <c r="Q4403" i="14"/>
  <c r="Q4402" i="14"/>
  <c r="Q4401" i="14"/>
  <c r="Q4400" i="14"/>
  <c r="Q4399" i="14"/>
  <c r="Q4398" i="14"/>
  <c r="Q4397" i="14"/>
  <c r="Q4396" i="14"/>
  <c r="Q4395" i="14"/>
  <c r="Q4394" i="14"/>
  <c r="Q4393" i="14"/>
  <c r="Q4392" i="14"/>
  <c r="Q4391" i="14"/>
  <c r="Q4390" i="14"/>
  <c r="Q4389" i="14"/>
  <c r="Q4388" i="14"/>
  <c r="Q4387" i="14"/>
  <c r="Q4386" i="14"/>
  <c r="Q4385" i="14"/>
  <c r="Q4384" i="14"/>
  <c r="Q4383" i="14"/>
  <c r="Q4382" i="14"/>
  <c r="Q4381" i="14"/>
  <c r="Q4380" i="14"/>
  <c r="Q4379" i="14"/>
  <c r="Q4378" i="14"/>
  <c r="Q4377" i="14"/>
  <c r="Q4376" i="14"/>
  <c r="Q4375" i="14"/>
  <c r="Q4374" i="14"/>
  <c r="Q4373" i="14"/>
  <c r="Q4372" i="14"/>
  <c r="Q4371" i="14"/>
  <c r="Q4370" i="14"/>
  <c r="Q4369" i="14"/>
  <c r="Q4368" i="14"/>
  <c r="Q4367" i="14"/>
  <c r="Q4366" i="14"/>
  <c r="Q4365" i="14"/>
  <c r="Q4364" i="14"/>
  <c r="Q4363" i="14"/>
  <c r="Q4362" i="14"/>
  <c r="Q4361" i="14"/>
  <c r="Q4360" i="14"/>
  <c r="Q4359" i="14"/>
  <c r="Q4358" i="14"/>
  <c r="Q4357" i="14"/>
  <c r="Q4356" i="14"/>
  <c r="Q4355" i="14"/>
  <c r="Q4354" i="14"/>
  <c r="Q4353" i="14"/>
  <c r="Q4352" i="14"/>
  <c r="Q4351" i="14"/>
  <c r="Q4350" i="14"/>
  <c r="Q4349" i="14"/>
  <c r="Q4348" i="14"/>
  <c r="Q4347" i="14"/>
  <c r="Q4346" i="14"/>
  <c r="Q4345" i="14"/>
  <c r="Q4344" i="14"/>
  <c r="Q4343" i="14"/>
  <c r="Q4342" i="14"/>
  <c r="Q4341" i="14"/>
  <c r="Q4340" i="14"/>
  <c r="Q4339" i="14"/>
  <c r="Q4338" i="14"/>
  <c r="Q4337" i="14"/>
  <c r="Q4336" i="14"/>
  <c r="Q4335" i="14"/>
  <c r="Q4334" i="14"/>
  <c r="Q4333" i="14"/>
  <c r="Q4332" i="14"/>
  <c r="Q4331" i="14"/>
  <c r="Q4330" i="14"/>
  <c r="Q4329" i="14"/>
  <c r="Q4328" i="14"/>
  <c r="Q4327" i="14"/>
  <c r="Q4326" i="14"/>
  <c r="Q4325" i="14"/>
  <c r="Q4324" i="14"/>
  <c r="Q4323" i="14"/>
  <c r="Q4322" i="14"/>
  <c r="Q4321" i="14"/>
  <c r="Q4320" i="14"/>
  <c r="Q4319" i="14"/>
  <c r="Q4318" i="14"/>
  <c r="Q4317" i="14"/>
  <c r="Q4316" i="14"/>
  <c r="Q4315" i="14"/>
  <c r="Q4314" i="14"/>
  <c r="Q4313" i="14"/>
  <c r="Q4312" i="14"/>
  <c r="Q4311" i="14"/>
  <c r="Q4310" i="14"/>
  <c r="Q4309" i="14"/>
  <c r="Q4308" i="14"/>
  <c r="Q4307" i="14"/>
  <c r="Q4306" i="14"/>
  <c r="Q4305" i="14"/>
  <c r="Q4304" i="14"/>
  <c r="Q4303" i="14"/>
  <c r="Q4302" i="14"/>
  <c r="Q4301" i="14"/>
  <c r="Q4300" i="14"/>
  <c r="Q4299" i="14"/>
  <c r="Q4298" i="14"/>
  <c r="Q4297" i="14"/>
  <c r="Q4296" i="14"/>
  <c r="Q4295" i="14"/>
  <c r="Q4294" i="14"/>
  <c r="Q4293" i="14"/>
  <c r="Q4292" i="14"/>
  <c r="Q4291" i="14"/>
  <c r="Q4290" i="14"/>
  <c r="Q4289" i="14"/>
  <c r="Q4288" i="14"/>
  <c r="Q4287" i="14"/>
  <c r="Q4286" i="14"/>
  <c r="Q4285" i="14"/>
  <c r="Q4284" i="14"/>
  <c r="Q4283" i="14"/>
  <c r="Q4282" i="14"/>
  <c r="Q4281" i="14"/>
  <c r="Q4280" i="14"/>
  <c r="Q4279" i="14"/>
  <c r="Q4278" i="14"/>
  <c r="Q4277" i="14"/>
  <c r="Q4276" i="14"/>
  <c r="Q4275" i="14"/>
  <c r="Q4274" i="14"/>
  <c r="Q4273" i="14"/>
  <c r="Q4272" i="14"/>
  <c r="Q4271" i="14"/>
  <c r="Q4270" i="14"/>
  <c r="Q4269" i="14"/>
  <c r="Q4268" i="14"/>
  <c r="Q4267" i="14"/>
  <c r="Q4266" i="14"/>
  <c r="Q4265" i="14"/>
  <c r="Q4264" i="14"/>
  <c r="Q4263" i="14"/>
  <c r="Q4262" i="14"/>
  <c r="Q4261" i="14"/>
  <c r="Q4260" i="14"/>
  <c r="Q4259" i="14"/>
  <c r="Q4258" i="14"/>
  <c r="Q4257" i="14"/>
  <c r="Q4256" i="14"/>
  <c r="Q4255" i="14"/>
  <c r="Q4254" i="14"/>
  <c r="Q4253" i="14"/>
  <c r="Q4252" i="14"/>
  <c r="Q4251" i="14"/>
  <c r="Q4250" i="14"/>
  <c r="Q4249" i="14"/>
  <c r="Q4248" i="14"/>
  <c r="Q4247" i="14"/>
  <c r="Q4246" i="14"/>
  <c r="Q4245" i="14"/>
  <c r="Q4244" i="14"/>
  <c r="Q4243" i="14"/>
  <c r="Q4242" i="14"/>
  <c r="Q4241" i="14"/>
  <c r="Q4240" i="14"/>
  <c r="Q4239" i="14"/>
  <c r="Q4238" i="14"/>
  <c r="Q4237" i="14"/>
  <c r="Q4236" i="14"/>
  <c r="Q4235" i="14"/>
  <c r="Q4234" i="14"/>
  <c r="Q4233" i="14"/>
  <c r="Q4232" i="14"/>
  <c r="Q4231" i="14"/>
  <c r="Q4230" i="14"/>
  <c r="Q4229" i="14"/>
  <c r="Q4228" i="14"/>
  <c r="Q4227" i="14"/>
  <c r="Q4226" i="14"/>
  <c r="Q4225" i="14"/>
  <c r="Q4224" i="14"/>
  <c r="Q4223" i="14"/>
  <c r="Q4222" i="14"/>
  <c r="Q4221" i="14"/>
  <c r="Q4220" i="14"/>
  <c r="Q4219" i="14"/>
  <c r="Q4218" i="14"/>
  <c r="Q4217" i="14"/>
  <c r="Q4216" i="14"/>
  <c r="Q4215" i="14"/>
  <c r="Q4214" i="14"/>
  <c r="Q4213" i="14"/>
  <c r="Q4212" i="14"/>
  <c r="Q4211" i="14"/>
  <c r="Q4210" i="14"/>
  <c r="Q4209" i="14"/>
  <c r="Q4208" i="14"/>
  <c r="Q4207" i="14"/>
  <c r="Q4206" i="14"/>
  <c r="Q4205" i="14"/>
  <c r="Q4204" i="14"/>
  <c r="Q4203" i="14"/>
  <c r="Q4202" i="14"/>
  <c r="Q4201" i="14"/>
  <c r="Q4200" i="14"/>
  <c r="Q4199" i="14"/>
  <c r="Q4198" i="14"/>
  <c r="Q4197" i="14"/>
  <c r="Q4196" i="14"/>
  <c r="Q4195" i="14"/>
  <c r="Q4194" i="14"/>
  <c r="Q4193" i="14"/>
  <c r="Q4192" i="14"/>
  <c r="Q4191" i="14"/>
  <c r="Q4190" i="14"/>
  <c r="Q4189" i="14"/>
  <c r="Q4188" i="14"/>
  <c r="Q4187" i="14"/>
  <c r="Q4186" i="14"/>
  <c r="Q4185" i="14"/>
  <c r="Q4184" i="14"/>
  <c r="Q4183" i="14"/>
  <c r="Q4182" i="14"/>
  <c r="Q4181" i="14"/>
  <c r="Q4180" i="14"/>
  <c r="Q4179" i="14"/>
  <c r="Q4178" i="14"/>
  <c r="Q4177" i="14"/>
  <c r="Q4176" i="14"/>
  <c r="Q4175" i="14"/>
  <c r="Q4174" i="14"/>
  <c r="Q4173" i="14"/>
  <c r="Q4172" i="14"/>
  <c r="Q4171" i="14"/>
  <c r="Q4170" i="14"/>
  <c r="Q4169" i="14"/>
  <c r="Q4168" i="14"/>
  <c r="Q4167" i="14"/>
  <c r="Q4166" i="14"/>
  <c r="Q4165" i="14"/>
  <c r="Q4164" i="14"/>
  <c r="Q4163" i="14"/>
  <c r="Q4162" i="14"/>
  <c r="Q4161" i="14"/>
  <c r="Q4160" i="14"/>
  <c r="Q4159" i="14"/>
  <c r="Q4158" i="14"/>
  <c r="Q4157" i="14"/>
  <c r="Q4156" i="14"/>
  <c r="Q4155" i="14"/>
  <c r="Q4154" i="14"/>
  <c r="Q4153" i="14"/>
  <c r="Q4152" i="14"/>
  <c r="Q4151" i="14"/>
  <c r="Q4150" i="14"/>
  <c r="Q4149" i="14"/>
  <c r="Q4148" i="14"/>
  <c r="Q4147" i="14"/>
  <c r="Q4146" i="14"/>
  <c r="Q4145" i="14"/>
  <c r="Q4144" i="14"/>
  <c r="Q4143" i="14"/>
  <c r="Q4142" i="14"/>
  <c r="Q4141" i="14"/>
  <c r="Q4140" i="14"/>
  <c r="Q4139" i="14"/>
  <c r="Q4138" i="14"/>
  <c r="Q4137" i="14"/>
  <c r="Q4136" i="14"/>
  <c r="Q4135" i="14"/>
  <c r="Q4134" i="14"/>
  <c r="Q4133" i="14"/>
  <c r="Q4132" i="14"/>
  <c r="Q4131" i="14"/>
  <c r="Q4130" i="14"/>
  <c r="Q4129" i="14"/>
  <c r="Q4128" i="14"/>
  <c r="Q4127" i="14"/>
  <c r="Q4126" i="14"/>
  <c r="Q4125" i="14"/>
  <c r="Q4124" i="14"/>
  <c r="Q4123" i="14"/>
  <c r="Q4122" i="14"/>
  <c r="Q4121" i="14"/>
  <c r="Q4120" i="14"/>
  <c r="Q4119" i="14"/>
  <c r="Q4118" i="14"/>
  <c r="Q4117" i="14"/>
  <c r="Q4116" i="14"/>
  <c r="Q4115" i="14"/>
  <c r="Q4114" i="14"/>
  <c r="Q4113" i="14"/>
  <c r="Q4112" i="14"/>
  <c r="Q4111" i="14"/>
  <c r="Q4110" i="14"/>
  <c r="Q4109" i="14"/>
  <c r="Q4108" i="14"/>
  <c r="Q4107" i="14"/>
  <c r="Q4106" i="14"/>
  <c r="Q4105" i="14"/>
  <c r="Q4104" i="14"/>
  <c r="Q4103" i="14"/>
  <c r="Q4102" i="14"/>
  <c r="Q4101" i="14"/>
  <c r="Q4100" i="14"/>
  <c r="Q4099" i="14"/>
  <c r="Q4098" i="14"/>
  <c r="Q4097" i="14"/>
  <c r="Q4096" i="14"/>
  <c r="Q4095" i="14"/>
  <c r="Q4094" i="14"/>
  <c r="Q4093" i="14"/>
  <c r="Q4092" i="14"/>
  <c r="Q4091" i="14"/>
  <c r="Q4090" i="14"/>
  <c r="Q4089" i="14"/>
  <c r="Q4088" i="14"/>
  <c r="Q4087" i="14"/>
  <c r="Q4086" i="14"/>
  <c r="Q4085" i="14"/>
  <c r="Q4084" i="14"/>
  <c r="Q4083" i="14"/>
  <c r="Q4082" i="14"/>
  <c r="Q4081" i="14"/>
  <c r="Q4080" i="14"/>
  <c r="Q4079" i="14"/>
  <c r="Q4078" i="14"/>
  <c r="Q4077" i="14"/>
  <c r="Q4076" i="14"/>
  <c r="Q4075" i="14"/>
  <c r="Q4074" i="14"/>
  <c r="Q4073" i="14"/>
  <c r="Q4072" i="14"/>
  <c r="Q4071" i="14"/>
  <c r="Q4070" i="14"/>
  <c r="Q4069" i="14"/>
  <c r="Q4068" i="14"/>
  <c r="Q4067" i="14"/>
  <c r="Q4066" i="14"/>
  <c r="Q4065" i="14"/>
  <c r="Q4064" i="14"/>
  <c r="Q4063" i="14"/>
  <c r="Q4062" i="14"/>
  <c r="Q4061" i="14"/>
  <c r="Q4060" i="14"/>
  <c r="Q4059" i="14"/>
  <c r="Q4058" i="14"/>
  <c r="Q4057" i="14"/>
  <c r="Q4056" i="14"/>
  <c r="Q4055" i="14"/>
  <c r="Q4054" i="14"/>
  <c r="Q4053" i="14"/>
  <c r="Q4052" i="14"/>
  <c r="Q4051" i="14"/>
  <c r="Q4050" i="14"/>
  <c r="Q4049" i="14"/>
  <c r="Q4048" i="14"/>
  <c r="Q4047" i="14"/>
  <c r="Q4046" i="14"/>
  <c r="Q4045" i="14"/>
  <c r="Q4044" i="14"/>
  <c r="Q4043" i="14"/>
  <c r="Q4042" i="14"/>
  <c r="Q4041" i="14"/>
  <c r="Q4040" i="14"/>
  <c r="Q4039" i="14"/>
  <c r="Q4038" i="14"/>
  <c r="Q4037" i="14"/>
  <c r="Q4036" i="14"/>
  <c r="Q4035" i="14"/>
  <c r="Q4034" i="14"/>
  <c r="Q4033" i="14"/>
  <c r="Q4032" i="14"/>
  <c r="Q4031" i="14"/>
  <c r="Q4030" i="14"/>
  <c r="Q4029" i="14"/>
  <c r="Q4028" i="14"/>
  <c r="Q4027" i="14"/>
  <c r="Q4026" i="14"/>
  <c r="Q4025" i="14"/>
  <c r="Q4024" i="14"/>
  <c r="Q4023" i="14"/>
  <c r="Q4022" i="14"/>
  <c r="Q4021" i="14"/>
  <c r="Q4020" i="14"/>
  <c r="Q4019" i="14"/>
  <c r="Q4018" i="14"/>
  <c r="Q4017" i="14"/>
  <c r="Q4016" i="14"/>
  <c r="Q4015" i="14"/>
  <c r="Q4014" i="14"/>
  <c r="Q4013" i="14"/>
  <c r="Q4012" i="14"/>
  <c r="Q4011" i="14"/>
  <c r="Q4010" i="14"/>
  <c r="Q4009" i="14"/>
  <c r="Q4008" i="14"/>
  <c r="Q4007" i="14"/>
  <c r="Q4006" i="14"/>
  <c r="Q4005" i="14"/>
  <c r="Q4004" i="14"/>
  <c r="Q4003" i="14"/>
  <c r="Q4002" i="14"/>
  <c r="Q4001" i="14"/>
  <c r="Q4000" i="14"/>
  <c r="Q3999" i="14"/>
  <c r="Q3998" i="14"/>
  <c r="Q3997" i="14"/>
  <c r="Q3996" i="14"/>
  <c r="Q3995" i="14"/>
  <c r="Q3994" i="14"/>
  <c r="Q3993" i="14"/>
  <c r="Q3992" i="14"/>
  <c r="Q3991" i="14"/>
  <c r="Q3990" i="14"/>
  <c r="Q3989" i="14"/>
  <c r="Q3988" i="14"/>
  <c r="Q3987" i="14"/>
  <c r="Q3986" i="14"/>
  <c r="Q3985" i="14"/>
  <c r="Q3984" i="14"/>
  <c r="Q3983" i="14"/>
  <c r="Q3982" i="14"/>
  <c r="Q3981" i="14"/>
  <c r="Q3980" i="14"/>
  <c r="Q3979" i="14"/>
  <c r="Q3978" i="14"/>
  <c r="Q3977" i="14"/>
  <c r="Q3976" i="14"/>
  <c r="Q3975" i="14"/>
  <c r="Q3974" i="14"/>
  <c r="Q3973" i="14"/>
  <c r="Q3972" i="14"/>
  <c r="Q3971" i="14"/>
  <c r="Q3970" i="14"/>
  <c r="Q3969" i="14"/>
  <c r="Q3968" i="14"/>
  <c r="Q3967" i="14"/>
  <c r="Q3966" i="14"/>
  <c r="Q3965" i="14"/>
  <c r="Q3964" i="14"/>
  <c r="Q3963" i="14"/>
  <c r="Q3962" i="14"/>
  <c r="Q3961" i="14"/>
  <c r="Q3960" i="14"/>
  <c r="Q3959" i="14"/>
  <c r="Q3958" i="14"/>
  <c r="Q3957" i="14"/>
  <c r="Q3956" i="14"/>
  <c r="Q3955" i="14"/>
  <c r="Q3954" i="14"/>
  <c r="Q3953" i="14"/>
  <c r="Q3952" i="14"/>
  <c r="Q3951" i="14"/>
  <c r="Q3950" i="14"/>
  <c r="Q3949" i="14"/>
  <c r="Q3948" i="14"/>
  <c r="Q3947" i="14"/>
  <c r="Q3946" i="14"/>
  <c r="Q3945" i="14"/>
  <c r="Q3944" i="14"/>
  <c r="Q3943" i="14"/>
  <c r="Q3942" i="14"/>
  <c r="Q3941" i="14"/>
  <c r="Q3940" i="14"/>
  <c r="Q3939" i="14"/>
  <c r="Q3938" i="14"/>
  <c r="Q3937" i="14"/>
  <c r="Q3936" i="14"/>
  <c r="Q3935" i="14"/>
  <c r="Q3934" i="14"/>
  <c r="Q3933" i="14"/>
  <c r="Q3932" i="14"/>
  <c r="Q3931" i="14"/>
  <c r="Q3930" i="14"/>
  <c r="Q3929" i="14"/>
  <c r="Q3928" i="14"/>
  <c r="Q3927" i="14"/>
  <c r="Q3926" i="14"/>
  <c r="Q3925" i="14"/>
  <c r="Q3924" i="14"/>
  <c r="Q3923" i="14"/>
  <c r="Q3922" i="14"/>
  <c r="Q3921" i="14"/>
  <c r="Q3920" i="14"/>
  <c r="Q3919" i="14"/>
  <c r="Q3918" i="14"/>
  <c r="Q3917" i="14"/>
  <c r="Q3916" i="14"/>
  <c r="Q3915" i="14"/>
  <c r="Q3914" i="14"/>
  <c r="Q3913" i="14"/>
  <c r="Q3912" i="14"/>
  <c r="Q3911" i="14"/>
  <c r="Q3910" i="14"/>
  <c r="Q3909" i="14"/>
  <c r="Q3908" i="14"/>
  <c r="Q3907" i="14"/>
  <c r="Q3906" i="14"/>
  <c r="Q3905" i="14"/>
  <c r="Q3904" i="14"/>
  <c r="Q3903" i="14"/>
  <c r="Q3902" i="14"/>
  <c r="Q3901" i="14"/>
  <c r="Q3900" i="14"/>
  <c r="Q3899" i="14"/>
  <c r="Q3898" i="14"/>
  <c r="Q3897" i="14"/>
  <c r="Q3896" i="14"/>
  <c r="Q3895" i="14"/>
  <c r="Q3894" i="14"/>
  <c r="Q3893" i="14"/>
  <c r="Q3892" i="14"/>
  <c r="Q3891" i="14"/>
  <c r="Q3890" i="14"/>
  <c r="Q3889" i="14"/>
  <c r="Q3888" i="14"/>
  <c r="Q3887" i="14"/>
  <c r="Q3886" i="14"/>
  <c r="Q3885" i="14"/>
  <c r="Q3884" i="14"/>
  <c r="Q3883" i="14"/>
  <c r="Q3882" i="14"/>
  <c r="Q3881" i="14"/>
  <c r="Q3880" i="14"/>
  <c r="Q3879" i="14"/>
  <c r="Q3878" i="14"/>
  <c r="Q3877" i="14"/>
  <c r="Q3876" i="14"/>
  <c r="Q3875" i="14"/>
  <c r="Q3874" i="14"/>
  <c r="Q3873" i="14"/>
  <c r="Q3872" i="14"/>
  <c r="Q3871" i="14"/>
  <c r="Q3870" i="14"/>
  <c r="Q3869" i="14"/>
  <c r="Q3868" i="14"/>
  <c r="Q3867" i="14"/>
  <c r="Q3866" i="14"/>
  <c r="Q3865" i="14"/>
  <c r="Q3864" i="14"/>
  <c r="Q3863" i="14"/>
  <c r="Q3862" i="14"/>
  <c r="Q3861" i="14"/>
  <c r="Q3860" i="14"/>
  <c r="Q3859" i="14"/>
  <c r="Q3858" i="14"/>
  <c r="Q3857" i="14"/>
  <c r="Q3856" i="14"/>
  <c r="Q3855" i="14"/>
  <c r="Q3854" i="14"/>
  <c r="Q3853" i="14"/>
  <c r="Q3852" i="14"/>
  <c r="Q3851" i="14"/>
  <c r="Q3850" i="14"/>
  <c r="Q3849" i="14"/>
  <c r="Q3848" i="14"/>
  <c r="Q3847" i="14"/>
  <c r="Q3846" i="14"/>
  <c r="Q3845" i="14"/>
  <c r="Q3844" i="14"/>
  <c r="Q3843" i="14"/>
  <c r="Q3842" i="14"/>
  <c r="Q3841" i="14"/>
  <c r="Q3840" i="14"/>
  <c r="Q3839" i="14"/>
  <c r="Q3838" i="14"/>
  <c r="Q3837" i="14"/>
  <c r="Q3836" i="14"/>
  <c r="Q3835" i="14"/>
  <c r="Q3834" i="14"/>
  <c r="Q3833" i="14"/>
  <c r="Q3832" i="14"/>
  <c r="Q3831" i="14"/>
  <c r="Q3830" i="14"/>
  <c r="Q3829" i="14"/>
  <c r="Q3828" i="14"/>
  <c r="Q3827" i="14"/>
  <c r="Q3826" i="14"/>
  <c r="Q3825" i="14"/>
  <c r="Q3824" i="14"/>
  <c r="Q3823" i="14"/>
  <c r="Q3822" i="14"/>
  <c r="Q3821" i="14"/>
  <c r="Q3820" i="14"/>
  <c r="Q3819" i="14"/>
  <c r="Q3818" i="14"/>
  <c r="Q3817" i="14"/>
  <c r="Q3816" i="14"/>
  <c r="Q3815" i="14"/>
  <c r="Q3814" i="14"/>
  <c r="Q3813" i="14"/>
  <c r="Q3812" i="14"/>
  <c r="Q3811" i="14"/>
  <c r="Q3810" i="14"/>
  <c r="Q3809" i="14"/>
  <c r="Q3808" i="14"/>
  <c r="Q3807" i="14"/>
  <c r="Q3806" i="14"/>
  <c r="Q3805" i="14"/>
  <c r="Q3804" i="14"/>
  <c r="Q3803" i="14"/>
  <c r="Q3802" i="14"/>
  <c r="Q3801" i="14"/>
  <c r="Q3800" i="14"/>
  <c r="Q3799" i="14"/>
  <c r="Q3798" i="14"/>
  <c r="Q3797" i="14"/>
  <c r="Q3796" i="14"/>
  <c r="Q3795" i="14"/>
  <c r="Q3794" i="14"/>
  <c r="Q3793" i="14"/>
  <c r="Q3792" i="14"/>
  <c r="Q3791" i="14"/>
  <c r="Q3790" i="14"/>
  <c r="Q3789" i="14"/>
  <c r="Q3788" i="14"/>
  <c r="Q3787" i="14"/>
  <c r="Q3786" i="14"/>
  <c r="Q3785" i="14"/>
  <c r="Q3784" i="14"/>
  <c r="Q3783" i="14"/>
  <c r="Q3782" i="14"/>
  <c r="Q3781" i="14"/>
  <c r="Q3780" i="14"/>
  <c r="Q3779" i="14"/>
  <c r="Q3778" i="14"/>
  <c r="Q3777" i="14"/>
  <c r="Q3776" i="14"/>
  <c r="Q3775" i="14"/>
  <c r="Q3774" i="14"/>
  <c r="Q3773" i="14"/>
  <c r="Q3772" i="14"/>
  <c r="Q3771" i="14"/>
  <c r="Q3770" i="14"/>
  <c r="Q3769" i="14"/>
  <c r="Q3768" i="14"/>
  <c r="Q3767" i="14"/>
  <c r="Q3766" i="14"/>
  <c r="Q3765" i="14"/>
  <c r="Q3764" i="14"/>
  <c r="Q3763" i="14"/>
  <c r="Q3762" i="14"/>
  <c r="Q3761" i="14"/>
  <c r="Q3760" i="14"/>
  <c r="Q3759" i="14"/>
  <c r="Q3758" i="14"/>
  <c r="Q3757" i="14"/>
  <c r="Q3756" i="14"/>
  <c r="Q3755" i="14"/>
  <c r="Q3754" i="14"/>
  <c r="Q3753" i="14"/>
  <c r="Q3752" i="14"/>
  <c r="Q3751" i="14"/>
  <c r="Q3750" i="14"/>
  <c r="Q3749" i="14"/>
  <c r="Q3748" i="14"/>
  <c r="Q3747" i="14"/>
  <c r="Q3746" i="14"/>
  <c r="Q3745" i="14"/>
  <c r="Q3744" i="14"/>
  <c r="Q3743" i="14"/>
  <c r="Q3742" i="14"/>
  <c r="Q3741" i="14"/>
  <c r="Q3740" i="14"/>
  <c r="Q3739" i="14"/>
  <c r="Q3738" i="14"/>
  <c r="Q3737" i="14"/>
  <c r="Q3736" i="14"/>
  <c r="Q3735" i="14"/>
  <c r="Q3734" i="14"/>
  <c r="Q3733" i="14"/>
  <c r="Q3732" i="14"/>
  <c r="Q3731" i="14"/>
  <c r="Q3730" i="14"/>
  <c r="Q3729" i="14"/>
  <c r="Q3728" i="14"/>
  <c r="Q3727" i="14"/>
  <c r="Q3726" i="14"/>
  <c r="Q3725" i="14"/>
  <c r="Q3724" i="14"/>
  <c r="Q3723" i="14"/>
  <c r="Q3722" i="14"/>
  <c r="Q3721" i="14"/>
  <c r="Q3720" i="14"/>
  <c r="Q3719" i="14"/>
  <c r="Q3718" i="14"/>
  <c r="Q3717" i="14"/>
  <c r="Q3716" i="14"/>
  <c r="Q3715" i="14"/>
  <c r="Q3714" i="14"/>
  <c r="Q3713" i="14"/>
  <c r="Q3712" i="14"/>
  <c r="Q3711" i="14"/>
  <c r="Q3710" i="14"/>
  <c r="Q3709" i="14"/>
  <c r="Q3708" i="14"/>
  <c r="Q3707" i="14"/>
  <c r="Q3706" i="14"/>
  <c r="Q3705" i="14"/>
  <c r="Q3704" i="14"/>
  <c r="Q3703" i="14"/>
  <c r="Q3702" i="14"/>
  <c r="Q3701" i="14"/>
  <c r="Q3700" i="14"/>
  <c r="Q3699" i="14"/>
  <c r="Q3698" i="14"/>
  <c r="Q3697" i="14"/>
  <c r="Q3696" i="14"/>
  <c r="Q3695" i="14"/>
  <c r="Q3694" i="14"/>
  <c r="Q3693" i="14"/>
  <c r="Q3692" i="14"/>
  <c r="Q3691" i="14"/>
  <c r="Q3690" i="14"/>
  <c r="Q3689" i="14"/>
  <c r="Q3688" i="14"/>
  <c r="Q3687" i="14"/>
  <c r="Q3686" i="14"/>
  <c r="Q3685" i="14"/>
  <c r="Q3684" i="14"/>
  <c r="Q3683" i="14"/>
  <c r="Q3682" i="14"/>
  <c r="Q3681" i="14"/>
  <c r="Q3680" i="14"/>
  <c r="Q3679" i="14"/>
  <c r="Q3678" i="14"/>
  <c r="Q3677" i="14"/>
  <c r="Q3676" i="14"/>
  <c r="Q3675" i="14"/>
  <c r="Q3674" i="14"/>
  <c r="Q3673" i="14"/>
  <c r="Q3672" i="14"/>
  <c r="Q3671" i="14"/>
  <c r="Q3670" i="14"/>
  <c r="Q3669" i="14"/>
  <c r="Q3668" i="14"/>
  <c r="Q3667" i="14"/>
  <c r="Q3666" i="14"/>
  <c r="Q3665" i="14"/>
  <c r="Q3664" i="14"/>
  <c r="Q3663" i="14"/>
  <c r="Q3662" i="14"/>
  <c r="Q3661" i="14"/>
  <c r="Q3660" i="14"/>
  <c r="Q3659" i="14"/>
  <c r="Q3658" i="14"/>
  <c r="Q3657" i="14"/>
  <c r="Q3656" i="14"/>
  <c r="Q3655" i="14"/>
  <c r="Q3654" i="14"/>
  <c r="Q3653" i="14"/>
  <c r="Q3652" i="14"/>
  <c r="Q3651" i="14"/>
  <c r="Q3650" i="14"/>
  <c r="Q3649" i="14"/>
  <c r="Q3648" i="14"/>
  <c r="Q3647" i="14"/>
  <c r="Q3646" i="14"/>
  <c r="Q3645" i="14"/>
  <c r="Q3644" i="14"/>
  <c r="Q3643" i="14"/>
  <c r="Q3642" i="14"/>
  <c r="Q3641" i="14"/>
  <c r="Q3640" i="14"/>
  <c r="Q3639" i="14"/>
  <c r="Q3638" i="14"/>
  <c r="Q3637" i="14"/>
  <c r="Q3636" i="14"/>
  <c r="Q3635" i="14"/>
  <c r="Q3634" i="14"/>
  <c r="Q3633" i="14"/>
  <c r="Q3632" i="14"/>
  <c r="Q3631" i="14"/>
  <c r="Q3630" i="14"/>
  <c r="Q3629" i="14"/>
  <c r="Q3628" i="14"/>
  <c r="Q3627" i="14"/>
  <c r="Q3626" i="14"/>
  <c r="Q3625" i="14"/>
  <c r="Q3624" i="14"/>
  <c r="Q3623" i="14"/>
  <c r="Q3622" i="14"/>
  <c r="Q3621" i="14"/>
  <c r="Q3620" i="14"/>
  <c r="Q3619" i="14"/>
  <c r="Q3618" i="14"/>
  <c r="Q3617" i="14"/>
  <c r="Q3616" i="14"/>
  <c r="Q3615" i="14"/>
  <c r="Q3614" i="14"/>
  <c r="Q3613" i="14"/>
  <c r="Q3612" i="14"/>
  <c r="Q3611" i="14"/>
  <c r="Q3610" i="14"/>
  <c r="Q3609" i="14"/>
  <c r="Q3608" i="14"/>
  <c r="Q3607" i="14"/>
  <c r="Q3606" i="14"/>
  <c r="Q3605" i="14"/>
  <c r="Q3604" i="14"/>
  <c r="Q3603" i="14"/>
  <c r="Q3602" i="14"/>
  <c r="Q3601" i="14"/>
  <c r="Q3600" i="14"/>
  <c r="Q3599" i="14"/>
  <c r="Q3598" i="14"/>
  <c r="Q3597" i="14"/>
  <c r="Q3596" i="14"/>
  <c r="Q3595" i="14"/>
  <c r="Q3594" i="14"/>
  <c r="Q3593" i="14"/>
  <c r="Q3592" i="14"/>
  <c r="Q3591" i="14"/>
  <c r="Q3590" i="14"/>
  <c r="Q3589" i="14"/>
  <c r="Q3588" i="14"/>
  <c r="Q3587" i="14"/>
  <c r="Q3586" i="14"/>
  <c r="Q3585" i="14"/>
  <c r="Q3584" i="14"/>
  <c r="Q3583" i="14"/>
  <c r="Q3582" i="14"/>
  <c r="Q3581" i="14"/>
  <c r="Q3580" i="14"/>
  <c r="Q3579" i="14"/>
  <c r="Q3578" i="14"/>
  <c r="Q3577" i="14"/>
  <c r="Q3576" i="14"/>
  <c r="Q3575" i="14"/>
  <c r="Q3574" i="14"/>
  <c r="Q3573" i="14"/>
  <c r="Q3572" i="14"/>
  <c r="Q3571" i="14"/>
  <c r="Q3570" i="14"/>
  <c r="Q3569" i="14"/>
  <c r="Q3568" i="14"/>
  <c r="Q3567" i="14"/>
  <c r="Q3566" i="14"/>
  <c r="Q3565" i="14"/>
  <c r="Q3564" i="14"/>
  <c r="Q3563" i="14"/>
  <c r="Q3562" i="14"/>
  <c r="Q3561" i="14"/>
  <c r="Q3560" i="14"/>
  <c r="Q3559" i="14"/>
  <c r="Q3558" i="14"/>
  <c r="Q3557" i="14"/>
  <c r="Q3556" i="14"/>
  <c r="Q3555" i="14"/>
  <c r="Q3554" i="14"/>
  <c r="Q3553" i="14"/>
  <c r="Q3552" i="14"/>
  <c r="Q3551" i="14"/>
  <c r="Q3550" i="14"/>
  <c r="Q3549" i="14"/>
  <c r="Q3548" i="14"/>
  <c r="Q3547" i="14"/>
  <c r="Q3546" i="14"/>
  <c r="Q3545" i="14"/>
  <c r="Q3544" i="14"/>
  <c r="Q3543" i="14"/>
  <c r="Q3542" i="14"/>
  <c r="Q3541" i="14"/>
  <c r="Q3540" i="14"/>
  <c r="Q3539" i="14"/>
  <c r="Q3538" i="14"/>
  <c r="Q3537" i="14"/>
  <c r="Q3536" i="14"/>
  <c r="Q3535" i="14"/>
  <c r="Q3534" i="14"/>
  <c r="Q3533" i="14"/>
  <c r="Q3532" i="14"/>
  <c r="Q3531" i="14"/>
  <c r="Q3530" i="14"/>
  <c r="Q3529" i="14"/>
  <c r="Q3528" i="14"/>
  <c r="Q3527" i="14"/>
  <c r="Q3526" i="14"/>
  <c r="Q3525" i="14"/>
  <c r="Q3524" i="14"/>
  <c r="Q3523" i="14"/>
  <c r="Q3522" i="14"/>
  <c r="Q3521" i="14"/>
  <c r="Q3520" i="14"/>
  <c r="Q3519" i="14"/>
  <c r="Q3518" i="14"/>
  <c r="Q3517" i="14"/>
  <c r="Q3516" i="14"/>
  <c r="Q3515" i="14"/>
  <c r="Q3514" i="14"/>
  <c r="Q3513" i="14"/>
  <c r="Q3512" i="14"/>
  <c r="Q3511" i="14"/>
  <c r="Q3510" i="14"/>
  <c r="Q3509" i="14"/>
  <c r="Q3508" i="14"/>
  <c r="Q3507" i="14"/>
  <c r="Q3506" i="14"/>
  <c r="Q3505" i="14"/>
  <c r="Q3504" i="14"/>
  <c r="Q3503" i="14"/>
  <c r="Q3502" i="14"/>
  <c r="Q3501" i="14"/>
  <c r="Q3500" i="14"/>
  <c r="Q3499" i="14"/>
  <c r="Q3498" i="14"/>
  <c r="Q3497" i="14"/>
  <c r="Q3496" i="14"/>
  <c r="Q3495" i="14"/>
  <c r="Q3494" i="14"/>
  <c r="Q3493" i="14"/>
  <c r="Q3492" i="14"/>
  <c r="Q3491" i="14"/>
  <c r="Q3490" i="14"/>
  <c r="Q3489" i="14"/>
  <c r="Q3488" i="14"/>
  <c r="Q3487" i="14"/>
  <c r="Q3486" i="14"/>
  <c r="Q3485" i="14"/>
  <c r="Q3484" i="14"/>
  <c r="Q3483" i="14"/>
  <c r="Q3482" i="14"/>
  <c r="Q3481" i="14"/>
  <c r="Q3480" i="14"/>
  <c r="Q3479" i="14"/>
  <c r="Q3478" i="14"/>
  <c r="Q3477" i="14"/>
  <c r="Q3476" i="14"/>
  <c r="Q3475" i="14"/>
  <c r="Q3474" i="14"/>
  <c r="Q3473" i="14"/>
  <c r="Q3472" i="14"/>
  <c r="Q3471" i="14"/>
  <c r="Q3470" i="14"/>
  <c r="Q3469" i="14"/>
  <c r="Q3468" i="14"/>
  <c r="Q3467" i="14"/>
  <c r="Q3466" i="14"/>
  <c r="Q3465" i="14"/>
  <c r="Q3464" i="14"/>
  <c r="Q3463" i="14"/>
  <c r="Q3462" i="14"/>
  <c r="Q3461" i="14"/>
  <c r="Q3460" i="14"/>
  <c r="Q3459" i="14"/>
  <c r="Q3458" i="14"/>
  <c r="Q3457" i="14"/>
  <c r="Q3456" i="14"/>
  <c r="Q3455" i="14"/>
  <c r="Q3454" i="14"/>
  <c r="Q3453" i="14"/>
  <c r="Q3452" i="14"/>
  <c r="Q3451" i="14"/>
  <c r="Q3450" i="14"/>
  <c r="Q3449" i="14"/>
  <c r="Q3448" i="14"/>
  <c r="Q3447" i="14"/>
  <c r="Q3446" i="14"/>
  <c r="Q3445" i="14"/>
  <c r="Q3444" i="14"/>
  <c r="Q3443" i="14"/>
  <c r="Q3442" i="14"/>
  <c r="Q3441" i="14"/>
  <c r="Q3440" i="14"/>
  <c r="Q3439" i="14"/>
  <c r="Q3438" i="14"/>
  <c r="Q3437" i="14"/>
  <c r="Q3436" i="14"/>
  <c r="Q3435" i="14"/>
  <c r="Q3434" i="14"/>
  <c r="Q3433" i="14"/>
  <c r="Q3432" i="14"/>
  <c r="Q3431" i="14"/>
  <c r="Q3430" i="14"/>
  <c r="Q3429" i="14"/>
  <c r="Q3428" i="14"/>
  <c r="Q3427" i="14"/>
  <c r="Q3426" i="14"/>
  <c r="Q3425" i="14"/>
  <c r="Q3424" i="14"/>
  <c r="Q3423" i="14"/>
  <c r="Q3422" i="14"/>
  <c r="Q3421" i="14"/>
  <c r="Q3420" i="14"/>
  <c r="Q3419" i="14"/>
  <c r="Q3418" i="14"/>
  <c r="Q3417" i="14"/>
  <c r="Q3416" i="14"/>
  <c r="Q3415" i="14"/>
  <c r="Q3414" i="14"/>
  <c r="Q3413" i="14"/>
  <c r="Q3412" i="14"/>
  <c r="Q3411" i="14"/>
  <c r="Q3410" i="14"/>
  <c r="Q3409" i="14"/>
  <c r="Q3408" i="14"/>
  <c r="Q3407" i="14"/>
  <c r="Q3406" i="14"/>
  <c r="Q3405" i="14"/>
  <c r="Q3404" i="14"/>
  <c r="Q3403" i="14"/>
  <c r="Q3402" i="14"/>
  <c r="Q3401" i="14"/>
  <c r="Q3400" i="14"/>
  <c r="Q3399" i="14"/>
  <c r="Q3398" i="14"/>
  <c r="Q3397" i="14"/>
  <c r="Q3396" i="14"/>
  <c r="Q3395" i="14"/>
  <c r="Q3394" i="14"/>
  <c r="Q3393" i="14"/>
  <c r="Q3392" i="14"/>
  <c r="Q3391" i="14"/>
  <c r="Q3390" i="14"/>
  <c r="Q3389" i="14"/>
  <c r="Q3388" i="14"/>
  <c r="Q3387" i="14"/>
  <c r="Q3386" i="14"/>
  <c r="Q3385" i="14"/>
  <c r="Q3384" i="14"/>
  <c r="Q3383" i="14"/>
  <c r="Q3382" i="14"/>
  <c r="Q3381" i="14"/>
  <c r="Q3380" i="14"/>
  <c r="Q3379" i="14"/>
  <c r="Q3378" i="14"/>
  <c r="Q3377" i="14"/>
  <c r="Q3376" i="14"/>
  <c r="Q3375" i="14"/>
  <c r="Q3374" i="14"/>
  <c r="Q3373" i="14"/>
  <c r="Q3372" i="14"/>
  <c r="Q3371" i="14"/>
  <c r="Q3370" i="14"/>
  <c r="Q3369" i="14"/>
  <c r="Q3368" i="14"/>
  <c r="Q3367" i="14"/>
  <c r="Q3366" i="14"/>
  <c r="Q3365" i="14"/>
  <c r="Q3364" i="14"/>
  <c r="Q3363" i="14"/>
  <c r="Q3362" i="14"/>
  <c r="Q3361" i="14"/>
  <c r="Q3360" i="14"/>
  <c r="Q3359" i="14"/>
  <c r="Q3358" i="14"/>
  <c r="Q3357" i="14"/>
  <c r="Q3356" i="14"/>
  <c r="Q3355" i="14"/>
  <c r="Q3354" i="14"/>
  <c r="Q3353" i="14"/>
  <c r="Q3352" i="14"/>
  <c r="Q3351" i="14"/>
  <c r="Q3350" i="14"/>
  <c r="Q3349" i="14"/>
  <c r="Q3348" i="14"/>
  <c r="Q3347" i="14"/>
  <c r="Q3346" i="14"/>
  <c r="Q3345" i="14"/>
  <c r="Q3344" i="14"/>
  <c r="Q3343" i="14"/>
  <c r="Q3342" i="14"/>
  <c r="Q3341" i="14"/>
  <c r="Q3340" i="14"/>
  <c r="Q3339" i="14"/>
  <c r="Q3338" i="14"/>
  <c r="Q3337" i="14"/>
  <c r="Q3336" i="14"/>
  <c r="Q3335" i="14"/>
  <c r="Q3334" i="14"/>
  <c r="Q3333" i="14"/>
  <c r="Q3332" i="14"/>
  <c r="Q3331" i="14"/>
  <c r="Q3330" i="14"/>
  <c r="Q3329" i="14"/>
  <c r="Q3328" i="14"/>
  <c r="Q3327" i="14"/>
  <c r="Q3326" i="14"/>
  <c r="Q3325" i="14"/>
  <c r="Q3324" i="14"/>
  <c r="Q3323" i="14"/>
  <c r="Q3322" i="14"/>
  <c r="Q3321" i="14"/>
  <c r="Q3320" i="14"/>
  <c r="Q3319" i="14"/>
  <c r="Q3318" i="14"/>
  <c r="Q3317" i="14"/>
  <c r="Q3316" i="14"/>
  <c r="Q3315" i="14"/>
  <c r="Q3314" i="14"/>
  <c r="Q3313" i="14"/>
  <c r="Q3312" i="14"/>
  <c r="Q3311" i="14"/>
  <c r="Q3310" i="14"/>
  <c r="Q3309" i="14"/>
  <c r="Q3308" i="14"/>
  <c r="Q3307" i="14"/>
  <c r="Q3306" i="14"/>
  <c r="Q3305" i="14"/>
  <c r="Q3304" i="14"/>
  <c r="Q3303" i="14"/>
  <c r="Q3302" i="14"/>
  <c r="Q3301" i="14"/>
  <c r="Q3300" i="14"/>
  <c r="Q3299" i="14"/>
  <c r="Q3298" i="14"/>
  <c r="Q3297" i="14"/>
  <c r="Q3296" i="14"/>
  <c r="Q3295" i="14"/>
  <c r="Q3294" i="14"/>
  <c r="Q3293" i="14"/>
  <c r="Q3292" i="14"/>
  <c r="Q3291" i="14"/>
  <c r="Q3290" i="14"/>
  <c r="Q3289" i="14"/>
  <c r="Q3288" i="14"/>
  <c r="Q3287" i="14"/>
  <c r="Q3286" i="14"/>
  <c r="Q3285" i="14"/>
  <c r="Q3284" i="14"/>
  <c r="Q3283" i="14"/>
  <c r="Q3282" i="14"/>
  <c r="Q3281" i="14"/>
  <c r="Q3280" i="14"/>
  <c r="Q3279" i="14"/>
  <c r="Q3278" i="14"/>
  <c r="Q3277" i="14"/>
  <c r="Q3276" i="14"/>
  <c r="Q3275" i="14"/>
  <c r="Q3274" i="14"/>
  <c r="Q3273" i="14"/>
  <c r="Q3272" i="14"/>
  <c r="Q3271" i="14"/>
  <c r="Q3270" i="14"/>
  <c r="Q3269" i="14"/>
  <c r="Q3268" i="14"/>
  <c r="Q3267" i="14"/>
  <c r="Q3266" i="14"/>
  <c r="Q3265" i="14"/>
  <c r="Q3264" i="14"/>
  <c r="Q3263" i="14"/>
  <c r="Q3262" i="14"/>
  <c r="Q3261" i="14"/>
  <c r="Q3260" i="14"/>
  <c r="Q3259" i="14"/>
  <c r="Q3258" i="14"/>
  <c r="Q3257" i="14"/>
  <c r="Q3256" i="14"/>
  <c r="Q3255" i="14"/>
  <c r="Q3254" i="14"/>
  <c r="Q3253" i="14"/>
  <c r="Q3252" i="14"/>
  <c r="Q3251" i="14"/>
  <c r="Q3250" i="14"/>
  <c r="Q3249" i="14"/>
  <c r="Q3248" i="14"/>
  <c r="Q3247" i="14"/>
  <c r="Q3246" i="14"/>
  <c r="Q3245" i="14"/>
  <c r="Q3244" i="14"/>
  <c r="Q3243" i="14"/>
  <c r="Q3242" i="14"/>
  <c r="Q3241" i="14"/>
  <c r="Q3240" i="14"/>
  <c r="Q3239" i="14"/>
  <c r="Q3238" i="14"/>
  <c r="Q3237" i="14"/>
  <c r="Q3236" i="14"/>
  <c r="Q3235" i="14"/>
  <c r="Q3234" i="14"/>
  <c r="Q3233" i="14"/>
  <c r="Q3232" i="14"/>
  <c r="Q3231" i="14"/>
  <c r="Q3230" i="14"/>
  <c r="Q3229" i="14"/>
  <c r="Q3228" i="14"/>
  <c r="Q3227" i="14"/>
  <c r="Q3226" i="14"/>
  <c r="Q3225" i="14"/>
  <c r="Q3224" i="14"/>
  <c r="Q3223" i="14"/>
  <c r="Q3222" i="14"/>
  <c r="Q3221" i="14"/>
  <c r="Q3220" i="14"/>
  <c r="Q3219" i="14"/>
  <c r="Q3218" i="14"/>
  <c r="Q3217" i="14"/>
  <c r="Q3216" i="14"/>
  <c r="Q3215" i="14"/>
  <c r="Q3214" i="14"/>
  <c r="Q3213" i="14"/>
  <c r="Q3212" i="14"/>
  <c r="Q3211" i="14"/>
  <c r="Q3210" i="14"/>
  <c r="Q3209" i="14"/>
  <c r="Q3208" i="14"/>
  <c r="Q3207" i="14"/>
  <c r="Q3206" i="14"/>
  <c r="Q3205" i="14"/>
  <c r="Q3204" i="14"/>
  <c r="Q3203" i="14"/>
  <c r="Q3202" i="14"/>
  <c r="Q3201" i="14"/>
  <c r="Q3200" i="14"/>
  <c r="Q3199" i="14"/>
  <c r="Q3198" i="14"/>
  <c r="Q3197" i="14"/>
  <c r="Q3196" i="14"/>
  <c r="Q3195" i="14"/>
  <c r="Q3194" i="14"/>
  <c r="Q3193" i="14"/>
  <c r="Q3192" i="14"/>
  <c r="Q3191" i="14"/>
  <c r="Q3190" i="14"/>
  <c r="Q3189" i="14"/>
  <c r="Q3188" i="14"/>
  <c r="Q3187" i="14"/>
  <c r="Q3186" i="14"/>
  <c r="Q3185" i="14"/>
  <c r="Q3184" i="14"/>
  <c r="Q3183" i="14"/>
  <c r="Q3182" i="14"/>
  <c r="Q3181" i="14"/>
  <c r="Q3180" i="14"/>
  <c r="Q3179" i="14"/>
  <c r="Q3178" i="14"/>
  <c r="Q3177" i="14"/>
  <c r="Q3176" i="14"/>
  <c r="Q3175" i="14"/>
  <c r="Q3174" i="14"/>
  <c r="Q3173" i="14"/>
  <c r="Q3172" i="14"/>
  <c r="Q3171" i="14"/>
  <c r="Q3170" i="14"/>
  <c r="Q3169" i="14"/>
  <c r="Q3168" i="14"/>
  <c r="Q3167" i="14"/>
  <c r="Q3166" i="14"/>
  <c r="Q3165" i="14"/>
  <c r="Q3164" i="14"/>
  <c r="Q3163" i="14"/>
  <c r="Q3162" i="14"/>
  <c r="Q3161" i="14"/>
  <c r="Q3160" i="14"/>
  <c r="Q3159" i="14"/>
  <c r="Q3158" i="14"/>
  <c r="Q3157" i="14"/>
  <c r="Q3156" i="14"/>
  <c r="Q3155" i="14"/>
  <c r="Q3154" i="14"/>
  <c r="Q3153" i="14"/>
  <c r="Q3152" i="14"/>
  <c r="Q3151" i="14"/>
  <c r="Q3150" i="14"/>
  <c r="Q3149" i="14"/>
  <c r="Q3148" i="14"/>
  <c r="Q3147" i="14"/>
  <c r="Q3146" i="14"/>
  <c r="Q3145" i="14"/>
  <c r="Q3144" i="14"/>
  <c r="Q3143" i="14"/>
  <c r="Q3142" i="14"/>
  <c r="Q3141" i="14"/>
  <c r="Q3140" i="14"/>
  <c r="Q3139" i="14"/>
  <c r="Q3138" i="14"/>
  <c r="Q3137" i="14"/>
  <c r="Q3136" i="14"/>
  <c r="Q3135" i="14"/>
  <c r="Q3134" i="14"/>
  <c r="Q3133" i="14"/>
  <c r="Q3132" i="14"/>
  <c r="Q3131" i="14"/>
  <c r="Q3130" i="14"/>
  <c r="Q3129" i="14"/>
  <c r="Q3128" i="14"/>
  <c r="Q3127" i="14"/>
  <c r="Q3126" i="14"/>
  <c r="Q3125" i="14"/>
  <c r="Q3124" i="14"/>
  <c r="Q3123" i="14"/>
  <c r="Q3122" i="14"/>
  <c r="Q3121" i="14"/>
  <c r="Q3120" i="14"/>
  <c r="Q3119" i="14"/>
  <c r="Q3118" i="14"/>
  <c r="Q3117" i="14"/>
  <c r="Q3116" i="14"/>
  <c r="Q3115" i="14"/>
  <c r="Q3114" i="14"/>
  <c r="Q3113" i="14"/>
  <c r="Q3112" i="14"/>
  <c r="Q3111" i="14"/>
  <c r="Q3110" i="14"/>
  <c r="Q3109" i="14"/>
  <c r="Q3108" i="14"/>
  <c r="Q3107" i="14"/>
  <c r="Q3106" i="14"/>
  <c r="Q3105" i="14"/>
  <c r="Q3104" i="14"/>
  <c r="Q3103" i="14"/>
  <c r="Q3102" i="14"/>
  <c r="Q3101" i="14"/>
  <c r="Q3100" i="14"/>
  <c r="Q3099" i="14"/>
  <c r="Q3098" i="14"/>
  <c r="Q3097" i="14"/>
  <c r="Q3096" i="14"/>
  <c r="Q3095" i="14"/>
  <c r="Q3094" i="14"/>
  <c r="Q3093" i="14"/>
  <c r="Q3092" i="14"/>
  <c r="Q3091" i="14"/>
  <c r="Q3090" i="14"/>
  <c r="Q3089" i="14"/>
  <c r="Q3088" i="14"/>
  <c r="Q3087" i="14"/>
  <c r="Q3086" i="14"/>
  <c r="Q3085" i="14"/>
  <c r="Q3084" i="14"/>
  <c r="Q3083" i="14"/>
  <c r="Q3082" i="14"/>
  <c r="Q3081" i="14"/>
  <c r="Q3080" i="14"/>
  <c r="Q3079" i="14"/>
  <c r="Q3078" i="14"/>
  <c r="Q3077" i="14"/>
  <c r="Q3076" i="14"/>
  <c r="Q3075" i="14"/>
  <c r="Q3074" i="14"/>
  <c r="Q3073" i="14"/>
  <c r="Q3072" i="14"/>
  <c r="Q3071" i="14"/>
  <c r="Q3070" i="14"/>
  <c r="Q3069" i="14"/>
  <c r="Q3068" i="14"/>
  <c r="Q3067" i="14"/>
  <c r="Q3066" i="14"/>
  <c r="Q3065" i="14"/>
  <c r="Q3064" i="14"/>
  <c r="Q3063" i="14"/>
  <c r="Q3062" i="14"/>
  <c r="Q3061" i="14"/>
  <c r="Q3060" i="14"/>
  <c r="Q3059" i="14"/>
  <c r="Q3058" i="14"/>
  <c r="Q3057" i="14"/>
  <c r="Q3056" i="14"/>
  <c r="Q3055" i="14"/>
  <c r="Q3054" i="14"/>
  <c r="Q3053" i="14"/>
  <c r="Q3052" i="14"/>
  <c r="Q3051" i="14"/>
  <c r="Q3050" i="14"/>
  <c r="Q3049" i="14"/>
  <c r="Q3048" i="14"/>
  <c r="Q3047" i="14"/>
  <c r="Q3046" i="14"/>
  <c r="Q3045" i="14"/>
  <c r="Q3044" i="14"/>
  <c r="Q3043" i="14"/>
  <c r="Q3042" i="14"/>
  <c r="Q3041" i="14"/>
  <c r="Q3040" i="14"/>
  <c r="Q3039" i="14"/>
  <c r="Q3038" i="14"/>
  <c r="Q3037" i="14"/>
  <c r="Q3036" i="14"/>
  <c r="Q3035" i="14"/>
  <c r="Q3034" i="14"/>
  <c r="Q3033" i="14"/>
  <c r="Q3032" i="14"/>
  <c r="Q3031" i="14"/>
  <c r="Q3030" i="14"/>
  <c r="Q3029" i="14"/>
  <c r="Q3028" i="14"/>
  <c r="Q3027" i="14"/>
  <c r="Q3026" i="14"/>
  <c r="Q3025" i="14"/>
  <c r="Q3024" i="14"/>
  <c r="Q3023" i="14"/>
  <c r="Q3022" i="14"/>
  <c r="Q3021" i="14"/>
  <c r="Q3020" i="14"/>
  <c r="Q3019" i="14"/>
  <c r="Q3018" i="14"/>
  <c r="Q3017" i="14"/>
  <c r="Q3016" i="14"/>
  <c r="Q3015" i="14"/>
  <c r="Q3014" i="14"/>
  <c r="Q3013" i="14"/>
  <c r="Q3012" i="14"/>
  <c r="Q3011" i="14"/>
  <c r="Q3010" i="14"/>
  <c r="Q3009" i="14"/>
  <c r="Q3008" i="14"/>
  <c r="Q3007" i="14"/>
  <c r="Q3006" i="14"/>
  <c r="Q3005" i="14"/>
  <c r="Q3004" i="14"/>
  <c r="Q3003" i="14"/>
  <c r="Q3002" i="14"/>
  <c r="Q3001" i="14"/>
  <c r="Q3000" i="14"/>
  <c r="Q2999" i="14"/>
  <c r="Q2998" i="14"/>
  <c r="Q2997" i="14"/>
  <c r="Q2996" i="14"/>
  <c r="Q2995" i="14"/>
  <c r="Q2994" i="14"/>
  <c r="Q2993" i="14"/>
  <c r="Q2992" i="14"/>
  <c r="Q2991" i="14"/>
  <c r="Q2990" i="14"/>
  <c r="Q2989" i="14"/>
  <c r="Q2988" i="14"/>
  <c r="Q2987" i="14"/>
  <c r="Q2986" i="14"/>
  <c r="Q2985" i="14"/>
  <c r="Q2984" i="14"/>
  <c r="Q2983" i="14"/>
  <c r="Q2982" i="14"/>
  <c r="Q2981" i="14"/>
  <c r="Q2980" i="14"/>
  <c r="Q2979" i="14"/>
  <c r="Q2978" i="14"/>
  <c r="Q2977" i="14"/>
  <c r="Q2976" i="14"/>
  <c r="Q2975" i="14"/>
  <c r="Q2974" i="14"/>
  <c r="Q2973" i="14"/>
  <c r="Q2972" i="14"/>
  <c r="Q2971" i="14"/>
  <c r="Q2970" i="14"/>
  <c r="Q2969" i="14"/>
  <c r="Q2968" i="14"/>
  <c r="Q2967" i="14"/>
  <c r="Q2966" i="14"/>
  <c r="Q2965" i="14"/>
  <c r="Q2964" i="14"/>
  <c r="Q2963" i="14"/>
  <c r="Q2962" i="14"/>
  <c r="Q2961" i="14"/>
  <c r="Q2960" i="14"/>
  <c r="Q2959" i="14"/>
  <c r="Q2958" i="14"/>
  <c r="Q2957" i="14"/>
  <c r="Q2956" i="14"/>
  <c r="Q2955" i="14"/>
  <c r="Q2954" i="14"/>
  <c r="Q2953" i="14"/>
  <c r="Q2952" i="14"/>
  <c r="Q2951" i="14"/>
  <c r="Q2950" i="14"/>
  <c r="Q2949" i="14"/>
  <c r="Q2948" i="14"/>
  <c r="Q2947" i="14"/>
  <c r="Q2946" i="14"/>
  <c r="Q2945" i="14"/>
  <c r="Q2944" i="14"/>
  <c r="Q2943" i="14"/>
  <c r="Q2942" i="14"/>
  <c r="Q2941" i="14"/>
  <c r="Q2940" i="14"/>
  <c r="Q2939" i="14"/>
  <c r="Q2938" i="14"/>
  <c r="Q2937" i="14"/>
  <c r="Q2936" i="14"/>
  <c r="Q2935" i="14"/>
  <c r="Q2934" i="14"/>
  <c r="Q2933" i="14"/>
  <c r="Q2932" i="14"/>
  <c r="Q2931" i="14"/>
  <c r="Q2930" i="14"/>
  <c r="Q2929" i="14"/>
  <c r="Q2928" i="14"/>
  <c r="Q2927" i="14"/>
  <c r="Q2926" i="14"/>
  <c r="Q2925" i="14"/>
  <c r="Q2924" i="14"/>
  <c r="Q2923" i="14"/>
  <c r="Q2922" i="14"/>
  <c r="Q2921" i="14"/>
  <c r="Q2920" i="14"/>
  <c r="Q2919" i="14"/>
  <c r="Q2918" i="14"/>
  <c r="Q2917" i="14"/>
  <c r="Q2916" i="14"/>
  <c r="Q2915" i="14"/>
  <c r="Q2914" i="14"/>
  <c r="Q2913" i="14"/>
  <c r="Q2912" i="14"/>
  <c r="Q2911" i="14"/>
  <c r="Q2910" i="14"/>
  <c r="Q2909" i="14"/>
  <c r="Q2908" i="14"/>
  <c r="Q2907" i="14"/>
  <c r="Q2906" i="14"/>
  <c r="Q2905" i="14"/>
  <c r="Q2904" i="14"/>
  <c r="Q2903" i="14"/>
  <c r="Q2902" i="14"/>
  <c r="Q2901" i="14"/>
  <c r="Q2900" i="14"/>
  <c r="Q2899" i="14"/>
  <c r="Q2898" i="14"/>
  <c r="Q2897" i="14"/>
  <c r="Q2896" i="14"/>
  <c r="Q2895" i="14"/>
  <c r="Q2894" i="14"/>
  <c r="Q2893" i="14"/>
  <c r="Q2892" i="14"/>
  <c r="Q2891" i="14"/>
  <c r="Q2890" i="14"/>
  <c r="Q2889" i="14"/>
  <c r="Q2888" i="14"/>
  <c r="Q2887" i="14"/>
  <c r="Q2886" i="14"/>
  <c r="Q2885" i="14"/>
  <c r="Q2884" i="14"/>
  <c r="Q2883" i="14"/>
  <c r="Q2882" i="14"/>
  <c r="Q2881" i="14"/>
  <c r="Q2880" i="14"/>
  <c r="Q2879" i="14"/>
  <c r="Q2878" i="14"/>
  <c r="Q2877" i="14"/>
  <c r="Q2876" i="14"/>
  <c r="Q2875" i="14"/>
  <c r="Q2874" i="14"/>
  <c r="Q2873" i="14"/>
  <c r="Q2872" i="14"/>
  <c r="Q2871" i="14"/>
  <c r="Q2870" i="14"/>
  <c r="Q2869" i="14"/>
  <c r="Q2868" i="14"/>
  <c r="Q2867" i="14"/>
  <c r="Q2866" i="14"/>
  <c r="Q2865" i="14"/>
  <c r="Q2864" i="14"/>
  <c r="Q2863" i="14"/>
  <c r="Q2862" i="14"/>
  <c r="Q2861" i="14"/>
  <c r="Q2860" i="14"/>
  <c r="Q2859" i="14"/>
  <c r="Q2858" i="14"/>
  <c r="Q2857" i="14"/>
  <c r="Q2856" i="14"/>
  <c r="Q2855" i="14"/>
  <c r="Q2854" i="14"/>
  <c r="Q2853" i="14"/>
  <c r="Q2852" i="14"/>
  <c r="Q2851" i="14"/>
  <c r="Q2850" i="14"/>
  <c r="Q2849" i="14"/>
  <c r="Q2848" i="14"/>
  <c r="Q2847" i="14"/>
  <c r="Q2846" i="14"/>
  <c r="Q2845" i="14"/>
  <c r="Q2844" i="14"/>
  <c r="Q2843" i="14"/>
  <c r="Q2842" i="14"/>
  <c r="Q2841" i="14"/>
  <c r="Q2840" i="14"/>
  <c r="Q2839" i="14"/>
  <c r="Q2838" i="14"/>
  <c r="Q2837" i="14"/>
  <c r="Q2836" i="14"/>
  <c r="Q2835" i="14"/>
  <c r="Q2834" i="14"/>
  <c r="Q2833" i="14"/>
  <c r="Q2832" i="14"/>
  <c r="Q2831" i="14"/>
  <c r="Q2830" i="14"/>
  <c r="Q2829" i="14"/>
  <c r="Q2828" i="14"/>
  <c r="Q2827" i="14"/>
  <c r="Q2826" i="14"/>
  <c r="Q2825" i="14"/>
  <c r="Q2824" i="14"/>
  <c r="Q2823" i="14"/>
  <c r="Q2822" i="14"/>
  <c r="Q2821" i="14"/>
  <c r="Q2820" i="14"/>
  <c r="Q2819" i="14"/>
  <c r="Q2818" i="14"/>
  <c r="Q2817" i="14"/>
  <c r="Q2816" i="14"/>
  <c r="Q2815" i="14"/>
  <c r="Q2814" i="14"/>
  <c r="Q2813" i="14"/>
  <c r="Q2812" i="14"/>
  <c r="Q2811" i="14"/>
  <c r="Q2810" i="14"/>
  <c r="Q2809" i="14"/>
  <c r="Q2808" i="14"/>
  <c r="Q2807" i="14"/>
  <c r="Q2806" i="14"/>
  <c r="Q2805" i="14"/>
  <c r="Q2804" i="14"/>
  <c r="Q2803" i="14"/>
  <c r="Q2802" i="14"/>
  <c r="Q2801" i="14"/>
  <c r="Q2800" i="14"/>
  <c r="Q2799" i="14"/>
  <c r="Q2798" i="14"/>
  <c r="Q2797" i="14"/>
  <c r="Q2796" i="14"/>
  <c r="Q2795" i="14"/>
  <c r="Q2794" i="14"/>
  <c r="Q2793" i="14"/>
  <c r="Q2792" i="14"/>
  <c r="Q2791" i="14"/>
  <c r="Q2790" i="14"/>
  <c r="Q2789" i="14"/>
  <c r="Q2788" i="14"/>
  <c r="Q2787" i="14"/>
  <c r="Q2786" i="14"/>
  <c r="Q2785" i="14"/>
  <c r="Q2784" i="14"/>
  <c r="Q2783" i="14"/>
  <c r="Q2782" i="14"/>
  <c r="Q2781" i="14"/>
  <c r="Q2780" i="14"/>
  <c r="Q2779" i="14"/>
  <c r="Q2778" i="14"/>
  <c r="Q2777" i="14"/>
  <c r="Q2776" i="14"/>
  <c r="Q2775" i="14"/>
  <c r="Q2774" i="14"/>
  <c r="Q2773" i="14"/>
  <c r="Q2772" i="14"/>
  <c r="Q2771" i="14"/>
  <c r="Q2770" i="14"/>
  <c r="Q2769" i="14"/>
  <c r="Q2768" i="14"/>
  <c r="Q2767" i="14"/>
  <c r="Q2766" i="14"/>
  <c r="Q2765" i="14"/>
  <c r="Q2764" i="14"/>
  <c r="Q2763" i="14"/>
  <c r="Q2762" i="14"/>
  <c r="Q2761" i="14"/>
  <c r="Q2760" i="14"/>
  <c r="Q2759" i="14"/>
  <c r="Q2758" i="14"/>
  <c r="Q2757" i="14"/>
  <c r="Q2756" i="14"/>
  <c r="Q2755" i="14"/>
  <c r="Q2754" i="14"/>
  <c r="Q2753" i="14"/>
  <c r="Q2752" i="14"/>
  <c r="Q2751" i="14"/>
  <c r="Q2750" i="14"/>
  <c r="Q2749" i="14"/>
  <c r="Q2748" i="14"/>
  <c r="Q2747" i="14"/>
  <c r="Q2746" i="14"/>
  <c r="Q2745" i="14"/>
  <c r="Q2744" i="14"/>
  <c r="Q2743" i="14"/>
  <c r="Q2742" i="14"/>
  <c r="Q2741" i="14"/>
  <c r="Q2740" i="14"/>
  <c r="Q2739" i="14"/>
  <c r="Q2738" i="14"/>
  <c r="Q2737" i="14"/>
  <c r="Q2736" i="14"/>
  <c r="Q2735" i="14"/>
  <c r="Q2734" i="14"/>
  <c r="Q2733" i="14"/>
  <c r="Q2732" i="14"/>
  <c r="Q2731" i="14"/>
  <c r="Q2730" i="14"/>
  <c r="Q2729" i="14"/>
  <c r="Q2728" i="14"/>
  <c r="Q2727" i="14"/>
  <c r="Q2726" i="14"/>
  <c r="Q2725" i="14"/>
  <c r="Q2724" i="14"/>
  <c r="Q2723" i="14"/>
  <c r="Q2722" i="14"/>
  <c r="Q2721" i="14"/>
  <c r="Q2720" i="14"/>
  <c r="Q2719" i="14"/>
  <c r="Q2718" i="14"/>
  <c r="Q2717" i="14"/>
  <c r="Q2716" i="14"/>
  <c r="Q2715" i="14"/>
  <c r="Q2714" i="14"/>
  <c r="Q2713" i="14"/>
  <c r="Q2712" i="14"/>
  <c r="Q2711" i="14"/>
  <c r="Q2710" i="14"/>
  <c r="Q2709" i="14"/>
  <c r="Q2708" i="14"/>
  <c r="Q2707" i="14"/>
  <c r="Q2706" i="14"/>
  <c r="Q2705" i="14"/>
  <c r="Q2704" i="14"/>
  <c r="Q2703" i="14"/>
  <c r="Q2702" i="14"/>
  <c r="Q2701" i="14"/>
  <c r="Q2700" i="14"/>
  <c r="Q2699" i="14"/>
  <c r="Q2698" i="14"/>
  <c r="Q2697" i="14"/>
  <c r="Q2696" i="14"/>
  <c r="Q2695" i="14"/>
  <c r="Q2694" i="14"/>
  <c r="Q2693" i="14"/>
  <c r="Q2692" i="14"/>
  <c r="Q2691" i="14"/>
  <c r="Q2690" i="14"/>
  <c r="Q2689" i="14"/>
  <c r="Q2688" i="14"/>
  <c r="Q2687" i="14"/>
  <c r="Q2686" i="14"/>
  <c r="Q2685" i="14"/>
  <c r="Q2684" i="14"/>
  <c r="Q2683" i="14"/>
  <c r="Q2682" i="14"/>
  <c r="Q2681" i="14"/>
  <c r="Q2680" i="14"/>
  <c r="Q2679" i="14"/>
  <c r="Q2678" i="14"/>
  <c r="Q2677" i="14"/>
  <c r="Q2676" i="14"/>
  <c r="Q2675" i="14"/>
  <c r="Q2674" i="14"/>
  <c r="Q2673" i="14"/>
  <c r="Q2672" i="14"/>
  <c r="Q2671" i="14"/>
  <c r="Q2670" i="14"/>
  <c r="Q2669" i="14"/>
  <c r="Q2668" i="14"/>
  <c r="Q2667" i="14"/>
  <c r="Q2666" i="14"/>
  <c r="Q2665" i="14"/>
  <c r="Q2664" i="14"/>
  <c r="Q2663" i="14"/>
  <c r="Q2662" i="14"/>
  <c r="Q2661" i="14"/>
  <c r="Q2660" i="14"/>
  <c r="Q2659" i="14"/>
  <c r="Q2658" i="14"/>
  <c r="Q2657" i="14"/>
  <c r="Q2656" i="14"/>
  <c r="Q2655" i="14"/>
  <c r="Q2654" i="14"/>
  <c r="Q2653" i="14"/>
  <c r="Q2652" i="14"/>
  <c r="Q2651" i="14"/>
  <c r="Q2650" i="14"/>
  <c r="Q2649" i="14"/>
  <c r="Q2648" i="14"/>
  <c r="Q2647" i="14"/>
  <c r="Q2646" i="14"/>
  <c r="Q2645" i="14"/>
  <c r="Q2644" i="14"/>
  <c r="Q2643" i="14"/>
  <c r="Q2642" i="14"/>
  <c r="Q2641" i="14"/>
  <c r="Q2640" i="14"/>
  <c r="Q2639" i="14"/>
  <c r="Q2638" i="14"/>
  <c r="Q2637" i="14"/>
  <c r="Q2636" i="14"/>
  <c r="Q2635" i="14"/>
  <c r="Q2634" i="14"/>
  <c r="Q2633" i="14"/>
  <c r="Q2632" i="14"/>
  <c r="Q2631" i="14"/>
  <c r="Q2630" i="14"/>
  <c r="Q2629" i="14"/>
  <c r="Q2628" i="14"/>
  <c r="Q2627" i="14"/>
  <c r="Q2626" i="14"/>
  <c r="Q2625" i="14"/>
  <c r="Q2624" i="14"/>
  <c r="Q2623" i="14"/>
  <c r="Q2622" i="14"/>
  <c r="Q2621" i="14"/>
  <c r="Q2620" i="14"/>
  <c r="Q2619" i="14"/>
  <c r="Q2618" i="14"/>
  <c r="Q2617" i="14"/>
  <c r="Q2616" i="14"/>
  <c r="Q2615" i="14"/>
  <c r="Q2614" i="14"/>
  <c r="Q2613" i="14"/>
  <c r="Q2612" i="14"/>
  <c r="Q2611" i="14"/>
  <c r="Q2610" i="14"/>
  <c r="Q2609" i="14"/>
  <c r="Q2608" i="14"/>
  <c r="Q2607" i="14"/>
  <c r="Q2606" i="14"/>
  <c r="Q2605" i="14"/>
  <c r="Q2604" i="14"/>
  <c r="Q2603" i="14"/>
  <c r="Q2602" i="14"/>
  <c r="Q2601" i="14"/>
  <c r="Q2600" i="14"/>
  <c r="Q2599" i="14"/>
  <c r="Q2598" i="14"/>
  <c r="Q2597" i="14"/>
  <c r="Q2596" i="14"/>
  <c r="Q2595" i="14"/>
  <c r="Q2594" i="14"/>
  <c r="Q2593" i="14"/>
  <c r="Q2592" i="14"/>
  <c r="Q2591" i="14"/>
  <c r="Q2590" i="14"/>
  <c r="Q2589" i="14"/>
  <c r="Q2588" i="14"/>
  <c r="Q2587" i="14"/>
  <c r="Q2586" i="14"/>
  <c r="Q2585" i="14"/>
  <c r="Q2584" i="14"/>
  <c r="Q2583" i="14"/>
  <c r="Q2582" i="14"/>
  <c r="Q2581" i="14"/>
  <c r="Q2580" i="14"/>
  <c r="Q2579" i="14"/>
  <c r="Q2578" i="14"/>
  <c r="Q2577" i="14"/>
  <c r="Q2576" i="14"/>
  <c r="Q2575" i="14"/>
  <c r="Q2574" i="14"/>
  <c r="Q2573" i="14"/>
  <c r="Q2572" i="14"/>
  <c r="Q2571" i="14"/>
  <c r="Q2570" i="14"/>
  <c r="Q2569" i="14"/>
  <c r="Q2568" i="14"/>
  <c r="Q2567" i="14"/>
  <c r="Q2566" i="14"/>
  <c r="Q2565" i="14"/>
  <c r="Q2564" i="14"/>
  <c r="Q2563" i="14"/>
  <c r="Q2562" i="14"/>
  <c r="Q2561" i="14"/>
  <c r="Q2560" i="14"/>
  <c r="Q2559" i="14"/>
  <c r="Q2558" i="14"/>
  <c r="Q2557" i="14"/>
  <c r="Q2556" i="14"/>
  <c r="Q2555" i="14"/>
  <c r="Q2554" i="14"/>
  <c r="Q2553" i="14"/>
  <c r="Q2552" i="14"/>
  <c r="Q2551" i="14"/>
  <c r="Q2550" i="14"/>
  <c r="Q2549" i="14"/>
  <c r="Q2548" i="14"/>
  <c r="Q2547" i="14"/>
  <c r="Q2546" i="14"/>
  <c r="Q2545" i="14"/>
  <c r="Q2544" i="14"/>
  <c r="Q2543" i="14"/>
  <c r="Q2542" i="14"/>
  <c r="Q2541" i="14"/>
  <c r="Q2540" i="14"/>
  <c r="Q2539" i="14"/>
  <c r="Q2538" i="14"/>
  <c r="Q2537" i="14"/>
  <c r="Q2536" i="14"/>
  <c r="Q2535" i="14"/>
  <c r="Q2534" i="14"/>
  <c r="Q2533" i="14"/>
  <c r="Q2532" i="14"/>
  <c r="Q2531" i="14"/>
  <c r="Q2530" i="14"/>
  <c r="Q2529" i="14"/>
  <c r="Q2528" i="14"/>
  <c r="Q2527" i="14"/>
  <c r="Q2526" i="14"/>
  <c r="Q2525" i="14"/>
  <c r="Q2524" i="14"/>
  <c r="Q2523" i="14"/>
  <c r="Q2522" i="14"/>
  <c r="Q2521" i="14"/>
  <c r="Q2520" i="14"/>
  <c r="Q2519" i="14"/>
  <c r="Q2518" i="14"/>
  <c r="Q2517" i="14"/>
  <c r="Q2516" i="14"/>
  <c r="Q2515" i="14"/>
  <c r="Q2514" i="14"/>
  <c r="Q2513" i="14"/>
  <c r="Q2512" i="14"/>
  <c r="Q2511" i="14"/>
  <c r="Q2510" i="14"/>
  <c r="Q2509" i="14"/>
  <c r="Q2508" i="14"/>
  <c r="Q2507" i="14"/>
  <c r="Q2506" i="14"/>
  <c r="Q2505" i="14"/>
  <c r="Q2504" i="14"/>
  <c r="Q2503" i="14"/>
  <c r="Q2502" i="14"/>
  <c r="Q2501" i="14"/>
  <c r="Q2500" i="14"/>
  <c r="Q2499" i="14"/>
  <c r="Q2498" i="14"/>
  <c r="Q2497" i="14"/>
  <c r="Q2496" i="14"/>
  <c r="Q2495" i="14"/>
  <c r="Q2494" i="14"/>
  <c r="Q2493" i="14"/>
  <c r="Q2492" i="14"/>
  <c r="Q2491" i="14"/>
  <c r="Q2490" i="14"/>
  <c r="Q2489" i="14"/>
  <c r="Q2488" i="14"/>
  <c r="Q2487" i="14"/>
  <c r="Q2486" i="14"/>
  <c r="Q2485" i="14"/>
  <c r="Q2484" i="14"/>
  <c r="Q2483" i="14"/>
  <c r="Q2482" i="14"/>
  <c r="Q2481" i="14"/>
  <c r="Q2480" i="14"/>
  <c r="Q2479" i="14"/>
  <c r="Q2478" i="14"/>
  <c r="Q2477" i="14"/>
  <c r="Q2476" i="14"/>
  <c r="Q2475" i="14"/>
  <c r="Q2474" i="14"/>
  <c r="Q2473" i="14"/>
  <c r="Q2472" i="14"/>
  <c r="Q2471" i="14"/>
  <c r="Q2470" i="14"/>
  <c r="Q2469" i="14"/>
  <c r="Q2468" i="14"/>
  <c r="Q2467" i="14"/>
  <c r="Q2466" i="14"/>
  <c r="Q2465" i="14"/>
  <c r="Q2464" i="14"/>
  <c r="Q2463" i="14"/>
  <c r="Q2462" i="14"/>
  <c r="Q2461" i="14"/>
  <c r="Q2460" i="14"/>
  <c r="Q2459" i="14"/>
  <c r="Q2458" i="14"/>
  <c r="Q2457" i="14"/>
  <c r="Q2456" i="14"/>
  <c r="Q2455" i="14"/>
  <c r="Q2454" i="14"/>
  <c r="Q2453" i="14"/>
  <c r="Q2452" i="14"/>
  <c r="Q2451" i="14"/>
  <c r="Q2450" i="14"/>
  <c r="Q2449" i="14"/>
  <c r="Q2448" i="14"/>
  <c r="Q2447" i="14"/>
  <c r="Q2446" i="14"/>
  <c r="Q2445" i="14"/>
  <c r="Q2444" i="14"/>
  <c r="Q2443" i="14"/>
  <c r="Q2442" i="14"/>
  <c r="Q2441" i="14"/>
  <c r="Q2440" i="14"/>
  <c r="Q2439" i="14"/>
  <c r="Q2438" i="14"/>
  <c r="Q2437" i="14"/>
  <c r="Q2436" i="14"/>
  <c r="Q2435" i="14"/>
  <c r="Q2434" i="14"/>
  <c r="Q2433" i="14"/>
  <c r="Q2432" i="14"/>
  <c r="Q2431" i="14"/>
  <c r="Q2430" i="14"/>
  <c r="Q2429" i="14"/>
  <c r="Q2428" i="14"/>
  <c r="Q2427" i="14"/>
  <c r="Q2426" i="14"/>
  <c r="Q2425" i="14"/>
  <c r="Q2424" i="14"/>
  <c r="Q2423" i="14"/>
  <c r="Q2422" i="14"/>
  <c r="Q2421" i="14"/>
  <c r="Q2420" i="14"/>
  <c r="Q2419" i="14"/>
  <c r="Q2418" i="14"/>
  <c r="Q2417" i="14"/>
  <c r="Q2416" i="14"/>
  <c r="Q2415" i="14"/>
  <c r="Q2414" i="14"/>
  <c r="Q2413" i="14"/>
  <c r="Q2412" i="14"/>
  <c r="Q2411" i="14"/>
  <c r="Q2410" i="14"/>
  <c r="Q2409" i="14"/>
  <c r="Q2408" i="14"/>
  <c r="Q2407" i="14"/>
  <c r="Q2406" i="14"/>
  <c r="Q2405" i="14"/>
  <c r="Q2404" i="14"/>
  <c r="Q2403" i="14"/>
  <c r="Q2402" i="14"/>
  <c r="Q2401" i="14"/>
  <c r="Q2400" i="14"/>
  <c r="Q2399" i="14"/>
  <c r="Q2398" i="14"/>
  <c r="Q2397" i="14"/>
  <c r="Q2396" i="14"/>
  <c r="Q2395" i="14"/>
  <c r="Q2394" i="14"/>
  <c r="Q2393" i="14"/>
  <c r="Q2392" i="14"/>
  <c r="Q2391" i="14"/>
  <c r="Q2390" i="14"/>
  <c r="Q2389" i="14"/>
  <c r="Q2388" i="14"/>
  <c r="Q2387" i="14"/>
  <c r="Q2386" i="14"/>
  <c r="Q2385" i="14"/>
  <c r="Q2384" i="14"/>
  <c r="Q2383" i="14"/>
  <c r="Q2382" i="14"/>
  <c r="Q2381" i="14"/>
  <c r="Q2380" i="14"/>
  <c r="Q2379" i="14"/>
  <c r="Q2378" i="14"/>
  <c r="Q2377" i="14"/>
  <c r="Q2376" i="14"/>
  <c r="Q2375" i="14"/>
  <c r="Q2374" i="14"/>
  <c r="Q2373" i="14"/>
  <c r="Q2372" i="14"/>
  <c r="Q2371" i="14"/>
  <c r="Q2370" i="14"/>
  <c r="Q2369" i="14"/>
  <c r="Q2368" i="14"/>
  <c r="Q2367" i="14"/>
  <c r="Q2366" i="14"/>
  <c r="Q2365" i="14"/>
  <c r="Q2364" i="14"/>
  <c r="Q2363" i="14"/>
  <c r="Q2362" i="14"/>
  <c r="Q2361" i="14"/>
  <c r="Q2360" i="14"/>
  <c r="Q2359" i="14"/>
  <c r="Q2358" i="14"/>
  <c r="Q2357" i="14"/>
  <c r="Q2356" i="14"/>
  <c r="Q2355" i="14"/>
  <c r="Q2354" i="14"/>
  <c r="Q2353" i="14"/>
  <c r="Q2352" i="14"/>
  <c r="Q2351" i="14"/>
  <c r="Q2350" i="14"/>
  <c r="Q2349" i="14"/>
  <c r="Q2348" i="14"/>
  <c r="Q2347" i="14"/>
  <c r="Q2346" i="14"/>
  <c r="Q2345" i="14"/>
  <c r="Q2344" i="14"/>
  <c r="Q2343" i="14"/>
  <c r="Q2342" i="14"/>
  <c r="Q2341" i="14"/>
  <c r="Q2340" i="14"/>
  <c r="Q2339" i="14"/>
  <c r="Q2338" i="14"/>
  <c r="Q2337" i="14"/>
  <c r="Q2336" i="14"/>
  <c r="Q2335" i="14"/>
  <c r="Q2334" i="14"/>
  <c r="Q2333" i="14"/>
  <c r="Q2332" i="14"/>
  <c r="Q2331" i="14"/>
  <c r="Q2330" i="14"/>
  <c r="Q2329" i="14"/>
  <c r="Q2328" i="14"/>
  <c r="Q2327" i="14"/>
  <c r="Q2326" i="14"/>
  <c r="Q2325" i="14"/>
  <c r="Q2324" i="14"/>
  <c r="Q2323" i="14"/>
  <c r="Q2322" i="14"/>
  <c r="Q2321" i="14"/>
  <c r="Q2320" i="14"/>
  <c r="Q2319" i="14"/>
  <c r="Q2318" i="14"/>
  <c r="Q2317" i="14"/>
  <c r="Q2316" i="14"/>
  <c r="Q2315" i="14"/>
  <c r="Q2314" i="14"/>
  <c r="Q2313" i="14"/>
  <c r="Q2312" i="14"/>
  <c r="Q2311" i="14"/>
  <c r="Q2310" i="14"/>
  <c r="Q2309" i="14"/>
  <c r="Q2308" i="14"/>
  <c r="Q2307" i="14"/>
  <c r="Q2306" i="14"/>
  <c r="Q2305" i="14"/>
  <c r="Q2304" i="14"/>
  <c r="Q2303" i="14"/>
  <c r="Q2302" i="14"/>
  <c r="Q2301" i="14"/>
  <c r="Q2300" i="14"/>
  <c r="Q2299" i="14"/>
  <c r="Q2298" i="14"/>
  <c r="Q2297" i="14"/>
  <c r="Q2296" i="14"/>
  <c r="Q2295" i="14"/>
  <c r="Q2294" i="14"/>
  <c r="Q2293" i="14"/>
  <c r="Q2292" i="14"/>
  <c r="Q2291" i="14"/>
  <c r="Q2290" i="14"/>
  <c r="Q2289" i="14"/>
  <c r="Q2288" i="14"/>
  <c r="Q2287" i="14"/>
  <c r="Q2286" i="14"/>
  <c r="Q2285" i="14"/>
  <c r="Q2284" i="14"/>
  <c r="Q2283" i="14"/>
  <c r="Q2282" i="14"/>
  <c r="Q2281" i="14"/>
  <c r="Q2280" i="14"/>
  <c r="Q2279" i="14"/>
  <c r="Q2278" i="14"/>
  <c r="Q2277" i="14"/>
  <c r="Q2276" i="14"/>
  <c r="Q2275" i="14"/>
  <c r="Q2274" i="14"/>
  <c r="Q2273" i="14"/>
  <c r="Q2272" i="14"/>
  <c r="Q2271" i="14"/>
  <c r="Q2270" i="14"/>
  <c r="Q2269" i="14"/>
  <c r="Q2268" i="14"/>
  <c r="Q2267" i="14"/>
  <c r="Q2266" i="14"/>
  <c r="Q2265" i="14"/>
  <c r="Q2264" i="14"/>
  <c r="Q2263" i="14"/>
  <c r="Q2262" i="14"/>
  <c r="Q2261" i="14"/>
  <c r="Q2260" i="14"/>
  <c r="Q2259" i="14"/>
  <c r="Q2258" i="14"/>
  <c r="Q2257" i="14"/>
  <c r="Q2256" i="14"/>
  <c r="Q2255" i="14"/>
  <c r="Q2254" i="14"/>
  <c r="Q2253" i="14"/>
  <c r="Q2252" i="14"/>
  <c r="Q2251" i="14"/>
  <c r="Q2250" i="14"/>
  <c r="Q2249" i="14"/>
  <c r="Q2248" i="14"/>
  <c r="Q2247" i="14"/>
  <c r="Q2246" i="14"/>
  <c r="Q2245" i="14"/>
  <c r="Q2244" i="14"/>
  <c r="Q2243" i="14"/>
  <c r="Q2242" i="14"/>
  <c r="Q2241" i="14"/>
  <c r="Q2240" i="14"/>
  <c r="Q2239" i="14"/>
  <c r="Q2238" i="14"/>
  <c r="Q2237" i="14"/>
  <c r="Q2236" i="14"/>
  <c r="Q2235" i="14"/>
  <c r="Q2234" i="14"/>
  <c r="Q2233" i="14"/>
  <c r="Q2232" i="14"/>
  <c r="Q2231" i="14"/>
  <c r="Q2230" i="14"/>
  <c r="Q2229" i="14"/>
  <c r="Q2228" i="14"/>
  <c r="Q2227" i="14"/>
  <c r="Q2226" i="14"/>
  <c r="Q2225" i="14"/>
  <c r="Q2224" i="14"/>
  <c r="Q2223" i="14"/>
  <c r="Q2222" i="14"/>
  <c r="Q2221" i="14"/>
  <c r="Q2220" i="14"/>
  <c r="Q2219" i="14"/>
  <c r="Q2218" i="14"/>
  <c r="Q2217" i="14"/>
  <c r="Q2216" i="14"/>
  <c r="Q2215" i="14"/>
  <c r="Q2214" i="14"/>
  <c r="Q2213" i="14"/>
  <c r="Q2212" i="14"/>
  <c r="Q2211" i="14"/>
  <c r="Q2210" i="14"/>
  <c r="Q2209" i="14"/>
  <c r="Q2208" i="14"/>
  <c r="Q2207" i="14"/>
  <c r="Q2206" i="14"/>
  <c r="Q2205" i="14"/>
  <c r="Q2204" i="14"/>
  <c r="Q2203" i="14"/>
  <c r="Q2202" i="14"/>
  <c r="Q2201" i="14"/>
  <c r="Q2200" i="14"/>
  <c r="Q2199" i="14"/>
  <c r="Q2198" i="14"/>
  <c r="Q2197" i="14"/>
  <c r="Q2196" i="14"/>
  <c r="Q2195" i="14"/>
  <c r="Q2194" i="14"/>
  <c r="Q2193" i="14"/>
  <c r="Q2192" i="14"/>
  <c r="Q2191" i="14"/>
  <c r="Q2190" i="14"/>
  <c r="Q2189" i="14"/>
  <c r="Q2188" i="14"/>
  <c r="Q2187" i="14"/>
  <c r="Q2186" i="14"/>
  <c r="Q2185" i="14"/>
  <c r="Q2184" i="14"/>
  <c r="Q2183" i="14"/>
  <c r="Q2182" i="14"/>
  <c r="Q2181" i="14"/>
  <c r="Q2180" i="14"/>
  <c r="Q2179" i="14"/>
  <c r="Q2178" i="14"/>
  <c r="Q2177" i="14"/>
  <c r="Q2176" i="14"/>
  <c r="Q2175" i="14"/>
  <c r="Q2174" i="14"/>
  <c r="Q2173" i="14"/>
  <c r="Q2172" i="14"/>
  <c r="Q2171" i="14"/>
  <c r="Q2170" i="14"/>
  <c r="Q2169" i="14"/>
  <c r="Q2168" i="14"/>
  <c r="Q2167" i="14"/>
  <c r="Q2166" i="14"/>
  <c r="Q2165" i="14"/>
  <c r="Q2164" i="14"/>
  <c r="Q2163" i="14"/>
  <c r="Q2162" i="14"/>
  <c r="Q2161" i="14"/>
  <c r="Q2160" i="14"/>
  <c r="Q2159" i="14"/>
  <c r="Q2158" i="14"/>
  <c r="Q2157" i="14"/>
  <c r="Q2156" i="14"/>
  <c r="Q2155" i="14"/>
  <c r="Q2154" i="14"/>
  <c r="Q2153" i="14"/>
  <c r="Q2152" i="14"/>
  <c r="Q2151" i="14"/>
  <c r="Q2150" i="14"/>
  <c r="Q2149" i="14"/>
  <c r="Q2148" i="14"/>
  <c r="Q2147" i="14"/>
  <c r="Q2146" i="14"/>
  <c r="Q2145" i="14"/>
  <c r="Q2144" i="14"/>
  <c r="Q2143" i="14"/>
  <c r="Q2142" i="14"/>
  <c r="Q2141" i="14"/>
  <c r="Q2140" i="14"/>
  <c r="Q2139" i="14"/>
  <c r="Q2138" i="14"/>
  <c r="Q2137" i="14"/>
  <c r="Q2136" i="14"/>
  <c r="Q2135" i="14"/>
  <c r="Q2134" i="14"/>
  <c r="Q2133" i="14"/>
  <c r="Q2132" i="14"/>
  <c r="Q2131" i="14"/>
  <c r="Q2130" i="14"/>
  <c r="Q2129" i="14"/>
  <c r="Q2128" i="14"/>
  <c r="Q2127" i="14"/>
  <c r="Q2126" i="14"/>
  <c r="Q2125" i="14"/>
  <c r="Q2124" i="14"/>
  <c r="Q2123" i="14"/>
  <c r="Q2122" i="14"/>
  <c r="Q2121" i="14"/>
  <c r="Q2120" i="14"/>
  <c r="Q2119" i="14"/>
  <c r="Q2118" i="14"/>
  <c r="Q2117" i="14"/>
  <c r="Q2116" i="14"/>
  <c r="Q2115" i="14"/>
  <c r="Q2114" i="14"/>
  <c r="Q2113" i="14"/>
  <c r="Q2112" i="14"/>
  <c r="Q2111" i="14"/>
  <c r="Q2110" i="14"/>
  <c r="Q2109" i="14"/>
  <c r="Q2108" i="14"/>
  <c r="Q2107" i="14"/>
  <c r="Q2106" i="14"/>
  <c r="Q2105" i="14"/>
  <c r="Q2104" i="14"/>
  <c r="Q2103" i="14"/>
  <c r="Q2102" i="14"/>
  <c r="Q2101" i="14"/>
  <c r="Q2100" i="14"/>
  <c r="Q2099" i="14"/>
  <c r="Q2098" i="14"/>
  <c r="Q2097" i="14"/>
  <c r="Q2096" i="14"/>
  <c r="Q2095" i="14"/>
  <c r="Q2094" i="14"/>
  <c r="Q2093" i="14"/>
  <c r="Q2092" i="14"/>
  <c r="Q2091" i="14"/>
  <c r="Q2090" i="14"/>
  <c r="Q2089" i="14"/>
  <c r="Q2088" i="14"/>
  <c r="Q2087" i="14"/>
  <c r="Q2086" i="14"/>
  <c r="Q2085" i="14"/>
  <c r="Q2084" i="14"/>
  <c r="Q2083" i="14"/>
  <c r="Q2082" i="14"/>
  <c r="Q2081" i="14"/>
  <c r="Q2080" i="14"/>
  <c r="Q2079" i="14"/>
  <c r="Q2078" i="14"/>
  <c r="Q2077" i="14"/>
  <c r="Q2076" i="14"/>
  <c r="Q2075" i="14"/>
  <c r="Q2074" i="14"/>
  <c r="Q2073" i="14"/>
  <c r="Q2072" i="14"/>
  <c r="Q2071" i="14"/>
  <c r="Q2070" i="14"/>
  <c r="Q2069" i="14"/>
  <c r="Q2068" i="14"/>
  <c r="Q2067" i="14"/>
  <c r="Q2066" i="14"/>
  <c r="Q2065" i="14"/>
  <c r="Q2064" i="14"/>
  <c r="Q2063" i="14"/>
  <c r="Q2062" i="14"/>
  <c r="Q2061" i="14"/>
  <c r="Q2060" i="14"/>
  <c r="Q2059" i="14"/>
  <c r="Q2058" i="14"/>
  <c r="Q2057" i="14"/>
  <c r="Q2056" i="14"/>
  <c r="Q2055" i="14"/>
  <c r="Q2054" i="14"/>
  <c r="Q2053" i="14"/>
  <c r="Q2052" i="14"/>
  <c r="Q2051" i="14"/>
  <c r="Q2050" i="14"/>
  <c r="Q2049" i="14"/>
  <c r="Q2048" i="14"/>
  <c r="Q2047" i="14"/>
  <c r="Q2046" i="14"/>
  <c r="Q2045" i="14"/>
  <c r="Q2044" i="14"/>
  <c r="Q2043" i="14"/>
  <c r="Q2042" i="14"/>
  <c r="Q2041" i="14"/>
  <c r="Q2040" i="14"/>
  <c r="Q2039" i="14"/>
  <c r="Q2038" i="14"/>
  <c r="Q2037" i="14"/>
  <c r="Q2036" i="14"/>
  <c r="Q2035" i="14"/>
  <c r="Q2034" i="14"/>
  <c r="Q2033" i="14"/>
  <c r="Q2032" i="14"/>
  <c r="Q2031" i="14"/>
  <c r="Q2030" i="14"/>
  <c r="Q2029" i="14"/>
  <c r="Q2028" i="14"/>
  <c r="Q2027" i="14"/>
  <c r="Q2026" i="14"/>
  <c r="Q2025" i="14"/>
  <c r="Q2024" i="14"/>
  <c r="Q2023" i="14"/>
  <c r="Q2022" i="14"/>
  <c r="Q2021" i="14"/>
  <c r="Q2020" i="14"/>
  <c r="Q2019" i="14"/>
  <c r="Q2018" i="14"/>
  <c r="Q2017" i="14"/>
  <c r="Q2016" i="14"/>
  <c r="Q2015" i="14"/>
  <c r="Q2014" i="14"/>
  <c r="Q2013" i="14"/>
  <c r="Q2012" i="14"/>
  <c r="Q2011" i="14"/>
  <c r="Q2010" i="14"/>
  <c r="Q2009" i="14"/>
  <c r="Q2008" i="14"/>
  <c r="Q2007" i="14"/>
  <c r="Q2006" i="14"/>
  <c r="Q2005" i="14"/>
  <c r="Q2004" i="14"/>
  <c r="Q2003" i="14"/>
  <c r="Q2002" i="14"/>
  <c r="Q2001" i="14"/>
  <c r="Q2000" i="14"/>
  <c r="Q1999" i="14"/>
  <c r="Q1998" i="14"/>
  <c r="Q1997" i="14"/>
  <c r="Q1996" i="14"/>
  <c r="Q1995" i="14"/>
  <c r="Q1994" i="14"/>
  <c r="Q1993" i="14"/>
  <c r="Q1992" i="14"/>
  <c r="Q1991" i="14"/>
  <c r="Q1990" i="14"/>
  <c r="Q1989" i="14"/>
  <c r="Q1988" i="14"/>
  <c r="Q1987" i="14"/>
  <c r="Q1986" i="14"/>
  <c r="Q1985" i="14"/>
  <c r="Q1984" i="14"/>
  <c r="Q1983" i="14"/>
  <c r="Q1982" i="14"/>
  <c r="Q1981" i="14"/>
  <c r="Q1980" i="14"/>
  <c r="Q1979" i="14"/>
  <c r="Q1978" i="14"/>
  <c r="Q1977" i="14"/>
  <c r="Q1976" i="14"/>
  <c r="Q1975" i="14"/>
  <c r="Q1974" i="14"/>
  <c r="Q1973" i="14"/>
  <c r="Q1972" i="14"/>
  <c r="Q1971" i="14"/>
  <c r="Q1970" i="14"/>
  <c r="Q1969" i="14"/>
  <c r="Q1968" i="14"/>
  <c r="Q1967" i="14"/>
  <c r="Q1966" i="14"/>
  <c r="Q1965" i="14"/>
  <c r="Q1964" i="14"/>
  <c r="Q1963" i="14"/>
  <c r="Q1962" i="14"/>
  <c r="Q1961" i="14"/>
  <c r="Q1960" i="14"/>
  <c r="Q1959" i="14"/>
  <c r="Q1958" i="14"/>
  <c r="Q1957" i="14"/>
  <c r="Q1956" i="14"/>
  <c r="Q1955" i="14"/>
  <c r="Q1954" i="14"/>
  <c r="Q1953" i="14"/>
  <c r="Q1952" i="14"/>
  <c r="Q1951" i="14"/>
  <c r="Q1950" i="14"/>
  <c r="Q1949" i="14"/>
  <c r="Q1948" i="14"/>
  <c r="Q1947" i="14"/>
  <c r="Q1946" i="14"/>
  <c r="Q1945" i="14"/>
  <c r="Q1944" i="14"/>
  <c r="Q1943" i="14"/>
  <c r="Q1942" i="14"/>
  <c r="Q1941" i="14"/>
  <c r="Q1940" i="14"/>
  <c r="Q1939" i="14"/>
  <c r="Q1938" i="14"/>
  <c r="Q1937" i="14"/>
  <c r="Q1936" i="14"/>
  <c r="Q1935" i="14"/>
  <c r="Q1934" i="14"/>
  <c r="Q1933" i="14"/>
  <c r="Q1932" i="14"/>
  <c r="Q1931" i="14"/>
  <c r="Q1930" i="14"/>
  <c r="Q1929" i="14"/>
  <c r="Q1928" i="14"/>
  <c r="Q1927" i="14"/>
  <c r="Q1926" i="14"/>
  <c r="Q1925" i="14"/>
  <c r="Q1924" i="14"/>
  <c r="Q1923" i="14"/>
  <c r="Q1922" i="14"/>
  <c r="Q1921" i="14"/>
  <c r="Q1920" i="14"/>
  <c r="Q1919" i="14"/>
  <c r="Q1918" i="14"/>
  <c r="Q1917" i="14"/>
  <c r="Q1916" i="14"/>
  <c r="Q1915" i="14"/>
  <c r="Q1914" i="14"/>
  <c r="Q1913" i="14"/>
  <c r="Q1912" i="14"/>
  <c r="Q1911" i="14"/>
  <c r="Q1910" i="14"/>
  <c r="Q1909" i="14"/>
  <c r="Q1908" i="14"/>
  <c r="Q1907" i="14"/>
  <c r="Q1906" i="14"/>
  <c r="Q1905" i="14"/>
  <c r="Q1904" i="14"/>
  <c r="Q1903" i="14"/>
  <c r="Q1902" i="14"/>
  <c r="Q1901" i="14"/>
  <c r="Q1900" i="14"/>
  <c r="Q1899" i="14"/>
  <c r="Q1898" i="14"/>
  <c r="Q1897" i="14"/>
  <c r="Q1896" i="14"/>
  <c r="Q1895" i="14"/>
  <c r="Q1894" i="14"/>
  <c r="Q1893" i="14"/>
  <c r="Q1892" i="14"/>
  <c r="Q1891" i="14"/>
  <c r="Q1890" i="14"/>
  <c r="Q1889" i="14"/>
  <c r="Q1888" i="14"/>
  <c r="Q1887" i="14"/>
  <c r="Q1886" i="14"/>
  <c r="Q1885" i="14"/>
  <c r="Q1884" i="14"/>
  <c r="Q1883" i="14"/>
  <c r="Q1882" i="14"/>
  <c r="Q1881" i="14"/>
  <c r="Q1880" i="14"/>
  <c r="Q1879" i="14"/>
  <c r="Q1878" i="14"/>
  <c r="Q1877" i="14"/>
  <c r="Q1876" i="14"/>
  <c r="Q1875" i="14"/>
  <c r="Q1874" i="14"/>
  <c r="Q1873" i="14"/>
  <c r="Q1872" i="14"/>
  <c r="Q1871" i="14"/>
  <c r="Q1870" i="14"/>
  <c r="Q1869" i="14"/>
  <c r="Q1868" i="14"/>
  <c r="Q1867" i="14"/>
  <c r="Q1866" i="14"/>
  <c r="Q1865" i="14"/>
  <c r="Q1864" i="14"/>
  <c r="Q1863" i="14"/>
  <c r="Q1862" i="14"/>
  <c r="Q1861" i="14"/>
  <c r="Q1860" i="14"/>
  <c r="Q1859" i="14"/>
  <c r="Q1858" i="14"/>
  <c r="Q1857" i="14"/>
  <c r="Q1856" i="14"/>
  <c r="Q1855" i="14"/>
  <c r="Q1854" i="14"/>
  <c r="Q1853" i="14"/>
  <c r="Q1852" i="14"/>
  <c r="Q1851" i="14"/>
  <c r="Q1850" i="14"/>
  <c r="Q1849" i="14"/>
  <c r="Q1848" i="14"/>
  <c r="Q1847" i="14"/>
  <c r="Q1846" i="14"/>
  <c r="Q1845" i="14"/>
  <c r="Q1844" i="14"/>
  <c r="Q1843" i="14"/>
  <c r="Q1842" i="14"/>
  <c r="Q1841" i="14"/>
  <c r="Q1840" i="14"/>
  <c r="Q1839" i="14"/>
  <c r="Q1838" i="14"/>
  <c r="Q1837" i="14"/>
  <c r="Q1836" i="14"/>
  <c r="Q1835" i="14"/>
  <c r="Q1834" i="14"/>
  <c r="Q1833" i="14"/>
  <c r="Q1832" i="14"/>
  <c r="Q1831" i="14"/>
  <c r="Q1830" i="14"/>
  <c r="Q1829" i="14"/>
  <c r="Q24" i="14" l="1"/>
  <c r="Q1828" i="14"/>
  <c r="Q1827" i="14"/>
  <c r="Q1826" i="14"/>
  <c r="Q1825" i="14"/>
  <c r="Q1824" i="14"/>
  <c r="Q1823" i="14"/>
  <c r="Q1822" i="14"/>
  <c r="Q1821" i="14"/>
  <c r="Q1820" i="14"/>
  <c r="Q1819" i="14"/>
  <c r="Q1818" i="14"/>
  <c r="Q1817" i="14"/>
  <c r="Q1816" i="14"/>
  <c r="Q1815" i="14"/>
  <c r="Q1814" i="14"/>
  <c r="Q1813" i="14"/>
  <c r="Q1812" i="14"/>
  <c r="Q1811" i="14"/>
  <c r="Q1810" i="14"/>
  <c r="Q1809" i="14"/>
  <c r="Q1808" i="14"/>
  <c r="Q1807" i="14"/>
  <c r="Q1806" i="14"/>
  <c r="Q1805" i="14"/>
  <c r="Q1804" i="14"/>
  <c r="Q1803" i="14"/>
  <c r="Q1802" i="14"/>
  <c r="Q1801" i="14"/>
  <c r="Q1800" i="14"/>
  <c r="Q1799" i="14"/>
  <c r="Q1798" i="14"/>
  <c r="Q1797" i="14"/>
  <c r="Q1796" i="14"/>
  <c r="Q1795" i="14"/>
  <c r="Q1794" i="14"/>
  <c r="Q1793" i="14"/>
  <c r="Q1792" i="14"/>
  <c r="Q1791" i="14"/>
  <c r="Q1790" i="14"/>
  <c r="Q1789" i="14"/>
  <c r="Q1788" i="14"/>
  <c r="Q1787" i="14"/>
  <c r="Q1786" i="14"/>
  <c r="Q1785" i="14"/>
  <c r="Q1784" i="14"/>
  <c r="Q1783" i="14"/>
  <c r="Q1782" i="14"/>
  <c r="Q1781" i="14"/>
  <c r="Q1780" i="14"/>
  <c r="Q1779" i="14"/>
  <c r="Q1778" i="14"/>
  <c r="Q1777" i="14"/>
  <c r="Q1776" i="14"/>
  <c r="Q1775" i="14"/>
  <c r="Q1774" i="14"/>
  <c r="Q1773" i="14"/>
  <c r="Q1772" i="14"/>
  <c r="Q1771" i="14"/>
  <c r="Q1770" i="14"/>
  <c r="Q1769" i="14"/>
  <c r="Q1768" i="14"/>
  <c r="Q1767" i="14"/>
  <c r="Q1766" i="14"/>
  <c r="Q1765" i="14"/>
  <c r="Q1764" i="14"/>
  <c r="Q1763" i="14"/>
  <c r="Q1762" i="14"/>
  <c r="Q1761" i="14"/>
  <c r="Q1760" i="14"/>
  <c r="Q1759" i="14"/>
  <c r="Q1758" i="14"/>
  <c r="Q1757" i="14"/>
  <c r="Q1756" i="14"/>
  <c r="Q1755" i="14"/>
  <c r="Q1754" i="14"/>
  <c r="Q1753" i="14"/>
  <c r="Q1752" i="14"/>
  <c r="Q1751" i="14"/>
  <c r="Q1750" i="14"/>
  <c r="Q1749" i="14"/>
  <c r="Q1748" i="14"/>
  <c r="Q1747" i="14"/>
  <c r="Q1746" i="14"/>
  <c r="Q1745" i="14"/>
  <c r="Q1744" i="14"/>
  <c r="Q1743" i="14"/>
  <c r="Q1742" i="14"/>
  <c r="Q1741" i="14"/>
  <c r="Q1740" i="14"/>
  <c r="Q1739" i="14"/>
  <c r="Q1738" i="14"/>
  <c r="Q1737" i="14"/>
  <c r="Q1736" i="14"/>
  <c r="Q1735" i="14"/>
  <c r="Q1734" i="14"/>
  <c r="Q1733" i="14"/>
  <c r="Q1732" i="14"/>
  <c r="Q1731" i="14"/>
  <c r="Q1730" i="14"/>
  <c r="Q1729" i="14"/>
  <c r="Q1728" i="14"/>
  <c r="Q1727" i="14"/>
  <c r="Q1726" i="14"/>
  <c r="Q1725" i="14"/>
  <c r="Q1724" i="14"/>
  <c r="Q1723" i="14"/>
  <c r="Q1722" i="14"/>
  <c r="Q1721" i="14"/>
  <c r="Q1720" i="14"/>
  <c r="Q1719" i="14"/>
  <c r="Q1718" i="14"/>
  <c r="Q1717" i="14"/>
  <c r="Q1716" i="14"/>
  <c r="Q1715" i="14"/>
  <c r="Q1714" i="14"/>
  <c r="Q1713" i="14"/>
  <c r="Q1712" i="14"/>
  <c r="Q1711" i="14"/>
  <c r="Q1710" i="14"/>
  <c r="Q1709" i="14"/>
  <c r="Q1708" i="14"/>
  <c r="Q1707" i="14"/>
  <c r="Q1706" i="14"/>
  <c r="Q1705" i="14"/>
  <c r="Q1704" i="14"/>
  <c r="Q1703" i="14"/>
  <c r="Q1702" i="14"/>
  <c r="Q1701" i="14"/>
  <c r="Q1700" i="14"/>
  <c r="Q1699" i="14"/>
  <c r="Q1698" i="14"/>
  <c r="Q1697" i="14"/>
  <c r="Q1696" i="14"/>
  <c r="Q1695" i="14"/>
  <c r="Q1694" i="14"/>
  <c r="Q1693" i="14"/>
  <c r="Q1692" i="14"/>
  <c r="Q1691" i="14"/>
  <c r="Q1690" i="14"/>
  <c r="Q1689" i="14"/>
  <c r="Q1688" i="14"/>
  <c r="Q1687" i="14"/>
  <c r="Q1686" i="14"/>
  <c r="Q1685" i="14"/>
  <c r="Q1684" i="14"/>
  <c r="Q1683" i="14"/>
  <c r="Q1682" i="14"/>
  <c r="Q1681" i="14"/>
  <c r="Q1680" i="14"/>
  <c r="Q1679" i="14"/>
  <c r="Q1678" i="14"/>
  <c r="Q1677" i="14"/>
  <c r="Q1676" i="14"/>
  <c r="Q1675" i="14"/>
  <c r="Q1674" i="14"/>
  <c r="Q1673" i="14"/>
  <c r="Q1672" i="14"/>
  <c r="Q1671" i="14"/>
  <c r="Q1670" i="14"/>
  <c r="Q1669" i="14"/>
  <c r="Q1668" i="14"/>
  <c r="Q1667" i="14"/>
  <c r="Q1666" i="14"/>
  <c r="Q1665" i="14"/>
  <c r="Q1664" i="14"/>
  <c r="Q1663" i="14"/>
  <c r="Q1662" i="14"/>
  <c r="Q1661" i="14"/>
  <c r="Q1660" i="14"/>
  <c r="Q1659" i="14"/>
  <c r="Q1658" i="14"/>
  <c r="Q1657" i="14"/>
  <c r="Q1656" i="14"/>
  <c r="Q1655" i="14"/>
  <c r="Q1654" i="14"/>
  <c r="Q1653" i="14"/>
  <c r="Q1652" i="14"/>
  <c r="Q1651" i="14"/>
  <c r="Q1650" i="14"/>
  <c r="Q1649" i="14"/>
  <c r="Q1648" i="14"/>
  <c r="Q1647" i="14"/>
  <c r="Q1646" i="14"/>
  <c r="Q1645" i="14"/>
  <c r="Q1644" i="14"/>
  <c r="Q1643" i="14"/>
  <c r="Q1642" i="14"/>
  <c r="Q1641" i="14"/>
  <c r="Q1640" i="14"/>
  <c r="Q1639" i="14"/>
  <c r="Q1638" i="14"/>
  <c r="Q1637" i="14"/>
  <c r="Q1636" i="14"/>
  <c r="Q1635" i="14"/>
  <c r="Q1634" i="14"/>
  <c r="Q1633" i="14"/>
  <c r="Q1632" i="14"/>
  <c r="Q1631" i="14"/>
  <c r="Q1630" i="14"/>
  <c r="Q1629" i="14"/>
  <c r="Q1628" i="14"/>
  <c r="Q1627" i="14"/>
  <c r="Q1626" i="14"/>
  <c r="Q1625" i="14"/>
  <c r="Q1624" i="14"/>
  <c r="Q1623" i="14"/>
  <c r="Q1622" i="14"/>
  <c r="Q1621" i="14"/>
  <c r="Q1620" i="14"/>
  <c r="Q1619" i="14"/>
  <c r="Q1618" i="14"/>
  <c r="Q1617" i="14"/>
  <c r="Q1616" i="14"/>
  <c r="Q1615" i="14"/>
  <c r="Q1614" i="14"/>
  <c r="Q1613" i="14"/>
  <c r="Q1612" i="14"/>
  <c r="Q1611" i="14"/>
  <c r="Q1610" i="14"/>
  <c r="Q1609" i="14"/>
  <c r="Q1608" i="14"/>
  <c r="Q1607" i="14"/>
  <c r="Q1606" i="14"/>
  <c r="Q1605" i="14"/>
  <c r="Q1604" i="14"/>
  <c r="Q1603" i="14"/>
  <c r="Q1602" i="14"/>
  <c r="Q1601" i="14"/>
  <c r="Q1600" i="14"/>
  <c r="Q1599" i="14"/>
  <c r="Q1598" i="14"/>
  <c r="Q1597" i="14"/>
  <c r="Q1596" i="14"/>
  <c r="Q1595" i="14"/>
  <c r="Q1594" i="14"/>
  <c r="Q1593" i="14"/>
  <c r="Q1592" i="14"/>
  <c r="Q1591" i="14"/>
  <c r="Q1590" i="14"/>
  <c r="Q1589" i="14"/>
  <c r="Q1588" i="14"/>
  <c r="Q1587" i="14"/>
  <c r="Q1586" i="14"/>
  <c r="Q1585" i="14"/>
  <c r="Q1584" i="14"/>
  <c r="Q1583" i="14"/>
  <c r="Q1582" i="14"/>
  <c r="Q1581" i="14"/>
  <c r="Q1580" i="14"/>
  <c r="Q1579" i="14"/>
  <c r="Q1578" i="14"/>
  <c r="Q1577" i="14"/>
  <c r="Q1576" i="14"/>
  <c r="Q1575" i="14"/>
  <c r="Q1574" i="14"/>
  <c r="Q1573" i="14"/>
  <c r="Q1572" i="14"/>
  <c r="Q1571" i="14"/>
  <c r="Q1570" i="14"/>
  <c r="Q1569" i="14"/>
  <c r="Q1568" i="14"/>
  <c r="Q1567" i="14"/>
  <c r="Q1566" i="14"/>
  <c r="Q1565" i="14"/>
  <c r="Q1564" i="14"/>
  <c r="Q1563" i="14"/>
  <c r="Q1562" i="14"/>
  <c r="Q1561" i="14"/>
  <c r="Q1560" i="14"/>
  <c r="Q1559" i="14"/>
  <c r="Q1558" i="14"/>
  <c r="Q1557" i="14"/>
  <c r="Q1556" i="14"/>
  <c r="Q1555" i="14"/>
  <c r="Q1554" i="14"/>
  <c r="Q1553" i="14"/>
  <c r="Q1552" i="14"/>
  <c r="Q1551" i="14"/>
  <c r="Q1550" i="14"/>
  <c r="Q1549" i="14"/>
  <c r="Q1548" i="14"/>
  <c r="Q1547" i="14"/>
  <c r="Q1546" i="14"/>
  <c r="Q1545" i="14"/>
  <c r="Q1544" i="14"/>
  <c r="Q1543" i="14"/>
  <c r="Q1542" i="14"/>
  <c r="Q1541" i="14"/>
  <c r="Q1540" i="14"/>
  <c r="Q1539" i="14"/>
  <c r="Q1538" i="14"/>
  <c r="Q1537" i="14"/>
  <c r="Q1536" i="14"/>
  <c r="Q1535" i="14"/>
  <c r="Q1534" i="14"/>
  <c r="Q1533" i="14"/>
  <c r="Q1532" i="14"/>
  <c r="Q1531" i="14"/>
  <c r="Q1530" i="14"/>
  <c r="Q1529" i="14"/>
  <c r="Q1528" i="14"/>
  <c r="Q1527" i="14"/>
  <c r="Q1526" i="14"/>
  <c r="Q1525" i="14"/>
  <c r="Q1524" i="14"/>
  <c r="Q1523" i="14"/>
  <c r="Q1522" i="14"/>
  <c r="Q1521" i="14"/>
  <c r="Q1520" i="14"/>
  <c r="Q1519" i="14"/>
  <c r="Q1518" i="14"/>
  <c r="Q1517" i="14"/>
  <c r="Q1516" i="14"/>
  <c r="Q1515" i="14"/>
  <c r="Q1514" i="14"/>
  <c r="Q1513" i="14"/>
  <c r="Q1512" i="14"/>
  <c r="Q1511" i="14"/>
  <c r="Q1510" i="14"/>
  <c r="Q1509" i="14"/>
  <c r="Q1508" i="14"/>
  <c r="Q1507" i="14"/>
  <c r="Q1506" i="14"/>
  <c r="Q1505" i="14"/>
  <c r="Q1504" i="14"/>
  <c r="Q1503" i="14"/>
  <c r="Q1502" i="14"/>
  <c r="Q1501" i="14"/>
  <c r="Q1500" i="14"/>
  <c r="Q1499" i="14"/>
  <c r="Q1498" i="14"/>
  <c r="Q1497" i="14"/>
  <c r="Q1496" i="14"/>
  <c r="Q1495" i="14"/>
  <c r="Q1494" i="14"/>
  <c r="Q1493" i="14"/>
  <c r="Q1492" i="14"/>
  <c r="Q1491" i="14"/>
  <c r="Q1490" i="14"/>
  <c r="Q1489" i="14"/>
  <c r="Q1488" i="14"/>
  <c r="Q1487" i="14"/>
  <c r="Q1486" i="14"/>
  <c r="Q1485" i="14"/>
  <c r="Q1484" i="14"/>
  <c r="Q1483" i="14"/>
  <c r="Q1482" i="14"/>
  <c r="Q1481" i="14"/>
  <c r="Q1480" i="14"/>
  <c r="Q1479" i="14"/>
  <c r="Q1478" i="14"/>
  <c r="Q1477" i="14"/>
  <c r="Q1476" i="14"/>
  <c r="Q1475" i="14"/>
  <c r="Q1474" i="14"/>
  <c r="Q1473" i="14"/>
  <c r="Q1472" i="14"/>
  <c r="Q1471" i="14"/>
  <c r="Q1470" i="14"/>
  <c r="Q1469" i="14"/>
  <c r="Q1468" i="14"/>
  <c r="Q1467" i="14"/>
  <c r="Q1466" i="14"/>
  <c r="Q1465" i="14"/>
  <c r="Q1464" i="14"/>
  <c r="Q1463" i="14"/>
  <c r="Q1462" i="14"/>
  <c r="Q1461" i="14"/>
  <c r="Q1460" i="14"/>
  <c r="Q1459" i="14"/>
  <c r="Q1458" i="14"/>
  <c r="Q1457" i="14"/>
  <c r="Q1456" i="14"/>
  <c r="Q1455" i="14"/>
  <c r="Q1454" i="14"/>
  <c r="Q1453" i="14"/>
  <c r="Q1452" i="14"/>
  <c r="Q1451" i="14"/>
  <c r="Q1450" i="14"/>
  <c r="Q1449" i="14"/>
  <c r="Q1448" i="14"/>
  <c r="Q1447" i="14"/>
  <c r="Q1446" i="14"/>
  <c r="Q1445" i="14"/>
  <c r="Q1444" i="14"/>
  <c r="Q1443" i="14"/>
  <c r="Q1442" i="14"/>
  <c r="Q1441" i="14"/>
  <c r="Q1440" i="14"/>
  <c r="Q1439" i="14"/>
  <c r="Q1438" i="14"/>
  <c r="Q1437" i="14"/>
  <c r="Q1436" i="14"/>
  <c r="Q1435" i="14"/>
  <c r="Q1434" i="14"/>
  <c r="Q1433" i="14"/>
  <c r="Q1432" i="14"/>
  <c r="Q1431" i="14"/>
  <c r="Q1430" i="14"/>
  <c r="Q1429" i="14"/>
  <c r="Q1428" i="14"/>
  <c r="Q1427" i="14"/>
  <c r="Q1426" i="14"/>
  <c r="Q1425" i="14"/>
  <c r="Q1424" i="14"/>
  <c r="Q1423" i="14"/>
  <c r="Q1422" i="14"/>
  <c r="Q1421" i="14"/>
  <c r="Q1420" i="14"/>
  <c r="Q1419" i="14"/>
  <c r="Q1418" i="14"/>
  <c r="Q1417" i="14"/>
  <c r="Q1416" i="14"/>
  <c r="Q1415" i="14"/>
  <c r="Q1414" i="14"/>
  <c r="Q1413" i="14"/>
  <c r="Q1412" i="14"/>
  <c r="Q1411" i="14"/>
  <c r="Q1410" i="14"/>
  <c r="Q1409" i="14"/>
  <c r="Q1408" i="14"/>
  <c r="Q1407" i="14"/>
  <c r="Q1406" i="14"/>
  <c r="Q1405" i="14"/>
  <c r="Q1404" i="14"/>
  <c r="Q1403" i="14"/>
  <c r="Q1402" i="14"/>
  <c r="Q1401" i="14"/>
  <c r="Q1400" i="14"/>
  <c r="Q1399" i="14"/>
  <c r="Q1398" i="14"/>
  <c r="Q1397" i="14"/>
  <c r="Q1396" i="14"/>
  <c r="Q1395" i="14"/>
  <c r="Q1394" i="14"/>
  <c r="Q1393" i="14"/>
  <c r="Q1392" i="14"/>
  <c r="Q1391" i="14"/>
  <c r="Q1390" i="14"/>
  <c r="Q1389" i="14"/>
  <c r="Q1388" i="14"/>
  <c r="Q1387" i="14"/>
  <c r="Q1386" i="14"/>
  <c r="Q1385" i="14"/>
  <c r="Q1384" i="14"/>
  <c r="Q1383" i="14"/>
  <c r="Q1382" i="14"/>
  <c r="Q1381" i="14"/>
  <c r="Q1380" i="14"/>
  <c r="Q1379" i="14"/>
  <c r="Q1378" i="14"/>
  <c r="Q1377" i="14"/>
  <c r="Q1376" i="14"/>
  <c r="Q1375" i="14"/>
  <c r="Q1374" i="14"/>
  <c r="Q1373" i="14"/>
  <c r="Q1372" i="14"/>
  <c r="Q1371" i="14"/>
  <c r="Q1370" i="14"/>
  <c r="Q1369" i="14"/>
  <c r="Q1368" i="14"/>
  <c r="Q1367" i="14"/>
  <c r="Q1366" i="14"/>
  <c r="Q1365" i="14"/>
  <c r="Q1364" i="14"/>
  <c r="Q1363" i="14"/>
  <c r="Q1362" i="14"/>
  <c r="Q1361" i="14"/>
  <c r="Q1360" i="14"/>
  <c r="Q1359" i="14"/>
  <c r="Q1358" i="14"/>
  <c r="Q1357" i="14"/>
  <c r="Q1356" i="14"/>
  <c r="Q1355" i="14"/>
  <c r="Q1354" i="14"/>
  <c r="Q1353" i="14"/>
  <c r="Q1352" i="14"/>
  <c r="Q1351" i="14"/>
  <c r="Q1350" i="14"/>
  <c r="Q1349" i="14"/>
  <c r="Q1348" i="14"/>
  <c r="Q1347" i="14"/>
  <c r="Q1346" i="14"/>
  <c r="Q1345" i="14"/>
  <c r="Q1344" i="14"/>
  <c r="Q1343" i="14"/>
  <c r="Q1342" i="14"/>
  <c r="Q1341" i="14"/>
  <c r="Q1340" i="14"/>
  <c r="Q1339" i="14"/>
  <c r="Q1338" i="14"/>
  <c r="Q1337" i="14"/>
  <c r="Q1336" i="14"/>
  <c r="Q1335" i="14"/>
  <c r="Q1334" i="14"/>
  <c r="Q1333" i="14"/>
  <c r="Q1332" i="14"/>
  <c r="Q1331" i="14"/>
  <c r="Q1330" i="14"/>
  <c r="Q1329" i="14"/>
  <c r="Q1328" i="14"/>
  <c r="Q1327" i="14"/>
  <c r="Q1326" i="14"/>
  <c r="Q1325" i="14"/>
  <c r="Q1324" i="14"/>
  <c r="Q1323" i="14"/>
  <c r="Q1322" i="14"/>
  <c r="Q1321" i="14"/>
  <c r="Q1320" i="14"/>
  <c r="Q1319" i="14"/>
  <c r="Q1318" i="14"/>
  <c r="Q1317" i="14"/>
  <c r="Q1316" i="14"/>
  <c r="Q1315" i="14"/>
  <c r="Q1314" i="14"/>
  <c r="Q1313" i="14"/>
  <c r="Q1312" i="14"/>
  <c r="Q1311" i="14"/>
  <c r="Q1310" i="14"/>
  <c r="Q1309" i="14"/>
  <c r="Q1308" i="14"/>
  <c r="Q1307" i="14"/>
  <c r="Q1306" i="14"/>
  <c r="Q1305" i="14"/>
  <c r="Q1304" i="14"/>
  <c r="Q1303" i="14"/>
  <c r="Q1302" i="14"/>
  <c r="Q1301" i="14"/>
  <c r="Q1300" i="14"/>
  <c r="Q1299" i="14"/>
  <c r="Q1298" i="14"/>
  <c r="Q1297" i="14"/>
  <c r="Q1296" i="14"/>
  <c r="Q1295" i="14"/>
  <c r="Q1294" i="14"/>
  <c r="Q1293" i="14"/>
  <c r="Q1292" i="14"/>
  <c r="Q1291" i="14"/>
  <c r="Q1290" i="14"/>
  <c r="Q1289" i="14"/>
  <c r="Q1288" i="14"/>
  <c r="Q1287" i="14"/>
  <c r="Q1286" i="14"/>
  <c r="Q1285" i="14"/>
  <c r="Q1284" i="14"/>
  <c r="Q1283" i="14"/>
  <c r="Q1282" i="14"/>
  <c r="Q1281" i="14"/>
  <c r="Q1280" i="14"/>
  <c r="Q1279" i="14"/>
  <c r="Q1278" i="14"/>
  <c r="Q1277" i="14"/>
  <c r="Q1276" i="14"/>
  <c r="Q1275" i="14"/>
  <c r="Q1274" i="14"/>
  <c r="Q1273" i="14"/>
  <c r="Q1272" i="14"/>
  <c r="Q1271" i="14"/>
  <c r="Q1270" i="14"/>
  <c r="Q1269" i="14"/>
  <c r="Q1268" i="14"/>
  <c r="Q1267" i="14"/>
  <c r="Q1266" i="14"/>
  <c r="Q1265" i="14"/>
  <c r="Q1264" i="14"/>
  <c r="Q1263" i="14"/>
  <c r="Q1262" i="14"/>
  <c r="Q1261" i="14"/>
  <c r="Q1260" i="14"/>
  <c r="Q1259" i="14"/>
  <c r="Q1258" i="14"/>
  <c r="Q1257" i="14"/>
  <c r="Q1256" i="14"/>
  <c r="Q1255" i="14"/>
  <c r="Q1254" i="14"/>
  <c r="Q1253" i="14"/>
  <c r="Q1252" i="14"/>
  <c r="Q1251" i="14"/>
  <c r="Q1250" i="14"/>
  <c r="Q1249" i="14"/>
  <c r="Q1248" i="14"/>
  <c r="Q1247" i="14"/>
  <c r="Q1246" i="14"/>
  <c r="Q1245" i="14"/>
  <c r="Q1244" i="14"/>
  <c r="Q1243" i="14"/>
  <c r="Q1242" i="14"/>
  <c r="Q1241" i="14"/>
  <c r="Q1240" i="14"/>
  <c r="Q1239" i="14"/>
  <c r="Q1238" i="14"/>
  <c r="Q1237" i="14"/>
  <c r="Q1236" i="14"/>
  <c r="Q1235" i="14"/>
  <c r="Q1234" i="14"/>
  <c r="Q1233" i="14"/>
  <c r="Q1232" i="14"/>
  <c r="Q1231" i="14"/>
  <c r="Q1230" i="14"/>
  <c r="Q1229" i="14"/>
  <c r="Q1228" i="14"/>
  <c r="Q1227" i="14"/>
  <c r="Q1226" i="14"/>
  <c r="Q1225" i="14"/>
  <c r="Q1224" i="14"/>
  <c r="Q1223" i="14"/>
  <c r="Q1222" i="14"/>
  <c r="Q1221" i="14"/>
  <c r="Q1220" i="14"/>
  <c r="Q1219" i="14"/>
  <c r="Q1218" i="14"/>
  <c r="Q1217" i="14"/>
  <c r="Q1216" i="14"/>
  <c r="Q1215" i="14"/>
  <c r="Q1214" i="14"/>
  <c r="Q1213" i="14"/>
  <c r="Q1212" i="14"/>
  <c r="Q1211" i="14"/>
  <c r="Q1210" i="14"/>
  <c r="Q1209" i="14"/>
  <c r="Q1208" i="14"/>
  <c r="Q1207" i="14"/>
  <c r="Q1206" i="14"/>
  <c r="Q1205" i="14"/>
  <c r="Q1204" i="14"/>
  <c r="Q1203" i="14"/>
  <c r="Q1202" i="14"/>
  <c r="Q1201" i="14"/>
  <c r="Q1200" i="14"/>
  <c r="Q1199" i="14"/>
  <c r="Q1198" i="14"/>
  <c r="Q1197" i="14"/>
  <c r="Q1196" i="14"/>
  <c r="Q1195" i="14"/>
  <c r="Q1194" i="14"/>
  <c r="Q1193" i="14"/>
  <c r="Q1192" i="14"/>
  <c r="Q1191" i="14"/>
  <c r="Q1190" i="14"/>
  <c r="Q1189" i="14"/>
  <c r="Q1188" i="14"/>
  <c r="Q1187" i="14"/>
  <c r="Q1186" i="14"/>
  <c r="Q1185" i="14"/>
  <c r="Q1184" i="14"/>
  <c r="Q1183" i="14"/>
  <c r="Q1182" i="14"/>
  <c r="Q1181" i="14"/>
  <c r="Q1180" i="14"/>
  <c r="Q1179" i="14"/>
  <c r="Q1178" i="14"/>
  <c r="Q1177" i="14"/>
  <c r="Q1176" i="14"/>
  <c r="Q1175" i="14"/>
  <c r="Q1174" i="14"/>
  <c r="Q1173" i="14"/>
  <c r="Q1172" i="14"/>
  <c r="Q1171" i="14"/>
  <c r="Q1170" i="14"/>
  <c r="Q1169" i="14"/>
  <c r="Q1168" i="14"/>
  <c r="Q1167" i="14"/>
  <c r="Q1166" i="14"/>
  <c r="Q1165" i="14"/>
  <c r="Q1164" i="14"/>
  <c r="Q1163" i="14"/>
  <c r="Q1162" i="14"/>
  <c r="Q1161" i="14"/>
  <c r="Q1160" i="14"/>
  <c r="Q1159" i="14"/>
  <c r="Q1158" i="14"/>
  <c r="Q1157" i="14"/>
  <c r="Q1156" i="14"/>
  <c r="Q1155" i="14"/>
  <c r="Q1154" i="14"/>
  <c r="Q1153" i="14"/>
  <c r="Q1152" i="14"/>
  <c r="Q1151" i="14"/>
  <c r="Q1150" i="14"/>
  <c r="Q1149" i="14"/>
  <c r="Q1148" i="14"/>
  <c r="Q1147" i="14"/>
  <c r="Q1146" i="14"/>
  <c r="Q1145" i="14"/>
  <c r="Q1144" i="14"/>
  <c r="Q1143" i="14"/>
  <c r="Q1142" i="14"/>
  <c r="Q1141" i="14"/>
  <c r="Q1140" i="14"/>
  <c r="Q1139" i="14"/>
  <c r="Q1138" i="14"/>
  <c r="Q1137" i="14"/>
  <c r="Q1136" i="14"/>
  <c r="Q1135" i="14"/>
  <c r="Q1134" i="14"/>
  <c r="Q1133" i="14"/>
  <c r="Q1132" i="14"/>
  <c r="Q1131" i="14"/>
  <c r="Q1130" i="14"/>
  <c r="Q1129" i="14"/>
  <c r="Q1128" i="14"/>
  <c r="Q1127" i="14"/>
  <c r="Q1126" i="14"/>
  <c r="Q1125" i="14"/>
  <c r="Q1124" i="14"/>
  <c r="Q1123" i="14"/>
  <c r="Q1122" i="14"/>
  <c r="Q1121" i="14"/>
  <c r="Q1120" i="14"/>
  <c r="Q1119" i="14"/>
  <c r="Q1118" i="14"/>
  <c r="Q1117" i="14"/>
  <c r="Q1116" i="14"/>
  <c r="Q1115" i="14"/>
  <c r="Q1114" i="14"/>
  <c r="Q1113" i="14"/>
  <c r="Q1112" i="14"/>
  <c r="Q1111" i="14"/>
  <c r="Q1110" i="14"/>
  <c r="Q1109" i="14"/>
  <c r="Q1108" i="14"/>
  <c r="Q1107" i="14"/>
  <c r="Q1106" i="14"/>
  <c r="Q1105" i="14"/>
  <c r="Q1104" i="14"/>
  <c r="Q1103" i="14"/>
  <c r="Q1102" i="14"/>
  <c r="Q1101" i="14"/>
  <c r="Q1100" i="14"/>
  <c r="Q1099" i="14"/>
  <c r="Q1098" i="14"/>
  <c r="Q1097" i="14"/>
  <c r="Q1096" i="14"/>
  <c r="Q1095" i="14"/>
  <c r="Q1094" i="14"/>
  <c r="Q1093" i="14"/>
  <c r="Q1092" i="14"/>
  <c r="Q1091" i="14"/>
  <c r="Q1090" i="14"/>
  <c r="Q1089" i="14"/>
  <c r="Q1088" i="14"/>
  <c r="Q1087" i="14"/>
  <c r="Q1086" i="14"/>
  <c r="Q1085" i="14"/>
  <c r="Q1084" i="14"/>
  <c r="Q1083" i="14"/>
  <c r="Q1082" i="14"/>
  <c r="Q1081" i="14"/>
  <c r="Q1080" i="14"/>
  <c r="Q1079" i="14"/>
  <c r="Q1078" i="14"/>
  <c r="Q1077" i="14"/>
  <c r="Q1076" i="14"/>
  <c r="Q1075" i="14"/>
  <c r="Q1074" i="14"/>
  <c r="Q1073" i="14"/>
  <c r="Q1072" i="14"/>
  <c r="Q1071" i="14"/>
  <c r="Q1070" i="14"/>
  <c r="Q1069" i="14"/>
  <c r="Q1068" i="14"/>
  <c r="Q1067" i="14"/>
  <c r="Q1066" i="14"/>
  <c r="Q1065" i="14"/>
  <c r="Q1064" i="14"/>
  <c r="Q1063" i="14"/>
  <c r="Q1062" i="14"/>
  <c r="Q1061" i="14"/>
  <c r="Q1060" i="14"/>
  <c r="Q1059" i="14"/>
  <c r="Q1058" i="14"/>
  <c r="Q1057" i="14"/>
  <c r="Q1056" i="14"/>
  <c r="Q1055" i="14"/>
  <c r="Q1054" i="14"/>
  <c r="Q1053" i="14"/>
  <c r="Q1052" i="14"/>
  <c r="Q1051" i="14"/>
  <c r="Q1050" i="14"/>
  <c r="Q1049" i="14"/>
  <c r="Q1048" i="14"/>
  <c r="Q1047" i="14"/>
  <c r="Q1046" i="14"/>
  <c r="Q1045" i="14"/>
  <c r="Q1044" i="14"/>
  <c r="Q1043" i="14"/>
  <c r="Q1042" i="14"/>
  <c r="Q1041" i="14"/>
  <c r="Q1040" i="14"/>
  <c r="Q1039" i="14"/>
  <c r="Q1038" i="14"/>
  <c r="Q1037" i="14"/>
  <c r="Q1036" i="14"/>
  <c r="Q1035" i="14"/>
  <c r="Q1034" i="14"/>
  <c r="Q1033" i="14"/>
  <c r="Q1032" i="14"/>
  <c r="Q1031" i="14"/>
  <c r="Q1030" i="14"/>
  <c r="Q1029" i="14"/>
  <c r="Q1028" i="14"/>
  <c r="Q1027" i="14"/>
  <c r="Q1026" i="14"/>
  <c r="Q1025" i="14"/>
  <c r="Q1024" i="14"/>
  <c r="Q1023" i="14"/>
  <c r="Q1022" i="14"/>
  <c r="Q1021" i="14"/>
  <c r="Q1020" i="14"/>
  <c r="Q1019" i="14"/>
  <c r="Q1018" i="14"/>
  <c r="Q1017" i="14"/>
  <c r="Q1016" i="14"/>
  <c r="Q1015" i="14"/>
  <c r="Q1014" i="14"/>
  <c r="Q1013" i="14"/>
  <c r="Q1012" i="14"/>
  <c r="Q1011" i="14"/>
  <c r="Q1010" i="14"/>
  <c r="Q1009" i="14"/>
  <c r="Q1008" i="14"/>
  <c r="Q1007" i="14"/>
  <c r="Q1006" i="14"/>
  <c r="Q1005" i="14"/>
  <c r="Q1004" i="14"/>
  <c r="Q1003" i="14"/>
  <c r="Q1002" i="14"/>
  <c r="Q1001" i="14"/>
  <c r="Q1000" i="14"/>
  <c r="Q999" i="14"/>
  <c r="Q998" i="14"/>
  <c r="Q997" i="14"/>
  <c r="Q996" i="14"/>
  <c r="Q995" i="14"/>
  <c r="Q994" i="14"/>
  <c r="Q993" i="14"/>
  <c r="Q992" i="14"/>
  <c r="Q991" i="14"/>
  <c r="Q990" i="14"/>
  <c r="Q989" i="14"/>
  <c r="Q988" i="14"/>
  <c r="Q987" i="14"/>
  <c r="Q986" i="14"/>
  <c r="Q985" i="14"/>
  <c r="Q984" i="14"/>
  <c r="Q983" i="14"/>
  <c r="Q982" i="14"/>
  <c r="Q981" i="14"/>
  <c r="Q980" i="14"/>
  <c r="Q979" i="14"/>
  <c r="Q978" i="14"/>
  <c r="Q977" i="14"/>
  <c r="Q976" i="14"/>
  <c r="Q975" i="14"/>
  <c r="Q974" i="14"/>
  <c r="Q973" i="14"/>
  <c r="Q972" i="14"/>
  <c r="Q971" i="14"/>
  <c r="Q970" i="14"/>
  <c r="Q969" i="14"/>
  <c r="Q968" i="14"/>
  <c r="Q967" i="14"/>
  <c r="Q966" i="14"/>
  <c r="Q965" i="14"/>
  <c r="Q964" i="14"/>
  <c r="Q963" i="14"/>
  <c r="Q962" i="14"/>
  <c r="Q961" i="14"/>
  <c r="Q960" i="14"/>
  <c r="Q959" i="14"/>
  <c r="Q958" i="14"/>
  <c r="Q957" i="14"/>
  <c r="Q956" i="14"/>
  <c r="Q955" i="14"/>
  <c r="Q954" i="14"/>
  <c r="Q953" i="14"/>
  <c r="Q952" i="14"/>
  <c r="Q951" i="14"/>
  <c r="Q950" i="14"/>
  <c r="Q949" i="14"/>
  <c r="Q948" i="14"/>
  <c r="Q947" i="14"/>
  <c r="Q946" i="14"/>
  <c r="Q945" i="14"/>
  <c r="Q944" i="14"/>
  <c r="Q943" i="14"/>
  <c r="Q942" i="14"/>
  <c r="Q941" i="14"/>
  <c r="Q940" i="14"/>
  <c r="Q939" i="14"/>
  <c r="Q938" i="14"/>
  <c r="Q937" i="14"/>
  <c r="Q936" i="14"/>
  <c r="Q935" i="14"/>
  <c r="Q934" i="14"/>
  <c r="Q933" i="14"/>
  <c r="Q932" i="14"/>
  <c r="Q931" i="14"/>
  <c r="Q930" i="14"/>
  <c r="Q929" i="14"/>
  <c r="Q928" i="14"/>
  <c r="Q927" i="14"/>
  <c r="Q926" i="14"/>
  <c r="Q925" i="14"/>
  <c r="Q924" i="14"/>
  <c r="Q923" i="14"/>
  <c r="Q922" i="14"/>
  <c r="Q921" i="14"/>
  <c r="Q920" i="14"/>
  <c r="Q919" i="14"/>
  <c r="Q918" i="14"/>
  <c r="Q917" i="14"/>
  <c r="Q916" i="14"/>
  <c r="Q915" i="14"/>
  <c r="Q914" i="14"/>
  <c r="Q913" i="14"/>
  <c r="Q912" i="14"/>
  <c r="Q911" i="14"/>
  <c r="Q910" i="14"/>
  <c r="Q909" i="14"/>
  <c r="Q908" i="14"/>
  <c r="Q907" i="14"/>
  <c r="Q906" i="14"/>
  <c r="Q905" i="14"/>
  <c r="Q904" i="14"/>
  <c r="Q903" i="14"/>
  <c r="Q902" i="14"/>
  <c r="Q901" i="14"/>
  <c r="Q900" i="14"/>
  <c r="Q899" i="14"/>
  <c r="Q898" i="14"/>
  <c r="Q897" i="14"/>
  <c r="Q896" i="14"/>
  <c r="Q895" i="14"/>
  <c r="Q894" i="14"/>
  <c r="Q893" i="14"/>
  <c r="Q892" i="14"/>
  <c r="Q891" i="14"/>
  <c r="Q890" i="14"/>
  <c r="Q889" i="14"/>
  <c r="Q888" i="14"/>
  <c r="Q887" i="14"/>
  <c r="Q886" i="14"/>
  <c r="Q885" i="14"/>
  <c r="Q884" i="14"/>
  <c r="Q883" i="14"/>
  <c r="Q882" i="14"/>
  <c r="Q881" i="14"/>
  <c r="Q880" i="14"/>
  <c r="Q879" i="14"/>
  <c r="Q878" i="14"/>
  <c r="Q877" i="14"/>
  <c r="Q876" i="14"/>
  <c r="Q875" i="14"/>
  <c r="Q874" i="14"/>
  <c r="Q873" i="14"/>
  <c r="Q872" i="14"/>
  <c r="Q871" i="14"/>
  <c r="Q870" i="14"/>
  <c r="Q869" i="14"/>
  <c r="Q868" i="14"/>
  <c r="Q867" i="14"/>
  <c r="Q866" i="14"/>
  <c r="Q865" i="14"/>
  <c r="Q864" i="14"/>
  <c r="Q863" i="14"/>
  <c r="Q862" i="14"/>
  <c r="Q861" i="14"/>
  <c r="Q860" i="14"/>
  <c r="Q859" i="14"/>
  <c r="Q858" i="14"/>
  <c r="Q857" i="14"/>
  <c r="Q856" i="14"/>
  <c r="Q855" i="14"/>
  <c r="Q854" i="14"/>
  <c r="Q853" i="14"/>
  <c r="Q852" i="14"/>
  <c r="Q851" i="14"/>
  <c r="Q850" i="14"/>
  <c r="Q849" i="14"/>
  <c r="Q848" i="14"/>
  <c r="Q847" i="14"/>
  <c r="Q846" i="14"/>
  <c r="Q845" i="14"/>
  <c r="Q844" i="14"/>
  <c r="Q843" i="14"/>
  <c r="Q842" i="14"/>
  <c r="Q841" i="14"/>
  <c r="Q840" i="14"/>
  <c r="Q839" i="14"/>
  <c r="Q838" i="14"/>
  <c r="Q837" i="14"/>
  <c r="Q836" i="14"/>
  <c r="Q835" i="14"/>
  <c r="Q834" i="14"/>
  <c r="Q833" i="14"/>
  <c r="Q832" i="14"/>
  <c r="Q831" i="14"/>
  <c r="Q830" i="14"/>
  <c r="Q829" i="14"/>
  <c r="Q828" i="14"/>
  <c r="Q827" i="14"/>
  <c r="Q826" i="14"/>
  <c r="Q825" i="14"/>
  <c r="Q824" i="14"/>
  <c r="Q823" i="14"/>
  <c r="Q822" i="14"/>
  <c r="Q821" i="14"/>
  <c r="Q820" i="14"/>
  <c r="Q819" i="14"/>
  <c r="Q818" i="14"/>
  <c r="Q817" i="14"/>
  <c r="Q816" i="14"/>
  <c r="Q815" i="14"/>
  <c r="Q814" i="14"/>
  <c r="Q813" i="14"/>
  <c r="Q812" i="14"/>
  <c r="Q811" i="14"/>
  <c r="Q810" i="14"/>
  <c r="Q809" i="14"/>
  <c r="Q808" i="14"/>
  <c r="Q807" i="14"/>
  <c r="Q806" i="14"/>
  <c r="Q805" i="14"/>
  <c r="Q804" i="14"/>
  <c r="Q803" i="14"/>
  <c r="Q802" i="14"/>
  <c r="Q801" i="14"/>
  <c r="Q800" i="14"/>
  <c r="Q799" i="14"/>
  <c r="Q798" i="14"/>
  <c r="Q797" i="14"/>
  <c r="Q796" i="14"/>
  <c r="Q795" i="14"/>
  <c r="Q794" i="14"/>
  <c r="Q793" i="14"/>
  <c r="Q792" i="14"/>
  <c r="Q791" i="14"/>
  <c r="Q790" i="14"/>
  <c r="Q789" i="14"/>
  <c r="Q788" i="14"/>
  <c r="Q787" i="14"/>
  <c r="Q786" i="14"/>
  <c r="Q785" i="14"/>
  <c r="Q784" i="14"/>
  <c r="Q783" i="14"/>
  <c r="Q782" i="14"/>
  <c r="Q781" i="14"/>
  <c r="Q780" i="14"/>
  <c r="Q779" i="14"/>
  <c r="Q778" i="14"/>
  <c r="Q777" i="14"/>
  <c r="Q776" i="14"/>
  <c r="Q775" i="14"/>
  <c r="Q774" i="14"/>
  <c r="Q773" i="14"/>
  <c r="Q772" i="14"/>
  <c r="Q771" i="14"/>
  <c r="Q770" i="14"/>
  <c r="Q769" i="14"/>
  <c r="Q768" i="14"/>
  <c r="Q767" i="14"/>
  <c r="Q766" i="14"/>
  <c r="Q765" i="14"/>
  <c r="Q764" i="14"/>
  <c r="Q763" i="14"/>
  <c r="Q762" i="14"/>
  <c r="Q761" i="14"/>
  <c r="Q760" i="14"/>
  <c r="Q759" i="14"/>
  <c r="Q758" i="14"/>
  <c r="Q757" i="14"/>
  <c r="Q756" i="14"/>
  <c r="Q755" i="14"/>
  <c r="Q754" i="14"/>
  <c r="Q753" i="14"/>
  <c r="Q752" i="14"/>
  <c r="Q751" i="14"/>
  <c r="Q750" i="14"/>
  <c r="Q749" i="14"/>
  <c r="Q748" i="14"/>
  <c r="Q747" i="14"/>
  <c r="Q746" i="14"/>
  <c r="Q745" i="14"/>
  <c r="Q744" i="14"/>
  <c r="Q743" i="14"/>
  <c r="Q742" i="14"/>
  <c r="Q741" i="14"/>
  <c r="Q740" i="14"/>
  <c r="Q739" i="14"/>
  <c r="Q738" i="14"/>
  <c r="Q737" i="14"/>
  <c r="Q736" i="14"/>
  <c r="Q735" i="14"/>
  <c r="Q734" i="14"/>
  <c r="Q733" i="14"/>
  <c r="Q732" i="14"/>
  <c r="Q731" i="14"/>
  <c r="Q730" i="14"/>
  <c r="Q729" i="14"/>
  <c r="Q728" i="14"/>
  <c r="Q727" i="14"/>
  <c r="Q726" i="14"/>
  <c r="Q725" i="14"/>
  <c r="Q724" i="14"/>
  <c r="Q723" i="14"/>
  <c r="Q722" i="14"/>
  <c r="Q721" i="14"/>
  <c r="Q720" i="14"/>
  <c r="Q719" i="14"/>
  <c r="Q718" i="14"/>
  <c r="Q717" i="14"/>
  <c r="Q716" i="14"/>
  <c r="Q715" i="14"/>
  <c r="Q714" i="14"/>
  <c r="Q713" i="14"/>
  <c r="Q712" i="14"/>
  <c r="Q711" i="14"/>
  <c r="Q710" i="14"/>
  <c r="Q709" i="14"/>
  <c r="Q708" i="14"/>
  <c r="Q707" i="14"/>
  <c r="Q706" i="14"/>
  <c r="Q705" i="14"/>
  <c r="Q704" i="14"/>
  <c r="Q703" i="14"/>
  <c r="Q702" i="14"/>
  <c r="Q701" i="14"/>
  <c r="Q700" i="14"/>
  <c r="Q699" i="14"/>
  <c r="Q698" i="14"/>
  <c r="Q697" i="14"/>
  <c r="Q696" i="14"/>
  <c r="Q695" i="14"/>
  <c r="Q694" i="14"/>
  <c r="Q693" i="14"/>
  <c r="Q692" i="14"/>
  <c r="Q691" i="14"/>
  <c r="Q690" i="14"/>
  <c r="Q689" i="14"/>
  <c r="Q688" i="14"/>
  <c r="Q687" i="14"/>
  <c r="Q686" i="14"/>
  <c r="Q685" i="14"/>
  <c r="Q684" i="14"/>
  <c r="Q683" i="14"/>
  <c r="Q682" i="14"/>
  <c r="Q681" i="14"/>
  <c r="Q680" i="14"/>
  <c r="Q679" i="14"/>
  <c r="Q678" i="14"/>
  <c r="Q677" i="14"/>
  <c r="Q676" i="14"/>
  <c r="Q675" i="14"/>
  <c r="Q674" i="14"/>
  <c r="Q673" i="14"/>
  <c r="Q672" i="14"/>
  <c r="Q671" i="14"/>
  <c r="Q670" i="14"/>
  <c r="Q669" i="14"/>
  <c r="Q668" i="14"/>
  <c r="Q667" i="14"/>
  <c r="Q666" i="14"/>
  <c r="Q665" i="14"/>
  <c r="Q664" i="14"/>
  <c r="Q663" i="14"/>
  <c r="Q662" i="14"/>
  <c r="Q661" i="14"/>
  <c r="Q660" i="14"/>
  <c r="Q659" i="14"/>
  <c r="Q658" i="14"/>
  <c r="Q657" i="14"/>
  <c r="Q656" i="14"/>
  <c r="Q655" i="14"/>
  <c r="Q654" i="14"/>
  <c r="Q653" i="14"/>
  <c r="Q652" i="14"/>
  <c r="Q651" i="14"/>
  <c r="Q650" i="14"/>
  <c r="Q649" i="14"/>
  <c r="Q648" i="14"/>
  <c r="Q647" i="14"/>
  <c r="Q646" i="14"/>
  <c r="Q645" i="14"/>
  <c r="Q644" i="14"/>
  <c r="Q643" i="14"/>
  <c r="Q642" i="14"/>
  <c r="Q641" i="14"/>
  <c r="Q640" i="14"/>
  <c r="Q639" i="14"/>
  <c r="Q638" i="14"/>
  <c r="Q637" i="14"/>
  <c r="Q636" i="14"/>
  <c r="Q635" i="14"/>
  <c r="Q634" i="14"/>
  <c r="Q633" i="14"/>
  <c r="Q632" i="14"/>
  <c r="Q631" i="14"/>
  <c r="Q630" i="14"/>
  <c r="Q629" i="14"/>
  <c r="Q628" i="14"/>
  <c r="Q627" i="14"/>
  <c r="Q626" i="14"/>
  <c r="Q625" i="14"/>
  <c r="Q624" i="14"/>
  <c r="Q623" i="14"/>
  <c r="Q622" i="14"/>
  <c r="Q621" i="14"/>
  <c r="Q620" i="14"/>
  <c r="Q619" i="14"/>
  <c r="Q618" i="14"/>
  <c r="Q617" i="14"/>
  <c r="Q616" i="14"/>
  <c r="Q615" i="14"/>
  <c r="Q614" i="14"/>
  <c r="Q613" i="14"/>
  <c r="Q612" i="14"/>
  <c r="Q611" i="14"/>
  <c r="Q610" i="14"/>
  <c r="Q609" i="14"/>
  <c r="Q608" i="14"/>
  <c r="Q607" i="14"/>
  <c r="Q606" i="14"/>
  <c r="Q605" i="14"/>
  <c r="Q604" i="14"/>
  <c r="Q603" i="14"/>
  <c r="Q602" i="14"/>
  <c r="Q601" i="14"/>
  <c r="Q600" i="14"/>
  <c r="Q599" i="14"/>
  <c r="Q598" i="14"/>
  <c r="Q597" i="14"/>
  <c r="Q596" i="14"/>
  <c r="Q595" i="14"/>
  <c r="Q594" i="14"/>
  <c r="Q593" i="14"/>
  <c r="Q592" i="14"/>
  <c r="Q591" i="14"/>
  <c r="Q590" i="14"/>
  <c r="Q589" i="14"/>
  <c r="Q588" i="14"/>
  <c r="Q587" i="14"/>
  <c r="Q586" i="14"/>
  <c r="Q585" i="14"/>
  <c r="Q584" i="14"/>
  <c r="Q583" i="14"/>
  <c r="Q582" i="14"/>
  <c r="Q581" i="14"/>
  <c r="Q580" i="14"/>
  <c r="Q579" i="14"/>
  <c r="Q578" i="14"/>
  <c r="Q577" i="14"/>
  <c r="Q576" i="14"/>
  <c r="Q575" i="14"/>
  <c r="Q574" i="14"/>
  <c r="Q573" i="14"/>
  <c r="Q572" i="14"/>
  <c r="Q571" i="14"/>
  <c r="Q570" i="14"/>
  <c r="Q569" i="14"/>
  <c r="Q568" i="14"/>
  <c r="Q567" i="14"/>
  <c r="Q566" i="14"/>
  <c r="Q565" i="14"/>
  <c r="Q564" i="14"/>
  <c r="Q563" i="14"/>
  <c r="Q562" i="14"/>
  <c r="Q561" i="14"/>
  <c r="Q560" i="14"/>
  <c r="Q559" i="14"/>
  <c r="Q558" i="14"/>
  <c r="Q557" i="14"/>
  <c r="Q556" i="14"/>
  <c r="Q555" i="14"/>
  <c r="Q554" i="14"/>
  <c r="Q553" i="14"/>
  <c r="Q552" i="14"/>
  <c r="Q551" i="14"/>
  <c r="Q550" i="14"/>
  <c r="Q549" i="14"/>
  <c r="Q548" i="14"/>
  <c r="Q547" i="14"/>
  <c r="Q546" i="14"/>
  <c r="Q545" i="14"/>
  <c r="Q544" i="14"/>
  <c r="Q543" i="14"/>
  <c r="Q542" i="14"/>
  <c r="Q541" i="14"/>
  <c r="Q540" i="14"/>
  <c r="Q539" i="14"/>
  <c r="Q538" i="14"/>
  <c r="Q537" i="14"/>
  <c r="Q536" i="14"/>
  <c r="Q535" i="14"/>
  <c r="Q534" i="14"/>
  <c r="Q533" i="14"/>
  <c r="Q532" i="14"/>
  <c r="Q531" i="14"/>
  <c r="Q530" i="14"/>
  <c r="Q529" i="14"/>
  <c r="Q528" i="14"/>
  <c r="Q527" i="14"/>
  <c r="Q526" i="14"/>
  <c r="Q525" i="14"/>
  <c r="Q524" i="14"/>
  <c r="Q523" i="14"/>
  <c r="Q522" i="14"/>
  <c r="Q521" i="14"/>
  <c r="Q520" i="14"/>
  <c r="Q519" i="14"/>
  <c r="Q518" i="14"/>
  <c r="Q517" i="14"/>
  <c r="Q516" i="14"/>
  <c r="Q515" i="14"/>
  <c r="Q514" i="14"/>
  <c r="Q513" i="14"/>
  <c r="Q512" i="14"/>
  <c r="Q511" i="14"/>
  <c r="Q510" i="14"/>
  <c r="Q509" i="14"/>
  <c r="Q508" i="14"/>
  <c r="Q507" i="14"/>
  <c r="Q506" i="14"/>
  <c r="Q505" i="14"/>
  <c r="Q504" i="14"/>
  <c r="Q503" i="14"/>
  <c r="Q502" i="14"/>
  <c r="Q501" i="14"/>
  <c r="Q500" i="14"/>
  <c r="Q499" i="14"/>
  <c r="Q498" i="14"/>
  <c r="Q497" i="14"/>
  <c r="Q496" i="14"/>
  <c r="Q495" i="14"/>
  <c r="Q494" i="14"/>
  <c r="Q493" i="14"/>
  <c r="Q492" i="14"/>
  <c r="Q491" i="14"/>
  <c r="Q490" i="14"/>
  <c r="Q489" i="14"/>
  <c r="Q488" i="14"/>
  <c r="Q485" i="14"/>
  <c r="Q484" i="14"/>
  <c r="Q482" i="14"/>
  <c r="Q481" i="14"/>
  <c r="Q479" i="14"/>
  <c r="Q477" i="14"/>
  <c r="Q475" i="14"/>
  <c r="Q474" i="14"/>
  <c r="Q473" i="14"/>
  <c r="Q472" i="14"/>
  <c r="Q471" i="14"/>
  <c r="Q467" i="14"/>
  <c r="Q466" i="14"/>
  <c r="Q465" i="14"/>
  <c r="Q458" i="14"/>
  <c r="Q455" i="14"/>
  <c r="Q454" i="14"/>
  <c r="Q453" i="14"/>
  <c r="Q451" i="14"/>
  <c r="Q449" i="14"/>
  <c r="Q448" i="14"/>
  <c r="Q443" i="14"/>
  <c r="Q438" i="14"/>
  <c r="Q437" i="14"/>
  <c r="Q435" i="14"/>
  <c r="Q434" i="14"/>
  <c r="Q433" i="14"/>
  <c r="Q432" i="14"/>
  <c r="Q431" i="14"/>
  <c r="Q429" i="14"/>
  <c r="Q428" i="14"/>
  <c r="Q427" i="14"/>
  <c r="Q426" i="14"/>
  <c r="Q425" i="14"/>
  <c r="Q420" i="14"/>
  <c r="Q418" i="14"/>
  <c r="Q413" i="14"/>
  <c r="Q408" i="14"/>
  <c r="Q405" i="14"/>
  <c r="Q404" i="14"/>
  <c r="Q403" i="14"/>
  <c r="Q402" i="14"/>
  <c r="Q401" i="14"/>
  <c r="Q400" i="14"/>
  <c r="Q398" i="14"/>
  <c r="Q397" i="14"/>
  <c r="Q396" i="14"/>
  <c r="Q395" i="14"/>
  <c r="Q394" i="14"/>
  <c r="Q393" i="14"/>
  <c r="Q392" i="14"/>
  <c r="Q390" i="14"/>
  <c r="Q389" i="14"/>
  <c r="Q388" i="14"/>
  <c r="Q386" i="14"/>
  <c r="Q385" i="14"/>
  <c r="Q384" i="14"/>
  <c r="Q383" i="14"/>
  <c r="Q382" i="14"/>
  <c r="Q380" i="14"/>
  <c r="Q379" i="14"/>
  <c r="Q378" i="14"/>
  <c r="Q377" i="14"/>
  <c r="Q376" i="14"/>
  <c r="Q375" i="14"/>
  <c r="Q374" i="14"/>
  <c r="Q373" i="14"/>
  <c r="Q369" i="14"/>
  <c r="Q368" i="14"/>
  <c r="Q365" i="14"/>
  <c r="Q364" i="14"/>
  <c r="Q362" i="14"/>
  <c r="Q361" i="14"/>
  <c r="Q359" i="14"/>
  <c r="Q357" i="14"/>
  <c r="Q356" i="14"/>
  <c r="Q355" i="14"/>
  <c r="Q354" i="14"/>
  <c r="Q353" i="14"/>
  <c r="Q352" i="14"/>
  <c r="Q349" i="14"/>
  <c r="Q348" i="14"/>
  <c r="Q347" i="14"/>
  <c r="Q346" i="14"/>
  <c r="Q345" i="14"/>
  <c r="Q344" i="14"/>
  <c r="Q343" i="14"/>
  <c r="Q341" i="14"/>
  <c r="Q340" i="14"/>
  <c r="Q339" i="14"/>
  <c r="Q338" i="14"/>
  <c r="Q337" i="14"/>
  <c r="Q336" i="14"/>
  <c r="Q332" i="14"/>
  <c r="Q331" i="14"/>
  <c r="Q330" i="14"/>
  <c r="Q329" i="14"/>
  <c r="Q328" i="14"/>
  <c r="Q327" i="14"/>
  <c r="Q325" i="14"/>
  <c r="Q324" i="14"/>
  <c r="Q323" i="14"/>
  <c r="Q322" i="14"/>
  <c r="Q320" i="14"/>
  <c r="Q317" i="14"/>
  <c r="Q316" i="14"/>
  <c r="Q315" i="14"/>
  <c r="Q314" i="14"/>
  <c r="Q312" i="14"/>
  <c r="Q309" i="14"/>
  <c r="Q308" i="14"/>
  <c r="Q307" i="14"/>
  <c r="Q306" i="14"/>
  <c r="Q305" i="14"/>
  <c r="Q304" i="14"/>
  <c r="Q301" i="14"/>
  <c r="Q300" i="14"/>
  <c r="Q299" i="14"/>
  <c r="Q298" i="14"/>
  <c r="Q297" i="14"/>
  <c r="Q296" i="14"/>
  <c r="Q292" i="14"/>
  <c r="Q291" i="14"/>
  <c r="Q289" i="14"/>
  <c r="Q288" i="14"/>
  <c r="Q285" i="14"/>
  <c r="Q284" i="14"/>
  <c r="Q283" i="14"/>
  <c r="Q282" i="14"/>
  <c r="Q281" i="14"/>
  <c r="Q280" i="14"/>
  <c r="Q277" i="14"/>
  <c r="Q276" i="14"/>
  <c r="Q275" i="14"/>
  <c r="Q274" i="14"/>
  <c r="Q272" i="14"/>
  <c r="Q268" i="14"/>
  <c r="Q266" i="14"/>
  <c r="Q265" i="14"/>
  <c r="Q264" i="14"/>
  <c r="Q263" i="14"/>
  <c r="Q262" i="14"/>
  <c r="Q261" i="14"/>
  <c r="Q260" i="14"/>
  <c r="Q259" i="14"/>
  <c r="Q258" i="14"/>
  <c r="Q257" i="14"/>
  <c r="Q256" i="14"/>
  <c r="Q255" i="14"/>
  <c r="Q254" i="14"/>
  <c r="Q253" i="14"/>
  <c r="Q251" i="14"/>
  <c r="Q249" i="14"/>
  <c r="Q248" i="14"/>
  <c r="Q247" i="14"/>
  <c r="Q246" i="14"/>
  <c r="Q245" i="14"/>
  <c r="Q243" i="14"/>
  <c r="Q241" i="14"/>
  <c r="Q240" i="14"/>
  <c r="Q239" i="14"/>
  <c r="Q238" i="14"/>
  <c r="Q237" i="14"/>
  <c r="Q235" i="14"/>
  <c r="Q233" i="14"/>
  <c r="Q232" i="14"/>
  <c r="Q230" i="14"/>
  <c r="Q229" i="14"/>
  <c r="Q228" i="14"/>
  <c r="Q227" i="14"/>
  <c r="Q226" i="14"/>
  <c r="Q225" i="14"/>
  <c r="Q224" i="14"/>
  <c r="Q221" i="14"/>
  <c r="Q220" i="14"/>
  <c r="Q219" i="14"/>
  <c r="Q218" i="14"/>
  <c r="Q217" i="14"/>
  <c r="Q216" i="14"/>
  <c r="Q215" i="14"/>
  <c r="Q213" i="14"/>
  <c r="Q212" i="14"/>
  <c r="Q211" i="14"/>
  <c r="Q210" i="14"/>
  <c r="Q209" i="14"/>
  <c r="Q208" i="14"/>
  <c r="Q207" i="14"/>
  <c r="Q206" i="14"/>
  <c r="Q205" i="14"/>
  <c r="Q204" i="14"/>
  <c r="Q203" i="14"/>
  <c r="Q202" i="14"/>
  <c r="Q201" i="14"/>
  <c r="Q200" i="14"/>
  <c r="Q199" i="14"/>
  <c r="Q197" i="14"/>
  <c r="Q196" i="14"/>
  <c r="Q195" i="14"/>
  <c r="Q193" i="14"/>
  <c r="Q192" i="14"/>
  <c r="Q191" i="14"/>
  <c r="Q190" i="14"/>
  <c r="Q189" i="14"/>
  <c r="Q188" i="14"/>
  <c r="Q187" i="14"/>
  <c r="Q186" i="14"/>
  <c r="Q185" i="14"/>
  <c r="Q184" i="14"/>
  <c r="Q183" i="14"/>
  <c r="Q181" i="14"/>
  <c r="Q180" i="14"/>
  <c r="Q179" i="14"/>
  <c r="Q178" i="14"/>
  <c r="Q177" i="14"/>
  <c r="Q176" i="14"/>
  <c r="Q174" i="14"/>
  <c r="Q173" i="14"/>
  <c r="Q172" i="14"/>
  <c r="Q171" i="14"/>
  <c r="Q170" i="14"/>
  <c r="Q169" i="14"/>
  <c r="Q168" i="14"/>
  <c r="Q167" i="14"/>
  <c r="Q165" i="14"/>
  <c r="Q164" i="14"/>
  <c r="Q163" i="14"/>
  <c r="Q161" i="14"/>
  <c r="Q160" i="14"/>
  <c r="Q159" i="14"/>
  <c r="Q158" i="14"/>
  <c r="Q156" i="14"/>
  <c r="Q155" i="14"/>
  <c r="Q154" i="14"/>
  <c r="Q153" i="14"/>
  <c r="Q152" i="14"/>
  <c r="Q151" i="14"/>
  <c r="Q149" i="14"/>
  <c r="Q148" i="14"/>
  <c r="Q147" i="14"/>
  <c r="Q145" i="14"/>
  <c r="Q144" i="14"/>
  <c r="Q143" i="14"/>
  <c r="Q141" i="14"/>
  <c r="Q140" i="14"/>
  <c r="Q139" i="14"/>
  <c r="Q138" i="14"/>
  <c r="Q137" i="14"/>
  <c r="Q136" i="14"/>
  <c r="Q135" i="14"/>
  <c r="Q133" i="14"/>
  <c r="Q132" i="14"/>
  <c r="Q131" i="14"/>
  <c r="Q129" i="14"/>
  <c r="Q128" i="14"/>
  <c r="Q127" i="14"/>
  <c r="Q126" i="14"/>
  <c r="Q125" i="14"/>
  <c r="Q124" i="14"/>
  <c r="Q123" i="14"/>
  <c r="Q122" i="14"/>
  <c r="Q121" i="14"/>
  <c r="Q119" i="14"/>
  <c r="Q118" i="14"/>
  <c r="Q117" i="14"/>
  <c r="Q114" i="14"/>
  <c r="Q113" i="14"/>
  <c r="Q112" i="14"/>
  <c r="Q111" i="14"/>
  <c r="Q108" i="14"/>
  <c r="Q107" i="14"/>
  <c r="Q104" i="14"/>
  <c r="Q100" i="14"/>
  <c r="Q99" i="14"/>
  <c r="Q97" i="14"/>
  <c r="Q96" i="14"/>
  <c r="Q94" i="14"/>
  <c r="Q93" i="14"/>
  <c r="Q92" i="14"/>
  <c r="Q91" i="14"/>
  <c r="Q90" i="14"/>
  <c r="Q89" i="14"/>
  <c r="Q88" i="14"/>
  <c r="Q84" i="14"/>
  <c r="Q83" i="14"/>
  <c r="Q82" i="14"/>
  <c r="Q81" i="14"/>
  <c r="Q80" i="14"/>
  <c r="Q78" i="14"/>
  <c r="Q77" i="14"/>
  <c r="Q76" i="14"/>
  <c r="Q75" i="14"/>
  <c r="Q74" i="14"/>
  <c r="Q73" i="14"/>
  <c r="Q72" i="14"/>
  <c r="Q67" i="14"/>
  <c r="Q66" i="14"/>
  <c r="Q62" i="14"/>
  <c r="Q61" i="14"/>
  <c r="Q60" i="14"/>
  <c r="Q59" i="14"/>
  <c r="Q58" i="14"/>
  <c r="Q57" i="14"/>
  <c r="Q56" i="14"/>
  <c r="Q52" i="14"/>
  <c r="Q51" i="14"/>
  <c r="Q50" i="14"/>
  <c r="Q49" i="14"/>
  <c r="Q48" i="14"/>
  <c r="Q46" i="14"/>
  <c r="Q45" i="14"/>
  <c r="Q44" i="14"/>
  <c r="Q43" i="14"/>
  <c r="Q42" i="14"/>
  <c r="Q41" i="14"/>
  <c r="Q40" i="14"/>
  <c r="Q36" i="14"/>
  <c r="Q35" i="14"/>
  <c r="Q34" i="14"/>
  <c r="Q32" i="14"/>
  <c r="Q28" i="14"/>
  <c r="Q27" i="14"/>
  <c r="Q25" i="14"/>
  <c r="O11" i="14"/>
  <c r="N11" i="14"/>
  <c r="M11" i="14"/>
  <c r="L11" i="14"/>
  <c r="G11" i="14"/>
  <c r="F11" i="14"/>
  <c r="E11" i="14"/>
  <c r="B11" i="14"/>
  <c r="O9" i="14"/>
  <c r="M9" i="14"/>
  <c r="L9" i="14"/>
  <c r="F9" i="14"/>
  <c r="E9" i="14"/>
  <c r="B9" i="14"/>
  <c r="Q5" i="14"/>
  <c r="P27" i="14" s="1"/>
  <c r="M27" i="14" s="1"/>
  <c r="P1654" i="14" l="1"/>
  <c r="M1654" i="14" s="1"/>
  <c r="P1653" i="14"/>
  <c r="M1653" i="14" s="1"/>
  <c r="P1652" i="14"/>
  <c r="M1652" i="14" s="1"/>
  <c r="P1365" i="14"/>
  <c r="M1365" i="14" s="1"/>
  <c r="P1364" i="14"/>
  <c r="M1364" i="14" s="1"/>
  <c r="P1334" i="14"/>
  <c r="M1334" i="14" s="1"/>
  <c r="P1333" i="14"/>
  <c r="M1333" i="14" s="1"/>
  <c r="P1332" i="14"/>
  <c r="M1332" i="14" s="1"/>
  <c r="P1302" i="14"/>
  <c r="M1302" i="14" s="1"/>
  <c r="P1301" i="14"/>
  <c r="M1301" i="14" s="1"/>
  <c r="P1012" i="14"/>
  <c r="M1012" i="14" s="1"/>
  <c r="P982" i="14"/>
  <c r="M982" i="14" s="1"/>
  <c r="P1014" i="14"/>
  <c r="M1014" i="14" s="1"/>
  <c r="P1013" i="14"/>
  <c r="M1013" i="14" s="1"/>
  <c r="P950" i="14"/>
  <c r="M950" i="14" s="1"/>
  <c r="P694" i="14"/>
  <c r="M694" i="14" s="1"/>
  <c r="P693" i="14"/>
  <c r="M693" i="14" s="1"/>
  <c r="P692" i="14"/>
  <c r="M692" i="14" s="1"/>
  <c r="P662" i="14"/>
  <c r="M662" i="14" s="1"/>
  <c r="P661" i="14"/>
  <c r="M661" i="14" s="1"/>
  <c r="P660" i="14"/>
  <c r="M660" i="14" s="1"/>
  <c r="P630" i="14"/>
  <c r="M630" i="14" s="1"/>
  <c r="P372" i="14"/>
  <c r="M372" i="14" s="1"/>
  <c r="P342" i="14"/>
  <c r="M342" i="14" s="1"/>
  <c r="P341" i="14"/>
  <c r="M341" i="14" s="1"/>
  <c r="P340" i="14"/>
  <c r="M340" i="14" s="1"/>
  <c r="P1716" i="14"/>
  <c r="M1716" i="14" s="1"/>
  <c r="P310" i="14"/>
  <c r="M310" i="14" s="1"/>
  <c r="P1686" i="14"/>
  <c r="M1686" i="14" s="1"/>
  <c r="P309" i="14"/>
  <c r="M309" i="14" s="1"/>
  <c r="P981" i="14"/>
  <c r="M981" i="14" s="1"/>
  <c r="P980" i="14"/>
  <c r="M980" i="14" s="1"/>
  <c r="P1685" i="14"/>
  <c r="M1685" i="14" s="1"/>
  <c r="P308" i="14"/>
  <c r="M308" i="14" s="1"/>
  <c r="P1684" i="14"/>
  <c r="M1684" i="14" s="1"/>
  <c r="P949" i="14"/>
  <c r="M949" i="14" s="1"/>
  <c r="P1621" i="14"/>
  <c r="M1621" i="14" s="1"/>
  <c r="P1270" i="14"/>
  <c r="M1270" i="14" s="1"/>
  <c r="P948" i="14"/>
  <c r="M948" i="14" s="1"/>
  <c r="P628" i="14"/>
  <c r="M628" i="14" s="1"/>
  <c r="P277" i="14"/>
  <c r="M277" i="14" s="1"/>
  <c r="P1620" i="14"/>
  <c r="M1620" i="14" s="1"/>
  <c r="P1269" i="14"/>
  <c r="M1269" i="14" s="1"/>
  <c r="P947" i="14"/>
  <c r="M947" i="14" s="1"/>
  <c r="P598" i="14"/>
  <c r="M598" i="14" s="1"/>
  <c r="P276" i="14"/>
  <c r="M276" i="14" s="1"/>
  <c r="P1622" i="14"/>
  <c r="M1622" i="14" s="1"/>
  <c r="P918" i="14"/>
  <c r="M918" i="14" s="1"/>
  <c r="P917" i="14"/>
  <c r="M917" i="14" s="1"/>
  <c r="P1526" i="14"/>
  <c r="M1526" i="14" s="1"/>
  <c r="P1204" i="14"/>
  <c r="M1204" i="14" s="1"/>
  <c r="P883" i="14"/>
  <c r="M883" i="14" s="1"/>
  <c r="P533" i="14"/>
  <c r="M533" i="14" s="1"/>
  <c r="P182" i="14"/>
  <c r="M182" i="14" s="1"/>
  <c r="P1525" i="14"/>
  <c r="M1525" i="14" s="1"/>
  <c r="P1174" i="14"/>
  <c r="M1174" i="14" s="1"/>
  <c r="P854" i="14"/>
  <c r="M854" i="14" s="1"/>
  <c r="P532" i="14"/>
  <c r="M532" i="14" s="1"/>
  <c r="P181" i="14"/>
  <c r="M181" i="14" s="1"/>
  <c r="P1524" i="14"/>
  <c r="M1524" i="14" s="1"/>
  <c r="P1173" i="14"/>
  <c r="M1173" i="14" s="1"/>
  <c r="P853" i="14"/>
  <c r="M853" i="14" s="1"/>
  <c r="P502" i="14"/>
  <c r="M502" i="14" s="1"/>
  <c r="P180" i="14"/>
  <c r="M180" i="14" s="1"/>
  <c r="P1494" i="14"/>
  <c r="M1494" i="14" s="1"/>
  <c r="P1172" i="14"/>
  <c r="M1172" i="14" s="1"/>
  <c r="P852" i="14"/>
  <c r="M852" i="14" s="1"/>
  <c r="P501" i="14"/>
  <c r="M501" i="14" s="1"/>
  <c r="P150" i="14"/>
  <c r="M150" i="14" s="1"/>
  <c r="P1493" i="14"/>
  <c r="M1493" i="14" s="1"/>
  <c r="P1142" i="14"/>
  <c r="M1142" i="14" s="1"/>
  <c r="P822" i="14"/>
  <c r="M822" i="14" s="1"/>
  <c r="P500" i="14"/>
  <c r="M500" i="14" s="1"/>
  <c r="P149" i="14"/>
  <c r="M149" i="14" s="1"/>
  <c r="P629" i="14"/>
  <c r="M629" i="14" s="1"/>
  <c r="P246" i="14"/>
  <c r="M246" i="14" s="1"/>
  <c r="P1589" i="14"/>
  <c r="M1589" i="14" s="1"/>
  <c r="P1237" i="14"/>
  <c r="M1237" i="14" s="1"/>
  <c r="P1814" i="14"/>
  <c r="M1814" i="14" s="1"/>
  <c r="P1492" i="14"/>
  <c r="M1492" i="14" s="1"/>
  <c r="P1141" i="14"/>
  <c r="M1141" i="14" s="1"/>
  <c r="P821" i="14"/>
  <c r="M821" i="14" s="1"/>
  <c r="P470" i="14"/>
  <c r="M470" i="14" s="1"/>
  <c r="P148" i="14"/>
  <c r="M148" i="14" s="1"/>
  <c r="P1300" i="14"/>
  <c r="M1300" i="14" s="1"/>
  <c r="P1590" i="14"/>
  <c r="M1590" i="14" s="1"/>
  <c r="P596" i="14"/>
  <c r="M596" i="14" s="1"/>
  <c r="P566" i="14"/>
  <c r="M566" i="14" s="1"/>
  <c r="P214" i="14"/>
  <c r="M214" i="14" s="1"/>
  <c r="P534" i="14"/>
  <c r="M534" i="14" s="1"/>
  <c r="P1813" i="14"/>
  <c r="M1813" i="14" s="1"/>
  <c r="P1462" i="14"/>
  <c r="M1462" i="14" s="1"/>
  <c r="P1140" i="14"/>
  <c r="M1140" i="14" s="1"/>
  <c r="P820" i="14"/>
  <c r="M820" i="14" s="1"/>
  <c r="P469" i="14"/>
  <c r="M469" i="14" s="1"/>
  <c r="P118" i="14"/>
  <c r="M118" i="14" s="1"/>
  <c r="P1268" i="14"/>
  <c r="M1268" i="14" s="1"/>
  <c r="P245" i="14"/>
  <c r="M245" i="14" s="1"/>
  <c r="P916" i="14"/>
  <c r="M916" i="14" s="1"/>
  <c r="P565" i="14"/>
  <c r="M565" i="14" s="1"/>
  <c r="P212" i="14"/>
  <c r="M212" i="14" s="1"/>
  <c r="P1812" i="14"/>
  <c r="M1812" i="14" s="1"/>
  <c r="P1461" i="14"/>
  <c r="M1461" i="14" s="1"/>
  <c r="P1110" i="14"/>
  <c r="M1110" i="14" s="1"/>
  <c r="P790" i="14"/>
  <c r="M790" i="14" s="1"/>
  <c r="P468" i="14"/>
  <c r="M468" i="14" s="1"/>
  <c r="P117" i="14"/>
  <c r="M117" i="14" s="1"/>
  <c r="P1236" i="14"/>
  <c r="M1236" i="14" s="1"/>
  <c r="P1557" i="14"/>
  <c r="M1557" i="14" s="1"/>
  <c r="P1205" i="14"/>
  <c r="M1205" i="14" s="1"/>
  <c r="P1782" i="14"/>
  <c r="M1782" i="14" s="1"/>
  <c r="P1460" i="14"/>
  <c r="M1460" i="14" s="1"/>
  <c r="P1109" i="14"/>
  <c r="M1109" i="14" s="1"/>
  <c r="P789" i="14"/>
  <c r="M789" i="14" s="1"/>
  <c r="P438" i="14"/>
  <c r="M438" i="14" s="1"/>
  <c r="P116" i="14"/>
  <c r="M116" i="14" s="1"/>
  <c r="P278" i="14"/>
  <c r="M278" i="14" s="1"/>
  <c r="P244" i="14"/>
  <c r="M244" i="14" s="1"/>
  <c r="P1558" i="14"/>
  <c r="M1558" i="14" s="1"/>
  <c r="P1206" i="14"/>
  <c r="M1206" i="14" s="1"/>
  <c r="P884" i="14"/>
  <c r="M884" i="14" s="1"/>
  <c r="P1781" i="14"/>
  <c r="M1781" i="14" s="1"/>
  <c r="P1430" i="14"/>
  <c r="M1430" i="14" s="1"/>
  <c r="P1108" i="14"/>
  <c r="M1108" i="14" s="1"/>
  <c r="P788" i="14"/>
  <c r="M788" i="14" s="1"/>
  <c r="P437" i="14"/>
  <c r="M437" i="14" s="1"/>
  <c r="P86" i="14"/>
  <c r="M86" i="14" s="1"/>
  <c r="P885" i="14"/>
  <c r="M885" i="14" s="1"/>
  <c r="P1556" i="14"/>
  <c r="M1556" i="14" s="1"/>
  <c r="P1780" i="14"/>
  <c r="M1780" i="14" s="1"/>
  <c r="P1429" i="14"/>
  <c r="M1429" i="14" s="1"/>
  <c r="P1078" i="14"/>
  <c r="M1078" i="14" s="1"/>
  <c r="P758" i="14"/>
  <c r="M758" i="14" s="1"/>
  <c r="P436" i="14"/>
  <c r="M436" i="14" s="1"/>
  <c r="P85" i="14"/>
  <c r="M85" i="14" s="1"/>
  <c r="P1750" i="14"/>
  <c r="M1750" i="14" s="1"/>
  <c r="P1428" i="14"/>
  <c r="M1428" i="14" s="1"/>
  <c r="P1077" i="14"/>
  <c r="M1077" i="14" s="1"/>
  <c r="P757" i="14"/>
  <c r="M757" i="14" s="1"/>
  <c r="P406" i="14"/>
  <c r="M406" i="14" s="1"/>
  <c r="P84" i="14"/>
  <c r="M84" i="14" s="1"/>
  <c r="P597" i="14"/>
  <c r="M597" i="14" s="1"/>
  <c r="P1749" i="14"/>
  <c r="M1749" i="14" s="1"/>
  <c r="P1398" i="14"/>
  <c r="M1398" i="14" s="1"/>
  <c r="P1076" i="14"/>
  <c r="M1076" i="14" s="1"/>
  <c r="P756" i="14"/>
  <c r="M756" i="14" s="1"/>
  <c r="P405" i="14"/>
  <c r="M405" i="14" s="1"/>
  <c r="P54" i="14"/>
  <c r="M54" i="14" s="1"/>
  <c r="P1238" i="14"/>
  <c r="M1238" i="14" s="1"/>
  <c r="P1588" i="14"/>
  <c r="M1588" i="14" s="1"/>
  <c r="P1748" i="14"/>
  <c r="M1748" i="14" s="1"/>
  <c r="P1397" i="14"/>
  <c r="M1397" i="14" s="1"/>
  <c r="P1046" i="14"/>
  <c r="M1046" i="14" s="1"/>
  <c r="P726" i="14"/>
  <c r="M726" i="14" s="1"/>
  <c r="P404" i="14"/>
  <c r="M404" i="14" s="1"/>
  <c r="P53" i="14"/>
  <c r="M53" i="14" s="1"/>
  <c r="P886" i="14"/>
  <c r="M886" i="14" s="1"/>
  <c r="P213" i="14"/>
  <c r="M213" i="14" s="1"/>
  <c r="P1718" i="14"/>
  <c r="M1718" i="14" s="1"/>
  <c r="P1396" i="14"/>
  <c r="M1396" i="14" s="1"/>
  <c r="P1045" i="14"/>
  <c r="M1045" i="14" s="1"/>
  <c r="P725" i="14"/>
  <c r="M725" i="14" s="1"/>
  <c r="P374" i="14"/>
  <c r="M374" i="14" s="1"/>
  <c r="P52" i="14"/>
  <c r="M52" i="14" s="1"/>
  <c r="P564" i="14"/>
  <c r="M564" i="14" s="1"/>
  <c r="P1717" i="14"/>
  <c r="M1717" i="14" s="1"/>
  <c r="P1366" i="14"/>
  <c r="M1366" i="14" s="1"/>
  <c r="P1044" i="14"/>
  <c r="M1044" i="14" s="1"/>
  <c r="P724" i="14"/>
  <c r="M724" i="14" s="1"/>
  <c r="P373" i="14"/>
  <c r="M373" i="14" s="1"/>
  <c r="P1810" i="14"/>
  <c r="M1810" i="14" s="1"/>
  <c r="P1778" i="14"/>
  <c r="M1778" i="14" s="1"/>
  <c r="P1746" i="14"/>
  <c r="M1746" i="14" s="1"/>
  <c r="P1714" i="14"/>
  <c r="M1714" i="14" s="1"/>
  <c r="P1682" i="14"/>
  <c r="M1682" i="14" s="1"/>
  <c r="P1650" i="14"/>
  <c r="M1650" i="14" s="1"/>
  <c r="P1618" i="14"/>
  <c r="M1618" i="14" s="1"/>
  <c r="P1586" i="14"/>
  <c r="M1586" i="14" s="1"/>
  <c r="P1554" i="14"/>
  <c r="M1554" i="14" s="1"/>
  <c r="P1522" i="14"/>
  <c r="M1522" i="14" s="1"/>
  <c r="P1490" i="14"/>
  <c r="M1490" i="14" s="1"/>
  <c r="P1458" i="14"/>
  <c r="M1458" i="14" s="1"/>
  <c r="P1426" i="14"/>
  <c r="M1426" i="14" s="1"/>
  <c r="P1394" i="14"/>
  <c r="M1394" i="14" s="1"/>
  <c r="P1362" i="14"/>
  <c r="M1362" i="14" s="1"/>
  <c r="P1330" i="14"/>
  <c r="M1330" i="14" s="1"/>
  <c r="P1298" i="14"/>
  <c r="M1298" i="14" s="1"/>
  <c r="P1266" i="14"/>
  <c r="M1266" i="14" s="1"/>
  <c r="P1234" i="14"/>
  <c r="M1234" i="14" s="1"/>
  <c r="P1202" i="14"/>
  <c r="M1202" i="14" s="1"/>
  <c r="P1170" i="14"/>
  <c r="M1170" i="14" s="1"/>
  <c r="P1138" i="14"/>
  <c r="M1138" i="14" s="1"/>
  <c r="P1106" i="14"/>
  <c r="M1106" i="14" s="1"/>
  <c r="P1074" i="14"/>
  <c r="M1074" i="14" s="1"/>
  <c r="P1042" i="14"/>
  <c r="M1042" i="14" s="1"/>
  <c r="P1010" i="14"/>
  <c r="M1010" i="14" s="1"/>
  <c r="P978" i="14"/>
  <c r="M978" i="14" s="1"/>
  <c r="P946" i="14"/>
  <c r="M946" i="14" s="1"/>
  <c r="P914" i="14"/>
  <c r="M914" i="14" s="1"/>
  <c r="P882" i="14"/>
  <c r="M882" i="14" s="1"/>
  <c r="P850" i="14"/>
  <c r="M850" i="14" s="1"/>
  <c r="P818" i="14"/>
  <c r="M818" i="14" s="1"/>
  <c r="P786" i="14"/>
  <c r="M786" i="14" s="1"/>
  <c r="P754" i="14"/>
  <c r="M754" i="14" s="1"/>
  <c r="P722" i="14"/>
  <c r="M722" i="14" s="1"/>
  <c r="P690" i="14"/>
  <c r="M690" i="14" s="1"/>
  <c r="P658" i="14"/>
  <c r="M658" i="14" s="1"/>
  <c r="P626" i="14"/>
  <c r="M626" i="14" s="1"/>
  <c r="P594" i="14"/>
  <c r="M594" i="14" s="1"/>
  <c r="P562" i="14"/>
  <c r="M562" i="14" s="1"/>
  <c r="P530" i="14"/>
  <c r="M530" i="14" s="1"/>
  <c r="P498" i="14"/>
  <c r="M498" i="14" s="1"/>
  <c r="P466" i="14"/>
  <c r="M466" i="14" s="1"/>
  <c r="P434" i="14"/>
  <c r="M434" i="14" s="1"/>
  <c r="P402" i="14"/>
  <c r="M402" i="14" s="1"/>
  <c r="P370" i="14"/>
  <c r="M370" i="14" s="1"/>
  <c r="P338" i="14"/>
  <c r="M338" i="14" s="1"/>
  <c r="P306" i="14"/>
  <c r="M306" i="14" s="1"/>
  <c r="P274" i="14"/>
  <c r="M274" i="14" s="1"/>
  <c r="P242" i="14"/>
  <c r="M242" i="14" s="1"/>
  <c r="P210" i="14"/>
  <c r="M210" i="14" s="1"/>
  <c r="P178" i="14"/>
  <c r="M178" i="14" s="1"/>
  <c r="P146" i="14"/>
  <c r="M146" i="14" s="1"/>
  <c r="P114" i="14"/>
  <c r="M114" i="14" s="1"/>
  <c r="P82" i="14"/>
  <c r="M82" i="14" s="1"/>
  <c r="P50" i="14"/>
  <c r="M50" i="14" s="1"/>
  <c r="P1587" i="14"/>
  <c r="M1587" i="14" s="1"/>
  <c r="P1363" i="14"/>
  <c r="M1363" i="14" s="1"/>
  <c r="P1139" i="14"/>
  <c r="M1139" i="14" s="1"/>
  <c r="P851" i="14"/>
  <c r="M851" i="14" s="1"/>
  <c r="P659" i="14"/>
  <c r="M659" i="14" s="1"/>
  <c r="P371" i="14"/>
  <c r="M371" i="14" s="1"/>
  <c r="P1809" i="14"/>
  <c r="M1809" i="14" s="1"/>
  <c r="P1777" i="14"/>
  <c r="M1777" i="14" s="1"/>
  <c r="P1745" i="14"/>
  <c r="M1745" i="14" s="1"/>
  <c r="P1713" i="14"/>
  <c r="M1713" i="14" s="1"/>
  <c r="P1681" i="14"/>
  <c r="M1681" i="14" s="1"/>
  <c r="P1649" i="14"/>
  <c r="M1649" i="14" s="1"/>
  <c r="P1617" i="14"/>
  <c r="M1617" i="14" s="1"/>
  <c r="P1585" i="14"/>
  <c r="M1585" i="14" s="1"/>
  <c r="P1553" i="14"/>
  <c r="M1553" i="14" s="1"/>
  <c r="P1521" i="14"/>
  <c r="M1521" i="14" s="1"/>
  <c r="P1489" i="14"/>
  <c r="M1489" i="14" s="1"/>
  <c r="P1457" i="14"/>
  <c r="M1457" i="14" s="1"/>
  <c r="P1425" i="14"/>
  <c r="M1425" i="14" s="1"/>
  <c r="P1393" i="14"/>
  <c r="M1393" i="14" s="1"/>
  <c r="P1361" i="14"/>
  <c r="M1361" i="14" s="1"/>
  <c r="P1329" i="14"/>
  <c r="M1329" i="14" s="1"/>
  <c r="P1297" i="14"/>
  <c r="M1297" i="14" s="1"/>
  <c r="P1265" i="14"/>
  <c r="M1265" i="14" s="1"/>
  <c r="P1233" i="14"/>
  <c r="M1233" i="14" s="1"/>
  <c r="P1201" i="14"/>
  <c r="M1201" i="14" s="1"/>
  <c r="P1169" i="14"/>
  <c r="M1169" i="14" s="1"/>
  <c r="P1137" i="14"/>
  <c r="M1137" i="14" s="1"/>
  <c r="P1105" i="14"/>
  <c r="M1105" i="14" s="1"/>
  <c r="P1073" i="14"/>
  <c r="M1073" i="14" s="1"/>
  <c r="P1041" i="14"/>
  <c r="M1041" i="14" s="1"/>
  <c r="P1009" i="14"/>
  <c r="M1009" i="14" s="1"/>
  <c r="P977" i="14"/>
  <c r="M977" i="14" s="1"/>
  <c r="P945" i="14"/>
  <c r="M945" i="14" s="1"/>
  <c r="P913" i="14"/>
  <c r="M913" i="14" s="1"/>
  <c r="P881" i="14"/>
  <c r="M881" i="14" s="1"/>
  <c r="P849" i="14"/>
  <c r="M849" i="14" s="1"/>
  <c r="P817" i="14"/>
  <c r="M817" i="14" s="1"/>
  <c r="P785" i="14"/>
  <c r="M785" i="14" s="1"/>
  <c r="P753" i="14"/>
  <c r="M753" i="14" s="1"/>
  <c r="P721" i="14"/>
  <c r="M721" i="14" s="1"/>
  <c r="P689" i="14"/>
  <c r="M689" i="14" s="1"/>
  <c r="P657" i="14"/>
  <c r="M657" i="14" s="1"/>
  <c r="P625" i="14"/>
  <c r="M625" i="14" s="1"/>
  <c r="P593" i="14"/>
  <c r="M593" i="14" s="1"/>
  <c r="P561" i="14"/>
  <c r="M561" i="14" s="1"/>
  <c r="P529" i="14"/>
  <c r="M529" i="14" s="1"/>
  <c r="P497" i="14"/>
  <c r="M497" i="14" s="1"/>
  <c r="P465" i="14"/>
  <c r="M465" i="14" s="1"/>
  <c r="P433" i="14"/>
  <c r="M433" i="14" s="1"/>
  <c r="P401" i="14"/>
  <c r="M401" i="14" s="1"/>
  <c r="P369" i="14"/>
  <c r="M369" i="14" s="1"/>
  <c r="P337" i="14"/>
  <c r="M337" i="14" s="1"/>
  <c r="P305" i="14"/>
  <c r="M305" i="14" s="1"/>
  <c r="P273" i="14"/>
  <c r="M273" i="14" s="1"/>
  <c r="P241" i="14"/>
  <c r="M241" i="14" s="1"/>
  <c r="P209" i="14"/>
  <c r="M209" i="14" s="1"/>
  <c r="P177" i="14"/>
  <c r="M177" i="14" s="1"/>
  <c r="P145" i="14"/>
  <c r="M145" i="14" s="1"/>
  <c r="P113" i="14"/>
  <c r="M113" i="14" s="1"/>
  <c r="P81" i="14"/>
  <c r="M81" i="14" s="1"/>
  <c r="P49" i="14"/>
  <c r="M49" i="14" s="1"/>
  <c r="P1808" i="14"/>
  <c r="M1808" i="14" s="1"/>
  <c r="P1776" i="14"/>
  <c r="M1776" i="14" s="1"/>
  <c r="P1744" i="14"/>
  <c r="M1744" i="14" s="1"/>
  <c r="P1712" i="14"/>
  <c r="M1712" i="14" s="1"/>
  <c r="P1680" i="14"/>
  <c r="M1680" i="14" s="1"/>
  <c r="P1648" i="14"/>
  <c r="M1648" i="14" s="1"/>
  <c r="P1616" i="14"/>
  <c r="M1616" i="14" s="1"/>
  <c r="P1584" i="14"/>
  <c r="M1584" i="14" s="1"/>
  <c r="P1552" i="14"/>
  <c r="M1552" i="14" s="1"/>
  <c r="P1520" i="14"/>
  <c r="M1520" i="14" s="1"/>
  <c r="P1488" i="14"/>
  <c r="M1488" i="14" s="1"/>
  <c r="P1456" i="14"/>
  <c r="M1456" i="14" s="1"/>
  <c r="P1424" i="14"/>
  <c r="M1424" i="14" s="1"/>
  <c r="P1392" i="14"/>
  <c r="M1392" i="14" s="1"/>
  <c r="P1360" i="14"/>
  <c r="M1360" i="14" s="1"/>
  <c r="P1328" i="14"/>
  <c r="M1328" i="14" s="1"/>
  <c r="P1296" i="14"/>
  <c r="M1296" i="14" s="1"/>
  <c r="P1264" i="14"/>
  <c r="M1264" i="14" s="1"/>
  <c r="P1232" i="14"/>
  <c r="M1232" i="14" s="1"/>
  <c r="P1200" i="14"/>
  <c r="M1200" i="14" s="1"/>
  <c r="P1168" i="14"/>
  <c r="M1168" i="14" s="1"/>
  <c r="P1136" i="14"/>
  <c r="M1136" i="14" s="1"/>
  <c r="P1104" i="14"/>
  <c r="M1104" i="14" s="1"/>
  <c r="P1072" i="14"/>
  <c r="M1072" i="14" s="1"/>
  <c r="P1040" i="14"/>
  <c r="M1040" i="14" s="1"/>
  <c r="P1008" i="14"/>
  <c r="M1008" i="14" s="1"/>
  <c r="P976" i="14"/>
  <c r="M976" i="14" s="1"/>
  <c r="P944" i="14"/>
  <c r="M944" i="14" s="1"/>
  <c r="P912" i="14"/>
  <c r="M912" i="14" s="1"/>
  <c r="P880" i="14"/>
  <c r="M880" i="14" s="1"/>
  <c r="P848" i="14"/>
  <c r="M848" i="14" s="1"/>
  <c r="P816" i="14"/>
  <c r="M816" i="14" s="1"/>
  <c r="P784" i="14"/>
  <c r="M784" i="14" s="1"/>
  <c r="P752" i="14"/>
  <c r="M752" i="14" s="1"/>
  <c r="P720" i="14"/>
  <c r="M720" i="14" s="1"/>
  <c r="P688" i="14"/>
  <c r="M688" i="14" s="1"/>
  <c r="P656" i="14"/>
  <c r="M656" i="14" s="1"/>
  <c r="P624" i="14"/>
  <c r="M624" i="14" s="1"/>
  <c r="P592" i="14"/>
  <c r="M592" i="14" s="1"/>
  <c r="P560" i="14"/>
  <c r="M560" i="14" s="1"/>
  <c r="P528" i="14"/>
  <c r="M528" i="14" s="1"/>
  <c r="P496" i="14"/>
  <c r="M496" i="14" s="1"/>
  <c r="P464" i="14"/>
  <c r="M464" i="14" s="1"/>
  <c r="P432" i="14"/>
  <c r="M432" i="14" s="1"/>
  <c r="P400" i="14"/>
  <c r="M400" i="14" s="1"/>
  <c r="P368" i="14"/>
  <c r="M368" i="14" s="1"/>
  <c r="P336" i="14"/>
  <c r="M336" i="14" s="1"/>
  <c r="P304" i="14"/>
  <c r="M304" i="14" s="1"/>
  <c r="P272" i="14"/>
  <c r="M272" i="14" s="1"/>
  <c r="P240" i="14"/>
  <c r="M240" i="14" s="1"/>
  <c r="P208" i="14"/>
  <c r="M208" i="14" s="1"/>
  <c r="P176" i="14"/>
  <c r="M176" i="14" s="1"/>
  <c r="P144" i="14"/>
  <c r="M144" i="14" s="1"/>
  <c r="P112" i="14"/>
  <c r="M112" i="14" s="1"/>
  <c r="P80" i="14"/>
  <c r="M80" i="14" s="1"/>
  <c r="P48" i="14"/>
  <c r="M48" i="14" s="1"/>
  <c r="P1807" i="14"/>
  <c r="M1807" i="14" s="1"/>
  <c r="P1775" i="14"/>
  <c r="M1775" i="14" s="1"/>
  <c r="P1743" i="14"/>
  <c r="M1743" i="14" s="1"/>
  <c r="P1711" i="14"/>
  <c r="M1711" i="14" s="1"/>
  <c r="P1679" i="14"/>
  <c r="M1679" i="14" s="1"/>
  <c r="P1647" i="14"/>
  <c r="M1647" i="14" s="1"/>
  <c r="P1615" i="14"/>
  <c r="M1615" i="14" s="1"/>
  <c r="P1583" i="14"/>
  <c r="M1583" i="14" s="1"/>
  <c r="P1551" i="14"/>
  <c r="M1551" i="14" s="1"/>
  <c r="P1519" i="14"/>
  <c r="M1519" i="14" s="1"/>
  <c r="P1487" i="14"/>
  <c r="M1487" i="14" s="1"/>
  <c r="P1455" i="14"/>
  <c r="M1455" i="14" s="1"/>
  <c r="P1423" i="14"/>
  <c r="M1423" i="14" s="1"/>
  <c r="P1391" i="14"/>
  <c r="M1391" i="14" s="1"/>
  <c r="P1359" i="14"/>
  <c r="M1359" i="14" s="1"/>
  <c r="P1327" i="14"/>
  <c r="M1327" i="14" s="1"/>
  <c r="P1295" i="14"/>
  <c r="M1295" i="14" s="1"/>
  <c r="P1263" i="14"/>
  <c r="M1263" i="14" s="1"/>
  <c r="P1231" i="14"/>
  <c r="M1231" i="14" s="1"/>
  <c r="P1199" i="14"/>
  <c r="M1199" i="14" s="1"/>
  <c r="P1167" i="14"/>
  <c r="M1167" i="14" s="1"/>
  <c r="P1135" i="14"/>
  <c r="M1135" i="14" s="1"/>
  <c r="P1103" i="14"/>
  <c r="M1103" i="14" s="1"/>
  <c r="P1071" i="14"/>
  <c r="M1071" i="14" s="1"/>
  <c r="P1039" i="14"/>
  <c r="M1039" i="14" s="1"/>
  <c r="P1007" i="14"/>
  <c r="M1007" i="14" s="1"/>
  <c r="P975" i="14"/>
  <c r="M975" i="14" s="1"/>
  <c r="P943" i="14"/>
  <c r="M943" i="14" s="1"/>
  <c r="P911" i="14"/>
  <c r="M911" i="14" s="1"/>
  <c r="P879" i="14"/>
  <c r="M879" i="14" s="1"/>
  <c r="P847" i="14"/>
  <c r="M847" i="14" s="1"/>
  <c r="P815" i="14"/>
  <c r="M815" i="14" s="1"/>
  <c r="P783" i="14"/>
  <c r="M783" i="14" s="1"/>
  <c r="P751" i="14"/>
  <c r="M751" i="14" s="1"/>
  <c r="P719" i="14"/>
  <c r="M719" i="14" s="1"/>
  <c r="P687" i="14"/>
  <c r="M687" i="14" s="1"/>
  <c r="P655" i="14"/>
  <c r="M655" i="14" s="1"/>
  <c r="P623" i="14"/>
  <c r="M623" i="14" s="1"/>
  <c r="P591" i="14"/>
  <c r="M591" i="14" s="1"/>
  <c r="P559" i="14"/>
  <c r="M559" i="14" s="1"/>
  <c r="P527" i="14"/>
  <c r="M527" i="14" s="1"/>
  <c r="P495" i="14"/>
  <c r="M495" i="14" s="1"/>
  <c r="P463" i="14"/>
  <c r="M463" i="14" s="1"/>
  <c r="P431" i="14"/>
  <c r="M431" i="14" s="1"/>
  <c r="P399" i="14"/>
  <c r="M399" i="14" s="1"/>
  <c r="P367" i="14"/>
  <c r="M367" i="14" s="1"/>
  <c r="P335" i="14"/>
  <c r="M335" i="14" s="1"/>
  <c r="P303" i="14"/>
  <c r="M303" i="14" s="1"/>
  <c r="P271" i="14"/>
  <c r="M271" i="14" s="1"/>
  <c r="P239" i="14"/>
  <c r="M239" i="14" s="1"/>
  <c r="P207" i="14"/>
  <c r="M207" i="14" s="1"/>
  <c r="P175" i="14"/>
  <c r="M175" i="14" s="1"/>
  <c r="P143" i="14"/>
  <c r="M143" i="14" s="1"/>
  <c r="P111" i="14"/>
  <c r="M111" i="14" s="1"/>
  <c r="P79" i="14"/>
  <c r="M79" i="14" s="1"/>
  <c r="P47" i="14"/>
  <c r="M47" i="14" s="1"/>
  <c r="P974" i="14"/>
  <c r="M974" i="14" s="1"/>
  <c r="P750" i="14"/>
  <c r="M750" i="14" s="1"/>
  <c r="P494" i="14"/>
  <c r="M494" i="14" s="1"/>
  <c r="P334" i="14"/>
  <c r="M334" i="14" s="1"/>
  <c r="P206" i="14"/>
  <c r="M206" i="14" s="1"/>
  <c r="P1805" i="14"/>
  <c r="M1805" i="14" s="1"/>
  <c r="P1581" i="14"/>
  <c r="M1581" i="14" s="1"/>
  <c r="P1325" i="14"/>
  <c r="M1325" i="14" s="1"/>
  <c r="P1037" i="14"/>
  <c r="M1037" i="14" s="1"/>
  <c r="P845" i="14"/>
  <c r="M845" i="14" s="1"/>
  <c r="P621" i="14"/>
  <c r="M621" i="14" s="1"/>
  <c r="P461" i="14"/>
  <c r="M461" i="14" s="1"/>
  <c r="P365" i="14"/>
  <c r="M365" i="14" s="1"/>
  <c r="P1260" i="14"/>
  <c r="M1260" i="14" s="1"/>
  <c r="P76" i="14"/>
  <c r="M76" i="14" s="1"/>
  <c r="P1802" i="14"/>
  <c r="M1802" i="14" s="1"/>
  <c r="P1770" i="14"/>
  <c r="M1770" i="14" s="1"/>
  <c r="P1738" i="14"/>
  <c r="M1738" i="14" s="1"/>
  <c r="P1706" i="14"/>
  <c r="M1706" i="14" s="1"/>
  <c r="P1674" i="14"/>
  <c r="M1674" i="14" s="1"/>
  <c r="P1642" i="14"/>
  <c r="M1642" i="14" s="1"/>
  <c r="P1610" i="14"/>
  <c r="M1610" i="14" s="1"/>
  <c r="P1578" i="14"/>
  <c r="M1578" i="14" s="1"/>
  <c r="P1546" i="14"/>
  <c r="M1546" i="14" s="1"/>
  <c r="P1514" i="14"/>
  <c r="M1514" i="14" s="1"/>
  <c r="P1482" i="14"/>
  <c r="M1482" i="14" s="1"/>
  <c r="P1450" i="14"/>
  <c r="M1450" i="14" s="1"/>
  <c r="P1418" i="14"/>
  <c r="M1418" i="14" s="1"/>
  <c r="P1386" i="14"/>
  <c r="M1386" i="14" s="1"/>
  <c r="P1354" i="14"/>
  <c r="M1354" i="14" s="1"/>
  <c r="P1322" i="14"/>
  <c r="M1322" i="14" s="1"/>
  <c r="P1290" i="14"/>
  <c r="M1290" i="14" s="1"/>
  <c r="P1258" i="14"/>
  <c r="M1258" i="14" s="1"/>
  <c r="P1226" i="14"/>
  <c r="M1226" i="14" s="1"/>
  <c r="P1194" i="14"/>
  <c r="M1194" i="14" s="1"/>
  <c r="P1162" i="14"/>
  <c r="M1162" i="14" s="1"/>
  <c r="P1130" i="14"/>
  <c r="M1130" i="14" s="1"/>
  <c r="P1098" i="14"/>
  <c r="M1098" i="14" s="1"/>
  <c r="P1066" i="14"/>
  <c r="M1066" i="14" s="1"/>
  <c r="P1034" i="14"/>
  <c r="M1034" i="14" s="1"/>
  <c r="P1002" i="14"/>
  <c r="M1002" i="14" s="1"/>
  <c r="P970" i="14"/>
  <c r="M970" i="14" s="1"/>
  <c r="P938" i="14"/>
  <c r="M938" i="14" s="1"/>
  <c r="P906" i="14"/>
  <c r="M906" i="14" s="1"/>
  <c r="P874" i="14"/>
  <c r="M874" i="14" s="1"/>
  <c r="P842" i="14"/>
  <c r="M842" i="14" s="1"/>
  <c r="P810" i="14"/>
  <c r="M810" i="14" s="1"/>
  <c r="P778" i="14"/>
  <c r="M778" i="14" s="1"/>
  <c r="P746" i="14"/>
  <c r="M746" i="14" s="1"/>
  <c r="P714" i="14"/>
  <c r="M714" i="14" s="1"/>
  <c r="P682" i="14"/>
  <c r="M682" i="14" s="1"/>
  <c r="P650" i="14"/>
  <c r="M650" i="14" s="1"/>
  <c r="P618" i="14"/>
  <c r="M618" i="14" s="1"/>
  <c r="P586" i="14"/>
  <c r="M586" i="14" s="1"/>
  <c r="P554" i="14"/>
  <c r="M554" i="14" s="1"/>
  <c r="P522" i="14"/>
  <c r="M522" i="14" s="1"/>
  <c r="P490" i="14"/>
  <c r="M490" i="14" s="1"/>
  <c r="P458" i="14"/>
  <c r="M458" i="14" s="1"/>
  <c r="P426" i="14"/>
  <c r="M426" i="14" s="1"/>
  <c r="P394" i="14"/>
  <c r="M394" i="14" s="1"/>
  <c r="P362" i="14"/>
  <c r="M362" i="14" s="1"/>
  <c r="P330" i="14"/>
  <c r="M330" i="14" s="1"/>
  <c r="P298" i="14"/>
  <c r="M298" i="14" s="1"/>
  <c r="P266" i="14"/>
  <c r="M266" i="14" s="1"/>
  <c r="P234" i="14"/>
  <c r="M234" i="14" s="1"/>
  <c r="P202" i="14"/>
  <c r="M202" i="14" s="1"/>
  <c r="P170" i="14"/>
  <c r="M170" i="14" s="1"/>
  <c r="P138" i="14"/>
  <c r="M138" i="14" s="1"/>
  <c r="P106" i="14"/>
  <c r="M106" i="14" s="1"/>
  <c r="P74" i="14"/>
  <c r="M74" i="14" s="1"/>
  <c r="P42" i="14"/>
  <c r="M42" i="14" s="1"/>
  <c r="P1715" i="14"/>
  <c r="M1715" i="14" s="1"/>
  <c r="P1107" i="14"/>
  <c r="M1107" i="14" s="1"/>
  <c r="P243" i="14"/>
  <c r="M243" i="14" s="1"/>
  <c r="P1518" i="14"/>
  <c r="M1518" i="14" s="1"/>
  <c r="P1166" i="14"/>
  <c r="M1166" i="14" s="1"/>
  <c r="P910" i="14"/>
  <c r="M910" i="14" s="1"/>
  <c r="P718" i="14"/>
  <c r="M718" i="14" s="1"/>
  <c r="P526" i="14"/>
  <c r="M526" i="14" s="1"/>
  <c r="P366" i="14"/>
  <c r="M366" i="14" s="1"/>
  <c r="P174" i="14"/>
  <c r="M174" i="14" s="1"/>
  <c r="P1645" i="14"/>
  <c r="M1645" i="14" s="1"/>
  <c r="P1357" i="14"/>
  <c r="M1357" i="14" s="1"/>
  <c r="P1101" i="14"/>
  <c r="M1101" i="14" s="1"/>
  <c r="P877" i="14"/>
  <c r="M877" i="14" s="1"/>
  <c r="P685" i="14"/>
  <c r="M685" i="14" s="1"/>
  <c r="P493" i="14"/>
  <c r="M493" i="14" s="1"/>
  <c r="P333" i="14"/>
  <c r="M333" i="14" s="1"/>
  <c r="P1292" i="14"/>
  <c r="M1292" i="14" s="1"/>
  <c r="P44" i="14"/>
  <c r="M44" i="14" s="1"/>
  <c r="P1801" i="14"/>
  <c r="M1801" i="14" s="1"/>
  <c r="P1769" i="14"/>
  <c r="M1769" i="14" s="1"/>
  <c r="P1737" i="14"/>
  <c r="M1737" i="14" s="1"/>
  <c r="P1705" i="14"/>
  <c r="M1705" i="14" s="1"/>
  <c r="P1673" i="14"/>
  <c r="M1673" i="14" s="1"/>
  <c r="P1641" i="14"/>
  <c r="M1641" i="14" s="1"/>
  <c r="P1609" i="14"/>
  <c r="M1609" i="14" s="1"/>
  <c r="P1577" i="14"/>
  <c r="M1577" i="14" s="1"/>
  <c r="P1545" i="14"/>
  <c r="M1545" i="14" s="1"/>
  <c r="P1513" i="14"/>
  <c r="M1513" i="14" s="1"/>
  <c r="P1481" i="14"/>
  <c r="M1481" i="14" s="1"/>
  <c r="P1449" i="14"/>
  <c r="M1449" i="14" s="1"/>
  <c r="P1417" i="14"/>
  <c r="M1417" i="14" s="1"/>
  <c r="P1385" i="14"/>
  <c r="M1385" i="14" s="1"/>
  <c r="P1353" i="14"/>
  <c r="M1353" i="14" s="1"/>
  <c r="P1321" i="14"/>
  <c r="M1321" i="14" s="1"/>
  <c r="P1289" i="14"/>
  <c r="M1289" i="14" s="1"/>
  <c r="P1257" i="14"/>
  <c r="M1257" i="14" s="1"/>
  <c r="P1225" i="14"/>
  <c r="M1225" i="14" s="1"/>
  <c r="P1193" i="14"/>
  <c r="M1193" i="14" s="1"/>
  <c r="P1161" i="14"/>
  <c r="M1161" i="14" s="1"/>
  <c r="P1129" i="14"/>
  <c r="M1129" i="14" s="1"/>
  <c r="P1097" i="14"/>
  <c r="M1097" i="14" s="1"/>
  <c r="P1065" i="14"/>
  <c r="M1065" i="14" s="1"/>
  <c r="P1033" i="14"/>
  <c r="M1033" i="14" s="1"/>
  <c r="P1001" i="14"/>
  <c r="M1001" i="14" s="1"/>
  <c r="P969" i="14"/>
  <c r="M969" i="14" s="1"/>
  <c r="P937" i="14"/>
  <c r="M937" i="14" s="1"/>
  <c r="P905" i="14"/>
  <c r="M905" i="14" s="1"/>
  <c r="P873" i="14"/>
  <c r="M873" i="14" s="1"/>
  <c r="P841" i="14"/>
  <c r="M841" i="14" s="1"/>
  <c r="P809" i="14"/>
  <c r="M809" i="14" s="1"/>
  <c r="P777" i="14"/>
  <c r="M777" i="14" s="1"/>
  <c r="P745" i="14"/>
  <c r="M745" i="14" s="1"/>
  <c r="P713" i="14"/>
  <c r="M713" i="14" s="1"/>
  <c r="P681" i="14"/>
  <c r="M681" i="14" s="1"/>
  <c r="P649" i="14"/>
  <c r="M649" i="14" s="1"/>
  <c r="P617" i="14"/>
  <c r="M617" i="14" s="1"/>
  <c r="P585" i="14"/>
  <c r="M585" i="14" s="1"/>
  <c r="P553" i="14"/>
  <c r="M553" i="14" s="1"/>
  <c r="P521" i="14"/>
  <c r="M521" i="14" s="1"/>
  <c r="P489" i="14"/>
  <c r="M489" i="14" s="1"/>
  <c r="P457" i="14"/>
  <c r="M457" i="14" s="1"/>
  <c r="P425" i="14"/>
  <c r="M425" i="14" s="1"/>
  <c r="P393" i="14"/>
  <c r="M393" i="14" s="1"/>
  <c r="P361" i="14"/>
  <c r="M361" i="14" s="1"/>
  <c r="P329" i="14"/>
  <c r="M329" i="14" s="1"/>
  <c r="P297" i="14"/>
  <c r="M297" i="14" s="1"/>
  <c r="P265" i="14"/>
  <c r="M265" i="14" s="1"/>
  <c r="P233" i="14"/>
  <c r="M233" i="14" s="1"/>
  <c r="P201" i="14"/>
  <c r="M201" i="14" s="1"/>
  <c r="P169" i="14"/>
  <c r="M169" i="14" s="1"/>
  <c r="P137" i="14"/>
  <c r="M137" i="14" s="1"/>
  <c r="P105" i="14"/>
  <c r="M105" i="14" s="1"/>
  <c r="P73" i="14"/>
  <c r="M73" i="14" s="1"/>
  <c r="P41" i="14"/>
  <c r="M41" i="14" s="1"/>
  <c r="P1747" i="14"/>
  <c r="M1747" i="14" s="1"/>
  <c r="P307" i="14"/>
  <c r="M307" i="14" s="1"/>
  <c r="P1800" i="14"/>
  <c r="M1800" i="14" s="1"/>
  <c r="P1640" i="14"/>
  <c r="M1640" i="14" s="1"/>
  <c r="P1576" i="14"/>
  <c r="M1576" i="14" s="1"/>
  <c r="P1544" i="14"/>
  <c r="M1544" i="14" s="1"/>
  <c r="P1512" i="14"/>
  <c r="M1512" i="14" s="1"/>
  <c r="P1480" i="14"/>
  <c r="M1480" i="14" s="1"/>
  <c r="P1448" i="14"/>
  <c r="M1448" i="14" s="1"/>
  <c r="P1384" i="14"/>
  <c r="M1384" i="14" s="1"/>
  <c r="P1352" i="14"/>
  <c r="M1352" i="14" s="1"/>
  <c r="P1320" i="14"/>
  <c r="M1320" i="14" s="1"/>
  <c r="P1288" i="14"/>
  <c r="M1288" i="14" s="1"/>
  <c r="P1256" i="14"/>
  <c r="M1256" i="14" s="1"/>
  <c r="P1160" i="14"/>
  <c r="M1160" i="14" s="1"/>
  <c r="P1064" i="14"/>
  <c r="M1064" i="14" s="1"/>
  <c r="P872" i="14"/>
  <c r="M872" i="14" s="1"/>
  <c r="P840" i="14"/>
  <c r="M840" i="14" s="1"/>
  <c r="P808" i="14"/>
  <c r="M808" i="14" s="1"/>
  <c r="P776" i="14"/>
  <c r="M776" i="14" s="1"/>
  <c r="P744" i="14"/>
  <c r="M744" i="14" s="1"/>
  <c r="P712" i="14"/>
  <c r="M712" i="14" s="1"/>
  <c r="P680" i="14"/>
  <c r="M680" i="14" s="1"/>
  <c r="P648" i="14"/>
  <c r="M648" i="14" s="1"/>
  <c r="P616" i="14"/>
  <c r="M616" i="14" s="1"/>
  <c r="P584" i="14"/>
  <c r="M584" i="14" s="1"/>
  <c r="P552" i="14"/>
  <c r="M552" i="14" s="1"/>
  <c r="P520" i="14"/>
  <c r="M520" i="14" s="1"/>
  <c r="P488" i="14"/>
  <c r="M488" i="14" s="1"/>
  <c r="P456" i="14"/>
  <c r="M456" i="14" s="1"/>
  <c r="P424" i="14"/>
  <c r="M424" i="14" s="1"/>
  <c r="P392" i="14"/>
  <c r="M392" i="14" s="1"/>
  <c r="P360" i="14"/>
  <c r="M360" i="14" s="1"/>
  <c r="P328" i="14"/>
  <c r="M328" i="14" s="1"/>
  <c r="P296" i="14"/>
  <c r="M296" i="14" s="1"/>
  <c r="P264" i="14"/>
  <c r="M264" i="14" s="1"/>
  <c r="P232" i="14"/>
  <c r="M232" i="14" s="1"/>
  <c r="P200" i="14"/>
  <c r="M200" i="14" s="1"/>
  <c r="P168" i="14"/>
  <c r="M168" i="14" s="1"/>
  <c r="P136" i="14"/>
  <c r="M136" i="14" s="1"/>
  <c r="P104" i="14"/>
  <c r="M104" i="14" s="1"/>
  <c r="P72" i="14"/>
  <c r="M72" i="14" s="1"/>
  <c r="P40" i="14"/>
  <c r="M40" i="14" s="1"/>
  <c r="P1811" i="14"/>
  <c r="M1811" i="14" s="1"/>
  <c r="P275" i="14"/>
  <c r="M275" i="14" s="1"/>
  <c r="P1799" i="14"/>
  <c r="M1799" i="14" s="1"/>
  <c r="P1767" i="14"/>
  <c r="M1767" i="14" s="1"/>
  <c r="P1735" i="14"/>
  <c r="M1735" i="14" s="1"/>
  <c r="P1703" i="14"/>
  <c r="M1703" i="14" s="1"/>
  <c r="P1671" i="14"/>
  <c r="M1671" i="14" s="1"/>
  <c r="P1639" i="14"/>
  <c r="M1639" i="14" s="1"/>
  <c r="P1607" i="14"/>
  <c r="M1607" i="14" s="1"/>
  <c r="P1575" i="14"/>
  <c r="M1575" i="14" s="1"/>
  <c r="P1543" i="14"/>
  <c r="M1543" i="14" s="1"/>
  <c r="P1511" i="14"/>
  <c r="M1511" i="14" s="1"/>
  <c r="P1479" i="14"/>
  <c r="M1479" i="14" s="1"/>
  <c r="P1447" i="14"/>
  <c r="M1447" i="14" s="1"/>
  <c r="P1415" i="14"/>
  <c r="M1415" i="14" s="1"/>
  <c r="P1383" i="14"/>
  <c r="M1383" i="14" s="1"/>
  <c r="P1351" i="14"/>
  <c r="M1351" i="14" s="1"/>
  <c r="P1319" i="14"/>
  <c r="M1319" i="14" s="1"/>
  <c r="P1287" i="14"/>
  <c r="M1287" i="14" s="1"/>
  <c r="P1255" i="14"/>
  <c r="M1255" i="14" s="1"/>
  <c r="P1223" i="14"/>
  <c r="M1223" i="14" s="1"/>
  <c r="P1191" i="14"/>
  <c r="M1191" i="14" s="1"/>
  <c r="P1159" i="14"/>
  <c r="M1159" i="14" s="1"/>
  <c r="P1127" i="14"/>
  <c r="M1127" i="14" s="1"/>
  <c r="P1095" i="14"/>
  <c r="M1095" i="14" s="1"/>
  <c r="P1063" i="14"/>
  <c r="M1063" i="14" s="1"/>
  <c r="P1031" i="14"/>
  <c r="M1031" i="14" s="1"/>
  <c r="P999" i="14"/>
  <c r="M999" i="14" s="1"/>
  <c r="P967" i="14"/>
  <c r="M967" i="14" s="1"/>
  <c r="P935" i="14"/>
  <c r="M935" i="14" s="1"/>
  <c r="P903" i="14"/>
  <c r="M903" i="14" s="1"/>
  <c r="P871" i="14"/>
  <c r="M871" i="14" s="1"/>
  <c r="P839" i="14"/>
  <c r="M839" i="14" s="1"/>
  <c r="P807" i="14"/>
  <c r="M807" i="14" s="1"/>
  <c r="P775" i="14"/>
  <c r="M775" i="14" s="1"/>
  <c r="P743" i="14"/>
  <c r="M743" i="14" s="1"/>
  <c r="P711" i="14"/>
  <c r="M711" i="14" s="1"/>
  <c r="P679" i="14"/>
  <c r="M679" i="14" s="1"/>
  <c r="P647" i="14"/>
  <c r="M647" i="14" s="1"/>
  <c r="P615" i="14"/>
  <c r="M615" i="14" s="1"/>
  <c r="P583" i="14"/>
  <c r="M583" i="14" s="1"/>
  <c r="P551" i="14"/>
  <c r="M551" i="14" s="1"/>
  <c r="P519" i="14"/>
  <c r="M519" i="14" s="1"/>
  <c r="P487" i="14"/>
  <c r="M487" i="14" s="1"/>
  <c r="P455" i="14"/>
  <c r="M455" i="14" s="1"/>
  <c r="P423" i="14"/>
  <c r="M423" i="14" s="1"/>
  <c r="P391" i="14"/>
  <c r="M391" i="14" s="1"/>
  <c r="P359" i="14"/>
  <c r="M359" i="14" s="1"/>
  <c r="P327" i="14"/>
  <c r="M327" i="14" s="1"/>
  <c r="P295" i="14"/>
  <c r="M295" i="14" s="1"/>
  <c r="P263" i="14"/>
  <c r="M263" i="14" s="1"/>
  <c r="P231" i="14"/>
  <c r="M231" i="14" s="1"/>
  <c r="P199" i="14"/>
  <c r="M199" i="14" s="1"/>
  <c r="P167" i="14"/>
  <c r="M167" i="14" s="1"/>
  <c r="P135" i="14"/>
  <c r="M135" i="14" s="1"/>
  <c r="P103" i="14"/>
  <c r="M103" i="14" s="1"/>
  <c r="P71" i="14"/>
  <c r="M71" i="14" s="1"/>
  <c r="P39" i="14"/>
  <c r="M39" i="14" s="1"/>
  <c r="P45" i="14"/>
  <c r="M45" i="14" s="1"/>
  <c r="P395" i="14"/>
  <c r="M395" i="14" s="1"/>
  <c r="P421" i="14"/>
  <c r="M421" i="14" s="1"/>
  <c r="P1828" i="14"/>
  <c r="M1828" i="14" s="1"/>
  <c r="P1796" i="14"/>
  <c r="M1796" i="14" s="1"/>
  <c r="P1764" i="14"/>
  <c r="M1764" i="14" s="1"/>
  <c r="P1732" i="14"/>
  <c r="M1732" i="14" s="1"/>
  <c r="P1700" i="14"/>
  <c r="M1700" i="14" s="1"/>
  <c r="P1668" i="14"/>
  <c r="M1668" i="14" s="1"/>
  <c r="P1636" i="14"/>
  <c r="M1636" i="14" s="1"/>
  <c r="P1604" i="14"/>
  <c r="M1604" i="14" s="1"/>
  <c r="P1572" i="14"/>
  <c r="M1572" i="14" s="1"/>
  <c r="P1540" i="14"/>
  <c r="M1540" i="14" s="1"/>
  <c r="P1508" i="14"/>
  <c r="M1508" i="14" s="1"/>
  <c r="P1476" i="14"/>
  <c r="M1476" i="14" s="1"/>
  <c r="P1444" i="14"/>
  <c r="M1444" i="14" s="1"/>
  <c r="P1412" i="14"/>
  <c r="M1412" i="14" s="1"/>
  <c r="P1380" i="14"/>
  <c r="M1380" i="14" s="1"/>
  <c r="P1348" i="14"/>
  <c r="M1348" i="14" s="1"/>
  <c r="P1316" i="14"/>
  <c r="M1316" i="14" s="1"/>
  <c r="P1284" i="14"/>
  <c r="M1284" i="14" s="1"/>
  <c r="P1252" i="14"/>
  <c r="M1252" i="14" s="1"/>
  <c r="P1220" i="14"/>
  <c r="M1220" i="14" s="1"/>
  <c r="P1188" i="14"/>
  <c r="M1188" i="14" s="1"/>
  <c r="P1156" i="14"/>
  <c r="M1156" i="14" s="1"/>
  <c r="P1124" i="14"/>
  <c r="M1124" i="14" s="1"/>
  <c r="P1092" i="14"/>
  <c r="M1092" i="14" s="1"/>
  <c r="P1060" i="14"/>
  <c r="M1060" i="14" s="1"/>
  <c r="P1028" i="14"/>
  <c r="M1028" i="14" s="1"/>
  <c r="P996" i="14"/>
  <c r="M996" i="14" s="1"/>
  <c r="P964" i="14"/>
  <c r="M964" i="14" s="1"/>
  <c r="P932" i="14"/>
  <c r="M932" i="14" s="1"/>
  <c r="P900" i="14"/>
  <c r="M900" i="14" s="1"/>
  <c r="P868" i="14"/>
  <c r="M868" i="14" s="1"/>
  <c r="P836" i="14"/>
  <c r="M836" i="14" s="1"/>
  <c r="P804" i="14"/>
  <c r="M804" i="14" s="1"/>
  <c r="P772" i="14"/>
  <c r="M772" i="14" s="1"/>
  <c r="P740" i="14"/>
  <c r="M740" i="14" s="1"/>
  <c r="P708" i="14"/>
  <c r="M708" i="14" s="1"/>
  <c r="P676" i="14"/>
  <c r="M676" i="14" s="1"/>
  <c r="P644" i="14"/>
  <c r="M644" i="14" s="1"/>
  <c r="P612" i="14"/>
  <c r="M612" i="14" s="1"/>
  <c r="P580" i="14"/>
  <c r="M580" i="14" s="1"/>
  <c r="P548" i="14"/>
  <c r="M548" i="14" s="1"/>
  <c r="P516" i="14"/>
  <c r="M516" i="14" s="1"/>
  <c r="P484" i="14"/>
  <c r="M484" i="14" s="1"/>
  <c r="P452" i="14"/>
  <c r="M452" i="14" s="1"/>
  <c r="P420" i="14"/>
  <c r="M420" i="14" s="1"/>
  <c r="P388" i="14"/>
  <c r="M388" i="14" s="1"/>
  <c r="P356" i="14"/>
  <c r="M356" i="14" s="1"/>
  <c r="P324" i="14"/>
  <c r="M324" i="14" s="1"/>
  <c r="P292" i="14"/>
  <c r="M292" i="14" s="1"/>
  <c r="P260" i="14"/>
  <c r="M260" i="14" s="1"/>
  <c r="P228" i="14"/>
  <c r="M228" i="14" s="1"/>
  <c r="P196" i="14"/>
  <c r="M196" i="14" s="1"/>
  <c r="P164" i="14"/>
  <c r="M164" i="14" s="1"/>
  <c r="P132" i="14"/>
  <c r="M132" i="14" s="1"/>
  <c r="P100" i="14"/>
  <c r="M100" i="14" s="1"/>
  <c r="P68" i="14"/>
  <c r="M68" i="14" s="1"/>
  <c r="P36" i="14"/>
  <c r="M36" i="14" s="1"/>
  <c r="P1779" i="14"/>
  <c r="M1779" i="14" s="1"/>
  <c r="P1459" i="14"/>
  <c r="M1459" i="14" s="1"/>
  <c r="P1267" i="14"/>
  <c r="M1267" i="14" s="1"/>
  <c r="P1043" i="14"/>
  <c r="M1043" i="14" s="1"/>
  <c r="P787" i="14"/>
  <c r="M787" i="14" s="1"/>
  <c r="P627" i="14"/>
  <c r="M627" i="14" s="1"/>
  <c r="P435" i="14"/>
  <c r="M435" i="14" s="1"/>
  <c r="P115" i="14"/>
  <c r="M115" i="14" s="1"/>
  <c r="P1806" i="14"/>
  <c r="M1806" i="14" s="1"/>
  <c r="P1582" i="14"/>
  <c r="M1582" i="14" s="1"/>
  <c r="P1422" i="14"/>
  <c r="M1422" i="14" s="1"/>
  <c r="P1230" i="14"/>
  <c r="M1230" i="14" s="1"/>
  <c r="P1006" i="14"/>
  <c r="M1006" i="14" s="1"/>
  <c r="P686" i="14"/>
  <c r="M686" i="14" s="1"/>
  <c r="P398" i="14"/>
  <c r="M398" i="14" s="1"/>
  <c r="P142" i="14"/>
  <c r="M142" i="14" s="1"/>
  <c r="P1741" i="14"/>
  <c r="M1741" i="14" s="1"/>
  <c r="P1421" i="14"/>
  <c r="M1421" i="14" s="1"/>
  <c r="P1197" i="14"/>
  <c r="M1197" i="14" s="1"/>
  <c r="P973" i="14"/>
  <c r="M973" i="14" s="1"/>
  <c r="P749" i="14"/>
  <c r="M749" i="14" s="1"/>
  <c r="P525" i="14"/>
  <c r="M525" i="14" s="1"/>
  <c r="P301" i="14"/>
  <c r="M301" i="14" s="1"/>
  <c r="P1548" i="14"/>
  <c r="M1548" i="14" s="1"/>
  <c r="P1196" i="14"/>
  <c r="M1196" i="14" s="1"/>
  <c r="P844" i="14"/>
  <c r="M844" i="14" s="1"/>
  <c r="P588" i="14"/>
  <c r="M588" i="14" s="1"/>
  <c r="P204" i="14"/>
  <c r="M204" i="14" s="1"/>
  <c r="P1739" i="14"/>
  <c r="M1739" i="14" s="1"/>
  <c r="P1419" i="14"/>
  <c r="M1419" i="14" s="1"/>
  <c r="P1227" i="14"/>
  <c r="M1227" i="14" s="1"/>
  <c r="P939" i="14"/>
  <c r="M939" i="14" s="1"/>
  <c r="P587" i="14"/>
  <c r="M587" i="14" s="1"/>
  <c r="P107" i="14"/>
  <c r="M107" i="14" s="1"/>
  <c r="P936" i="14"/>
  <c r="M936" i="14" s="1"/>
  <c r="P1606" i="14"/>
  <c r="M1606" i="14" s="1"/>
  <c r="P1318" i="14"/>
  <c r="M1318" i="14" s="1"/>
  <c r="P998" i="14"/>
  <c r="M998" i="14" s="1"/>
  <c r="P678" i="14"/>
  <c r="M678" i="14" s="1"/>
  <c r="P70" i="14"/>
  <c r="M70" i="14" s="1"/>
  <c r="P1733" i="14"/>
  <c r="M1733" i="14" s="1"/>
  <c r="P1509" i="14"/>
  <c r="M1509" i="14" s="1"/>
  <c r="P1285" i="14"/>
  <c r="M1285" i="14" s="1"/>
  <c r="P1061" i="14"/>
  <c r="M1061" i="14" s="1"/>
  <c r="P837" i="14"/>
  <c r="M837" i="14" s="1"/>
  <c r="P645" i="14"/>
  <c r="M645" i="14" s="1"/>
  <c r="P485" i="14"/>
  <c r="M485" i="14" s="1"/>
  <c r="P325" i="14"/>
  <c r="M325" i="14" s="1"/>
  <c r="P1827" i="14"/>
  <c r="M1827" i="14" s="1"/>
  <c r="P1795" i="14"/>
  <c r="M1795" i="14" s="1"/>
  <c r="P1763" i="14"/>
  <c r="M1763" i="14" s="1"/>
  <c r="P1731" i="14"/>
  <c r="M1731" i="14" s="1"/>
  <c r="P1699" i="14"/>
  <c r="M1699" i="14" s="1"/>
  <c r="P1667" i="14"/>
  <c r="M1667" i="14" s="1"/>
  <c r="P1635" i="14"/>
  <c r="M1635" i="14" s="1"/>
  <c r="P1603" i="14"/>
  <c r="M1603" i="14" s="1"/>
  <c r="P1571" i="14"/>
  <c r="M1571" i="14" s="1"/>
  <c r="P1539" i="14"/>
  <c r="M1539" i="14" s="1"/>
  <c r="P1507" i="14"/>
  <c r="M1507" i="14" s="1"/>
  <c r="P1475" i="14"/>
  <c r="M1475" i="14" s="1"/>
  <c r="P1443" i="14"/>
  <c r="M1443" i="14" s="1"/>
  <c r="P1411" i="14"/>
  <c r="M1411" i="14" s="1"/>
  <c r="P1379" i="14"/>
  <c r="M1379" i="14" s="1"/>
  <c r="P1347" i="14"/>
  <c r="M1347" i="14" s="1"/>
  <c r="P1315" i="14"/>
  <c r="M1315" i="14" s="1"/>
  <c r="P1283" i="14"/>
  <c r="M1283" i="14" s="1"/>
  <c r="P1251" i="14"/>
  <c r="M1251" i="14" s="1"/>
  <c r="P1219" i="14"/>
  <c r="M1219" i="14" s="1"/>
  <c r="P1187" i="14"/>
  <c r="M1187" i="14" s="1"/>
  <c r="P1155" i="14"/>
  <c r="M1155" i="14" s="1"/>
  <c r="P1123" i="14"/>
  <c r="M1123" i="14" s="1"/>
  <c r="P1091" i="14"/>
  <c r="M1091" i="14" s="1"/>
  <c r="P1059" i="14"/>
  <c r="M1059" i="14" s="1"/>
  <c r="P1027" i="14"/>
  <c r="M1027" i="14" s="1"/>
  <c r="P995" i="14"/>
  <c r="M995" i="14" s="1"/>
  <c r="P963" i="14"/>
  <c r="M963" i="14" s="1"/>
  <c r="P931" i="14"/>
  <c r="M931" i="14" s="1"/>
  <c r="P899" i="14"/>
  <c r="M899" i="14" s="1"/>
  <c r="P867" i="14"/>
  <c r="M867" i="14" s="1"/>
  <c r="P835" i="14"/>
  <c r="M835" i="14" s="1"/>
  <c r="P803" i="14"/>
  <c r="M803" i="14" s="1"/>
  <c r="P771" i="14"/>
  <c r="M771" i="14" s="1"/>
  <c r="P739" i="14"/>
  <c r="M739" i="14" s="1"/>
  <c r="P707" i="14"/>
  <c r="M707" i="14" s="1"/>
  <c r="P675" i="14"/>
  <c r="M675" i="14" s="1"/>
  <c r="P643" i="14"/>
  <c r="M643" i="14" s="1"/>
  <c r="P611" i="14"/>
  <c r="M611" i="14" s="1"/>
  <c r="P579" i="14"/>
  <c r="M579" i="14" s="1"/>
  <c r="P547" i="14"/>
  <c r="M547" i="14" s="1"/>
  <c r="P515" i="14"/>
  <c r="M515" i="14" s="1"/>
  <c r="P483" i="14"/>
  <c r="M483" i="14" s="1"/>
  <c r="P451" i="14"/>
  <c r="M451" i="14" s="1"/>
  <c r="P419" i="14"/>
  <c r="M419" i="14" s="1"/>
  <c r="P387" i="14"/>
  <c r="M387" i="14" s="1"/>
  <c r="P355" i="14"/>
  <c r="M355" i="14" s="1"/>
  <c r="P323" i="14"/>
  <c r="M323" i="14" s="1"/>
  <c r="P291" i="14"/>
  <c r="M291" i="14" s="1"/>
  <c r="P259" i="14"/>
  <c r="M259" i="14" s="1"/>
  <c r="P227" i="14"/>
  <c r="M227" i="14" s="1"/>
  <c r="P195" i="14"/>
  <c r="M195" i="14" s="1"/>
  <c r="P163" i="14"/>
  <c r="M163" i="14" s="1"/>
  <c r="P131" i="14"/>
  <c r="M131" i="14" s="1"/>
  <c r="P99" i="14"/>
  <c r="M99" i="14" s="1"/>
  <c r="P67" i="14"/>
  <c r="M67" i="14" s="1"/>
  <c r="P35" i="14"/>
  <c r="M35" i="14" s="1"/>
  <c r="P77" i="14"/>
  <c r="M77" i="14" s="1"/>
  <c r="P363" i="14"/>
  <c r="M363" i="14" s="1"/>
  <c r="P453" i="14"/>
  <c r="M453" i="14" s="1"/>
  <c r="P1826" i="14"/>
  <c r="M1826" i="14" s="1"/>
  <c r="P1794" i="14"/>
  <c r="M1794" i="14" s="1"/>
  <c r="P1762" i="14"/>
  <c r="M1762" i="14" s="1"/>
  <c r="P1730" i="14"/>
  <c r="M1730" i="14" s="1"/>
  <c r="P1698" i="14"/>
  <c r="M1698" i="14" s="1"/>
  <c r="P1666" i="14"/>
  <c r="M1666" i="14" s="1"/>
  <c r="P1634" i="14"/>
  <c r="M1634" i="14" s="1"/>
  <c r="P1602" i="14"/>
  <c r="M1602" i="14" s="1"/>
  <c r="P1570" i="14"/>
  <c r="M1570" i="14" s="1"/>
  <c r="P1538" i="14"/>
  <c r="M1538" i="14" s="1"/>
  <c r="P1506" i="14"/>
  <c r="M1506" i="14" s="1"/>
  <c r="P1474" i="14"/>
  <c r="M1474" i="14" s="1"/>
  <c r="P1442" i="14"/>
  <c r="M1442" i="14" s="1"/>
  <c r="P1410" i="14"/>
  <c r="M1410" i="14" s="1"/>
  <c r="P1378" i="14"/>
  <c r="M1378" i="14" s="1"/>
  <c r="P1346" i="14"/>
  <c r="M1346" i="14" s="1"/>
  <c r="P1314" i="14"/>
  <c r="M1314" i="14" s="1"/>
  <c r="P1282" i="14"/>
  <c r="M1282" i="14" s="1"/>
  <c r="P1250" i="14"/>
  <c r="M1250" i="14" s="1"/>
  <c r="P1218" i="14"/>
  <c r="M1218" i="14" s="1"/>
  <c r="P1186" i="14"/>
  <c r="M1186" i="14" s="1"/>
  <c r="P1154" i="14"/>
  <c r="M1154" i="14" s="1"/>
  <c r="P1122" i="14"/>
  <c r="M1122" i="14" s="1"/>
  <c r="P1090" i="14"/>
  <c r="M1090" i="14" s="1"/>
  <c r="P1058" i="14"/>
  <c r="M1058" i="14" s="1"/>
  <c r="P1026" i="14"/>
  <c r="M1026" i="14" s="1"/>
  <c r="P994" i="14"/>
  <c r="M994" i="14" s="1"/>
  <c r="P962" i="14"/>
  <c r="M962" i="14" s="1"/>
  <c r="P930" i="14"/>
  <c r="M930" i="14" s="1"/>
  <c r="P898" i="14"/>
  <c r="M898" i="14" s="1"/>
  <c r="P866" i="14"/>
  <c r="M866" i="14" s="1"/>
  <c r="P834" i="14"/>
  <c r="M834" i="14" s="1"/>
  <c r="P802" i="14"/>
  <c r="M802" i="14" s="1"/>
  <c r="P770" i="14"/>
  <c r="M770" i="14" s="1"/>
  <c r="P738" i="14"/>
  <c r="M738" i="14" s="1"/>
  <c r="P706" i="14"/>
  <c r="M706" i="14" s="1"/>
  <c r="P674" i="14"/>
  <c r="M674" i="14" s="1"/>
  <c r="P642" i="14"/>
  <c r="M642" i="14" s="1"/>
  <c r="P610" i="14"/>
  <c r="M610" i="14" s="1"/>
  <c r="P578" i="14"/>
  <c r="M578" i="14" s="1"/>
  <c r="P546" i="14"/>
  <c r="M546" i="14" s="1"/>
  <c r="P514" i="14"/>
  <c r="M514" i="14" s="1"/>
  <c r="P482" i="14"/>
  <c r="M482" i="14" s="1"/>
  <c r="P450" i="14"/>
  <c r="M450" i="14" s="1"/>
  <c r="P418" i="14"/>
  <c r="M418" i="14" s="1"/>
  <c r="P386" i="14"/>
  <c r="M386" i="14" s="1"/>
  <c r="P354" i="14"/>
  <c r="M354" i="14" s="1"/>
  <c r="P322" i="14"/>
  <c r="M322" i="14" s="1"/>
  <c r="P290" i="14"/>
  <c r="M290" i="14" s="1"/>
  <c r="P258" i="14"/>
  <c r="M258" i="14" s="1"/>
  <c r="P226" i="14"/>
  <c r="M226" i="14" s="1"/>
  <c r="P194" i="14"/>
  <c r="M194" i="14" s="1"/>
  <c r="P162" i="14"/>
  <c r="M162" i="14" s="1"/>
  <c r="P130" i="14"/>
  <c r="M130" i="14" s="1"/>
  <c r="P98" i="14"/>
  <c r="M98" i="14" s="1"/>
  <c r="P66" i="14"/>
  <c r="M66" i="14" s="1"/>
  <c r="P34" i="14"/>
  <c r="M34" i="14" s="1"/>
  <c r="P1491" i="14"/>
  <c r="M1491" i="14" s="1"/>
  <c r="P1203" i="14"/>
  <c r="M1203" i="14" s="1"/>
  <c r="P819" i="14"/>
  <c r="M819" i="14" s="1"/>
  <c r="P531" i="14"/>
  <c r="M531" i="14" s="1"/>
  <c r="P179" i="14"/>
  <c r="M179" i="14" s="1"/>
  <c r="P1646" i="14"/>
  <c r="M1646" i="14" s="1"/>
  <c r="P1294" i="14"/>
  <c r="M1294" i="14" s="1"/>
  <c r="P942" i="14"/>
  <c r="M942" i="14" s="1"/>
  <c r="P270" i="14"/>
  <c r="M270" i="14" s="1"/>
  <c r="P1709" i="14"/>
  <c r="M1709" i="14" s="1"/>
  <c r="P1133" i="14"/>
  <c r="M1133" i="14" s="1"/>
  <c r="P173" i="14"/>
  <c r="M173" i="14" s="1"/>
  <c r="P1708" i="14"/>
  <c r="M1708" i="14" s="1"/>
  <c r="P1452" i="14"/>
  <c r="M1452" i="14" s="1"/>
  <c r="P1132" i="14"/>
  <c r="M1132" i="14" s="1"/>
  <c r="P908" i="14"/>
  <c r="M908" i="14" s="1"/>
  <c r="P716" i="14"/>
  <c r="M716" i="14" s="1"/>
  <c r="P460" i="14"/>
  <c r="M460" i="14" s="1"/>
  <c r="P300" i="14"/>
  <c r="M300" i="14" s="1"/>
  <c r="P1163" i="14"/>
  <c r="M1163" i="14" s="1"/>
  <c r="P299" i="14"/>
  <c r="M299" i="14" s="1"/>
  <c r="P904" i="14"/>
  <c r="M904" i="14" s="1"/>
  <c r="P1798" i="14"/>
  <c r="M1798" i="14" s="1"/>
  <c r="P1542" i="14"/>
  <c r="M1542" i="14" s="1"/>
  <c r="P1286" i="14"/>
  <c r="M1286" i="14" s="1"/>
  <c r="P1062" i="14"/>
  <c r="M1062" i="14" s="1"/>
  <c r="P838" i="14"/>
  <c r="M838" i="14" s="1"/>
  <c r="P646" i="14"/>
  <c r="M646" i="14" s="1"/>
  <c r="P422" i="14"/>
  <c r="M422" i="14" s="1"/>
  <c r="P198" i="14"/>
  <c r="M198" i="14" s="1"/>
  <c r="P1477" i="14"/>
  <c r="M1477" i="14" s="1"/>
  <c r="P1093" i="14"/>
  <c r="M1093" i="14" s="1"/>
  <c r="P741" i="14"/>
  <c r="M741" i="14" s="1"/>
  <c r="P549" i="14"/>
  <c r="M549" i="14" s="1"/>
  <c r="P293" i="14"/>
  <c r="M293" i="14" s="1"/>
  <c r="P1825" i="14"/>
  <c r="M1825" i="14" s="1"/>
  <c r="P1793" i="14"/>
  <c r="M1793" i="14" s="1"/>
  <c r="P1761" i="14"/>
  <c r="M1761" i="14" s="1"/>
  <c r="P1729" i="14"/>
  <c r="M1729" i="14" s="1"/>
  <c r="P1697" i="14"/>
  <c r="M1697" i="14" s="1"/>
  <c r="P1665" i="14"/>
  <c r="M1665" i="14" s="1"/>
  <c r="P1633" i="14"/>
  <c r="M1633" i="14" s="1"/>
  <c r="P1601" i="14"/>
  <c r="M1601" i="14" s="1"/>
  <c r="P1569" i="14"/>
  <c r="M1569" i="14" s="1"/>
  <c r="P1537" i="14"/>
  <c r="M1537" i="14" s="1"/>
  <c r="P1505" i="14"/>
  <c r="M1505" i="14" s="1"/>
  <c r="P1473" i="14"/>
  <c r="M1473" i="14" s="1"/>
  <c r="P1441" i="14"/>
  <c r="M1441" i="14" s="1"/>
  <c r="P1409" i="14"/>
  <c r="M1409" i="14" s="1"/>
  <c r="P1377" i="14"/>
  <c r="M1377" i="14" s="1"/>
  <c r="P1345" i="14"/>
  <c r="M1345" i="14" s="1"/>
  <c r="P1313" i="14"/>
  <c r="M1313" i="14" s="1"/>
  <c r="P1281" i="14"/>
  <c r="M1281" i="14" s="1"/>
  <c r="P1249" i="14"/>
  <c r="M1249" i="14" s="1"/>
  <c r="P1217" i="14"/>
  <c r="M1217" i="14" s="1"/>
  <c r="P1185" i="14"/>
  <c r="M1185" i="14" s="1"/>
  <c r="P1153" i="14"/>
  <c r="M1153" i="14" s="1"/>
  <c r="P1121" i="14"/>
  <c r="M1121" i="14" s="1"/>
  <c r="P1089" i="14"/>
  <c r="M1089" i="14" s="1"/>
  <c r="P1057" i="14"/>
  <c r="M1057" i="14" s="1"/>
  <c r="P1025" i="14"/>
  <c r="M1025" i="14" s="1"/>
  <c r="P993" i="14"/>
  <c r="M993" i="14" s="1"/>
  <c r="P961" i="14"/>
  <c r="M961" i="14" s="1"/>
  <c r="P929" i="14"/>
  <c r="M929" i="14" s="1"/>
  <c r="P897" i="14"/>
  <c r="M897" i="14" s="1"/>
  <c r="P865" i="14"/>
  <c r="M865" i="14" s="1"/>
  <c r="P833" i="14"/>
  <c r="M833" i="14" s="1"/>
  <c r="P801" i="14"/>
  <c r="M801" i="14" s="1"/>
  <c r="P769" i="14"/>
  <c r="M769" i="14" s="1"/>
  <c r="P737" i="14"/>
  <c r="M737" i="14" s="1"/>
  <c r="P705" i="14"/>
  <c r="M705" i="14" s="1"/>
  <c r="P673" i="14"/>
  <c r="M673" i="14" s="1"/>
  <c r="P641" i="14"/>
  <c r="M641" i="14" s="1"/>
  <c r="P609" i="14"/>
  <c r="M609" i="14" s="1"/>
  <c r="P577" i="14"/>
  <c r="M577" i="14" s="1"/>
  <c r="P545" i="14"/>
  <c r="M545" i="14" s="1"/>
  <c r="P513" i="14"/>
  <c r="M513" i="14" s="1"/>
  <c r="P481" i="14"/>
  <c r="M481" i="14" s="1"/>
  <c r="P449" i="14"/>
  <c r="M449" i="14" s="1"/>
  <c r="P417" i="14"/>
  <c r="M417" i="14" s="1"/>
  <c r="P385" i="14"/>
  <c r="M385" i="14" s="1"/>
  <c r="P353" i="14"/>
  <c r="M353" i="14" s="1"/>
  <c r="P321" i="14"/>
  <c r="M321" i="14" s="1"/>
  <c r="P289" i="14"/>
  <c r="M289" i="14" s="1"/>
  <c r="P257" i="14"/>
  <c r="M257" i="14" s="1"/>
  <c r="P225" i="14"/>
  <c r="M225" i="14" s="1"/>
  <c r="P193" i="14"/>
  <c r="M193" i="14" s="1"/>
  <c r="P161" i="14"/>
  <c r="M161" i="14" s="1"/>
  <c r="P129" i="14"/>
  <c r="M129" i="14" s="1"/>
  <c r="P97" i="14"/>
  <c r="M97" i="14" s="1"/>
  <c r="P65" i="14"/>
  <c r="M65" i="14" s="1"/>
  <c r="P33" i="14"/>
  <c r="M33" i="14" s="1"/>
  <c r="P1651" i="14"/>
  <c r="M1651" i="14" s="1"/>
  <c r="P1395" i="14"/>
  <c r="M1395" i="14" s="1"/>
  <c r="P1171" i="14"/>
  <c r="M1171" i="14" s="1"/>
  <c r="P915" i="14"/>
  <c r="M915" i="14" s="1"/>
  <c r="P691" i="14"/>
  <c r="M691" i="14" s="1"/>
  <c r="P499" i="14"/>
  <c r="M499" i="14" s="1"/>
  <c r="P211" i="14"/>
  <c r="M211" i="14" s="1"/>
  <c r="P1710" i="14"/>
  <c r="M1710" i="14" s="1"/>
  <c r="P1390" i="14"/>
  <c r="M1390" i="14" s="1"/>
  <c r="P1102" i="14"/>
  <c r="M1102" i="14" s="1"/>
  <c r="P782" i="14"/>
  <c r="M782" i="14" s="1"/>
  <c r="P238" i="14"/>
  <c r="M238" i="14" s="1"/>
  <c r="P1549" i="14"/>
  <c r="M1549" i="14" s="1"/>
  <c r="P1229" i="14"/>
  <c r="M1229" i="14" s="1"/>
  <c r="P941" i="14"/>
  <c r="M941" i="14" s="1"/>
  <c r="P717" i="14"/>
  <c r="M717" i="14" s="1"/>
  <c r="P397" i="14"/>
  <c r="M397" i="14" s="1"/>
  <c r="P1644" i="14"/>
  <c r="M1644" i="14" s="1"/>
  <c r="P1100" i="14"/>
  <c r="M1100" i="14" s="1"/>
  <c r="P332" i="14"/>
  <c r="M332" i="14" s="1"/>
  <c r="P1707" i="14"/>
  <c r="M1707" i="14" s="1"/>
  <c r="P1099" i="14"/>
  <c r="M1099" i="14" s="1"/>
  <c r="P331" i="14"/>
  <c r="M331" i="14" s="1"/>
  <c r="P1224" i="14"/>
  <c r="M1224" i="14" s="1"/>
  <c r="P1478" i="14"/>
  <c r="M1478" i="14" s="1"/>
  <c r="P934" i="14"/>
  <c r="M934" i="14" s="1"/>
  <c r="P262" i="14"/>
  <c r="M262" i="14" s="1"/>
  <c r="P1637" i="14"/>
  <c r="M1637" i="14" s="1"/>
  <c r="P1253" i="14"/>
  <c r="M1253" i="14" s="1"/>
  <c r="P933" i="14"/>
  <c r="M933" i="14" s="1"/>
  <c r="P389" i="14"/>
  <c r="M389" i="14" s="1"/>
  <c r="P1824" i="14"/>
  <c r="M1824" i="14" s="1"/>
  <c r="P1792" i="14"/>
  <c r="M1792" i="14" s="1"/>
  <c r="P1760" i="14"/>
  <c r="M1760" i="14" s="1"/>
  <c r="P1728" i="14"/>
  <c r="M1728" i="14" s="1"/>
  <c r="P1696" i="14"/>
  <c r="M1696" i="14" s="1"/>
  <c r="P1664" i="14"/>
  <c r="M1664" i="14" s="1"/>
  <c r="P1632" i="14"/>
  <c r="M1632" i="14" s="1"/>
  <c r="P1600" i="14"/>
  <c r="M1600" i="14" s="1"/>
  <c r="P1568" i="14"/>
  <c r="M1568" i="14" s="1"/>
  <c r="P1536" i="14"/>
  <c r="M1536" i="14" s="1"/>
  <c r="P1504" i="14"/>
  <c r="M1504" i="14" s="1"/>
  <c r="P1472" i="14"/>
  <c r="M1472" i="14" s="1"/>
  <c r="P1440" i="14"/>
  <c r="M1440" i="14" s="1"/>
  <c r="P1408" i="14"/>
  <c r="M1408" i="14" s="1"/>
  <c r="P1376" i="14"/>
  <c r="M1376" i="14" s="1"/>
  <c r="P1344" i="14"/>
  <c r="M1344" i="14" s="1"/>
  <c r="P1312" i="14"/>
  <c r="M1312" i="14" s="1"/>
  <c r="P1280" i="14"/>
  <c r="M1280" i="14" s="1"/>
  <c r="P1248" i="14"/>
  <c r="M1248" i="14" s="1"/>
  <c r="P1216" i="14"/>
  <c r="M1216" i="14" s="1"/>
  <c r="P1184" i="14"/>
  <c r="M1184" i="14" s="1"/>
  <c r="P1152" i="14"/>
  <c r="M1152" i="14" s="1"/>
  <c r="P1120" i="14"/>
  <c r="M1120" i="14" s="1"/>
  <c r="P1088" i="14"/>
  <c r="M1088" i="14" s="1"/>
  <c r="P1056" i="14"/>
  <c r="M1056" i="14" s="1"/>
  <c r="P1024" i="14"/>
  <c r="M1024" i="14" s="1"/>
  <c r="P992" i="14"/>
  <c r="M992" i="14" s="1"/>
  <c r="P960" i="14"/>
  <c r="M960" i="14" s="1"/>
  <c r="P928" i="14"/>
  <c r="M928" i="14" s="1"/>
  <c r="P896" i="14"/>
  <c r="M896" i="14" s="1"/>
  <c r="P864" i="14"/>
  <c r="M864" i="14" s="1"/>
  <c r="P832" i="14"/>
  <c r="M832" i="14" s="1"/>
  <c r="P800" i="14"/>
  <c r="M800" i="14" s="1"/>
  <c r="P768" i="14"/>
  <c r="M768" i="14" s="1"/>
  <c r="P736" i="14"/>
  <c r="M736" i="14" s="1"/>
  <c r="P704" i="14"/>
  <c r="M704" i="14" s="1"/>
  <c r="P672" i="14"/>
  <c r="M672" i="14" s="1"/>
  <c r="P640" i="14"/>
  <c r="M640" i="14" s="1"/>
  <c r="P608" i="14"/>
  <c r="M608" i="14" s="1"/>
  <c r="P576" i="14"/>
  <c r="M576" i="14" s="1"/>
  <c r="P544" i="14"/>
  <c r="M544" i="14" s="1"/>
  <c r="P512" i="14"/>
  <c r="M512" i="14" s="1"/>
  <c r="P480" i="14"/>
  <c r="M480" i="14" s="1"/>
  <c r="P448" i="14"/>
  <c r="M448" i="14" s="1"/>
  <c r="P416" i="14"/>
  <c r="M416" i="14" s="1"/>
  <c r="P384" i="14"/>
  <c r="M384" i="14" s="1"/>
  <c r="P352" i="14"/>
  <c r="M352" i="14" s="1"/>
  <c r="P320" i="14"/>
  <c r="M320" i="14" s="1"/>
  <c r="P288" i="14"/>
  <c r="M288" i="14" s="1"/>
  <c r="P256" i="14"/>
  <c r="M256" i="14" s="1"/>
  <c r="P224" i="14"/>
  <c r="M224" i="14" s="1"/>
  <c r="P192" i="14"/>
  <c r="M192" i="14" s="1"/>
  <c r="P160" i="14"/>
  <c r="M160" i="14" s="1"/>
  <c r="P128" i="14"/>
  <c r="M128" i="14" s="1"/>
  <c r="P96" i="14"/>
  <c r="M96" i="14" s="1"/>
  <c r="P64" i="14"/>
  <c r="M64" i="14" s="1"/>
  <c r="P32" i="14"/>
  <c r="M32" i="14" s="1"/>
  <c r="P1483" i="14"/>
  <c r="M1483" i="14" s="1"/>
  <c r="P1195" i="14"/>
  <c r="M1195" i="14" s="1"/>
  <c r="P875" i="14"/>
  <c r="M875" i="14" s="1"/>
  <c r="P683" i="14"/>
  <c r="M683" i="14" s="1"/>
  <c r="P459" i="14"/>
  <c r="M459" i="14" s="1"/>
  <c r="P267" i="14"/>
  <c r="M267" i="14" s="1"/>
  <c r="P1192" i="14"/>
  <c r="M1192" i="14" s="1"/>
  <c r="P1702" i="14"/>
  <c r="M1702" i="14" s="1"/>
  <c r="P1158" i="14"/>
  <c r="M1158" i="14" s="1"/>
  <c r="P294" i="14"/>
  <c r="M294" i="14" s="1"/>
  <c r="P1541" i="14"/>
  <c r="M1541" i="14" s="1"/>
  <c r="P997" i="14"/>
  <c r="M997" i="14" s="1"/>
  <c r="P165" i="14"/>
  <c r="M165" i="14" s="1"/>
  <c r="P1823" i="14"/>
  <c r="M1823" i="14" s="1"/>
  <c r="P1791" i="14"/>
  <c r="M1791" i="14" s="1"/>
  <c r="P1759" i="14"/>
  <c r="M1759" i="14" s="1"/>
  <c r="P1727" i="14"/>
  <c r="M1727" i="14" s="1"/>
  <c r="P1695" i="14"/>
  <c r="M1695" i="14" s="1"/>
  <c r="P1663" i="14"/>
  <c r="M1663" i="14" s="1"/>
  <c r="P1631" i="14"/>
  <c r="M1631" i="14" s="1"/>
  <c r="P1599" i="14"/>
  <c r="M1599" i="14" s="1"/>
  <c r="P1567" i="14"/>
  <c r="M1567" i="14" s="1"/>
  <c r="P1535" i="14"/>
  <c r="M1535" i="14" s="1"/>
  <c r="P1503" i="14"/>
  <c r="M1503" i="14" s="1"/>
  <c r="P1471" i="14"/>
  <c r="M1471" i="14" s="1"/>
  <c r="P1439" i="14"/>
  <c r="M1439" i="14" s="1"/>
  <c r="P1407" i="14"/>
  <c r="M1407" i="14" s="1"/>
  <c r="P1375" i="14"/>
  <c r="M1375" i="14" s="1"/>
  <c r="P1343" i="14"/>
  <c r="M1343" i="14" s="1"/>
  <c r="P1311" i="14"/>
  <c r="M1311" i="14" s="1"/>
  <c r="P1279" i="14"/>
  <c r="M1279" i="14" s="1"/>
  <c r="P1247" i="14"/>
  <c r="M1247" i="14" s="1"/>
  <c r="P1215" i="14"/>
  <c r="M1215" i="14" s="1"/>
  <c r="P1183" i="14"/>
  <c r="M1183" i="14" s="1"/>
  <c r="P1151" i="14"/>
  <c r="M1151" i="14" s="1"/>
  <c r="P1119" i="14"/>
  <c r="M1119" i="14" s="1"/>
  <c r="P1087" i="14"/>
  <c r="M1087" i="14" s="1"/>
  <c r="P1055" i="14"/>
  <c r="M1055" i="14" s="1"/>
  <c r="P1023" i="14"/>
  <c r="M1023" i="14" s="1"/>
  <c r="P991" i="14"/>
  <c r="M991" i="14" s="1"/>
  <c r="P959" i="14"/>
  <c r="M959" i="14" s="1"/>
  <c r="P927" i="14"/>
  <c r="M927" i="14" s="1"/>
  <c r="P895" i="14"/>
  <c r="M895" i="14" s="1"/>
  <c r="P863" i="14"/>
  <c r="M863" i="14" s="1"/>
  <c r="P831" i="14"/>
  <c r="M831" i="14" s="1"/>
  <c r="P799" i="14"/>
  <c r="M799" i="14" s="1"/>
  <c r="P767" i="14"/>
  <c r="M767" i="14" s="1"/>
  <c r="P735" i="14"/>
  <c r="M735" i="14" s="1"/>
  <c r="P703" i="14"/>
  <c r="M703" i="14" s="1"/>
  <c r="P671" i="14"/>
  <c r="M671" i="14" s="1"/>
  <c r="P639" i="14"/>
  <c r="M639" i="14" s="1"/>
  <c r="P607" i="14"/>
  <c r="M607" i="14" s="1"/>
  <c r="P575" i="14"/>
  <c r="M575" i="14" s="1"/>
  <c r="P543" i="14"/>
  <c r="M543" i="14" s="1"/>
  <c r="P511" i="14"/>
  <c r="M511" i="14" s="1"/>
  <c r="P479" i="14"/>
  <c r="M479" i="14" s="1"/>
  <c r="P447" i="14"/>
  <c r="M447" i="14" s="1"/>
  <c r="P415" i="14"/>
  <c r="M415" i="14" s="1"/>
  <c r="P383" i="14"/>
  <c r="M383" i="14" s="1"/>
  <c r="P351" i="14"/>
  <c r="M351" i="14" s="1"/>
  <c r="P319" i="14"/>
  <c r="M319" i="14" s="1"/>
  <c r="P287" i="14"/>
  <c r="M287" i="14" s="1"/>
  <c r="P255" i="14"/>
  <c r="M255" i="14" s="1"/>
  <c r="P223" i="14"/>
  <c r="M223" i="14" s="1"/>
  <c r="P191" i="14"/>
  <c r="M191" i="14" s="1"/>
  <c r="P159" i="14"/>
  <c r="M159" i="14" s="1"/>
  <c r="P127" i="14"/>
  <c r="M127" i="14" s="1"/>
  <c r="P95" i="14"/>
  <c r="M95" i="14" s="1"/>
  <c r="P63" i="14"/>
  <c r="M63" i="14" s="1"/>
  <c r="P31" i="14"/>
  <c r="M31" i="14" s="1"/>
  <c r="P1573" i="14"/>
  <c r="M1573" i="14" s="1"/>
  <c r="P1221" i="14"/>
  <c r="M1221" i="14" s="1"/>
  <c r="P901" i="14"/>
  <c r="M901" i="14" s="1"/>
  <c r="P581" i="14"/>
  <c r="M581" i="14" s="1"/>
  <c r="P229" i="14"/>
  <c r="M229" i="14" s="1"/>
  <c r="P1822" i="14"/>
  <c r="M1822" i="14" s="1"/>
  <c r="P1790" i="14"/>
  <c r="M1790" i="14" s="1"/>
  <c r="P1758" i="14"/>
  <c r="M1758" i="14" s="1"/>
  <c r="P1726" i="14"/>
  <c r="M1726" i="14" s="1"/>
  <c r="P1694" i="14"/>
  <c r="M1694" i="14" s="1"/>
  <c r="P1662" i="14"/>
  <c r="M1662" i="14" s="1"/>
  <c r="P1630" i="14"/>
  <c r="M1630" i="14" s="1"/>
  <c r="P1598" i="14"/>
  <c r="M1598" i="14" s="1"/>
  <c r="P1566" i="14"/>
  <c r="M1566" i="14" s="1"/>
  <c r="P1534" i="14"/>
  <c r="M1534" i="14" s="1"/>
  <c r="P1502" i="14"/>
  <c r="M1502" i="14" s="1"/>
  <c r="P1470" i="14"/>
  <c r="M1470" i="14" s="1"/>
  <c r="P1438" i="14"/>
  <c r="M1438" i="14" s="1"/>
  <c r="P1406" i="14"/>
  <c r="M1406" i="14" s="1"/>
  <c r="P1374" i="14"/>
  <c r="M1374" i="14" s="1"/>
  <c r="P1342" i="14"/>
  <c r="M1342" i="14" s="1"/>
  <c r="P1310" i="14"/>
  <c r="M1310" i="14" s="1"/>
  <c r="P1278" i="14"/>
  <c r="M1278" i="14" s="1"/>
  <c r="P1246" i="14"/>
  <c r="M1246" i="14" s="1"/>
  <c r="P1214" i="14"/>
  <c r="M1214" i="14" s="1"/>
  <c r="P1182" i="14"/>
  <c r="M1182" i="14" s="1"/>
  <c r="P1150" i="14"/>
  <c r="M1150" i="14" s="1"/>
  <c r="P1118" i="14"/>
  <c r="M1118" i="14" s="1"/>
  <c r="P1086" i="14"/>
  <c r="M1086" i="14" s="1"/>
  <c r="P1054" i="14"/>
  <c r="M1054" i="14" s="1"/>
  <c r="P1022" i="14"/>
  <c r="M1022" i="14" s="1"/>
  <c r="P990" i="14"/>
  <c r="M990" i="14" s="1"/>
  <c r="P958" i="14"/>
  <c r="M958" i="14" s="1"/>
  <c r="P926" i="14"/>
  <c r="M926" i="14" s="1"/>
  <c r="P894" i="14"/>
  <c r="M894" i="14" s="1"/>
  <c r="P862" i="14"/>
  <c r="M862" i="14" s="1"/>
  <c r="P830" i="14"/>
  <c r="M830" i="14" s="1"/>
  <c r="P798" i="14"/>
  <c r="M798" i="14" s="1"/>
  <c r="P766" i="14"/>
  <c r="M766" i="14" s="1"/>
  <c r="P734" i="14"/>
  <c r="M734" i="14" s="1"/>
  <c r="P702" i="14"/>
  <c r="M702" i="14" s="1"/>
  <c r="P670" i="14"/>
  <c r="M670" i="14" s="1"/>
  <c r="P638" i="14"/>
  <c r="M638" i="14" s="1"/>
  <c r="P606" i="14"/>
  <c r="M606" i="14" s="1"/>
  <c r="P574" i="14"/>
  <c r="M574" i="14" s="1"/>
  <c r="P542" i="14"/>
  <c r="M542" i="14" s="1"/>
  <c r="P510" i="14"/>
  <c r="M510" i="14" s="1"/>
  <c r="P478" i="14"/>
  <c r="M478" i="14" s="1"/>
  <c r="P446" i="14"/>
  <c r="M446" i="14" s="1"/>
  <c r="P414" i="14"/>
  <c r="M414" i="14" s="1"/>
  <c r="P382" i="14"/>
  <c r="M382" i="14" s="1"/>
  <c r="P350" i="14"/>
  <c r="M350" i="14" s="1"/>
  <c r="P318" i="14"/>
  <c r="M318" i="14" s="1"/>
  <c r="P286" i="14"/>
  <c r="M286" i="14" s="1"/>
  <c r="P254" i="14"/>
  <c r="M254" i="14" s="1"/>
  <c r="P222" i="14"/>
  <c r="M222" i="14" s="1"/>
  <c r="P190" i="14"/>
  <c r="M190" i="14" s="1"/>
  <c r="P158" i="14"/>
  <c r="M158" i="14" s="1"/>
  <c r="P126" i="14"/>
  <c r="M126" i="14" s="1"/>
  <c r="P94" i="14"/>
  <c r="M94" i="14" s="1"/>
  <c r="P62" i="14"/>
  <c r="M62" i="14" s="1"/>
  <c r="P30" i="14"/>
  <c r="M30" i="14" s="1"/>
  <c r="P1523" i="14"/>
  <c r="M1523" i="14" s="1"/>
  <c r="P339" i="14"/>
  <c r="M339" i="14" s="1"/>
  <c r="P1614" i="14"/>
  <c r="M1614" i="14" s="1"/>
  <c r="P1358" i="14"/>
  <c r="M1358" i="14" s="1"/>
  <c r="P1134" i="14"/>
  <c r="M1134" i="14" s="1"/>
  <c r="P846" i="14"/>
  <c r="M846" i="14" s="1"/>
  <c r="P622" i="14"/>
  <c r="M622" i="14" s="1"/>
  <c r="P430" i="14"/>
  <c r="M430" i="14" s="1"/>
  <c r="P302" i="14"/>
  <c r="M302" i="14" s="1"/>
  <c r="P1453" i="14"/>
  <c r="M1453" i="14" s="1"/>
  <c r="P141" i="14"/>
  <c r="M141" i="14" s="1"/>
  <c r="P1676" i="14"/>
  <c r="M1676" i="14" s="1"/>
  <c r="P1356" i="14"/>
  <c r="M1356" i="14" s="1"/>
  <c r="P1068" i="14"/>
  <c r="M1068" i="14" s="1"/>
  <c r="P812" i="14"/>
  <c r="M812" i="14" s="1"/>
  <c r="P524" i="14"/>
  <c r="M524" i="14" s="1"/>
  <c r="P236" i="14"/>
  <c r="M236" i="14" s="1"/>
  <c r="P1547" i="14"/>
  <c r="M1547" i="14" s="1"/>
  <c r="P1323" i="14"/>
  <c r="M1323" i="14" s="1"/>
  <c r="P1035" i="14"/>
  <c r="M1035" i="14" s="1"/>
  <c r="P779" i="14"/>
  <c r="M779" i="14" s="1"/>
  <c r="P555" i="14"/>
  <c r="M555" i="14" s="1"/>
  <c r="P139" i="14"/>
  <c r="M139" i="14" s="1"/>
  <c r="P1672" i="14"/>
  <c r="M1672" i="14" s="1"/>
  <c r="P1096" i="14"/>
  <c r="M1096" i="14" s="1"/>
  <c r="P1766" i="14"/>
  <c r="M1766" i="14" s="1"/>
  <c r="P1446" i="14"/>
  <c r="M1446" i="14" s="1"/>
  <c r="P1126" i="14"/>
  <c r="M1126" i="14" s="1"/>
  <c r="P742" i="14"/>
  <c r="M742" i="14" s="1"/>
  <c r="P486" i="14"/>
  <c r="M486" i="14" s="1"/>
  <c r="P358" i="14"/>
  <c r="M358" i="14" s="1"/>
  <c r="P326" i="14"/>
  <c r="M326" i="14" s="1"/>
  <c r="P1669" i="14"/>
  <c r="M1669" i="14" s="1"/>
  <c r="P1189" i="14"/>
  <c r="M1189" i="14" s="1"/>
  <c r="P773" i="14"/>
  <c r="M773" i="14" s="1"/>
  <c r="P357" i="14"/>
  <c r="M357" i="14" s="1"/>
  <c r="P1821" i="14"/>
  <c r="M1821" i="14" s="1"/>
  <c r="P1789" i="14"/>
  <c r="M1789" i="14" s="1"/>
  <c r="P1757" i="14"/>
  <c r="M1757" i="14" s="1"/>
  <c r="P1725" i="14"/>
  <c r="M1725" i="14" s="1"/>
  <c r="P1693" i="14"/>
  <c r="M1693" i="14" s="1"/>
  <c r="P1661" i="14"/>
  <c r="M1661" i="14" s="1"/>
  <c r="P1629" i="14"/>
  <c r="M1629" i="14" s="1"/>
  <c r="P1597" i="14"/>
  <c r="M1597" i="14" s="1"/>
  <c r="P1565" i="14"/>
  <c r="M1565" i="14" s="1"/>
  <c r="P1533" i="14"/>
  <c r="M1533" i="14" s="1"/>
  <c r="P1501" i="14"/>
  <c r="M1501" i="14" s="1"/>
  <c r="P1469" i="14"/>
  <c r="M1469" i="14" s="1"/>
  <c r="P1437" i="14"/>
  <c r="M1437" i="14" s="1"/>
  <c r="P1405" i="14"/>
  <c r="M1405" i="14" s="1"/>
  <c r="P1373" i="14"/>
  <c r="M1373" i="14" s="1"/>
  <c r="P1341" i="14"/>
  <c r="M1341" i="14" s="1"/>
  <c r="P1309" i="14"/>
  <c r="M1309" i="14" s="1"/>
  <c r="P1277" i="14"/>
  <c r="M1277" i="14" s="1"/>
  <c r="P1245" i="14"/>
  <c r="M1245" i="14" s="1"/>
  <c r="P1213" i="14"/>
  <c r="M1213" i="14" s="1"/>
  <c r="P1181" i="14"/>
  <c r="M1181" i="14" s="1"/>
  <c r="P1149" i="14"/>
  <c r="M1149" i="14" s="1"/>
  <c r="P1117" i="14"/>
  <c r="M1117" i="14" s="1"/>
  <c r="P1085" i="14"/>
  <c r="M1085" i="14" s="1"/>
  <c r="P1053" i="14"/>
  <c r="M1053" i="14" s="1"/>
  <c r="P1021" i="14"/>
  <c r="M1021" i="14" s="1"/>
  <c r="P989" i="14"/>
  <c r="M989" i="14" s="1"/>
  <c r="P957" i="14"/>
  <c r="M957" i="14" s="1"/>
  <c r="P925" i="14"/>
  <c r="M925" i="14" s="1"/>
  <c r="P893" i="14"/>
  <c r="M893" i="14" s="1"/>
  <c r="P861" i="14"/>
  <c r="M861" i="14" s="1"/>
  <c r="P829" i="14"/>
  <c r="M829" i="14" s="1"/>
  <c r="P797" i="14"/>
  <c r="M797" i="14" s="1"/>
  <c r="P765" i="14"/>
  <c r="M765" i="14" s="1"/>
  <c r="P733" i="14"/>
  <c r="M733" i="14" s="1"/>
  <c r="P701" i="14"/>
  <c r="M701" i="14" s="1"/>
  <c r="P669" i="14"/>
  <c r="M669" i="14" s="1"/>
  <c r="P637" i="14"/>
  <c r="M637" i="14" s="1"/>
  <c r="P605" i="14"/>
  <c r="M605" i="14" s="1"/>
  <c r="P573" i="14"/>
  <c r="M573" i="14" s="1"/>
  <c r="P541" i="14"/>
  <c r="M541" i="14" s="1"/>
  <c r="P509" i="14"/>
  <c r="M509" i="14" s="1"/>
  <c r="P477" i="14"/>
  <c r="M477" i="14" s="1"/>
  <c r="P445" i="14"/>
  <c r="M445" i="14" s="1"/>
  <c r="P413" i="14"/>
  <c r="M413" i="14" s="1"/>
  <c r="P381" i="14"/>
  <c r="M381" i="14" s="1"/>
  <c r="P349" i="14"/>
  <c r="M349" i="14" s="1"/>
  <c r="P317" i="14"/>
  <c r="M317" i="14" s="1"/>
  <c r="P285" i="14"/>
  <c r="M285" i="14" s="1"/>
  <c r="P253" i="14"/>
  <c r="M253" i="14" s="1"/>
  <c r="P221" i="14"/>
  <c r="M221" i="14" s="1"/>
  <c r="P189" i="14"/>
  <c r="M189" i="14" s="1"/>
  <c r="P157" i="14"/>
  <c r="M157" i="14" s="1"/>
  <c r="P125" i="14"/>
  <c r="M125" i="14" s="1"/>
  <c r="P93" i="14"/>
  <c r="M93" i="14" s="1"/>
  <c r="P61" i="14"/>
  <c r="M61" i="14" s="1"/>
  <c r="P29" i="14"/>
  <c r="M29" i="14" s="1"/>
  <c r="P1619" i="14"/>
  <c r="M1619" i="14" s="1"/>
  <c r="P1331" i="14"/>
  <c r="M1331" i="14" s="1"/>
  <c r="P1075" i="14"/>
  <c r="M1075" i="14" s="1"/>
  <c r="P723" i="14"/>
  <c r="M723" i="14" s="1"/>
  <c r="P467" i="14"/>
  <c r="M467" i="14" s="1"/>
  <c r="P83" i="14"/>
  <c r="M83" i="14" s="1"/>
  <c r="P1774" i="14"/>
  <c r="M1774" i="14" s="1"/>
  <c r="P1550" i="14"/>
  <c r="M1550" i="14" s="1"/>
  <c r="P1326" i="14"/>
  <c r="M1326" i="14" s="1"/>
  <c r="P1070" i="14"/>
  <c r="M1070" i="14" s="1"/>
  <c r="P654" i="14"/>
  <c r="M654" i="14" s="1"/>
  <c r="P46" i="14"/>
  <c r="M46" i="14" s="1"/>
  <c r="P1773" i="14"/>
  <c r="M1773" i="14" s="1"/>
  <c r="P1517" i="14"/>
  <c r="M1517" i="14" s="1"/>
  <c r="P1261" i="14"/>
  <c r="M1261" i="14" s="1"/>
  <c r="P1005" i="14"/>
  <c r="M1005" i="14" s="1"/>
  <c r="P781" i="14"/>
  <c r="M781" i="14" s="1"/>
  <c r="P557" i="14"/>
  <c r="M557" i="14" s="1"/>
  <c r="P269" i="14"/>
  <c r="M269" i="14" s="1"/>
  <c r="P1804" i="14"/>
  <c r="M1804" i="14" s="1"/>
  <c r="P1420" i="14"/>
  <c r="M1420" i="14" s="1"/>
  <c r="P1004" i="14"/>
  <c r="M1004" i="14" s="1"/>
  <c r="P684" i="14"/>
  <c r="M684" i="14" s="1"/>
  <c r="P108" i="14"/>
  <c r="M108" i="14" s="1"/>
  <c r="P1675" i="14"/>
  <c r="M1675" i="14" s="1"/>
  <c r="P1387" i="14"/>
  <c r="M1387" i="14" s="1"/>
  <c r="P1131" i="14"/>
  <c r="M1131" i="14" s="1"/>
  <c r="P843" i="14"/>
  <c r="M843" i="14" s="1"/>
  <c r="P715" i="14"/>
  <c r="M715" i="14" s="1"/>
  <c r="P491" i="14"/>
  <c r="M491" i="14" s="1"/>
  <c r="P203" i="14"/>
  <c r="M203" i="14" s="1"/>
  <c r="P1704" i="14"/>
  <c r="M1704" i="14" s="1"/>
  <c r="P1032" i="14"/>
  <c r="M1032" i="14" s="1"/>
  <c r="P1638" i="14"/>
  <c r="M1638" i="14" s="1"/>
  <c r="P1350" i="14"/>
  <c r="M1350" i="14" s="1"/>
  <c r="P1094" i="14"/>
  <c r="M1094" i="14" s="1"/>
  <c r="P806" i="14"/>
  <c r="M806" i="14" s="1"/>
  <c r="P518" i="14"/>
  <c r="M518" i="14" s="1"/>
  <c r="P134" i="14"/>
  <c r="M134" i="14" s="1"/>
  <c r="P1701" i="14"/>
  <c r="M1701" i="14" s="1"/>
  <c r="P1317" i="14"/>
  <c r="M1317" i="14" s="1"/>
  <c r="P1029" i="14"/>
  <c r="M1029" i="14" s="1"/>
  <c r="P613" i="14"/>
  <c r="M613" i="14" s="1"/>
  <c r="P197" i="14"/>
  <c r="M197" i="14" s="1"/>
  <c r="P1820" i="14"/>
  <c r="M1820" i="14" s="1"/>
  <c r="P1788" i="14"/>
  <c r="M1788" i="14" s="1"/>
  <c r="P1756" i="14"/>
  <c r="M1756" i="14" s="1"/>
  <c r="P1724" i="14"/>
  <c r="M1724" i="14" s="1"/>
  <c r="P1692" i="14"/>
  <c r="M1692" i="14" s="1"/>
  <c r="P1660" i="14"/>
  <c r="M1660" i="14" s="1"/>
  <c r="P1628" i="14"/>
  <c r="M1628" i="14" s="1"/>
  <c r="P1596" i="14"/>
  <c r="M1596" i="14" s="1"/>
  <c r="P1564" i="14"/>
  <c r="M1564" i="14" s="1"/>
  <c r="P1532" i="14"/>
  <c r="M1532" i="14" s="1"/>
  <c r="P1500" i="14"/>
  <c r="M1500" i="14" s="1"/>
  <c r="P1468" i="14"/>
  <c r="M1468" i="14" s="1"/>
  <c r="P1436" i="14"/>
  <c r="M1436" i="14" s="1"/>
  <c r="P1404" i="14"/>
  <c r="M1404" i="14" s="1"/>
  <c r="P1372" i="14"/>
  <c r="M1372" i="14" s="1"/>
  <c r="P1340" i="14"/>
  <c r="M1340" i="14" s="1"/>
  <c r="P1308" i="14"/>
  <c r="M1308" i="14" s="1"/>
  <c r="P1276" i="14"/>
  <c r="M1276" i="14" s="1"/>
  <c r="P1244" i="14"/>
  <c r="M1244" i="14" s="1"/>
  <c r="P1212" i="14"/>
  <c r="M1212" i="14" s="1"/>
  <c r="P1180" i="14"/>
  <c r="M1180" i="14" s="1"/>
  <c r="P1148" i="14"/>
  <c r="M1148" i="14" s="1"/>
  <c r="P1116" i="14"/>
  <c r="M1116" i="14" s="1"/>
  <c r="P1084" i="14"/>
  <c r="M1084" i="14" s="1"/>
  <c r="P1052" i="14"/>
  <c r="M1052" i="14" s="1"/>
  <c r="P1020" i="14"/>
  <c r="M1020" i="14" s="1"/>
  <c r="P988" i="14"/>
  <c r="M988" i="14" s="1"/>
  <c r="P956" i="14"/>
  <c r="M956" i="14" s="1"/>
  <c r="P924" i="14"/>
  <c r="M924" i="14" s="1"/>
  <c r="P892" i="14"/>
  <c r="M892" i="14" s="1"/>
  <c r="P860" i="14"/>
  <c r="M860" i="14" s="1"/>
  <c r="P828" i="14"/>
  <c r="M828" i="14" s="1"/>
  <c r="P796" i="14"/>
  <c r="M796" i="14" s="1"/>
  <c r="P764" i="14"/>
  <c r="M764" i="14" s="1"/>
  <c r="P732" i="14"/>
  <c r="M732" i="14" s="1"/>
  <c r="P700" i="14"/>
  <c r="M700" i="14" s="1"/>
  <c r="P668" i="14"/>
  <c r="M668" i="14" s="1"/>
  <c r="P636" i="14"/>
  <c r="M636" i="14" s="1"/>
  <c r="P604" i="14"/>
  <c r="M604" i="14" s="1"/>
  <c r="P572" i="14"/>
  <c r="M572" i="14" s="1"/>
  <c r="P540" i="14"/>
  <c r="M540" i="14" s="1"/>
  <c r="P508" i="14"/>
  <c r="M508" i="14" s="1"/>
  <c r="P476" i="14"/>
  <c r="M476" i="14" s="1"/>
  <c r="P444" i="14"/>
  <c r="M444" i="14" s="1"/>
  <c r="P412" i="14"/>
  <c r="M412" i="14" s="1"/>
  <c r="P380" i="14"/>
  <c r="M380" i="14" s="1"/>
  <c r="P348" i="14"/>
  <c r="M348" i="14" s="1"/>
  <c r="P316" i="14"/>
  <c r="M316" i="14" s="1"/>
  <c r="P284" i="14"/>
  <c r="M284" i="14" s="1"/>
  <c r="P252" i="14"/>
  <c r="M252" i="14" s="1"/>
  <c r="P220" i="14"/>
  <c r="M220" i="14" s="1"/>
  <c r="P188" i="14"/>
  <c r="M188" i="14" s="1"/>
  <c r="P156" i="14"/>
  <c r="M156" i="14" s="1"/>
  <c r="P124" i="14"/>
  <c r="M124" i="14" s="1"/>
  <c r="P92" i="14"/>
  <c r="M92" i="14" s="1"/>
  <c r="P60" i="14"/>
  <c r="M60" i="14" s="1"/>
  <c r="P28" i="14"/>
  <c r="M28" i="14" s="1"/>
  <c r="P590" i="14"/>
  <c r="M590" i="14" s="1"/>
  <c r="P109" i="14"/>
  <c r="M109" i="14" s="1"/>
  <c r="P1612" i="14"/>
  <c r="M1612" i="14" s="1"/>
  <c r="P1324" i="14"/>
  <c r="M1324" i="14" s="1"/>
  <c r="P1036" i="14"/>
  <c r="M1036" i="14" s="1"/>
  <c r="P780" i="14"/>
  <c r="M780" i="14" s="1"/>
  <c r="P492" i="14"/>
  <c r="M492" i="14" s="1"/>
  <c r="P268" i="14"/>
  <c r="M268" i="14" s="1"/>
  <c r="P1803" i="14"/>
  <c r="M1803" i="14" s="1"/>
  <c r="P1515" i="14"/>
  <c r="M1515" i="14" s="1"/>
  <c r="P1291" i="14"/>
  <c r="M1291" i="14" s="1"/>
  <c r="P1003" i="14"/>
  <c r="M1003" i="14" s="1"/>
  <c r="P747" i="14"/>
  <c r="M747" i="14" s="1"/>
  <c r="P523" i="14"/>
  <c r="M523" i="14" s="1"/>
  <c r="P171" i="14"/>
  <c r="M171" i="14" s="1"/>
  <c r="P1416" i="14"/>
  <c r="M1416" i="14" s="1"/>
  <c r="P614" i="14"/>
  <c r="M614" i="14" s="1"/>
  <c r="P133" i="14"/>
  <c r="M133" i="14" s="1"/>
  <c r="P1819" i="14"/>
  <c r="M1819" i="14" s="1"/>
  <c r="P1787" i="14"/>
  <c r="M1787" i="14" s="1"/>
  <c r="P1755" i="14"/>
  <c r="M1755" i="14" s="1"/>
  <c r="P1723" i="14"/>
  <c r="M1723" i="14" s="1"/>
  <c r="P1691" i="14"/>
  <c r="M1691" i="14" s="1"/>
  <c r="P1659" i="14"/>
  <c r="M1659" i="14" s="1"/>
  <c r="P1627" i="14"/>
  <c r="M1627" i="14" s="1"/>
  <c r="P1595" i="14"/>
  <c r="M1595" i="14" s="1"/>
  <c r="P1563" i="14"/>
  <c r="M1563" i="14" s="1"/>
  <c r="P1531" i="14"/>
  <c r="M1531" i="14" s="1"/>
  <c r="P1499" i="14"/>
  <c r="M1499" i="14" s="1"/>
  <c r="P1467" i="14"/>
  <c r="M1467" i="14" s="1"/>
  <c r="P1435" i="14"/>
  <c r="M1435" i="14" s="1"/>
  <c r="P1403" i="14"/>
  <c r="M1403" i="14" s="1"/>
  <c r="P1371" i="14"/>
  <c r="M1371" i="14" s="1"/>
  <c r="P1339" i="14"/>
  <c r="M1339" i="14" s="1"/>
  <c r="P1307" i="14"/>
  <c r="M1307" i="14" s="1"/>
  <c r="P1275" i="14"/>
  <c r="M1275" i="14" s="1"/>
  <c r="P1243" i="14"/>
  <c r="M1243" i="14" s="1"/>
  <c r="P1211" i="14"/>
  <c r="M1211" i="14" s="1"/>
  <c r="P1179" i="14"/>
  <c r="M1179" i="14" s="1"/>
  <c r="P1147" i="14"/>
  <c r="M1147" i="14" s="1"/>
  <c r="P1115" i="14"/>
  <c r="M1115" i="14" s="1"/>
  <c r="P1083" i="14"/>
  <c r="M1083" i="14" s="1"/>
  <c r="P1051" i="14"/>
  <c r="M1051" i="14" s="1"/>
  <c r="P1019" i="14"/>
  <c r="M1019" i="14" s="1"/>
  <c r="P987" i="14"/>
  <c r="M987" i="14" s="1"/>
  <c r="P955" i="14"/>
  <c r="M955" i="14" s="1"/>
  <c r="P923" i="14"/>
  <c r="M923" i="14" s="1"/>
  <c r="P891" i="14"/>
  <c r="M891" i="14" s="1"/>
  <c r="P859" i="14"/>
  <c r="M859" i="14" s="1"/>
  <c r="P827" i="14"/>
  <c r="M827" i="14" s="1"/>
  <c r="P795" i="14"/>
  <c r="M795" i="14" s="1"/>
  <c r="P763" i="14"/>
  <c r="M763" i="14" s="1"/>
  <c r="P731" i="14"/>
  <c r="M731" i="14" s="1"/>
  <c r="P699" i="14"/>
  <c r="M699" i="14" s="1"/>
  <c r="P667" i="14"/>
  <c r="M667" i="14" s="1"/>
  <c r="P635" i="14"/>
  <c r="M635" i="14" s="1"/>
  <c r="P603" i="14"/>
  <c r="M603" i="14" s="1"/>
  <c r="P571" i="14"/>
  <c r="M571" i="14" s="1"/>
  <c r="P539" i="14"/>
  <c r="M539" i="14" s="1"/>
  <c r="P507" i="14"/>
  <c r="M507" i="14" s="1"/>
  <c r="P475" i="14"/>
  <c r="M475" i="14" s="1"/>
  <c r="P443" i="14"/>
  <c r="M443" i="14" s="1"/>
  <c r="P411" i="14"/>
  <c r="M411" i="14" s="1"/>
  <c r="P379" i="14"/>
  <c r="M379" i="14" s="1"/>
  <c r="P347" i="14"/>
  <c r="M347" i="14" s="1"/>
  <c r="P315" i="14"/>
  <c r="M315" i="14" s="1"/>
  <c r="P283" i="14"/>
  <c r="M283" i="14" s="1"/>
  <c r="P251" i="14"/>
  <c r="M251" i="14" s="1"/>
  <c r="P219" i="14"/>
  <c r="M219" i="14" s="1"/>
  <c r="P187" i="14"/>
  <c r="M187" i="14" s="1"/>
  <c r="P155" i="14"/>
  <c r="M155" i="14" s="1"/>
  <c r="P123" i="14"/>
  <c r="M123" i="14" s="1"/>
  <c r="P91" i="14"/>
  <c r="M91" i="14" s="1"/>
  <c r="P59" i="14"/>
  <c r="M59" i="14" s="1"/>
  <c r="P17" i="14"/>
  <c r="P4464" i="14"/>
  <c r="M4464" i="14" s="1"/>
  <c r="P4449" i="14"/>
  <c r="M4449" i="14" s="1"/>
  <c r="P4434" i="14"/>
  <c r="M4434" i="14" s="1"/>
  <c r="P4403" i="14"/>
  <c r="M4403" i="14" s="1"/>
  <c r="P4372" i="14"/>
  <c r="M4372" i="14" s="1"/>
  <c r="P4341" i="14"/>
  <c r="M4341" i="14" s="1"/>
  <c r="P4325" i="14"/>
  <c r="M4325" i="14" s="1"/>
  <c r="P4310" i="14"/>
  <c r="M4310" i="14" s="1"/>
  <c r="P4294" i="14"/>
  <c r="M4294" i="14" s="1"/>
  <c r="P4279" i="14"/>
  <c r="M4279" i="14" s="1"/>
  <c r="P4264" i="14"/>
  <c r="M4264" i="14" s="1"/>
  <c r="P4202" i="14"/>
  <c r="M4202" i="14" s="1"/>
  <c r="P4187" i="14"/>
  <c r="M4187" i="14" s="1"/>
  <c r="P4125" i="14"/>
  <c r="M4125" i="14" s="1"/>
  <c r="P4079" i="14"/>
  <c r="M4079" i="14" s="1"/>
  <c r="P4064" i="14"/>
  <c r="M4064" i="14" s="1"/>
  <c r="P4048" i="14"/>
  <c r="M4048" i="14" s="1"/>
  <c r="P4032" i="14"/>
  <c r="M4032" i="14" s="1"/>
  <c r="P4001" i="14"/>
  <c r="M4001" i="14" s="1"/>
  <c r="P3985" i="14"/>
  <c r="M3985" i="14" s="1"/>
  <c r="P3969" i="14"/>
  <c r="M3969" i="14" s="1"/>
  <c r="P3938" i="14"/>
  <c r="M3938" i="14" s="1"/>
  <c r="P3922" i="14"/>
  <c r="M3922" i="14" s="1"/>
  <c r="P3892" i="14"/>
  <c r="M3892" i="14" s="1"/>
  <c r="P3876" i="14"/>
  <c r="M3876" i="14" s="1"/>
  <c r="P3860" i="14"/>
  <c r="M3860" i="14" s="1"/>
  <c r="P3844" i="14"/>
  <c r="M3844" i="14" s="1"/>
  <c r="P3829" i="14"/>
  <c r="M3829" i="14" s="1"/>
  <c r="P3782" i="14"/>
  <c r="M3782" i="14" s="1"/>
  <c r="P3690" i="14"/>
  <c r="M3690" i="14" s="1"/>
  <c r="P3598" i="14"/>
  <c r="M3598" i="14" s="1"/>
  <c r="P3567" i="14"/>
  <c r="M3567" i="14" s="1"/>
  <c r="P3551" i="14"/>
  <c r="M3551" i="14" s="1"/>
  <c r="P3536" i="14"/>
  <c r="M3536" i="14" s="1"/>
  <c r="P3521" i="14"/>
  <c r="M3521" i="14" s="1"/>
  <c r="P3505" i="14"/>
  <c r="M3505" i="14" s="1"/>
  <c r="P3489" i="14"/>
  <c r="M3489" i="14" s="1"/>
  <c r="P3380" i="14"/>
  <c r="M3380" i="14" s="1"/>
  <c r="P3349" i="14"/>
  <c r="M3349" i="14" s="1"/>
  <c r="P3333" i="14"/>
  <c r="M3333" i="14" s="1"/>
  <c r="P3271" i="14"/>
  <c r="M3271" i="14" s="1"/>
  <c r="P3256" i="14"/>
  <c r="M3256" i="14" s="1"/>
  <c r="P3240" i="14"/>
  <c r="M3240" i="14" s="1"/>
  <c r="P3224" i="14"/>
  <c r="M3224" i="14" s="1"/>
  <c r="P3178" i="14"/>
  <c r="M3178" i="14" s="1"/>
  <c r="P3100" i="14"/>
  <c r="M3100" i="14" s="1"/>
  <c r="P3054" i="14"/>
  <c r="M3054" i="14" s="1"/>
  <c r="P3039" i="14"/>
  <c r="M3039" i="14" s="1"/>
  <c r="P2993" i="14"/>
  <c r="M2993" i="14" s="1"/>
  <c r="P2947" i="14"/>
  <c r="M2947" i="14" s="1"/>
  <c r="P2931" i="14"/>
  <c r="M2931" i="14" s="1"/>
  <c r="P4387" i="14"/>
  <c r="M4387" i="14" s="1"/>
  <c r="P4356" i="14"/>
  <c r="M4356" i="14" s="1"/>
  <c r="P4248" i="14"/>
  <c r="M4248" i="14" s="1"/>
  <c r="P4232" i="14"/>
  <c r="M4232" i="14" s="1"/>
  <c r="P4217" i="14"/>
  <c r="M4217" i="14" s="1"/>
  <c r="P4171" i="14"/>
  <c r="M4171" i="14" s="1"/>
  <c r="P4155" i="14"/>
  <c r="M4155" i="14" s="1"/>
  <c r="P4140" i="14"/>
  <c r="M4140" i="14" s="1"/>
  <c r="P4109" i="14"/>
  <c r="M4109" i="14" s="1"/>
  <c r="P4016" i="14"/>
  <c r="M4016" i="14" s="1"/>
  <c r="P3953" i="14"/>
  <c r="M3953" i="14" s="1"/>
  <c r="P3907" i="14"/>
  <c r="M3907" i="14" s="1"/>
  <c r="P3813" i="14"/>
  <c r="M3813" i="14" s="1"/>
  <c r="P3797" i="14"/>
  <c r="M3797" i="14" s="1"/>
  <c r="P3766" i="14"/>
  <c r="M3766" i="14" s="1"/>
  <c r="P3750" i="14"/>
  <c r="M3750" i="14" s="1"/>
  <c r="P3720" i="14"/>
  <c r="M3720" i="14" s="1"/>
  <c r="P3705" i="14"/>
  <c r="M3705" i="14" s="1"/>
  <c r="P3674" i="14"/>
  <c r="M3674" i="14" s="1"/>
  <c r="P3658" i="14"/>
  <c r="M3658" i="14" s="1"/>
  <c r="P3644" i="14"/>
  <c r="M3644" i="14" s="1"/>
  <c r="P3628" i="14"/>
  <c r="M3628" i="14" s="1"/>
  <c r="P3613" i="14"/>
  <c r="M3613" i="14" s="1"/>
  <c r="P3582" i="14"/>
  <c r="M3582" i="14" s="1"/>
  <c r="P3473" i="14"/>
  <c r="M3473" i="14" s="1"/>
  <c r="P3457" i="14"/>
  <c r="M3457" i="14" s="1"/>
  <c r="P3426" i="14"/>
  <c r="M3426" i="14" s="1"/>
  <c r="P3411" i="14"/>
  <c r="M3411" i="14" s="1"/>
  <c r="P3364" i="14"/>
  <c r="M3364" i="14" s="1"/>
  <c r="P3318" i="14"/>
  <c r="M3318" i="14" s="1"/>
  <c r="P3302" i="14"/>
  <c r="M3302" i="14" s="1"/>
  <c r="P3286" i="14"/>
  <c r="M3286" i="14" s="1"/>
  <c r="P3208" i="14"/>
  <c r="M3208" i="14" s="1"/>
  <c r="P3193" i="14"/>
  <c r="M3193" i="14" s="1"/>
  <c r="P3162" i="14"/>
  <c r="M3162" i="14" s="1"/>
  <c r="P3146" i="14"/>
  <c r="M3146" i="14" s="1"/>
  <c r="P3131" i="14"/>
  <c r="M3131" i="14" s="1"/>
  <c r="P3115" i="14"/>
  <c r="M3115" i="14" s="1"/>
  <c r="P3084" i="14"/>
  <c r="M3084" i="14" s="1"/>
  <c r="P3069" i="14"/>
  <c r="M3069" i="14" s="1"/>
  <c r="P3023" i="14"/>
  <c r="M3023" i="14" s="1"/>
  <c r="P3008" i="14"/>
  <c r="M3008" i="14" s="1"/>
  <c r="P2978" i="14"/>
  <c r="M2978" i="14" s="1"/>
  <c r="P4463" i="14"/>
  <c r="M4463" i="14" s="1"/>
  <c r="P4448" i="14"/>
  <c r="M4448" i="14" s="1"/>
  <c r="P4433" i="14"/>
  <c r="M4433" i="14" s="1"/>
  <c r="P4418" i="14"/>
  <c r="M4418" i="14" s="1"/>
  <c r="P4402" i="14"/>
  <c r="M4402" i="14" s="1"/>
  <c r="P4371" i="14"/>
  <c r="M4371" i="14" s="1"/>
  <c r="P4340" i="14"/>
  <c r="M4340" i="14" s="1"/>
  <c r="P4324" i="14"/>
  <c r="M4324" i="14" s="1"/>
  <c r="P4309" i="14"/>
  <c r="M4309" i="14" s="1"/>
  <c r="P4278" i="14"/>
  <c r="M4278" i="14" s="1"/>
  <c r="P4263" i="14"/>
  <c r="M4263" i="14" s="1"/>
  <c r="P4201" i="14"/>
  <c r="M4201" i="14" s="1"/>
  <c r="P4186" i="14"/>
  <c r="M4186" i="14" s="1"/>
  <c r="P4124" i="14"/>
  <c r="M4124" i="14" s="1"/>
  <c r="P4094" i="14"/>
  <c r="M4094" i="14" s="1"/>
  <c r="P4078" i="14"/>
  <c r="M4078" i="14" s="1"/>
  <c r="P4063" i="14"/>
  <c r="M4063" i="14" s="1"/>
  <c r="P4047" i="14"/>
  <c r="M4047" i="14" s="1"/>
  <c r="P4031" i="14"/>
  <c r="M4031" i="14" s="1"/>
  <c r="P4000" i="14"/>
  <c r="M4000" i="14" s="1"/>
  <c r="P3984" i="14"/>
  <c r="M3984" i="14" s="1"/>
  <c r="P3968" i="14"/>
  <c r="M3968" i="14" s="1"/>
  <c r="P3937" i="14"/>
  <c r="M3937" i="14" s="1"/>
  <c r="P3921" i="14"/>
  <c r="M3921" i="14" s="1"/>
  <c r="P3891" i="14"/>
  <c r="M3891" i="14" s="1"/>
  <c r="P3875" i="14"/>
  <c r="M3875" i="14" s="1"/>
  <c r="P3859" i="14"/>
  <c r="M3859" i="14" s="1"/>
  <c r="P3843" i="14"/>
  <c r="M3843" i="14" s="1"/>
  <c r="P3828" i="14"/>
  <c r="M3828" i="14" s="1"/>
  <c r="P3781" i="14"/>
  <c r="M3781" i="14" s="1"/>
  <c r="P3735" i="14"/>
  <c r="M3735" i="14" s="1"/>
  <c r="P3689" i="14"/>
  <c r="M3689" i="14" s="1"/>
  <c r="P3597" i="14"/>
  <c r="M3597" i="14" s="1"/>
  <c r="P3566" i="14"/>
  <c r="M3566" i="14" s="1"/>
  <c r="P3535" i="14"/>
  <c r="M3535" i="14" s="1"/>
  <c r="P3520" i="14"/>
  <c r="M3520" i="14" s="1"/>
  <c r="P3504" i="14"/>
  <c r="M3504" i="14" s="1"/>
  <c r="P3488" i="14"/>
  <c r="M3488" i="14" s="1"/>
  <c r="P3441" i="14"/>
  <c r="M3441" i="14" s="1"/>
  <c r="P3395" i="14"/>
  <c r="M3395" i="14" s="1"/>
  <c r="P3379" i="14"/>
  <c r="M3379" i="14" s="1"/>
  <c r="P3348" i="14"/>
  <c r="M3348" i="14" s="1"/>
  <c r="P3332" i="14"/>
  <c r="M3332" i="14" s="1"/>
  <c r="P3270" i="14"/>
  <c r="M3270" i="14" s="1"/>
  <c r="P4386" i="14"/>
  <c r="M4386" i="14" s="1"/>
  <c r="P4355" i="14"/>
  <c r="M4355" i="14" s="1"/>
  <c r="P4293" i="14"/>
  <c r="M4293" i="14" s="1"/>
  <c r="P4247" i="14"/>
  <c r="M4247" i="14" s="1"/>
  <c r="P4231" i="14"/>
  <c r="M4231" i="14" s="1"/>
  <c r="P4216" i="14"/>
  <c r="M4216" i="14" s="1"/>
  <c r="P4170" i="14"/>
  <c r="M4170" i="14" s="1"/>
  <c r="P4154" i="14"/>
  <c r="M4154" i="14" s="1"/>
  <c r="P4139" i="14"/>
  <c r="M4139" i="14" s="1"/>
  <c r="P4108" i="14"/>
  <c r="M4108" i="14" s="1"/>
  <c r="P4015" i="14"/>
  <c r="M4015" i="14" s="1"/>
  <c r="P3952" i="14"/>
  <c r="M3952" i="14" s="1"/>
  <c r="P3906" i="14"/>
  <c r="M3906" i="14" s="1"/>
  <c r="P3812" i="14"/>
  <c r="M3812" i="14" s="1"/>
  <c r="P3796" i="14"/>
  <c r="M3796" i="14" s="1"/>
  <c r="P3765" i="14"/>
  <c r="M3765" i="14" s="1"/>
  <c r="P3749" i="14"/>
  <c r="M3749" i="14" s="1"/>
  <c r="P3719" i="14"/>
  <c r="M3719" i="14" s="1"/>
  <c r="P3704" i="14"/>
  <c r="M3704" i="14" s="1"/>
  <c r="P3673" i="14"/>
  <c r="M3673" i="14" s="1"/>
  <c r="P3657" i="14"/>
  <c r="M3657" i="14" s="1"/>
  <c r="P3643" i="14"/>
  <c r="M3643" i="14" s="1"/>
  <c r="P3627" i="14"/>
  <c r="M3627" i="14" s="1"/>
  <c r="P3612" i="14"/>
  <c r="M3612" i="14" s="1"/>
  <c r="P3581" i="14"/>
  <c r="M3581" i="14" s="1"/>
  <c r="P3550" i="14"/>
  <c r="M3550" i="14" s="1"/>
  <c r="P3472" i="14"/>
  <c r="M3472" i="14" s="1"/>
  <c r="P3456" i="14"/>
  <c r="M3456" i="14" s="1"/>
  <c r="P3425" i="14"/>
  <c r="M3425" i="14" s="1"/>
  <c r="P3410" i="14"/>
  <c r="M3410" i="14" s="1"/>
  <c r="P3363" i="14"/>
  <c r="M3363" i="14" s="1"/>
  <c r="P3317" i="14"/>
  <c r="M3317" i="14" s="1"/>
  <c r="P3301" i="14"/>
  <c r="M3301" i="14" s="1"/>
  <c r="P3285" i="14"/>
  <c r="M3285" i="14" s="1"/>
  <c r="P3207" i="14"/>
  <c r="M3207" i="14" s="1"/>
  <c r="P3161" i="14"/>
  <c r="M3161" i="14" s="1"/>
  <c r="P3145" i="14"/>
  <c r="M3145" i="14" s="1"/>
  <c r="P3130" i="14"/>
  <c r="M3130" i="14" s="1"/>
  <c r="P3114" i="14"/>
  <c r="M3114" i="14" s="1"/>
  <c r="P3083" i="14"/>
  <c r="M3083" i="14" s="1"/>
  <c r="P3068" i="14"/>
  <c r="M3068" i="14" s="1"/>
  <c r="P3022" i="14"/>
  <c r="M3022" i="14" s="1"/>
  <c r="P3007" i="14"/>
  <c r="M3007" i="14" s="1"/>
  <c r="P2977" i="14"/>
  <c r="M2977" i="14" s="1"/>
  <c r="P4462" i="14"/>
  <c r="M4462" i="14" s="1"/>
  <c r="P4447" i="14"/>
  <c r="M4447" i="14" s="1"/>
  <c r="P4432" i="14"/>
  <c r="M4432" i="14" s="1"/>
  <c r="P4417" i="14"/>
  <c r="M4417" i="14" s="1"/>
  <c r="P4401" i="14"/>
  <c r="M4401" i="14" s="1"/>
  <c r="P4370" i="14"/>
  <c r="M4370" i="14" s="1"/>
  <c r="P4339" i="14"/>
  <c r="M4339" i="14" s="1"/>
  <c r="P4323" i="14"/>
  <c r="M4323" i="14" s="1"/>
  <c r="P4308" i="14"/>
  <c r="M4308" i="14" s="1"/>
  <c r="P4277" i="14"/>
  <c r="M4277" i="14" s="1"/>
  <c r="P4262" i="14"/>
  <c r="M4262" i="14" s="1"/>
  <c r="P4200" i="14"/>
  <c r="M4200" i="14" s="1"/>
  <c r="P4185" i="14"/>
  <c r="M4185" i="14" s="1"/>
  <c r="P4123" i="14"/>
  <c r="M4123" i="14" s="1"/>
  <c r="P4093" i="14"/>
  <c r="M4093" i="14" s="1"/>
  <c r="P4077" i="14"/>
  <c r="M4077" i="14" s="1"/>
  <c r="P4062" i="14"/>
  <c r="M4062" i="14" s="1"/>
  <c r="P4046" i="14"/>
  <c r="M4046" i="14" s="1"/>
  <c r="P3999" i="14"/>
  <c r="M3999" i="14" s="1"/>
  <c r="P3983" i="14"/>
  <c r="M3983" i="14" s="1"/>
  <c r="P3967" i="14"/>
  <c r="M3967" i="14" s="1"/>
  <c r="P3936" i="14"/>
  <c r="M3936" i="14" s="1"/>
  <c r="P3920" i="14"/>
  <c r="M3920" i="14" s="1"/>
  <c r="P3890" i="14"/>
  <c r="M3890" i="14" s="1"/>
  <c r="P3874" i="14"/>
  <c r="M3874" i="14" s="1"/>
  <c r="P3858" i="14"/>
  <c r="M3858" i="14" s="1"/>
  <c r="P3842" i="14"/>
  <c r="M3842" i="14" s="1"/>
  <c r="P3827" i="14"/>
  <c r="M3827" i="14" s="1"/>
  <c r="P3780" i="14"/>
  <c r="M3780" i="14" s="1"/>
  <c r="P3734" i="14"/>
  <c r="M3734" i="14" s="1"/>
  <c r="P3688" i="14"/>
  <c r="M3688" i="14" s="1"/>
  <c r="P3596" i="14"/>
  <c r="M3596" i="14" s="1"/>
  <c r="P3565" i="14"/>
  <c r="M3565" i="14" s="1"/>
  <c r="P3534" i="14"/>
  <c r="M3534" i="14" s="1"/>
  <c r="P3519" i="14"/>
  <c r="M3519" i="14" s="1"/>
  <c r="P3503" i="14"/>
  <c r="M3503" i="14" s="1"/>
  <c r="P3487" i="14"/>
  <c r="M3487" i="14" s="1"/>
  <c r="P3440" i="14"/>
  <c r="M3440" i="14" s="1"/>
  <c r="P3394" i="14"/>
  <c r="M3394" i="14" s="1"/>
  <c r="P3378" i="14"/>
  <c r="M3378" i="14" s="1"/>
  <c r="P3347" i="14"/>
  <c r="M3347" i="14" s="1"/>
  <c r="P3331" i="14"/>
  <c r="M3331" i="14" s="1"/>
  <c r="P3269" i="14"/>
  <c r="M3269" i="14" s="1"/>
  <c r="P3254" i="14"/>
  <c r="M3254" i="14" s="1"/>
  <c r="P3238" i="14"/>
  <c r="M3238" i="14" s="1"/>
  <c r="P3222" i="14"/>
  <c r="M3222" i="14" s="1"/>
  <c r="P3192" i="14"/>
  <c r="M3192" i="14" s="1"/>
  <c r="P3176" i="14"/>
  <c r="M3176" i="14" s="1"/>
  <c r="P3098" i="14"/>
  <c r="M3098" i="14" s="1"/>
  <c r="P3052" i="14"/>
  <c r="M3052" i="14" s="1"/>
  <c r="P3037" i="14"/>
  <c r="M3037" i="14" s="1"/>
  <c r="P2991" i="14"/>
  <c r="M2991" i="14" s="1"/>
  <c r="P4385" i="14"/>
  <c r="M4385" i="14" s="1"/>
  <c r="P4354" i="14"/>
  <c r="M4354" i="14" s="1"/>
  <c r="P4292" i="14"/>
  <c r="M4292" i="14" s="1"/>
  <c r="P4246" i="14"/>
  <c r="M4246" i="14" s="1"/>
  <c r="P4230" i="14"/>
  <c r="M4230" i="14" s="1"/>
  <c r="P4215" i="14"/>
  <c r="M4215" i="14" s="1"/>
  <c r="P4169" i="14"/>
  <c r="M4169" i="14" s="1"/>
  <c r="P4153" i="14"/>
  <c r="M4153" i="14" s="1"/>
  <c r="P4138" i="14"/>
  <c r="M4138" i="14" s="1"/>
  <c r="P4107" i="14"/>
  <c r="M4107" i="14" s="1"/>
  <c r="P4030" i="14"/>
  <c r="M4030" i="14" s="1"/>
  <c r="P4014" i="14"/>
  <c r="M4014" i="14" s="1"/>
  <c r="P3951" i="14"/>
  <c r="M3951" i="14" s="1"/>
  <c r="P3905" i="14"/>
  <c r="M3905" i="14" s="1"/>
  <c r="P3811" i="14"/>
  <c r="M3811" i="14" s="1"/>
  <c r="P3795" i="14"/>
  <c r="M3795" i="14" s="1"/>
  <c r="P3764" i="14"/>
  <c r="M3764" i="14" s="1"/>
  <c r="P3748" i="14"/>
  <c r="M3748" i="14" s="1"/>
  <c r="P3718" i="14"/>
  <c r="M3718" i="14" s="1"/>
  <c r="P3703" i="14"/>
  <c r="M3703" i="14" s="1"/>
  <c r="P3672" i="14"/>
  <c r="M3672" i="14" s="1"/>
  <c r="P3656" i="14"/>
  <c r="M3656" i="14" s="1"/>
  <c r="P3642" i="14"/>
  <c r="M3642" i="14" s="1"/>
  <c r="P3626" i="14"/>
  <c r="M3626" i="14" s="1"/>
  <c r="P3611" i="14"/>
  <c r="M3611" i="14" s="1"/>
  <c r="P3580" i="14"/>
  <c r="M3580" i="14" s="1"/>
  <c r="P3471" i="14"/>
  <c r="M3471" i="14" s="1"/>
  <c r="P3455" i="14"/>
  <c r="M3455" i="14" s="1"/>
  <c r="P3424" i="14"/>
  <c r="M3424" i="14" s="1"/>
  <c r="P3409" i="14"/>
  <c r="M3409" i="14" s="1"/>
  <c r="P3362" i="14"/>
  <c r="M3362" i="14" s="1"/>
  <c r="P3316" i="14"/>
  <c r="M3316" i="14" s="1"/>
  <c r="P3300" i="14"/>
  <c r="M3300" i="14" s="1"/>
  <c r="P3284" i="14"/>
  <c r="M3284" i="14" s="1"/>
  <c r="P3206" i="14"/>
  <c r="M3206" i="14" s="1"/>
  <c r="P3160" i="14"/>
  <c r="M3160" i="14" s="1"/>
  <c r="P3144" i="14"/>
  <c r="M3144" i="14" s="1"/>
  <c r="P3129" i="14"/>
  <c r="M3129" i="14" s="1"/>
  <c r="P3113" i="14"/>
  <c r="M3113" i="14" s="1"/>
  <c r="P3082" i="14"/>
  <c r="M3082" i="14" s="1"/>
  <c r="P3067" i="14"/>
  <c r="M3067" i="14" s="1"/>
  <c r="P3021" i="14"/>
  <c r="M3021" i="14" s="1"/>
  <c r="P4461" i="14"/>
  <c r="M4461" i="14" s="1"/>
  <c r="P4446" i="14"/>
  <c r="M4446" i="14" s="1"/>
  <c r="P4431" i="14"/>
  <c r="M4431" i="14" s="1"/>
  <c r="P4416" i="14"/>
  <c r="M4416" i="14" s="1"/>
  <c r="P4400" i="14"/>
  <c r="M4400" i="14" s="1"/>
  <c r="P4369" i="14"/>
  <c r="M4369" i="14" s="1"/>
  <c r="P4338" i="14"/>
  <c r="M4338" i="14" s="1"/>
  <c r="P4322" i="14"/>
  <c r="M4322" i="14" s="1"/>
  <c r="P4307" i="14"/>
  <c r="M4307" i="14" s="1"/>
  <c r="P4276" i="14"/>
  <c r="M4276" i="14" s="1"/>
  <c r="P4199" i="14"/>
  <c r="M4199" i="14" s="1"/>
  <c r="P4184" i="14"/>
  <c r="M4184" i="14" s="1"/>
  <c r="P4122" i="14"/>
  <c r="M4122" i="14" s="1"/>
  <c r="P4092" i="14"/>
  <c r="M4092" i="14" s="1"/>
  <c r="P4076" i="14"/>
  <c r="M4076" i="14" s="1"/>
  <c r="P4061" i="14"/>
  <c r="M4061" i="14" s="1"/>
  <c r="P4045" i="14"/>
  <c r="M4045" i="14" s="1"/>
  <c r="P3998" i="14"/>
  <c r="M3998" i="14" s="1"/>
  <c r="P3982" i="14"/>
  <c r="M3982" i="14" s="1"/>
  <c r="P3966" i="14"/>
  <c r="M3966" i="14" s="1"/>
  <c r="P3935" i="14"/>
  <c r="M3935" i="14" s="1"/>
  <c r="P3919" i="14"/>
  <c r="M3919" i="14" s="1"/>
  <c r="P3889" i="14"/>
  <c r="M3889" i="14" s="1"/>
  <c r="P3873" i="14"/>
  <c r="M3873" i="14" s="1"/>
  <c r="P3857" i="14"/>
  <c r="M3857" i="14" s="1"/>
  <c r="P3841" i="14"/>
  <c r="M3841" i="14" s="1"/>
  <c r="P3826" i="14"/>
  <c r="M3826" i="14" s="1"/>
  <c r="P3779" i="14"/>
  <c r="M3779" i="14" s="1"/>
  <c r="P3733" i="14"/>
  <c r="M3733" i="14" s="1"/>
  <c r="P3687" i="14"/>
  <c r="M3687" i="14" s="1"/>
  <c r="P3595" i="14"/>
  <c r="M3595" i="14" s="1"/>
  <c r="P3564" i="14"/>
  <c r="M3564" i="14" s="1"/>
  <c r="P3549" i="14"/>
  <c r="M3549" i="14" s="1"/>
  <c r="P3533" i="14"/>
  <c r="M3533" i="14" s="1"/>
  <c r="P3518" i="14"/>
  <c r="M3518" i="14" s="1"/>
  <c r="P3502" i="14"/>
  <c r="M3502" i="14" s="1"/>
  <c r="P3486" i="14"/>
  <c r="M3486" i="14" s="1"/>
  <c r="P3439" i="14"/>
  <c r="M3439" i="14" s="1"/>
  <c r="P3393" i="14"/>
  <c r="M3393" i="14" s="1"/>
  <c r="P3377" i="14"/>
  <c r="M3377" i="14" s="1"/>
  <c r="P3346" i="14"/>
  <c r="M3346" i="14" s="1"/>
  <c r="P3330" i="14"/>
  <c r="M3330" i="14" s="1"/>
  <c r="P3268" i="14"/>
  <c r="M3268" i="14" s="1"/>
  <c r="P3253" i="14"/>
  <c r="M3253" i="14" s="1"/>
  <c r="P3237" i="14"/>
  <c r="M3237" i="14" s="1"/>
  <c r="P3221" i="14"/>
  <c r="M3221" i="14" s="1"/>
  <c r="P3191" i="14"/>
  <c r="M3191" i="14" s="1"/>
  <c r="P3175" i="14"/>
  <c r="M3175" i="14" s="1"/>
  <c r="P3097" i="14"/>
  <c r="M3097" i="14" s="1"/>
  <c r="P3051" i="14"/>
  <c r="M3051" i="14" s="1"/>
  <c r="P3036" i="14"/>
  <c r="M3036" i="14" s="1"/>
  <c r="P3006" i="14"/>
  <c r="M3006" i="14" s="1"/>
  <c r="P2990" i="14"/>
  <c r="M2990" i="14" s="1"/>
  <c r="P4384" i="14"/>
  <c r="M4384" i="14" s="1"/>
  <c r="P4353" i="14"/>
  <c r="M4353" i="14" s="1"/>
  <c r="P4261" i="14"/>
  <c r="M4261" i="14" s="1"/>
  <c r="P4245" i="14"/>
  <c r="M4245" i="14" s="1"/>
  <c r="P4229" i="14"/>
  <c r="M4229" i="14" s="1"/>
  <c r="P4214" i="14"/>
  <c r="M4214" i="14" s="1"/>
  <c r="P4168" i="14"/>
  <c r="M4168" i="14" s="1"/>
  <c r="P4152" i="14"/>
  <c r="M4152" i="14" s="1"/>
  <c r="P4137" i="14"/>
  <c r="M4137" i="14" s="1"/>
  <c r="P4029" i="14"/>
  <c r="M4029" i="14" s="1"/>
  <c r="P3950" i="14"/>
  <c r="M3950" i="14" s="1"/>
  <c r="P3904" i="14"/>
  <c r="M3904" i="14" s="1"/>
  <c r="P3810" i="14"/>
  <c r="M3810" i="14" s="1"/>
  <c r="P3794" i="14"/>
  <c r="M3794" i="14" s="1"/>
  <c r="P3763" i="14"/>
  <c r="M3763" i="14" s="1"/>
  <c r="P3747" i="14"/>
  <c r="M3747" i="14" s="1"/>
  <c r="P3702" i="14"/>
  <c r="M3702" i="14" s="1"/>
  <c r="P3671" i="14"/>
  <c r="M3671" i="14" s="1"/>
  <c r="P3655" i="14"/>
  <c r="M3655" i="14" s="1"/>
  <c r="P3641" i="14"/>
  <c r="M3641" i="14" s="1"/>
  <c r="P3625" i="14"/>
  <c r="M3625" i="14" s="1"/>
  <c r="P3610" i="14"/>
  <c r="M3610" i="14" s="1"/>
  <c r="P3579" i="14"/>
  <c r="M3579" i="14" s="1"/>
  <c r="P3470" i="14"/>
  <c r="M3470" i="14" s="1"/>
  <c r="P3454" i="14"/>
  <c r="M3454" i="14" s="1"/>
  <c r="P3423" i="14"/>
  <c r="M3423" i="14" s="1"/>
  <c r="P3408" i="14"/>
  <c r="M3408" i="14" s="1"/>
  <c r="P3361" i="14"/>
  <c r="M3361" i="14" s="1"/>
  <c r="P3315" i="14"/>
  <c r="M3315" i="14" s="1"/>
  <c r="P3299" i="14"/>
  <c r="M3299" i="14" s="1"/>
  <c r="P3205" i="14"/>
  <c r="M3205" i="14" s="1"/>
  <c r="P3159" i="14"/>
  <c r="M3159" i="14" s="1"/>
  <c r="P3143" i="14"/>
  <c r="M3143" i="14" s="1"/>
  <c r="P3128" i="14"/>
  <c r="M3128" i="14" s="1"/>
  <c r="P3112" i="14"/>
  <c r="M3112" i="14" s="1"/>
  <c r="P3081" i="14"/>
  <c r="M3081" i="14" s="1"/>
  <c r="P3066" i="14"/>
  <c r="M3066" i="14" s="1"/>
  <c r="P2975" i="14"/>
  <c r="M2975" i="14" s="1"/>
  <c r="P2959" i="14"/>
  <c r="M2959" i="14" s="1"/>
  <c r="P2928" i="14"/>
  <c r="M2928" i="14" s="1"/>
  <c r="P4460" i="14"/>
  <c r="M4460" i="14" s="1"/>
  <c r="P4430" i="14"/>
  <c r="M4430" i="14" s="1"/>
  <c r="P4415" i="14"/>
  <c r="M4415" i="14" s="1"/>
  <c r="P4399" i="14"/>
  <c r="M4399" i="14" s="1"/>
  <c r="P4368" i="14"/>
  <c r="M4368" i="14" s="1"/>
  <c r="P4337" i="14"/>
  <c r="M4337" i="14" s="1"/>
  <c r="P4321" i="14"/>
  <c r="M4321" i="14" s="1"/>
  <c r="P4306" i="14"/>
  <c r="M4306" i="14" s="1"/>
  <c r="P4291" i="14"/>
  <c r="M4291" i="14" s="1"/>
  <c r="P4275" i="14"/>
  <c r="M4275" i="14" s="1"/>
  <c r="P4198" i="14"/>
  <c r="M4198" i="14" s="1"/>
  <c r="P4183" i="14"/>
  <c r="M4183" i="14" s="1"/>
  <c r="P4121" i="14"/>
  <c r="M4121" i="14" s="1"/>
  <c r="P4106" i="14"/>
  <c r="M4106" i="14" s="1"/>
  <c r="P4091" i="14"/>
  <c r="M4091" i="14" s="1"/>
  <c r="P4075" i="14"/>
  <c r="M4075" i="14" s="1"/>
  <c r="P4060" i="14"/>
  <c r="M4060" i="14" s="1"/>
  <c r="P4044" i="14"/>
  <c r="M4044" i="14" s="1"/>
  <c r="P4013" i="14"/>
  <c r="M4013" i="14" s="1"/>
  <c r="P3997" i="14"/>
  <c r="M3997" i="14" s="1"/>
  <c r="P3981" i="14"/>
  <c r="M3981" i="14" s="1"/>
  <c r="P3934" i="14"/>
  <c r="M3934" i="14" s="1"/>
  <c r="P3918" i="14"/>
  <c r="M3918" i="14" s="1"/>
  <c r="P3888" i="14"/>
  <c r="M3888" i="14" s="1"/>
  <c r="P3872" i="14"/>
  <c r="M3872" i="14" s="1"/>
  <c r="P3856" i="14"/>
  <c r="M3856" i="14" s="1"/>
  <c r="P3825" i="14"/>
  <c r="M3825" i="14" s="1"/>
  <c r="P3778" i="14"/>
  <c r="M3778" i="14" s="1"/>
  <c r="P3732" i="14"/>
  <c r="M3732" i="14" s="1"/>
  <c r="P3717" i="14"/>
  <c r="M3717" i="14" s="1"/>
  <c r="P3686" i="14"/>
  <c r="M3686" i="14" s="1"/>
  <c r="P3594" i="14"/>
  <c r="M3594" i="14" s="1"/>
  <c r="P3563" i="14"/>
  <c r="M3563" i="14" s="1"/>
  <c r="P3548" i="14"/>
  <c r="M3548" i="14" s="1"/>
  <c r="P3532" i="14"/>
  <c r="M3532" i="14" s="1"/>
  <c r="P3517" i="14"/>
  <c r="M3517" i="14" s="1"/>
  <c r="P3501" i="14"/>
  <c r="M3501" i="14" s="1"/>
  <c r="P3485" i="14"/>
  <c r="M3485" i="14" s="1"/>
  <c r="P3438" i="14"/>
  <c r="M3438" i="14" s="1"/>
  <c r="P3392" i="14"/>
  <c r="M3392" i="14" s="1"/>
  <c r="P3376" i="14"/>
  <c r="M3376" i="14" s="1"/>
  <c r="P3345" i="14"/>
  <c r="M3345" i="14" s="1"/>
  <c r="P3283" i="14"/>
  <c r="M3283" i="14" s="1"/>
  <c r="P3252" i="14"/>
  <c r="M3252" i="14" s="1"/>
  <c r="P3236" i="14"/>
  <c r="M3236" i="14" s="1"/>
  <c r="P3220" i="14"/>
  <c r="M3220" i="14" s="1"/>
  <c r="P3190" i="14"/>
  <c r="M3190" i="14" s="1"/>
  <c r="P3174" i="14"/>
  <c r="M3174" i="14" s="1"/>
  <c r="P3096" i="14"/>
  <c r="M3096" i="14" s="1"/>
  <c r="P3050" i="14"/>
  <c r="M3050" i="14" s="1"/>
  <c r="P3035" i="14"/>
  <c r="M3035" i="14" s="1"/>
  <c r="P3020" i="14"/>
  <c r="M3020" i="14" s="1"/>
  <c r="P3005" i="14"/>
  <c r="M3005" i="14" s="1"/>
  <c r="P2989" i="14"/>
  <c r="M2989" i="14" s="1"/>
  <c r="P4445" i="14"/>
  <c r="M4445" i="14" s="1"/>
  <c r="P4383" i="14"/>
  <c r="M4383" i="14" s="1"/>
  <c r="P4352" i="14"/>
  <c r="M4352" i="14" s="1"/>
  <c r="P4260" i="14"/>
  <c r="M4260" i="14" s="1"/>
  <c r="P4244" i="14"/>
  <c r="M4244" i="14" s="1"/>
  <c r="P4213" i="14"/>
  <c r="M4213" i="14" s="1"/>
  <c r="P4167" i="14"/>
  <c r="M4167" i="14" s="1"/>
  <c r="P4136" i="14"/>
  <c r="M4136" i="14" s="1"/>
  <c r="P4028" i="14"/>
  <c r="M4028" i="14" s="1"/>
  <c r="P3965" i="14"/>
  <c r="M3965" i="14" s="1"/>
  <c r="P3949" i="14"/>
  <c r="M3949" i="14" s="1"/>
  <c r="P3903" i="14"/>
  <c r="M3903" i="14" s="1"/>
  <c r="P3840" i="14"/>
  <c r="M3840" i="14" s="1"/>
  <c r="P3809" i="14"/>
  <c r="M3809" i="14" s="1"/>
  <c r="P3793" i="14"/>
  <c r="M3793" i="14" s="1"/>
  <c r="P3762" i="14"/>
  <c r="M3762" i="14" s="1"/>
  <c r="P3746" i="14"/>
  <c r="M3746" i="14" s="1"/>
  <c r="P3701" i="14"/>
  <c r="M3701" i="14" s="1"/>
  <c r="P3670" i="14"/>
  <c r="M3670" i="14" s="1"/>
  <c r="P3640" i="14"/>
  <c r="M3640" i="14" s="1"/>
  <c r="P3624" i="14"/>
  <c r="M3624" i="14" s="1"/>
  <c r="P3609" i="14"/>
  <c r="M3609" i="14" s="1"/>
  <c r="P3578" i="14"/>
  <c r="M3578" i="14" s="1"/>
  <c r="P3469" i="14"/>
  <c r="M3469" i="14" s="1"/>
  <c r="P3453" i="14"/>
  <c r="M3453" i="14" s="1"/>
  <c r="P3422" i="14"/>
  <c r="M3422" i="14" s="1"/>
  <c r="P3407" i="14"/>
  <c r="M3407" i="14" s="1"/>
  <c r="P3360" i="14"/>
  <c r="M3360" i="14" s="1"/>
  <c r="P3329" i="14"/>
  <c r="M3329" i="14" s="1"/>
  <c r="P3314" i="14"/>
  <c r="M3314" i="14" s="1"/>
  <c r="P3298" i="14"/>
  <c r="M3298" i="14" s="1"/>
  <c r="P3267" i="14"/>
  <c r="M3267" i="14" s="1"/>
  <c r="P3204" i="14"/>
  <c r="M3204" i="14" s="1"/>
  <c r="P3158" i="14"/>
  <c r="M3158" i="14" s="1"/>
  <c r="P3142" i="14"/>
  <c r="M3142" i="14" s="1"/>
  <c r="P3127" i="14"/>
  <c r="M3127" i="14" s="1"/>
  <c r="P3111" i="14"/>
  <c r="M3111" i="14" s="1"/>
  <c r="P3080" i="14"/>
  <c r="M3080" i="14" s="1"/>
  <c r="P3065" i="14"/>
  <c r="M3065" i="14" s="1"/>
  <c r="P2974" i="14"/>
  <c r="M2974" i="14" s="1"/>
  <c r="P4459" i="14"/>
  <c r="M4459" i="14" s="1"/>
  <c r="P4429" i="14"/>
  <c r="M4429" i="14" s="1"/>
  <c r="P4414" i="14"/>
  <c r="M4414" i="14" s="1"/>
  <c r="P4367" i="14"/>
  <c r="M4367" i="14" s="1"/>
  <c r="P4336" i="14"/>
  <c r="M4336" i="14" s="1"/>
  <c r="P4320" i="14"/>
  <c r="M4320" i="14" s="1"/>
  <c r="P4305" i="14"/>
  <c r="M4305" i="14" s="1"/>
  <c r="P4290" i="14"/>
  <c r="M4290" i="14" s="1"/>
  <c r="P4274" i="14"/>
  <c r="M4274" i="14" s="1"/>
  <c r="P4228" i="14"/>
  <c r="M4228" i="14" s="1"/>
  <c r="P4197" i="14"/>
  <c r="M4197" i="14" s="1"/>
  <c r="P4182" i="14"/>
  <c r="M4182" i="14" s="1"/>
  <c r="P4151" i="14"/>
  <c r="M4151" i="14" s="1"/>
  <c r="P4120" i="14"/>
  <c r="M4120" i="14" s="1"/>
  <c r="P4090" i="14"/>
  <c r="M4090" i="14" s="1"/>
  <c r="P4059" i="14"/>
  <c r="M4059" i="14" s="1"/>
  <c r="P4043" i="14"/>
  <c r="M4043" i="14" s="1"/>
  <c r="P4012" i="14"/>
  <c r="M4012" i="14" s="1"/>
  <c r="P3996" i="14"/>
  <c r="M3996" i="14" s="1"/>
  <c r="P3980" i="14"/>
  <c r="M3980" i="14" s="1"/>
  <c r="P3933" i="14"/>
  <c r="M3933" i="14" s="1"/>
  <c r="P3917" i="14"/>
  <c r="M3917" i="14" s="1"/>
  <c r="P3887" i="14"/>
  <c r="M3887" i="14" s="1"/>
  <c r="P3871" i="14"/>
  <c r="M3871" i="14" s="1"/>
  <c r="P3855" i="14"/>
  <c r="M3855" i="14" s="1"/>
  <c r="P3824" i="14"/>
  <c r="M3824" i="14" s="1"/>
  <c r="P3777" i="14"/>
  <c r="M3777" i="14" s="1"/>
  <c r="P3731" i="14"/>
  <c r="M3731" i="14" s="1"/>
  <c r="P3716" i="14"/>
  <c r="M3716" i="14" s="1"/>
  <c r="P3685" i="14"/>
  <c r="M3685" i="14" s="1"/>
  <c r="P3654" i="14"/>
  <c r="M3654" i="14" s="1"/>
  <c r="P3593" i="14"/>
  <c r="M3593" i="14" s="1"/>
  <c r="P3562" i="14"/>
  <c r="M3562" i="14" s="1"/>
  <c r="P3547" i="14"/>
  <c r="M3547" i="14" s="1"/>
  <c r="P3531" i="14"/>
  <c r="M3531" i="14" s="1"/>
  <c r="P3516" i="14"/>
  <c r="M3516" i="14" s="1"/>
  <c r="P3500" i="14"/>
  <c r="M3500" i="14" s="1"/>
  <c r="P3484" i="14"/>
  <c r="M3484" i="14" s="1"/>
  <c r="P3437" i="14"/>
  <c r="M3437" i="14" s="1"/>
  <c r="P3391" i="14"/>
  <c r="M3391" i="14" s="1"/>
  <c r="P3375" i="14"/>
  <c r="M3375" i="14" s="1"/>
  <c r="P3344" i="14"/>
  <c r="M3344" i="14" s="1"/>
  <c r="P3282" i="14"/>
  <c r="M3282" i="14" s="1"/>
  <c r="P4425" i="14"/>
  <c r="M4425" i="14" s="1"/>
  <c r="P4410" i="14"/>
  <c r="M4410" i="14" s="1"/>
  <c r="P4379" i="14"/>
  <c r="M4379" i="14" s="1"/>
  <c r="P4363" i="14"/>
  <c r="M4363" i="14" s="1"/>
  <c r="P4332" i="14"/>
  <c r="M4332" i="14" s="1"/>
  <c r="P4301" i="14"/>
  <c r="M4301" i="14" s="1"/>
  <c r="P4286" i="14"/>
  <c r="M4286" i="14" s="1"/>
  <c r="P4270" i="14"/>
  <c r="M4270" i="14" s="1"/>
  <c r="P4224" i="14"/>
  <c r="M4224" i="14" s="1"/>
  <c r="P4193" i="14"/>
  <c r="M4193" i="14" s="1"/>
  <c r="P4178" i="14"/>
  <c r="M4178" i="14" s="1"/>
  <c r="P4147" i="14"/>
  <c r="M4147" i="14" s="1"/>
  <c r="P4132" i="14"/>
  <c r="M4132" i="14" s="1"/>
  <c r="P4116" i="14"/>
  <c r="M4116" i="14" s="1"/>
  <c r="P4086" i="14"/>
  <c r="M4086" i="14" s="1"/>
  <c r="P4055" i="14"/>
  <c r="M4055" i="14" s="1"/>
  <c r="P4039" i="14"/>
  <c r="M4039" i="14" s="1"/>
  <c r="P4008" i="14"/>
  <c r="M4008" i="14" s="1"/>
  <c r="P3992" i="14"/>
  <c r="M3992" i="14" s="1"/>
  <c r="P3976" i="14"/>
  <c r="M3976" i="14" s="1"/>
  <c r="P3945" i="14"/>
  <c r="M3945" i="14" s="1"/>
  <c r="P3929" i="14"/>
  <c r="M3929" i="14" s="1"/>
  <c r="P3913" i="14"/>
  <c r="M3913" i="14" s="1"/>
  <c r="P3899" i="14"/>
  <c r="M3899" i="14" s="1"/>
  <c r="P3883" i="14"/>
  <c r="M3883" i="14" s="1"/>
  <c r="P3867" i="14"/>
  <c r="M3867" i="14" s="1"/>
  <c r="P3851" i="14"/>
  <c r="M3851" i="14" s="1"/>
  <c r="P3820" i="14"/>
  <c r="M3820" i="14" s="1"/>
  <c r="P3773" i="14"/>
  <c r="M3773" i="14" s="1"/>
  <c r="P3742" i="14"/>
  <c r="M3742" i="14" s="1"/>
  <c r="P3727" i="14"/>
  <c r="M3727" i="14" s="1"/>
  <c r="P4455" i="14"/>
  <c r="M4455" i="14" s="1"/>
  <c r="P4440" i="14"/>
  <c r="M4440" i="14" s="1"/>
  <c r="P4394" i="14"/>
  <c r="M4394" i="14" s="1"/>
  <c r="P4347" i="14"/>
  <c r="M4347" i="14" s="1"/>
  <c r="P4316" i="14"/>
  <c r="M4316" i="14" s="1"/>
  <c r="P4255" i="14"/>
  <c r="M4255" i="14" s="1"/>
  <c r="P4239" i="14"/>
  <c r="M4239" i="14" s="1"/>
  <c r="P4208" i="14"/>
  <c r="M4208" i="14" s="1"/>
  <c r="P4162" i="14"/>
  <c r="M4162" i="14" s="1"/>
  <c r="P4101" i="14"/>
  <c r="M4101" i="14" s="1"/>
  <c r="P4070" i="14"/>
  <c r="M4070" i="14" s="1"/>
  <c r="P4023" i="14"/>
  <c r="M4023" i="14" s="1"/>
  <c r="P3960" i="14"/>
  <c r="M3960" i="14" s="1"/>
  <c r="P3804" i="14"/>
  <c r="M3804" i="14" s="1"/>
  <c r="P3788" i="14"/>
  <c r="M3788" i="14" s="1"/>
  <c r="P3757" i="14"/>
  <c r="M3757" i="14" s="1"/>
  <c r="P3665" i="14"/>
  <c r="M3665" i="14" s="1"/>
  <c r="P3635" i="14"/>
  <c r="M3635" i="14" s="1"/>
  <c r="P3619" i="14"/>
  <c r="M3619" i="14" s="1"/>
  <c r="P3480" i="14"/>
  <c r="M3480" i="14" s="1"/>
  <c r="P3464" i="14"/>
  <c r="M3464" i="14" s="1"/>
  <c r="P3448" i="14"/>
  <c r="M3448" i="14" s="1"/>
  <c r="P3402" i="14"/>
  <c r="M3402" i="14" s="1"/>
  <c r="P4470" i="14"/>
  <c r="M4470" i="14" s="1"/>
  <c r="P4424" i="14"/>
  <c r="M4424" i="14" s="1"/>
  <c r="P4409" i="14"/>
  <c r="M4409" i="14" s="1"/>
  <c r="P4378" i="14"/>
  <c r="M4378" i="14" s="1"/>
  <c r="P4362" i="14"/>
  <c r="M4362" i="14" s="1"/>
  <c r="P4331" i="14"/>
  <c r="M4331" i="14" s="1"/>
  <c r="P4300" i="14"/>
  <c r="M4300" i="14" s="1"/>
  <c r="P4285" i="14"/>
  <c r="M4285" i="14" s="1"/>
  <c r="P4269" i="14"/>
  <c r="M4269" i="14" s="1"/>
  <c r="P4223" i="14"/>
  <c r="M4223" i="14" s="1"/>
  <c r="P4192" i="14"/>
  <c r="M4192" i="14" s="1"/>
  <c r="P4177" i="14"/>
  <c r="M4177" i="14" s="1"/>
  <c r="P4146" i="14"/>
  <c r="M4146" i="14" s="1"/>
  <c r="P4131" i="14"/>
  <c r="M4131" i="14" s="1"/>
  <c r="P4115" i="14"/>
  <c r="M4115" i="14" s="1"/>
  <c r="P4085" i="14"/>
  <c r="M4085" i="14" s="1"/>
  <c r="P4054" i="14"/>
  <c r="M4054" i="14" s="1"/>
  <c r="P4038" i="14"/>
  <c r="M4038" i="14" s="1"/>
  <c r="P4007" i="14"/>
  <c r="M4007" i="14" s="1"/>
  <c r="P3991" i="14"/>
  <c r="M3991" i="14" s="1"/>
  <c r="P3975" i="14"/>
  <c r="M3975" i="14" s="1"/>
  <c r="P3944" i="14"/>
  <c r="M3944" i="14" s="1"/>
  <c r="P3928" i="14"/>
  <c r="M3928" i="14" s="1"/>
  <c r="P3912" i="14"/>
  <c r="M3912" i="14" s="1"/>
  <c r="P3898" i="14"/>
  <c r="M3898" i="14" s="1"/>
  <c r="P3882" i="14"/>
  <c r="M3882" i="14" s="1"/>
  <c r="P3866" i="14"/>
  <c r="M3866" i="14" s="1"/>
  <c r="P3850" i="14"/>
  <c r="M3850" i="14" s="1"/>
  <c r="P3835" i="14"/>
  <c r="M3835" i="14" s="1"/>
  <c r="P3819" i="14"/>
  <c r="M3819" i="14" s="1"/>
  <c r="P3772" i="14"/>
  <c r="M3772" i="14" s="1"/>
  <c r="P3726" i="14"/>
  <c r="M3726" i="14" s="1"/>
  <c r="P3711" i="14"/>
  <c r="M3711" i="14" s="1"/>
  <c r="P3696" i="14"/>
  <c r="M3696" i="14" s="1"/>
  <c r="P3680" i="14"/>
  <c r="M3680" i="14" s="1"/>
  <c r="P3650" i="14"/>
  <c r="M3650" i="14" s="1"/>
  <c r="P3604" i="14"/>
  <c r="M3604" i="14" s="1"/>
  <c r="P3573" i="14"/>
  <c r="M3573" i="14" s="1"/>
  <c r="P3557" i="14"/>
  <c r="M3557" i="14" s="1"/>
  <c r="P3542" i="14"/>
  <c r="M3542" i="14" s="1"/>
  <c r="P4439" i="14"/>
  <c r="M4439" i="14" s="1"/>
  <c r="P4393" i="14"/>
  <c r="M4393" i="14" s="1"/>
  <c r="P4315" i="14"/>
  <c r="M4315" i="14" s="1"/>
  <c r="P4254" i="14"/>
  <c r="M4254" i="14" s="1"/>
  <c r="P4238" i="14"/>
  <c r="M4238" i="14" s="1"/>
  <c r="P4207" i="14"/>
  <c r="M4207" i="14" s="1"/>
  <c r="P4161" i="14"/>
  <c r="M4161" i="14" s="1"/>
  <c r="P4100" i="14"/>
  <c r="M4100" i="14" s="1"/>
  <c r="P4069" i="14"/>
  <c r="M4069" i="14" s="1"/>
  <c r="P4022" i="14"/>
  <c r="M4022" i="14" s="1"/>
  <c r="P3959" i="14"/>
  <c r="M3959" i="14" s="1"/>
  <c r="P3803" i="14"/>
  <c r="M3803" i="14" s="1"/>
  <c r="P3787" i="14"/>
  <c r="M3787" i="14" s="1"/>
  <c r="P3756" i="14"/>
  <c r="M3756" i="14" s="1"/>
  <c r="P3741" i="14"/>
  <c r="M3741" i="14" s="1"/>
  <c r="P3664" i="14"/>
  <c r="M3664" i="14" s="1"/>
  <c r="P3634" i="14"/>
  <c r="M3634" i="14" s="1"/>
  <c r="P3618" i="14"/>
  <c r="M3618" i="14" s="1"/>
  <c r="P3588" i="14"/>
  <c r="M3588" i="14" s="1"/>
  <c r="P3479" i="14"/>
  <c r="M3479" i="14" s="1"/>
  <c r="P3463" i="14"/>
  <c r="M3463" i="14" s="1"/>
  <c r="P3447" i="14"/>
  <c r="M3447" i="14" s="1"/>
  <c r="P3401" i="14"/>
  <c r="M3401" i="14" s="1"/>
  <c r="P3308" i="14"/>
  <c r="M3308" i="14" s="1"/>
  <c r="P3292" i="14"/>
  <c r="M3292" i="14" s="1"/>
  <c r="P3261" i="14"/>
  <c r="M3261" i="14" s="1"/>
  <c r="P4467" i="14"/>
  <c r="M4467" i="14" s="1"/>
  <c r="P4452" i="14"/>
  <c r="M4452" i="14" s="1"/>
  <c r="P4437" i="14"/>
  <c r="M4437" i="14" s="1"/>
  <c r="P4406" i="14"/>
  <c r="M4406" i="14" s="1"/>
  <c r="P4375" i="14"/>
  <c r="M4375" i="14" s="1"/>
  <c r="P4359" i="14"/>
  <c r="M4359" i="14" s="1"/>
  <c r="P4344" i="14"/>
  <c r="M4344" i="14" s="1"/>
  <c r="P4328" i="14"/>
  <c r="M4328" i="14" s="1"/>
  <c r="P4297" i="14"/>
  <c r="M4297" i="14" s="1"/>
  <c r="P4282" i="14"/>
  <c r="M4282" i="14" s="1"/>
  <c r="P4220" i="14"/>
  <c r="M4220" i="14" s="1"/>
  <c r="P4143" i="14"/>
  <c r="M4143" i="14" s="1"/>
  <c r="P4128" i="14"/>
  <c r="M4128" i="14" s="1"/>
  <c r="P4112" i="14"/>
  <c r="M4112" i="14" s="1"/>
  <c r="P4082" i="14"/>
  <c r="M4082" i="14" s="1"/>
  <c r="P4067" i="14"/>
  <c r="M4067" i="14" s="1"/>
  <c r="P4051" i="14"/>
  <c r="M4051" i="14" s="1"/>
  <c r="P4035" i="14"/>
  <c r="M4035" i="14" s="1"/>
  <c r="P4004" i="14"/>
  <c r="M4004" i="14" s="1"/>
  <c r="P3988" i="14"/>
  <c r="M3988" i="14" s="1"/>
  <c r="P3972" i="14"/>
  <c r="M3972" i="14" s="1"/>
  <c r="P3941" i="14"/>
  <c r="M3941" i="14" s="1"/>
  <c r="P3925" i="14"/>
  <c r="M3925" i="14" s="1"/>
  <c r="P3895" i="14"/>
  <c r="M3895" i="14" s="1"/>
  <c r="P3879" i="14"/>
  <c r="M3879" i="14" s="1"/>
  <c r="P3863" i="14"/>
  <c r="M3863" i="14" s="1"/>
  <c r="P3847" i="14"/>
  <c r="M3847" i="14" s="1"/>
  <c r="P3832" i="14"/>
  <c r="M3832" i="14" s="1"/>
  <c r="P3816" i="14"/>
  <c r="M3816" i="14" s="1"/>
  <c r="P3785" i="14"/>
  <c r="M3785" i="14" s="1"/>
  <c r="P3723" i="14"/>
  <c r="M3723" i="14" s="1"/>
  <c r="P3708" i="14"/>
  <c r="M3708" i="14" s="1"/>
  <c r="P3693" i="14"/>
  <c r="M3693" i="14" s="1"/>
  <c r="P3647" i="14"/>
  <c r="M3647" i="14" s="1"/>
  <c r="P3601" i="14"/>
  <c r="M3601" i="14" s="1"/>
  <c r="P3570" i="14"/>
  <c r="M3570" i="14" s="1"/>
  <c r="P3554" i="14"/>
  <c r="M3554" i="14" s="1"/>
  <c r="P3539" i="14"/>
  <c r="M3539" i="14" s="1"/>
  <c r="P3508" i="14"/>
  <c r="M3508" i="14" s="1"/>
  <c r="P4450" i="14"/>
  <c r="M4450" i="14" s="1"/>
  <c r="P4407" i="14"/>
  <c r="M4407" i="14" s="1"/>
  <c r="P4280" i="14"/>
  <c r="M4280" i="14" s="1"/>
  <c r="P4237" i="14"/>
  <c r="M4237" i="14" s="1"/>
  <c r="P4175" i="14"/>
  <c r="M4175" i="14" s="1"/>
  <c r="P4049" i="14"/>
  <c r="M4049" i="14" s="1"/>
  <c r="P4026" i="14"/>
  <c r="M4026" i="14" s="1"/>
  <c r="P3877" i="14"/>
  <c r="M3877" i="14" s="1"/>
  <c r="P3833" i="14"/>
  <c r="M3833" i="14" s="1"/>
  <c r="P3770" i="14"/>
  <c r="M3770" i="14" s="1"/>
  <c r="P3729" i="14"/>
  <c r="M3729" i="14" s="1"/>
  <c r="P3709" i="14"/>
  <c r="M3709" i="14" s="1"/>
  <c r="P3630" i="14"/>
  <c r="M3630" i="14" s="1"/>
  <c r="P3589" i="14"/>
  <c r="M3589" i="14" s="1"/>
  <c r="P3527" i="14"/>
  <c r="M3527" i="14" s="1"/>
  <c r="P3509" i="14"/>
  <c r="M3509" i="14" s="1"/>
  <c r="P3313" i="14"/>
  <c r="M3313" i="14" s="1"/>
  <c r="P3294" i="14"/>
  <c r="M3294" i="14" s="1"/>
  <c r="P3275" i="14"/>
  <c r="M3275" i="14" s="1"/>
  <c r="P3184" i="14"/>
  <c r="M3184" i="14" s="1"/>
  <c r="P3166" i="14"/>
  <c r="M3166" i="14" s="1"/>
  <c r="P3148" i="14"/>
  <c r="M3148" i="14" s="1"/>
  <c r="P3092" i="14"/>
  <c r="M3092" i="14" s="1"/>
  <c r="P3057" i="14"/>
  <c r="M3057" i="14" s="1"/>
  <c r="P3040" i="14"/>
  <c r="M3040" i="14" s="1"/>
  <c r="P3003" i="14"/>
  <c r="M3003" i="14" s="1"/>
  <c r="P2968" i="14"/>
  <c r="M2968" i="14" s="1"/>
  <c r="P2919" i="14"/>
  <c r="M2919" i="14" s="1"/>
  <c r="P2904" i="14"/>
  <c r="M2904" i="14" s="1"/>
  <c r="P2888" i="14"/>
  <c r="M2888" i="14" s="1"/>
  <c r="P2857" i="14"/>
  <c r="M2857" i="14" s="1"/>
  <c r="P2842" i="14"/>
  <c r="M2842" i="14" s="1"/>
  <c r="P2811" i="14"/>
  <c r="M2811" i="14" s="1"/>
  <c r="P2717" i="14"/>
  <c r="M2717" i="14" s="1"/>
  <c r="P2671" i="14"/>
  <c r="M2671" i="14" s="1"/>
  <c r="P2578" i="14"/>
  <c r="M2578" i="14" s="1"/>
  <c r="P2517" i="14"/>
  <c r="M2517" i="14" s="1"/>
  <c r="P2471" i="14"/>
  <c r="M2471" i="14" s="1"/>
  <c r="P2456" i="14"/>
  <c r="M2456" i="14" s="1"/>
  <c r="P2425" i="14"/>
  <c r="M2425" i="14" s="1"/>
  <c r="P2395" i="14"/>
  <c r="M2395" i="14" s="1"/>
  <c r="P2365" i="14"/>
  <c r="M2365" i="14" s="1"/>
  <c r="P2349" i="14"/>
  <c r="M2349" i="14" s="1"/>
  <c r="P2319" i="14"/>
  <c r="M2319" i="14" s="1"/>
  <c r="P2259" i="14"/>
  <c r="M2259" i="14" s="1"/>
  <c r="P2244" i="14"/>
  <c r="M2244" i="14" s="1"/>
  <c r="P2214" i="14"/>
  <c r="M2214" i="14" s="1"/>
  <c r="P2184" i="14"/>
  <c r="M2184" i="14" s="1"/>
  <c r="P2153" i="14"/>
  <c r="M2153" i="14" s="1"/>
  <c r="P2139" i="14"/>
  <c r="M2139" i="14" s="1"/>
  <c r="P2093" i="14"/>
  <c r="M2093" i="14" s="1"/>
  <c r="P2062" i="14"/>
  <c r="M2062" i="14" s="1"/>
  <c r="P2048" i="14"/>
  <c r="M2048" i="14" s="1"/>
  <c r="P2018" i="14"/>
  <c r="M2018" i="14" s="1"/>
  <c r="P1945" i="14"/>
  <c r="M1945" i="14" s="1"/>
  <c r="P1889" i="14"/>
  <c r="M1889" i="14" s="1"/>
  <c r="P1876" i="14"/>
  <c r="M1876" i="14" s="1"/>
  <c r="P1848" i="14"/>
  <c r="M1848" i="14" s="1"/>
  <c r="P1930" i="14"/>
  <c r="M1930" i="14" s="1"/>
  <c r="P1847" i="14"/>
  <c r="M1847" i="14" s="1"/>
  <c r="P2212" i="14"/>
  <c r="M2212" i="14" s="1"/>
  <c r="P2588" i="14"/>
  <c r="M2588" i="14" s="1"/>
  <c r="P2435" i="14"/>
  <c r="M2435" i="14" s="1"/>
  <c r="P2118" i="14"/>
  <c r="M2118" i="14" s="1"/>
  <c r="P2328" i="14"/>
  <c r="M2328" i="14" s="1"/>
  <c r="P1953" i="14"/>
  <c r="M1953" i="14" s="1"/>
  <c r="P4249" i="14"/>
  <c r="M4249" i="14" s="1"/>
  <c r="P3973" i="14"/>
  <c r="M3973" i="14" s="1"/>
  <c r="P3740" i="14"/>
  <c r="M3740" i="14" s="1"/>
  <c r="P3247" i="14"/>
  <c r="M3247" i="14" s="1"/>
  <c r="P2865" i="14"/>
  <c r="M2865" i="14" s="1"/>
  <c r="P2664" i="14"/>
  <c r="M2664" i="14" s="1"/>
  <c r="P2464" i="14"/>
  <c r="M2464" i="14" s="1"/>
  <c r="P2327" i="14"/>
  <c r="M2327" i="14" s="1"/>
  <c r="P2222" i="14"/>
  <c r="M2222" i="14" s="1"/>
  <c r="P1996" i="14"/>
  <c r="M1996" i="14" s="1"/>
  <c r="P4427" i="14"/>
  <c r="M4427" i="14" s="1"/>
  <c r="P4364" i="14"/>
  <c r="M4364" i="14" s="1"/>
  <c r="P4257" i="14"/>
  <c r="M4257" i="14" s="1"/>
  <c r="P4195" i="14"/>
  <c r="M4195" i="14" s="1"/>
  <c r="P4133" i="14"/>
  <c r="M4133" i="14" s="1"/>
  <c r="P4005" i="14"/>
  <c r="M4005" i="14" s="1"/>
  <c r="P3961" i="14"/>
  <c r="M3961" i="14" s="1"/>
  <c r="P3853" i="14"/>
  <c r="M3853" i="14" s="1"/>
  <c r="P3790" i="14"/>
  <c r="M3790" i="14" s="1"/>
  <c r="P3668" i="14"/>
  <c r="M3668" i="14" s="1"/>
  <c r="P3649" i="14"/>
  <c r="M3649" i="14" s="1"/>
  <c r="P3608" i="14"/>
  <c r="M3608" i="14" s="1"/>
  <c r="P3569" i="14"/>
  <c r="M3569" i="14" s="1"/>
  <c r="P3467" i="14"/>
  <c r="M3467" i="14" s="1"/>
  <c r="P3428" i="14"/>
  <c r="M3428" i="14" s="1"/>
  <c r="P3389" i="14"/>
  <c r="M3389" i="14" s="1"/>
  <c r="P3370" i="14"/>
  <c r="M3370" i="14" s="1"/>
  <c r="P3352" i="14"/>
  <c r="M3352" i="14" s="1"/>
  <c r="P3218" i="14"/>
  <c r="M3218" i="14" s="1"/>
  <c r="P3200" i="14"/>
  <c r="M3200" i="14" s="1"/>
  <c r="P3109" i="14"/>
  <c r="M3109" i="14" s="1"/>
  <c r="P3074" i="14"/>
  <c r="M3074" i="14" s="1"/>
  <c r="P2985" i="14"/>
  <c r="M2985" i="14" s="1"/>
  <c r="P2951" i="14"/>
  <c r="M2951" i="14" s="1"/>
  <c r="P2935" i="14"/>
  <c r="M2935" i="14" s="1"/>
  <c r="P2872" i="14"/>
  <c r="M2872" i="14" s="1"/>
  <c r="P2826" i="14"/>
  <c r="M2826" i="14" s="1"/>
  <c r="P2795" i="14"/>
  <c r="M2795" i="14" s="1"/>
  <c r="P2779" i="14"/>
  <c r="M2779" i="14" s="1"/>
  <c r="P2763" i="14"/>
  <c r="M2763" i="14" s="1"/>
  <c r="P2748" i="14"/>
  <c r="M2748" i="14" s="1"/>
  <c r="P2732" i="14"/>
  <c r="M2732" i="14" s="1"/>
  <c r="P2701" i="14"/>
  <c r="M2701" i="14" s="1"/>
  <c r="P2686" i="14"/>
  <c r="M2686" i="14" s="1"/>
  <c r="P2656" i="14"/>
  <c r="M2656" i="14" s="1"/>
  <c r="P2641" i="14"/>
  <c r="M2641" i="14" s="1"/>
  <c r="P2625" i="14"/>
  <c r="M2625" i="14" s="1"/>
  <c r="P2609" i="14"/>
  <c r="M2609" i="14" s="1"/>
  <c r="P2593" i="14"/>
  <c r="M2593" i="14" s="1"/>
  <c r="P2562" i="14"/>
  <c r="M2562" i="14" s="1"/>
  <c r="P2547" i="14"/>
  <c r="M2547" i="14" s="1"/>
  <c r="P2501" i="14"/>
  <c r="M2501" i="14" s="1"/>
  <c r="P2486" i="14"/>
  <c r="M2486" i="14" s="1"/>
  <c r="P2440" i="14"/>
  <c r="M2440" i="14" s="1"/>
  <c r="P2409" i="14"/>
  <c r="M2409" i="14" s="1"/>
  <c r="P2380" i="14"/>
  <c r="M2380" i="14" s="1"/>
  <c r="P2333" i="14"/>
  <c r="M2333" i="14" s="1"/>
  <c r="P2304" i="14"/>
  <c r="M2304" i="14" s="1"/>
  <c r="P2289" i="14"/>
  <c r="M2289" i="14" s="1"/>
  <c r="P2274" i="14"/>
  <c r="M2274" i="14" s="1"/>
  <c r="P2229" i="14"/>
  <c r="M2229" i="14" s="1"/>
  <c r="P2198" i="14"/>
  <c r="M2198" i="14" s="1"/>
  <c r="P2168" i="14"/>
  <c r="M2168" i="14" s="1"/>
  <c r="P2123" i="14"/>
  <c r="M2123" i="14" s="1"/>
  <c r="P2108" i="14"/>
  <c r="M2108" i="14" s="1"/>
  <c r="P2077" i="14"/>
  <c r="M2077" i="14" s="1"/>
  <c r="P2032" i="14"/>
  <c r="M2032" i="14" s="1"/>
  <c r="P2002" i="14"/>
  <c r="M2002" i="14" s="1"/>
  <c r="P1988" i="14"/>
  <c r="M1988" i="14" s="1"/>
  <c r="P1974" i="14"/>
  <c r="M1974" i="14" s="1"/>
  <c r="P1958" i="14"/>
  <c r="M1958" i="14" s="1"/>
  <c r="P1902" i="14"/>
  <c r="M1902" i="14" s="1"/>
  <c r="P1861" i="14"/>
  <c r="M1861" i="14" s="1"/>
  <c r="P1833" i="14"/>
  <c r="M1833" i="14" s="1"/>
  <c r="P1916" i="14"/>
  <c r="M1916" i="14" s="1"/>
  <c r="P1875" i="14"/>
  <c r="M1875" i="14" s="1"/>
  <c r="P2867" i="14"/>
  <c r="M2867" i="14" s="1"/>
  <c r="P2527" i="14"/>
  <c r="M2527" i="14" s="1"/>
  <c r="P2269" i="14"/>
  <c r="M2269" i="14" s="1"/>
  <c r="P1912" i="14"/>
  <c r="M1912" i="14" s="1"/>
  <c r="P2011" i="14"/>
  <c r="M2011" i="14" s="1"/>
  <c r="P3660" i="14"/>
  <c r="M3660" i="14" s="1"/>
  <c r="P3559" i="14"/>
  <c r="M3559" i="14" s="1"/>
  <c r="P3419" i="14"/>
  <c r="M3419" i="14" s="1"/>
  <c r="P3305" i="14"/>
  <c r="M3305" i="14" s="1"/>
  <c r="P3194" i="14"/>
  <c r="M3194" i="14" s="1"/>
  <c r="P3085" i="14"/>
  <c r="M3085" i="14" s="1"/>
  <c r="P2881" i="14"/>
  <c r="M2881" i="14" s="1"/>
  <c r="P2772" i="14"/>
  <c r="M2772" i="14" s="1"/>
  <c r="P2312" i="14"/>
  <c r="M2312" i="14" s="1"/>
  <c r="P2101" i="14"/>
  <c r="M2101" i="14" s="1"/>
  <c r="P1924" i="14"/>
  <c r="M1924" i="14" s="1"/>
  <c r="P1841" i="14"/>
  <c r="M1841" i="14" s="1"/>
  <c r="P4469" i="14"/>
  <c r="M4469" i="14" s="1"/>
  <c r="P4343" i="14"/>
  <c r="M4343" i="14" s="1"/>
  <c r="P4236" i="14"/>
  <c r="M4236" i="14" s="1"/>
  <c r="P4174" i="14"/>
  <c r="M4174" i="14" s="1"/>
  <c r="P4111" i="14"/>
  <c r="M4111" i="14" s="1"/>
  <c r="P4025" i="14"/>
  <c r="M4025" i="14" s="1"/>
  <c r="P3940" i="14"/>
  <c r="M3940" i="14" s="1"/>
  <c r="P3897" i="14"/>
  <c r="M3897" i="14" s="1"/>
  <c r="P3769" i="14"/>
  <c r="M3769" i="14" s="1"/>
  <c r="P3728" i="14"/>
  <c r="M3728" i="14" s="1"/>
  <c r="P3629" i="14"/>
  <c r="M3629" i="14" s="1"/>
  <c r="P3546" i="14"/>
  <c r="M3546" i="14" s="1"/>
  <c r="P3526" i="14"/>
  <c r="M3526" i="14" s="1"/>
  <c r="P3446" i="14"/>
  <c r="M3446" i="14" s="1"/>
  <c r="P3312" i="14"/>
  <c r="M3312" i="14" s="1"/>
  <c r="P3293" i="14"/>
  <c r="M3293" i="14" s="1"/>
  <c r="P3274" i="14"/>
  <c r="M3274" i="14" s="1"/>
  <c r="P3255" i="14"/>
  <c r="M3255" i="14" s="1"/>
  <c r="P3183" i="14"/>
  <c r="M3183" i="14" s="1"/>
  <c r="P3147" i="14"/>
  <c r="M3147" i="14" s="1"/>
  <c r="P3091" i="14"/>
  <c r="M3091" i="14" s="1"/>
  <c r="P3056" i="14"/>
  <c r="M3056" i="14" s="1"/>
  <c r="P3002" i="14"/>
  <c r="M3002" i="14" s="1"/>
  <c r="P2967" i="14"/>
  <c r="M2967" i="14" s="1"/>
  <c r="P2918" i="14"/>
  <c r="M2918" i="14" s="1"/>
  <c r="P2903" i="14"/>
  <c r="M2903" i="14" s="1"/>
  <c r="P2887" i="14"/>
  <c r="M2887" i="14" s="1"/>
  <c r="P2856" i="14"/>
  <c r="M2856" i="14" s="1"/>
  <c r="P2841" i="14"/>
  <c r="M2841" i="14" s="1"/>
  <c r="P2810" i="14"/>
  <c r="M2810" i="14" s="1"/>
  <c r="P2716" i="14"/>
  <c r="M2716" i="14" s="1"/>
  <c r="P2670" i="14"/>
  <c r="M2670" i="14" s="1"/>
  <c r="P2577" i="14"/>
  <c r="M2577" i="14" s="1"/>
  <c r="P2531" i="14"/>
  <c r="M2531" i="14" s="1"/>
  <c r="P2516" i="14"/>
  <c r="M2516" i="14" s="1"/>
  <c r="P2470" i="14"/>
  <c r="M2470" i="14" s="1"/>
  <c r="P2455" i="14"/>
  <c r="M2455" i="14" s="1"/>
  <c r="P2424" i="14"/>
  <c r="M2424" i="14" s="1"/>
  <c r="P2364" i="14"/>
  <c r="M2364" i="14" s="1"/>
  <c r="P2348" i="14"/>
  <c r="M2348" i="14" s="1"/>
  <c r="P2318" i="14"/>
  <c r="M2318" i="14" s="1"/>
  <c r="P2258" i="14"/>
  <c r="M2258" i="14" s="1"/>
  <c r="P2213" i="14"/>
  <c r="M2213" i="14" s="1"/>
  <c r="P2183" i="14"/>
  <c r="M2183" i="14" s="1"/>
  <c r="P2152" i="14"/>
  <c r="M2152" i="14" s="1"/>
  <c r="P2138" i="14"/>
  <c r="M2138" i="14" s="1"/>
  <c r="P2092" i="14"/>
  <c r="M2092" i="14" s="1"/>
  <c r="P2061" i="14"/>
  <c r="M2061" i="14" s="1"/>
  <c r="P2047" i="14"/>
  <c r="M2047" i="14" s="1"/>
  <c r="P2017" i="14"/>
  <c r="M2017" i="14" s="1"/>
  <c r="P1944" i="14"/>
  <c r="M1944" i="14" s="1"/>
  <c r="P1972" i="14"/>
  <c r="M1972" i="14" s="1"/>
  <c r="P1874" i="14"/>
  <c r="M1874" i="14" s="1"/>
  <c r="P2883" i="14"/>
  <c r="M2883" i="14" s="1"/>
  <c r="P2375" i="14"/>
  <c r="M2375" i="14" s="1"/>
  <c r="P1969" i="14"/>
  <c r="M1969" i="14" s="1"/>
  <c r="P1871" i="14"/>
  <c r="M1871" i="14" s="1"/>
  <c r="P2572" i="14"/>
  <c r="M2572" i="14" s="1"/>
  <c r="P1925" i="14"/>
  <c r="M1925" i="14" s="1"/>
  <c r="P1842" i="14"/>
  <c r="M1842" i="14" s="1"/>
  <c r="P2117" i="14"/>
  <c r="M2117" i="14" s="1"/>
  <c r="P2418" i="14"/>
  <c r="M2418" i="14" s="1"/>
  <c r="P4426" i="14"/>
  <c r="M4426" i="14" s="1"/>
  <c r="P4405" i="14"/>
  <c r="M4405" i="14" s="1"/>
  <c r="P4319" i="14"/>
  <c r="M4319" i="14" s="1"/>
  <c r="P4299" i="14"/>
  <c r="M4299" i="14" s="1"/>
  <c r="P4256" i="14"/>
  <c r="M4256" i="14" s="1"/>
  <c r="P4194" i="14"/>
  <c r="M4194" i="14" s="1"/>
  <c r="P4089" i="14"/>
  <c r="M4089" i="14" s="1"/>
  <c r="P3916" i="14"/>
  <c r="M3916" i="14" s="1"/>
  <c r="P3852" i="14"/>
  <c r="M3852" i="14" s="1"/>
  <c r="P3831" i="14"/>
  <c r="M3831" i="14" s="1"/>
  <c r="P3789" i="14"/>
  <c r="M3789" i="14" s="1"/>
  <c r="P3667" i="14"/>
  <c r="M3667" i="14" s="1"/>
  <c r="P3648" i="14"/>
  <c r="M3648" i="14" s="1"/>
  <c r="P3607" i="14"/>
  <c r="M3607" i="14" s="1"/>
  <c r="P3587" i="14"/>
  <c r="M3587" i="14" s="1"/>
  <c r="P3568" i="14"/>
  <c r="M3568" i="14" s="1"/>
  <c r="P3507" i="14"/>
  <c r="M3507" i="14" s="1"/>
  <c r="P3466" i="14"/>
  <c r="M3466" i="14" s="1"/>
  <c r="P3427" i="14"/>
  <c r="M3427" i="14" s="1"/>
  <c r="P3388" i="14"/>
  <c r="M3388" i="14" s="1"/>
  <c r="P3369" i="14"/>
  <c r="M3369" i="14" s="1"/>
  <c r="P3351" i="14"/>
  <c r="M3351" i="14" s="1"/>
  <c r="P3235" i="14"/>
  <c r="M3235" i="14" s="1"/>
  <c r="P3217" i="14"/>
  <c r="M3217" i="14" s="1"/>
  <c r="P3199" i="14"/>
  <c r="M3199" i="14" s="1"/>
  <c r="P3165" i="14"/>
  <c r="M3165" i="14" s="1"/>
  <c r="P3108" i="14"/>
  <c r="M3108" i="14" s="1"/>
  <c r="P3073" i="14"/>
  <c r="M3073" i="14" s="1"/>
  <c r="P3038" i="14"/>
  <c r="M3038" i="14" s="1"/>
  <c r="P3019" i="14"/>
  <c r="M3019" i="14" s="1"/>
  <c r="P2984" i="14"/>
  <c r="M2984" i="14" s="1"/>
  <c r="P2950" i="14"/>
  <c r="M2950" i="14" s="1"/>
  <c r="P2934" i="14"/>
  <c r="M2934" i="14" s="1"/>
  <c r="P2871" i="14"/>
  <c r="M2871" i="14" s="1"/>
  <c r="P2825" i="14"/>
  <c r="M2825" i="14" s="1"/>
  <c r="P2794" i="14"/>
  <c r="M2794" i="14" s="1"/>
  <c r="P2778" i="14"/>
  <c r="M2778" i="14" s="1"/>
  <c r="P2762" i="14"/>
  <c r="M2762" i="14" s="1"/>
  <c r="P2747" i="14"/>
  <c r="M2747" i="14" s="1"/>
  <c r="P2731" i="14"/>
  <c r="M2731" i="14" s="1"/>
  <c r="P2700" i="14"/>
  <c r="M2700" i="14" s="1"/>
  <c r="P2685" i="14"/>
  <c r="M2685" i="14" s="1"/>
  <c r="P2655" i="14"/>
  <c r="M2655" i="14" s="1"/>
  <c r="P2640" i="14"/>
  <c r="M2640" i="14" s="1"/>
  <c r="P2624" i="14"/>
  <c r="M2624" i="14" s="1"/>
  <c r="P2608" i="14"/>
  <c r="M2608" i="14" s="1"/>
  <c r="P2592" i="14"/>
  <c r="M2592" i="14" s="1"/>
  <c r="P2561" i="14"/>
  <c r="M2561" i="14" s="1"/>
  <c r="P2546" i="14"/>
  <c r="M2546" i="14" s="1"/>
  <c r="P2500" i="14"/>
  <c r="M2500" i="14" s="1"/>
  <c r="P2485" i="14"/>
  <c r="M2485" i="14" s="1"/>
  <c r="P2408" i="14"/>
  <c r="M2408" i="14" s="1"/>
  <c r="P2394" i="14"/>
  <c r="M2394" i="14" s="1"/>
  <c r="P2379" i="14"/>
  <c r="M2379" i="14" s="1"/>
  <c r="P2303" i="14"/>
  <c r="M2303" i="14" s="1"/>
  <c r="P2288" i="14"/>
  <c r="M2288" i="14" s="1"/>
  <c r="P2273" i="14"/>
  <c r="M2273" i="14" s="1"/>
  <c r="P2243" i="14"/>
  <c r="M2243" i="14" s="1"/>
  <c r="P2228" i="14"/>
  <c r="M2228" i="14" s="1"/>
  <c r="P2167" i="14"/>
  <c r="M2167" i="14" s="1"/>
  <c r="P2122" i="14"/>
  <c r="M2122" i="14" s="1"/>
  <c r="P2107" i="14"/>
  <c r="M2107" i="14" s="1"/>
  <c r="P2076" i="14"/>
  <c r="M2076" i="14" s="1"/>
  <c r="P2031" i="14"/>
  <c r="M2031" i="14" s="1"/>
  <c r="P1973" i="14"/>
  <c r="M1973" i="14" s="1"/>
  <c r="P1957" i="14"/>
  <c r="M1957" i="14" s="1"/>
  <c r="P1901" i="14"/>
  <c r="M1901" i="14" s="1"/>
  <c r="P1888" i="14"/>
  <c r="M1888" i="14" s="1"/>
  <c r="P1832" i="14"/>
  <c r="M1832" i="14" s="1"/>
  <c r="P1926" i="14"/>
  <c r="M1926" i="14" s="1"/>
  <c r="P4468" i="14"/>
  <c r="M4468" i="14" s="1"/>
  <c r="P4342" i="14"/>
  <c r="M4342" i="14" s="1"/>
  <c r="P4235" i="14"/>
  <c r="M4235" i="14" s="1"/>
  <c r="P4173" i="14"/>
  <c r="M4173" i="14" s="1"/>
  <c r="P4110" i="14"/>
  <c r="M4110" i="14" s="1"/>
  <c r="P4068" i="14"/>
  <c r="M4068" i="14" s="1"/>
  <c r="P4024" i="14"/>
  <c r="M4024" i="14" s="1"/>
  <c r="P4003" i="14"/>
  <c r="M4003" i="14" s="1"/>
  <c r="P3939" i="14"/>
  <c r="M3939" i="14" s="1"/>
  <c r="P3896" i="14"/>
  <c r="M3896" i="14" s="1"/>
  <c r="P3808" i="14"/>
  <c r="M3808" i="14" s="1"/>
  <c r="P3768" i="14"/>
  <c r="M3768" i="14" s="1"/>
  <c r="P3707" i="14"/>
  <c r="M3707" i="14" s="1"/>
  <c r="P3545" i="14"/>
  <c r="M3545" i="14" s="1"/>
  <c r="P3525" i="14"/>
  <c r="M3525" i="14" s="1"/>
  <c r="P3445" i="14"/>
  <c r="M3445" i="14" s="1"/>
  <c r="P3311" i="14"/>
  <c r="M3311" i="14" s="1"/>
  <c r="P3273" i="14"/>
  <c r="M3273" i="14" s="1"/>
  <c r="P3182" i="14"/>
  <c r="M3182" i="14" s="1"/>
  <c r="P3126" i="14"/>
  <c r="M3126" i="14" s="1"/>
  <c r="P3090" i="14"/>
  <c r="M3090" i="14" s="1"/>
  <c r="P3055" i="14"/>
  <c r="M3055" i="14" s="1"/>
  <c r="P3001" i="14"/>
  <c r="M3001" i="14" s="1"/>
  <c r="P2966" i="14"/>
  <c r="M2966" i="14" s="1"/>
  <c r="P2917" i="14"/>
  <c r="M2917" i="14" s="1"/>
  <c r="P2902" i="14"/>
  <c r="M2902" i="14" s="1"/>
  <c r="P2886" i="14"/>
  <c r="M2886" i="14" s="1"/>
  <c r="P2855" i="14"/>
  <c r="M2855" i="14" s="1"/>
  <c r="P2840" i="14"/>
  <c r="M2840" i="14" s="1"/>
  <c r="P2809" i="14"/>
  <c r="M2809" i="14" s="1"/>
  <c r="P2715" i="14"/>
  <c r="M2715" i="14" s="1"/>
  <c r="P2669" i="14"/>
  <c r="M2669" i="14" s="1"/>
  <c r="P2576" i="14"/>
  <c r="M2576" i="14" s="1"/>
  <c r="P2530" i="14"/>
  <c r="M2530" i="14" s="1"/>
  <c r="P2515" i="14"/>
  <c r="M2515" i="14" s="1"/>
  <c r="P2469" i="14"/>
  <c r="M2469" i="14" s="1"/>
  <c r="P2454" i="14"/>
  <c r="M2454" i="14" s="1"/>
  <c r="P2439" i="14"/>
  <c r="M2439" i="14" s="1"/>
  <c r="P2423" i="14"/>
  <c r="M2423" i="14" s="1"/>
  <c r="P2363" i="14"/>
  <c r="M2363" i="14" s="1"/>
  <c r="P2347" i="14"/>
  <c r="M2347" i="14" s="1"/>
  <c r="P2332" i="14"/>
  <c r="M2332" i="14" s="1"/>
  <c r="P2317" i="14"/>
  <c r="M2317" i="14" s="1"/>
  <c r="P2197" i="14"/>
  <c r="M2197" i="14" s="1"/>
  <c r="P2182" i="14"/>
  <c r="M2182" i="14" s="1"/>
  <c r="P2151" i="14"/>
  <c r="M2151" i="14" s="1"/>
  <c r="P2137" i="14"/>
  <c r="M2137" i="14" s="1"/>
  <c r="P2091" i="14"/>
  <c r="M2091" i="14" s="1"/>
  <c r="P2060" i="14"/>
  <c r="M2060" i="14" s="1"/>
  <c r="P2046" i="14"/>
  <c r="M2046" i="14" s="1"/>
  <c r="P2016" i="14"/>
  <c r="M2016" i="14" s="1"/>
  <c r="P2001" i="14"/>
  <c r="M2001" i="14" s="1"/>
  <c r="P1987" i="14"/>
  <c r="M1987" i="14" s="1"/>
  <c r="P1943" i="14"/>
  <c r="M1943" i="14" s="1"/>
  <c r="P1929" i="14"/>
  <c r="M1929" i="14" s="1"/>
  <c r="P1915" i="14"/>
  <c r="M1915" i="14" s="1"/>
  <c r="P1860" i="14"/>
  <c r="M1860" i="14" s="1"/>
  <c r="P2242" i="14"/>
  <c r="M2242" i="14" s="1"/>
  <c r="P2106" i="14"/>
  <c r="M2106" i="14" s="1"/>
  <c r="P2030" i="14"/>
  <c r="M2030" i="14" s="1"/>
  <c r="P1846" i="14"/>
  <c r="M1846" i="14" s="1"/>
  <c r="P2821" i="14"/>
  <c r="M2821" i="14" s="1"/>
  <c r="P1829" i="14"/>
  <c r="M1829" i="14" s="1"/>
  <c r="P2390" i="14"/>
  <c r="M2390" i="14" s="1"/>
  <c r="P2012" i="14"/>
  <c r="M2012" i="14" s="1"/>
  <c r="P2268" i="14"/>
  <c r="M2268" i="14" s="1"/>
  <c r="P2102" i="14"/>
  <c r="M2102" i="14" s="1"/>
  <c r="P3620" i="14"/>
  <c r="M3620" i="14" s="1"/>
  <c r="P3342" i="14"/>
  <c r="M3342" i="14" s="1"/>
  <c r="P2788" i="14"/>
  <c r="M2788" i="14" s="1"/>
  <c r="P2634" i="14"/>
  <c r="M2634" i="14" s="1"/>
  <c r="P2252" i="14"/>
  <c r="M2252" i="14" s="1"/>
  <c r="P2025" i="14"/>
  <c r="M2025" i="14" s="1"/>
  <c r="P4404" i="14"/>
  <c r="M4404" i="14" s="1"/>
  <c r="P4382" i="14"/>
  <c r="M4382" i="14" s="1"/>
  <c r="P4361" i="14"/>
  <c r="M4361" i="14" s="1"/>
  <c r="P4298" i="14"/>
  <c r="M4298" i="14" s="1"/>
  <c r="P4130" i="14"/>
  <c r="M4130" i="14" s="1"/>
  <c r="P4088" i="14"/>
  <c r="M4088" i="14" s="1"/>
  <c r="P3979" i="14"/>
  <c r="M3979" i="14" s="1"/>
  <c r="P3958" i="14"/>
  <c r="M3958" i="14" s="1"/>
  <c r="P3915" i="14"/>
  <c r="M3915" i="14" s="1"/>
  <c r="P3830" i="14"/>
  <c r="M3830" i="14" s="1"/>
  <c r="P3666" i="14"/>
  <c r="M3666" i="14" s="1"/>
  <c r="P3586" i="14"/>
  <c r="M3586" i="14" s="1"/>
  <c r="P3506" i="14"/>
  <c r="M3506" i="14" s="1"/>
  <c r="P3465" i="14"/>
  <c r="M3465" i="14" s="1"/>
  <c r="P3387" i="14"/>
  <c r="M3387" i="14" s="1"/>
  <c r="P3368" i="14"/>
  <c r="M3368" i="14" s="1"/>
  <c r="P3350" i="14"/>
  <c r="M3350" i="14" s="1"/>
  <c r="P3291" i="14"/>
  <c r="M3291" i="14" s="1"/>
  <c r="P3234" i="14"/>
  <c r="M3234" i="14" s="1"/>
  <c r="P3216" i="14"/>
  <c r="M3216" i="14" s="1"/>
  <c r="P3198" i="14"/>
  <c r="M3198" i="14" s="1"/>
  <c r="P3164" i="14"/>
  <c r="M3164" i="14" s="1"/>
  <c r="P3107" i="14"/>
  <c r="M3107" i="14" s="1"/>
  <c r="P3072" i="14"/>
  <c r="M3072" i="14" s="1"/>
  <c r="P3018" i="14"/>
  <c r="M3018" i="14" s="1"/>
  <c r="P2983" i="14"/>
  <c r="M2983" i="14" s="1"/>
  <c r="P2949" i="14"/>
  <c r="M2949" i="14" s="1"/>
  <c r="P2933" i="14"/>
  <c r="M2933" i="14" s="1"/>
  <c r="P2870" i="14"/>
  <c r="M2870" i="14" s="1"/>
  <c r="P2824" i="14"/>
  <c r="M2824" i="14" s="1"/>
  <c r="P2793" i="14"/>
  <c r="M2793" i="14" s="1"/>
  <c r="P2777" i="14"/>
  <c r="M2777" i="14" s="1"/>
  <c r="P2746" i="14"/>
  <c r="M2746" i="14" s="1"/>
  <c r="P2730" i="14"/>
  <c r="M2730" i="14" s="1"/>
  <c r="P2699" i="14"/>
  <c r="M2699" i="14" s="1"/>
  <c r="P2684" i="14"/>
  <c r="M2684" i="14" s="1"/>
  <c r="P2654" i="14"/>
  <c r="M2654" i="14" s="1"/>
  <c r="P2639" i="14"/>
  <c r="M2639" i="14" s="1"/>
  <c r="P2623" i="14"/>
  <c r="M2623" i="14" s="1"/>
  <c r="P2607" i="14"/>
  <c r="M2607" i="14" s="1"/>
  <c r="P2591" i="14"/>
  <c r="M2591" i="14" s="1"/>
  <c r="P2560" i="14"/>
  <c r="M2560" i="14" s="1"/>
  <c r="P2545" i="14"/>
  <c r="M2545" i="14" s="1"/>
  <c r="P2499" i="14"/>
  <c r="M2499" i="14" s="1"/>
  <c r="P2484" i="14"/>
  <c r="M2484" i="14" s="1"/>
  <c r="P2407" i="14"/>
  <c r="M2407" i="14" s="1"/>
  <c r="P2393" i="14"/>
  <c r="M2393" i="14" s="1"/>
  <c r="P2378" i="14"/>
  <c r="M2378" i="14" s="1"/>
  <c r="P2302" i="14"/>
  <c r="M2302" i="14" s="1"/>
  <c r="P2287" i="14"/>
  <c r="M2287" i="14" s="1"/>
  <c r="P2272" i="14"/>
  <c r="M2272" i="14" s="1"/>
  <c r="P2257" i="14"/>
  <c r="M2257" i="14" s="1"/>
  <c r="P2227" i="14"/>
  <c r="M2227" i="14" s="1"/>
  <c r="P2166" i="14"/>
  <c r="M2166" i="14" s="1"/>
  <c r="P2121" i="14"/>
  <c r="M2121" i="14" s="1"/>
  <c r="P2075" i="14"/>
  <c r="M2075" i="14" s="1"/>
  <c r="P2284" i="14"/>
  <c r="M2284" i="14" s="1"/>
  <c r="P1954" i="14"/>
  <c r="M1954" i="14" s="1"/>
  <c r="P1843" i="14"/>
  <c r="M1843" i="14" s="1"/>
  <c r="P2557" i="14"/>
  <c r="M2557" i="14" s="1"/>
  <c r="P4318" i="14"/>
  <c r="M4318" i="14" s="1"/>
  <c r="P4234" i="14"/>
  <c r="M4234" i="14" s="1"/>
  <c r="P4212" i="14"/>
  <c r="M4212" i="14" s="1"/>
  <c r="P4172" i="14"/>
  <c r="M4172" i="14" s="1"/>
  <c r="P4150" i="14"/>
  <c r="M4150" i="14" s="1"/>
  <c r="P4002" i="14"/>
  <c r="M4002" i="14" s="1"/>
  <c r="P3807" i="14"/>
  <c r="M3807" i="14" s="1"/>
  <c r="P3767" i="14"/>
  <c r="M3767" i="14" s="1"/>
  <c r="P3745" i="14"/>
  <c r="M3745" i="14" s="1"/>
  <c r="P3725" i="14"/>
  <c r="M3725" i="14" s="1"/>
  <c r="P3706" i="14"/>
  <c r="M3706" i="14" s="1"/>
  <c r="P3684" i="14"/>
  <c r="M3684" i="14" s="1"/>
  <c r="P3646" i="14"/>
  <c r="M3646" i="14" s="1"/>
  <c r="P3606" i="14"/>
  <c r="M3606" i="14" s="1"/>
  <c r="P3544" i="14"/>
  <c r="M3544" i="14" s="1"/>
  <c r="P3444" i="14"/>
  <c r="M3444" i="14" s="1"/>
  <c r="P3406" i="14"/>
  <c r="M3406" i="14" s="1"/>
  <c r="P3328" i="14"/>
  <c r="M3328" i="14" s="1"/>
  <c r="P3310" i="14"/>
  <c r="M3310" i="14" s="1"/>
  <c r="P3272" i="14"/>
  <c r="M3272" i="14" s="1"/>
  <c r="P3181" i="14"/>
  <c r="M3181" i="14" s="1"/>
  <c r="P3125" i="14"/>
  <c r="M3125" i="14" s="1"/>
  <c r="P3000" i="14"/>
  <c r="M3000" i="14" s="1"/>
  <c r="P2965" i="14"/>
  <c r="M2965" i="14" s="1"/>
  <c r="P2916" i="14"/>
  <c r="M2916" i="14" s="1"/>
  <c r="P2901" i="14"/>
  <c r="M2901" i="14" s="1"/>
  <c r="P2885" i="14"/>
  <c r="M2885" i="14" s="1"/>
  <c r="P2854" i="14"/>
  <c r="M2854" i="14" s="1"/>
  <c r="P2839" i="14"/>
  <c r="M2839" i="14" s="1"/>
  <c r="P2808" i="14"/>
  <c r="M2808" i="14" s="1"/>
  <c r="P2761" i="14"/>
  <c r="M2761" i="14" s="1"/>
  <c r="P2714" i="14"/>
  <c r="M2714" i="14" s="1"/>
  <c r="P2668" i="14"/>
  <c r="M2668" i="14" s="1"/>
  <c r="P2575" i="14"/>
  <c r="M2575" i="14" s="1"/>
  <c r="P2529" i="14"/>
  <c r="M2529" i="14" s="1"/>
  <c r="P2514" i="14"/>
  <c r="M2514" i="14" s="1"/>
  <c r="P2468" i="14"/>
  <c r="M2468" i="14" s="1"/>
  <c r="P2453" i="14"/>
  <c r="M2453" i="14" s="1"/>
  <c r="P2438" i="14"/>
  <c r="M2438" i="14" s="1"/>
  <c r="P2362" i="14"/>
  <c r="M2362" i="14" s="1"/>
  <c r="P2346" i="14"/>
  <c r="M2346" i="14" s="1"/>
  <c r="P2331" i="14"/>
  <c r="M2331" i="14" s="1"/>
  <c r="P2316" i="14"/>
  <c r="M2316" i="14" s="1"/>
  <c r="P2196" i="14"/>
  <c r="M2196" i="14" s="1"/>
  <c r="P2181" i="14"/>
  <c r="M2181" i="14" s="1"/>
  <c r="P2150" i="14"/>
  <c r="M2150" i="14" s="1"/>
  <c r="P2136" i="14"/>
  <c r="M2136" i="14" s="1"/>
  <c r="P2090" i="14"/>
  <c r="M2090" i="14" s="1"/>
  <c r="P2059" i="14"/>
  <c r="M2059" i="14" s="1"/>
  <c r="P2045" i="14"/>
  <c r="M2045" i="14" s="1"/>
  <c r="P2015" i="14"/>
  <c r="M2015" i="14" s="1"/>
  <c r="P2000" i="14"/>
  <c r="M2000" i="14" s="1"/>
  <c r="P1986" i="14"/>
  <c r="M1986" i="14" s="1"/>
  <c r="P1956" i="14"/>
  <c r="M1956" i="14" s="1"/>
  <c r="P1928" i="14"/>
  <c r="M1928" i="14" s="1"/>
  <c r="P1900" i="14"/>
  <c r="M1900" i="14" s="1"/>
  <c r="P1887" i="14"/>
  <c r="M1887" i="14" s="1"/>
  <c r="P1831" i="14"/>
  <c r="M1831" i="14" s="1"/>
  <c r="P1872" i="14"/>
  <c r="M1872" i="14" s="1"/>
  <c r="P2727" i="14"/>
  <c r="M2727" i="14" s="1"/>
  <c r="P2604" i="14"/>
  <c r="M2604" i="14" s="1"/>
  <c r="P2420" i="14"/>
  <c r="M2420" i="14" s="1"/>
  <c r="P2254" i="14"/>
  <c r="M2254" i="14" s="1"/>
  <c r="P2072" i="14"/>
  <c r="M2072" i="14" s="1"/>
  <c r="P2496" i="14"/>
  <c r="M2496" i="14" s="1"/>
  <c r="P1997" i="14"/>
  <c r="M1997" i="14" s="1"/>
  <c r="P2238" i="14"/>
  <c r="M2238" i="14" s="1"/>
  <c r="P2147" i="14"/>
  <c r="M2147" i="14" s="1"/>
  <c r="P2026" i="14"/>
  <c r="M2026" i="14" s="1"/>
  <c r="P1856" i="14"/>
  <c r="M1856" i="14" s="1"/>
  <c r="P2162" i="14"/>
  <c r="M2162" i="14" s="1"/>
  <c r="P1939" i="14"/>
  <c r="M1939" i="14" s="1"/>
  <c r="P4227" i="14"/>
  <c r="M4227" i="14" s="1"/>
  <c r="P2694" i="14"/>
  <c r="M2694" i="14" s="1"/>
  <c r="P4466" i="14"/>
  <c r="M4466" i="14" s="1"/>
  <c r="P4444" i="14"/>
  <c r="M4444" i="14" s="1"/>
  <c r="P4423" i="14"/>
  <c r="M4423" i="14" s="1"/>
  <c r="P4381" i="14"/>
  <c r="M4381" i="14" s="1"/>
  <c r="P4360" i="14"/>
  <c r="M4360" i="14" s="1"/>
  <c r="P4253" i="14"/>
  <c r="M4253" i="14" s="1"/>
  <c r="P4191" i="14"/>
  <c r="M4191" i="14" s="1"/>
  <c r="P4129" i="14"/>
  <c r="M4129" i="14" s="1"/>
  <c r="P4087" i="14"/>
  <c r="M4087" i="14" s="1"/>
  <c r="P4066" i="14"/>
  <c r="M4066" i="14" s="1"/>
  <c r="P3978" i="14"/>
  <c r="M3978" i="14" s="1"/>
  <c r="P3957" i="14"/>
  <c r="M3957" i="14" s="1"/>
  <c r="P3914" i="14"/>
  <c r="M3914" i="14" s="1"/>
  <c r="P3894" i="14"/>
  <c r="M3894" i="14" s="1"/>
  <c r="P3849" i="14"/>
  <c r="M3849" i="14" s="1"/>
  <c r="P3786" i="14"/>
  <c r="M3786" i="14" s="1"/>
  <c r="P3585" i="14"/>
  <c r="M3585" i="14" s="1"/>
  <c r="P3524" i="14"/>
  <c r="M3524" i="14" s="1"/>
  <c r="P3483" i="14"/>
  <c r="M3483" i="14" s="1"/>
  <c r="P3386" i="14"/>
  <c r="M3386" i="14" s="1"/>
  <c r="P3367" i="14"/>
  <c r="M3367" i="14" s="1"/>
  <c r="P3290" i="14"/>
  <c r="M3290" i="14" s="1"/>
  <c r="P3251" i="14"/>
  <c r="M3251" i="14" s="1"/>
  <c r="P3233" i="14"/>
  <c r="M3233" i="14" s="1"/>
  <c r="P3215" i="14"/>
  <c r="M3215" i="14" s="1"/>
  <c r="P3163" i="14"/>
  <c r="M3163" i="14" s="1"/>
  <c r="P3106" i="14"/>
  <c r="M3106" i="14" s="1"/>
  <c r="P3089" i="14"/>
  <c r="M3089" i="14" s="1"/>
  <c r="P3053" i="14"/>
  <c r="M3053" i="14" s="1"/>
  <c r="P3017" i="14"/>
  <c r="M3017" i="14" s="1"/>
  <c r="P2982" i="14"/>
  <c r="M2982" i="14" s="1"/>
  <c r="P2932" i="14"/>
  <c r="M2932" i="14" s="1"/>
  <c r="P2869" i="14"/>
  <c r="M2869" i="14" s="1"/>
  <c r="P2823" i="14"/>
  <c r="M2823" i="14" s="1"/>
  <c r="P2792" i="14"/>
  <c r="M2792" i="14" s="1"/>
  <c r="P2776" i="14"/>
  <c r="M2776" i="14" s="1"/>
  <c r="P2745" i="14"/>
  <c r="M2745" i="14" s="1"/>
  <c r="P2729" i="14"/>
  <c r="M2729" i="14" s="1"/>
  <c r="P2698" i="14"/>
  <c r="M2698" i="14" s="1"/>
  <c r="P2683" i="14"/>
  <c r="M2683" i="14" s="1"/>
  <c r="P2653" i="14"/>
  <c r="M2653" i="14" s="1"/>
  <c r="P2638" i="14"/>
  <c r="M2638" i="14" s="1"/>
  <c r="P2622" i="14"/>
  <c r="M2622" i="14" s="1"/>
  <c r="P2606" i="14"/>
  <c r="M2606" i="14" s="1"/>
  <c r="P2590" i="14"/>
  <c r="M2590" i="14" s="1"/>
  <c r="P2559" i="14"/>
  <c r="M2559" i="14" s="1"/>
  <c r="P2544" i="14"/>
  <c r="M2544" i="14" s="1"/>
  <c r="P2483" i="14"/>
  <c r="M2483" i="14" s="1"/>
  <c r="P2422" i="14"/>
  <c r="M2422" i="14" s="1"/>
  <c r="P2406" i="14"/>
  <c r="M2406" i="14" s="1"/>
  <c r="P2392" i="14"/>
  <c r="M2392" i="14" s="1"/>
  <c r="P2377" i="14"/>
  <c r="M2377" i="14" s="1"/>
  <c r="P2301" i="14"/>
  <c r="M2301" i="14" s="1"/>
  <c r="P2286" i="14"/>
  <c r="M2286" i="14" s="1"/>
  <c r="P2271" i="14"/>
  <c r="M2271" i="14" s="1"/>
  <c r="P2256" i="14"/>
  <c r="M2256" i="14" s="1"/>
  <c r="P2241" i="14"/>
  <c r="M2241" i="14" s="1"/>
  <c r="P2226" i="14"/>
  <c r="M2226" i="14" s="1"/>
  <c r="P2211" i="14"/>
  <c r="M2211" i="14" s="1"/>
  <c r="P2165" i="14"/>
  <c r="M2165" i="14" s="1"/>
  <c r="P2105" i="14"/>
  <c r="M2105" i="14" s="1"/>
  <c r="P2074" i="14"/>
  <c r="M2074" i="14" s="1"/>
  <c r="P2029" i="14"/>
  <c r="M2029" i="14" s="1"/>
  <c r="P1971" i="14"/>
  <c r="M1971" i="14" s="1"/>
  <c r="P1942" i="14"/>
  <c r="M1942" i="14" s="1"/>
  <c r="P1914" i="14"/>
  <c r="M1914" i="14" s="1"/>
  <c r="P1873" i="14"/>
  <c r="M1873" i="14" s="1"/>
  <c r="P1859" i="14"/>
  <c r="M1859" i="14" s="1"/>
  <c r="P1845" i="14"/>
  <c r="M1845" i="14" s="1"/>
  <c r="P1886" i="14"/>
  <c r="M1886" i="14" s="1"/>
  <c r="P1830" i="14"/>
  <c r="M1830" i="14" s="1"/>
  <c r="P3140" i="14"/>
  <c r="M3140" i="14" s="1"/>
  <c r="P2712" i="14"/>
  <c r="M2712" i="14" s="1"/>
  <c r="P2620" i="14"/>
  <c r="M2620" i="14" s="1"/>
  <c r="P2103" i="14"/>
  <c r="M2103" i="14" s="1"/>
  <c r="P1984" i="14"/>
  <c r="M1984" i="14" s="1"/>
  <c r="P2511" i="14"/>
  <c r="M2511" i="14" s="1"/>
  <c r="P2193" i="14"/>
  <c r="M2193" i="14" s="1"/>
  <c r="P2313" i="14"/>
  <c r="M2313" i="14" s="1"/>
  <c r="P2086" i="14"/>
  <c r="M2086" i="14" s="1"/>
  <c r="P1911" i="14"/>
  <c r="M1911" i="14" s="1"/>
  <c r="P3699" i="14"/>
  <c r="M3699" i="14" s="1"/>
  <c r="P3265" i="14"/>
  <c r="M3265" i="14" s="1"/>
  <c r="P3013" i="14"/>
  <c r="M3013" i="14" s="1"/>
  <c r="P2912" i="14"/>
  <c r="M2912" i="14" s="1"/>
  <c r="P2710" i="14"/>
  <c r="M2710" i="14" s="1"/>
  <c r="P2602" i="14"/>
  <c r="M2602" i="14" s="1"/>
  <c r="P2479" i="14"/>
  <c r="M2479" i="14" s="1"/>
  <c r="P2282" i="14"/>
  <c r="M2282" i="14" s="1"/>
  <c r="P2055" i="14"/>
  <c r="M2055" i="14" s="1"/>
  <c r="P1967" i="14"/>
  <c r="M1967" i="14" s="1"/>
  <c r="P4317" i="14"/>
  <c r="M4317" i="14" s="1"/>
  <c r="P4296" i="14"/>
  <c r="M4296" i="14" s="1"/>
  <c r="P4273" i="14"/>
  <c r="M4273" i="14" s="1"/>
  <c r="P4233" i="14"/>
  <c r="M4233" i="14" s="1"/>
  <c r="P4211" i="14"/>
  <c r="M4211" i="14" s="1"/>
  <c r="P4149" i="14"/>
  <c r="M4149" i="14" s="1"/>
  <c r="P4042" i="14"/>
  <c r="M4042" i="14" s="1"/>
  <c r="P4021" i="14"/>
  <c r="M4021" i="14" s="1"/>
  <c r="P3870" i="14"/>
  <c r="M3870" i="14" s="1"/>
  <c r="P3806" i="14"/>
  <c r="M3806" i="14" s="1"/>
  <c r="P3744" i="14"/>
  <c r="M3744" i="14" s="1"/>
  <c r="P3724" i="14"/>
  <c r="M3724" i="14" s="1"/>
  <c r="P3683" i="14"/>
  <c r="M3683" i="14" s="1"/>
  <c r="P3645" i="14"/>
  <c r="M3645" i="14" s="1"/>
  <c r="P3605" i="14"/>
  <c r="M3605" i="14" s="1"/>
  <c r="P3543" i="14"/>
  <c r="M3543" i="14" s="1"/>
  <c r="P3443" i="14"/>
  <c r="M3443" i="14" s="1"/>
  <c r="P3405" i="14"/>
  <c r="M3405" i="14" s="1"/>
  <c r="P3327" i="14"/>
  <c r="M3327" i="14" s="1"/>
  <c r="P3309" i="14"/>
  <c r="M3309" i="14" s="1"/>
  <c r="P3197" i="14"/>
  <c r="M3197" i="14" s="1"/>
  <c r="P3180" i="14"/>
  <c r="M3180" i="14" s="1"/>
  <c r="P3124" i="14"/>
  <c r="M3124" i="14" s="1"/>
  <c r="P3071" i="14"/>
  <c r="M3071" i="14" s="1"/>
  <c r="P3034" i="14"/>
  <c r="M3034" i="14" s="1"/>
  <c r="P2999" i="14"/>
  <c r="M2999" i="14" s="1"/>
  <c r="P2964" i="14"/>
  <c r="M2964" i="14" s="1"/>
  <c r="P2948" i="14"/>
  <c r="M2948" i="14" s="1"/>
  <c r="P2915" i="14"/>
  <c r="M2915" i="14" s="1"/>
  <c r="P2900" i="14"/>
  <c r="M2900" i="14" s="1"/>
  <c r="P2884" i="14"/>
  <c r="M2884" i="14" s="1"/>
  <c r="P2853" i="14"/>
  <c r="M2853" i="14" s="1"/>
  <c r="P2838" i="14"/>
  <c r="M2838" i="14" s="1"/>
  <c r="P2807" i="14"/>
  <c r="M2807" i="14" s="1"/>
  <c r="P2760" i="14"/>
  <c r="M2760" i="14" s="1"/>
  <c r="P2574" i="14"/>
  <c r="M2574" i="14" s="1"/>
  <c r="P2528" i="14"/>
  <c r="M2528" i="14" s="1"/>
  <c r="P2513" i="14"/>
  <c r="M2513" i="14" s="1"/>
  <c r="P2498" i="14"/>
  <c r="M2498" i="14" s="1"/>
  <c r="P2467" i="14"/>
  <c r="M2467" i="14" s="1"/>
  <c r="P2452" i="14"/>
  <c r="M2452" i="14" s="1"/>
  <c r="P2437" i="14"/>
  <c r="M2437" i="14" s="1"/>
  <c r="P2361" i="14"/>
  <c r="M2361" i="14" s="1"/>
  <c r="P2345" i="14"/>
  <c r="M2345" i="14" s="1"/>
  <c r="P2330" i="14"/>
  <c r="M2330" i="14" s="1"/>
  <c r="P2315" i="14"/>
  <c r="M2315" i="14" s="1"/>
  <c r="P2195" i="14"/>
  <c r="M2195" i="14" s="1"/>
  <c r="P2180" i="14"/>
  <c r="M2180" i="14" s="1"/>
  <c r="P2149" i="14"/>
  <c r="M2149" i="14" s="1"/>
  <c r="P2135" i="14"/>
  <c r="M2135" i="14" s="1"/>
  <c r="P2120" i="14"/>
  <c r="M2120" i="14" s="1"/>
  <c r="P2089" i="14"/>
  <c r="M2089" i="14" s="1"/>
  <c r="P2058" i="14"/>
  <c r="M2058" i="14" s="1"/>
  <c r="P2044" i="14"/>
  <c r="M2044" i="14" s="1"/>
  <c r="P2014" i="14"/>
  <c r="M2014" i="14" s="1"/>
  <c r="P1999" i="14"/>
  <c r="M1999" i="14" s="1"/>
  <c r="P1955" i="14"/>
  <c r="M1955" i="14" s="1"/>
  <c r="P1913" i="14"/>
  <c r="M1913" i="14" s="1"/>
  <c r="P1844" i="14"/>
  <c r="M1844" i="14" s="1"/>
  <c r="P3104" i="14"/>
  <c r="M3104" i="14" s="1"/>
  <c r="P2774" i="14"/>
  <c r="M2774" i="14" s="1"/>
  <c r="P2651" i="14"/>
  <c r="M2651" i="14" s="1"/>
  <c r="P2466" i="14"/>
  <c r="M2466" i="14" s="1"/>
  <c r="P2209" i="14"/>
  <c r="M2209" i="14" s="1"/>
  <c r="P1898" i="14"/>
  <c r="M1898" i="14" s="1"/>
  <c r="P2283" i="14"/>
  <c r="M2283" i="14" s="1"/>
  <c r="P1968" i="14"/>
  <c r="M1968" i="14" s="1"/>
  <c r="P4419" i="14"/>
  <c r="M4419" i="14" s="1"/>
  <c r="P4165" i="14"/>
  <c r="M4165" i="14" s="1"/>
  <c r="P3679" i="14"/>
  <c r="M3679" i="14" s="1"/>
  <c r="P3382" i="14"/>
  <c r="M3382" i="14" s="1"/>
  <c r="P3229" i="14"/>
  <c r="M3229" i="14" s="1"/>
  <c r="P3031" i="14"/>
  <c r="M3031" i="14" s="1"/>
  <c r="P2725" i="14"/>
  <c r="M2725" i="14" s="1"/>
  <c r="P2618" i="14"/>
  <c r="M2618" i="14" s="1"/>
  <c r="P2207" i="14"/>
  <c r="M2207" i="14" s="1"/>
  <c r="P1869" i="14"/>
  <c r="M1869" i="14" s="1"/>
  <c r="P4465" i="14"/>
  <c r="M4465" i="14" s="1"/>
  <c r="P4443" i="14"/>
  <c r="M4443" i="14" s="1"/>
  <c r="P4422" i="14"/>
  <c r="M4422" i="14" s="1"/>
  <c r="P4252" i="14"/>
  <c r="M4252" i="14" s="1"/>
  <c r="P4190" i="14"/>
  <c r="M4190" i="14" s="1"/>
  <c r="P4065" i="14"/>
  <c r="M4065" i="14" s="1"/>
  <c r="P3977" i="14"/>
  <c r="M3977" i="14" s="1"/>
  <c r="P3956" i="14"/>
  <c r="M3956" i="14" s="1"/>
  <c r="P3893" i="14"/>
  <c r="M3893" i="14" s="1"/>
  <c r="P3848" i="14"/>
  <c r="M3848" i="14" s="1"/>
  <c r="P3663" i="14"/>
  <c r="M3663" i="14" s="1"/>
  <c r="P3623" i="14"/>
  <c r="M3623" i="14" s="1"/>
  <c r="P3584" i="14"/>
  <c r="M3584" i="14" s="1"/>
  <c r="P3523" i="14"/>
  <c r="M3523" i="14" s="1"/>
  <c r="P3482" i="14"/>
  <c r="M3482" i="14" s="1"/>
  <c r="P3462" i="14"/>
  <c r="M3462" i="14" s="1"/>
  <c r="P3385" i="14"/>
  <c r="M3385" i="14" s="1"/>
  <c r="P3366" i="14"/>
  <c r="M3366" i="14" s="1"/>
  <c r="P3289" i="14"/>
  <c r="M3289" i="14" s="1"/>
  <c r="P3250" i="14"/>
  <c r="M3250" i="14" s="1"/>
  <c r="P3232" i="14"/>
  <c r="M3232" i="14" s="1"/>
  <c r="P3214" i="14"/>
  <c r="M3214" i="14" s="1"/>
  <c r="P3141" i="14"/>
  <c r="M3141" i="14" s="1"/>
  <c r="P3105" i="14"/>
  <c r="M3105" i="14" s="1"/>
  <c r="P3088" i="14"/>
  <c r="M3088" i="14" s="1"/>
  <c r="P3016" i="14"/>
  <c r="M3016" i="14" s="1"/>
  <c r="P2981" i="14"/>
  <c r="M2981" i="14" s="1"/>
  <c r="P2868" i="14"/>
  <c r="M2868" i="14" s="1"/>
  <c r="P2822" i="14"/>
  <c r="M2822" i="14" s="1"/>
  <c r="P2791" i="14"/>
  <c r="M2791" i="14" s="1"/>
  <c r="P2775" i="14"/>
  <c r="M2775" i="14" s="1"/>
  <c r="P2744" i="14"/>
  <c r="M2744" i="14" s="1"/>
  <c r="P2728" i="14"/>
  <c r="M2728" i="14" s="1"/>
  <c r="P2713" i="14"/>
  <c r="M2713" i="14" s="1"/>
  <c r="P2697" i="14"/>
  <c r="M2697" i="14" s="1"/>
  <c r="P2682" i="14"/>
  <c r="M2682" i="14" s="1"/>
  <c r="P2667" i="14"/>
  <c r="M2667" i="14" s="1"/>
  <c r="P2652" i="14"/>
  <c r="M2652" i="14" s="1"/>
  <c r="P2637" i="14"/>
  <c r="M2637" i="14" s="1"/>
  <c r="P2621" i="14"/>
  <c r="M2621" i="14" s="1"/>
  <c r="P2605" i="14"/>
  <c r="M2605" i="14" s="1"/>
  <c r="P2589" i="14"/>
  <c r="M2589" i="14" s="1"/>
  <c r="P2558" i="14"/>
  <c r="M2558" i="14" s="1"/>
  <c r="P2543" i="14"/>
  <c r="M2543" i="14" s="1"/>
  <c r="P2482" i="14"/>
  <c r="M2482" i="14" s="1"/>
  <c r="P2421" i="14"/>
  <c r="M2421" i="14" s="1"/>
  <c r="P2405" i="14"/>
  <c r="M2405" i="14" s="1"/>
  <c r="P2391" i="14"/>
  <c r="M2391" i="14" s="1"/>
  <c r="P2376" i="14"/>
  <c r="M2376" i="14" s="1"/>
  <c r="P2285" i="14"/>
  <c r="M2285" i="14" s="1"/>
  <c r="P2270" i="14"/>
  <c r="M2270" i="14" s="1"/>
  <c r="P2255" i="14"/>
  <c r="M2255" i="14" s="1"/>
  <c r="P2240" i="14"/>
  <c r="M2240" i="14" s="1"/>
  <c r="P2225" i="14"/>
  <c r="M2225" i="14" s="1"/>
  <c r="P2210" i="14"/>
  <c r="M2210" i="14" s="1"/>
  <c r="P2104" i="14"/>
  <c r="M2104" i="14" s="1"/>
  <c r="P2073" i="14"/>
  <c r="M2073" i="14" s="1"/>
  <c r="P2028" i="14"/>
  <c r="M2028" i="14" s="1"/>
  <c r="P1985" i="14"/>
  <c r="M1985" i="14" s="1"/>
  <c r="P1970" i="14"/>
  <c r="M1970" i="14" s="1"/>
  <c r="P1941" i="14"/>
  <c r="M1941" i="14" s="1"/>
  <c r="P1927" i="14"/>
  <c r="M1927" i="14" s="1"/>
  <c r="P1899" i="14"/>
  <c r="M1899" i="14" s="1"/>
  <c r="P1858" i="14"/>
  <c r="M1858" i="14" s="1"/>
  <c r="P2743" i="14"/>
  <c r="M2743" i="14" s="1"/>
  <c r="P2636" i="14"/>
  <c r="M2636" i="14" s="1"/>
  <c r="P2224" i="14"/>
  <c r="M2224" i="14" s="1"/>
  <c r="P2027" i="14"/>
  <c r="M2027" i="14" s="1"/>
  <c r="P2450" i="14"/>
  <c r="M2450" i="14" s="1"/>
  <c r="P2087" i="14"/>
  <c r="M2087" i="14" s="1"/>
  <c r="P1885" i="14"/>
  <c r="M1885" i="14" s="1"/>
  <c r="P1983" i="14"/>
  <c r="M1983" i="14" s="1"/>
  <c r="P1870" i="14"/>
  <c r="M1870" i="14" s="1"/>
  <c r="P2192" i="14"/>
  <c r="M2192" i="14" s="1"/>
  <c r="P2944" i="14"/>
  <c r="M2944" i="14" s="1"/>
  <c r="P2741" i="14"/>
  <c r="M2741" i="14" s="1"/>
  <c r="P2267" i="14"/>
  <c r="M2267" i="14" s="1"/>
  <c r="P1855" i="14"/>
  <c r="M1855" i="14" s="1"/>
  <c r="P4380" i="14"/>
  <c r="M4380" i="14" s="1"/>
  <c r="P4295" i="14"/>
  <c r="M4295" i="14" s="1"/>
  <c r="P4272" i="14"/>
  <c r="M4272" i="14" s="1"/>
  <c r="P4210" i="14"/>
  <c r="M4210" i="14" s="1"/>
  <c r="P4148" i="14"/>
  <c r="M4148" i="14" s="1"/>
  <c r="P4127" i="14"/>
  <c r="M4127" i="14" s="1"/>
  <c r="P4105" i="14"/>
  <c r="M4105" i="14" s="1"/>
  <c r="P4041" i="14"/>
  <c r="M4041" i="14" s="1"/>
  <c r="P4020" i="14"/>
  <c r="M4020" i="14" s="1"/>
  <c r="P3869" i="14"/>
  <c r="M3869" i="14" s="1"/>
  <c r="P3805" i="14"/>
  <c r="M3805" i="14" s="1"/>
  <c r="P3743" i="14"/>
  <c r="M3743" i="14" s="1"/>
  <c r="P3682" i="14"/>
  <c r="M3682" i="14" s="1"/>
  <c r="P3442" i="14"/>
  <c r="M3442" i="14" s="1"/>
  <c r="P3404" i="14"/>
  <c r="M3404" i="14" s="1"/>
  <c r="P3326" i="14"/>
  <c r="M3326" i="14" s="1"/>
  <c r="P3196" i="14"/>
  <c r="M3196" i="14" s="1"/>
  <c r="P3179" i="14"/>
  <c r="M3179" i="14" s="1"/>
  <c r="P3123" i="14"/>
  <c r="M3123" i="14" s="1"/>
  <c r="P3070" i="14"/>
  <c r="M3070" i="14" s="1"/>
  <c r="P2998" i="14"/>
  <c r="M2998" i="14" s="1"/>
  <c r="P2963" i="14"/>
  <c r="M2963" i="14" s="1"/>
  <c r="P2930" i="14"/>
  <c r="M2930" i="14" s="1"/>
  <c r="P2914" i="14"/>
  <c r="M2914" i="14" s="1"/>
  <c r="P2899" i="14"/>
  <c r="M2899" i="14" s="1"/>
  <c r="P2852" i="14"/>
  <c r="M2852" i="14" s="1"/>
  <c r="P2837" i="14"/>
  <c r="M2837" i="14" s="1"/>
  <c r="P2806" i="14"/>
  <c r="M2806" i="14" s="1"/>
  <c r="P2759" i="14"/>
  <c r="M2759" i="14" s="1"/>
  <c r="P2573" i="14"/>
  <c r="M2573" i="14" s="1"/>
  <c r="P2512" i="14"/>
  <c r="M2512" i="14" s="1"/>
  <c r="P2497" i="14"/>
  <c r="M2497" i="14" s="1"/>
  <c r="P2451" i="14"/>
  <c r="M2451" i="14" s="1"/>
  <c r="P2436" i="14"/>
  <c r="M2436" i="14" s="1"/>
  <c r="P2360" i="14"/>
  <c r="M2360" i="14" s="1"/>
  <c r="P2344" i="14"/>
  <c r="M2344" i="14" s="1"/>
  <c r="P2329" i="14"/>
  <c r="M2329" i="14" s="1"/>
  <c r="P2314" i="14"/>
  <c r="M2314" i="14" s="1"/>
  <c r="P2300" i="14"/>
  <c r="M2300" i="14" s="1"/>
  <c r="P2194" i="14"/>
  <c r="M2194" i="14" s="1"/>
  <c r="P2179" i="14"/>
  <c r="M2179" i="14" s="1"/>
  <c r="P2164" i="14"/>
  <c r="M2164" i="14" s="1"/>
  <c r="P2148" i="14"/>
  <c r="M2148" i="14" s="1"/>
  <c r="P2134" i="14"/>
  <c r="M2134" i="14" s="1"/>
  <c r="P2119" i="14"/>
  <c r="M2119" i="14" s="1"/>
  <c r="P2088" i="14"/>
  <c r="M2088" i="14" s="1"/>
  <c r="P2057" i="14"/>
  <c r="M2057" i="14" s="1"/>
  <c r="P2043" i="14"/>
  <c r="M2043" i="14" s="1"/>
  <c r="P2013" i="14"/>
  <c r="M2013" i="14" s="1"/>
  <c r="P1998" i="14"/>
  <c r="M1998" i="14" s="1"/>
  <c r="P3087" i="14"/>
  <c r="M3087" i="14" s="1"/>
  <c r="P2666" i="14"/>
  <c r="M2666" i="14" s="1"/>
  <c r="P2481" i="14"/>
  <c r="M2481" i="14" s="1"/>
  <c r="P2239" i="14"/>
  <c r="M2239" i="14" s="1"/>
  <c r="P1857" i="14"/>
  <c r="M1857" i="14" s="1"/>
  <c r="P2163" i="14"/>
  <c r="M2163" i="14" s="1"/>
  <c r="P2042" i="14"/>
  <c r="M2042" i="14" s="1"/>
  <c r="P2223" i="14"/>
  <c r="M2223" i="14" s="1"/>
  <c r="P2056" i="14"/>
  <c r="M2056" i="14" s="1"/>
  <c r="P2177" i="14"/>
  <c r="M2177" i="14" s="1"/>
  <c r="P3760" i="14"/>
  <c r="M3760" i="14" s="1"/>
  <c r="P3459" i="14"/>
  <c r="M3459" i="14" s="1"/>
  <c r="P3211" i="14"/>
  <c r="M3211" i="14" s="1"/>
  <c r="P2540" i="14"/>
  <c r="M2540" i="14" s="1"/>
  <c r="P2373" i="14"/>
  <c r="M2373" i="14" s="1"/>
  <c r="P2237" i="14"/>
  <c r="M2237" i="14" s="1"/>
  <c r="P2070" i="14"/>
  <c r="M2070" i="14" s="1"/>
  <c r="P4442" i="14"/>
  <c r="M4442" i="14" s="1"/>
  <c r="P4421" i="14"/>
  <c r="M4421" i="14" s="1"/>
  <c r="P4358" i="14"/>
  <c r="M4358" i="14" s="1"/>
  <c r="P4251" i="14"/>
  <c r="M4251" i="14" s="1"/>
  <c r="P4189" i="14"/>
  <c r="M4189" i="14" s="1"/>
  <c r="P4084" i="14"/>
  <c r="M4084" i="14" s="1"/>
  <c r="P3955" i="14"/>
  <c r="M3955" i="14" s="1"/>
  <c r="P3911" i="14"/>
  <c r="M3911" i="14" s="1"/>
  <c r="P3784" i="14"/>
  <c r="M3784" i="14" s="1"/>
  <c r="P3722" i="14"/>
  <c r="M3722" i="14" s="1"/>
  <c r="P3662" i="14"/>
  <c r="M3662" i="14" s="1"/>
  <c r="P3622" i="14"/>
  <c r="M3622" i="14" s="1"/>
  <c r="P3603" i="14"/>
  <c r="M3603" i="14" s="1"/>
  <c r="P3583" i="14"/>
  <c r="M3583" i="14" s="1"/>
  <c r="P3561" i="14"/>
  <c r="M3561" i="14" s="1"/>
  <c r="P3541" i="14"/>
  <c r="M3541" i="14" s="1"/>
  <c r="P3522" i="14"/>
  <c r="M3522" i="14" s="1"/>
  <c r="P3481" i="14"/>
  <c r="M3481" i="14" s="1"/>
  <c r="P3461" i="14"/>
  <c r="M3461" i="14" s="1"/>
  <c r="P3421" i="14"/>
  <c r="M3421" i="14" s="1"/>
  <c r="P3384" i="14"/>
  <c r="M3384" i="14" s="1"/>
  <c r="P3365" i="14"/>
  <c r="M3365" i="14" s="1"/>
  <c r="P3307" i="14"/>
  <c r="M3307" i="14" s="1"/>
  <c r="P3288" i="14"/>
  <c r="M3288" i="14" s="1"/>
  <c r="P3249" i="14"/>
  <c r="M3249" i="14" s="1"/>
  <c r="P3231" i="14"/>
  <c r="M3231" i="14" s="1"/>
  <c r="P3213" i="14"/>
  <c r="M3213" i="14" s="1"/>
  <c r="P3033" i="14"/>
  <c r="M3033" i="14" s="1"/>
  <c r="P3015" i="14"/>
  <c r="M3015" i="14" s="1"/>
  <c r="P2980" i="14"/>
  <c r="M2980" i="14" s="1"/>
  <c r="P2946" i="14"/>
  <c r="M2946" i="14" s="1"/>
  <c r="P2790" i="14"/>
  <c r="M2790" i="14" s="1"/>
  <c r="P2696" i="14"/>
  <c r="M2696" i="14" s="1"/>
  <c r="P2681" i="14"/>
  <c r="M2681" i="14" s="1"/>
  <c r="P2542" i="14"/>
  <c r="M2542" i="14" s="1"/>
  <c r="P1940" i="14"/>
  <c r="M1940" i="14" s="1"/>
  <c r="P2133" i="14"/>
  <c r="M2133" i="14" s="1"/>
  <c r="P2208" i="14"/>
  <c r="M2208" i="14" s="1"/>
  <c r="P2041" i="14"/>
  <c r="M2041" i="14" s="1"/>
  <c r="P1897" i="14"/>
  <c r="M1897" i="14" s="1"/>
  <c r="P4398" i="14"/>
  <c r="M4398" i="14" s="1"/>
  <c r="P4335" i="14"/>
  <c r="M4335" i="14" s="1"/>
  <c r="P4314" i="14"/>
  <c r="M4314" i="14" s="1"/>
  <c r="P4271" i="14"/>
  <c r="M4271" i="14" s="1"/>
  <c r="P4209" i="14"/>
  <c r="M4209" i="14" s="1"/>
  <c r="P4126" i="14"/>
  <c r="M4126" i="14" s="1"/>
  <c r="P4104" i="14"/>
  <c r="M4104" i="14" s="1"/>
  <c r="P4040" i="14"/>
  <c r="M4040" i="14" s="1"/>
  <c r="P4019" i="14"/>
  <c r="M4019" i="14" s="1"/>
  <c r="P3932" i="14"/>
  <c r="M3932" i="14" s="1"/>
  <c r="P3868" i="14"/>
  <c r="M3868" i="14" s="1"/>
  <c r="P3846" i="14"/>
  <c r="M3846" i="14" s="1"/>
  <c r="P3681" i="14"/>
  <c r="M3681" i="14" s="1"/>
  <c r="P3403" i="14"/>
  <c r="M3403" i="14" s="1"/>
  <c r="P3325" i="14"/>
  <c r="M3325" i="14" s="1"/>
  <c r="P3195" i="14"/>
  <c r="M3195" i="14" s="1"/>
  <c r="P3122" i="14"/>
  <c r="M3122" i="14" s="1"/>
  <c r="P3049" i="14"/>
  <c r="M3049" i="14" s="1"/>
  <c r="P2997" i="14"/>
  <c r="M2997" i="14" s="1"/>
  <c r="P2962" i="14"/>
  <c r="M2962" i="14" s="1"/>
  <c r="P2898" i="14"/>
  <c r="M2898" i="14" s="1"/>
  <c r="P2836" i="14"/>
  <c r="M2836" i="14" s="1"/>
  <c r="P2805" i="14"/>
  <c r="M2805" i="14" s="1"/>
  <c r="P2758" i="14"/>
  <c r="M2758" i="14" s="1"/>
  <c r="P2404" i="14"/>
  <c r="M2404" i="14" s="1"/>
  <c r="P2359" i="14"/>
  <c r="M2359" i="14" s="1"/>
  <c r="P2343" i="14"/>
  <c r="M2343" i="14" s="1"/>
  <c r="P2299" i="14"/>
  <c r="M2299" i="14" s="1"/>
  <c r="P2178" i="14"/>
  <c r="M2178" i="14" s="1"/>
  <c r="P3498" i="14"/>
  <c r="M3498" i="14" s="1"/>
  <c r="P4441" i="14"/>
  <c r="M4441" i="14" s="1"/>
  <c r="P4420" i="14"/>
  <c r="M4420" i="14" s="1"/>
  <c r="P4357" i="14"/>
  <c r="M4357" i="14" s="1"/>
  <c r="P4250" i="14"/>
  <c r="M4250" i="14" s="1"/>
  <c r="P4188" i="14"/>
  <c r="M4188" i="14" s="1"/>
  <c r="P4166" i="14"/>
  <c r="M4166" i="14" s="1"/>
  <c r="P4083" i="14"/>
  <c r="M4083" i="14" s="1"/>
  <c r="P3974" i="14"/>
  <c r="M3974" i="14" s="1"/>
  <c r="P3954" i="14"/>
  <c r="M3954" i="14" s="1"/>
  <c r="P3910" i="14"/>
  <c r="M3910" i="14" s="1"/>
  <c r="P3823" i="14"/>
  <c r="M3823" i="14" s="1"/>
  <c r="P3783" i="14"/>
  <c r="M3783" i="14" s="1"/>
  <c r="P3761" i="14"/>
  <c r="M3761" i="14" s="1"/>
  <c r="P3700" i="14"/>
  <c r="M3700" i="14" s="1"/>
  <c r="P3661" i="14"/>
  <c r="M3661" i="14" s="1"/>
  <c r="P3621" i="14"/>
  <c r="M3621" i="14" s="1"/>
  <c r="P3602" i="14"/>
  <c r="M3602" i="14" s="1"/>
  <c r="P3560" i="14"/>
  <c r="M3560" i="14" s="1"/>
  <c r="P3540" i="14"/>
  <c r="M3540" i="14" s="1"/>
  <c r="P3499" i="14"/>
  <c r="M3499" i="14" s="1"/>
  <c r="P3460" i="14"/>
  <c r="M3460" i="14" s="1"/>
  <c r="P3420" i="14"/>
  <c r="M3420" i="14" s="1"/>
  <c r="P3383" i="14"/>
  <c r="M3383" i="14" s="1"/>
  <c r="P3343" i="14"/>
  <c r="M3343" i="14" s="1"/>
  <c r="P3306" i="14"/>
  <c r="M3306" i="14" s="1"/>
  <c r="P3287" i="14"/>
  <c r="M3287" i="14" s="1"/>
  <c r="P3266" i="14"/>
  <c r="M3266" i="14" s="1"/>
  <c r="P3248" i="14"/>
  <c r="M3248" i="14" s="1"/>
  <c r="P3230" i="14"/>
  <c r="M3230" i="14" s="1"/>
  <c r="P3212" i="14"/>
  <c r="M3212" i="14" s="1"/>
  <c r="P3177" i="14"/>
  <c r="M3177" i="14" s="1"/>
  <c r="P3103" i="14"/>
  <c r="M3103" i="14" s="1"/>
  <c r="P3086" i="14"/>
  <c r="M3086" i="14" s="1"/>
  <c r="P3032" i="14"/>
  <c r="M3032" i="14" s="1"/>
  <c r="P3014" i="14"/>
  <c r="M3014" i="14" s="1"/>
  <c r="P2979" i="14"/>
  <c r="M2979" i="14" s="1"/>
  <c r="P2945" i="14"/>
  <c r="M2945" i="14" s="1"/>
  <c r="P2929" i="14"/>
  <c r="M2929" i="14" s="1"/>
  <c r="P2913" i="14"/>
  <c r="M2913" i="14" s="1"/>
  <c r="P2882" i="14"/>
  <c r="M2882" i="14" s="1"/>
  <c r="P2866" i="14"/>
  <c r="M2866" i="14" s="1"/>
  <c r="P2851" i="14"/>
  <c r="M2851" i="14" s="1"/>
  <c r="P2820" i="14"/>
  <c r="M2820" i="14" s="1"/>
  <c r="P2789" i="14"/>
  <c r="M2789" i="14" s="1"/>
  <c r="P2773" i="14"/>
  <c r="M2773" i="14" s="1"/>
  <c r="P2742" i="14"/>
  <c r="M2742" i="14" s="1"/>
  <c r="P2726" i="14"/>
  <c r="M2726" i="14" s="1"/>
  <c r="P2711" i="14"/>
  <c r="M2711" i="14" s="1"/>
  <c r="P2695" i="14"/>
  <c r="M2695" i="14" s="1"/>
  <c r="P2665" i="14"/>
  <c r="M2665" i="14" s="1"/>
  <c r="P2650" i="14"/>
  <c r="M2650" i="14" s="1"/>
  <c r="P2635" i="14"/>
  <c r="M2635" i="14" s="1"/>
  <c r="P2619" i="14"/>
  <c r="M2619" i="14" s="1"/>
  <c r="P2603" i="14"/>
  <c r="M2603" i="14" s="1"/>
  <c r="P2587" i="14"/>
  <c r="M2587" i="14" s="1"/>
  <c r="P2541" i="14"/>
  <c r="M2541" i="14" s="1"/>
  <c r="P2526" i="14"/>
  <c r="M2526" i="14" s="1"/>
  <c r="P2480" i="14"/>
  <c r="M2480" i="14" s="1"/>
  <c r="P2465" i="14"/>
  <c r="M2465" i="14" s="1"/>
  <c r="P2419" i="14"/>
  <c r="M2419" i="14" s="1"/>
  <c r="P2374" i="14"/>
  <c r="M2374" i="14" s="1"/>
  <c r="P2253" i="14"/>
  <c r="M2253" i="14" s="1"/>
  <c r="P2071" i="14"/>
  <c r="M2071" i="14" s="1"/>
  <c r="P1884" i="14"/>
  <c r="M1884" i="14" s="1"/>
  <c r="P3822" i="14"/>
  <c r="M3822" i="14" s="1"/>
  <c r="P4397" i="14"/>
  <c r="M4397" i="14" s="1"/>
  <c r="P4377" i="14"/>
  <c r="M4377" i="14" s="1"/>
  <c r="P4334" i="14"/>
  <c r="M4334" i="14" s="1"/>
  <c r="P4313" i="14"/>
  <c r="M4313" i="14" s="1"/>
  <c r="P4145" i="14"/>
  <c r="M4145" i="14" s="1"/>
  <c r="P4103" i="14"/>
  <c r="M4103" i="14" s="1"/>
  <c r="P4018" i="14"/>
  <c r="M4018" i="14" s="1"/>
  <c r="P3995" i="14"/>
  <c r="M3995" i="14" s="1"/>
  <c r="P3931" i="14"/>
  <c r="M3931" i="14" s="1"/>
  <c r="P3845" i="14"/>
  <c r="M3845" i="14" s="1"/>
  <c r="P3802" i="14"/>
  <c r="M3802" i="14" s="1"/>
  <c r="P3721" i="14"/>
  <c r="M3721" i="14" s="1"/>
  <c r="P3324" i="14"/>
  <c r="M3324" i="14" s="1"/>
  <c r="P3157" i="14"/>
  <c r="M3157" i="14" s="1"/>
  <c r="P3139" i="14"/>
  <c r="M3139" i="14" s="1"/>
  <c r="P3121" i="14"/>
  <c r="M3121" i="14" s="1"/>
  <c r="P3048" i="14"/>
  <c r="M3048" i="14" s="1"/>
  <c r="P2996" i="14"/>
  <c r="M2996" i="14" s="1"/>
  <c r="P2961" i="14"/>
  <c r="M2961" i="14" s="1"/>
  <c r="P2897" i="14"/>
  <c r="M2897" i="14" s="1"/>
  <c r="P2835" i="14"/>
  <c r="M2835" i="14" s="1"/>
  <c r="P2804" i="14"/>
  <c r="M2804" i="14" s="1"/>
  <c r="P2757" i="14"/>
  <c r="M2757" i="14" s="1"/>
  <c r="P2680" i="14"/>
  <c r="M2680" i="14" s="1"/>
  <c r="P2571" i="14"/>
  <c r="M2571" i="14" s="1"/>
  <c r="P2556" i="14"/>
  <c r="M2556" i="14" s="1"/>
  <c r="P2510" i="14"/>
  <c r="M2510" i="14" s="1"/>
  <c r="P2495" i="14"/>
  <c r="M2495" i="14" s="1"/>
  <c r="P2449" i="14"/>
  <c r="M2449" i="14" s="1"/>
  <c r="P2434" i="14"/>
  <c r="M2434" i="14" s="1"/>
  <c r="P2403" i="14"/>
  <c r="M2403" i="14" s="1"/>
  <c r="P2389" i="14"/>
  <c r="M2389" i="14" s="1"/>
  <c r="P2358" i="14"/>
  <c r="M2358" i="14" s="1"/>
  <c r="P2342" i="14"/>
  <c r="M2342" i="14" s="1"/>
  <c r="P2298" i="14"/>
  <c r="M2298" i="14" s="1"/>
  <c r="P2132" i="14"/>
  <c r="M2132" i="14" s="1"/>
  <c r="P3909" i="14"/>
  <c r="M3909" i="14" s="1"/>
  <c r="P2525" i="14"/>
  <c r="M2525" i="14" s="1"/>
  <c r="P4438" i="14"/>
  <c r="M4438" i="14" s="1"/>
  <c r="P4395" i="14"/>
  <c r="M4395" i="14" s="1"/>
  <c r="P4311" i="14"/>
  <c r="M4311" i="14" s="1"/>
  <c r="P4267" i="14"/>
  <c r="M4267" i="14" s="1"/>
  <c r="P4205" i="14"/>
  <c r="M4205" i="14" s="1"/>
  <c r="P4080" i="14"/>
  <c r="M4080" i="14" s="1"/>
  <c r="P4036" i="14"/>
  <c r="M4036" i="14" s="1"/>
  <c r="P3993" i="14"/>
  <c r="M3993" i="14" s="1"/>
  <c r="P3971" i="14"/>
  <c r="M3971" i="14" s="1"/>
  <c r="P3908" i="14"/>
  <c r="M3908" i="14" s="1"/>
  <c r="P3864" i="14"/>
  <c r="M3864" i="14" s="1"/>
  <c r="P3800" i="14"/>
  <c r="M3800" i="14" s="1"/>
  <c r="P3678" i="14"/>
  <c r="M3678" i="14" s="1"/>
  <c r="P3638" i="14"/>
  <c r="M3638" i="14" s="1"/>
  <c r="P3599" i="14"/>
  <c r="M3599" i="14" s="1"/>
  <c r="P3577" i="14"/>
  <c r="M3577" i="14" s="1"/>
  <c r="P3537" i="14"/>
  <c r="M3537" i="14" s="1"/>
  <c r="P3477" i="14"/>
  <c r="M3477" i="14" s="1"/>
  <c r="P3418" i="14"/>
  <c r="M3418" i="14" s="1"/>
  <c r="P3399" i="14"/>
  <c r="M3399" i="14" s="1"/>
  <c r="P3322" i="14"/>
  <c r="M3322" i="14" s="1"/>
  <c r="P3173" i="14"/>
  <c r="M3173" i="14" s="1"/>
  <c r="P3155" i="14"/>
  <c r="M3155" i="14" s="1"/>
  <c r="P3137" i="14"/>
  <c r="M3137" i="14" s="1"/>
  <c r="P3119" i="14"/>
  <c r="M3119" i="14" s="1"/>
  <c r="P3101" i="14"/>
  <c r="M3101" i="14" s="1"/>
  <c r="P2994" i="14"/>
  <c r="M2994" i="14" s="1"/>
  <c r="P2976" i="14"/>
  <c r="M2976" i="14" s="1"/>
  <c r="P2926" i="14"/>
  <c r="M2926" i="14" s="1"/>
  <c r="P2895" i="14"/>
  <c r="M2895" i="14" s="1"/>
  <c r="P2849" i="14"/>
  <c r="M2849" i="14" s="1"/>
  <c r="P2818" i="14"/>
  <c r="M2818" i="14" s="1"/>
  <c r="P2802" i="14"/>
  <c r="M2802" i="14" s="1"/>
  <c r="P2755" i="14"/>
  <c r="M2755" i="14" s="1"/>
  <c r="P2678" i="14"/>
  <c r="M2678" i="14" s="1"/>
  <c r="P2585" i="14"/>
  <c r="M2585" i="14" s="1"/>
  <c r="P2569" i="14"/>
  <c r="M2569" i="14" s="1"/>
  <c r="P2554" i="14"/>
  <c r="M2554" i="14" s="1"/>
  <c r="P2508" i="14"/>
  <c r="M2508" i="14" s="1"/>
  <c r="P2493" i="14"/>
  <c r="M2493" i="14" s="1"/>
  <c r="P2447" i="14"/>
  <c r="M2447" i="14" s="1"/>
  <c r="P2432" i="14"/>
  <c r="M2432" i="14" s="1"/>
  <c r="P2387" i="14"/>
  <c r="M2387" i="14" s="1"/>
  <c r="P2372" i="14"/>
  <c r="M2372" i="14" s="1"/>
  <c r="P2356" i="14"/>
  <c r="M2356" i="14" s="1"/>
  <c r="P2296" i="14"/>
  <c r="M2296" i="14" s="1"/>
  <c r="P2281" i="14"/>
  <c r="M2281" i="14" s="1"/>
  <c r="P2190" i="14"/>
  <c r="M2190" i="14" s="1"/>
  <c r="P2175" i="14"/>
  <c r="M2175" i="14" s="1"/>
  <c r="P2160" i="14"/>
  <c r="M2160" i="14" s="1"/>
  <c r="P2145" i="14"/>
  <c r="M2145" i="14" s="1"/>
  <c r="P2100" i="14"/>
  <c r="M2100" i="14" s="1"/>
  <c r="P2084" i="14"/>
  <c r="M2084" i="14" s="1"/>
  <c r="P2039" i="14"/>
  <c r="M2039" i="14" s="1"/>
  <c r="P2024" i="14"/>
  <c r="M2024" i="14" s="1"/>
  <c r="P1995" i="14"/>
  <c r="M1995" i="14" s="1"/>
  <c r="P1981" i="14"/>
  <c r="M1981" i="14" s="1"/>
  <c r="P1951" i="14"/>
  <c r="M1951" i="14" s="1"/>
  <c r="P1937" i="14"/>
  <c r="M1937" i="14" s="1"/>
  <c r="P1923" i="14"/>
  <c r="M1923" i="14" s="1"/>
  <c r="P1895" i="14"/>
  <c r="M1895" i="14" s="1"/>
  <c r="P1882" i="14"/>
  <c r="M1882" i="14" s="1"/>
  <c r="P1881" i="14"/>
  <c r="M1881" i="14" s="1"/>
  <c r="P1866" i="14"/>
  <c r="M1866" i="14" s="1"/>
  <c r="P4413" i="14"/>
  <c r="M4413" i="14" s="1"/>
  <c r="P4329" i="14"/>
  <c r="M4329" i="14" s="1"/>
  <c r="P4141" i="14"/>
  <c r="M4141" i="14" s="1"/>
  <c r="P3947" i="14"/>
  <c r="M3947" i="14" s="1"/>
  <c r="P3798" i="14"/>
  <c r="M3798" i="14" s="1"/>
  <c r="P3475" i="14"/>
  <c r="M3475" i="14" s="1"/>
  <c r="P3397" i="14"/>
  <c r="M3397" i="14" s="1"/>
  <c r="P3171" i="14"/>
  <c r="M3171" i="14" s="1"/>
  <c r="P3062" i="14"/>
  <c r="M3062" i="14" s="1"/>
  <c r="P2973" i="14"/>
  <c r="M2973" i="14" s="1"/>
  <c r="P2691" i="14"/>
  <c r="M2691" i="14" s="1"/>
  <c r="P2583" i="14"/>
  <c r="M2583" i="14" s="1"/>
  <c r="P2552" i="14"/>
  <c r="M2552" i="14" s="1"/>
  <c r="P2491" i="14"/>
  <c r="M2491" i="14" s="1"/>
  <c r="P2430" i="14"/>
  <c r="M2430" i="14" s="1"/>
  <c r="P2385" i="14"/>
  <c r="M2385" i="14" s="1"/>
  <c r="P2324" i="14"/>
  <c r="M2324" i="14" s="1"/>
  <c r="P2249" i="14"/>
  <c r="M2249" i="14" s="1"/>
  <c r="P2158" i="14"/>
  <c r="M2158" i="14" s="1"/>
  <c r="P2098" i="14"/>
  <c r="M2098" i="14" s="1"/>
  <c r="P2037" i="14"/>
  <c r="M2037" i="14" s="1"/>
  <c r="P1979" i="14"/>
  <c r="M1979" i="14" s="1"/>
  <c r="P1921" i="14"/>
  <c r="M1921" i="14" s="1"/>
  <c r="P1880" i="14"/>
  <c r="M1880" i="14" s="1"/>
  <c r="P4457" i="14"/>
  <c r="M4457" i="14" s="1"/>
  <c r="P4374" i="14"/>
  <c r="M4374" i="14" s="1"/>
  <c r="P4288" i="14"/>
  <c r="M4288" i="14" s="1"/>
  <c r="P4225" i="14"/>
  <c r="M4225" i="14" s="1"/>
  <c r="P4163" i="14"/>
  <c r="M4163" i="14" s="1"/>
  <c r="P4142" i="14"/>
  <c r="M4142" i="14" s="1"/>
  <c r="P4057" i="14"/>
  <c r="M4057" i="14" s="1"/>
  <c r="P3885" i="14"/>
  <c r="M3885" i="14" s="1"/>
  <c r="P3758" i="14"/>
  <c r="M3758" i="14" s="1"/>
  <c r="P3738" i="14"/>
  <c r="M3738" i="14" s="1"/>
  <c r="P3617" i="14"/>
  <c r="M3617" i="14" s="1"/>
  <c r="P3496" i="14"/>
  <c r="M3496" i="14" s="1"/>
  <c r="P3435" i="14"/>
  <c r="M3435" i="14" s="1"/>
  <c r="P3359" i="14"/>
  <c r="M3359" i="14" s="1"/>
  <c r="P3340" i="14"/>
  <c r="M3340" i="14" s="1"/>
  <c r="P3303" i="14"/>
  <c r="M3303" i="14" s="1"/>
  <c r="P3263" i="14"/>
  <c r="M3263" i="14" s="1"/>
  <c r="P3245" i="14"/>
  <c r="M3245" i="14" s="1"/>
  <c r="P3227" i="14"/>
  <c r="M3227" i="14" s="1"/>
  <c r="P3063" i="14"/>
  <c r="M3063" i="14" s="1"/>
  <c r="P3046" i="14"/>
  <c r="M3046" i="14" s="1"/>
  <c r="P3029" i="14"/>
  <c r="M3029" i="14" s="1"/>
  <c r="P3011" i="14"/>
  <c r="M3011" i="14" s="1"/>
  <c r="P2958" i="14"/>
  <c r="M2958" i="14" s="1"/>
  <c r="P2942" i="14"/>
  <c r="M2942" i="14" s="1"/>
  <c r="P2910" i="14"/>
  <c r="M2910" i="14" s="1"/>
  <c r="P2879" i="14"/>
  <c r="M2879" i="14" s="1"/>
  <c r="P2863" i="14"/>
  <c r="M2863" i="14" s="1"/>
  <c r="P2833" i="14"/>
  <c r="M2833" i="14" s="1"/>
  <c r="P2786" i="14"/>
  <c r="M2786" i="14" s="1"/>
  <c r="P2770" i="14"/>
  <c r="M2770" i="14" s="1"/>
  <c r="P2739" i="14"/>
  <c r="M2739" i="14" s="1"/>
  <c r="P2723" i="14"/>
  <c r="M2723" i="14" s="1"/>
  <c r="P2708" i="14"/>
  <c r="M2708" i="14" s="1"/>
  <c r="P2662" i="14"/>
  <c r="M2662" i="14" s="1"/>
  <c r="P2648" i="14"/>
  <c r="M2648" i="14" s="1"/>
  <c r="P2632" i="14"/>
  <c r="M2632" i="14" s="1"/>
  <c r="P2616" i="14"/>
  <c r="M2616" i="14" s="1"/>
  <c r="P2600" i="14"/>
  <c r="M2600" i="14" s="1"/>
  <c r="P2538" i="14"/>
  <c r="M2538" i="14" s="1"/>
  <c r="P2523" i="14"/>
  <c r="M2523" i="14" s="1"/>
  <c r="P2477" i="14"/>
  <c r="M2477" i="14" s="1"/>
  <c r="P2462" i="14"/>
  <c r="M2462" i="14" s="1"/>
  <c r="P2416" i="14"/>
  <c r="M2416" i="14" s="1"/>
  <c r="P2401" i="14"/>
  <c r="M2401" i="14" s="1"/>
  <c r="P2340" i="14"/>
  <c r="M2340" i="14" s="1"/>
  <c r="P2325" i="14"/>
  <c r="M2325" i="14" s="1"/>
  <c r="P2310" i="14"/>
  <c r="M2310" i="14" s="1"/>
  <c r="P2265" i="14"/>
  <c r="M2265" i="14" s="1"/>
  <c r="P2250" i="14"/>
  <c r="M2250" i="14" s="1"/>
  <c r="P2235" i="14"/>
  <c r="M2235" i="14" s="1"/>
  <c r="P2220" i="14"/>
  <c r="M2220" i="14" s="1"/>
  <c r="P2205" i="14"/>
  <c r="M2205" i="14" s="1"/>
  <c r="P2130" i="14"/>
  <c r="M2130" i="14" s="1"/>
  <c r="P2115" i="14"/>
  <c r="M2115" i="14" s="1"/>
  <c r="P2053" i="14"/>
  <c r="M2053" i="14" s="1"/>
  <c r="P2009" i="14"/>
  <c r="M2009" i="14" s="1"/>
  <c r="P1965" i="14"/>
  <c r="M1965" i="14" s="1"/>
  <c r="P1909" i="14"/>
  <c r="M1909" i="14" s="1"/>
  <c r="P1867" i="14"/>
  <c r="M1867" i="14" s="1"/>
  <c r="P1853" i="14"/>
  <c r="M1853" i="14" s="1"/>
  <c r="P1839" i="14"/>
  <c r="M1839" i="14" s="1"/>
  <c r="P1894" i="14"/>
  <c r="M1894" i="14" s="1"/>
  <c r="P2008" i="14"/>
  <c r="M2008" i="14" s="1"/>
  <c r="P1838" i="14"/>
  <c r="M1838" i="14" s="1"/>
  <c r="P4203" i="14"/>
  <c r="M4203" i="14" s="1"/>
  <c r="P4118" i="14"/>
  <c r="M4118" i="14" s="1"/>
  <c r="P3990" i="14"/>
  <c r="M3990" i="14" s="1"/>
  <c r="P3636" i="14"/>
  <c r="M3636" i="14" s="1"/>
  <c r="P3555" i="14"/>
  <c r="M3555" i="14" s="1"/>
  <c r="P3189" i="14"/>
  <c r="M3189" i="14" s="1"/>
  <c r="P3079" i="14"/>
  <c r="M3079" i="14" s="1"/>
  <c r="P2893" i="14"/>
  <c r="M2893" i="14" s="1"/>
  <c r="P2847" i="14"/>
  <c r="M2847" i="14" s="1"/>
  <c r="P2800" i="14"/>
  <c r="M2800" i="14" s="1"/>
  <c r="P2753" i="14"/>
  <c r="M2753" i="14" s="1"/>
  <c r="P2676" i="14"/>
  <c r="M2676" i="14" s="1"/>
  <c r="P2567" i="14"/>
  <c r="M2567" i="14" s="1"/>
  <c r="P2476" i="14"/>
  <c r="M2476" i="14" s="1"/>
  <c r="P2370" i="14"/>
  <c r="M2370" i="14" s="1"/>
  <c r="P1935" i="14"/>
  <c r="M1935" i="14" s="1"/>
  <c r="P4351" i="14"/>
  <c r="M4351" i="14" s="1"/>
  <c r="P4330" i="14"/>
  <c r="M4330" i="14" s="1"/>
  <c r="P4266" i="14"/>
  <c r="M4266" i="14" s="1"/>
  <c r="P4204" i="14"/>
  <c r="M4204" i="14" s="1"/>
  <c r="P4119" i="14"/>
  <c r="M4119" i="14" s="1"/>
  <c r="P4099" i="14"/>
  <c r="M4099" i="14" s="1"/>
  <c r="P3970" i="14"/>
  <c r="M3970" i="14" s="1"/>
  <c r="P3948" i="14"/>
  <c r="M3948" i="14" s="1"/>
  <c r="P3927" i="14"/>
  <c r="M3927" i="14" s="1"/>
  <c r="P3799" i="14"/>
  <c r="M3799" i="14" s="1"/>
  <c r="P3697" i="14"/>
  <c r="M3697" i="14" s="1"/>
  <c r="P3677" i="14"/>
  <c r="M3677" i="14" s="1"/>
  <c r="P3637" i="14"/>
  <c r="M3637" i="14" s="1"/>
  <c r="P3576" i="14"/>
  <c r="M3576" i="14" s="1"/>
  <c r="P3556" i="14"/>
  <c r="M3556" i="14" s="1"/>
  <c r="P3515" i="14"/>
  <c r="M3515" i="14" s="1"/>
  <c r="P3476" i="14"/>
  <c r="M3476" i="14" s="1"/>
  <c r="P3417" i="14"/>
  <c r="M3417" i="14" s="1"/>
  <c r="P3398" i="14"/>
  <c r="M3398" i="14" s="1"/>
  <c r="P3321" i="14"/>
  <c r="M3321" i="14" s="1"/>
  <c r="P3281" i="14"/>
  <c r="M3281" i="14" s="1"/>
  <c r="P3209" i="14"/>
  <c r="M3209" i="14" s="1"/>
  <c r="P3172" i="14"/>
  <c r="M3172" i="14" s="1"/>
  <c r="P3154" i="14"/>
  <c r="M3154" i="14" s="1"/>
  <c r="P3136" i="14"/>
  <c r="M3136" i="14" s="1"/>
  <c r="P3118" i="14"/>
  <c r="M3118" i="14" s="1"/>
  <c r="P2925" i="14"/>
  <c r="M2925" i="14" s="1"/>
  <c r="P2894" i="14"/>
  <c r="M2894" i="14" s="1"/>
  <c r="P2848" i="14"/>
  <c r="M2848" i="14" s="1"/>
  <c r="P2817" i="14"/>
  <c r="M2817" i="14" s="1"/>
  <c r="P2801" i="14"/>
  <c r="M2801" i="14" s="1"/>
  <c r="P2754" i="14"/>
  <c r="M2754" i="14" s="1"/>
  <c r="P2692" i="14"/>
  <c r="M2692" i="14" s="1"/>
  <c r="P2677" i="14"/>
  <c r="M2677" i="14" s="1"/>
  <c r="P2584" i="14"/>
  <c r="M2584" i="14" s="1"/>
  <c r="P2568" i="14"/>
  <c r="M2568" i="14" s="1"/>
  <c r="P2553" i="14"/>
  <c r="M2553" i="14" s="1"/>
  <c r="P2492" i="14"/>
  <c r="M2492" i="14" s="1"/>
  <c r="P2446" i="14"/>
  <c r="M2446" i="14" s="1"/>
  <c r="P2431" i="14"/>
  <c r="M2431" i="14" s="1"/>
  <c r="P2386" i="14"/>
  <c r="M2386" i="14" s="1"/>
  <c r="P2371" i="14"/>
  <c r="M2371" i="14" s="1"/>
  <c r="P2355" i="14"/>
  <c r="M2355" i="14" s="1"/>
  <c r="P2295" i="14"/>
  <c r="M2295" i="14" s="1"/>
  <c r="P2280" i="14"/>
  <c r="M2280" i="14" s="1"/>
  <c r="P2189" i="14"/>
  <c r="M2189" i="14" s="1"/>
  <c r="P2159" i="14"/>
  <c r="M2159" i="14" s="1"/>
  <c r="P2144" i="14"/>
  <c r="M2144" i="14" s="1"/>
  <c r="P2099" i="14"/>
  <c r="M2099" i="14" s="1"/>
  <c r="P2083" i="14"/>
  <c r="M2083" i="14" s="1"/>
  <c r="P2068" i="14"/>
  <c r="M2068" i="14" s="1"/>
  <c r="P2038" i="14"/>
  <c r="M2038" i="14" s="1"/>
  <c r="P1980" i="14"/>
  <c r="M1980" i="14" s="1"/>
  <c r="P1936" i="14"/>
  <c r="M1936" i="14" s="1"/>
  <c r="P1922" i="14"/>
  <c r="M1922" i="14" s="1"/>
  <c r="P2052" i="14"/>
  <c r="M2052" i="14" s="1"/>
  <c r="P1950" i="14"/>
  <c r="M1950" i="14" s="1"/>
  <c r="P4392" i="14"/>
  <c r="M4392" i="14" s="1"/>
  <c r="P4243" i="14"/>
  <c r="M4243" i="14" s="1"/>
  <c r="P4098" i="14"/>
  <c r="M4098" i="14" s="1"/>
  <c r="P3676" i="14"/>
  <c r="M3676" i="14" s="1"/>
  <c r="P3575" i="14"/>
  <c r="M3575" i="14" s="1"/>
  <c r="P3117" i="14"/>
  <c r="M3117" i="14" s="1"/>
  <c r="P2924" i="14"/>
  <c r="M2924" i="14" s="1"/>
  <c r="P2816" i="14"/>
  <c r="M2816" i="14" s="1"/>
  <c r="P2722" i="14"/>
  <c r="M2722" i="14" s="1"/>
  <c r="P2294" i="14"/>
  <c r="M2294" i="14" s="1"/>
  <c r="P2067" i="14"/>
  <c r="M2067" i="14" s="1"/>
  <c r="P1893" i="14"/>
  <c r="M1893" i="14" s="1"/>
  <c r="P4456" i="14"/>
  <c r="M4456" i="14" s="1"/>
  <c r="P4436" i="14"/>
  <c r="M4436" i="14" s="1"/>
  <c r="P4373" i="14"/>
  <c r="M4373" i="14" s="1"/>
  <c r="P4287" i="14"/>
  <c r="M4287" i="14" s="1"/>
  <c r="P4181" i="14"/>
  <c r="M4181" i="14" s="1"/>
  <c r="P4056" i="14"/>
  <c r="M4056" i="14" s="1"/>
  <c r="P4034" i="14"/>
  <c r="M4034" i="14" s="1"/>
  <c r="P3884" i="14"/>
  <c r="M3884" i="14" s="1"/>
  <c r="P3862" i="14"/>
  <c r="M3862" i="14" s="1"/>
  <c r="P3839" i="14"/>
  <c r="M3839" i="14" s="1"/>
  <c r="P3818" i="14"/>
  <c r="M3818" i="14" s="1"/>
  <c r="P3776" i="14"/>
  <c r="M3776" i="14" s="1"/>
  <c r="P3737" i="14"/>
  <c r="M3737" i="14" s="1"/>
  <c r="P3715" i="14"/>
  <c r="M3715" i="14" s="1"/>
  <c r="P3616" i="14"/>
  <c r="M3616" i="14" s="1"/>
  <c r="P3495" i="14"/>
  <c r="M3495" i="14" s="1"/>
  <c r="P3434" i="14"/>
  <c r="M3434" i="14" s="1"/>
  <c r="P3358" i="14"/>
  <c r="M3358" i="14" s="1"/>
  <c r="P3339" i="14"/>
  <c r="M3339" i="14" s="1"/>
  <c r="P3262" i="14"/>
  <c r="M3262" i="14" s="1"/>
  <c r="P3244" i="14"/>
  <c r="M3244" i="14" s="1"/>
  <c r="P3226" i="14"/>
  <c r="M3226" i="14" s="1"/>
  <c r="P3099" i="14"/>
  <c r="M3099" i="14" s="1"/>
  <c r="P3045" i="14"/>
  <c r="M3045" i="14" s="1"/>
  <c r="P3028" i="14"/>
  <c r="M3028" i="14" s="1"/>
  <c r="P3010" i="14"/>
  <c r="M3010" i="14" s="1"/>
  <c r="P2992" i="14"/>
  <c r="M2992" i="14" s="1"/>
  <c r="P2957" i="14"/>
  <c r="M2957" i="14" s="1"/>
  <c r="P2941" i="14"/>
  <c r="M2941" i="14" s="1"/>
  <c r="P2909" i="14"/>
  <c r="M2909" i="14" s="1"/>
  <c r="P2878" i="14"/>
  <c r="M2878" i="14" s="1"/>
  <c r="P2862" i="14"/>
  <c r="M2862" i="14" s="1"/>
  <c r="P2832" i="14"/>
  <c r="M2832" i="14" s="1"/>
  <c r="P2785" i="14"/>
  <c r="M2785" i="14" s="1"/>
  <c r="P2769" i="14"/>
  <c r="M2769" i="14" s="1"/>
  <c r="P2738" i="14"/>
  <c r="M2738" i="14" s="1"/>
  <c r="P2707" i="14"/>
  <c r="M2707" i="14" s="1"/>
  <c r="P2661" i="14"/>
  <c r="M2661" i="14" s="1"/>
  <c r="P2647" i="14"/>
  <c r="M2647" i="14" s="1"/>
  <c r="P2631" i="14"/>
  <c r="M2631" i="14" s="1"/>
  <c r="P2615" i="14"/>
  <c r="M2615" i="14" s="1"/>
  <c r="P2599" i="14"/>
  <c r="M2599" i="14" s="1"/>
  <c r="P2537" i="14"/>
  <c r="M2537" i="14" s="1"/>
  <c r="P2507" i="14"/>
  <c r="M2507" i="14" s="1"/>
  <c r="P2461" i="14"/>
  <c r="M2461" i="14" s="1"/>
  <c r="P2415" i="14"/>
  <c r="M2415" i="14" s="1"/>
  <c r="P2400" i="14"/>
  <c r="M2400" i="14" s="1"/>
  <c r="P2339" i="14"/>
  <c r="M2339" i="14" s="1"/>
  <c r="P2309" i="14"/>
  <c r="M2309" i="14" s="1"/>
  <c r="P2264" i="14"/>
  <c r="M2264" i="14" s="1"/>
  <c r="P2234" i="14"/>
  <c r="M2234" i="14" s="1"/>
  <c r="P2219" i="14"/>
  <c r="M2219" i="14" s="1"/>
  <c r="P2204" i="14"/>
  <c r="M2204" i="14" s="1"/>
  <c r="P2174" i="14"/>
  <c r="M2174" i="14" s="1"/>
  <c r="P2129" i="14"/>
  <c r="M2129" i="14" s="1"/>
  <c r="P2114" i="14"/>
  <c r="M2114" i="14" s="1"/>
  <c r="P2023" i="14"/>
  <c r="M2023" i="14" s="1"/>
  <c r="P1994" i="14"/>
  <c r="M1994" i="14" s="1"/>
  <c r="P1964" i="14"/>
  <c r="M1964" i="14" s="1"/>
  <c r="P1908" i="14"/>
  <c r="M1908" i="14" s="1"/>
  <c r="P1852" i="14"/>
  <c r="M1852" i="14" s="1"/>
  <c r="P4350" i="14"/>
  <c r="M4350" i="14" s="1"/>
  <c r="P4265" i="14"/>
  <c r="M4265" i="14" s="1"/>
  <c r="P3926" i="14"/>
  <c r="M3926" i="14" s="1"/>
  <c r="P3514" i="14"/>
  <c r="M3514" i="14" s="1"/>
  <c r="P3416" i="14"/>
  <c r="M3416" i="14" s="1"/>
  <c r="P3280" i="14"/>
  <c r="M3280" i="14" s="1"/>
  <c r="P3153" i="14"/>
  <c r="M3153" i="14" s="1"/>
  <c r="P2522" i="14"/>
  <c r="M2522" i="14" s="1"/>
  <c r="P2445" i="14"/>
  <c r="M2445" i="14" s="1"/>
  <c r="P2354" i="14"/>
  <c r="M2354" i="14" s="1"/>
  <c r="P2279" i="14"/>
  <c r="M2279" i="14" s="1"/>
  <c r="P4411" i="14"/>
  <c r="M4411" i="14" s="1"/>
  <c r="P4390" i="14"/>
  <c r="M4390" i="14" s="1"/>
  <c r="P4348" i="14"/>
  <c r="M4348" i="14" s="1"/>
  <c r="P4241" i="14"/>
  <c r="M4241" i="14" s="1"/>
  <c r="P4096" i="14"/>
  <c r="M4096" i="14" s="1"/>
  <c r="P3815" i="14"/>
  <c r="M3815" i="14" s="1"/>
  <c r="P3633" i="14"/>
  <c r="M3633" i="14" s="1"/>
  <c r="P3592" i="14"/>
  <c r="M3592" i="14" s="1"/>
  <c r="P3530" i="14"/>
  <c r="M3530" i="14" s="1"/>
  <c r="P3512" i="14"/>
  <c r="M3512" i="14" s="1"/>
  <c r="P3451" i="14"/>
  <c r="M3451" i="14" s="1"/>
  <c r="P3297" i="14"/>
  <c r="M3297" i="14" s="1"/>
  <c r="P3278" i="14"/>
  <c r="M3278" i="14" s="1"/>
  <c r="P3259" i="14"/>
  <c r="M3259" i="14" s="1"/>
  <c r="P3223" i="14"/>
  <c r="M3223" i="14" s="1"/>
  <c r="P3187" i="14"/>
  <c r="M3187" i="14" s="1"/>
  <c r="P3169" i="14"/>
  <c r="M3169" i="14" s="1"/>
  <c r="P3151" i="14"/>
  <c r="M3151" i="14" s="1"/>
  <c r="P3095" i="14"/>
  <c r="M3095" i="14" s="1"/>
  <c r="P3077" i="14"/>
  <c r="M3077" i="14" s="1"/>
  <c r="P3060" i="14"/>
  <c r="M3060" i="14" s="1"/>
  <c r="P2988" i="14"/>
  <c r="M2988" i="14" s="1"/>
  <c r="P2971" i="14"/>
  <c r="M2971" i="14" s="1"/>
  <c r="P2922" i="14"/>
  <c r="M2922" i="14" s="1"/>
  <c r="P2891" i="14"/>
  <c r="M2891" i="14" s="1"/>
  <c r="P2845" i="14"/>
  <c r="M2845" i="14" s="1"/>
  <c r="P2814" i="14"/>
  <c r="M2814" i="14" s="1"/>
  <c r="P2798" i="14"/>
  <c r="M2798" i="14" s="1"/>
  <c r="P2720" i="14"/>
  <c r="M2720" i="14" s="1"/>
  <c r="P2674" i="14"/>
  <c r="M2674" i="14" s="1"/>
  <c r="P2659" i="14"/>
  <c r="M2659" i="14" s="1"/>
  <c r="P2581" i="14"/>
  <c r="M2581" i="14" s="1"/>
  <c r="P2565" i="14"/>
  <c r="M2565" i="14" s="1"/>
  <c r="P2520" i="14"/>
  <c r="M2520" i="14" s="1"/>
  <c r="P2474" i="14"/>
  <c r="M2474" i="14" s="1"/>
  <c r="P2428" i="14"/>
  <c r="M2428" i="14" s="1"/>
  <c r="P2398" i="14"/>
  <c r="M2398" i="14" s="1"/>
  <c r="P2383" i="14"/>
  <c r="M2383" i="14" s="1"/>
  <c r="P2368" i="14"/>
  <c r="M2368" i="14" s="1"/>
  <c r="P2352" i="14"/>
  <c r="M2352" i="14" s="1"/>
  <c r="P2322" i="14"/>
  <c r="M2322" i="14" s="1"/>
  <c r="P2307" i="14"/>
  <c r="M2307" i="14" s="1"/>
  <c r="P2292" i="14"/>
  <c r="M2292" i="14" s="1"/>
  <c r="P2277" i="14"/>
  <c r="M2277" i="14" s="1"/>
  <c r="P2247" i="14"/>
  <c r="M2247" i="14" s="1"/>
  <c r="P2217" i="14"/>
  <c r="M2217" i="14" s="1"/>
  <c r="P2187" i="14"/>
  <c r="M2187" i="14" s="1"/>
  <c r="P2156" i="14"/>
  <c r="M2156" i="14" s="1"/>
  <c r="P2096" i="14"/>
  <c r="M2096" i="14" s="1"/>
  <c r="P2065" i="14"/>
  <c r="M2065" i="14" s="1"/>
  <c r="P2050" i="14"/>
  <c r="M2050" i="14" s="1"/>
  <c r="P1933" i="14"/>
  <c r="M1933" i="14" s="1"/>
  <c r="P1878" i="14"/>
  <c r="M1878" i="14" s="1"/>
  <c r="P1864" i="14"/>
  <c r="M1864" i="14" s="1"/>
  <c r="P1836" i="14"/>
  <c r="M1836" i="14" s="1"/>
  <c r="P4453" i="14"/>
  <c r="M4453" i="14" s="1"/>
  <c r="P4326" i="14"/>
  <c r="M4326" i="14" s="1"/>
  <c r="P4304" i="14"/>
  <c r="M4304" i="14" s="1"/>
  <c r="P4283" i="14"/>
  <c r="M4283" i="14" s="1"/>
  <c r="P4158" i="14"/>
  <c r="M4158" i="14" s="1"/>
  <c r="P4073" i="14"/>
  <c r="M4073" i="14" s="1"/>
  <c r="P4052" i="14"/>
  <c r="M4052" i="14" s="1"/>
  <c r="P4009" i="14"/>
  <c r="M4009" i="14" s="1"/>
  <c r="P3987" i="14"/>
  <c r="M3987" i="14" s="1"/>
  <c r="P3964" i="14"/>
  <c r="M3964" i="14" s="1"/>
  <c r="P3923" i="14"/>
  <c r="M3923" i="14" s="1"/>
  <c r="P3880" i="14"/>
  <c r="M3880" i="14" s="1"/>
  <c r="P3836" i="14"/>
  <c r="M3836" i="14" s="1"/>
  <c r="P3753" i="14"/>
  <c r="M3753" i="14" s="1"/>
  <c r="P3712" i="14"/>
  <c r="M3712" i="14" s="1"/>
  <c r="P3652" i="14"/>
  <c r="M3652" i="14" s="1"/>
  <c r="P3552" i="14"/>
  <c r="M3552" i="14" s="1"/>
  <c r="P3492" i="14"/>
  <c r="M3492" i="14" s="1"/>
  <c r="P3431" i="14"/>
  <c r="M3431" i="14" s="1"/>
  <c r="P3414" i="14"/>
  <c r="M3414" i="14" s="1"/>
  <c r="P3373" i="14"/>
  <c r="M3373" i="14" s="1"/>
  <c r="P3355" i="14"/>
  <c r="M3355" i="14" s="1"/>
  <c r="P3336" i="14"/>
  <c r="M3336" i="14" s="1"/>
  <c r="P3241" i="14"/>
  <c r="M3241" i="14" s="1"/>
  <c r="P3203" i="14"/>
  <c r="M3203" i="14" s="1"/>
  <c r="P3133" i="14"/>
  <c r="M3133" i="14" s="1"/>
  <c r="P3042" i="14"/>
  <c r="M3042" i="14" s="1"/>
  <c r="P3025" i="14"/>
  <c r="M3025" i="14" s="1"/>
  <c r="P2954" i="14"/>
  <c r="M2954" i="14" s="1"/>
  <c r="P2938" i="14"/>
  <c r="M2938" i="14" s="1"/>
  <c r="P2906" i="14"/>
  <c r="M2906" i="14" s="1"/>
  <c r="P2875" i="14"/>
  <c r="M2875" i="14" s="1"/>
  <c r="P2859" i="14"/>
  <c r="M2859" i="14" s="1"/>
  <c r="P2829" i="14"/>
  <c r="M2829" i="14" s="1"/>
  <c r="P2782" i="14"/>
  <c r="M2782" i="14" s="1"/>
  <c r="P2766" i="14"/>
  <c r="M2766" i="14" s="1"/>
  <c r="P2751" i="14"/>
  <c r="M2751" i="14" s="1"/>
  <c r="P2735" i="14"/>
  <c r="M2735" i="14" s="1"/>
  <c r="P2704" i="14"/>
  <c r="M2704" i="14" s="1"/>
  <c r="P2689" i="14"/>
  <c r="M2689" i="14" s="1"/>
  <c r="P2644" i="14"/>
  <c r="M2644" i="14" s="1"/>
  <c r="P2628" i="14"/>
  <c r="M2628" i="14" s="1"/>
  <c r="P2612" i="14"/>
  <c r="M2612" i="14" s="1"/>
  <c r="P2596" i="14"/>
  <c r="M2596" i="14" s="1"/>
  <c r="P2550" i="14"/>
  <c r="M2550" i="14" s="1"/>
  <c r="P2534" i="14"/>
  <c r="M2534" i="14" s="1"/>
  <c r="P2504" i="14"/>
  <c r="M2504" i="14" s="1"/>
  <c r="P2489" i="14"/>
  <c r="M2489" i="14" s="1"/>
  <c r="P2458" i="14"/>
  <c r="M2458" i="14" s="1"/>
  <c r="P2443" i="14"/>
  <c r="M2443" i="14" s="1"/>
  <c r="P2412" i="14"/>
  <c r="M2412" i="14" s="1"/>
  <c r="P2336" i="14"/>
  <c r="M2336" i="14" s="1"/>
  <c r="P2232" i="14"/>
  <c r="M2232" i="14" s="1"/>
  <c r="P2201" i="14"/>
  <c r="M2201" i="14" s="1"/>
  <c r="P2171" i="14"/>
  <c r="M2171" i="14" s="1"/>
  <c r="P4454" i="14"/>
  <c r="M4454" i="14" s="1"/>
  <c r="P4037" i="14"/>
  <c r="M4037" i="14" s="1"/>
  <c r="P4010" i="14"/>
  <c r="M4010" i="14" s="1"/>
  <c r="P3814" i="14"/>
  <c r="M3814" i="14" s="1"/>
  <c r="P3458" i="14"/>
  <c r="M3458" i="14" s="1"/>
  <c r="P3432" i="14"/>
  <c r="M3432" i="14" s="1"/>
  <c r="P3246" i="14"/>
  <c r="M3246" i="14" s="1"/>
  <c r="P3059" i="14"/>
  <c r="M3059" i="14" s="1"/>
  <c r="P2783" i="14"/>
  <c r="M2783" i="14" s="1"/>
  <c r="P2709" i="14"/>
  <c r="M2709" i="14" s="1"/>
  <c r="P2660" i="14"/>
  <c r="M2660" i="14" s="1"/>
  <c r="P2613" i="14"/>
  <c r="M2613" i="14" s="1"/>
  <c r="P2367" i="14"/>
  <c r="M2367" i="14" s="1"/>
  <c r="P2341" i="14"/>
  <c r="M2341" i="14" s="1"/>
  <c r="P2079" i="14"/>
  <c r="M2079" i="14" s="1"/>
  <c r="P2007" i="14"/>
  <c r="M2007" i="14" s="1"/>
  <c r="P1962" i="14"/>
  <c r="M1962" i="14" s="1"/>
  <c r="P2172" i="14"/>
  <c r="M2172" i="14" s="1"/>
  <c r="P1917" i="14"/>
  <c r="M1917" i="14" s="1"/>
  <c r="P1849" i="14"/>
  <c r="M1849" i="14" s="1"/>
  <c r="P2078" i="14"/>
  <c r="M2078" i="14" s="1"/>
  <c r="P1938" i="14"/>
  <c r="M1938" i="14" s="1"/>
  <c r="P2610" i="14"/>
  <c r="M2610" i="14" s="1"/>
  <c r="P1891" i="14"/>
  <c r="M1891" i="14" s="1"/>
  <c r="P3452" i="14"/>
  <c r="M3452" i="14" s="1"/>
  <c r="P1890" i="14"/>
  <c r="M1890" i="14" s="1"/>
  <c r="P2003" i="14"/>
  <c r="M2003" i="14" s="1"/>
  <c r="P1910" i="14"/>
  <c r="M1910" i="14" s="1"/>
  <c r="P2532" i="14"/>
  <c r="M2532" i="14" s="1"/>
  <c r="P2262" i="14"/>
  <c r="M2262" i="14" s="1"/>
  <c r="P2141" i="14"/>
  <c r="M2141" i="14" s="1"/>
  <c r="P2521" i="14"/>
  <c r="M2521" i="14" s="1"/>
  <c r="P2737" i="14"/>
  <c r="M2737" i="14" s="1"/>
  <c r="P3571" i="14"/>
  <c r="M3571" i="14" s="1"/>
  <c r="P2564" i="14"/>
  <c r="M2564" i="14" s="1"/>
  <c r="P4396" i="14"/>
  <c r="M4396" i="14" s="1"/>
  <c r="P4312" i="14"/>
  <c r="M4312" i="14" s="1"/>
  <c r="P4284" i="14"/>
  <c r="M4284" i="14" s="1"/>
  <c r="P3511" i="14"/>
  <c r="M3511" i="14" s="1"/>
  <c r="P3353" i="14"/>
  <c r="M3353" i="14" s="1"/>
  <c r="P3219" i="14"/>
  <c r="M3219" i="14" s="1"/>
  <c r="P3138" i="14"/>
  <c r="M3138" i="14" s="1"/>
  <c r="P2955" i="14"/>
  <c r="M2955" i="14" s="1"/>
  <c r="P2880" i="14"/>
  <c r="M2880" i="14" s="1"/>
  <c r="P2831" i="14"/>
  <c r="M2831" i="14" s="1"/>
  <c r="P2734" i="14"/>
  <c r="M2734" i="14" s="1"/>
  <c r="P2563" i="14"/>
  <c r="M2563" i="14" s="1"/>
  <c r="P2441" i="14"/>
  <c r="M2441" i="14" s="1"/>
  <c r="P2293" i="14"/>
  <c r="M2293" i="14" s="1"/>
  <c r="P2245" i="14"/>
  <c r="M2245" i="14" s="1"/>
  <c r="P2125" i="14"/>
  <c r="M2125" i="14" s="1"/>
  <c r="P2006" i="14"/>
  <c r="M2006" i="14" s="1"/>
  <c r="P1961" i="14"/>
  <c r="M1961" i="14" s="1"/>
  <c r="P1892" i="14"/>
  <c r="M1892" i="14" s="1"/>
  <c r="P2535" i="14"/>
  <c r="M2535" i="14" s="1"/>
  <c r="P2337" i="14"/>
  <c r="M2337" i="14" s="1"/>
  <c r="P1934" i="14"/>
  <c r="M1934" i="14" s="1"/>
  <c r="P3185" i="14"/>
  <c r="M3185" i="14" s="1"/>
  <c r="P2506" i="14"/>
  <c r="M2506" i="14" s="1"/>
  <c r="P1978" i="14"/>
  <c r="M1978" i="14" s="1"/>
  <c r="P3061" i="14"/>
  <c r="M3061" i="14" s="1"/>
  <c r="P2834" i="14"/>
  <c r="M2834" i="14" s="1"/>
  <c r="P4176" i="14"/>
  <c r="M4176" i="14" s="1"/>
  <c r="P3513" i="14"/>
  <c r="M3513" i="14" s="1"/>
  <c r="P3354" i="14"/>
  <c r="M3354" i="14" s="1"/>
  <c r="P3009" i="14"/>
  <c r="M3009" i="14" s="1"/>
  <c r="P2126" i="14"/>
  <c r="M2126" i="14" s="1"/>
  <c r="P1850" i="14"/>
  <c r="M1850" i="14" s="1"/>
  <c r="P4226" i="14"/>
  <c r="M4226" i="14" s="1"/>
  <c r="P3924" i="14"/>
  <c r="M3924" i="14" s="1"/>
  <c r="P3651" i="14"/>
  <c r="M3651" i="14" s="1"/>
  <c r="P3538" i="14"/>
  <c r="M3538" i="14" s="1"/>
  <c r="P3058" i="14"/>
  <c r="M3058" i="14" s="1"/>
  <c r="P2905" i="14"/>
  <c r="M2905" i="14" s="1"/>
  <c r="P2463" i="14"/>
  <c r="M2463" i="14" s="1"/>
  <c r="P2414" i="14"/>
  <c r="M2414" i="14" s="1"/>
  <c r="P2366" i="14"/>
  <c r="M2366" i="14" s="1"/>
  <c r="P2146" i="14"/>
  <c r="M2146" i="14" s="1"/>
  <c r="P3946" i="14"/>
  <c r="M3946" i="14" s="1"/>
  <c r="P2411" i="14"/>
  <c r="M2411" i="14" s="1"/>
  <c r="P2191" i="14"/>
  <c r="M2191" i="14" s="1"/>
  <c r="P2923" i="14"/>
  <c r="M2923" i="14" s="1"/>
  <c r="P4117" i="14"/>
  <c r="M4117" i="14" s="1"/>
  <c r="P3838" i="14"/>
  <c r="M3838" i="14" s="1"/>
  <c r="P3730" i="14"/>
  <c r="M3730" i="14" s="1"/>
  <c r="P3510" i="14"/>
  <c r="M3510" i="14" s="1"/>
  <c r="P3430" i="14"/>
  <c r="M3430" i="14" s="1"/>
  <c r="P3110" i="14"/>
  <c r="M3110" i="14" s="1"/>
  <c r="P2830" i="14"/>
  <c r="M2830" i="14" s="1"/>
  <c r="P2781" i="14"/>
  <c r="M2781" i="14" s="1"/>
  <c r="P2756" i="14"/>
  <c r="M2756" i="14" s="1"/>
  <c r="P2733" i="14"/>
  <c r="M2733" i="14" s="1"/>
  <c r="P2658" i="14"/>
  <c r="M2658" i="14" s="1"/>
  <c r="P2611" i="14"/>
  <c r="M2611" i="14" s="1"/>
  <c r="P2586" i="14"/>
  <c r="M2586" i="14" s="1"/>
  <c r="P2536" i="14"/>
  <c r="M2536" i="14" s="1"/>
  <c r="P2488" i="14"/>
  <c r="M2488" i="14" s="1"/>
  <c r="P2218" i="14"/>
  <c r="M2218" i="14" s="1"/>
  <c r="P2124" i="14"/>
  <c r="M2124" i="14" s="1"/>
  <c r="P2051" i="14"/>
  <c r="M2051" i="14" s="1"/>
  <c r="P3134" i="14"/>
  <c r="M3134" i="14" s="1"/>
  <c r="P2876" i="14"/>
  <c r="M2876" i="14" s="1"/>
  <c r="P3615" i="14"/>
  <c r="M3615" i="14" s="1"/>
  <c r="P3076" i="14"/>
  <c r="M3076" i="14" s="1"/>
  <c r="P2433" i="14"/>
  <c r="M2433" i="14" s="1"/>
  <c r="P2095" i="14"/>
  <c r="M2095" i="14" s="1"/>
  <c r="P4345" i="14"/>
  <c r="M4345" i="14" s="1"/>
  <c r="P2908" i="14"/>
  <c r="M2908" i="14" s="1"/>
  <c r="P2199" i="14"/>
  <c r="M2199" i="14" s="1"/>
  <c r="P4258" i="14"/>
  <c r="M4258" i="14" s="1"/>
  <c r="P3759" i="14"/>
  <c r="M3759" i="14" s="1"/>
  <c r="P2221" i="14"/>
  <c r="M2221" i="14" s="1"/>
  <c r="P1918" i="14"/>
  <c r="M1918" i="14" s="1"/>
  <c r="P4451" i="14"/>
  <c r="M4451" i="14" s="1"/>
  <c r="P4366" i="14"/>
  <c r="M4366" i="14" s="1"/>
  <c r="P3755" i="14"/>
  <c r="M3755" i="14" s="1"/>
  <c r="P3675" i="14"/>
  <c r="M3675" i="14" s="1"/>
  <c r="P3296" i="14"/>
  <c r="M3296" i="14" s="1"/>
  <c r="P3243" i="14"/>
  <c r="M3243" i="14" s="1"/>
  <c r="P2953" i="14"/>
  <c r="M2953" i="14" s="1"/>
  <c r="P2706" i="14"/>
  <c r="M2706" i="14" s="1"/>
  <c r="P2413" i="14"/>
  <c r="M2413" i="14" s="1"/>
  <c r="P2388" i="14"/>
  <c r="M2388" i="14" s="1"/>
  <c r="P2291" i="14"/>
  <c r="M2291" i="14" s="1"/>
  <c r="P2266" i="14"/>
  <c r="M2266" i="14" s="1"/>
  <c r="P2170" i="14"/>
  <c r="M2170" i="14" s="1"/>
  <c r="P2005" i="14"/>
  <c r="M2005" i="14" s="1"/>
  <c r="P1982" i="14"/>
  <c r="M1982" i="14" s="1"/>
  <c r="P1960" i="14"/>
  <c r="M1960" i="14" s="1"/>
  <c r="P1868" i="14"/>
  <c r="M1868" i="14" s="1"/>
  <c r="P3188" i="14"/>
  <c r="M3188" i="14" s="1"/>
  <c r="P2877" i="14"/>
  <c r="M2877" i="14" s="1"/>
  <c r="P2780" i="14"/>
  <c r="M2780" i="14" s="1"/>
  <c r="P2633" i="14"/>
  <c r="M2633" i="14" s="1"/>
  <c r="P2338" i="14"/>
  <c r="M2338" i="14" s="1"/>
  <c r="P2290" i="14"/>
  <c r="M2290" i="14" s="1"/>
  <c r="P2097" i="14"/>
  <c r="M2097" i="14" s="1"/>
  <c r="P1865" i="14"/>
  <c r="M1865" i="14" s="1"/>
  <c r="P2874" i="14"/>
  <c r="M2874" i="14" s="1"/>
  <c r="P3168" i="14"/>
  <c r="M3168" i="14" s="1"/>
  <c r="P1919" i="14"/>
  <c r="M1919" i="14" s="1"/>
  <c r="P4095" i="14"/>
  <c r="M4095" i="14" s="1"/>
  <c r="P2417" i="14"/>
  <c r="M2417" i="14" s="1"/>
  <c r="P3167" i="14"/>
  <c r="M3167" i="14" s="1"/>
  <c r="P4281" i="14"/>
  <c r="M4281" i="14" s="1"/>
  <c r="P4144" i="14"/>
  <c r="M4144" i="14" s="1"/>
  <c r="P4033" i="14"/>
  <c r="M4033" i="14" s="1"/>
  <c r="P4006" i="14"/>
  <c r="M4006" i="14" s="1"/>
  <c r="P3865" i="14"/>
  <c r="M3865" i="14" s="1"/>
  <c r="P3837" i="14"/>
  <c r="M3837" i="14" s="1"/>
  <c r="P3591" i="14"/>
  <c r="M3591" i="14" s="1"/>
  <c r="P3429" i="14"/>
  <c r="M3429" i="14" s="1"/>
  <c r="P3323" i="14"/>
  <c r="M3323" i="14" s="1"/>
  <c r="P3135" i="14"/>
  <c r="M3135" i="14" s="1"/>
  <c r="P3030" i="14"/>
  <c r="M3030" i="14" s="1"/>
  <c r="P2927" i="14"/>
  <c r="M2927" i="14" s="1"/>
  <c r="P2803" i="14"/>
  <c r="M2803" i="14" s="1"/>
  <c r="P2657" i="14"/>
  <c r="M2657" i="14" s="1"/>
  <c r="P2487" i="14"/>
  <c r="M2487" i="14" s="1"/>
  <c r="P2216" i="14"/>
  <c r="M2216" i="14" s="1"/>
  <c r="P3239" i="14"/>
  <c r="M3239" i="14" s="1"/>
  <c r="P1992" i="14"/>
  <c r="M1992" i="14" s="1"/>
  <c r="P2200" i="14"/>
  <c r="M2200" i="14" s="1"/>
  <c r="P2784" i="14"/>
  <c r="M2784" i="14" s="1"/>
  <c r="P4365" i="14"/>
  <c r="M4365" i="14" s="1"/>
  <c r="P3754" i="14"/>
  <c r="M3754" i="14" s="1"/>
  <c r="P3374" i="14"/>
  <c r="M3374" i="14" s="1"/>
  <c r="P3295" i="14"/>
  <c r="M3295" i="14" s="1"/>
  <c r="P3242" i="14"/>
  <c r="M3242" i="14" s="1"/>
  <c r="P3004" i="14"/>
  <c r="M3004" i="14" s="1"/>
  <c r="P2952" i="14"/>
  <c r="M2952" i="14" s="1"/>
  <c r="P2828" i="14"/>
  <c r="M2828" i="14" s="1"/>
  <c r="P2705" i="14"/>
  <c r="M2705" i="14" s="1"/>
  <c r="P2509" i="14"/>
  <c r="M2509" i="14" s="1"/>
  <c r="P2460" i="14"/>
  <c r="M2460" i="14" s="1"/>
  <c r="P2169" i="14"/>
  <c r="M2169" i="14" s="1"/>
  <c r="P2143" i="14"/>
  <c r="M2143" i="14" s="1"/>
  <c r="P2004" i="14"/>
  <c r="M2004" i="14" s="1"/>
  <c r="P1959" i="14"/>
  <c r="M1959" i="14" s="1"/>
  <c r="P2049" i="14"/>
  <c r="M2049" i="14" s="1"/>
  <c r="P3861" i="14"/>
  <c r="M3861" i="14" s="1"/>
  <c r="P3450" i="14"/>
  <c r="M3450" i="14" s="1"/>
  <c r="P3132" i="14"/>
  <c r="M3132" i="14" s="1"/>
  <c r="P2799" i="14"/>
  <c r="M2799" i="14" s="1"/>
  <c r="P2335" i="14"/>
  <c r="M2335" i="14" s="1"/>
  <c r="P2246" i="14"/>
  <c r="M2246" i="14" s="1"/>
  <c r="P4391" i="14"/>
  <c r="M4391" i="14" s="1"/>
  <c r="P4222" i="14"/>
  <c r="M4222" i="14" s="1"/>
  <c r="P4196" i="14"/>
  <c r="M4196" i="14" s="1"/>
  <c r="P4114" i="14"/>
  <c r="M4114" i="14" s="1"/>
  <c r="P3698" i="14"/>
  <c r="M3698" i="14" s="1"/>
  <c r="P3590" i="14"/>
  <c r="M3590" i="14" s="1"/>
  <c r="P3078" i="14"/>
  <c r="M3078" i="14" s="1"/>
  <c r="P2555" i="14"/>
  <c r="M2555" i="14" s="1"/>
  <c r="P2448" i="14"/>
  <c r="M2448" i="14" s="1"/>
  <c r="P4058" i="14"/>
  <c r="M4058" i="14" s="1"/>
  <c r="P3400" i="14"/>
  <c r="M3400" i="14" s="1"/>
  <c r="P3186" i="14"/>
  <c r="M3186" i="14" s="1"/>
  <c r="P2827" i="14"/>
  <c r="M2827" i="14" s="1"/>
  <c r="P2679" i="14"/>
  <c r="M2679" i="14" s="1"/>
  <c r="P2582" i="14"/>
  <c r="M2582" i="14" s="1"/>
  <c r="P2533" i="14"/>
  <c r="M2533" i="14" s="1"/>
  <c r="P2459" i="14"/>
  <c r="M2459" i="14" s="1"/>
  <c r="P2311" i="14"/>
  <c r="M2311" i="14" s="1"/>
  <c r="P2263" i="14"/>
  <c r="M2263" i="14" s="1"/>
  <c r="P2142" i="14"/>
  <c r="M2142" i="14" s="1"/>
  <c r="P4259" i="14"/>
  <c r="M4259" i="14" s="1"/>
  <c r="P4221" i="14"/>
  <c r="M4221" i="14" s="1"/>
  <c r="P4113" i="14"/>
  <c r="M4113" i="14" s="1"/>
  <c r="P3834" i="14"/>
  <c r="M3834" i="14" s="1"/>
  <c r="P3752" i="14"/>
  <c r="M3752" i="14" s="1"/>
  <c r="P3478" i="14"/>
  <c r="M3478" i="14" s="1"/>
  <c r="P3372" i="14"/>
  <c r="M3372" i="14" s="1"/>
  <c r="P3320" i="14"/>
  <c r="M3320" i="14" s="1"/>
  <c r="P3264" i="14"/>
  <c r="M3264" i="14" s="1"/>
  <c r="P3027" i="14"/>
  <c r="M3027" i="14" s="1"/>
  <c r="P2850" i="14"/>
  <c r="M2850" i="14" s="1"/>
  <c r="P2752" i="14"/>
  <c r="M2752" i="14" s="1"/>
  <c r="P2703" i="14"/>
  <c r="M2703" i="14" s="1"/>
  <c r="P2630" i="14"/>
  <c r="M2630" i="14" s="1"/>
  <c r="P2410" i="14"/>
  <c r="M2410" i="14" s="1"/>
  <c r="P2384" i="14"/>
  <c r="M2384" i="14" s="1"/>
  <c r="P2215" i="14"/>
  <c r="M2215" i="14" s="1"/>
  <c r="P2473" i="14"/>
  <c r="M2473" i="14" s="1"/>
  <c r="P1834" i="14"/>
  <c r="M1834" i="14" s="1"/>
  <c r="P4389" i="14"/>
  <c r="M4389" i="14" s="1"/>
  <c r="P4333" i="14"/>
  <c r="M4333" i="14" s="1"/>
  <c r="P4303" i="14"/>
  <c r="M4303" i="14" s="1"/>
  <c r="P3775" i="14"/>
  <c r="M3775" i="14" s="1"/>
  <c r="P3751" i="14"/>
  <c r="M3751" i="14" s="1"/>
  <c r="P3695" i="14"/>
  <c r="M3695" i="14" s="1"/>
  <c r="P3669" i="14"/>
  <c r="M3669" i="14" s="1"/>
  <c r="P3371" i="14"/>
  <c r="M3371" i="14" s="1"/>
  <c r="P3319" i="14"/>
  <c r="M3319" i="14" s="1"/>
  <c r="P3210" i="14"/>
  <c r="M3210" i="14" s="1"/>
  <c r="P3156" i="14"/>
  <c r="M3156" i="14" s="1"/>
  <c r="P3026" i="14"/>
  <c r="M3026" i="14" s="1"/>
  <c r="P2972" i="14"/>
  <c r="M2972" i="14" s="1"/>
  <c r="P2702" i="14"/>
  <c r="M2702" i="14" s="1"/>
  <c r="P2629" i="14"/>
  <c r="M2629" i="14" s="1"/>
  <c r="P2580" i="14"/>
  <c r="M2580" i="14" s="1"/>
  <c r="P2236" i="14"/>
  <c r="M2236" i="14" s="1"/>
  <c r="P2188" i="14"/>
  <c r="M2188" i="14" s="1"/>
  <c r="P2022" i="14"/>
  <c r="M2022" i="14" s="1"/>
  <c r="P1932" i="14"/>
  <c r="M1932" i="14" s="1"/>
  <c r="P1907" i="14"/>
  <c r="M1907" i="14" s="1"/>
  <c r="P1862" i="14"/>
  <c r="M1862" i="14" s="1"/>
  <c r="P4388" i="14"/>
  <c r="M4388" i="14" s="1"/>
  <c r="P4219" i="14"/>
  <c r="M4219" i="14" s="1"/>
  <c r="P4164" i="14"/>
  <c r="M4164" i="14" s="1"/>
  <c r="P4027" i="14"/>
  <c r="M4027" i="14" s="1"/>
  <c r="P3943" i="14"/>
  <c r="M3943" i="14" s="1"/>
  <c r="P3614" i="14"/>
  <c r="M3614" i="14" s="1"/>
  <c r="P3558" i="14"/>
  <c r="M3558" i="14" s="1"/>
  <c r="P3529" i="14"/>
  <c r="M3529" i="14" s="1"/>
  <c r="P3449" i="14"/>
  <c r="M3449" i="14" s="1"/>
  <c r="P3102" i="14"/>
  <c r="M3102" i="14" s="1"/>
  <c r="P2873" i="14"/>
  <c r="M2873" i="14" s="1"/>
  <c r="P2750" i="14"/>
  <c r="M2750" i="14" s="1"/>
  <c r="P2505" i="14"/>
  <c r="M2505" i="14" s="1"/>
  <c r="P2457" i="14"/>
  <c r="M2457" i="14" s="1"/>
  <c r="P2382" i="14"/>
  <c r="M2382" i="14" s="1"/>
  <c r="P2357" i="14"/>
  <c r="M2357" i="14" s="1"/>
  <c r="P2334" i="14"/>
  <c r="M2334" i="14" s="1"/>
  <c r="P2308" i="14"/>
  <c r="M2308" i="14" s="1"/>
  <c r="P2261" i="14"/>
  <c r="M2261" i="14" s="1"/>
  <c r="P2116" i="14"/>
  <c r="M2116" i="14" s="1"/>
  <c r="P2094" i="14"/>
  <c r="M2094" i="14" s="1"/>
  <c r="P2069" i="14"/>
  <c r="M2069" i="14" s="1"/>
  <c r="P1977" i="14"/>
  <c r="M1977" i="14" s="1"/>
  <c r="P1863" i="14"/>
  <c r="M1863" i="14" s="1"/>
  <c r="P1840" i="14"/>
  <c r="M1840" i="14" s="1"/>
  <c r="P1931" i="14"/>
  <c r="M1931" i="14" s="1"/>
  <c r="P1906" i="14"/>
  <c r="M1906" i="14" s="1"/>
  <c r="P4302" i="14"/>
  <c r="M4302" i="14" s="1"/>
  <c r="P4081" i="14"/>
  <c r="M4081" i="14" s="1"/>
  <c r="P3886" i="14"/>
  <c r="M3886" i="14" s="1"/>
  <c r="P3774" i="14"/>
  <c r="M3774" i="14" s="1"/>
  <c r="P3694" i="14"/>
  <c r="M3694" i="14" s="1"/>
  <c r="P3396" i="14"/>
  <c r="M3396" i="14" s="1"/>
  <c r="P3075" i="14"/>
  <c r="M3075" i="14" s="1"/>
  <c r="P2921" i="14"/>
  <c r="M2921" i="14" s="1"/>
  <c r="P2896" i="14"/>
  <c r="M2896" i="14" s="1"/>
  <c r="P2797" i="14"/>
  <c r="M2797" i="14" s="1"/>
  <c r="P2724" i="14"/>
  <c r="M2724" i="14" s="1"/>
  <c r="P2675" i="14"/>
  <c r="M2675" i="14" s="1"/>
  <c r="P2579" i="14"/>
  <c r="M2579" i="14" s="1"/>
  <c r="P2140" i="14"/>
  <c r="M2140" i="14" s="1"/>
  <c r="P2021" i="14"/>
  <c r="M2021" i="14" s="1"/>
  <c r="P2020" i="14"/>
  <c r="M2020" i="14" s="1"/>
  <c r="P4218" i="14"/>
  <c r="M4218" i="14" s="1"/>
  <c r="P4053" i="14"/>
  <c r="M4053" i="14" s="1"/>
  <c r="P3942" i="14"/>
  <c r="M3942" i="14" s="1"/>
  <c r="P3801" i="14"/>
  <c r="M3801" i="14" s="1"/>
  <c r="P3528" i="14"/>
  <c r="M3528" i="14" s="1"/>
  <c r="P3474" i="14"/>
  <c r="M3474" i="14" s="1"/>
  <c r="P3341" i="14"/>
  <c r="M3341" i="14" s="1"/>
  <c r="P3260" i="14"/>
  <c r="M3260" i="14" s="1"/>
  <c r="P3047" i="14"/>
  <c r="M3047" i="14" s="1"/>
  <c r="P3024" i="14"/>
  <c r="M3024" i="14" s="1"/>
  <c r="P2970" i="14"/>
  <c r="M2970" i="14" s="1"/>
  <c r="P2846" i="14"/>
  <c r="M2846" i="14" s="1"/>
  <c r="P2749" i="14"/>
  <c r="M2749" i="14" s="1"/>
  <c r="P2627" i="14"/>
  <c r="M2627" i="14" s="1"/>
  <c r="P2381" i="14"/>
  <c r="M2381" i="14" s="1"/>
  <c r="P2260" i="14"/>
  <c r="M2260" i="14" s="1"/>
  <c r="P1976" i="14"/>
  <c r="M1976" i="14" s="1"/>
  <c r="P1952" i="14"/>
  <c r="M1952" i="14" s="1"/>
  <c r="P4412" i="14"/>
  <c r="M4412" i="14" s="1"/>
  <c r="P4135" i="14"/>
  <c r="M4135" i="14" s="1"/>
  <c r="P3639" i="14"/>
  <c r="M3639" i="14" s="1"/>
  <c r="P2920" i="14"/>
  <c r="M2920" i="14" s="1"/>
  <c r="P2796" i="14"/>
  <c r="M2796" i="14" s="1"/>
  <c r="P2771" i="14"/>
  <c r="M2771" i="14" s="1"/>
  <c r="P2649" i="14"/>
  <c r="M2649" i="14" s="1"/>
  <c r="P2601" i="14"/>
  <c r="M2601" i="14" s="1"/>
  <c r="P2551" i="14"/>
  <c r="M2551" i="14" s="1"/>
  <c r="P2503" i="14"/>
  <c r="M2503" i="14" s="1"/>
  <c r="P2478" i="14"/>
  <c r="M2478" i="14" s="1"/>
  <c r="P2429" i="14"/>
  <c r="M2429" i="14" s="1"/>
  <c r="P2233" i="14"/>
  <c r="M2233" i="14" s="1"/>
  <c r="P2186" i="14"/>
  <c r="M2186" i="14" s="1"/>
  <c r="P2161" i="14"/>
  <c r="M2161" i="14" s="1"/>
  <c r="P4242" i="14"/>
  <c r="M4242" i="14" s="1"/>
  <c r="P3692" i="14"/>
  <c r="M3692" i="14" s="1"/>
  <c r="P3152" i="14"/>
  <c r="M3152" i="14" s="1"/>
  <c r="P2995" i="14"/>
  <c r="M2995" i="14" s="1"/>
  <c r="P2969" i="14"/>
  <c r="M2969" i="14" s="1"/>
  <c r="P2943" i="14"/>
  <c r="M2943" i="14" s="1"/>
  <c r="P2673" i="14"/>
  <c r="M2673" i="14" s="1"/>
  <c r="P2626" i="14"/>
  <c r="M2626" i="14" s="1"/>
  <c r="P2306" i="14"/>
  <c r="M2306" i="14" s="1"/>
  <c r="P2066" i="14"/>
  <c r="M2066" i="14" s="1"/>
  <c r="P1975" i="14"/>
  <c r="M1975" i="14" s="1"/>
  <c r="P1883" i="14"/>
  <c r="M1883" i="14" s="1"/>
  <c r="P1837" i="14"/>
  <c r="M1837" i="14" s="1"/>
  <c r="P3228" i="14"/>
  <c r="M3228" i="14" s="1"/>
  <c r="P2815" i="14"/>
  <c r="M2815" i="14" s="1"/>
  <c r="P2399" i="14"/>
  <c r="M2399" i="14" s="1"/>
  <c r="P3632" i="14"/>
  <c r="M3632" i="14" s="1"/>
  <c r="P3120" i="14"/>
  <c r="M3120" i="14" s="1"/>
  <c r="P3356" i="14"/>
  <c r="M3356" i="14" s="1"/>
  <c r="P2518" i="14"/>
  <c r="M2518" i="14" s="1"/>
  <c r="P2248" i="14"/>
  <c r="M2248" i="14" s="1"/>
  <c r="P2081" i="14"/>
  <c r="M2081" i="14" s="1"/>
  <c r="P2907" i="14"/>
  <c r="M2907" i="14" s="1"/>
  <c r="P4327" i="14"/>
  <c r="M4327" i="14" s="1"/>
  <c r="P4160" i="14"/>
  <c r="M4160" i="14" s="1"/>
  <c r="P4134" i="14"/>
  <c r="M4134" i="14" s="1"/>
  <c r="P3771" i="14"/>
  <c r="M3771" i="14" s="1"/>
  <c r="P3497" i="14"/>
  <c r="M3497" i="14" s="1"/>
  <c r="P3258" i="14"/>
  <c r="M3258" i="14" s="1"/>
  <c r="P2844" i="14"/>
  <c r="M2844" i="14" s="1"/>
  <c r="P2819" i="14"/>
  <c r="M2819" i="14" s="1"/>
  <c r="P2721" i="14"/>
  <c r="M2721" i="14" s="1"/>
  <c r="P2502" i="14"/>
  <c r="M2502" i="14" s="1"/>
  <c r="P2353" i="14"/>
  <c r="M2353" i="14" s="1"/>
  <c r="P2185" i="14"/>
  <c r="M2185" i="14" s="1"/>
  <c r="P2113" i="14"/>
  <c r="M2113" i="14" s="1"/>
  <c r="P2019" i="14"/>
  <c r="M2019" i="14" s="1"/>
  <c r="P1905" i="14"/>
  <c r="M1905" i="14" s="1"/>
  <c r="P3821" i="14"/>
  <c r="M3821" i="14" s="1"/>
  <c r="P3093" i="14"/>
  <c r="M3093" i="14" s="1"/>
  <c r="P2889" i="14"/>
  <c r="M2889" i="14" s="1"/>
  <c r="P2203" i="14"/>
  <c r="M2203" i="14" s="1"/>
  <c r="P2036" i="14"/>
  <c r="M2036" i="14" s="1"/>
  <c r="P3901" i="14"/>
  <c r="M3901" i="14" s="1"/>
  <c r="P2663" i="14"/>
  <c r="M2663" i="14" s="1"/>
  <c r="P2444" i="14"/>
  <c r="M2444" i="14" s="1"/>
  <c r="P2321" i="14"/>
  <c r="M2321" i="14" s="1"/>
  <c r="P1989" i="14"/>
  <c r="M1989" i="14" s="1"/>
  <c r="P1896" i="14"/>
  <c r="M1896" i="14" s="1"/>
  <c r="P2490" i="14"/>
  <c r="M2490" i="14" s="1"/>
  <c r="P4050" i="14"/>
  <c r="M4050" i="14" s="1"/>
  <c r="P3994" i="14"/>
  <c r="M3994" i="14" s="1"/>
  <c r="P3854" i="14"/>
  <c r="M3854" i="14" s="1"/>
  <c r="P3691" i="14"/>
  <c r="M3691" i="14" s="1"/>
  <c r="P3553" i="14"/>
  <c r="M3553" i="14" s="1"/>
  <c r="P3338" i="14"/>
  <c r="M3338" i="14" s="1"/>
  <c r="P2892" i="14"/>
  <c r="M2892" i="14" s="1"/>
  <c r="P2672" i="14"/>
  <c r="M2672" i="14" s="1"/>
  <c r="P2427" i="14"/>
  <c r="M2427" i="14" s="1"/>
  <c r="P2402" i="14"/>
  <c r="M2402" i="14" s="1"/>
  <c r="P2305" i="14"/>
  <c r="M2305" i="14" s="1"/>
  <c r="P2040" i="14"/>
  <c r="M2040" i="14" s="1"/>
  <c r="P1949" i="14"/>
  <c r="M1949" i="14" s="1"/>
  <c r="P2085" i="14"/>
  <c r="M2085" i="14" s="1"/>
  <c r="P4017" i="14"/>
  <c r="M4017" i="14" s="1"/>
  <c r="P2131" i="14"/>
  <c r="M2131" i="14" s="1"/>
  <c r="P3817" i="14"/>
  <c r="M3817" i="14" s="1"/>
  <c r="P3490" i="14"/>
  <c r="M3490" i="14" s="1"/>
  <c r="P2297" i="14"/>
  <c r="M2297" i="14" s="1"/>
  <c r="P2010" i="14"/>
  <c r="M2010" i="14" s="1"/>
  <c r="P2127" i="14"/>
  <c r="M2127" i="14" s="1"/>
  <c r="P4428" i="14"/>
  <c r="M4428" i="14" s="1"/>
  <c r="P4011" i="14"/>
  <c r="M4011" i="14" s="1"/>
  <c r="P3381" i="14"/>
  <c r="M3381" i="14" s="1"/>
  <c r="P2614" i="14"/>
  <c r="M2614" i="14" s="1"/>
  <c r="P2080" i="14"/>
  <c r="M2080" i="14" s="1"/>
  <c r="P2858" i="14"/>
  <c r="M2858" i="14" s="1"/>
  <c r="P2054" i="14"/>
  <c r="M2054" i="14" s="1"/>
  <c r="P4268" i="14"/>
  <c r="M4268" i="14" s="1"/>
  <c r="P4240" i="14"/>
  <c r="M4240" i="14" s="1"/>
  <c r="P4159" i="14"/>
  <c r="M4159" i="14" s="1"/>
  <c r="P3881" i="14"/>
  <c r="M3881" i="14" s="1"/>
  <c r="P3257" i="14"/>
  <c r="M3257" i="14" s="1"/>
  <c r="P3150" i="14"/>
  <c r="M3150" i="14" s="1"/>
  <c r="P3044" i="14"/>
  <c r="M3044" i="14" s="1"/>
  <c r="P2843" i="14"/>
  <c r="M2843" i="14" s="1"/>
  <c r="P2768" i="14"/>
  <c r="M2768" i="14" s="1"/>
  <c r="P2598" i="14"/>
  <c r="M2598" i="14" s="1"/>
  <c r="P2549" i="14"/>
  <c r="M2549" i="14" s="1"/>
  <c r="P2524" i="14"/>
  <c r="M2524" i="14" s="1"/>
  <c r="P2475" i="14"/>
  <c r="M2475" i="14" s="1"/>
  <c r="P2231" i="14"/>
  <c r="M2231" i="14" s="1"/>
  <c r="P2206" i="14"/>
  <c r="M2206" i="14" s="1"/>
  <c r="P2112" i="14"/>
  <c r="M2112" i="14" s="1"/>
  <c r="P2064" i="14"/>
  <c r="M2064" i="14" s="1"/>
  <c r="P1904" i="14"/>
  <c r="M1904" i="14" s="1"/>
  <c r="P1948" i="14"/>
  <c r="M1948" i="14" s="1"/>
  <c r="P1835" i="14"/>
  <c r="M1835" i="14" s="1"/>
  <c r="P4435" i="14"/>
  <c r="M4435" i="14" s="1"/>
  <c r="P3713" i="14"/>
  <c r="M3713" i="14" s="1"/>
  <c r="P2939" i="14"/>
  <c r="M2939" i="14" s="1"/>
  <c r="P2350" i="14"/>
  <c r="M2350" i="14" s="1"/>
  <c r="P2570" i="14"/>
  <c r="M2570" i="14" s="1"/>
  <c r="P3736" i="14"/>
  <c r="M3736" i="14" s="1"/>
  <c r="P3572" i="14"/>
  <c r="M3572" i="14" s="1"/>
  <c r="P2566" i="14"/>
  <c r="M2566" i="14" s="1"/>
  <c r="P2034" i="14"/>
  <c r="M2034" i="14" s="1"/>
  <c r="P2320" i="14"/>
  <c r="M2320" i="14" s="1"/>
  <c r="P1963" i="14"/>
  <c r="M1963" i="14" s="1"/>
  <c r="P2956" i="14"/>
  <c r="M2956" i="14" s="1"/>
  <c r="P2442" i="14"/>
  <c r="M2442" i="14" s="1"/>
  <c r="P2173" i="14"/>
  <c r="M2173" i="14" s="1"/>
  <c r="P4408" i="14"/>
  <c r="M4408" i="14" s="1"/>
  <c r="P3963" i="14"/>
  <c r="M3963" i="14" s="1"/>
  <c r="P3714" i="14"/>
  <c r="M3714" i="14" s="1"/>
  <c r="P3390" i="14"/>
  <c r="M3390" i="14" s="1"/>
  <c r="P3337" i="14"/>
  <c r="M3337" i="14" s="1"/>
  <c r="P3202" i="14"/>
  <c r="M3202" i="14" s="1"/>
  <c r="P2940" i="14"/>
  <c r="M2940" i="14" s="1"/>
  <c r="P2719" i="14"/>
  <c r="M2719" i="14" s="1"/>
  <c r="P2646" i="14"/>
  <c r="M2646" i="14" s="1"/>
  <c r="P2426" i="14"/>
  <c r="M2426" i="14" s="1"/>
  <c r="P2351" i="14"/>
  <c r="M2351" i="14" s="1"/>
  <c r="P2157" i="14"/>
  <c r="M2157" i="14" s="1"/>
  <c r="P1993" i="14"/>
  <c r="M1993" i="14" s="1"/>
  <c r="P4157" i="14"/>
  <c r="M4157" i="14" s="1"/>
  <c r="P3201" i="14"/>
  <c r="M3201" i="14" s="1"/>
  <c r="P2718" i="14"/>
  <c r="M2718" i="14" s="1"/>
  <c r="P1947" i="14"/>
  <c r="M1947" i="14" s="1"/>
  <c r="P3493" i="14"/>
  <c r="M3493" i="14" s="1"/>
  <c r="P3279" i="14"/>
  <c r="M3279" i="14" s="1"/>
  <c r="P2110" i="14"/>
  <c r="M2110" i="14" s="1"/>
  <c r="P2736" i="14"/>
  <c r="M2736" i="14" s="1"/>
  <c r="P2687" i="14"/>
  <c r="M2687" i="14" s="1"/>
  <c r="P4102" i="14"/>
  <c r="M4102" i="14" s="1"/>
  <c r="P4074" i="14"/>
  <c r="M4074" i="14" s="1"/>
  <c r="P3494" i="14"/>
  <c r="M3494" i="14" s="1"/>
  <c r="P3468" i="14"/>
  <c r="M3468" i="14" s="1"/>
  <c r="P3415" i="14"/>
  <c r="M3415" i="14" s="1"/>
  <c r="P3149" i="14"/>
  <c r="M3149" i="14" s="1"/>
  <c r="P3094" i="14"/>
  <c r="M3094" i="14" s="1"/>
  <c r="P3043" i="14"/>
  <c r="M3043" i="14" s="1"/>
  <c r="P2890" i="14"/>
  <c r="M2890" i="14" s="1"/>
  <c r="P2767" i="14"/>
  <c r="M2767" i="14" s="1"/>
  <c r="P2693" i="14"/>
  <c r="M2693" i="14" s="1"/>
  <c r="P2597" i="14"/>
  <c r="M2597" i="14" s="1"/>
  <c r="P2548" i="14"/>
  <c r="M2548" i="14" s="1"/>
  <c r="P2326" i="14"/>
  <c r="M2326" i="14" s="1"/>
  <c r="P2278" i="14"/>
  <c r="M2278" i="14" s="1"/>
  <c r="P2230" i="14"/>
  <c r="M2230" i="14" s="1"/>
  <c r="P2111" i="14"/>
  <c r="M2111" i="14" s="1"/>
  <c r="P2063" i="14"/>
  <c r="M2063" i="14" s="1"/>
  <c r="P1903" i="14"/>
  <c r="M1903" i="14" s="1"/>
  <c r="P1879" i="14"/>
  <c r="M1879" i="14" s="1"/>
  <c r="P3962" i="14"/>
  <c r="M3962" i="14" s="1"/>
  <c r="P3659" i="14"/>
  <c r="M3659" i="14" s="1"/>
  <c r="P2864" i="14"/>
  <c r="M2864" i="14" s="1"/>
  <c r="P2645" i="14"/>
  <c r="M2645" i="14" s="1"/>
  <c r="P4349" i="14"/>
  <c r="M4349" i="14" s="1"/>
  <c r="P3878" i="14"/>
  <c r="M3878" i="14" s="1"/>
  <c r="P3335" i="14"/>
  <c r="M3335" i="14" s="1"/>
  <c r="P2155" i="14"/>
  <c r="M2155" i="14" s="1"/>
  <c r="P2860" i="14"/>
  <c r="M2860" i="14" s="1"/>
  <c r="P1851" i="14"/>
  <c r="M1851" i="14" s="1"/>
  <c r="P2688" i="14"/>
  <c r="M2688" i="14" s="1"/>
  <c r="P2369" i="14"/>
  <c r="M2369" i="14" s="1"/>
  <c r="P3900" i="14"/>
  <c r="M3900" i="14" s="1"/>
  <c r="P3653" i="14"/>
  <c r="M3653" i="14" s="1"/>
  <c r="P3433" i="14"/>
  <c r="M3433" i="14" s="1"/>
  <c r="P2033" i="14"/>
  <c r="M2033" i="14" s="1"/>
  <c r="P2539" i="14"/>
  <c r="M2539" i="14" s="1"/>
  <c r="P4180" i="14"/>
  <c r="M4180" i="14" s="1"/>
  <c r="P4156" i="14"/>
  <c r="M4156" i="14" s="1"/>
  <c r="P4072" i="14"/>
  <c r="M4072" i="14" s="1"/>
  <c r="P3989" i="14"/>
  <c r="M3989" i="14" s="1"/>
  <c r="P3792" i="14"/>
  <c r="M3792" i="14" s="1"/>
  <c r="P3739" i="14"/>
  <c r="M3739" i="14" s="1"/>
  <c r="P3041" i="14"/>
  <c r="M3041" i="14" s="1"/>
  <c r="P2765" i="14"/>
  <c r="M2765" i="14" s="1"/>
  <c r="P2740" i="14"/>
  <c r="M2740" i="14" s="1"/>
  <c r="P2595" i="14"/>
  <c r="M2595" i="14" s="1"/>
  <c r="P2472" i="14"/>
  <c r="M2472" i="14" s="1"/>
  <c r="P2276" i="14"/>
  <c r="M2276" i="14" s="1"/>
  <c r="P2251" i="14"/>
  <c r="M2251" i="14" s="1"/>
  <c r="P1991" i="14"/>
  <c r="M1991" i="14" s="1"/>
  <c r="P1854" i="14"/>
  <c r="M1854" i="14" s="1"/>
  <c r="P4376" i="14"/>
  <c r="M4376" i="14" s="1"/>
  <c r="P3631" i="14"/>
  <c r="M3631" i="14" s="1"/>
  <c r="P3574" i="14"/>
  <c r="M3574" i="14" s="1"/>
  <c r="P3413" i="14"/>
  <c r="M3413" i="14" s="1"/>
  <c r="P3334" i="14"/>
  <c r="M3334" i="14" s="1"/>
  <c r="P3064" i="14"/>
  <c r="M3064" i="14" s="1"/>
  <c r="P2987" i="14"/>
  <c r="M2987" i="14" s="1"/>
  <c r="P2937" i="14"/>
  <c r="M2937" i="14" s="1"/>
  <c r="P2911" i="14"/>
  <c r="M2911" i="14" s="1"/>
  <c r="P2813" i="14"/>
  <c r="M2813" i="14" s="1"/>
  <c r="P2643" i="14"/>
  <c r="M2643" i="14" s="1"/>
  <c r="P2397" i="14"/>
  <c r="M2397" i="14" s="1"/>
  <c r="P2323" i="14"/>
  <c r="M2323" i="14" s="1"/>
  <c r="P2202" i="14"/>
  <c r="M2202" i="14" s="1"/>
  <c r="P2154" i="14"/>
  <c r="M2154" i="14" s="1"/>
  <c r="P2109" i="14"/>
  <c r="M2109" i="14" s="1"/>
  <c r="P1946" i="14"/>
  <c r="M1946" i="14" s="1"/>
  <c r="P1877" i="14"/>
  <c r="M1877" i="14" s="1"/>
  <c r="P3276" i="14"/>
  <c r="M3276" i="14" s="1"/>
  <c r="P4179" i="14"/>
  <c r="M4179" i="14" s="1"/>
  <c r="P4071" i="14"/>
  <c r="M4071" i="14" s="1"/>
  <c r="P3902" i="14"/>
  <c r="M3902" i="14" s="1"/>
  <c r="P3791" i="14"/>
  <c r="M3791" i="14" s="1"/>
  <c r="P3710" i="14"/>
  <c r="M3710" i="14" s="1"/>
  <c r="P3491" i="14"/>
  <c r="M3491" i="14" s="1"/>
  <c r="P3436" i="14"/>
  <c r="M3436" i="14" s="1"/>
  <c r="P3357" i="14"/>
  <c r="M3357" i="14" s="1"/>
  <c r="P3277" i="14"/>
  <c r="M3277" i="14" s="1"/>
  <c r="P3225" i="14"/>
  <c r="M3225" i="14" s="1"/>
  <c r="P3170" i="14"/>
  <c r="M3170" i="14" s="1"/>
  <c r="P2960" i="14"/>
  <c r="M2960" i="14" s="1"/>
  <c r="P2861" i="14"/>
  <c r="M2861" i="14" s="1"/>
  <c r="P2787" i="14"/>
  <c r="M2787" i="14" s="1"/>
  <c r="P2764" i="14"/>
  <c r="M2764" i="14" s="1"/>
  <c r="P2690" i="14"/>
  <c r="M2690" i="14" s="1"/>
  <c r="P2617" i="14"/>
  <c r="M2617" i="14" s="1"/>
  <c r="P2594" i="14"/>
  <c r="M2594" i="14" s="1"/>
  <c r="P2519" i="14"/>
  <c r="M2519" i="14" s="1"/>
  <c r="P2494" i="14"/>
  <c r="M2494" i="14" s="1"/>
  <c r="P2275" i="14"/>
  <c r="M2275" i="14" s="1"/>
  <c r="P2082" i="14"/>
  <c r="M2082" i="14" s="1"/>
  <c r="P2035" i="14"/>
  <c r="M2035" i="14" s="1"/>
  <c r="P1990" i="14"/>
  <c r="M1990" i="14" s="1"/>
  <c r="P1966" i="14"/>
  <c r="M1966" i="14" s="1"/>
  <c r="P1920" i="14"/>
  <c r="M1920" i="14" s="1"/>
  <c r="P4458" i="14"/>
  <c r="M4458" i="14" s="1"/>
  <c r="P4346" i="14"/>
  <c r="M4346" i="14" s="1"/>
  <c r="P4289" i="14"/>
  <c r="M4289" i="14" s="1"/>
  <c r="P4206" i="14"/>
  <c r="M4206" i="14" s="1"/>
  <c r="P4097" i="14"/>
  <c r="M4097" i="14" s="1"/>
  <c r="P3930" i="14"/>
  <c r="M3930" i="14" s="1"/>
  <c r="P3600" i="14"/>
  <c r="M3600" i="14" s="1"/>
  <c r="P3412" i="14"/>
  <c r="M3412" i="14" s="1"/>
  <c r="P3304" i="14"/>
  <c r="M3304" i="14" s="1"/>
  <c r="P3012" i="14"/>
  <c r="M3012" i="14" s="1"/>
  <c r="P2986" i="14"/>
  <c r="M2986" i="14" s="1"/>
  <c r="P2936" i="14"/>
  <c r="M2936" i="14" s="1"/>
  <c r="P2812" i="14"/>
  <c r="M2812" i="14" s="1"/>
  <c r="P2642" i="14"/>
  <c r="M2642" i="14" s="1"/>
  <c r="P2396" i="14"/>
  <c r="M2396" i="14" s="1"/>
  <c r="P2176" i="14"/>
  <c r="M2176" i="14" s="1"/>
  <c r="P2128" i="14"/>
  <c r="M2128" i="14" s="1"/>
  <c r="P3986" i="14"/>
  <c r="M3986" i="14" s="1"/>
  <c r="P3116" i="14"/>
  <c r="M3116" i="14" s="1"/>
  <c r="P22" i="14"/>
  <c r="M22" i="14" s="1"/>
  <c r="P23" i="14"/>
  <c r="P24" i="14"/>
  <c r="M24" i="14" s="1"/>
  <c r="P1555" i="14"/>
  <c r="M1555" i="14" s="1"/>
  <c r="P1299" i="14"/>
  <c r="M1299" i="14" s="1"/>
  <c r="P979" i="14"/>
  <c r="M979" i="14" s="1"/>
  <c r="P595" i="14"/>
  <c r="M595" i="14" s="1"/>
  <c r="P51" i="14"/>
  <c r="M51" i="14" s="1"/>
  <c r="P1742" i="14"/>
  <c r="M1742" i="14" s="1"/>
  <c r="P1486" i="14"/>
  <c r="M1486" i="14" s="1"/>
  <c r="P1198" i="14"/>
  <c r="M1198" i="14" s="1"/>
  <c r="P878" i="14"/>
  <c r="M878" i="14" s="1"/>
  <c r="P558" i="14"/>
  <c r="M558" i="14" s="1"/>
  <c r="P78" i="14"/>
  <c r="M78" i="14" s="1"/>
  <c r="P1613" i="14"/>
  <c r="M1613" i="14" s="1"/>
  <c r="P1293" i="14"/>
  <c r="M1293" i="14" s="1"/>
  <c r="P1069" i="14"/>
  <c r="M1069" i="14" s="1"/>
  <c r="P813" i="14"/>
  <c r="M813" i="14" s="1"/>
  <c r="P589" i="14"/>
  <c r="M589" i="14" s="1"/>
  <c r="P237" i="14"/>
  <c r="M237" i="14" s="1"/>
  <c r="P1740" i="14"/>
  <c r="M1740" i="14" s="1"/>
  <c r="P1388" i="14"/>
  <c r="M1388" i="14" s="1"/>
  <c r="P972" i="14"/>
  <c r="M972" i="14" s="1"/>
  <c r="P652" i="14"/>
  <c r="M652" i="14" s="1"/>
  <c r="P140" i="14"/>
  <c r="M140" i="14" s="1"/>
  <c r="P1611" i="14"/>
  <c r="M1611" i="14" s="1"/>
  <c r="P1355" i="14"/>
  <c r="M1355" i="14" s="1"/>
  <c r="P1067" i="14"/>
  <c r="M1067" i="14" s="1"/>
  <c r="P811" i="14"/>
  <c r="M811" i="14" s="1"/>
  <c r="P651" i="14"/>
  <c r="M651" i="14" s="1"/>
  <c r="P427" i="14"/>
  <c r="M427" i="14" s="1"/>
  <c r="P235" i="14"/>
  <c r="M235" i="14" s="1"/>
  <c r="P1736" i="14"/>
  <c r="M1736" i="14" s="1"/>
  <c r="P1000" i="14"/>
  <c r="M1000" i="14" s="1"/>
  <c r="P1574" i="14"/>
  <c r="M1574" i="14" s="1"/>
  <c r="P1254" i="14"/>
  <c r="M1254" i="14" s="1"/>
  <c r="P966" i="14"/>
  <c r="M966" i="14" s="1"/>
  <c r="P710" i="14"/>
  <c r="M710" i="14" s="1"/>
  <c r="P454" i="14"/>
  <c r="M454" i="14" s="1"/>
  <c r="P166" i="14"/>
  <c r="M166" i="14" s="1"/>
  <c r="P1765" i="14"/>
  <c r="M1765" i="14" s="1"/>
  <c r="P1445" i="14"/>
  <c r="M1445" i="14" s="1"/>
  <c r="P1125" i="14"/>
  <c r="M1125" i="14" s="1"/>
  <c r="P677" i="14"/>
  <c r="M677" i="14" s="1"/>
  <c r="P101" i="14"/>
  <c r="M101" i="14" s="1"/>
  <c r="P1818" i="14"/>
  <c r="M1818" i="14" s="1"/>
  <c r="P1786" i="14"/>
  <c r="M1786" i="14" s="1"/>
  <c r="P1754" i="14"/>
  <c r="M1754" i="14" s="1"/>
  <c r="P1722" i="14"/>
  <c r="M1722" i="14" s="1"/>
  <c r="P1690" i="14"/>
  <c r="M1690" i="14" s="1"/>
  <c r="P1658" i="14"/>
  <c r="M1658" i="14" s="1"/>
  <c r="P1626" i="14"/>
  <c r="M1626" i="14" s="1"/>
  <c r="P1594" i="14"/>
  <c r="M1594" i="14" s="1"/>
  <c r="P1562" i="14"/>
  <c r="M1562" i="14" s="1"/>
  <c r="P1530" i="14"/>
  <c r="M1530" i="14" s="1"/>
  <c r="P1498" i="14"/>
  <c r="M1498" i="14" s="1"/>
  <c r="P1466" i="14"/>
  <c r="M1466" i="14" s="1"/>
  <c r="P1434" i="14"/>
  <c r="M1434" i="14" s="1"/>
  <c r="P1402" i="14"/>
  <c r="M1402" i="14" s="1"/>
  <c r="P1370" i="14"/>
  <c r="M1370" i="14" s="1"/>
  <c r="P1338" i="14"/>
  <c r="M1338" i="14" s="1"/>
  <c r="P1306" i="14"/>
  <c r="M1306" i="14" s="1"/>
  <c r="P1274" i="14"/>
  <c r="M1274" i="14" s="1"/>
  <c r="P1242" i="14"/>
  <c r="M1242" i="14" s="1"/>
  <c r="P1210" i="14"/>
  <c r="M1210" i="14" s="1"/>
  <c r="P1178" i="14"/>
  <c r="M1178" i="14" s="1"/>
  <c r="P1146" i="14"/>
  <c r="M1146" i="14" s="1"/>
  <c r="P1114" i="14"/>
  <c r="M1114" i="14" s="1"/>
  <c r="P1082" i="14"/>
  <c r="M1082" i="14" s="1"/>
  <c r="P1050" i="14"/>
  <c r="M1050" i="14" s="1"/>
  <c r="P1018" i="14"/>
  <c r="M1018" i="14" s="1"/>
  <c r="P986" i="14"/>
  <c r="M986" i="14" s="1"/>
  <c r="P954" i="14"/>
  <c r="M954" i="14" s="1"/>
  <c r="P922" i="14"/>
  <c r="M922" i="14" s="1"/>
  <c r="P890" i="14"/>
  <c r="M890" i="14" s="1"/>
  <c r="P858" i="14"/>
  <c r="M858" i="14" s="1"/>
  <c r="P826" i="14"/>
  <c r="M826" i="14" s="1"/>
  <c r="P794" i="14"/>
  <c r="M794" i="14" s="1"/>
  <c r="P762" i="14"/>
  <c r="M762" i="14" s="1"/>
  <c r="P730" i="14"/>
  <c r="M730" i="14" s="1"/>
  <c r="P698" i="14"/>
  <c r="M698" i="14" s="1"/>
  <c r="P666" i="14"/>
  <c r="M666" i="14" s="1"/>
  <c r="P634" i="14"/>
  <c r="M634" i="14" s="1"/>
  <c r="P602" i="14"/>
  <c r="M602" i="14" s="1"/>
  <c r="P570" i="14"/>
  <c r="M570" i="14" s="1"/>
  <c r="P538" i="14"/>
  <c r="M538" i="14" s="1"/>
  <c r="P506" i="14"/>
  <c r="M506" i="14" s="1"/>
  <c r="P474" i="14"/>
  <c r="M474" i="14" s="1"/>
  <c r="P442" i="14"/>
  <c r="M442" i="14" s="1"/>
  <c r="P410" i="14"/>
  <c r="M410" i="14" s="1"/>
  <c r="P378" i="14"/>
  <c r="M378" i="14" s="1"/>
  <c r="P346" i="14"/>
  <c r="M346" i="14" s="1"/>
  <c r="P314" i="14"/>
  <c r="M314" i="14" s="1"/>
  <c r="P282" i="14"/>
  <c r="M282" i="14" s="1"/>
  <c r="P250" i="14"/>
  <c r="M250" i="14" s="1"/>
  <c r="P218" i="14"/>
  <c r="M218" i="14" s="1"/>
  <c r="P186" i="14"/>
  <c r="M186" i="14" s="1"/>
  <c r="P154" i="14"/>
  <c r="M154" i="14" s="1"/>
  <c r="P122" i="14"/>
  <c r="M122" i="14" s="1"/>
  <c r="P90" i="14"/>
  <c r="M90" i="14" s="1"/>
  <c r="P58" i="14"/>
  <c r="M58" i="14" s="1"/>
  <c r="P26" i="14"/>
  <c r="M26" i="14" s="1"/>
  <c r="P1772" i="14"/>
  <c r="M1772" i="14" s="1"/>
  <c r="P1516" i="14"/>
  <c r="M1516" i="14" s="1"/>
  <c r="P1164" i="14"/>
  <c r="M1164" i="14" s="1"/>
  <c r="P940" i="14"/>
  <c r="M940" i="14" s="1"/>
  <c r="P748" i="14"/>
  <c r="M748" i="14" s="1"/>
  <c r="P556" i="14"/>
  <c r="M556" i="14" s="1"/>
  <c r="P428" i="14"/>
  <c r="M428" i="14" s="1"/>
  <c r="P364" i="14"/>
  <c r="M364" i="14" s="1"/>
  <c r="P1643" i="14"/>
  <c r="M1643" i="14" s="1"/>
  <c r="P1670" i="14"/>
  <c r="M1670" i="14" s="1"/>
  <c r="P1382" i="14"/>
  <c r="M1382" i="14" s="1"/>
  <c r="P1222" i="14"/>
  <c r="M1222" i="14" s="1"/>
  <c r="P1030" i="14"/>
  <c r="M1030" i="14" s="1"/>
  <c r="P774" i="14"/>
  <c r="M774" i="14" s="1"/>
  <c r="P582" i="14"/>
  <c r="M582" i="14" s="1"/>
  <c r="P390" i="14"/>
  <c r="M390" i="14" s="1"/>
  <c r="P230" i="14"/>
  <c r="M230" i="14" s="1"/>
  <c r="P1797" i="14"/>
  <c r="M1797" i="14" s="1"/>
  <c r="P1349" i="14"/>
  <c r="M1349" i="14" s="1"/>
  <c r="P805" i="14"/>
  <c r="M805" i="14" s="1"/>
  <c r="P69" i="14"/>
  <c r="M69" i="14" s="1"/>
  <c r="P1817" i="14"/>
  <c r="M1817" i="14" s="1"/>
  <c r="P1785" i="14"/>
  <c r="M1785" i="14" s="1"/>
  <c r="P1753" i="14"/>
  <c r="M1753" i="14" s="1"/>
  <c r="P1721" i="14"/>
  <c r="M1721" i="14" s="1"/>
  <c r="P1689" i="14"/>
  <c r="M1689" i="14" s="1"/>
  <c r="P1657" i="14"/>
  <c r="M1657" i="14" s="1"/>
  <c r="P1625" i="14"/>
  <c r="M1625" i="14" s="1"/>
  <c r="P1593" i="14"/>
  <c r="M1593" i="14" s="1"/>
  <c r="P1561" i="14"/>
  <c r="M1561" i="14" s="1"/>
  <c r="P1529" i="14"/>
  <c r="M1529" i="14" s="1"/>
  <c r="P1497" i="14"/>
  <c r="M1497" i="14" s="1"/>
  <c r="P1465" i="14"/>
  <c r="M1465" i="14" s="1"/>
  <c r="P1433" i="14"/>
  <c r="M1433" i="14" s="1"/>
  <c r="P1401" i="14"/>
  <c r="M1401" i="14" s="1"/>
  <c r="P1369" i="14"/>
  <c r="M1369" i="14" s="1"/>
  <c r="P1337" i="14"/>
  <c r="M1337" i="14" s="1"/>
  <c r="P1305" i="14"/>
  <c r="M1305" i="14" s="1"/>
  <c r="P1273" i="14"/>
  <c r="M1273" i="14" s="1"/>
  <c r="P1241" i="14"/>
  <c r="M1241" i="14" s="1"/>
  <c r="P1209" i="14"/>
  <c r="M1209" i="14" s="1"/>
  <c r="P1177" i="14"/>
  <c r="M1177" i="14" s="1"/>
  <c r="P1145" i="14"/>
  <c r="M1145" i="14" s="1"/>
  <c r="P1113" i="14"/>
  <c r="M1113" i="14" s="1"/>
  <c r="P1081" i="14"/>
  <c r="M1081" i="14" s="1"/>
  <c r="P1049" i="14"/>
  <c r="M1049" i="14" s="1"/>
  <c r="P1017" i="14"/>
  <c r="M1017" i="14" s="1"/>
  <c r="P985" i="14"/>
  <c r="M985" i="14" s="1"/>
  <c r="P953" i="14"/>
  <c r="M953" i="14" s="1"/>
  <c r="P921" i="14"/>
  <c r="M921" i="14" s="1"/>
  <c r="P889" i="14"/>
  <c r="M889" i="14" s="1"/>
  <c r="P857" i="14"/>
  <c r="M857" i="14" s="1"/>
  <c r="P825" i="14"/>
  <c r="M825" i="14" s="1"/>
  <c r="P793" i="14"/>
  <c r="M793" i="14" s="1"/>
  <c r="P761" i="14"/>
  <c r="M761" i="14" s="1"/>
  <c r="P729" i="14"/>
  <c r="M729" i="14" s="1"/>
  <c r="P697" i="14"/>
  <c r="M697" i="14" s="1"/>
  <c r="P665" i="14"/>
  <c r="M665" i="14" s="1"/>
  <c r="P633" i="14"/>
  <c r="M633" i="14" s="1"/>
  <c r="P601" i="14"/>
  <c r="M601" i="14" s="1"/>
  <c r="P569" i="14"/>
  <c r="M569" i="14" s="1"/>
  <c r="P537" i="14"/>
  <c r="M537" i="14" s="1"/>
  <c r="P505" i="14"/>
  <c r="M505" i="14" s="1"/>
  <c r="P473" i="14"/>
  <c r="M473" i="14" s="1"/>
  <c r="P441" i="14"/>
  <c r="M441" i="14" s="1"/>
  <c r="P409" i="14"/>
  <c r="M409" i="14" s="1"/>
  <c r="P377" i="14"/>
  <c r="M377" i="14" s="1"/>
  <c r="P345" i="14"/>
  <c r="M345" i="14" s="1"/>
  <c r="P313" i="14"/>
  <c r="M313" i="14" s="1"/>
  <c r="P281" i="14"/>
  <c r="M281" i="14" s="1"/>
  <c r="P249" i="14"/>
  <c r="M249" i="14" s="1"/>
  <c r="P217" i="14"/>
  <c r="M217" i="14" s="1"/>
  <c r="P185" i="14"/>
  <c r="M185" i="14" s="1"/>
  <c r="P153" i="14"/>
  <c r="M153" i="14" s="1"/>
  <c r="P121" i="14"/>
  <c r="M121" i="14" s="1"/>
  <c r="P89" i="14"/>
  <c r="M89" i="14" s="1"/>
  <c r="P57" i="14"/>
  <c r="M57" i="14" s="1"/>
  <c r="P25" i="14"/>
  <c r="M25" i="14" s="1"/>
  <c r="P1683" i="14"/>
  <c r="M1683" i="14" s="1"/>
  <c r="P1427" i="14"/>
  <c r="M1427" i="14" s="1"/>
  <c r="P1235" i="14"/>
  <c r="M1235" i="14" s="1"/>
  <c r="P1011" i="14"/>
  <c r="M1011" i="14" s="1"/>
  <c r="P755" i="14"/>
  <c r="M755" i="14" s="1"/>
  <c r="P563" i="14"/>
  <c r="M563" i="14" s="1"/>
  <c r="P403" i="14"/>
  <c r="M403" i="14" s="1"/>
  <c r="P147" i="14"/>
  <c r="M147" i="14" s="1"/>
  <c r="P1678" i="14"/>
  <c r="M1678" i="14" s="1"/>
  <c r="P1454" i="14"/>
  <c r="M1454" i="14" s="1"/>
  <c r="P1262" i="14"/>
  <c r="M1262" i="14" s="1"/>
  <c r="P1038" i="14"/>
  <c r="M1038" i="14" s="1"/>
  <c r="P814" i="14"/>
  <c r="M814" i="14" s="1"/>
  <c r="P462" i="14"/>
  <c r="M462" i="14" s="1"/>
  <c r="P110" i="14"/>
  <c r="M110" i="14" s="1"/>
  <c r="P1677" i="14"/>
  <c r="M1677" i="14" s="1"/>
  <c r="P1389" i="14"/>
  <c r="M1389" i="14" s="1"/>
  <c r="P1165" i="14"/>
  <c r="M1165" i="14" s="1"/>
  <c r="P909" i="14"/>
  <c r="M909" i="14" s="1"/>
  <c r="P653" i="14"/>
  <c r="M653" i="14" s="1"/>
  <c r="P205" i="14"/>
  <c r="M205" i="14" s="1"/>
  <c r="P1580" i="14"/>
  <c r="M1580" i="14" s="1"/>
  <c r="P1228" i="14"/>
  <c r="M1228" i="14" s="1"/>
  <c r="P876" i="14"/>
  <c r="M876" i="14" s="1"/>
  <c r="P620" i="14"/>
  <c r="M620" i="14" s="1"/>
  <c r="P172" i="14"/>
  <c r="M172" i="14" s="1"/>
  <c r="P1771" i="14"/>
  <c r="M1771" i="14" s="1"/>
  <c r="P1451" i="14"/>
  <c r="M1451" i="14" s="1"/>
  <c r="P1259" i="14"/>
  <c r="M1259" i="14" s="1"/>
  <c r="P971" i="14"/>
  <c r="M971" i="14" s="1"/>
  <c r="P619" i="14"/>
  <c r="M619" i="14" s="1"/>
  <c r="P75" i="14"/>
  <c r="M75" i="14" s="1"/>
  <c r="P1768" i="14"/>
  <c r="M1768" i="14" s="1"/>
  <c r="P968" i="14"/>
  <c r="M968" i="14" s="1"/>
  <c r="P1734" i="14"/>
  <c r="M1734" i="14" s="1"/>
  <c r="P1510" i="14"/>
  <c r="M1510" i="14" s="1"/>
  <c r="P1190" i="14"/>
  <c r="M1190" i="14" s="1"/>
  <c r="P870" i="14"/>
  <c r="M870" i="14" s="1"/>
  <c r="P550" i="14"/>
  <c r="M550" i="14" s="1"/>
  <c r="P102" i="14"/>
  <c r="M102" i="14" s="1"/>
  <c r="P1605" i="14"/>
  <c r="M1605" i="14" s="1"/>
  <c r="P1381" i="14"/>
  <c r="M1381" i="14" s="1"/>
  <c r="P1157" i="14"/>
  <c r="M1157" i="14" s="1"/>
  <c r="P965" i="14"/>
  <c r="M965" i="14" s="1"/>
  <c r="P709" i="14"/>
  <c r="M709" i="14" s="1"/>
  <c r="P517" i="14"/>
  <c r="M517" i="14" s="1"/>
  <c r="P261" i="14"/>
  <c r="M261" i="14" s="1"/>
  <c r="P1816" i="14"/>
  <c r="M1816" i="14" s="1"/>
  <c r="P1784" i="14"/>
  <c r="M1784" i="14" s="1"/>
  <c r="P1752" i="14"/>
  <c r="M1752" i="14" s="1"/>
  <c r="P1720" i="14"/>
  <c r="M1720" i="14" s="1"/>
  <c r="P1688" i="14"/>
  <c r="M1688" i="14" s="1"/>
  <c r="P1656" i="14"/>
  <c r="M1656" i="14" s="1"/>
  <c r="P1624" i="14"/>
  <c r="M1624" i="14" s="1"/>
  <c r="P1592" i="14"/>
  <c r="M1592" i="14" s="1"/>
  <c r="P1560" i="14"/>
  <c r="M1560" i="14" s="1"/>
  <c r="P1528" i="14"/>
  <c r="M1528" i="14" s="1"/>
  <c r="P1496" i="14"/>
  <c r="M1496" i="14" s="1"/>
  <c r="P1464" i="14"/>
  <c r="M1464" i="14" s="1"/>
  <c r="P1432" i="14"/>
  <c r="M1432" i="14" s="1"/>
  <c r="P1400" i="14"/>
  <c r="M1400" i="14" s="1"/>
  <c r="P1368" i="14"/>
  <c r="M1368" i="14" s="1"/>
  <c r="P1336" i="14"/>
  <c r="M1336" i="14" s="1"/>
  <c r="P1304" i="14"/>
  <c r="M1304" i="14" s="1"/>
  <c r="P1272" i="14"/>
  <c r="M1272" i="14" s="1"/>
  <c r="P1240" i="14"/>
  <c r="M1240" i="14" s="1"/>
  <c r="P1208" i="14"/>
  <c r="M1208" i="14" s="1"/>
  <c r="P1176" i="14"/>
  <c r="M1176" i="14" s="1"/>
  <c r="P1144" i="14"/>
  <c r="M1144" i="14" s="1"/>
  <c r="P1112" i="14"/>
  <c r="M1112" i="14" s="1"/>
  <c r="P1080" i="14"/>
  <c r="M1080" i="14" s="1"/>
  <c r="P1048" i="14"/>
  <c r="M1048" i="14" s="1"/>
  <c r="P1016" i="14"/>
  <c r="M1016" i="14" s="1"/>
  <c r="P984" i="14"/>
  <c r="M984" i="14" s="1"/>
  <c r="P952" i="14"/>
  <c r="M952" i="14" s="1"/>
  <c r="P920" i="14"/>
  <c r="M920" i="14" s="1"/>
  <c r="P888" i="14"/>
  <c r="M888" i="14" s="1"/>
  <c r="P856" i="14"/>
  <c r="M856" i="14" s="1"/>
  <c r="P824" i="14"/>
  <c r="M824" i="14" s="1"/>
  <c r="P792" i="14"/>
  <c r="M792" i="14" s="1"/>
  <c r="P760" i="14"/>
  <c r="M760" i="14" s="1"/>
  <c r="P728" i="14"/>
  <c r="M728" i="14" s="1"/>
  <c r="P696" i="14"/>
  <c r="M696" i="14" s="1"/>
  <c r="P664" i="14"/>
  <c r="M664" i="14" s="1"/>
  <c r="P632" i="14"/>
  <c r="M632" i="14" s="1"/>
  <c r="P600" i="14"/>
  <c r="M600" i="14" s="1"/>
  <c r="P568" i="14"/>
  <c r="M568" i="14" s="1"/>
  <c r="P536" i="14"/>
  <c r="M536" i="14" s="1"/>
  <c r="P504" i="14"/>
  <c r="M504" i="14" s="1"/>
  <c r="P472" i="14"/>
  <c r="M472" i="14" s="1"/>
  <c r="P440" i="14"/>
  <c r="M440" i="14" s="1"/>
  <c r="P408" i="14"/>
  <c r="M408" i="14" s="1"/>
  <c r="P376" i="14"/>
  <c r="M376" i="14" s="1"/>
  <c r="P344" i="14"/>
  <c r="M344" i="14" s="1"/>
  <c r="P312" i="14"/>
  <c r="M312" i="14" s="1"/>
  <c r="P280" i="14"/>
  <c r="M280" i="14" s="1"/>
  <c r="P248" i="14"/>
  <c r="M248" i="14" s="1"/>
  <c r="P216" i="14"/>
  <c r="M216" i="14" s="1"/>
  <c r="P184" i="14"/>
  <c r="M184" i="14" s="1"/>
  <c r="P152" i="14"/>
  <c r="M152" i="14" s="1"/>
  <c r="P120" i="14"/>
  <c r="M120" i="14" s="1"/>
  <c r="P88" i="14"/>
  <c r="M88" i="14" s="1"/>
  <c r="P56" i="14"/>
  <c r="M56" i="14" s="1"/>
  <c r="P1485" i="14"/>
  <c r="M1485" i="14" s="1"/>
  <c r="P429" i="14"/>
  <c r="M429" i="14" s="1"/>
  <c r="P1484" i="14"/>
  <c r="M1484" i="14" s="1"/>
  <c r="P396" i="14"/>
  <c r="M396" i="14" s="1"/>
  <c r="P1579" i="14"/>
  <c r="M1579" i="14" s="1"/>
  <c r="P907" i="14"/>
  <c r="M907" i="14" s="1"/>
  <c r="P43" i="14"/>
  <c r="M43" i="14" s="1"/>
  <c r="P1608" i="14"/>
  <c r="M1608" i="14" s="1"/>
  <c r="P1128" i="14"/>
  <c r="M1128" i="14" s="1"/>
  <c r="P1414" i="14"/>
  <c r="M1414" i="14" s="1"/>
  <c r="P902" i="14"/>
  <c r="M902" i="14" s="1"/>
  <c r="P38" i="14"/>
  <c r="M38" i="14" s="1"/>
  <c r="P1413" i="14"/>
  <c r="M1413" i="14" s="1"/>
  <c r="P869" i="14"/>
  <c r="M869" i="14" s="1"/>
  <c r="P37" i="14"/>
  <c r="M37" i="14" s="1"/>
  <c r="P1815" i="14"/>
  <c r="M1815" i="14" s="1"/>
  <c r="P1783" i="14"/>
  <c r="M1783" i="14" s="1"/>
  <c r="P1751" i="14"/>
  <c r="M1751" i="14" s="1"/>
  <c r="P1719" i="14"/>
  <c r="M1719" i="14" s="1"/>
  <c r="P1687" i="14"/>
  <c r="M1687" i="14" s="1"/>
  <c r="P1655" i="14"/>
  <c r="M1655" i="14" s="1"/>
  <c r="P1623" i="14"/>
  <c r="M1623" i="14" s="1"/>
  <c r="P1591" i="14"/>
  <c r="M1591" i="14" s="1"/>
  <c r="P1559" i="14"/>
  <c r="M1559" i="14" s="1"/>
  <c r="P1527" i="14"/>
  <c r="M1527" i="14" s="1"/>
  <c r="P1495" i="14"/>
  <c r="M1495" i="14" s="1"/>
  <c r="P1463" i="14"/>
  <c r="M1463" i="14" s="1"/>
  <c r="P1431" i="14"/>
  <c r="M1431" i="14" s="1"/>
  <c r="P1399" i="14"/>
  <c r="M1399" i="14" s="1"/>
  <c r="P1367" i="14"/>
  <c r="M1367" i="14" s="1"/>
  <c r="P1335" i="14"/>
  <c r="M1335" i="14" s="1"/>
  <c r="P1303" i="14"/>
  <c r="M1303" i="14" s="1"/>
  <c r="P1271" i="14"/>
  <c r="M1271" i="14" s="1"/>
  <c r="P1239" i="14"/>
  <c r="M1239" i="14" s="1"/>
  <c r="P1207" i="14"/>
  <c r="M1207" i="14" s="1"/>
  <c r="P1175" i="14"/>
  <c r="M1175" i="14" s="1"/>
  <c r="P1143" i="14"/>
  <c r="M1143" i="14" s="1"/>
  <c r="P1111" i="14"/>
  <c r="M1111" i="14" s="1"/>
  <c r="P1079" i="14"/>
  <c r="M1079" i="14" s="1"/>
  <c r="P1047" i="14"/>
  <c r="M1047" i="14" s="1"/>
  <c r="P1015" i="14"/>
  <c r="M1015" i="14" s="1"/>
  <c r="P983" i="14"/>
  <c r="M983" i="14" s="1"/>
  <c r="P951" i="14"/>
  <c r="M951" i="14" s="1"/>
  <c r="P919" i="14"/>
  <c r="M919" i="14" s="1"/>
  <c r="P887" i="14"/>
  <c r="M887" i="14" s="1"/>
  <c r="P855" i="14"/>
  <c r="M855" i="14" s="1"/>
  <c r="P823" i="14"/>
  <c r="M823" i="14" s="1"/>
  <c r="P791" i="14"/>
  <c r="M791" i="14" s="1"/>
  <c r="P759" i="14"/>
  <c r="M759" i="14" s="1"/>
  <c r="P727" i="14"/>
  <c r="M727" i="14" s="1"/>
  <c r="P695" i="14"/>
  <c r="M695" i="14" s="1"/>
  <c r="P663" i="14"/>
  <c r="M663" i="14" s="1"/>
  <c r="P631" i="14"/>
  <c r="M631" i="14" s="1"/>
  <c r="P599" i="14"/>
  <c r="M599" i="14" s="1"/>
  <c r="P567" i="14"/>
  <c r="M567" i="14" s="1"/>
  <c r="P535" i="14"/>
  <c r="M535" i="14" s="1"/>
  <c r="P503" i="14"/>
  <c r="M503" i="14" s="1"/>
  <c r="P471" i="14"/>
  <c r="M471" i="14" s="1"/>
  <c r="P439" i="14"/>
  <c r="M439" i="14" s="1"/>
  <c r="P407" i="14"/>
  <c r="M407" i="14" s="1"/>
  <c r="P375" i="14"/>
  <c r="M375" i="14" s="1"/>
  <c r="P343" i="14"/>
  <c r="M343" i="14" s="1"/>
  <c r="P311" i="14"/>
  <c r="M311" i="14" s="1"/>
  <c r="P279" i="14"/>
  <c r="M279" i="14" s="1"/>
  <c r="P247" i="14"/>
  <c r="M247" i="14" s="1"/>
  <c r="P215" i="14"/>
  <c r="M215" i="14" s="1"/>
  <c r="P183" i="14"/>
  <c r="M183" i="14" s="1"/>
  <c r="P151" i="14"/>
  <c r="M151" i="14" s="1"/>
  <c r="P119" i="14"/>
  <c r="M119" i="14" s="1"/>
  <c r="P87" i="14"/>
  <c r="M87" i="14" s="1"/>
  <c r="P55" i="14"/>
  <c r="M55" i="14" s="1"/>
  <c r="P18" i="14"/>
  <c r="M18" i="14" s="1"/>
  <c r="P20" i="14"/>
  <c r="M20" i="14" s="1"/>
  <c r="P19" i="14"/>
  <c r="M19" i="14" s="1"/>
  <c r="P21" i="14"/>
  <c r="M21" i="14" s="1"/>
  <c r="C9" i="14"/>
  <c r="Q26" i="14"/>
  <c r="Q30" i="14"/>
  <c r="Q105" i="14"/>
  <c r="Q130" i="14"/>
  <c r="Q194" i="14"/>
  <c r="C11" i="14"/>
  <c r="C10" i="14"/>
  <c r="Q37" i="14"/>
  <c r="Q70" i="14"/>
  <c r="Q85" i="14"/>
  <c r="Q101" i="14"/>
  <c r="Q162" i="14"/>
  <c r="Q38" i="14"/>
  <c r="Q53" i="14"/>
  <c r="Q86" i="14"/>
  <c r="Q102" i="14"/>
  <c r="Q146" i="14"/>
  <c r="Q175" i="14"/>
  <c r="Q29" i="14"/>
  <c r="Q54" i="14"/>
  <c r="Q31" i="14"/>
  <c r="Q39" i="14"/>
  <c r="Q47" i="14"/>
  <c r="Q55" i="14"/>
  <c r="Q63" i="14"/>
  <c r="Q71" i="14"/>
  <c r="Q79" i="14"/>
  <c r="Q87" i="14"/>
  <c r="Q95" i="14"/>
  <c r="Q103" i="14"/>
  <c r="Q106" i="14"/>
  <c r="Q223" i="14"/>
  <c r="Q231" i="14"/>
  <c r="Q242" i="14"/>
  <c r="Q252" i="14"/>
  <c r="Q150" i="14"/>
  <c r="Q166" i="14"/>
  <c r="Q182" i="14"/>
  <c r="Q198" i="14"/>
  <c r="Q214" i="14"/>
  <c r="Q234" i="14"/>
  <c r="Q244" i="14"/>
  <c r="Q222" i="14"/>
  <c r="Q250" i="14"/>
  <c r="Q236" i="14"/>
  <c r="Q279" i="14"/>
  <c r="Q295" i="14"/>
  <c r="Q311" i="14"/>
  <c r="Q462" i="14"/>
  <c r="Q270" i="14"/>
  <c r="Q286" i="14"/>
  <c r="Q318" i="14"/>
  <c r="Q334" i="14"/>
  <c r="Q350" i="14"/>
  <c r="Q399" i="14"/>
  <c r="Q271" i="14"/>
  <c r="Q287" i="14"/>
  <c r="Q303" i="14"/>
  <c r="Q319" i="14"/>
  <c r="Q335" i="14"/>
  <c r="Q447" i="14"/>
  <c r="Q478" i="14"/>
  <c r="Q278" i="14"/>
  <c r="Q294" i="14"/>
  <c r="Q310" i="14"/>
  <c r="Q326" i="14"/>
  <c r="Q342" i="14"/>
  <c r="Q358" i="14"/>
  <c r="Q391" i="14"/>
  <c r="Q407" i="14"/>
  <c r="Q470" i="14"/>
  <c r="Q23" i="14" l="1"/>
  <c r="M23" i="14"/>
  <c r="N10" i="14"/>
  <c r="N12" i="14" s="1"/>
  <c r="Q22" i="14"/>
  <c r="G10" i="14"/>
  <c r="G12" i="14" s="1"/>
  <c r="P10" i="14"/>
  <c r="P9" i="14" s="1"/>
  <c r="Q21" i="14"/>
  <c r="Q19" i="14"/>
  <c r="Q20" i="14"/>
  <c r="Q18" i="14"/>
  <c r="M10" i="14"/>
  <c r="M12" i="14" s="1"/>
  <c r="M17" i="14"/>
  <c r="E10" i="14"/>
  <c r="E12" i="14" s="1"/>
  <c r="L10" i="14"/>
  <c r="L12" i="14" s="1"/>
  <c r="O10" i="14"/>
  <c r="O12" i="14" s="1"/>
  <c r="Q17" i="14"/>
  <c r="F10" i="14"/>
  <c r="F12" i="14" s="1"/>
  <c r="Q116" i="14"/>
  <c r="Q422" i="14"/>
  <c r="Q450" i="14"/>
  <c r="Q469" i="14"/>
  <c r="Q459" i="14"/>
  <c r="Q452" i="14"/>
  <c r="Q110" i="14"/>
  <c r="Q415" i="14"/>
  <c r="Q441" i="14"/>
  <c r="Q430" i="14"/>
  <c r="Q409" i="14"/>
  <c r="Q439" i="14"/>
  <c r="Q267" i="14"/>
  <c r="Q483" i="14"/>
  <c r="Q460" i="14"/>
  <c r="Q424" i="14"/>
  <c r="Q109" i="14"/>
  <c r="Q461" i="14"/>
  <c r="Q457" i="14"/>
  <c r="Q416" i="14"/>
  <c r="Q486" i="14"/>
  <c r="Q313" i="14"/>
  <c r="Q421" i="14"/>
  <c r="Q363" i="14"/>
  <c r="Q468" i="14"/>
  <c r="Q480" i="14"/>
  <c r="Q142" i="14"/>
  <c r="Q321" i="14"/>
  <c r="Q445" i="14"/>
  <c r="Q290" i="14"/>
  <c r="Q487" i="14"/>
  <c r="Q371" i="14"/>
  <c r="Q476" i="14"/>
  <c r="Q98" i="14"/>
  <c r="Q157" i="14"/>
  <c r="Q33" i="14"/>
  <c r="Q360" i="14"/>
  <c r="Q423" i="14"/>
  <c r="Q414" i="14"/>
  <c r="Q387" i="14"/>
  <c r="Q372" i="14"/>
  <c r="Q440" i="14"/>
  <c r="Q134" i="14"/>
  <c r="Q64" i="14"/>
  <c r="Q68" i="14"/>
  <c r="Q333" i="14"/>
  <c r="Q115" i="14"/>
  <c r="Q463" i="14"/>
  <c r="Q442" i="14"/>
  <c r="Q351" i="14"/>
  <c r="Q411" i="14"/>
  <c r="Q412" i="14"/>
  <c r="Q269" i="14"/>
  <c r="Q366" i="14"/>
  <c r="Q302" i="14"/>
  <c r="Q367" i="14"/>
  <c r="Q446" i="14"/>
  <c r="Q293" i="14"/>
  <c r="Q370" i="14"/>
  <c r="Q410" i="14"/>
  <c r="Q419" i="14"/>
  <c r="Q436" i="14"/>
  <c r="Q456" i="14"/>
  <c r="Q69" i="14"/>
  <c r="Q65" i="14"/>
  <c r="Q120" i="14"/>
  <c r="Q273" i="14"/>
  <c r="Q406" i="14"/>
  <c r="Q417" i="14"/>
  <c r="Q381" i="14"/>
  <c r="Q444" i="14"/>
  <c r="Q464" i="14"/>
  <c r="Q10" i="14" l="1"/>
  <c r="Q9" i="14" s="1"/>
</calcChain>
</file>

<file path=xl/sharedStrings.xml><?xml version="1.0" encoding="utf-8"?>
<sst xmlns="http://schemas.openxmlformats.org/spreadsheetml/2006/main" count="40689" uniqueCount="180">
  <si>
    <t>Date Repaired</t>
  </si>
  <si>
    <t>Problem</t>
  </si>
  <si>
    <t>string fuse</t>
  </si>
  <si>
    <t>harness fuse</t>
  </si>
  <si>
    <t>circuit breaker</t>
  </si>
  <si>
    <t>shading, row-to-row</t>
  </si>
  <si>
    <t>shading, other</t>
  </si>
  <si>
    <t>tracker control</t>
  </si>
  <si>
    <t>Anomaly</t>
  </si>
  <si>
    <t>Site</t>
  </si>
  <si>
    <t>Environmental Conditions</t>
  </si>
  <si>
    <t>Test Information</t>
  </si>
  <si>
    <t>Camera ID</t>
  </si>
  <si>
    <t>Equipment</t>
  </si>
  <si>
    <t>Manufacturer/Model</t>
  </si>
  <si>
    <t>Priority Level</t>
  </si>
  <si>
    <t>Priority</t>
  </si>
  <si>
    <t>1 - Safety</t>
  </si>
  <si>
    <t>4 - Module Level Power Loss</t>
  </si>
  <si>
    <t>2 - Substantial Power Loss</t>
  </si>
  <si>
    <t>3 - String Level Power Loss</t>
  </si>
  <si>
    <t>Total</t>
  </si>
  <si>
    <t>Drone ID</t>
  </si>
  <si>
    <t>module connector</t>
  </si>
  <si>
    <t>module bypass diode</t>
  </si>
  <si>
    <t>hot spot - goto hot spot report</t>
  </si>
  <si>
    <t>Number (of defects)</t>
  </si>
  <si>
    <t>FINDINGS</t>
  </si>
  <si>
    <t>DEFECTS</t>
  </si>
  <si>
    <t>Inverters</t>
  </si>
  <si>
    <t>Combiners</t>
  </si>
  <si>
    <t>Modules</t>
  </si>
  <si>
    <t>Power Loss</t>
  </si>
  <si>
    <t>Trackers</t>
  </si>
  <si>
    <t>Hot Spots</t>
  </si>
  <si>
    <t>Recovered</t>
  </si>
  <si>
    <t>Individual Strings</t>
  </si>
  <si>
    <t>CB</t>
  </si>
  <si>
    <t>Module</t>
  </si>
  <si>
    <t>String</t>
  </si>
  <si>
    <t>Combiner</t>
  </si>
  <si>
    <t>Inverter</t>
  </si>
  <si>
    <t>Tracker</t>
  </si>
  <si>
    <t>Module Substring</t>
  </si>
  <si>
    <t>Hot Spot</t>
  </si>
  <si>
    <t>Repaired</t>
  </si>
  <si>
    <t>Method</t>
  </si>
  <si>
    <t>V</t>
  </si>
  <si>
    <t>D</t>
  </si>
  <si>
    <t>A</t>
  </si>
  <si>
    <t>AO</t>
  </si>
  <si>
    <t>Visual</t>
  </si>
  <si>
    <t>Drone</t>
  </si>
  <si>
    <t>Date</t>
  </si>
  <si>
    <t>Affected Area</t>
  </si>
  <si>
    <t>Test Team</t>
  </si>
  <si>
    <t>Cloud Cover (okta) &lt; 2</t>
  </si>
  <si>
    <t>Inverter Type</t>
  </si>
  <si>
    <t>Nominal Power Loss (W)</t>
  </si>
  <si>
    <t>Nominal Power Recovered (W)</t>
  </si>
  <si>
    <t>08-06B-05</t>
  </si>
  <si>
    <t>Location of Issue</t>
  </si>
  <si>
    <t>Defect</t>
  </si>
  <si>
    <t>Module Nominal Power (W)</t>
  </si>
  <si>
    <t>String Nominal Power (W)</t>
  </si>
  <si>
    <t>Weight</t>
  </si>
  <si>
    <t>About this Template</t>
  </si>
  <si>
    <t>Note: </t>
  </si>
  <si>
    <t xml:space="preserve">Use this DC Tracking Workbook to track your DC health findings and remediation.  </t>
  </si>
  <si>
    <t xml:space="preserve">Step 2: Enter findings with all appropriate information based on site specific criteria.  </t>
  </si>
  <si>
    <t>No. of Modules per String</t>
  </si>
  <si>
    <t>Site Nominal DC power (MW)</t>
  </si>
  <si>
    <t>Analytics</t>
  </si>
  <si>
    <t>Wind Speed (m/s) &lt; 7.78</t>
  </si>
  <si>
    <t xml:space="preserve">Step 1: Enter information in white cells for sections "Test Information and Equipment".  Cells in beige have formulas for calculations.  Pay attention to units for site nominal DC power. </t>
  </si>
  <si>
    <t xml:space="preserve">LOCATION </t>
  </si>
  <si>
    <t>BATT</t>
  </si>
  <si>
    <t>REMOTE PILOT IN COMMAND</t>
  </si>
  <si>
    <t>FLIGHT OPS LOG</t>
  </si>
  <si>
    <t>WIND SPEED (m/s)</t>
  </si>
  <si>
    <t>FLIGHT DURATION (mins)</t>
  </si>
  <si>
    <t>DATE (mm/dd/yyyy)</t>
  </si>
  <si>
    <t>TIME</t>
  </si>
  <si>
    <t>Module Substrings</t>
  </si>
  <si>
    <t>WEATHER</t>
  </si>
  <si>
    <t>SUB LOCATION</t>
  </si>
  <si>
    <t>Additional instructions have been provided in column headers in DC Health Tracker worksheet. If you select specific  cells on the header the definitions or instructions appear.  This text has been intentionally hidden.</t>
  </si>
  <si>
    <t>POA Irradiance (W/m^2) &gt; 600</t>
  </si>
  <si>
    <r>
      <t>Ambient Temp (</t>
    </r>
    <r>
      <rPr>
        <sz val="11"/>
        <color theme="1"/>
        <rFont val="Calibri"/>
        <family val="2"/>
      </rPr>
      <t>°</t>
    </r>
    <r>
      <rPr>
        <sz val="11"/>
        <color theme="1"/>
        <rFont val="Calibri"/>
        <family val="2"/>
        <scheme val="minor"/>
      </rPr>
      <t xml:space="preserve">C) &lt; 40 </t>
    </r>
  </si>
  <si>
    <r>
      <t>TEMP (</t>
    </r>
    <r>
      <rPr>
        <b/>
        <sz val="11"/>
        <color theme="1"/>
        <rFont val="Calibri"/>
        <family val="2"/>
      </rPr>
      <t>°C)</t>
    </r>
  </si>
  <si>
    <t>S/M</t>
  </si>
  <si>
    <t>Industrial Aerobotics</t>
  </si>
  <si>
    <t>Flir XT2-640 Fast</t>
  </si>
  <si>
    <t>FS-Series 4</t>
  </si>
  <si>
    <t>1.1</t>
  </si>
  <si>
    <t>C-1</t>
  </si>
  <si>
    <t>C-12</t>
  </si>
  <si>
    <t>C-16</t>
  </si>
  <si>
    <t>C-7</t>
  </si>
  <si>
    <t>C-9</t>
  </si>
  <si>
    <t>1.2</t>
  </si>
  <si>
    <t>C-10</t>
  </si>
  <si>
    <t>C-11</t>
  </si>
  <si>
    <t>C-13</t>
  </si>
  <si>
    <t>C-14</t>
  </si>
  <si>
    <t>C-15</t>
  </si>
  <si>
    <t>C-3</t>
  </si>
  <si>
    <t>C-5</t>
  </si>
  <si>
    <t>1.3</t>
  </si>
  <si>
    <t>C-4</t>
  </si>
  <si>
    <t>C-6</t>
  </si>
  <si>
    <t>C-8</t>
  </si>
  <si>
    <t>1.4</t>
  </si>
  <si>
    <t>1.5</t>
  </si>
  <si>
    <t>C-2</t>
  </si>
  <si>
    <t>1.6</t>
  </si>
  <si>
    <t>1.7</t>
  </si>
  <si>
    <t>1.8</t>
  </si>
  <si>
    <t>1.9</t>
  </si>
  <si>
    <t>2.1</t>
  </si>
  <si>
    <t>2.2</t>
  </si>
  <si>
    <t>2.3</t>
  </si>
  <si>
    <t>2.4</t>
  </si>
  <si>
    <t>2.5</t>
  </si>
  <si>
    <t>2.6</t>
  </si>
  <si>
    <t>2.7</t>
  </si>
  <si>
    <t>2.8</t>
  </si>
  <si>
    <t>2.9</t>
  </si>
  <si>
    <t>3.1</t>
  </si>
  <si>
    <t>3.10</t>
  </si>
  <si>
    <t>3.3</t>
  </si>
  <si>
    <t>3.4</t>
  </si>
  <si>
    <t>3.5</t>
  </si>
  <si>
    <t>3.6</t>
  </si>
  <si>
    <t>3.7</t>
  </si>
  <si>
    <t>C-17</t>
  </si>
  <si>
    <t>3.8</t>
  </si>
  <si>
    <t>3.9</t>
  </si>
  <si>
    <t>4.1</t>
  </si>
  <si>
    <t>4.10</t>
  </si>
  <si>
    <t>4.2</t>
  </si>
  <si>
    <t>4.3</t>
  </si>
  <si>
    <t>4.4</t>
  </si>
  <si>
    <t>4.5</t>
  </si>
  <si>
    <t>4.6</t>
  </si>
  <si>
    <t>4.7</t>
  </si>
  <si>
    <t>4.8</t>
  </si>
  <si>
    <t>4.9</t>
  </si>
  <si>
    <t>5.10</t>
  </si>
  <si>
    <t>5.1</t>
  </si>
  <si>
    <t>5.2</t>
  </si>
  <si>
    <t>5.3</t>
  </si>
  <si>
    <t>5.4</t>
  </si>
  <si>
    <t>5.5</t>
  </si>
  <si>
    <t>5.6</t>
  </si>
  <si>
    <t>5.8</t>
  </si>
  <si>
    <t>5.9</t>
  </si>
  <si>
    <t>6.10</t>
  </si>
  <si>
    <t>6.1</t>
  </si>
  <si>
    <t>6.2</t>
  </si>
  <si>
    <t>6.3</t>
  </si>
  <si>
    <t>6.4</t>
  </si>
  <si>
    <t>6.6</t>
  </si>
  <si>
    <t>6.7</t>
  </si>
  <si>
    <t>6.8</t>
  </si>
  <si>
    <t>6.9</t>
  </si>
  <si>
    <t>B</t>
  </si>
  <si>
    <t>5.7</t>
  </si>
  <si>
    <t>6.5</t>
  </si>
  <si>
    <t>2019_STRING_ANOM</t>
  </si>
  <si>
    <t>2019_TRACKER_ANOM</t>
  </si>
  <si>
    <t>RESERVE</t>
  </si>
  <si>
    <t>STRING</t>
  </si>
  <si>
    <t>TRACKER</t>
  </si>
  <si>
    <t>2020_STRING_ANOM</t>
  </si>
  <si>
    <t>2020_TRACKER_ANOM</t>
  </si>
  <si>
    <t>FALSE</t>
  </si>
  <si>
    <t>TRUE</t>
  </si>
  <si>
    <t>Fantastic Solar</t>
  </si>
  <si>
    <t>Strings Anomalous 3YR In A Row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</si>
</sst>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2">
    <numFmt numFmtId="5" formatCode="&quot;$&quot;#,##0_);\(&quot;$&quot;#,##0\)"/>
    <numFmt numFmtId="6" formatCode="&quot;$&quot;#,##0_);[Red]\(&quot;$&quot;#,##0\)"/>
    <numFmt numFmtId="7" formatCode="&quot;$&quot;#,##0.00_);\(&quot;$&quot;#,##0.0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5" formatCode="0.0%"/>
    <numFmt numFmtId="166" formatCode="_(* #,##0_);_(* \(#,##0\);_(* &quot;-&quot;??_);_(@_)"/>
    <numFmt numFmtId="167" formatCode="mmm\-yyyy"/>
    <numFmt numFmtId="168" formatCode="0.0"/>
    <numFmt numFmtId="169" formatCode="[$-409]mmmm\ d\,\ yyyy;@"/>
    <numFmt numFmtId="170" formatCode="&quot;$&quot;#,##0"/>
    <numFmt numFmtId="171" formatCode="&quot;$&quot;#,##0.00"/>
    <numFmt numFmtId="172" formatCode="0.000000"/>
    <numFmt numFmtId="173" formatCode="#,##0.0\ \x"/>
    <numFmt numFmtId="174" formatCode="_._.&quot;$&quot;* #,###_)_%;_._.&quot;$&quot;* \(#,###\)_%;_._.&quot;$&quot;* _)_%;_._.@_)_%"/>
    <numFmt numFmtId="175" formatCode="_([$€-2]* #,##0.00_);_([$€-2]* \(#,##0.00\);_([$€-2]* &quot;-&quot;??_)"/>
    <numFmt numFmtId="176" formatCode="[$-409]mmmm\-yy;@"/>
    <numFmt numFmtId="177" formatCode="#,##0.0;[Red]\(#,##0.0\)"/>
    <numFmt numFmtId="178" formatCode="0.00_);\(0.00\)"/>
    <numFmt numFmtId="179" formatCode="&quot;$&quot;#,##0_)_%;\(&quot;$&quot;#,##0\)_%;@_)_%"/>
    <numFmt numFmtId="180" formatCode="#,##0_)_%;\(#,##0\)_%;&quot;-&quot;_)_%;@_)_%"/>
    <numFmt numFmtId="181" formatCode="0.0_x_)_%;&quot;NM&quot;_x_)_%;&quot;NM&quot;_x_)_%;@_x_)_%"/>
    <numFmt numFmtId="182" formatCode="0.0\x_)_%;&quot;NM&quot;_x_)_%;&quot;NM&quot;_x_)_%;@_x_)_%"/>
    <numFmt numFmtId="183" formatCode="0.0%_)_x;\(0.0%\)_x;&quot;-&quot;_%_)_x;@_%_)_x"/>
    <numFmt numFmtId="184" formatCode="0.0_%_)_x;\(0.0\)_%_x;&quot;-&quot;_%_)_x;@_%_)_x"/>
    <numFmt numFmtId="185" formatCode="#,##0.00_);\(#,##0.00\);"/>
    <numFmt numFmtId="186" formatCode="&quot;$&quot;#,##0.00_);\(&quot;$&quot;#,##0.00\);"/>
    <numFmt numFmtId="187" formatCode="#,##0.00_)&quot;/dth&quot;;\(#,##0.00\)&quot;/dth&quot;"/>
    <numFmt numFmtId="188" formatCode="_ * #,##0_ ;_ * \-#,##0_ ;_ * &quot;-&quot;_ ;_ @_ "/>
    <numFmt numFmtId="189" formatCode="0\ \ &quot; bps&quot;"/>
    <numFmt numFmtId="190" formatCode="0.0_)\%;\(0.0\)\%;0.0_)\%;@_)_%"/>
    <numFmt numFmtId="191" formatCode="#,##0.0_)_%;\(#,##0.0\)_%;0.0_)_%;@_)_%"/>
    <numFmt numFmtId="192" formatCode="&quot;$&quot;#,##0.0_);[Red]\(&quot;$&quot;#,##0.0\)"/>
    <numFmt numFmtId="193" formatCode="&quot;$&quot;\ \ #,##0_);[Red]\(&quot;$&quot;\ \ #,##0\)"/>
    <numFmt numFmtId="194" formatCode="#,##0_);[Red]\(#,##0\);\-"/>
    <numFmt numFmtId="195" formatCode="#,##0.00000___;"/>
    <numFmt numFmtId="196" formatCode="&quot;$&quot;#,##0.00;\-&quot;$&quot;#,##0.00"/>
    <numFmt numFmtId="197" formatCode="0.0_%;\(0.0\)%;\ \-\ \ \ "/>
    <numFmt numFmtId="198" formatCode="#,###.000000_);\(#,##0.000000\);\ \-\ _ "/>
    <numFmt numFmtId="199" formatCode="&quot;$&quot;\ \ #,##0.00_);[Red]\(&quot;$&quot;\ \ #,##0.00\)"/>
    <numFmt numFmtId="200" formatCode="&quot;$&quot;\ \ #,##0.0_);[Red]\(&quot;$&quot;\ \ #,##0.0\)"/>
    <numFmt numFmtId="201" formatCode="#,##0_);\(#,##0\);_ \-\ \ "/>
    <numFmt numFmtId="202" formatCode="&quot;$&quot;#,##0;[Red]\-&quot;$&quot;#,##0"/>
    <numFmt numFmtId="203" formatCode="&quot;$&quot;#,##0.00;[Red]\-&quot;$&quot;#,##0.00"/>
    <numFmt numFmtId="204" formatCode="#,##0___);\(#,##0\);___-\ \ "/>
    <numFmt numFmtId="205" formatCode="#,##0___);\(#,##0\)__"/>
    <numFmt numFmtId="206" formatCode="[$-409]mmmmm\-yy;@"/>
    <numFmt numFmtId="207" formatCode="0.0000000"/>
    <numFmt numFmtId="208" formatCode="_(* #,##0_);_(* \(#,##0\);_(* &quot;-&quot;\ \ _);@"/>
    <numFmt numFmtId="209" formatCode="#,##0.0_);\(#,##0.0\);#,##0.0_);@_)"/>
    <numFmt numFmtId="210" formatCode="#,##0.0_);\(#,##0.0\)"/>
    <numFmt numFmtId="211" formatCode="&quot;$&quot;_(#,##0.00_);&quot;$&quot;\(#,##0.00\);&quot;$&quot;_(0.00_);@_)"/>
    <numFmt numFmtId="212" formatCode="&quot;$&quot;_(#,##0.00_);&quot;$&quot;\(#,##0.00\)"/>
    <numFmt numFmtId="213" formatCode="#,##0.00_);\(#,##0.00\);0.00_);@_)"/>
    <numFmt numFmtId="214" formatCode="#,##0.00000_);\(#,##0.00000\)"/>
    <numFmt numFmtId="215" formatCode="&quot;£&quot;_(#,##0.00_);&quot;£&quot;\(#,##0.00\)"/>
    <numFmt numFmtId="216" formatCode="\€_(#,##0.00_);\€\(#,##0.00\);\€_(0.00_);@_)"/>
    <numFmt numFmtId="217" formatCode="#,##0_)\x;\(#,##0\)\x;0_)\x;@_)_x"/>
    <numFmt numFmtId="218" formatCode="#,##0.0_)\x;\(#,##0.0\)\x"/>
    <numFmt numFmtId="219" formatCode="0.E+00"/>
    <numFmt numFmtId="220" formatCode="#,##0_)_x;\(#,##0\)_x;0_)_x;@_)_x"/>
    <numFmt numFmtId="221" formatCode="#,##0.0_)_x;\(#,##0.0\)_x"/>
    <numFmt numFmtId="222" formatCode="0.0.E+00"/>
    <numFmt numFmtId="223" formatCode="0.0_)\%;\(0.0\)\%"/>
    <numFmt numFmtId="224" formatCode="&quot;$&quot;#,##0.0_);\(&quot;$&quot;#,##0.0\)"/>
    <numFmt numFmtId="225" formatCode="#,##0.0_)_%;\(#,##0.0\)_%"/>
    <numFmt numFmtId="226" formatCode="yyyy"/>
    <numFmt numFmtId="227" formatCode="\£\ #,##0_);[Red]\(\£\ #,##0\)"/>
    <numFmt numFmtId="228" formatCode="\¥\ #,##0_);[Red]\(\¥\ #,##0\)"/>
    <numFmt numFmtId="229" formatCode="#,##0;\(#,##0\)"/>
    <numFmt numFmtId="230" formatCode="#,##0\ "/>
    <numFmt numFmtId="231" formatCode="#,##0\ ;\(#,##0\)"/>
    <numFmt numFmtId="232" formatCode="#,##0&quot; F&quot;_);[Red]\(#,##0&quot; F&quot;\)"/>
    <numFmt numFmtId="233" formatCode="#,##0_);\(#,##0\);&quot;-  &quot;;&quot;  &quot;@"/>
    <numFmt numFmtId="234" formatCode="#,##0.0\ \ \ _);\(#,##0.0\)"/>
    <numFmt numFmtId="235" formatCode="_(&quot;$&quot;#,##0.00_);\(&quot;$&quot;#,##0.00\);_(&quot;-&quot;_)"/>
    <numFmt numFmtId="236" formatCode="d/m/yy"/>
    <numFmt numFmtId="237" formatCode="_(#,##0.00\x_);\(#,##0.00\x\);_(&quot;-&quot;_)"/>
    <numFmt numFmtId="238" formatCode="_(#,##0.00_);\(#,##0.00\);_(&quot;-&quot;_)"/>
    <numFmt numFmtId="239" formatCode="_(#,##0.00%_);\(#,##0.00%\);_(&quot;-&quot;_)"/>
    <numFmt numFmtId="240" formatCode="_(###0_);\(###0\);_(###0_)"/>
    <numFmt numFmtId="241" formatCode="_)d/m/yy_)"/>
    <numFmt numFmtId="242" formatCode="0.0%\ ;\(0.0%\)"/>
    <numFmt numFmtId="243" formatCode="[=0]0;#,##0.0,,&quot;m&quot;"/>
    <numFmt numFmtId="244" formatCode="0&quot; bp&quot;"/>
    <numFmt numFmtId="245" formatCode="\£#,##0_);\(\£#,##0\)"/>
    <numFmt numFmtId="246" formatCode="\•\ \ @"/>
    <numFmt numFmtId="247" formatCode="_(* #,##0,_);_(* \(#,##0,\);_(* &quot;-&quot;_);_(@_)"/>
    <numFmt numFmtId="248" formatCode="#,##0.000000_);[Red]\(#,##0.000000\)"/>
    <numFmt numFmtId="249" formatCode="d\.mmm\.yy"/>
    <numFmt numFmtId="250" formatCode="_-&quot;AUD&quot;* #,##0_-;\-&quot;AUD&quot;* #,##0_-;_-&quot;AUD&quot;* &quot;-&quot;_-;_-@_-"/>
    <numFmt numFmtId="251" formatCode="mm/dd/yyyy"/>
    <numFmt numFmtId="252" formatCode="mmmm\ yyyy"/>
    <numFmt numFmtId="253" formatCode="General_)"/>
    <numFmt numFmtId="254" formatCode="_-* #,##0_)_-;* \(#,##0\)_-;_-* &quot;-&quot;??_-;_-@_-"/>
    <numFmt numFmtId="255" formatCode="#,##0_);\(#,##0\);\–_)"/>
    <numFmt numFmtId="256" formatCode="0;0;&quot;YES&quot;"/>
    <numFmt numFmtId="257" formatCode="&quot;Warning&quot;;&quot;Warning&quot;;&quot;OK&quot;"/>
    <numFmt numFmtId="258" formatCode="&quot;$&quot;#,##0.000000000_);\(&quot;$&quot;#,##0.000000000\)"/>
    <numFmt numFmtId="259" formatCode="#,##0.0_);\(#,##0.0\);&quot;-&quot;?"/>
    <numFmt numFmtId="260" formatCode="#,##0.0_);[Red]\(#,##0.0\)"/>
    <numFmt numFmtId="261" formatCode="_(&quot;$&quot;* #,##0.00000_);_(&quot;$&quot;* \(#,##0.00000\);_(&quot;$&quot;* &quot;-&quot;?_);_(@_)"/>
    <numFmt numFmtId="262" formatCode="#,##0.0000_);[Red]\(#,##0.0000\)"/>
    <numFmt numFmtId="263" formatCode="#,##0_%_);\(#,##0\)_%;#,##0_%_);@_%_)"/>
    <numFmt numFmtId="264" formatCode="#,##0_%_);\(#,##0\)_%;**;@_%_)"/>
    <numFmt numFmtId="265" formatCode="#,##0.0_)\ &quot;Btons&quot;;[Red]\(#,##0.0\)\ &quot;Btons&quot;"/>
    <numFmt numFmtId="266" formatCode="#,##0.0_)\ &quot;Tcfe&quot;;[Red]\(#,##0.0\)\ &quot;Tcfe&quot;"/>
    <numFmt numFmtId="267" formatCode="_-* #,##0.00_-;\-* #,##0.00_-;_-* &quot;-&quot;??_-;_-@_-"/>
    <numFmt numFmtId="268" formatCode="#,##0.0;\(#,##0.0\);#,##0.0"/>
    <numFmt numFmtId="269" formatCode="#,##0,_);\(#,##0,\)"/>
    <numFmt numFmtId="270" formatCode="&quot;\&quot;#,##0;&quot;\&quot;\-#,##0"/>
    <numFmt numFmtId="271" formatCode="&quot;Constant&quot;"/>
    <numFmt numFmtId="272" formatCode="_(&quot;$&quot;* #,##0.0_);_(&quot;$&quot;* \(#,##0.0\);_(&quot;$&quot;* &quot;-&quot;??_);_(@_)"/>
    <numFmt numFmtId="273" formatCode="&quot;$&quot;#,##0,_);[Red]\(&quot;$&quot;#,##0,\)"/>
    <numFmt numFmtId="274" formatCode="&quot;$&quot;#,##0.00_);[Red]\(&quot;$&quot;#,##0.00\);&quot;--  &quot;;_(@_)"/>
    <numFmt numFmtId="275" formatCode="&quot;$&quot;#,##0.0;\(&quot;$&quot;#,##0.0\);&quot;$&quot;#,##0.0"/>
    <numFmt numFmtId="276" formatCode="\£#,##0.0;\(\£#,##0.0\);\£#,##0.0"/>
    <numFmt numFmtId="277" formatCode="&quot;$&quot;\ #,##0.00;\-&quot;$&quot;\ #,##0.00;&quot;$&quot;\ 0.00;@"/>
    <numFmt numFmtId="278" formatCode="&quot;$&quot;#,##0.00;\(&quot;$&quot;#,##0.00\)"/>
    <numFmt numFmtId="279" formatCode="&quot;$&quot;\ #,##0.000_);[Red]\(&quot;$&quot;\ #,##0.000\)"/>
    <numFmt numFmtId="280" formatCode="0.0\x_);\(0.000000\x\);"/>
    <numFmt numFmtId="281" formatCode="&quot;$&quot;#,##0.0000"/>
    <numFmt numFmtId="282" formatCode="&quot;$&quot;#,##0_%_);\(&quot;$&quot;#,##0\)_%;&quot;$&quot;#,##0_%_);@_%_)"/>
    <numFmt numFmtId="283" formatCode="&quot;$&quot;#,##0\ ;\(&quot;$&quot;#,##0\)"/>
    <numFmt numFmtId="284" formatCode="&quot;$&quot;#,##0.00_)\ \ ;\(&quot;$&quot;#,##0.00\)\ \ "/>
    <numFmt numFmtId="285" formatCode="\ \ _•\–\ \ \ \ @"/>
    <numFmt numFmtId="286" formatCode="#,##0_);\(#,##0\);\-\-_)"/>
    <numFmt numFmtId="287" formatCode="0_)"/>
    <numFmt numFmtId="288" formatCode="0.000_)"/>
    <numFmt numFmtId="289" formatCode="#,##0.00%_);\(#,##0.00%\);\-\-_)"/>
    <numFmt numFmtId="290" formatCode="d\ mmm\ yy"/>
    <numFmt numFmtId="291" formatCode="dd\ mmm\ yyyy"/>
    <numFmt numFmtId="292" formatCode="mmm\ yy"/>
    <numFmt numFmtId="293" formatCode="mmm\-d\-yyyy"/>
    <numFmt numFmtId="294" formatCode="m/d/yy\ h:mm\ AM/PM"/>
    <numFmt numFmtId="295" formatCode="m/d/yy_%_)"/>
    <numFmt numFmtId="296" formatCode="mmmm\-yy"/>
    <numFmt numFmtId="297" formatCode="dd\ mmm\ yyyy_);;;&quot;  &quot;@"/>
    <numFmt numFmtId="298" formatCode="mmm/yyyy_);;;&quot;  &quot;@"/>
    <numFmt numFmtId="299" formatCode="m/d/yy\ h:mm"/>
    <numFmt numFmtId="300" formatCode="mmm\ d\,\ yyyy"/>
    <numFmt numFmtId="301" formatCode="#,###&quot; day&quot;"/>
    <numFmt numFmtId="302" formatCode="#,##0;\-#,##0;\-"/>
    <numFmt numFmtId="303" formatCode="#,##0;\-#,##0;0"/>
    <numFmt numFmtId="304" formatCode="#,##0.00;\-#,##0.00;0.00"/>
    <numFmt numFmtId="305" formatCode="#,##0.0000;\-#,##0.0000;0.0000"/>
    <numFmt numFmtId="306" formatCode="#,##0.0000_);\(#,##0.0000\)"/>
    <numFmt numFmtId="307" formatCode="0.0000"/>
    <numFmt numFmtId="308" formatCode="_(&quot;$&quot;* #,##0_);_(&quot;$&quot;* \(#,##0\);_(&quot;$&quot;* &quot;-&quot;??_);_(@_)"/>
    <numFmt numFmtId="309" formatCode="&quot;$&quot;#,##0_);&quot;$&quot;\(#,##0\);&quot;$&quot;0_);@"/>
    <numFmt numFmtId="310" formatCode="0_%_);\(0\)_%;0_%_);@_%_)"/>
    <numFmt numFmtId="311" formatCode="0.00%;[Red]\(0.00%\)"/>
    <numFmt numFmtId="312" formatCode="#,##0&quot; dth/day&quot;"/>
    <numFmt numFmtId="313" formatCode="#,##0.0"/>
    <numFmt numFmtId="314" formatCode="#,##0,_);[Red]\(#,##0,\)"/>
    <numFmt numFmtId="315" formatCode="_(* #,##0.0000_);_(* \(#,##0.0000\);_(* &quot;-&quot;\ \ _);@"/>
    <numFmt numFmtId="316" formatCode="#,##0.00;\(#,##0.00\);&quot;-&quot;"/>
    <numFmt numFmtId="317" formatCode="_-* #,##0.0_-;\-* #,##0.0_-;_-* &quot;-&quot;??_-;_-@_-"/>
    <numFmt numFmtId="318" formatCode="###0.0;[Red]\-###0.0"/>
    <numFmt numFmtId="319" formatCode="#,##0.000_);\(#,##0.000\)"/>
    <numFmt numFmtId="320" formatCode="#,##0_-;\ \(#,##0\);_-* &quot;-&quot;??;_-@_-"/>
    <numFmt numFmtId="321" formatCode="#,##0.0000\ ;\(#,##0.0000\)"/>
    <numFmt numFmtId="322" formatCode=";;;"/>
    <numFmt numFmtId="323" formatCode="0.00%;\(0.00%\)"/>
    <numFmt numFmtId="324" formatCode="0.0\%_);\(0.0\%\);0.0\%_);@_%_)"/>
    <numFmt numFmtId="325" formatCode="0."/>
    <numFmt numFmtId="326" formatCode="#,##0.00&quot; $&quot;;\-#,##0.00&quot; $&quot;"/>
    <numFmt numFmtId="327" formatCode="0.00_);[Red]\(0.00\)"/>
    <numFmt numFmtId="328" formatCode="#,##0.00_ ;[Red]\ \(#,##0.00\);\ \-_)"/>
    <numFmt numFmtId="329" formatCode="#,##0_ ;[Red]\ \(#,##0\);\ \-_)"/>
    <numFmt numFmtId="330" formatCode="_-* #,##0.00_-;\(#,##0.00\);_-* &quot;-&quot;??_-;_-@_-"/>
    <numFmt numFmtId="331" formatCode="d\-ddd\-mmm\-yy"/>
    <numFmt numFmtId="332" formatCode="[Blue]0.00%;[Magenta]\-0.00%"/>
    <numFmt numFmtId="333" formatCode="&quot;$&quot;#,##0.0_)\ \ ;\(&quot;$&quot;#,##0.0\)\ \ "/>
    <numFmt numFmtId="334" formatCode="0.0\ \x\ \ \ \ ;&quot;NM      &quot;;\ 0.0\ \x\ \ \ \ "/>
    <numFmt numFmtId="335" formatCode="0.0%_)\ \ ;\(0.0%\)\ \ "/>
    <numFmt numFmtId="336" formatCode="#,##0_);[Red]\(#,##0\);&quot;N/A &quot;"/>
    <numFmt numFmtId="337" formatCode="0.00000000000000000"/>
    <numFmt numFmtId="338" formatCode="_-* #,##0\ _B_F_-;\-* #,##0\ _B_F_-;_-* &quot;-&quot;\ _B_F_-;_-@_-"/>
    <numFmt numFmtId="339" formatCode="_-* #,##0.00\ _B_F_-;\-* #,##0.00\ _B_F_-;_-* &quot;-&quot;??\ _B_F_-;_-@_-"/>
    <numFmt numFmtId="340" formatCode="0.00_)"/>
    <numFmt numFmtId="341" formatCode="&quot;M2 (&quot;0.00%&quot;)&quot;"/>
    <numFmt numFmtId="342" formatCode="&quot;M3 (&quot;0.00%&quot;)&quot;"/>
    <numFmt numFmtId="343" formatCode="&quot;M: &quot;#,##0_);&quot;M: &quot;\(#,##0\)"/>
    <numFmt numFmtId="344" formatCode="#,##0.0000000_);[Red]\(#,##0.0000000\)"/>
    <numFmt numFmtId="345" formatCode="0.0_)"/>
    <numFmt numFmtId="346" formatCode="_-* #,##0\ _F_-;\-* #,##0\ _F_-;_-* &quot;-&quot;\ _F_-;_-@_-"/>
    <numFmt numFmtId="347" formatCode="_-* #,##0.00\ _F_-;\-* #,##0.00\ _F_-;_-* &quot;-&quot;??\ _F_-;_-@_-"/>
    <numFmt numFmtId="348" formatCode="#,##0.00,,_);[Red]\(#,##0.00,,\)"/>
    <numFmt numFmtId="349" formatCode="#,##0.0\x_);\(#,##0.0\x\);#,##0.0\x_);@_)"/>
    <numFmt numFmtId="350" formatCode="#,##0\ \ \ ;[Red]\(#,##0\)\ \ ;\—\ \ \ \ "/>
    <numFmt numFmtId="351" formatCode="#,##0.00;[Red]\(#,##0.00\)"/>
    <numFmt numFmtId="352" formatCode="_(* #,##0.00%_);[Red]_(* \-#,##0.00%_);[Green]_(* 0.00%_);_(@_)_%"/>
    <numFmt numFmtId="353" formatCode="#,##0.0\%_);\(#,##0.0\%\);#,##0.0\%_);@_)"/>
    <numFmt numFmtId="354" formatCode="#,##0_);\(#,##0\);0_)"/>
    <numFmt numFmtId="355" formatCode="#,##0.00_);\(#,##0.00\);0.00_)"/>
    <numFmt numFmtId="356" formatCode="#,##0_);\(#,##0\);0_);@"/>
    <numFmt numFmtId="357" formatCode="0.00000"/>
  </numFmts>
  <fonts count="270">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b/>
      <sz val="18"/>
      <color rgb="FF0070C0"/>
      <name val="Calibri"/>
      <family val="2"/>
      <scheme val="minor"/>
    </font>
    <font>
      <sz val="11"/>
      <color theme="1"/>
      <name val="Calibri"/>
      <family val="2"/>
      <scheme val="minor"/>
    </font>
    <font>
      <sz val="11"/>
      <color rgb="FFFF0000"/>
      <name val="Calibri"/>
      <family val="2"/>
      <scheme val="minor"/>
    </font>
    <font>
      <b/>
      <u/>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color theme="1"/>
      <name val="Calibri"/>
      <family val="2"/>
      <scheme val="minor"/>
    </font>
    <font>
      <sz val="10"/>
      <name val="Arial"/>
      <family val="2"/>
    </font>
    <font>
      <sz val="10"/>
      <name val="Tahoma"/>
      <family val="2"/>
    </font>
    <font>
      <u/>
      <sz val="10"/>
      <color indexed="12"/>
      <name val="Arial"/>
      <family val="2"/>
    </font>
    <font>
      <b/>
      <sz val="10"/>
      <name val="Arial"/>
      <family val="2"/>
    </font>
    <font>
      <sz val="10"/>
      <color indexed="9"/>
      <name val="Arial"/>
      <family val="2"/>
    </font>
    <font>
      <sz val="8"/>
      <name val="Verdana"/>
      <family val="2"/>
    </font>
    <font>
      <b/>
      <sz val="9"/>
      <color indexed="9"/>
      <name val="Arial"/>
      <family val="2"/>
    </font>
    <font>
      <sz val="10"/>
      <name val="Times New Roman"/>
      <family val="1"/>
    </font>
    <font>
      <sz val="12"/>
      <name val="Times New Roman"/>
      <family val="1"/>
    </font>
    <font>
      <sz val="8"/>
      <name val="Trebuchet MS"/>
      <family val="2"/>
    </font>
    <font>
      <sz val="10"/>
      <color indexed="8"/>
      <name val="MS Sans Serif"/>
      <family val="2"/>
    </font>
    <font>
      <sz val="10"/>
      <color indexed="11"/>
      <name val="Arial"/>
      <family val="2"/>
    </font>
    <font>
      <i/>
      <sz val="10"/>
      <color indexed="12"/>
      <name val="Arial"/>
      <family val="2"/>
    </font>
    <font>
      <i/>
      <sz val="10"/>
      <color indexed="10"/>
      <name val="Arial"/>
      <family val="2"/>
    </font>
    <font>
      <sz val="10"/>
      <color indexed="16"/>
      <name val="Arial"/>
      <family val="2"/>
    </font>
    <font>
      <sz val="8"/>
      <name val="Arial"/>
      <family val="2"/>
    </font>
    <font>
      <sz val="12"/>
      <name val="???"/>
      <family val="1"/>
      <charset val="129"/>
    </font>
    <font>
      <sz val="9"/>
      <color indexed="8"/>
      <name val="MS P????"/>
      <family val="3"/>
      <charset val="128"/>
    </font>
    <font>
      <sz val="12"/>
      <color indexed="8"/>
      <name val="Times New Roman"/>
      <family val="1"/>
    </font>
    <font>
      <b/>
      <i/>
      <sz val="9"/>
      <color indexed="33"/>
      <name val="Arial"/>
      <family val="2"/>
    </font>
    <font>
      <u/>
      <sz val="9.5"/>
      <color indexed="36"/>
      <name val="Arial"/>
      <family val="2"/>
    </font>
    <font>
      <u/>
      <sz val="9.5"/>
      <color indexed="12"/>
      <name val="Arial"/>
      <family val="2"/>
    </font>
    <font>
      <sz val="10"/>
      <name val="???"/>
      <family val="3"/>
      <charset val="129"/>
    </font>
    <font>
      <sz val="10"/>
      <name val="Helv"/>
      <family val="2"/>
    </font>
    <font>
      <sz val="12"/>
      <name val="___"/>
      <family val="1"/>
      <charset val="129"/>
    </font>
    <font>
      <sz val="12"/>
      <name val="___"/>
      <family val="1"/>
    </font>
    <font>
      <sz val="12"/>
      <name val="___"/>
      <family val="3"/>
      <charset val="129"/>
    </font>
    <font>
      <sz val="11"/>
      <name val="__"/>
      <family val="3"/>
      <charset val="129"/>
    </font>
    <font>
      <sz val="10"/>
      <name val="___"/>
      <family val="3"/>
      <charset val="129"/>
    </font>
    <font>
      <sz val="10"/>
      <name val="___"/>
      <family val="3"/>
    </font>
    <font>
      <sz val="11"/>
      <name val="__"/>
      <family val="3"/>
    </font>
    <font>
      <sz val="10"/>
      <name val="MS Sans Serif"/>
      <family val="2"/>
    </font>
    <font>
      <sz val="11"/>
      <name val="___"/>
      <family val="1"/>
      <charset val="129"/>
    </font>
    <font>
      <sz val="11"/>
      <name val="___"/>
      <family val="1"/>
    </font>
    <font>
      <sz val="11"/>
      <name val="___"/>
      <family val="3"/>
      <charset val="129"/>
    </font>
    <font>
      <sz val="11"/>
      <name val="MS ??"/>
      <family val="1"/>
    </font>
    <font>
      <sz val="11"/>
      <name val="?? ??"/>
      <family val="1"/>
      <charset val="128"/>
    </font>
    <font>
      <sz val="11"/>
      <name val="ＭＳ 明朝"/>
      <family val="1"/>
      <charset val="128"/>
    </font>
    <font>
      <sz val="10"/>
      <color indexed="10"/>
      <name val="Arial"/>
      <family val="2"/>
    </font>
    <font>
      <sz val="10"/>
      <name val="Arial MT"/>
    </font>
    <font>
      <sz val="10"/>
      <name val="Helvetica"/>
      <family val="2"/>
    </font>
    <font>
      <b/>
      <sz val="22"/>
      <color indexed="18"/>
      <name val="Arial"/>
      <family val="2"/>
    </font>
    <font>
      <sz val="10"/>
      <name val="Helv"/>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0"/>
      <name val="Tms Rmn"/>
    </font>
    <font>
      <sz val="11"/>
      <name val="Arial"/>
      <family val="2"/>
    </font>
    <font>
      <sz val="13"/>
      <name val="Tms Rmn"/>
    </font>
    <font>
      <b/>
      <sz val="12"/>
      <name val="Helv"/>
    </font>
    <font>
      <b/>
      <u val="double"/>
      <sz val="14"/>
      <name val="Arial MT"/>
    </font>
    <font>
      <b/>
      <sz val="14"/>
      <name val="Arial MT"/>
    </font>
    <font>
      <b/>
      <i/>
      <sz val="10"/>
      <name val="Helv"/>
    </font>
    <font>
      <sz val="11"/>
      <color indexed="8"/>
      <name val="Calibri"/>
      <family val="2"/>
    </font>
    <font>
      <b/>
      <sz val="8"/>
      <name val="Helv"/>
    </font>
    <font>
      <sz val="10"/>
      <name val="Courier"/>
      <family val="3"/>
    </font>
    <font>
      <sz val="10"/>
      <name val="Geneva"/>
    </font>
    <font>
      <sz val="11"/>
      <color indexed="9"/>
      <name val="Calibri"/>
      <family val="2"/>
    </font>
    <font>
      <sz val="10"/>
      <color indexed="12"/>
      <name val="Arial"/>
      <family val="2"/>
    </font>
    <font>
      <sz val="12"/>
      <name val="Arial MT"/>
    </font>
    <font>
      <sz val="12"/>
      <name val="Helv"/>
    </font>
    <font>
      <sz val="8"/>
      <name val="Times New Roman"/>
      <family val="1"/>
    </font>
    <font>
      <sz val="8"/>
      <name val="Times"/>
      <family val="1"/>
    </font>
    <font>
      <sz val="10"/>
      <color indexed="8"/>
      <name val="Times New Roman"/>
      <family val="1"/>
    </font>
    <font>
      <sz val="8"/>
      <name val="Tahoma"/>
      <family val="2"/>
    </font>
    <font>
      <b/>
      <sz val="12"/>
      <name val="Tms Rmn"/>
    </font>
    <font>
      <sz val="12"/>
      <name val="Arial"/>
      <family val="2"/>
    </font>
    <font>
      <b/>
      <sz val="12"/>
      <name val="TimesNewRomanPS"/>
      <family val="1"/>
    </font>
    <font>
      <sz val="18"/>
      <name val="TimesNewRomanPS"/>
      <family val="1"/>
    </font>
    <font>
      <b/>
      <sz val="14"/>
      <name val="Times New Roman"/>
      <family val="1"/>
    </font>
    <font>
      <sz val="10"/>
      <color indexed="18"/>
      <name val="Arial"/>
      <family val="2"/>
    </font>
    <font>
      <sz val="10"/>
      <color indexed="12"/>
      <name val="Times New Roman"/>
      <family val="1"/>
    </font>
    <font>
      <sz val="10"/>
      <color indexed="48"/>
      <name val="Arial"/>
      <family val="2"/>
    </font>
    <font>
      <sz val="10"/>
      <color theme="3"/>
      <name val="Arial"/>
      <family val="2"/>
    </font>
    <font>
      <b/>
      <sz val="10"/>
      <name val="MS Sans Serif"/>
      <family val="2"/>
    </font>
    <font>
      <sz val="11"/>
      <color indexed="20"/>
      <name val="Calibri"/>
      <family val="2"/>
    </font>
    <font>
      <sz val="9"/>
      <name val="Arial"/>
      <family val="2"/>
    </font>
    <font>
      <sz val="9"/>
      <name val="Helv"/>
    </font>
    <font>
      <b/>
      <sz val="11"/>
      <color indexed="9"/>
      <name val="Arial"/>
      <family val="2"/>
    </font>
    <font>
      <b/>
      <sz val="10"/>
      <color indexed="9"/>
      <name val="Arial"/>
      <family val="2"/>
    </font>
    <font>
      <strike/>
      <sz val="8"/>
      <name val="Arial"/>
      <family val="2"/>
    </font>
    <font>
      <sz val="8"/>
      <color indexed="8"/>
      <name val="Arial"/>
      <family val="2"/>
    </font>
    <font>
      <b/>
      <sz val="11"/>
      <name val="Arial"/>
      <family val="2"/>
    </font>
    <font>
      <sz val="8"/>
      <color indexed="12"/>
      <name val="Helvetica"/>
    </font>
    <font>
      <sz val="8"/>
      <name val="Palatino"/>
      <family val="1"/>
    </font>
    <font>
      <sz val="12"/>
      <name val="Tms Rmn"/>
    </font>
    <font>
      <b/>
      <sz val="12"/>
      <name val="Times New Roman"/>
      <family val="1"/>
    </font>
    <font>
      <b/>
      <sz val="8"/>
      <color indexed="8"/>
      <name val="Arial"/>
      <family val="2"/>
    </font>
    <font>
      <u/>
      <sz val="10"/>
      <name val="Times New Roman"/>
      <family val="1"/>
    </font>
    <font>
      <i/>
      <sz val="8"/>
      <color indexed="12"/>
      <name val="Arial"/>
      <family val="2"/>
    </font>
    <font>
      <u val="singleAccounting"/>
      <sz val="10"/>
      <name val="Arial"/>
      <family val="2"/>
    </font>
    <font>
      <b/>
      <i/>
      <sz val="9"/>
      <name val="Arial"/>
      <family val="2"/>
    </font>
    <font>
      <b/>
      <i/>
      <sz val="14"/>
      <name val="Arial"/>
      <family val="2"/>
    </font>
    <font>
      <b/>
      <sz val="14"/>
      <name val="Arial"/>
      <family val="2"/>
    </font>
    <font>
      <b/>
      <sz val="12"/>
      <name val="Arial"/>
      <family val="2"/>
    </font>
    <font>
      <b/>
      <sz val="24"/>
      <name val="Arial Narrow"/>
      <family val="2"/>
    </font>
    <font>
      <b/>
      <i/>
      <sz val="12"/>
      <name val="Arial"/>
      <family val="2"/>
    </font>
    <font>
      <i/>
      <sz val="12"/>
      <name val="Arial"/>
      <family val="2"/>
    </font>
    <font>
      <i/>
      <sz val="10"/>
      <name val="Arial"/>
      <family val="2"/>
    </font>
    <font>
      <sz val="9"/>
      <color indexed="18"/>
      <name val="Arial"/>
      <family val="2"/>
    </font>
    <font>
      <i/>
      <sz val="10"/>
      <color indexed="18"/>
      <name val="Arial"/>
      <family val="2"/>
    </font>
    <font>
      <sz val="8"/>
      <color indexed="18"/>
      <name val="Arial"/>
      <family val="2"/>
    </font>
    <font>
      <i/>
      <sz val="9"/>
      <color indexed="18"/>
      <name val="Arial"/>
      <family val="2"/>
    </font>
    <font>
      <sz val="10"/>
      <name val="Palatino"/>
      <family val="1"/>
    </font>
    <font>
      <b/>
      <sz val="11"/>
      <color indexed="52"/>
      <name val="Calibri"/>
      <family val="2"/>
    </font>
    <font>
      <b/>
      <sz val="8"/>
      <name val="Times New Roman"/>
      <family val="1"/>
    </font>
    <font>
      <b/>
      <sz val="10"/>
      <name val="Helv"/>
    </font>
    <font>
      <sz val="8"/>
      <color indexed="12"/>
      <name val="Arial"/>
      <family val="2"/>
    </font>
    <font>
      <i/>
      <sz val="10"/>
      <name val="Times New Roman"/>
      <family val="1"/>
    </font>
    <font>
      <sz val="10"/>
      <color indexed="55"/>
      <name val="Arial"/>
      <family val="2"/>
    </font>
    <font>
      <b/>
      <sz val="11"/>
      <color indexed="9"/>
      <name val="Calibri"/>
      <family val="2"/>
    </font>
    <font>
      <b/>
      <i/>
      <sz val="10"/>
      <color indexed="10"/>
      <name val="Geneva"/>
    </font>
    <font>
      <b/>
      <i/>
      <sz val="8"/>
      <name val="Arial"/>
      <family val="2"/>
    </font>
    <font>
      <b/>
      <sz val="8"/>
      <name val="Book Antiqua"/>
      <family val="1"/>
    </font>
    <font>
      <b/>
      <sz val="13"/>
      <name val="Tms Rmn"/>
    </font>
    <font>
      <b/>
      <sz val="10"/>
      <name val="Times New Roman"/>
      <family val="1"/>
    </font>
    <font>
      <b/>
      <u/>
      <sz val="8"/>
      <name val="Arial"/>
      <family val="2"/>
    </font>
    <font>
      <b/>
      <sz val="8"/>
      <name val="Gill Sans"/>
      <family val="2"/>
    </font>
    <font>
      <sz val="8"/>
      <name val="Helv"/>
    </font>
    <font>
      <sz val="9"/>
      <name val="Trebuchet MS"/>
      <family val="2"/>
    </font>
    <font>
      <b/>
      <sz val="10"/>
      <color indexed="12"/>
      <name val="MS Sans Serif"/>
      <family val="2"/>
    </font>
    <font>
      <sz val="10"/>
      <color indexed="8"/>
      <name val="Arial"/>
      <family val="2"/>
    </font>
    <font>
      <b/>
      <sz val="10"/>
      <color indexed="64"/>
      <name val="Arial"/>
      <family val="2"/>
    </font>
    <font>
      <sz val="10"/>
      <color indexed="64"/>
      <name val="Arial"/>
      <family val="2"/>
    </font>
    <font>
      <sz val="9"/>
      <color indexed="72"/>
      <name val="Arial"/>
      <family val="2"/>
    </font>
    <font>
      <sz val="10"/>
      <color indexed="24"/>
      <name val="Courier New"/>
      <family val="3"/>
    </font>
    <font>
      <sz val="10"/>
      <name val="BERNHARD"/>
    </font>
    <font>
      <u val="doubleAccounting"/>
      <sz val="10"/>
      <name val="Arial"/>
      <family val="2"/>
    </font>
    <font>
      <sz val="10"/>
      <color indexed="10"/>
      <name val="Gill Sans"/>
      <family val="2"/>
    </font>
    <font>
      <b/>
      <sz val="13"/>
      <name val="Arial"/>
      <family val="2"/>
    </font>
    <font>
      <u/>
      <sz val="10"/>
      <name val="Arial"/>
      <family val="2"/>
    </font>
    <font>
      <sz val="10"/>
      <name val="MS Serif"/>
      <family val="1"/>
    </font>
    <font>
      <sz val="5"/>
      <color indexed="9"/>
      <name val="Arial"/>
      <family val="2"/>
    </font>
    <font>
      <sz val="14"/>
      <name val="Palatino"/>
      <family val="1"/>
    </font>
    <font>
      <sz val="16"/>
      <name val="Palatino"/>
      <family val="1"/>
    </font>
    <font>
      <sz val="32"/>
      <name val="Helvetica-Black"/>
    </font>
    <font>
      <sz val="8"/>
      <color indexed="12"/>
      <name val="Tms Rmn"/>
    </font>
    <font>
      <sz val="10"/>
      <color indexed="12"/>
      <name val="Arial Narrow"/>
      <family val="2"/>
    </font>
    <font>
      <sz val="10"/>
      <name val="Arial Black"/>
      <family val="2"/>
    </font>
    <font>
      <sz val="8"/>
      <color indexed="16"/>
      <name val="Palatino"/>
      <family val="1"/>
    </font>
    <font>
      <sz val="8"/>
      <color indexed="18"/>
      <name val="Times New Roman"/>
      <family val="1"/>
    </font>
    <font>
      <sz val="12"/>
      <color indexed="62"/>
      <name val="Arial"/>
      <family val="2"/>
    </font>
    <font>
      <sz val="10"/>
      <name val="Helvetica"/>
    </font>
    <font>
      <sz val="10"/>
      <name val="Palatino"/>
    </font>
    <font>
      <b/>
      <sz val="8"/>
      <name val="Arial"/>
      <family val="2"/>
    </font>
    <font>
      <u/>
      <sz val="8"/>
      <color indexed="12"/>
      <name val="Times New Roman"/>
      <family val="1"/>
    </font>
    <font>
      <sz val="8"/>
      <name val="Helvetica-Narrow"/>
    </font>
    <font>
      <sz val="10"/>
      <name val="Arial Narrow"/>
      <family val="2"/>
    </font>
    <font>
      <sz val="8"/>
      <name val="Helvetica-Narrow"/>
      <family val="2"/>
    </font>
    <font>
      <sz val="1"/>
      <color indexed="8"/>
      <name val="Courier"/>
      <family val="3"/>
    </font>
    <font>
      <b/>
      <sz val="11"/>
      <name val="Optimum"/>
    </font>
    <font>
      <b/>
      <sz val="12"/>
      <name val="MS Sans Serif"/>
      <family val="2"/>
    </font>
    <font>
      <sz val="9"/>
      <name val="Times New Roman"/>
      <family val="1"/>
    </font>
    <font>
      <sz val="8"/>
      <color indexed="12"/>
      <name val="Times New Roman"/>
      <family val="1"/>
    </font>
    <font>
      <sz val="8"/>
      <color indexed="14"/>
      <name val="Times New Roman"/>
      <family val="1"/>
    </font>
    <font>
      <b/>
      <sz val="1"/>
      <color indexed="8"/>
      <name val="Courier"/>
      <family val="3"/>
    </font>
    <font>
      <sz val="10"/>
      <color indexed="16"/>
      <name val="MS Serif"/>
      <family val="1"/>
    </font>
    <font>
      <u val="double"/>
      <sz val="8"/>
      <name val="Arial"/>
      <family val="2"/>
    </font>
    <font>
      <b/>
      <sz val="10"/>
      <color indexed="36"/>
      <name val="Arial"/>
      <family val="2"/>
    </font>
    <font>
      <i/>
      <sz val="11"/>
      <color indexed="23"/>
      <name val="Calibri"/>
      <family val="2"/>
    </font>
    <font>
      <sz val="10"/>
      <color indexed="23"/>
      <name val="Arial"/>
      <family val="2"/>
    </font>
    <font>
      <sz val="6"/>
      <color indexed="23"/>
      <name val="Helvetica-Black"/>
    </font>
    <font>
      <sz val="9.5"/>
      <color indexed="23"/>
      <name val="Helvetica-Black"/>
    </font>
    <font>
      <sz val="7"/>
      <name val="Palatino"/>
      <family val="1"/>
    </font>
    <font>
      <sz val="7"/>
      <name val="Arial"/>
      <family val="2"/>
    </font>
    <font>
      <sz val="10"/>
      <color indexed="57"/>
      <name val="Arial"/>
      <family val="2"/>
    </font>
    <font>
      <sz val="9"/>
      <name val="Bembo (DFS)"/>
    </font>
    <font>
      <sz val="11"/>
      <color indexed="17"/>
      <name val="Calibri"/>
      <family val="2"/>
    </font>
    <font>
      <b/>
      <sz val="9"/>
      <name val="Arial"/>
      <family val="2"/>
    </font>
    <font>
      <b/>
      <u/>
      <sz val="11"/>
      <color indexed="37"/>
      <name val="Arial"/>
      <family val="2"/>
    </font>
    <font>
      <b/>
      <i/>
      <sz val="12"/>
      <color indexed="39"/>
      <name val="Arial"/>
      <family val="2"/>
    </font>
    <font>
      <b/>
      <sz val="8"/>
      <color indexed="9"/>
      <name val="Tahoma"/>
      <family val="2"/>
    </font>
    <font>
      <sz val="6"/>
      <name val="Palatino"/>
      <family val="1"/>
    </font>
    <font>
      <b/>
      <sz val="8"/>
      <color indexed="8"/>
      <name val="Tahoma"/>
      <family val="2"/>
    </font>
    <font>
      <u/>
      <sz val="11"/>
      <name val="Arial"/>
      <family val="2"/>
    </font>
    <font>
      <b/>
      <sz val="8"/>
      <name val="Palatino"/>
      <family val="1"/>
    </font>
    <font>
      <b/>
      <sz val="15"/>
      <color indexed="56"/>
      <name val="Calibri"/>
      <family val="2"/>
    </font>
    <font>
      <sz val="10"/>
      <name val="Helvetica-Black"/>
    </font>
    <font>
      <sz val="28"/>
      <name val="Helvetica-Black"/>
    </font>
    <font>
      <b/>
      <sz val="13"/>
      <color indexed="56"/>
      <name val="Calibri"/>
      <family val="2"/>
    </font>
    <font>
      <sz val="18"/>
      <name val="Palatino"/>
      <family val="1"/>
    </font>
    <font>
      <b/>
      <sz val="11"/>
      <color indexed="56"/>
      <name val="Calibri"/>
      <family val="2"/>
    </font>
    <font>
      <i/>
      <sz val="14"/>
      <name val="Palatino"/>
      <family val="1"/>
    </font>
    <font>
      <b/>
      <u/>
      <sz val="14"/>
      <name val="Arial Narrow"/>
      <family val="2"/>
    </font>
    <font>
      <b/>
      <sz val="8"/>
      <name val="MS Sans Serif"/>
      <family val="2"/>
    </font>
    <font>
      <sz val="12"/>
      <color indexed="9"/>
      <name val="Helv"/>
    </font>
    <font>
      <u/>
      <sz val="7.5"/>
      <color indexed="12"/>
      <name val="Arial"/>
      <family val="2"/>
    </font>
    <font>
      <u/>
      <sz val="12"/>
      <color indexed="12"/>
      <name val="Arial"/>
      <family val="2"/>
    </font>
    <font>
      <b/>
      <sz val="10"/>
      <color indexed="45"/>
      <name val="Wingdings"/>
      <charset val="2"/>
    </font>
    <font>
      <b/>
      <u/>
      <sz val="8"/>
      <color indexed="45"/>
      <name val="Arial"/>
      <family val="2"/>
    </font>
    <font>
      <u/>
      <sz val="9"/>
      <color indexed="12"/>
      <name val="Arial"/>
      <family val="2"/>
    </font>
    <font>
      <b/>
      <sz val="10"/>
      <color indexed="11"/>
      <name val="Arial"/>
      <family val="2"/>
    </font>
    <font>
      <sz val="10"/>
      <color indexed="10"/>
      <name val="Times New Roman"/>
      <family val="1"/>
    </font>
    <font>
      <b/>
      <i/>
      <sz val="10"/>
      <color indexed="62"/>
      <name val="Arial"/>
      <family val="2"/>
    </font>
    <font>
      <sz val="10"/>
      <color indexed="12"/>
      <name val="Gill Sans"/>
      <family val="2"/>
    </font>
    <font>
      <sz val="11"/>
      <color indexed="62"/>
      <name val="Calibri"/>
      <family val="2"/>
    </font>
    <font>
      <sz val="8"/>
      <color indexed="12"/>
      <name val="Palatino"/>
      <family val="1"/>
    </font>
    <font>
      <sz val="12"/>
      <color indexed="37"/>
      <name val="swiss"/>
    </font>
    <font>
      <b/>
      <sz val="10"/>
      <color indexed="37"/>
      <name val="Arial MT"/>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b/>
      <sz val="22"/>
      <color indexed="16"/>
      <name val="Arial"/>
      <family val="2"/>
    </font>
    <font>
      <b/>
      <sz val="10"/>
      <name val="Palatino"/>
      <family val="1"/>
    </font>
    <font>
      <sz val="11"/>
      <color indexed="52"/>
      <name val="Calibri"/>
      <family val="2"/>
    </font>
    <font>
      <b/>
      <sz val="9"/>
      <color indexed="18"/>
      <name val="Arial"/>
      <family val="2"/>
    </font>
    <font>
      <b/>
      <sz val="8"/>
      <name val="Helvetica"/>
    </font>
    <font>
      <b/>
      <sz val="8"/>
      <name val="Helvetica"/>
      <family val="2"/>
    </font>
    <font>
      <b/>
      <sz val="10"/>
      <color indexed="17"/>
      <name val="Arial"/>
      <family val="2"/>
    </font>
    <font>
      <b/>
      <i/>
      <sz val="10"/>
      <color indexed="10"/>
      <name val="Helv"/>
    </font>
    <font>
      <sz val="11"/>
      <color indexed="60"/>
      <name val="Calibri"/>
      <family val="2"/>
    </font>
    <font>
      <sz val="10"/>
      <color indexed="17"/>
      <name val="Arial"/>
      <family val="2"/>
    </font>
    <font>
      <sz val="7"/>
      <name val="Small Fonts"/>
      <family val="2"/>
    </font>
    <font>
      <sz val="10"/>
      <color indexed="56"/>
      <name val="Times New Roman"/>
      <family val="1"/>
    </font>
    <font>
      <b/>
      <i/>
      <sz val="16"/>
      <name val="Helv"/>
    </font>
    <font>
      <sz val="8"/>
      <color indexed="17"/>
      <name val="Tms Rmn"/>
    </font>
    <font>
      <sz val="10"/>
      <color theme="1"/>
      <name val="Arial"/>
      <family val="2"/>
    </font>
    <font>
      <b/>
      <sz val="11"/>
      <color indexed="63"/>
      <name val="Calibri"/>
      <family val="2"/>
    </font>
    <font>
      <b/>
      <i/>
      <sz val="10"/>
      <color indexed="8"/>
      <name val="Arial"/>
      <family val="2"/>
    </font>
    <font>
      <b/>
      <sz val="10"/>
      <color indexed="13"/>
      <name val="Arial"/>
      <family val="2"/>
    </font>
    <font>
      <b/>
      <sz val="26"/>
      <name val="Times New Roman"/>
      <family val="1"/>
    </font>
    <font>
      <b/>
      <sz val="18"/>
      <name val="Times New Roman"/>
      <family val="1"/>
    </font>
    <font>
      <sz val="14"/>
      <name val="B Times Bold"/>
    </font>
    <font>
      <sz val="8"/>
      <color indexed="14"/>
      <name val="Tms Rmn"/>
    </font>
    <font>
      <sz val="10"/>
      <name val="C Helvetica Condensed"/>
    </font>
    <font>
      <i/>
      <sz val="9"/>
      <color indexed="10"/>
      <name val="Arial"/>
      <family val="2"/>
    </font>
    <font>
      <b/>
      <sz val="9"/>
      <name val="Times New Roman"/>
      <family val="1"/>
    </font>
    <font>
      <u val="doubleAccounting"/>
      <sz val="9"/>
      <name val="Times New Roman"/>
      <family val="1"/>
    </font>
    <font>
      <u val="singleAccounting"/>
      <sz val="9"/>
      <name val="Times New Roman"/>
      <family val="1"/>
    </font>
    <font>
      <b/>
      <sz val="12"/>
      <color indexed="56"/>
      <name val="Times New Roman"/>
      <family val="1"/>
    </font>
    <font>
      <sz val="10"/>
      <color indexed="56"/>
      <name val="Arial"/>
      <family val="2"/>
    </font>
    <font>
      <sz val="8"/>
      <color indexed="38"/>
      <name val="Arial"/>
      <family val="2"/>
    </font>
    <font>
      <b/>
      <sz val="10"/>
      <name val="Century Schoolbook"/>
      <family val="1"/>
    </font>
    <font>
      <sz val="10"/>
      <name val="Century Schoolbook"/>
      <family val="1"/>
    </font>
    <font>
      <sz val="8"/>
      <name val="Wingdings"/>
      <charset val="2"/>
    </font>
    <font>
      <sz val="10"/>
      <color rgb="FF000000"/>
      <name val="Arial"/>
      <family val="2"/>
    </font>
    <font>
      <sz val="10"/>
      <color rgb="FF000000"/>
      <name val="Times New Roman"/>
      <family val="1"/>
    </font>
    <font>
      <b/>
      <sz val="11"/>
      <color theme="1"/>
      <name val="Verdana"/>
      <family val="2"/>
    </font>
    <font>
      <sz val="16"/>
      <name val="Calibri"/>
      <family val="2"/>
      <scheme val="minor"/>
    </font>
    <font>
      <sz val="11"/>
      <color rgb="FF404040"/>
      <name val="Calibri"/>
      <family val="2"/>
      <scheme val="minor"/>
    </font>
    <font>
      <b/>
      <sz val="11"/>
      <color rgb="FF404040"/>
      <name val="Calibri"/>
      <family val="2"/>
      <scheme val="minor"/>
    </font>
    <font>
      <b/>
      <sz val="12"/>
      <color theme="1"/>
      <name val="Calibri"/>
      <family val="2"/>
      <scheme val="minor"/>
    </font>
    <font>
      <b/>
      <sz val="11"/>
      <color theme="1"/>
      <name val="Calibri"/>
      <family val="2"/>
    </font>
    <font>
      <sz val="11"/>
      <color theme="1"/>
      <name val="Calibri"/>
      <family val="2"/>
    </font>
    <font>
      <b/>
      <i/>
      <sz val="16"/>
      <color theme="1"/>
      <name val="Calibri"/>
      <family val="2"/>
      <scheme val="minor"/>
    </font>
  </fonts>
  <fills count="108">
    <fill>
      <patternFill patternType="none"/>
    </fill>
    <fill>
      <patternFill patternType="gray125"/>
    </fill>
    <fill>
      <patternFill patternType="solid">
        <fgColor theme="6" tint="0.59999389629810485"/>
        <bgColor indexed="64"/>
      </patternFill>
    </fill>
    <fill>
      <patternFill patternType="solid">
        <fgColor theme="5" tint="0.59999389629810485"/>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theme="2"/>
        <bgColor indexed="64"/>
      </patternFill>
    </fill>
    <fill>
      <patternFill patternType="solid">
        <fgColor rgb="FFEEECE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8"/>
        <bgColor indexed="64"/>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43"/>
        <bgColor indexed="64"/>
      </patternFill>
    </fill>
    <fill>
      <patternFill patternType="solid">
        <fgColor rgb="FFFFFF00"/>
        <bgColor indexed="64"/>
      </patternFill>
    </fill>
    <fill>
      <patternFill patternType="solid">
        <fgColor indexed="11"/>
        <bgColor indexed="64"/>
      </patternFill>
    </fill>
    <fill>
      <patternFill patternType="solid">
        <fgColor indexed="62"/>
        <bgColor indexed="64"/>
      </patternFill>
    </fill>
    <fill>
      <patternFill patternType="solid">
        <fgColor indexed="55"/>
        <bgColor indexed="64"/>
      </patternFill>
    </fill>
    <fill>
      <patternFill patternType="solid">
        <fgColor indexed="22"/>
      </patternFill>
    </fill>
    <fill>
      <patternFill patternType="lightGray">
        <fgColor indexed="15"/>
      </patternFill>
    </fill>
    <fill>
      <patternFill patternType="solid">
        <fgColor indexed="55"/>
      </patternFill>
    </fill>
    <fill>
      <patternFill patternType="solid">
        <fgColor indexed="13"/>
        <bgColor indexed="64"/>
      </patternFill>
    </fill>
    <fill>
      <patternFill patternType="lightGray">
        <fgColor indexed="13"/>
        <bgColor indexed="13"/>
      </patternFill>
    </fill>
    <fill>
      <patternFill patternType="solid">
        <fgColor indexed="41"/>
        <bgColor indexed="64"/>
      </patternFill>
    </fill>
    <fill>
      <patternFill patternType="gray0625">
        <fgColor indexed="8"/>
        <bgColor indexed="9"/>
      </patternFill>
    </fill>
    <fill>
      <patternFill patternType="solid">
        <fgColor indexed="21"/>
        <bgColor indexed="64"/>
      </patternFill>
    </fill>
    <fill>
      <patternFill patternType="gray125">
        <fgColor indexed="26"/>
        <bgColor indexed="26"/>
      </patternFill>
    </fill>
    <fill>
      <patternFill patternType="lightTrellis">
        <fgColor indexed="23"/>
        <bgColor indexed="9"/>
      </patternFill>
    </fill>
    <fill>
      <patternFill patternType="solid">
        <fgColor indexed="24"/>
        <bgColor indexed="64"/>
      </patternFill>
    </fill>
    <fill>
      <patternFill patternType="lightUp">
        <fgColor indexed="14"/>
        <bgColor indexed="45"/>
      </patternFill>
    </fill>
    <fill>
      <patternFill patternType="lightUp">
        <fgColor indexed="22"/>
      </patternFill>
    </fill>
    <fill>
      <patternFill patternType="darkGray">
        <fgColor indexed="22"/>
        <bgColor indexed="13"/>
      </patternFill>
    </fill>
    <fill>
      <patternFill patternType="solid">
        <fgColor indexed="63"/>
        <bgColor indexed="64"/>
      </patternFill>
    </fill>
    <fill>
      <patternFill patternType="gray0625">
        <bgColor indexed="22"/>
      </patternFill>
    </fill>
    <fill>
      <patternFill patternType="solid">
        <fgColor indexed="56"/>
        <bgColor indexed="64"/>
      </patternFill>
    </fill>
    <fill>
      <patternFill patternType="solid">
        <fgColor indexed="54"/>
        <bgColor indexed="64"/>
      </patternFill>
    </fill>
    <fill>
      <patternFill patternType="solid">
        <fgColor indexed="47"/>
        <bgColor indexed="64"/>
      </patternFill>
    </fill>
    <fill>
      <patternFill patternType="solid">
        <fgColor indexed="43"/>
        <bgColor indexed="8"/>
      </patternFill>
    </fill>
    <fill>
      <patternFill patternType="gray0625">
        <fgColor indexed="26"/>
        <bgColor indexed="43"/>
      </patternFill>
    </fill>
    <fill>
      <patternFill patternType="solid">
        <fgColor indexed="34"/>
      </patternFill>
    </fill>
    <fill>
      <patternFill patternType="solid">
        <fgColor indexed="14"/>
        <bgColor indexed="64"/>
      </patternFill>
    </fill>
    <fill>
      <patternFill patternType="gray125">
        <fgColor indexed="22"/>
        <bgColor indexed="9"/>
      </patternFill>
    </fill>
    <fill>
      <patternFill patternType="solid">
        <fgColor indexed="26"/>
      </patternFill>
    </fill>
    <fill>
      <patternFill patternType="solid">
        <fgColor indexed="22"/>
        <bgColor indexed="8"/>
      </patternFill>
    </fill>
    <fill>
      <patternFill patternType="solid">
        <fgColor indexed="9"/>
      </patternFill>
    </fill>
    <fill>
      <patternFill patternType="solid">
        <fgColor indexed="13"/>
      </patternFill>
    </fill>
    <fill>
      <patternFill patternType="solid">
        <fgColor indexed="17"/>
      </patternFill>
    </fill>
    <fill>
      <patternFill patternType="solid">
        <fgColor indexed="42"/>
        <bgColor indexed="64"/>
      </patternFill>
    </fill>
    <fill>
      <patternFill patternType="solid">
        <fgColor indexed="34"/>
        <bgColor indexed="13"/>
      </patternFill>
    </fill>
    <fill>
      <patternFill patternType="gray0625">
        <fgColor indexed="9"/>
        <bgColor indexed="44"/>
      </patternFill>
    </fill>
    <fill>
      <patternFill patternType="gray0625">
        <fgColor indexed="9"/>
        <bgColor indexed="42"/>
      </patternFill>
    </fill>
    <fill>
      <patternFill patternType="mediumGray">
        <fgColor indexed="22"/>
      </patternFill>
    </fill>
    <fill>
      <patternFill patternType="darkVertical"/>
    </fill>
    <fill>
      <patternFill patternType="solid">
        <fgColor theme="6" tint="0.59999389629810485"/>
        <bgColor rgb="FF000000"/>
      </patternFill>
    </fill>
    <fill>
      <patternFill patternType="solid">
        <fgColor theme="0" tint="-0.14999847407452621"/>
        <bgColor indexed="64"/>
      </patternFill>
    </fill>
  </fills>
  <borders count="82">
    <border>
      <left/>
      <right/>
      <top/>
      <bottom/>
      <diagonal/>
    </border>
    <border>
      <left style="thin">
        <color auto="1"/>
      </left>
      <right style="thin">
        <color auto="1"/>
      </right>
      <top style="thin">
        <color auto="1"/>
      </top>
      <bottom style="thin">
        <color auto="1"/>
      </bottom>
      <diagonal/>
    </border>
    <border>
      <left style="thin">
        <color indexed="64"/>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double">
        <color theme="0" tint="-0.24994659260841701"/>
      </left>
      <right style="double">
        <color theme="0" tint="-0.24994659260841701"/>
      </right>
      <top style="double">
        <color theme="0" tint="-0.24994659260841701"/>
      </top>
      <bottom style="double">
        <color theme="0" tint="-0.24994659260841701"/>
      </bottom>
      <diagonal/>
    </border>
    <border>
      <left style="thin">
        <color indexed="64"/>
      </left>
      <right style="double">
        <color theme="0" tint="-0.24994659260841701"/>
      </right>
      <top style="double">
        <color theme="0" tint="-0.24994659260841701"/>
      </top>
      <bottom style="double">
        <color theme="0" tint="-0.24994659260841701"/>
      </bottom>
      <diagonal/>
    </border>
    <border>
      <left style="double">
        <color theme="0" tint="-0.24994659260841701"/>
      </left>
      <right style="thin">
        <color indexed="64"/>
      </right>
      <top style="double">
        <color theme="0" tint="-0.24994659260841701"/>
      </top>
      <bottom style="double">
        <color theme="0" tint="-0.24994659260841701"/>
      </bottom>
      <diagonal/>
    </border>
    <border>
      <left style="thin">
        <color indexed="64"/>
      </left>
      <right/>
      <top/>
      <bottom style="thin">
        <color auto="1"/>
      </bottom>
      <diagonal/>
    </border>
    <border>
      <left/>
      <right style="thin">
        <color indexed="64"/>
      </right>
      <top/>
      <bottom style="thin">
        <color indexed="64"/>
      </bottom>
      <diagonal/>
    </border>
    <border>
      <left style="double">
        <color theme="0" tint="-0.24994659260841701"/>
      </left>
      <right/>
      <top style="double">
        <color theme="0" tint="-0.24994659260841701"/>
      </top>
      <bottom style="double">
        <color theme="0" tint="-0.24994659260841701"/>
      </bottom>
      <diagonal/>
    </border>
    <border>
      <left/>
      <right style="double">
        <color theme="0" tint="-0.24994659260841701"/>
      </right>
      <top style="double">
        <color theme="0" tint="-0.24994659260841701"/>
      </top>
      <bottom style="double">
        <color theme="0" tint="-0.24994659260841701"/>
      </bottom>
      <diagonal/>
    </border>
    <border>
      <left style="double">
        <color theme="0" tint="-0.24994659260841701"/>
      </left>
      <right/>
      <top/>
      <bottom style="double">
        <color theme="0" tint="-0.24994659260841701"/>
      </bottom>
      <diagonal/>
    </border>
    <border>
      <left/>
      <right style="double">
        <color theme="0" tint="-0.24994659260841701"/>
      </right>
      <top/>
      <bottom style="double">
        <color theme="0" tint="-0.2499465926084170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bottom/>
      <diagonal/>
    </border>
    <border>
      <left/>
      <right/>
      <top/>
      <bottom style="thin">
        <color indexed="64"/>
      </bottom>
      <diagonal/>
    </border>
    <border>
      <left/>
      <right/>
      <top style="thin">
        <color indexed="64"/>
      </top>
      <bottom style="double">
        <color indexed="64"/>
      </bottom>
      <diagonal/>
    </border>
    <border>
      <left/>
      <right/>
      <top style="medium">
        <color indexed="64"/>
      </top>
      <bottom/>
      <diagonal/>
    </border>
    <border>
      <left/>
      <right/>
      <top style="thin">
        <color indexed="64"/>
      </top>
      <bottom style="thin">
        <color indexed="64"/>
      </bottom>
      <diagonal/>
    </border>
    <border>
      <left/>
      <right/>
      <top style="hair">
        <color indexed="8"/>
      </top>
      <bottom style="hair">
        <color indexed="8"/>
      </bottom>
      <diagonal/>
    </border>
    <border>
      <left/>
      <right/>
      <top/>
      <bottom style="medium">
        <color indexed="18"/>
      </bottom>
      <diagonal/>
    </border>
    <border>
      <left/>
      <right/>
      <top/>
      <bottom style="thin">
        <color indexed="8"/>
      </bottom>
      <diagonal/>
    </border>
    <border>
      <left/>
      <right/>
      <top/>
      <bottom style="medium">
        <color indexed="8"/>
      </bottom>
      <diagonal/>
    </border>
    <border>
      <left style="hair">
        <color indexed="55"/>
      </left>
      <right style="hair">
        <color indexed="55"/>
      </right>
      <top style="hair">
        <color indexed="55"/>
      </top>
      <bottom style="hair">
        <color indexed="55"/>
      </bottom>
      <diagonal/>
    </border>
    <border>
      <left style="double">
        <color indexed="64"/>
      </left>
      <right/>
      <top/>
      <bottom style="hair">
        <color indexed="64"/>
      </bottom>
      <diagonal/>
    </border>
    <border>
      <left/>
      <right style="thin">
        <color indexed="8"/>
      </right>
      <top/>
      <bottom/>
      <diagonal/>
    </border>
    <border>
      <left style="thin">
        <color indexed="9"/>
      </left>
      <right style="thin">
        <color indexed="9"/>
      </right>
      <top style="thin">
        <color indexed="9"/>
      </top>
      <bottom style="thin">
        <color indexed="9"/>
      </bottom>
      <diagonal/>
    </border>
    <border>
      <left style="thin">
        <color indexed="18"/>
      </left>
      <right style="thin">
        <color indexed="18"/>
      </right>
      <top style="thin">
        <color indexed="18"/>
      </top>
      <bottom style="thin">
        <color indexed="18"/>
      </bottom>
      <diagonal/>
    </border>
    <border>
      <left style="thin">
        <color auto="1"/>
      </left>
      <right style="thin">
        <color auto="1"/>
      </right>
      <top style="thin">
        <color auto="1"/>
      </top>
      <bottom style="thin">
        <color auto="1"/>
      </bottom>
      <diagonal/>
    </border>
    <border>
      <left style="thin">
        <color indexed="48"/>
      </left>
      <right style="thin">
        <color indexed="48"/>
      </right>
      <top style="thin">
        <color indexed="48"/>
      </top>
      <bottom style="thin">
        <color indexed="48"/>
      </bottom>
      <diagonal/>
    </border>
    <border>
      <left style="medium">
        <color indexed="9"/>
      </left>
      <right style="medium">
        <color indexed="9"/>
      </right>
      <top style="medium">
        <color indexed="9"/>
      </top>
      <bottom style="medium">
        <color indexed="9"/>
      </bottom>
      <diagonal/>
    </border>
    <border>
      <left/>
      <right/>
      <top/>
      <bottom style="medium">
        <color indexed="64"/>
      </bottom>
      <diagonal/>
    </border>
    <border>
      <left/>
      <right/>
      <top/>
      <bottom style="thin">
        <color indexed="44"/>
      </bottom>
      <diagonal/>
    </border>
    <border>
      <left/>
      <right/>
      <top style="thin">
        <color indexed="8"/>
      </top>
      <bottom/>
      <diagonal/>
    </border>
    <border>
      <left style="thin">
        <color indexed="23"/>
      </left>
      <right style="thin">
        <color indexed="23"/>
      </right>
      <top style="thin">
        <color indexed="23"/>
      </top>
      <bottom style="thin">
        <color indexed="23"/>
      </bottom>
      <diagonal/>
    </border>
    <border>
      <left style="thin">
        <color indexed="55"/>
      </left>
      <right style="thin">
        <color indexed="55"/>
      </right>
      <top style="thin">
        <color indexed="55"/>
      </top>
      <bottom style="thin">
        <color indexed="55"/>
      </bottom>
      <diagonal/>
    </border>
    <border>
      <left style="double">
        <color indexed="63"/>
      </left>
      <right style="double">
        <color indexed="63"/>
      </right>
      <top style="double">
        <color indexed="63"/>
      </top>
      <bottom style="double">
        <color indexed="63"/>
      </bottom>
      <diagonal/>
    </border>
    <border>
      <left style="thin">
        <color indexed="23"/>
      </left>
      <right style="thin">
        <color indexed="23"/>
      </right>
      <top/>
      <bottom/>
      <diagonal/>
    </border>
    <border>
      <left style="medium">
        <color indexed="18"/>
      </left>
      <right style="medium">
        <color indexed="18"/>
      </right>
      <top style="medium">
        <color indexed="18"/>
      </top>
      <bottom style="medium">
        <color indexed="18"/>
      </bottom>
      <diagonal/>
    </border>
    <border>
      <left style="thick">
        <color indexed="9"/>
      </left>
      <right style="thick">
        <color indexed="9"/>
      </right>
      <top style="thick">
        <color indexed="9"/>
      </top>
      <bottom style="thick">
        <color indexed="9"/>
      </bottom>
      <diagonal/>
    </border>
    <border>
      <left/>
      <right/>
      <top/>
      <bottom style="dotted">
        <color indexed="64"/>
      </bottom>
      <diagonal/>
    </border>
    <border>
      <left style="thin">
        <color indexed="64"/>
      </left>
      <right style="medium">
        <color indexed="64"/>
      </right>
      <top/>
      <bottom/>
      <diagonal/>
    </border>
    <border>
      <left/>
      <right style="hair">
        <color indexed="22"/>
      </right>
      <top/>
      <bottom style="hair">
        <color indexed="22"/>
      </bottom>
      <diagonal/>
    </border>
    <border>
      <left style="thin">
        <color indexed="36"/>
      </left>
      <right style="thin">
        <color indexed="36"/>
      </right>
      <top style="thin">
        <color indexed="36"/>
      </top>
      <bottom style="thin">
        <color indexed="36"/>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hair">
        <color indexed="62"/>
      </left>
      <right style="hair">
        <color indexed="62"/>
      </right>
      <top style="hair">
        <color indexed="62"/>
      </top>
      <bottom style="hair">
        <color indexed="62"/>
      </bottom>
      <diagonal/>
    </border>
    <border>
      <left style="hair">
        <color indexed="12"/>
      </left>
      <right style="hair">
        <color indexed="12"/>
      </right>
      <top style="hair">
        <color indexed="12"/>
      </top>
      <bottom style="hair">
        <color indexed="12"/>
      </bottom>
      <diagonal/>
    </border>
    <border>
      <left/>
      <right/>
      <top style="medium">
        <color indexed="8"/>
      </top>
      <bottom/>
      <diagonal/>
    </border>
    <border>
      <left/>
      <right/>
      <top/>
      <bottom style="double">
        <color indexed="52"/>
      </bottom>
      <diagonal/>
    </border>
    <border>
      <left style="hair">
        <color indexed="23"/>
      </left>
      <right style="hair">
        <color indexed="23"/>
      </right>
      <top style="hair">
        <color indexed="23"/>
      </top>
      <bottom style="hair">
        <color indexed="23"/>
      </bottom>
      <diagonal/>
    </border>
    <border>
      <left/>
      <right/>
      <top style="dotted">
        <color indexed="64"/>
      </top>
      <bottom style="dotted">
        <color indexed="64"/>
      </bottom>
      <diagonal/>
    </border>
    <border>
      <left style="thin">
        <color indexed="63"/>
      </left>
      <right style="thin">
        <color indexed="63"/>
      </right>
      <top style="thin">
        <color indexed="63"/>
      </top>
      <bottom style="thin">
        <color indexed="63"/>
      </bottom>
      <diagonal/>
    </border>
    <border>
      <left/>
      <right/>
      <top/>
      <bottom style="medium">
        <color indexed="45"/>
      </bottom>
      <diagonal/>
    </border>
    <border>
      <left/>
      <right/>
      <top/>
      <bottom style="thin">
        <color indexed="45"/>
      </bottom>
      <diagonal/>
    </border>
    <border>
      <left/>
      <right/>
      <top style="medium">
        <color indexed="45"/>
      </top>
      <bottom/>
      <diagonal/>
    </border>
    <border>
      <left/>
      <right/>
      <top/>
      <bottom style="double">
        <color indexed="45"/>
      </bottom>
      <diagonal/>
    </border>
    <border>
      <left style="thin">
        <color indexed="64"/>
      </left>
      <right style="thin">
        <color indexed="64"/>
      </right>
      <top style="thin">
        <color indexed="64"/>
      </top>
      <bottom style="thin">
        <color indexed="64"/>
      </bottom>
      <diagonal/>
    </border>
    <border>
      <left style="thin">
        <color indexed="64"/>
      </left>
      <right style="thin">
        <color auto="1"/>
      </right>
      <top style="thin">
        <color indexed="64"/>
      </top>
      <bottom/>
      <diagonal/>
    </border>
    <border>
      <left style="thin">
        <color indexed="64"/>
      </left>
      <right style="double">
        <color theme="0" tint="-0.24994659260841701"/>
      </right>
      <top style="double">
        <color theme="0" tint="-0.24994659260841701"/>
      </top>
      <bottom style="thin">
        <color indexed="64"/>
      </bottom>
      <diagonal/>
    </border>
    <border>
      <left style="double">
        <color theme="0" tint="-0.24994659260841701"/>
      </left>
      <right style="double">
        <color theme="0" tint="-0.24994659260841701"/>
      </right>
      <top style="double">
        <color theme="0" tint="-0.24994659260841701"/>
      </top>
      <bottom style="thin">
        <color indexed="64"/>
      </bottom>
      <diagonal/>
    </border>
    <border>
      <left style="double">
        <color theme="0" tint="-0.24994659260841701"/>
      </left>
      <right/>
      <top style="double">
        <color theme="0" tint="-0.24994659260841701"/>
      </top>
      <bottom style="thin">
        <color indexed="64"/>
      </bottom>
      <diagonal/>
    </border>
    <border>
      <left/>
      <right style="double">
        <color theme="0" tint="-0.24994659260841701"/>
      </right>
      <top style="double">
        <color theme="0" tint="-0.24994659260841701"/>
      </top>
      <bottom style="thin">
        <color indexed="64"/>
      </bottom>
      <diagonal/>
    </border>
    <border>
      <left style="double">
        <color theme="0" tint="-0.24994659260841701"/>
      </left>
      <right style="thin">
        <color indexed="64"/>
      </right>
      <top style="double">
        <color theme="0" tint="-0.24994659260841701"/>
      </top>
      <bottom style="thin">
        <color indexed="64"/>
      </bottom>
      <diagonal/>
    </border>
    <border>
      <left/>
      <right/>
      <top style="thin">
        <color indexed="64"/>
      </top>
      <bottom/>
      <diagonal/>
    </border>
    <border>
      <left/>
      <right/>
      <top style="double">
        <color theme="0" tint="-0.24994659260841701"/>
      </top>
      <bottom style="double">
        <color theme="0" tint="-0.24994659260841701"/>
      </bottom>
      <diagonal/>
    </border>
    <border>
      <left/>
      <right/>
      <top style="double">
        <color theme="0" tint="-0.24994659260841701"/>
      </top>
      <bottom style="thin">
        <color indexed="64"/>
      </bottom>
      <diagonal/>
    </border>
  </borders>
  <cellStyleXfs count="56926">
    <xf numFmtId="0" fontId="0" fillId="0" borderId="0"/>
    <xf numFmtId="43" fontId="5" fillId="0" borderId="0" applyFont="0" applyFill="0" applyBorder="0" applyAlignment="0" applyProtection="0"/>
    <xf numFmtId="9" fontId="5" fillId="0" borderId="0" applyFont="0" applyFill="0" applyBorder="0" applyAlignment="0" applyProtection="0"/>
    <xf numFmtId="41" fontId="5" fillId="0" borderId="0" applyFont="0" applyFill="0" applyBorder="0" applyAlignment="0" applyProtection="0"/>
    <xf numFmtId="0" fontId="9" fillId="0" borderId="18" applyNumberFormat="0" applyFill="0" applyAlignment="0" applyProtection="0"/>
    <xf numFmtId="0" fontId="22" fillId="0" borderId="0"/>
    <xf numFmtId="44" fontId="22" fillId="0" borderId="0" applyFont="0" applyFill="0" applyBorder="0" applyAlignment="0" applyProtection="0"/>
    <xf numFmtId="43" fontId="22" fillId="0" borderId="0" applyFont="0" applyFill="0" applyBorder="0" applyAlignment="0" applyProtection="0"/>
    <xf numFmtId="9" fontId="22" fillId="0" borderId="0" applyFont="0" applyFill="0" applyBorder="0" applyAlignment="0" applyProtection="0"/>
    <xf numFmtId="0" fontId="22" fillId="0" borderId="0"/>
    <xf numFmtId="43" fontId="22" fillId="0" borderId="0" applyFont="0" applyFill="0" applyBorder="0" applyAlignment="0" applyProtection="0"/>
    <xf numFmtId="9" fontId="22" fillId="0" borderId="0" applyFont="0" applyFill="0" applyBorder="0" applyAlignment="0" applyProtection="0"/>
    <xf numFmtId="0" fontId="28" fillId="43" borderId="0">
      <alignment horizontal="left" indent="1"/>
      <protection locked="0"/>
    </xf>
    <xf numFmtId="0" fontId="29" fillId="0" borderId="0" applyNumberFormat="0" applyFill="0" applyBorder="0" applyAlignment="0" applyProtection="0"/>
    <xf numFmtId="172" fontId="22" fillId="0" borderId="0">
      <alignment horizontal="left" wrapText="1"/>
    </xf>
    <xf numFmtId="172" fontId="22" fillId="0" borderId="0">
      <alignment horizontal="left" wrapText="1"/>
    </xf>
    <xf numFmtId="0" fontId="22" fillId="0" borderId="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3" fontId="29" fillId="0" borderId="0"/>
    <xf numFmtId="174" fontId="30" fillId="0" borderId="0"/>
    <xf numFmtId="175" fontId="22" fillId="0" borderId="0"/>
    <xf numFmtId="175" fontId="22" fillId="0" borderId="0"/>
    <xf numFmtId="176" fontId="22" fillId="0" borderId="0"/>
    <xf numFmtId="175" fontId="22" fillId="0" borderId="0"/>
    <xf numFmtId="177" fontId="31" fillId="0" borderId="0" applyProtection="0"/>
    <xf numFmtId="177" fontId="31" fillId="0" borderId="0" applyProtection="0"/>
    <xf numFmtId="177" fontId="31" fillId="0" borderId="0" applyProtection="0"/>
    <xf numFmtId="177" fontId="31" fillId="0" borderId="0" applyProtection="0"/>
    <xf numFmtId="178" fontId="31" fillId="0" borderId="0" applyBorder="0"/>
    <xf numFmtId="178" fontId="31" fillId="0" borderId="0" applyBorder="0"/>
    <xf numFmtId="178" fontId="31" fillId="0" borderId="0" applyBorder="0"/>
    <xf numFmtId="178" fontId="31" fillId="0" borderId="0" applyBorder="0"/>
    <xf numFmtId="0" fontId="22" fillId="0" borderId="0"/>
    <xf numFmtId="176" fontId="22" fillId="0" borderId="0"/>
    <xf numFmtId="176" fontId="22" fillId="0" borderId="0"/>
    <xf numFmtId="175" fontId="22" fillId="0" borderId="0"/>
    <xf numFmtId="175" fontId="22" fillId="0" borderId="0"/>
    <xf numFmtId="179" fontId="29" fillId="0" borderId="0" applyFill="0" applyBorder="0">
      <alignment horizontal="right"/>
    </xf>
    <xf numFmtId="180" fontId="29" fillId="0" borderId="0" applyFill="0" applyBorder="0">
      <alignment horizontal="right"/>
    </xf>
    <xf numFmtId="181" fontId="29" fillId="0" borderId="0" applyFill="0" applyBorder="0">
      <alignment horizontal="right"/>
    </xf>
    <xf numFmtId="182" fontId="29" fillId="0" borderId="0" applyFill="0" applyBorder="0">
      <alignment horizontal="right"/>
    </xf>
    <xf numFmtId="183" fontId="29" fillId="0" borderId="0" applyFill="0" applyBorder="0">
      <alignment horizontal="right"/>
    </xf>
    <xf numFmtId="184" fontId="29" fillId="0" borderId="0" applyFill="0" applyBorder="0">
      <alignment horizontal="right"/>
    </xf>
    <xf numFmtId="0" fontId="22" fillId="0" borderId="0">
      <alignment vertical="top"/>
    </xf>
    <xf numFmtId="0" fontId="32" fillId="0" borderId="0" applyNumberFormat="0" applyFont="0" applyFill="0" applyBorder="0" applyAlignment="0" applyProtection="0"/>
    <xf numFmtId="0" fontId="32" fillId="0" borderId="0" applyNumberFormat="0" applyFont="0" applyFill="0" applyBorder="0" applyAlignment="0" applyProtection="0"/>
    <xf numFmtId="0" fontId="32" fillId="0" borderId="0" applyNumberFormat="0" applyFont="0" applyFill="0" applyBorder="0" applyAlignment="0" applyProtection="0"/>
    <xf numFmtId="0" fontId="33" fillId="0" borderId="0" applyNumberFormat="0" applyFill="0" applyBorder="0" applyAlignment="0" applyProtection="0">
      <alignment vertical="top"/>
    </xf>
    <xf numFmtId="0" fontId="34" fillId="0" borderId="0" applyNumberFormat="0" applyFill="0" applyBorder="0" applyAlignment="0" applyProtection="0">
      <alignment vertical="top"/>
    </xf>
    <xf numFmtId="0" fontId="22" fillId="0" borderId="0" applyNumberFormat="0" applyFill="0" applyBorder="0" applyAlignment="0" applyProtection="0"/>
    <xf numFmtId="0" fontId="35" fillId="0" borderId="0" applyNumberFormat="0" applyFill="0" applyBorder="0" applyAlignment="0" applyProtection="0">
      <alignment vertical="top"/>
    </xf>
    <xf numFmtId="0" fontId="36" fillId="44" borderId="0" applyBorder="0" applyAlignment="0"/>
    <xf numFmtId="185" fontId="37" fillId="0" borderId="0" applyFill="0" applyBorder="0"/>
    <xf numFmtId="185" fontId="37" fillId="0" borderId="0" applyFill="0" applyBorder="0"/>
    <xf numFmtId="186" fontId="37" fillId="0" borderId="0" applyFill="0" applyBorder="0"/>
    <xf numFmtId="186" fontId="37" fillId="0" borderId="0" applyFill="0" applyBorder="0"/>
    <xf numFmtId="187" fontId="25" fillId="0" borderId="0" applyFont="0" applyFill="0" applyBorder="0" applyAlignment="0" applyProtection="0"/>
    <xf numFmtId="188" fontId="38" fillId="0" borderId="0" applyFont="0" applyFill="0" applyBorder="0" applyAlignment="0" applyProtection="0"/>
    <xf numFmtId="44" fontId="39" fillId="0" borderId="0" applyFont="0" applyFill="0" applyBorder="0" applyAlignment="0" applyProtection="0"/>
    <xf numFmtId="189" fontId="40" fillId="0" borderId="0" applyFont="0" applyFill="0" applyBorder="0" applyAlignment="0" applyProtection="0"/>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0" fontId="41" fillId="0" borderId="2" applyBorder="0">
      <alignment horizontal="left"/>
    </xf>
    <xf numFmtId="43" fontId="39" fillId="0" borderId="0" applyFon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alignment vertical="top"/>
      <protection locked="0"/>
    </xf>
    <xf numFmtId="41" fontId="39" fillId="0" borderId="0" applyFont="0" applyFill="0" applyBorder="0" applyAlignment="0" applyProtection="0"/>
    <xf numFmtId="0" fontId="44" fillId="0" borderId="0"/>
    <xf numFmtId="172" fontId="22" fillId="0" borderId="0">
      <alignment horizontal="left" wrapText="1"/>
    </xf>
    <xf numFmtId="190" fontId="22" fillId="0" borderId="0" applyFont="0" applyFill="0" applyBorder="0" applyAlignment="0" applyProtection="0"/>
    <xf numFmtId="190" fontId="22" fillId="0" borderId="0" applyFont="0" applyFill="0" applyBorder="0" applyAlignment="0" applyProtection="0"/>
    <xf numFmtId="190" fontId="22" fillId="0" borderId="0" applyFont="0" applyFill="0" applyBorder="0" applyAlignment="0" applyProtection="0"/>
    <xf numFmtId="190" fontId="22" fillId="0" borderId="0" applyFont="0" applyFill="0" applyBorder="0" applyAlignment="0" applyProtection="0">
      <alignment horizontal="left" wrapText="1"/>
    </xf>
    <xf numFmtId="190" fontId="22" fillId="0" borderId="0" applyFont="0" applyFill="0" applyBorder="0" applyAlignment="0" applyProtection="0">
      <alignment horizontal="left" wrapText="1"/>
    </xf>
    <xf numFmtId="190" fontId="22" fillId="0" borderId="0" applyFont="0" applyFill="0" applyBorder="0" applyAlignment="0" applyProtection="0"/>
    <xf numFmtId="190" fontId="22" fillId="0" borderId="0" applyFont="0" applyFill="0" applyBorder="0" applyAlignment="0" applyProtection="0"/>
    <xf numFmtId="190" fontId="22" fillId="0" borderId="0" applyFont="0" applyFill="0" applyBorder="0" applyAlignment="0" applyProtection="0">
      <alignment horizontal="left" wrapText="1"/>
    </xf>
    <xf numFmtId="190" fontId="22" fillId="0" borderId="0" applyFont="0" applyFill="0" applyBorder="0" applyAlignment="0" applyProtection="0"/>
    <xf numFmtId="190" fontId="22" fillId="0" borderId="0" applyFont="0" applyFill="0" applyBorder="0" applyAlignment="0" applyProtection="0"/>
    <xf numFmtId="190" fontId="22" fillId="0" borderId="0" applyFont="0" applyFill="0" applyBorder="0" applyAlignment="0" applyProtection="0"/>
    <xf numFmtId="190" fontId="22" fillId="0" borderId="0" applyFont="0" applyFill="0" applyBorder="0" applyAlignment="0" applyProtection="0"/>
    <xf numFmtId="190" fontId="22" fillId="0" borderId="0" applyFont="0" applyFill="0" applyBorder="0" applyAlignment="0" applyProtection="0"/>
    <xf numFmtId="190" fontId="22" fillId="0" borderId="0" applyFont="0" applyFill="0" applyBorder="0" applyAlignment="0" applyProtection="0"/>
    <xf numFmtId="190" fontId="22" fillId="0" borderId="0" applyFont="0" applyFill="0" applyBorder="0" applyAlignment="0" applyProtection="0"/>
    <xf numFmtId="0" fontId="22" fillId="0" borderId="0" applyFont="0" applyFill="0" applyBorder="0" applyAlignment="0" applyProtection="0">
      <alignment horizontal="left" wrapText="1"/>
    </xf>
    <xf numFmtId="0" fontId="22" fillId="0" borderId="0" applyFont="0" applyFill="0" applyBorder="0" applyAlignment="0" applyProtection="0">
      <alignment horizontal="left" wrapText="1"/>
    </xf>
    <xf numFmtId="190" fontId="22" fillId="0" borderId="0" applyFont="0" applyFill="0" applyBorder="0" applyAlignment="0" applyProtection="0">
      <alignment horizontal="left" wrapText="1"/>
    </xf>
    <xf numFmtId="190" fontId="22" fillId="0" borderId="0" applyFont="0" applyFill="0" applyBorder="0" applyAlignment="0" applyProtection="0">
      <alignment horizontal="left" wrapText="1"/>
    </xf>
    <xf numFmtId="191" fontId="22" fillId="0" borderId="0" applyFont="0" applyFill="0" applyBorder="0" applyAlignment="0" applyProtection="0"/>
    <xf numFmtId="191" fontId="22" fillId="0" borderId="0" applyFont="0" applyFill="0" applyBorder="0" applyAlignment="0" applyProtection="0"/>
    <xf numFmtId="191" fontId="22" fillId="0" borderId="0" applyFont="0" applyFill="0" applyBorder="0" applyAlignment="0" applyProtection="0"/>
    <xf numFmtId="191" fontId="22" fillId="0" borderId="0" applyFont="0" applyFill="0" applyBorder="0" applyAlignment="0" applyProtection="0">
      <alignment horizontal="left" wrapText="1"/>
    </xf>
    <xf numFmtId="191" fontId="22" fillId="0" borderId="0" applyFont="0" applyFill="0" applyBorder="0" applyAlignment="0" applyProtection="0">
      <alignment horizontal="left" wrapText="1"/>
    </xf>
    <xf numFmtId="191" fontId="22" fillId="0" borderId="0" applyFont="0" applyFill="0" applyBorder="0" applyAlignment="0" applyProtection="0"/>
    <xf numFmtId="191" fontId="22" fillId="0" borderId="0" applyFont="0" applyFill="0" applyBorder="0" applyAlignment="0" applyProtection="0"/>
    <xf numFmtId="191" fontId="22" fillId="0" borderId="0" applyFont="0" applyFill="0" applyBorder="0" applyAlignment="0" applyProtection="0">
      <alignment horizontal="left" wrapText="1"/>
    </xf>
    <xf numFmtId="191" fontId="22" fillId="0" borderId="0" applyFont="0" applyFill="0" applyBorder="0" applyAlignment="0" applyProtection="0"/>
    <xf numFmtId="191" fontId="22" fillId="0" borderId="0" applyFont="0" applyFill="0" applyBorder="0" applyAlignment="0" applyProtection="0"/>
    <xf numFmtId="191" fontId="22" fillId="0" borderId="0" applyFont="0" applyFill="0" applyBorder="0" applyAlignment="0" applyProtection="0"/>
    <xf numFmtId="191" fontId="22" fillId="0" borderId="0" applyFont="0" applyFill="0" applyBorder="0" applyAlignment="0" applyProtection="0"/>
    <xf numFmtId="191" fontId="22" fillId="0" borderId="0" applyFont="0" applyFill="0" applyBorder="0" applyAlignment="0" applyProtection="0"/>
    <xf numFmtId="191" fontId="22" fillId="0" borderId="0" applyFont="0" applyFill="0" applyBorder="0" applyAlignment="0" applyProtection="0"/>
    <xf numFmtId="191" fontId="22" fillId="0" borderId="0" applyFont="0" applyFill="0" applyBorder="0" applyAlignment="0" applyProtection="0">
      <alignment horizontal="left" wrapText="1"/>
    </xf>
    <xf numFmtId="191" fontId="22" fillId="0" borderId="0" applyFont="0" applyFill="0" applyBorder="0" applyAlignment="0" applyProtection="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4" fontId="22" fillId="0" borderId="0" applyFont="0" applyFill="0" applyBorder="0" applyAlignment="0" applyProtection="0"/>
    <xf numFmtId="194"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38" fontId="45" fillId="0" borderId="0" applyFont="0" applyFill="0" applyBorder="0" applyAlignment="0" applyProtection="0"/>
    <xf numFmtId="6" fontId="45" fillId="0" borderId="0" applyFont="0" applyFill="0" applyBorder="0" applyAlignment="0" applyProtection="0"/>
    <xf numFmtId="196" fontId="22" fillId="0" borderId="0" applyFont="0" applyFill="0" applyBorder="0" applyAlignment="0" applyProtection="0"/>
    <xf numFmtId="196" fontId="22" fillId="0" borderId="0" applyFont="0" applyFill="0" applyBorder="0" applyAlignment="0" applyProtection="0"/>
    <xf numFmtId="196" fontId="22" fillId="0" borderId="0" applyFont="0" applyFill="0" applyBorder="0" applyAlignment="0" applyProtection="0"/>
    <xf numFmtId="196" fontId="22" fillId="0" borderId="0" applyFont="0" applyFill="0" applyBorder="0" applyAlignment="0" applyProtection="0"/>
    <xf numFmtId="196" fontId="22" fillId="0" borderId="0" applyFont="0" applyFill="0" applyBorder="0" applyAlignment="0" applyProtection="0"/>
    <xf numFmtId="196" fontId="22" fillId="0" borderId="0" applyFont="0" applyFill="0" applyBorder="0" applyAlignment="0" applyProtection="0"/>
    <xf numFmtId="196"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0"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2"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7"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198" fontId="22" fillId="0" borderId="0" applyFont="0" applyFill="0" applyBorder="0" applyAlignment="0" applyProtection="0"/>
    <xf numFmtId="198" fontId="22" fillId="0" borderId="0" applyFont="0" applyFill="0" applyBorder="0" applyAlignment="0" applyProtection="0"/>
    <xf numFmtId="198" fontId="22" fillId="0" borderId="0" applyFont="0" applyFill="0" applyBorder="0" applyAlignment="0" applyProtection="0"/>
    <xf numFmtId="198" fontId="22" fillId="0" borderId="0" applyFont="0" applyFill="0" applyBorder="0" applyAlignment="0" applyProtection="0"/>
    <xf numFmtId="198" fontId="22" fillId="0" borderId="0" applyFont="0" applyFill="0" applyBorder="0" applyAlignment="0" applyProtection="0"/>
    <xf numFmtId="198" fontId="22" fillId="0" borderId="0" applyFont="0" applyFill="0" applyBorder="0" applyAlignment="0" applyProtection="0"/>
    <xf numFmtId="0" fontId="46" fillId="0" borderId="0"/>
    <xf numFmtId="0" fontId="47" fillId="0" borderId="0"/>
    <xf numFmtId="0" fontId="47" fillId="0" borderId="0"/>
    <xf numFmtId="199" fontId="22" fillId="0" borderId="0" applyFont="0" applyFill="0" applyBorder="0" applyAlignment="0" applyProtection="0"/>
    <xf numFmtId="200" fontId="22" fillId="0" borderId="0" applyFont="0" applyFill="0" applyBorder="0" applyAlignment="0" applyProtection="0"/>
    <xf numFmtId="0" fontId="48" fillId="0" borderId="0"/>
    <xf numFmtId="199" fontId="22" fillId="0" borderId="0" applyFont="0" applyFill="0" applyBorder="0" applyAlignment="0" applyProtection="0"/>
    <xf numFmtId="0" fontId="49"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50" fillId="0" borderId="0"/>
    <xf numFmtId="199" fontId="22" fillId="0" borderId="0" applyFont="0" applyFill="0" applyBorder="0" applyAlignment="0" applyProtection="0"/>
    <xf numFmtId="199" fontId="22" fillId="0" borderId="0" applyFont="0" applyFill="0" applyBorder="0" applyAlignment="0" applyProtection="0"/>
    <xf numFmtId="0" fontId="50"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50" fillId="0" borderId="0"/>
    <xf numFmtId="0" fontId="50" fillId="0" borderId="0"/>
    <xf numFmtId="199" fontId="22" fillId="0" borderId="0" applyFont="0" applyFill="0" applyBorder="0" applyAlignment="0" applyProtection="0"/>
    <xf numFmtId="0" fontId="50" fillId="0" borderId="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50" fillId="0" borderId="0"/>
    <xf numFmtId="0" fontId="50" fillId="0" borderId="0"/>
    <xf numFmtId="199" fontId="22" fillId="0" borderId="0" applyFont="0" applyFill="0" applyBorder="0" applyAlignment="0" applyProtection="0"/>
    <xf numFmtId="199" fontId="22" fillId="0" borderId="0" applyFont="0" applyFill="0" applyBorder="0" applyAlignment="0" applyProtection="0"/>
    <xf numFmtId="0" fontId="50" fillId="0" borderId="0"/>
    <xf numFmtId="200" fontId="22" fillId="0" borderId="0" applyFont="0" applyFill="0" applyBorder="0" applyAlignment="0" applyProtection="0"/>
    <xf numFmtId="0" fontId="50"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51" fillId="0" borderId="0"/>
    <xf numFmtId="0" fontId="51"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50"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50" fillId="0" borderId="0"/>
    <xf numFmtId="199" fontId="22" fillId="0" borderId="0" applyFont="0" applyFill="0" applyBorder="0" applyAlignment="0" applyProtection="0"/>
    <xf numFmtId="0" fontId="50"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50" fillId="0" borderId="0"/>
    <xf numFmtId="0" fontId="50"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50" fillId="0" borderId="0"/>
    <xf numFmtId="199" fontId="22" fillId="0" borderId="0" applyFont="0" applyFill="0" applyBorder="0" applyAlignment="0" applyProtection="0"/>
    <xf numFmtId="199" fontId="22" fillId="0" borderId="0" applyFont="0" applyFill="0" applyBorder="0" applyAlignment="0" applyProtection="0"/>
    <xf numFmtId="0" fontId="50" fillId="0" borderId="0"/>
    <xf numFmtId="200" fontId="22" fillId="0" borderId="0" applyFont="0" applyFill="0" applyBorder="0" applyAlignment="0" applyProtection="0"/>
    <xf numFmtId="0" fontId="50" fillId="0" borderId="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50" fillId="0" borderId="0"/>
    <xf numFmtId="200" fontId="22" fillId="0" borderId="0" applyFont="0" applyFill="0" applyBorder="0" applyAlignment="0" applyProtection="0"/>
    <xf numFmtId="0" fontId="50" fillId="0" borderId="0"/>
    <xf numFmtId="199" fontId="22" fillId="0" borderId="0" applyFont="0" applyFill="0" applyBorder="0" applyAlignment="0" applyProtection="0"/>
    <xf numFmtId="0" fontId="50" fillId="0" borderId="0"/>
    <xf numFmtId="200" fontId="22" fillId="0" borderId="0" applyFont="0" applyFill="0" applyBorder="0" applyAlignment="0" applyProtection="0"/>
    <xf numFmtId="0" fontId="50" fillId="0" borderId="0"/>
    <xf numFmtId="199" fontId="22" fillId="0" borderId="0" applyFont="0" applyFill="0" applyBorder="0" applyAlignment="0" applyProtection="0"/>
    <xf numFmtId="200" fontId="22" fillId="0" borderId="0" applyFont="0" applyFill="0" applyBorder="0" applyAlignment="0" applyProtection="0"/>
    <xf numFmtId="0" fontId="50" fillId="0" borderId="0"/>
    <xf numFmtId="200" fontId="22" fillId="0" borderId="0" applyFont="0" applyFill="0" applyBorder="0" applyAlignment="0" applyProtection="0"/>
    <xf numFmtId="0" fontId="50" fillId="0" borderId="0"/>
    <xf numFmtId="200" fontId="22" fillId="0" borderId="0" applyFont="0" applyFill="0" applyBorder="0" applyAlignment="0" applyProtection="0"/>
    <xf numFmtId="199" fontId="22" fillId="0" borderId="0" applyFont="0" applyFill="0" applyBorder="0" applyAlignment="0" applyProtection="0"/>
    <xf numFmtId="0" fontId="50" fillId="0" borderId="0"/>
    <xf numFmtId="0" fontId="50" fillId="0" borderId="0"/>
    <xf numFmtId="200" fontId="22" fillId="0" borderId="0" applyFont="0" applyFill="0" applyBorder="0" applyAlignment="0" applyProtection="0"/>
    <xf numFmtId="0" fontId="50" fillId="0" borderId="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50" fillId="0" borderId="0"/>
    <xf numFmtId="0" fontId="50"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51" fillId="0" borderId="0"/>
    <xf numFmtId="0" fontId="51" fillId="0" borderId="0"/>
    <xf numFmtId="200" fontId="22" fillId="0" borderId="0" applyFont="0" applyFill="0" applyBorder="0" applyAlignment="0" applyProtection="0"/>
    <xf numFmtId="199" fontId="22" fillId="0" borderId="0" applyFont="0" applyFill="0" applyBorder="0" applyAlignment="0" applyProtection="0"/>
    <xf numFmtId="0" fontId="50" fillId="0" borderId="0"/>
    <xf numFmtId="0" fontId="48" fillId="0" borderId="0"/>
    <xf numFmtId="0" fontId="48" fillId="0" borderId="0"/>
    <xf numFmtId="0" fontId="49" fillId="0" borderId="0"/>
    <xf numFmtId="0" fontId="48" fillId="0" borderId="0"/>
    <xf numFmtId="0" fontId="48" fillId="0" borderId="0"/>
    <xf numFmtId="0" fontId="48" fillId="0" borderId="0"/>
    <xf numFmtId="0" fontId="49" fillId="0" borderId="0"/>
    <xf numFmtId="0" fontId="48" fillId="0" borderId="0"/>
    <xf numFmtId="0" fontId="49" fillId="0" borderId="0"/>
    <xf numFmtId="0" fontId="48" fillId="0" borderId="0"/>
    <xf numFmtId="0" fontId="49" fillId="0" borderId="0"/>
    <xf numFmtId="0" fontId="49" fillId="0" borderId="0"/>
    <xf numFmtId="0" fontId="52" fillId="0" borderId="0"/>
    <xf numFmtId="0" fontId="52" fillId="0" borderId="0"/>
    <xf numFmtId="0" fontId="48" fillId="0" borderId="0"/>
    <xf numFmtId="0" fontId="47" fillId="0" borderId="0"/>
    <xf numFmtId="0" fontId="47" fillId="0" borderId="0"/>
    <xf numFmtId="0" fontId="48" fillId="0" borderId="0"/>
    <xf numFmtId="0" fontId="47" fillId="0" borderId="0"/>
    <xf numFmtId="0" fontId="47" fillId="0" borderId="0"/>
    <xf numFmtId="0" fontId="49" fillId="0" borderId="0"/>
    <xf numFmtId="0" fontId="48" fillId="0" borderId="0"/>
    <xf numFmtId="0" fontId="49" fillId="0" borderId="0"/>
    <xf numFmtId="0" fontId="48" fillId="0" borderId="0"/>
    <xf numFmtId="0" fontId="49" fillId="0" borderId="0"/>
    <xf numFmtId="0" fontId="48" fillId="0" borderId="0"/>
    <xf numFmtId="0" fontId="49" fillId="0" borderId="0"/>
    <xf numFmtId="0" fontId="52" fillId="0" borderId="0"/>
    <xf numFmtId="0" fontId="52" fillId="0" borderId="0"/>
    <xf numFmtId="0" fontId="49" fillId="0" borderId="0"/>
    <xf numFmtId="0" fontId="49" fillId="0" borderId="0"/>
    <xf numFmtId="0" fontId="48" fillId="0" borderId="0"/>
    <xf numFmtId="0" fontId="49" fillId="0" borderId="0"/>
    <xf numFmtId="0" fontId="49" fillId="0" borderId="0"/>
    <xf numFmtId="0" fontId="48" fillId="0" borderId="0"/>
    <xf numFmtId="0" fontId="48" fillId="0" borderId="0"/>
    <xf numFmtId="0" fontId="49" fillId="0" borderId="0"/>
    <xf numFmtId="0" fontId="49" fillId="0" borderId="0"/>
    <xf numFmtId="0" fontId="48" fillId="0" borderId="0"/>
    <xf numFmtId="0" fontId="49" fillId="0" borderId="0"/>
    <xf numFmtId="0" fontId="48" fillId="0" borderId="0"/>
    <xf numFmtId="0" fontId="48" fillId="0" borderId="0"/>
    <xf numFmtId="0" fontId="48" fillId="0" borderId="0"/>
    <xf numFmtId="0" fontId="48" fillId="0" borderId="0"/>
    <xf numFmtId="0" fontId="49" fillId="0" borderId="0"/>
    <xf numFmtId="0" fontId="49" fillId="0" borderId="0"/>
    <xf numFmtId="0" fontId="48" fillId="0" borderId="0"/>
    <xf numFmtId="0" fontId="48" fillId="0" borderId="0"/>
    <xf numFmtId="0" fontId="49" fillId="0" borderId="0"/>
    <xf numFmtId="0" fontId="48" fillId="0" borderId="0"/>
    <xf numFmtId="0" fontId="47" fillId="0" borderId="0"/>
    <xf numFmtId="0" fontId="47" fillId="0" borderId="0"/>
    <xf numFmtId="0" fontId="49" fillId="0" borderId="0"/>
    <xf numFmtId="0" fontId="46" fillId="0" borderId="0"/>
    <xf numFmtId="0" fontId="47" fillId="0" borderId="0"/>
    <xf numFmtId="0" fontId="47" fillId="0" borderId="0"/>
    <xf numFmtId="0" fontId="50" fillId="0" borderId="0"/>
    <xf numFmtId="0" fontId="51" fillId="0" borderId="0"/>
    <xf numFmtId="0" fontId="51" fillId="0" borderId="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6" fillId="0" borderId="0"/>
    <xf numFmtId="0" fontId="47" fillId="0" borderId="0"/>
    <xf numFmtId="0" fontId="47"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7" fillId="0" borderId="0"/>
    <xf numFmtId="0" fontId="47" fillId="0" borderId="0"/>
    <xf numFmtId="0" fontId="46" fillId="0" borderId="0"/>
    <xf numFmtId="199"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200" fontId="22" fillId="0" borderId="0" applyFont="0" applyFill="0" applyBorder="0" applyAlignment="0" applyProtection="0"/>
    <xf numFmtId="0" fontId="46" fillId="0" borderId="0"/>
    <xf numFmtId="199"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6" fillId="0" borderId="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0" fontId="46"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9" fillId="0" borderId="0"/>
    <xf numFmtId="0" fontId="52" fillId="0" borderId="0"/>
    <xf numFmtId="0" fontId="52" fillId="0" borderId="0"/>
    <xf numFmtId="0" fontId="47" fillId="0" borderId="0"/>
    <xf numFmtId="0" fontId="47"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0" fontId="46" fillId="0" borderId="0"/>
    <xf numFmtId="0" fontId="46" fillId="0" borderId="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6" fillId="0" borderId="0"/>
    <xf numFmtId="0" fontId="47" fillId="0" borderId="0"/>
    <xf numFmtId="0" fontId="47" fillId="0" borderId="0"/>
    <xf numFmtId="0" fontId="46"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7" fillId="0" borderId="0"/>
    <xf numFmtId="0" fontId="47"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7" fillId="0" borderId="0"/>
    <xf numFmtId="0" fontId="47" fillId="0" borderId="0"/>
    <xf numFmtId="0" fontId="46" fillId="0" borderId="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6" fillId="0" borderId="0"/>
    <xf numFmtId="0" fontId="46" fillId="0" borderId="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6" fillId="0" borderId="0"/>
    <xf numFmtId="199" fontId="22" fillId="0" borderId="0" applyFont="0" applyFill="0" applyBorder="0" applyAlignment="0" applyProtection="0"/>
    <xf numFmtId="0" fontId="46" fillId="0" borderId="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8" fillId="0" borderId="0"/>
    <xf numFmtId="0" fontId="47" fillId="0" borderId="0"/>
    <xf numFmtId="0" fontId="47" fillId="0" borderId="0"/>
    <xf numFmtId="0" fontId="49"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6" fillId="0" borderId="0"/>
    <xf numFmtId="0" fontId="49" fillId="0" borderId="0"/>
    <xf numFmtId="0" fontId="46" fillId="0" borderId="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6" fillId="0" borderId="0"/>
    <xf numFmtId="0" fontId="49" fillId="0" borderId="0"/>
    <xf numFmtId="0" fontId="46"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0" fontId="49"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0" fontId="46" fillId="0" borderId="0"/>
    <xf numFmtId="0" fontId="49" fillId="0" borderId="0"/>
    <xf numFmtId="199" fontId="22" fillId="0" borderId="0" applyFont="0" applyFill="0" applyBorder="0" applyAlignment="0" applyProtection="0"/>
    <xf numFmtId="0" fontId="46"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9" fillId="0" borderId="0"/>
    <xf numFmtId="0" fontId="52" fillId="0" borderId="0"/>
    <xf numFmtId="0" fontId="52" fillId="0" borderId="0"/>
    <xf numFmtId="0" fontId="46" fillId="0" borderId="0"/>
    <xf numFmtId="0" fontId="47" fillId="0" borderId="0"/>
    <xf numFmtId="0" fontId="47"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9" fillId="0" borderId="0"/>
    <xf numFmtId="0" fontId="52" fillId="0" borderId="0"/>
    <xf numFmtId="0" fontId="52"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7" fillId="0" borderId="0"/>
    <xf numFmtId="0" fontId="47" fillId="0" borderId="0"/>
    <xf numFmtId="0" fontId="49"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200" fontId="22" fillId="0" borderId="0" applyFont="0" applyFill="0" applyBorder="0" applyAlignment="0" applyProtection="0"/>
    <xf numFmtId="0" fontId="46" fillId="0" borderId="0"/>
    <xf numFmtId="0" fontId="49" fillId="0" borderId="0"/>
    <xf numFmtId="199" fontId="22" fillId="0" borderId="0" applyFont="0" applyFill="0" applyBorder="0" applyAlignment="0" applyProtection="0"/>
    <xf numFmtId="200" fontId="22" fillId="0" borderId="0" applyFont="0" applyFill="0" applyBorder="0" applyAlignment="0" applyProtection="0"/>
    <xf numFmtId="0" fontId="46" fillId="0" borderId="0"/>
    <xf numFmtId="0" fontId="49" fillId="0" borderId="0"/>
    <xf numFmtId="0" fontId="47" fillId="0" borderId="0"/>
    <xf numFmtId="0" fontId="47"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0" fontId="49" fillId="0" borderId="0"/>
    <xf numFmtId="0" fontId="46" fillId="0" borderId="0"/>
    <xf numFmtId="0" fontId="49"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0" fontId="46" fillId="0" borderId="0"/>
    <xf numFmtId="199" fontId="22" fillId="0" borderId="0" applyFont="0" applyFill="0" applyBorder="0" applyAlignment="0" applyProtection="0"/>
    <xf numFmtId="0" fontId="46" fillId="0" borderId="0"/>
    <xf numFmtId="0" fontId="49" fillId="0" borderId="0"/>
    <xf numFmtId="0" fontId="49" fillId="0" borderId="0"/>
    <xf numFmtId="199"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199" fontId="22" fillId="0" borderId="0" applyFont="0" applyFill="0" applyBorder="0" applyAlignment="0" applyProtection="0"/>
    <xf numFmtId="0" fontId="49"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199" fontId="22" fillId="0" borderId="0" applyFont="0" applyFill="0" applyBorder="0" applyAlignment="0" applyProtection="0"/>
    <xf numFmtId="0" fontId="46" fillId="0" borderId="0"/>
    <xf numFmtId="0" fontId="49" fillId="0" borderId="0"/>
    <xf numFmtId="200" fontId="22" fillId="0" borderId="0" applyFont="0" applyFill="0" applyBorder="0" applyAlignment="0" applyProtection="0"/>
    <xf numFmtId="0" fontId="46" fillId="0" borderId="0"/>
    <xf numFmtId="0" fontId="49"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9" fillId="0" borderId="0"/>
    <xf numFmtId="199" fontId="22" fillId="0" borderId="0" applyFont="0" applyFill="0" applyBorder="0" applyAlignment="0" applyProtection="0"/>
    <xf numFmtId="0" fontId="49"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52" fillId="0" borderId="0"/>
    <xf numFmtId="0" fontId="52" fillId="0" borderId="0"/>
    <xf numFmtId="200" fontId="22" fillId="0" borderId="0" applyFont="0" applyFill="0" applyBorder="0" applyAlignment="0" applyProtection="0"/>
    <xf numFmtId="0" fontId="46" fillId="0" borderId="0"/>
    <xf numFmtId="201"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1" fontId="22" fillId="0" borderId="0" applyFont="0" applyFill="0" applyBorder="0" applyAlignment="0" applyProtection="0"/>
    <xf numFmtId="0" fontId="48" fillId="0" borderId="0"/>
    <xf numFmtId="0" fontId="47" fillId="0" borderId="0"/>
    <xf numFmtId="0" fontId="47" fillId="0" borderId="0"/>
    <xf numFmtId="0" fontId="53" fillId="0" borderId="0"/>
    <xf numFmtId="0" fontId="48" fillId="0" borderId="0"/>
    <xf numFmtId="0" fontId="47" fillId="0" borderId="0"/>
    <xf numFmtId="0" fontId="47" fillId="0" borderId="0"/>
    <xf numFmtId="0" fontId="22" fillId="0" borderId="0"/>
    <xf numFmtId="0" fontId="22" fillId="0" borderId="0"/>
    <xf numFmtId="193" fontId="22" fillId="0" borderId="0" applyFont="0" applyFill="0" applyBorder="0" applyAlignment="0" applyProtection="0"/>
    <xf numFmtId="193" fontId="22" fillId="0" borderId="0" applyFont="0" applyFill="0" applyBorder="0" applyAlignment="0" applyProtection="0"/>
    <xf numFmtId="0" fontId="22" fillId="0" borderId="0"/>
    <xf numFmtId="193" fontId="22" fillId="0" borderId="0" applyFont="0" applyFill="0" applyBorder="0" applyAlignment="0" applyProtection="0"/>
    <xf numFmtId="0" fontId="22" fillId="0" borderId="0"/>
    <xf numFmtId="0" fontId="22" fillId="0" borderId="0"/>
    <xf numFmtId="193" fontId="22" fillId="0" borderId="0" applyFont="0" applyFill="0" applyBorder="0" applyAlignment="0" applyProtection="0"/>
    <xf numFmtId="0" fontId="22" fillId="0" borderId="0"/>
    <xf numFmtId="0" fontId="22" fillId="0" borderId="0"/>
    <xf numFmtId="193" fontId="22" fillId="0" borderId="0" applyFont="0" applyFill="0" applyBorder="0" applyAlignment="0" applyProtection="0"/>
    <xf numFmtId="19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175"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0" fontId="22" fillId="0" borderId="0"/>
    <xf numFmtId="0" fontId="22" fillId="0" borderId="0"/>
    <xf numFmtId="0" fontId="22" fillId="0" borderId="0"/>
    <xf numFmtId="193" fontId="22" fillId="0" borderId="0" applyFont="0" applyFill="0" applyBorder="0" applyAlignment="0" applyProtection="0"/>
    <xf numFmtId="193"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93" fontId="22" fillId="0" borderId="0" applyFont="0" applyFill="0" applyBorder="0" applyAlignment="0" applyProtection="0"/>
    <xf numFmtId="0" fontId="22" fillId="0" borderId="0"/>
    <xf numFmtId="193" fontId="22" fillId="0" borderId="0" applyFont="0" applyFill="0" applyBorder="0" applyAlignment="0" applyProtection="0"/>
    <xf numFmtId="0" fontId="22" fillId="0" borderId="0"/>
    <xf numFmtId="193" fontId="22" fillId="0" borderId="0" applyFont="0" applyFill="0" applyBorder="0" applyAlignment="0" applyProtection="0"/>
    <xf numFmtId="193" fontId="22" fillId="0" borderId="0" applyFont="0" applyFill="0" applyBorder="0" applyAlignment="0" applyProtection="0"/>
    <xf numFmtId="0" fontId="22" fillId="0" borderId="0"/>
    <xf numFmtId="193" fontId="22" fillId="0" borderId="0" applyFont="0" applyFill="0" applyBorder="0" applyAlignment="0" applyProtection="0"/>
    <xf numFmtId="0" fontId="22" fillId="0" borderId="0"/>
    <xf numFmtId="193" fontId="22" fillId="0" borderId="0" applyFont="0" applyFill="0" applyBorder="0" applyAlignment="0" applyProtection="0"/>
    <xf numFmtId="0" fontId="22" fillId="0" borderId="0"/>
    <xf numFmtId="193" fontId="22" fillId="0" borderId="0" applyFont="0" applyFill="0" applyBorder="0" applyAlignment="0" applyProtection="0"/>
    <xf numFmtId="193" fontId="22" fillId="0" borderId="0" applyFont="0" applyFill="0" applyBorder="0" applyAlignment="0" applyProtection="0"/>
    <xf numFmtId="0" fontId="22" fillId="0" borderId="0"/>
    <xf numFmtId="0" fontId="22" fillId="0" borderId="0"/>
    <xf numFmtId="193" fontId="22" fillId="0" borderId="0" applyFont="0" applyFill="0" applyBorder="0" applyAlignment="0" applyProtection="0"/>
    <xf numFmtId="0" fontId="22" fillId="0" borderId="0"/>
    <xf numFmtId="0" fontId="22" fillId="0" borderId="0"/>
    <xf numFmtId="193" fontId="22" fillId="0" borderId="0" applyFont="0" applyFill="0" applyBorder="0" applyAlignment="0" applyProtection="0"/>
    <xf numFmtId="193" fontId="22" fillId="0" borderId="0" applyFont="0" applyFill="0" applyBorder="0" applyAlignment="0" applyProtection="0"/>
    <xf numFmtId="0" fontId="22" fillId="0" borderId="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193"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0" fontId="46"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0" fontId="46" fillId="0" borderId="0"/>
    <xf numFmtId="199"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7" fillId="0" borderId="0"/>
    <xf numFmtId="0" fontId="47"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0" fontId="46"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0" fontId="46" fillId="0" borderId="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0" fontId="46" fillId="0" borderId="0"/>
    <xf numFmtId="199" fontId="22" fillId="0" borderId="0" applyFont="0" applyFill="0" applyBorder="0" applyAlignment="0" applyProtection="0"/>
    <xf numFmtId="0" fontId="46" fillId="0" borderId="0"/>
    <xf numFmtId="199" fontId="22" fillId="0" borderId="0" applyFont="0" applyFill="0" applyBorder="0" applyAlignment="0" applyProtection="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199" fontId="22" fillId="0" borderId="0" applyFont="0" applyFill="0" applyBorder="0" applyAlignment="0" applyProtection="0"/>
    <xf numFmtId="0" fontId="46" fillId="0" borderId="0"/>
    <xf numFmtId="0" fontId="46" fillId="0" borderId="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6" fillId="0" borderId="0"/>
    <xf numFmtId="0" fontId="47" fillId="0" borderId="0"/>
    <xf numFmtId="0" fontId="47" fillId="0" borderId="0"/>
    <xf numFmtId="200" fontId="22" fillId="0" borderId="0" applyFont="0" applyFill="0" applyBorder="0" applyAlignment="0" applyProtection="0"/>
    <xf numFmtId="199" fontId="22" fillId="0" borderId="0" applyFont="0" applyFill="0" applyBorder="0" applyAlignment="0" applyProtection="0"/>
    <xf numFmtId="0" fontId="48" fillId="0" borderId="0"/>
    <xf numFmtId="0" fontId="47" fillId="0" borderId="0"/>
    <xf numFmtId="0" fontId="47" fillId="0" borderId="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8" fontId="45" fillId="0" borderId="0" applyFont="0" applyFill="0" applyBorder="0" applyAlignment="0" applyProtection="0"/>
    <xf numFmtId="40" fontId="45" fillId="0" borderId="0" applyFont="0" applyFill="0" applyBorder="0" applyAlignment="0" applyProtection="0"/>
    <xf numFmtId="0" fontId="46" fillId="0" borderId="0"/>
    <xf numFmtId="8" fontId="45" fillId="0" borderId="0" applyFont="0" applyFill="0" applyBorder="0" applyAlignment="0" applyProtection="0"/>
    <xf numFmtId="0" fontId="46" fillId="0" borderId="0"/>
    <xf numFmtId="40" fontId="45" fillId="0" borderId="0" applyFont="0" applyFill="0" applyBorder="0" applyAlignment="0" applyProtection="0"/>
    <xf numFmtId="40" fontId="45" fillId="0" borderId="0" applyFont="0" applyFill="0" applyBorder="0" applyAlignment="0" applyProtection="0"/>
    <xf numFmtId="8" fontId="45" fillId="0" borderId="0" applyFont="0" applyFill="0" applyBorder="0" applyAlignment="0" applyProtection="0"/>
    <xf numFmtId="0" fontId="46" fillId="0" borderId="0"/>
    <xf numFmtId="40" fontId="45" fillId="0" borderId="0" applyFont="0" applyFill="0" applyBorder="0" applyAlignment="0" applyProtection="0"/>
    <xf numFmtId="0" fontId="46" fillId="0" borderId="0"/>
    <xf numFmtId="8" fontId="45" fillId="0" borderId="0" applyFont="0" applyFill="0" applyBorder="0" applyAlignment="0" applyProtection="0"/>
    <xf numFmtId="40" fontId="45" fillId="0" borderId="0" applyFont="0" applyFill="0" applyBorder="0" applyAlignment="0" applyProtection="0"/>
    <xf numFmtId="0" fontId="46" fillId="0" borderId="0"/>
    <xf numFmtId="40" fontId="45" fillId="0" borderId="0" applyFont="0" applyFill="0" applyBorder="0" applyAlignment="0" applyProtection="0"/>
    <xf numFmtId="8" fontId="45" fillId="0" borderId="0" applyFont="0" applyFill="0" applyBorder="0" applyAlignment="0" applyProtection="0"/>
    <xf numFmtId="8" fontId="45" fillId="0" borderId="0" applyFont="0" applyFill="0" applyBorder="0" applyAlignment="0" applyProtection="0"/>
    <xf numFmtId="0" fontId="46" fillId="0" borderId="0"/>
    <xf numFmtId="40" fontId="45" fillId="0" borderId="0" applyFont="0" applyFill="0" applyBorder="0" applyAlignment="0" applyProtection="0"/>
    <xf numFmtId="40" fontId="45" fillId="0" borderId="0" applyFont="0" applyFill="0" applyBorder="0" applyAlignment="0" applyProtection="0"/>
    <xf numFmtId="0" fontId="46" fillId="0" borderId="0"/>
    <xf numFmtId="8" fontId="45" fillId="0" borderId="0" applyFont="0" applyFill="0" applyBorder="0" applyAlignment="0" applyProtection="0"/>
    <xf numFmtId="40" fontId="45" fillId="0" borderId="0" applyFont="0" applyFill="0" applyBorder="0" applyAlignment="0" applyProtection="0"/>
    <xf numFmtId="8" fontId="45" fillId="0" borderId="0" applyFont="0" applyFill="0" applyBorder="0" applyAlignment="0" applyProtection="0"/>
    <xf numFmtId="0" fontId="46" fillId="0" borderId="0"/>
    <xf numFmtId="0" fontId="47" fillId="0" borderId="0"/>
    <xf numFmtId="0" fontId="47" fillId="0" borderId="0"/>
    <xf numFmtId="40" fontId="45" fillId="0" borderId="0" applyFont="0" applyFill="0" applyBorder="0" applyAlignment="0" applyProtection="0"/>
    <xf numFmtId="8" fontId="45" fillId="0" borderId="0" applyFont="0" applyFill="0" applyBorder="0" applyAlignment="0" applyProtection="0"/>
    <xf numFmtId="40" fontId="45" fillId="0" borderId="0" applyFont="0" applyFill="0" applyBorder="0" applyAlignment="0" applyProtection="0"/>
    <xf numFmtId="0" fontId="46" fillId="0" borderId="0"/>
    <xf numFmtId="0" fontId="47" fillId="0" borderId="0"/>
    <xf numFmtId="0" fontId="47" fillId="0" borderId="0"/>
    <xf numFmtId="8" fontId="45" fillId="0" borderId="0" applyFont="0" applyFill="0" applyBorder="0" applyAlignment="0" applyProtection="0"/>
    <xf numFmtId="0" fontId="46" fillId="0" borderId="0"/>
    <xf numFmtId="40" fontId="45" fillId="0" borderId="0" applyFont="0" applyFill="0" applyBorder="0" applyAlignment="0" applyProtection="0"/>
    <xf numFmtId="8" fontId="45" fillId="0" borderId="0" applyFont="0" applyFill="0" applyBorder="0" applyAlignment="0" applyProtection="0"/>
    <xf numFmtId="0" fontId="46" fillId="0" borderId="0"/>
    <xf numFmtId="40" fontId="45" fillId="0" borderId="0" applyFont="0" applyFill="0" applyBorder="0" applyAlignment="0" applyProtection="0"/>
    <xf numFmtId="8" fontId="45" fillId="0" borderId="0" applyFont="0" applyFill="0" applyBorder="0" applyAlignment="0" applyProtection="0"/>
    <xf numFmtId="40" fontId="45" fillId="0" borderId="0" applyFont="0" applyFill="0" applyBorder="0" applyAlignment="0" applyProtection="0"/>
    <xf numFmtId="8" fontId="45" fillId="0" borderId="0" applyFont="0" applyFill="0" applyBorder="0" applyAlignment="0" applyProtection="0"/>
    <xf numFmtId="0" fontId="46" fillId="0" borderId="0"/>
    <xf numFmtId="40" fontId="45" fillId="0" borderId="0" applyFont="0" applyFill="0" applyBorder="0" applyAlignment="0" applyProtection="0"/>
    <xf numFmtId="0" fontId="47" fillId="0" borderId="0"/>
    <xf numFmtId="0" fontId="47" fillId="0" borderId="0"/>
    <xf numFmtId="0" fontId="46" fillId="0" borderId="0"/>
    <xf numFmtId="8" fontId="45" fillId="0" borderId="0" applyFont="0" applyFill="0" applyBorder="0" applyAlignment="0" applyProtection="0"/>
    <xf numFmtId="40" fontId="45" fillId="0" borderId="0" applyFont="0" applyFill="0" applyBorder="0" applyAlignment="0" applyProtection="0"/>
    <xf numFmtId="8" fontId="45" fillId="0" borderId="0" applyFont="0" applyFill="0" applyBorder="0" applyAlignment="0" applyProtection="0"/>
    <xf numFmtId="0" fontId="46" fillId="0" borderId="0"/>
    <xf numFmtId="40" fontId="45" fillId="0" borderId="0" applyFont="0" applyFill="0" applyBorder="0" applyAlignment="0" applyProtection="0"/>
    <xf numFmtId="0" fontId="46" fillId="0" borderId="0"/>
    <xf numFmtId="40" fontId="45" fillId="0" borderId="0" applyFont="0" applyFill="0" applyBorder="0" applyAlignment="0" applyProtection="0"/>
    <xf numFmtId="8" fontId="45" fillId="0" borderId="0" applyFont="0" applyFill="0" applyBorder="0" applyAlignment="0" applyProtection="0"/>
    <xf numFmtId="0" fontId="46" fillId="0" borderId="0"/>
    <xf numFmtId="0" fontId="46" fillId="0" borderId="0"/>
    <xf numFmtId="8" fontId="45" fillId="0" borderId="0" applyFont="0" applyFill="0" applyBorder="0" applyAlignment="0" applyProtection="0"/>
    <xf numFmtId="40" fontId="45" fillId="0" borderId="0" applyFont="0" applyFill="0" applyBorder="0" applyAlignment="0" applyProtection="0"/>
    <xf numFmtId="8" fontId="45" fillId="0" borderId="0" applyFont="0" applyFill="0" applyBorder="0" applyAlignment="0" applyProtection="0"/>
    <xf numFmtId="0" fontId="46" fillId="0" borderId="0"/>
    <xf numFmtId="8" fontId="45" fillId="0" borderId="0" applyFont="0" applyFill="0" applyBorder="0" applyAlignment="0" applyProtection="0"/>
    <xf numFmtId="0" fontId="46" fillId="0" borderId="0"/>
    <xf numFmtId="40" fontId="45" fillId="0" borderId="0" applyFont="0" applyFill="0" applyBorder="0" applyAlignment="0" applyProtection="0"/>
    <xf numFmtId="8" fontId="45" fillId="0" borderId="0" applyFont="0" applyFill="0" applyBorder="0" applyAlignment="0" applyProtection="0"/>
    <xf numFmtId="0" fontId="46" fillId="0" borderId="0"/>
    <xf numFmtId="40" fontId="45" fillId="0" borderId="0" applyFont="0" applyFill="0" applyBorder="0" applyAlignment="0" applyProtection="0"/>
    <xf numFmtId="0" fontId="46" fillId="0" borderId="0"/>
    <xf numFmtId="40" fontId="45" fillId="0" borderId="0" applyFont="0" applyFill="0" applyBorder="0" applyAlignment="0" applyProtection="0"/>
    <xf numFmtId="8" fontId="45" fillId="0" borderId="0" applyFont="0" applyFill="0" applyBorder="0" applyAlignment="0" applyProtection="0"/>
    <xf numFmtId="40" fontId="45" fillId="0" borderId="0" applyFont="0" applyFill="0" applyBorder="0" applyAlignment="0" applyProtection="0"/>
    <xf numFmtId="0" fontId="46" fillId="0" borderId="0"/>
    <xf numFmtId="8" fontId="45" fillId="0" borderId="0" applyFont="0" applyFill="0" applyBorder="0" applyAlignment="0" applyProtection="0"/>
    <xf numFmtId="8" fontId="45" fillId="0" borderId="0" applyFont="0" applyFill="0" applyBorder="0" applyAlignment="0" applyProtection="0"/>
    <xf numFmtId="0" fontId="46" fillId="0" borderId="0"/>
    <xf numFmtId="40" fontId="45" fillId="0" borderId="0" applyFont="0" applyFill="0" applyBorder="0" applyAlignment="0" applyProtection="0"/>
    <xf numFmtId="8" fontId="45" fillId="0" borderId="0" applyFont="0" applyFill="0" applyBorder="0" applyAlignment="0" applyProtection="0"/>
    <xf numFmtId="0" fontId="46" fillId="0" borderId="0"/>
    <xf numFmtId="8" fontId="45" fillId="0" borderId="0" applyFont="0" applyFill="0" applyBorder="0" applyAlignment="0" applyProtection="0"/>
    <xf numFmtId="0" fontId="46" fillId="0" borderId="0"/>
    <xf numFmtId="8" fontId="45" fillId="0" borderId="0" applyFont="0" applyFill="0" applyBorder="0" applyAlignment="0" applyProtection="0"/>
    <xf numFmtId="0" fontId="46" fillId="0" borderId="0"/>
    <xf numFmtId="8" fontId="45" fillId="0" borderId="0" applyFont="0" applyFill="0" applyBorder="0" applyAlignment="0" applyProtection="0"/>
    <xf numFmtId="40" fontId="45" fillId="0" borderId="0" applyFont="0" applyFill="0" applyBorder="0" applyAlignment="0" applyProtection="0"/>
    <xf numFmtId="40" fontId="45" fillId="0" borderId="0" applyFont="0" applyFill="0" applyBorder="0" applyAlignment="0" applyProtection="0"/>
    <xf numFmtId="0" fontId="46" fillId="0" borderId="0"/>
    <xf numFmtId="40" fontId="45" fillId="0" borderId="0" applyFont="0" applyFill="0" applyBorder="0" applyAlignment="0" applyProtection="0"/>
    <xf numFmtId="8" fontId="45" fillId="0" borderId="0" applyFont="0" applyFill="0" applyBorder="0" applyAlignment="0" applyProtection="0"/>
    <xf numFmtId="0" fontId="46" fillId="0" borderId="0"/>
    <xf numFmtId="8" fontId="45" fillId="0" borderId="0" applyFont="0" applyFill="0" applyBorder="0" applyAlignment="0" applyProtection="0"/>
    <xf numFmtId="0" fontId="48" fillId="0" borderId="0"/>
    <xf numFmtId="203" fontId="22" fillId="0" borderId="0" applyFont="0" applyFill="0" applyBorder="0" applyAlignment="0" applyProtection="0"/>
    <xf numFmtId="203" fontId="22" fillId="0" borderId="0" applyFont="0" applyFill="0" applyBorder="0" applyAlignment="0" applyProtection="0"/>
    <xf numFmtId="203" fontId="22" fillId="0" borderId="0" applyFont="0" applyFill="0" applyBorder="0" applyAlignment="0" applyProtection="0"/>
    <xf numFmtId="0" fontId="48" fillId="0" borderId="0"/>
    <xf numFmtId="0" fontId="48" fillId="0" borderId="0"/>
    <xf numFmtId="203" fontId="22" fillId="0" borderId="0" applyFont="0" applyFill="0" applyBorder="0" applyAlignment="0" applyProtection="0"/>
    <xf numFmtId="0" fontId="48" fillId="0" borderId="0"/>
    <xf numFmtId="0" fontId="48" fillId="0" borderId="0"/>
    <xf numFmtId="0" fontId="48" fillId="0" borderId="0"/>
    <xf numFmtId="203" fontId="22" fillId="0" borderId="0" applyFont="0" applyFill="0" applyBorder="0" applyAlignment="0" applyProtection="0"/>
    <xf numFmtId="0" fontId="48" fillId="0" borderId="0"/>
    <xf numFmtId="0" fontId="48" fillId="0" borderId="0"/>
    <xf numFmtId="0" fontId="48" fillId="0" borderId="0"/>
    <xf numFmtId="203" fontId="22" fillId="0" borderId="0" applyFont="0" applyFill="0" applyBorder="0" applyAlignment="0" applyProtection="0"/>
    <xf numFmtId="203" fontId="22" fillId="0" borderId="0" applyFont="0" applyFill="0" applyBorder="0" applyAlignment="0" applyProtection="0"/>
    <xf numFmtId="203" fontId="22" fillId="0" borderId="0" applyFont="0" applyFill="0" applyBorder="0" applyAlignment="0" applyProtection="0"/>
    <xf numFmtId="203" fontId="22" fillId="0" borderId="0" applyFont="0" applyFill="0" applyBorder="0" applyAlignment="0" applyProtection="0"/>
    <xf numFmtId="203" fontId="22" fillId="0" borderId="0" applyFont="0" applyFill="0" applyBorder="0" applyAlignment="0" applyProtection="0"/>
    <xf numFmtId="0" fontId="48" fillId="0" borderId="0"/>
    <xf numFmtId="0" fontId="47" fillId="0" borderId="0"/>
    <xf numFmtId="0" fontId="47" fillId="0" borderId="0"/>
    <xf numFmtId="203" fontId="22" fillId="0" borderId="0" applyFont="0" applyFill="0" applyBorder="0" applyAlignment="0" applyProtection="0"/>
    <xf numFmtId="203" fontId="22" fillId="0" borderId="0" applyFont="0" applyFill="0" applyBorder="0" applyAlignment="0" applyProtection="0"/>
    <xf numFmtId="0" fontId="48" fillId="0" borderId="0"/>
    <xf numFmtId="0" fontId="47" fillId="0" borderId="0"/>
    <xf numFmtId="0" fontId="47" fillId="0" borderId="0"/>
    <xf numFmtId="0" fontId="48" fillId="0" borderId="0"/>
    <xf numFmtId="203" fontId="22" fillId="0" borderId="0" applyFont="0" applyFill="0" applyBorder="0" applyAlignment="0" applyProtection="0"/>
    <xf numFmtId="203" fontId="22" fillId="0" borderId="0" applyFont="0" applyFill="0" applyBorder="0" applyAlignment="0" applyProtection="0"/>
    <xf numFmtId="203" fontId="22" fillId="0" borderId="0" applyFont="0" applyFill="0" applyBorder="0" applyAlignment="0" applyProtection="0"/>
    <xf numFmtId="203" fontId="22" fillId="0" borderId="0" applyFont="0" applyFill="0" applyBorder="0" applyAlignment="0" applyProtection="0"/>
    <xf numFmtId="0" fontId="47" fillId="0" borderId="0"/>
    <xf numFmtId="0" fontId="47" fillId="0" borderId="0"/>
    <xf numFmtId="0" fontId="48" fillId="0" borderId="0"/>
    <xf numFmtId="0" fontId="48" fillId="0" borderId="0"/>
    <xf numFmtId="203" fontId="22" fillId="0" borderId="0" applyFont="0" applyFill="0" applyBorder="0" applyAlignment="0" applyProtection="0"/>
    <xf numFmtId="0" fontId="48" fillId="0" borderId="0"/>
    <xf numFmtId="203" fontId="22" fillId="0" borderId="0" applyFont="0" applyFill="0" applyBorder="0" applyAlignment="0" applyProtection="0"/>
    <xf numFmtId="203" fontId="22" fillId="0" borderId="0" applyFont="0" applyFill="0" applyBorder="0" applyAlignment="0" applyProtection="0"/>
    <xf numFmtId="0" fontId="48" fillId="0" borderId="0"/>
    <xf numFmtId="0" fontId="47" fillId="0" borderId="0"/>
    <xf numFmtId="0" fontId="47" fillId="0" borderId="0"/>
    <xf numFmtId="0" fontId="48" fillId="0" borderId="0"/>
    <xf numFmtId="0" fontId="48" fillId="0" borderId="0"/>
    <xf numFmtId="0" fontId="48" fillId="0" borderId="0"/>
    <xf numFmtId="203" fontId="22" fillId="0" borderId="0" applyFont="0" applyFill="0" applyBorder="0" applyAlignment="0" applyProtection="0"/>
    <xf numFmtId="0" fontId="48" fillId="0" borderId="0"/>
    <xf numFmtId="0" fontId="48" fillId="0" borderId="0"/>
    <xf numFmtId="203" fontId="22" fillId="0" borderId="0" applyFont="0" applyFill="0" applyBorder="0" applyAlignment="0" applyProtection="0"/>
    <xf numFmtId="0" fontId="48" fillId="0" borderId="0"/>
    <xf numFmtId="203" fontId="22" fillId="0" borderId="0" applyFont="0" applyFill="0" applyBorder="0" applyAlignment="0" applyProtection="0"/>
    <xf numFmtId="0" fontId="48" fillId="0" borderId="0"/>
    <xf numFmtId="203" fontId="22" fillId="0" borderId="0" applyFont="0" applyFill="0" applyBorder="0" applyAlignment="0" applyProtection="0"/>
    <xf numFmtId="0" fontId="48" fillId="0" borderId="0"/>
    <xf numFmtId="203" fontId="22" fillId="0" borderId="0" applyFont="0" applyFill="0" applyBorder="0" applyAlignment="0" applyProtection="0"/>
    <xf numFmtId="0" fontId="48" fillId="0" borderId="0"/>
    <xf numFmtId="0" fontId="48" fillId="0" borderId="0"/>
    <xf numFmtId="0" fontId="48" fillId="0" borderId="0"/>
    <xf numFmtId="203" fontId="22" fillId="0" borderId="0" applyFont="0" applyFill="0" applyBorder="0" applyAlignment="0" applyProtection="0"/>
    <xf numFmtId="203" fontId="22" fillId="0" borderId="0" applyFont="0" applyFill="0" applyBorder="0" applyAlignment="0" applyProtection="0"/>
    <xf numFmtId="0" fontId="48" fillId="0" borderId="0"/>
    <xf numFmtId="0" fontId="48" fillId="0" borderId="0"/>
    <xf numFmtId="203" fontId="22" fillId="0" borderId="0" applyFont="0" applyFill="0" applyBorder="0" applyAlignment="0" applyProtection="0"/>
    <xf numFmtId="0" fontId="48" fillId="0" borderId="0"/>
    <xf numFmtId="203" fontId="22" fillId="0" borderId="0" applyFont="0" applyFill="0" applyBorder="0" applyAlignment="0" applyProtection="0"/>
    <xf numFmtId="0" fontId="48" fillId="0" borderId="0"/>
    <xf numFmtId="203" fontId="22" fillId="0" borderId="0" applyFont="0" applyFill="0" applyBorder="0" applyAlignment="0" applyProtection="0"/>
    <xf numFmtId="203" fontId="22" fillId="0" borderId="0" applyFont="0" applyFill="0" applyBorder="0" applyAlignment="0" applyProtection="0"/>
    <xf numFmtId="203" fontId="22" fillId="0" borderId="0" applyFont="0" applyFill="0" applyBorder="0" applyAlignment="0" applyProtection="0"/>
    <xf numFmtId="203" fontId="22" fillId="0" borderId="0" applyFont="0" applyFill="0" applyBorder="0" applyAlignment="0" applyProtection="0"/>
    <xf numFmtId="0" fontId="48" fillId="0" borderId="0"/>
    <xf numFmtId="203" fontId="22" fillId="0" borderId="0" applyFont="0" applyFill="0" applyBorder="0" applyAlignment="0" applyProtection="0"/>
    <xf numFmtId="0" fontId="50" fillId="0" borderId="0"/>
    <xf numFmtId="0" fontId="51" fillId="0" borderId="0"/>
    <xf numFmtId="0" fontId="51" fillId="0" borderId="0"/>
    <xf numFmtId="0" fontId="48" fillId="0" borderId="0"/>
    <xf numFmtId="0" fontId="47" fillId="0" borderId="0"/>
    <xf numFmtId="0" fontId="47" fillId="0" borderId="0"/>
    <xf numFmtId="0" fontId="45" fillId="0" borderId="0"/>
    <xf numFmtId="0" fontId="54" fillId="0" borderId="0"/>
    <xf numFmtId="0" fontId="55" fillId="0" borderId="0"/>
    <xf numFmtId="0" fontId="55" fillId="0" borderId="0"/>
    <xf numFmtId="0" fontId="56" fillId="0" borderId="0"/>
    <xf numFmtId="0" fontId="55" fillId="0" borderId="0"/>
    <xf numFmtId="0" fontId="5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200" fontId="22" fillId="0" borderId="0" applyFont="0" applyFill="0" applyBorder="0" applyAlignment="0" applyProtection="0"/>
    <xf numFmtId="0" fontId="49" fillId="0" borderId="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9" fillId="0" borderId="0"/>
    <xf numFmtId="200" fontId="22" fillId="0" borderId="0" applyFont="0" applyFill="0" applyBorder="0" applyAlignment="0" applyProtection="0"/>
    <xf numFmtId="0" fontId="49" fillId="0" borderId="0"/>
    <xf numFmtId="200" fontId="22" fillId="0" borderId="0" applyFont="0" applyFill="0" applyBorder="0" applyAlignment="0" applyProtection="0"/>
    <xf numFmtId="199" fontId="22" fillId="0" borderId="0" applyFont="0" applyFill="0" applyBorder="0" applyAlignment="0" applyProtection="0"/>
    <xf numFmtId="0" fontId="49" fillId="0" borderId="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9" fillId="0" borderId="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9" fillId="0" borderId="0"/>
    <xf numFmtId="0" fontId="49"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52" fillId="0" borderId="0"/>
    <xf numFmtId="0" fontId="52"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9" fillId="0" borderId="0"/>
    <xf numFmtId="0" fontId="52" fillId="0" borderId="0"/>
    <xf numFmtId="0" fontId="52"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9" fillId="0" borderId="0"/>
    <xf numFmtId="0" fontId="52" fillId="0" borderId="0"/>
    <xf numFmtId="0" fontId="52"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0" fontId="49" fillId="0" borderId="0"/>
    <xf numFmtId="200" fontId="22" fillId="0" borderId="0" applyFont="0" applyFill="0" applyBorder="0" applyAlignment="0" applyProtection="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9" fillId="0" borderId="0"/>
    <xf numFmtId="199"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49" fillId="0" borderId="0"/>
    <xf numFmtId="199" fontId="22" fillId="0" borderId="0" applyFont="0" applyFill="0" applyBorder="0" applyAlignment="0" applyProtection="0"/>
    <xf numFmtId="0" fontId="49" fillId="0" borderId="0"/>
    <xf numFmtId="199" fontId="22" fillId="0" borderId="0" applyFont="0" applyFill="0" applyBorder="0" applyAlignment="0" applyProtection="0"/>
    <xf numFmtId="200" fontId="22" fillId="0" borderId="0" applyFont="0" applyFill="0" applyBorder="0" applyAlignment="0" applyProtection="0"/>
    <xf numFmtId="199" fontId="22" fillId="0" borderId="0" applyFont="0" applyFill="0" applyBorder="0" applyAlignment="0" applyProtection="0"/>
    <xf numFmtId="0" fontId="49"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199" fontId="22" fillId="0" borderId="0" applyFont="0" applyFill="0" applyBorder="0" applyAlignment="0" applyProtection="0"/>
    <xf numFmtId="0" fontId="49" fillId="0" borderId="0"/>
    <xf numFmtId="199" fontId="22" fillId="0" borderId="0" applyFont="0" applyFill="0" applyBorder="0" applyAlignment="0" applyProtection="0"/>
    <xf numFmtId="0" fontId="49" fillId="0" borderId="0"/>
    <xf numFmtId="200" fontId="22" fillId="0" borderId="0" applyFont="0" applyFill="0" applyBorder="0" applyAlignment="0" applyProtection="0"/>
    <xf numFmtId="200" fontId="22" fillId="0" borderId="0" applyFont="0" applyFill="0" applyBorder="0" applyAlignment="0" applyProtection="0"/>
    <xf numFmtId="0" fontId="49" fillId="0" borderId="0"/>
    <xf numFmtId="199" fontId="22" fillId="0" borderId="0" applyFont="0" applyFill="0" applyBorder="0" applyAlignment="0" applyProtection="0"/>
    <xf numFmtId="199" fontId="22" fillId="0" borderId="0" applyFont="0" applyFill="0" applyBorder="0" applyAlignment="0" applyProtection="0"/>
    <xf numFmtId="0" fontId="49" fillId="0" borderId="0"/>
    <xf numFmtId="200" fontId="22" fillId="0" borderId="0" applyFont="0" applyFill="0" applyBorder="0" applyAlignment="0" applyProtection="0"/>
    <xf numFmtId="199" fontId="22" fillId="0" borderId="0" applyFont="0" applyFill="0" applyBorder="0" applyAlignment="0" applyProtection="0"/>
    <xf numFmtId="0" fontId="49" fillId="0" borderId="0"/>
    <xf numFmtId="199" fontId="22" fillId="0" borderId="0" applyFont="0" applyFill="0" applyBorder="0" applyAlignment="0" applyProtection="0"/>
    <xf numFmtId="0" fontId="49" fillId="0" borderId="0"/>
    <xf numFmtId="199" fontId="22" fillId="0" borderId="0" applyFont="0" applyFill="0" applyBorder="0" applyAlignment="0" applyProtection="0"/>
    <xf numFmtId="0" fontId="49" fillId="0" borderId="0"/>
    <xf numFmtId="199" fontId="22" fillId="0" borderId="0" applyFont="0" applyFill="0" applyBorder="0" applyAlignment="0" applyProtection="0"/>
    <xf numFmtId="200" fontId="22" fillId="0" borderId="0" applyFont="0" applyFill="0" applyBorder="0" applyAlignment="0" applyProtection="0"/>
    <xf numFmtId="0" fontId="49"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9" fillId="0" borderId="0"/>
    <xf numFmtId="0" fontId="52" fillId="0" borderId="0"/>
    <xf numFmtId="0" fontId="52" fillId="0" borderId="0"/>
    <xf numFmtId="200" fontId="22" fillId="0" borderId="0" applyFont="0" applyFill="0" applyBorder="0" applyAlignment="0" applyProtection="0"/>
    <xf numFmtId="199" fontId="22" fillId="0" borderId="0" applyFont="0" applyFill="0" applyBorder="0" applyAlignment="0" applyProtection="0"/>
    <xf numFmtId="0" fontId="49" fillId="0" borderId="0"/>
    <xf numFmtId="202"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49" fillId="0" borderId="0"/>
    <xf numFmtId="0" fontId="22" fillId="0" borderId="0" applyFont="0" applyFill="0" applyBorder="0" applyAlignment="0" applyProtection="0"/>
    <xf numFmtId="195" fontId="22" fillId="0" borderId="0" applyFont="0" applyFill="0" applyBorder="0" applyAlignment="0" applyProtection="0"/>
    <xf numFmtId="0" fontId="49" fillId="0" borderId="0"/>
    <xf numFmtId="0" fontId="22" fillId="0" borderId="0" applyFont="0" applyFill="0" applyBorder="0" applyAlignment="0" applyProtection="0"/>
    <xf numFmtId="195" fontId="22" fillId="0" borderId="0" applyFont="0" applyFill="0" applyBorder="0" applyAlignment="0" applyProtection="0"/>
    <xf numFmtId="0" fontId="49" fillId="0" borderId="0"/>
    <xf numFmtId="0" fontId="22" fillId="0" borderId="0" applyFont="0" applyFill="0" applyBorder="0" applyAlignment="0" applyProtection="0"/>
    <xf numFmtId="0" fontId="49" fillId="0" borderId="0"/>
    <xf numFmtId="0" fontId="22" fillId="0" borderId="0" applyFont="0" applyFill="0" applyBorder="0" applyAlignment="0" applyProtection="0"/>
    <xf numFmtId="0" fontId="49" fillId="0" borderId="0"/>
    <xf numFmtId="0" fontId="22" fillId="0" borderId="0" applyFont="0" applyFill="0" applyBorder="0" applyAlignment="0" applyProtection="0"/>
    <xf numFmtId="195" fontId="22" fillId="0" borderId="0" applyFont="0" applyFill="0" applyBorder="0" applyAlignment="0" applyProtection="0"/>
    <xf numFmtId="0" fontId="49" fillId="0" borderId="0"/>
    <xf numFmtId="195" fontId="22" fillId="0" borderId="0" applyFont="0" applyFill="0" applyBorder="0" applyAlignment="0" applyProtection="0"/>
    <xf numFmtId="0" fontId="49" fillId="0" borderId="0"/>
    <xf numFmtId="0" fontId="49" fillId="0" borderId="0"/>
    <xf numFmtId="0" fontId="22" fillId="0" borderId="0" applyFont="0" applyFill="0" applyBorder="0" applyAlignment="0" applyProtection="0"/>
    <xf numFmtId="0" fontId="49" fillId="0" borderId="0"/>
    <xf numFmtId="0" fontId="22" fillId="0" borderId="0" applyFont="0" applyFill="0" applyBorder="0" applyAlignment="0" applyProtection="0"/>
    <xf numFmtId="195" fontId="22" fillId="0" borderId="0" applyFont="0" applyFill="0" applyBorder="0" applyAlignment="0" applyProtection="0"/>
    <xf numFmtId="0" fontId="49" fillId="0" borderId="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52" fillId="0" borderId="0"/>
    <xf numFmtId="0" fontId="52" fillId="0" borderId="0"/>
    <xf numFmtId="0" fontId="49" fillId="0" borderId="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52" fillId="0" borderId="0"/>
    <xf numFmtId="0" fontId="52" fillId="0" borderId="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49" fillId="0" borderId="0"/>
    <xf numFmtId="195" fontId="22" fillId="0" borderId="0" applyFont="0" applyFill="0" applyBorder="0" applyAlignment="0" applyProtection="0"/>
    <xf numFmtId="0" fontId="49" fillId="0" borderId="0"/>
    <xf numFmtId="0" fontId="49" fillId="0" borderId="0"/>
    <xf numFmtId="0" fontId="22" fillId="0" borderId="0" applyFont="0" applyFill="0" applyBorder="0" applyAlignment="0" applyProtection="0"/>
    <xf numFmtId="0" fontId="22" fillId="0" borderId="0" applyFont="0" applyFill="0" applyBorder="0" applyAlignment="0" applyProtection="0"/>
    <xf numFmtId="0" fontId="49" fillId="0" borderId="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49" fillId="0" borderId="0"/>
    <xf numFmtId="0" fontId="49" fillId="0" borderId="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49" fillId="0" borderId="0"/>
    <xf numFmtId="195" fontId="22" fillId="0" borderId="0" applyFont="0" applyFill="0" applyBorder="0" applyAlignment="0" applyProtection="0"/>
    <xf numFmtId="0" fontId="22" fillId="0" borderId="0" applyFont="0" applyFill="0" applyBorder="0" applyAlignment="0" applyProtection="0"/>
    <xf numFmtId="0" fontId="49" fillId="0" borderId="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49" fillId="0" borderId="0"/>
    <xf numFmtId="0" fontId="49" fillId="0" borderId="0"/>
    <xf numFmtId="195" fontId="22" fillId="0" borderId="0" applyFont="0" applyFill="0" applyBorder="0" applyAlignment="0" applyProtection="0"/>
    <xf numFmtId="0" fontId="49" fillId="0" borderId="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49" fillId="0" borderId="0"/>
    <xf numFmtId="0" fontId="22" fillId="0" borderId="0" applyFont="0" applyFill="0" applyBorder="0" applyAlignment="0" applyProtection="0"/>
    <xf numFmtId="0" fontId="49" fillId="0" borderId="0"/>
    <xf numFmtId="195" fontId="22" fillId="0" borderId="0" applyFont="0" applyFill="0" applyBorder="0" applyAlignment="0" applyProtection="0"/>
    <xf numFmtId="195" fontId="22" fillId="0" borderId="0" applyFont="0" applyFill="0" applyBorder="0" applyAlignment="0" applyProtection="0"/>
    <xf numFmtId="0" fontId="49" fillId="0" borderId="0"/>
    <xf numFmtId="195" fontId="22" fillId="0" borderId="0" applyFont="0" applyFill="0" applyBorder="0" applyAlignment="0" applyProtection="0"/>
    <xf numFmtId="0" fontId="22" fillId="0" borderId="0" applyFont="0" applyFill="0" applyBorder="0" applyAlignment="0" applyProtection="0"/>
    <xf numFmtId="0" fontId="49" fillId="0" borderId="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195" fontId="22" fillId="0" borderId="0" applyFont="0" applyFill="0" applyBorder="0" applyAlignment="0" applyProtection="0"/>
    <xf numFmtId="0" fontId="22" fillId="0" borderId="0" applyFont="0" applyFill="0" applyBorder="0" applyAlignment="0" applyProtection="0"/>
    <xf numFmtId="0" fontId="49" fillId="0" borderId="0"/>
    <xf numFmtId="0" fontId="22" fillId="0" borderId="0" applyFont="0" applyFill="0" applyBorder="0" applyAlignment="0" applyProtection="0"/>
    <xf numFmtId="0" fontId="22" fillId="0" borderId="0" applyFont="0" applyFill="0" applyBorder="0" applyAlignment="0" applyProtection="0"/>
    <xf numFmtId="0" fontId="52" fillId="0" borderId="0"/>
    <xf numFmtId="0" fontId="52" fillId="0" borderId="0"/>
    <xf numFmtId="19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0" fontId="22" fillId="0" borderId="0"/>
    <xf numFmtId="199"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applyFont="0" applyFill="0" applyBorder="0" applyAlignment="0" applyProtection="0"/>
    <xf numFmtId="0" fontId="22" fillId="0" borderId="0"/>
    <xf numFmtId="0" fontId="22" fillId="0" borderId="0"/>
    <xf numFmtId="199"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applyFont="0" applyFill="0" applyBorder="0" applyAlignment="0" applyProtection="0"/>
    <xf numFmtId="199"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xf numFmtId="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xf numFmtId="0" fontId="22" fillId="0" borderId="0" applyFont="0" applyFill="0" applyBorder="0" applyAlignment="0" applyProtection="0"/>
    <xf numFmtId="0"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applyFont="0" applyFill="0" applyBorder="0" applyAlignment="0" applyProtection="0"/>
    <xf numFmtId="0" fontId="22" fillId="0" borderId="0" applyFont="0" applyFill="0" applyBorder="0" applyAlignment="0" applyProtection="0"/>
    <xf numFmtId="0" fontId="22" fillId="0" borderId="0"/>
    <xf numFmtId="0" fontId="22" fillId="0" borderId="0"/>
    <xf numFmtId="199" fontId="22" fillId="0" borderId="0" applyFont="0" applyFill="0" applyBorder="0" applyAlignment="0" applyProtection="0"/>
    <xf numFmtId="199"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applyFont="0" applyFill="0" applyBorder="0" applyAlignment="0" applyProtection="0"/>
    <xf numFmtId="199"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0" fontId="22" fillId="0" borderId="0"/>
    <xf numFmtId="199"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xf numFmtId="0"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applyFont="0" applyFill="0" applyBorder="0" applyAlignment="0" applyProtection="0"/>
    <xf numFmtId="199" fontId="22" fillId="0" borderId="0" applyFont="0" applyFill="0" applyBorder="0" applyAlignment="0" applyProtection="0"/>
    <xf numFmtId="0" fontId="22" fillId="0" borderId="0" applyFont="0" applyFill="0" applyBorder="0" applyAlignment="0" applyProtection="0"/>
    <xf numFmtId="0" fontId="22" fillId="0" borderId="0"/>
    <xf numFmtId="0" fontId="22" fillId="0" borderId="0"/>
    <xf numFmtId="0" fontId="22" fillId="0" borderId="0"/>
    <xf numFmtId="199"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applyFont="0" applyFill="0" applyBorder="0" applyAlignment="0" applyProtection="0"/>
    <xf numFmtId="199"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199" fontId="22" fillId="0" borderId="0" applyFont="0" applyFill="0" applyBorder="0" applyAlignment="0" applyProtection="0"/>
    <xf numFmtId="0" fontId="22" fillId="0" borderId="0"/>
    <xf numFmtId="0" fontId="22" fillId="0" borderId="0"/>
    <xf numFmtId="199"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0" fontId="46" fillId="0" borderId="0"/>
    <xf numFmtId="200" fontId="22" fillId="0" borderId="0" applyFont="0" applyFill="0" applyBorder="0" applyAlignment="0" applyProtection="0"/>
    <xf numFmtId="0" fontId="46" fillId="0" borderId="0"/>
    <xf numFmtId="0" fontId="46" fillId="0" borderId="0"/>
    <xf numFmtId="0" fontId="46" fillId="0" borderId="0"/>
    <xf numFmtId="200" fontId="22" fillId="0" borderId="0" applyFont="0" applyFill="0" applyBorder="0" applyAlignment="0" applyProtection="0"/>
    <xf numFmtId="200" fontId="22" fillId="0" borderId="0" applyFont="0" applyFill="0" applyBorder="0" applyAlignment="0" applyProtection="0"/>
    <xf numFmtId="0" fontId="46" fillId="0" borderId="0"/>
    <xf numFmtId="0" fontId="46" fillId="0" borderId="0"/>
    <xf numFmtId="200" fontId="22" fillId="0" borderId="0" applyFont="0" applyFill="0" applyBorder="0" applyAlignment="0" applyProtection="0"/>
    <xf numFmtId="200" fontId="22" fillId="0" borderId="0" applyFont="0" applyFill="0" applyBorder="0" applyAlignment="0" applyProtection="0"/>
    <xf numFmtId="0" fontId="46" fillId="0" borderId="0"/>
    <xf numFmtId="0" fontId="46" fillId="0" borderId="0"/>
    <xf numFmtId="0" fontId="47" fillId="0" borderId="0"/>
    <xf numFmtId="0" fontId="47" fillId="0" borderId="0"/>
    <xf numFmtId="0" fontId="46" fillId="0" borderId="0"/>
    <xf numFmtId="0" fontId="47" fillId="0" borderId="0"/>
    <xf numFmtId="0" fontId="47" fillId="0" borderId="0"/>
    <xf numFmtId="0" fontId="46"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7" fillId="0" borderId="0"/>
    <xf numFmtId="0" fontId="47"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6" fillId="0" borderId="0"/>
    <xf numFmtId="0" fontId="47" fillId="0" borderId="0"/>
    <xf numFmtId="0" fontId="47"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200" fontId="22" fillId="0" borderId="0" applyFont="0" applyFill="0" applyBorder="0" applyAlignment="0" applyProtection="0"/>
    <xf numFmtId="200"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200" fontId="22" fillId="0" borderId="0" applyFont="0" applyFill="0" applyBorder="0" applyAlignment="0" applyProtection="0"/>
    <xf numFmtId="0" fontId="46" fillId="0" borderId="0"/>
    <xf numFmtId="0" fontId="46" fillId="0" borderId="0"/>
    <xf numFmtId="0" fontId="46" fillId="0" borderId="0"/>
    <xf numFmtId="200" fontId="22" fillId="0" borderId="0" applyFont="0" applyFill="0" applyBorder="0" applyAlignment="0" applyProtection="0"/>
    <xf numFmtId="0" fontId="46" fillId="0" borderId="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200" fontId="22" fillId="0" borderId="0" applyFont="0" applyFill="0" applyBorder="0" applyAlignment="0" applyProtection="0"/>
    <xf numFmtId="0" fontId="48" fillId="0" borderId="0"/>
    <xf numFmtId="0" fontId="47" fillId="0" borderId="0"/>
    <xf numFmtId="0" fontId="47" fillId="0" borderId="0"/>
    <xf numFmtId="197"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0" fontId="53" fillId="0" borderId="0"/>
    <xf numFmtId="197" fontId="22" fillId="0" borderId="0" applyFont="0" applyFill="0" applyBorder="0" applyAlignment="0" applyProtection="0"/>
    <xf numFmtId="202" fontId="22" fillId="0" borderId="0" applyFont="0" applyFill="0" applyBorder="0" applyAlignment="0" applyProtection="0"/>
    <xf numFmtId="197" fontId="22" fillId="0" borderId="0" applyFont="0" applyFill="0" applyBorder="0" applyAlignment="0" applyProtection="0"/>
    <xf numFmtId="202" fontId="22" fillId="0" borderId="0" applyFont="0" applyFill="0" applyBorder="0" applyAlignment="0" applyProtection="0"/>
    <xf numFmtId="0" fontId="53" fillId="0" borderId="0"/>
    <xf numFmtId="0" fontId="53" fillId="0" borderId="0"/>
    <xf numFmtId="202" fontId="22" fillId="0" borderId="0" applyFont="0" applyFill="0" applyBorder="0" applyAlignment="0" applyProtection="0"/>
    <xf numFmtId="0" fontId="53" fillId="0" borderId="0"/>
    <xf numFmtId="202" fontId="22" fillId="0" borderId="0" applyFont="0" applyFill="0" applyBorder="0" applyAlignment="0" applyProtection="0"/>
    <xf numFmtId="197" fontId="22" fillId="0" borderId="0" applyFont="0" applyFill="0" applyBorder="0" applyAlignment="0" applyProtection="0"/>
    <xf numFmtId="0" fontId="53" fillId="0" borderId="0"/>
    <xf numFmtId="202" fontId="22" fillId="0" borderId="0" applyFont="0" applyFill="0" applyBorder="0" applyAlignment="0" applyProtection="0"/>
    <xf numFmtId="0" fontId="53" fillId="0" borderId="0"/>
    <xf numFmtId="202"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0" fontId="53" fillId="0" borderId="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197"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202" fontId="22" fillId="0" borderId="0" applyFont="0" applyFill="0" applyBorder="0" applyAlignment="0" applyProtection="0"/>
    <xf numFmtId="197" fontId="22" fillId="0" borderId="0" applyFont="0" applyFill="0" applyBorder="0" applyAlignment="0" applyProtection="0"/>
    <xf numFmtId="0" fontId="53" fillId="0" borderId="0"/>
    <xf numFmtId="202" fontId="22" fillId="0" borderId="0" applyFont="0" applyFill="0" applyBorder="0" applyAlignment="0" applyProtection="0"/>
    <xf numFmtId="0" fontId="53" fillId="0" borderId="0"/>
    <xf numFmtId="0" fontId="53" fillId="0" borderId="0"/>
    <xf numFmtId="202" fontId="22" fillId="0" borderId="0" applyFont="0" applyFill="0" applyBorder="0" applyAlignment="0" applyProtection="0"/>
    <xf numFmtId="197" fontId="22" fillId="0" borderId="0" applyFont="0" applyFill="0" applyBorder="0" applyAlignment="0" applyProtection="0"/>
    <xf numFmtId="202" fontId="22" fillId="0" borderId="0" applyFont="0" applyFill="0" applyBorder="0" applyAlignment="0" applyProtection="0"/>
    <xf numFmtId="0" fontId="53" fillId="0" borderId="0"/>
    <xf numFmtId="202" fontId="22" fillId="0" borderId="0" applyFont="0" applyFill="0" applyBorder="0" applyAlignment="0" applyProtection="0"/>
    <xf numFmtId="197" fontId="22" fillId="0" borderId="0" applyFont="0" applyFill="0" applyBorder="0" applyAlignment="0" applyProtection="0"/>
    <xf numFmtId="0" fontId="53" fillId="0" borderId="0"/>
    <xf numFmtId="202" fontId="22" fillId="0" borderId="0" applyFont="0" applyFill="0" applyBorder="0" applyAlignment="0" applyProtection="0"/>
    <xf numFmtId="202" fontId="22" fillId="0" borderId="0" applyFont="0" applyFill="0" applyBorder="0" applyAlignment="0" applyProtection="0"/>
    <xf numFmtId="0" fontId="53" fillId="0" borderId="0"/>
    <xf numFmtId="197" fontId="22" fillId="0" borderId="0" applyFont="0" applyFill="0" applyBorder="0" applyAlignment="0" applyProtection="0"/>
    <xf numFmtId="0" fontId="53" fillId="0" borderId="0"/>
    <xf numFmtId="202" fontId="22" fillId="0" borderId="0" applyFont="0" applyFill="0" applyBorder="0" applyAlignment="0" applyProtection="0"/>
    <xf numFmtId="197" fontId="22" fillId="0" borderId="0" applyFont="0" applyFill="0" applyBorder="0" applyAlignment="0" applyProtection="0"/>
    <xf numFmtId="0" fontId="53" fillId="0" borderId="0"/>
    <xf numFmtId="197" fontId="22" fillId="0" borderId="0" applyFont="0" applyFill="0" applyBorder="0" applyAlignment="0" applyProtection="0"/>
    <xf numFmtId="202" fontId="22" fillId="0" borderId="0" applyFont="0" applyFill="0" applyBorder="0" applyAlignment="0" applyProtection="0"/>
    <xf numFmtId="0" fontId="53" fillId="0" borderId="0"/>
    <xf numFmtId="202" fontId="22" fillId="0" borderId="0" applyFont="0" applyFill="0" applyBorder="0" applyAlignment="0" applyProtection="0"/>
    <xf numFmtId="197" fontId="22" fillId="0" borderId="0" applyFont="0" applyFill="0" applyBorder="0" applyAlignment="0" applyProtection="0"/>
    <xf numFmtId="202" fontId="22" fillId="0" borderId="0" applyFont="0" applyFill="0" applyBorder="0" applyAlignment="0" applyProtection="0"/>
    <xf numFmtId="0" fontId="53" fillId="0" borderId="0"/>
    <xf numFmtId="0" fontId="53" fillId="0" borderId="0"/>
    <xf numFmtId="197"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0" fontId="53" fillId="0" borderId="0"/>
    <xf numFmtId="202"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202" fontId="22" fillId="0" borderId="0" applyFont="0" applyFill="0" applyBorder="0" applyAlignment="0" applyProtection="0"/>
    <xf numFmtId="0" fontId="53" fillId="0" borderId="0"/>
    <xf numFmtId="0" fontId="53" fillId="0" borderId="0"/>
    <xf numFmtId="202"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197"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202" fontId="22" fillId="0" borderId="0" applyFont="0" applyFill="0" applyBorder="0" applyAlignment="0" applyProtection="0"/>
    <xf numFmtId="197" fontId="22" fillId="0" borderId="0" applyFont="0" applyFill="0" applyBorder="0" applyAlignment="0" applyProtection="0"/>
    <xf numFmtId="0" fontId="5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4" fillId="0" borderId="0"/>
    <xf numFmtId="0" fontId="49" fillId="0" borderId="0"/>
    <xf numFmtId="0" fontId="52" fillId="0" borderId="0"/>
    <xf numFmtId="0" fontId="52" fillId="0" borderId="0"/>
    <xf numFmtId="0" fontId="55" fillId="0" borderId="0"/>
    <xf numFmtId="0" fontId="55" fillId="0" borderId="0"/>
    <xf numFmtId="0" fontId="48" fillId="0" borderId="0"/>
    <xf numFmtId="204" fontId="22" fillId="0" borderId="0" applyFont="0" applyFill="0" applyBorder="0" applyAlignment="0" applyProtection="0"/>
    <xf numFmtId="204" fontId="22" fillId="0" borderId="0" applyFont="0" applyFill="0" applyBorder="0" applyAlignment="0" applyProtection="0"/>
    <xf numFmtId="0" fontId="48" fillId="0" borderId="0"/>
    <xf numFmtId="204" fontId="22" fillId="0" borderId="0" applyFont="0" applyFill="0" applyBorder="0" applyAlignment="0" applyProtection="0"/>
    <xf numFmtId="0" fontId="48" fillId="0" borderId="0"/>
    <xf numFmtId="0" fontId="48" fillId="0" borderId="0"/>
    <xf numFmtId="204" fontId="22" fillId="0" borderId="0" applyFont="0" applyFill="0" applyBorder="0" applyAlignment="0" applyProtection="0"/>
    <xf numFmtId="0" fontId="48" fillId="0" borderId="0"/>
    <xf numFmtId="0" fontId="48" fillId="0" borderId="0"/>
    <xf numFmtId="0" fontId="48" fillId="0" borderId="0"/>
    <xf numFmtId="0" fontId="48" fillId="0" borderId="0"/>
    <xf numFmtId="204" fontId="22" fillId="0" borderId="0" applyFont="0" applyFill="0" applyBorder="0" applyAlignment="0" applyProtection="0"/>
    <xf numFmtId="0" fontId="48" fillId="0" borderId="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0" fontId="48" fillId="0" borderId="0"/>
    <xf numFmtId="0" fontId="47" fillId="0" borderId="0"/>
    <xf numFmtId="0" fontId="47" fillId="0" borderId="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0" fontId="48" fillId="0" borderId="0"/>
    <xf numFmtId="0" fontId="47" fillId="0" borderId="0"/>
    <xf numFmtId="0" fontId="47" fillId="0" borderId="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0" fontId="48" fillId="0" borderId="0"/>
    <xf numFmtId="0" fontId="48" fillId="0" borderId="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0" fontId="48" fillId="0" borderId="0"/>
    <xf numFmtId="0" fontId="47" fillId="0" borderId="0"/>
    <xf numFmtId="0" fontId="47" fillId="0" borderId="0"/>
    <xf numFmtId="0" fontId="48" fillId="0" borderId="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0" fontId="48" fillId="0" borderId="0"/>
    <xf numFmtId="204" fontId="22" fillId="0" borderId="0" applyFont="0" applyFill="0" applyBorder="0" applyAlignment="0" applyProtection="0"/>
    <xf numFmtId="204" fontId="22" fillId="0" borderId="0" applyFont="0" applyFill="0" applyBorder="0" applyAlignment="0" applyProtection="0"/>
    <xf numFmtId="0" fontId="48" fillId="0" borderId="0"/>
    <xf numFmtId="0" fontId="48" fillId="0" borderId="0"/>
    <xf numFmtId="0" fontId="48" fillId="0" borderId="0"/>
    <xf numFmtId="204" fontId="22" fillId="0" borderId="0" applyFont="0" applyFill="0" applyBorder="0" applyAlignment="0" applyProtection="0"/>
    <xf numFmtId="0" fontId="48" fillId="0" borderId="0"/>
    <xf numFmtId="0" fontId="48" fillId="0" borderId="0"/>
    <xf numFmtId="204" fontId="22" fillId="0" borderId="0" applyFont="0" applyFill="0" applyBorder="0" applyAlignment="0" applyProtection="0"/>
    <xf numFmtId="0" fontId="48" fillId="0" borderId="0"/>
    <xf numFmtId="204" fontId="22" fillId="0" borderId="0" applyFont="0" applyFill="0" applyBorder="0" applyAlignment="0" applyProtection="0"/>
    <xf numFmtId="0" fontId="48" fillId="0" borderId="0"/>
    <xf numFmtId="204" fontId="22" fillId="0" borderId="0" applyFont="0" applyFill="0" applyBorder="0" applyAlignment="0" applyProtection="0"/>
    <xf numFmtId="204" fontId="22" fillId="0" borderId="0" applyFont="0" applyFill="0" applyBorder="0" applyAlignment="0" applyProtection="0"/>
    <xf numFmtId="0" fontId="48" fillId="0" borderId="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204" fontId="22" fillId="0" borderId="0" applyFont="0" applyFill="0" applyBorder="0" applyAlignment="0" applyProtection="0"/>
    <xf numFmtId="0" fontId="22" fillId="0" borderId="0">
      <alignment horizontal="left" wrapText="1"/>
    </xf>
    <xf numFmtId="0" fontId="22" fillId="0" borderId="0">
      <alignment horizontal="left" wrapText="1"/>
    </xf>
    <xf numFmtId="0" fontId="57" fillId="0" borderId="0"/>
    <xf numFmtId="0" fontId="57" fillId="0" borderId="0"/>
    <xf numFmtId="0" fontId="57" fillId="0" borderId="0"/>
    <xf numFmtId="0" fontId="57" fillId="0" borderId="0"/>
    <xf numFmtId="0" fontId="57" fillId="0" borderId="0"/>
    <xf numFmtId="0" fontId="57" fillId="0" borderId="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38" fontId="53" fillId="0" borderId="0" applyFont="0" applyFill="0" applyBorder="0" applyAlignment="0" applyProtection="0"/>
    <xf numFmtId="38" fontId="53" fillId="0" borderId="0" applyFont="0" applyFill="0" applyBorder="0" applyAlignment="0" applyProtection="0"/>
    <xf numFmtId="38" fontId="53" fillId="0" borderId="0" applyFont="0" applyFill="0" applyBorder="0" applyAlignment="0" applyProtection="0"/>
    <xf numFmtId="38" fontId="53" fillId="0" borderId="0" applyFont="0" applyFill="0" applyBorder="0" applyAlignment="0" applyProtection="0"/>
    <xf numFmtId="0" fontId="22" fillId="0" borderId="0" applyNumberFormat="0" applyFill="0" applyBorder="0" applyAlignment="0" applyProtection="0"/>
    <xf numFmtId="205" fontId="22" fillId="0" borderId="0">
      <alignment horizontal="left" wrapText="1"/>
    </xf>
    <xf numFmtId="205" fontId="22" fillId="0" borderId="0">
      <alignment horizontal="left" wrapText="1"/>
    </xf>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0" fontId="58" fillId="0" borderId="0"/>
    <xf numFmtId="0" fontId="59" fillId="0" borderId="0"/>
    <xf numFmtId="0" fontId="59" fillId="0" borderId="0"/>
    <xf numFmtId="0" fontId="59" fillId="0" borderId="0"/>
    <xf numFmtId="0" fontId="22" fillId="0" borderId="0" applyFont="0" applyFill="0" applyBorder="0" applyAlignment="0" applyProtection="0"/>
    <xf numFmtId="0" fontId="22" fillId="0" borderId="0" applyFon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175" fontId="22" fillId="0" borderId="0"/>
    <xf numFmtId="175" fontId="22" fillId="0" borderId="0"/>
    <xf numFmtId="176" fontId="22" fillId="0" borderId="0"/>
    <xf numFmtId="175" fontId="22" fillId="0" borderId="0"/>
    <xf numFmtId="175" fontId="22" fillId="0" borderId="0"/>
    <xf numFmtId="176" fontId="22" fillId="0" borderId="0"/>
    <xf numFmtId="176" fontId="22" fillId="0" borderId="0"/>
    <xf numFmtId="176" fontId="22" fillId="0" borderId="0"/>
    <xf numFmtId="176" fontId="22" fillId="0" borderId="0"/>
    <xf numFmtId="176" fontId="22" fillId="0" borderId="0"/>
    <xf numFmtId="176" fontId="22" fillId="0" borderId="0"/>
    <xf numFmtId="176" fontId="22" fillId="0" borderId="0"/>
    <xf numFmtId="175" fontId="22" fillId="0" borderId="0"/>
    <xf numFmtId="175" fontId="22" fillId="0" borderId="0"/>
    <xf numFmtId="175" fontId="22" fillId="0" borderId="0"/>
    <xf numFmtId="175" fontId="22" fillId="0" borderId="0"/>
    <xf numFmtId="176" fontId="22" fillId="0" borderId="0"/>
    <xf numFmtId="175" fontId="22" fillId="0" borderId="0"/>
    <xf numFmtId="175" fontId="22" fillId="0" borderId="0"/>
    <xf numFmtId="176" fontId="22" fillId="0" borderId="0"/>
    <xf numFmtId="176" fontId="22" fillId="0" borderId="0"/>
    <xf numFmtId="176" fontId="22" fillId="0" borderId="0"/>
    <xf numFmtId="176" fontId="22" fillId="0" borderId="0"/>
    <xf numFmtId="176" fontId="22" fillId="0" borderId="0"/>
    <xf numFmtId="176" fontId="22" fillId="0" borderId="0"/>
    <xf numFmtId="176" fontId="22" fillId="0" borderId="0"/>
    <xf numFmtId="175" fontId="22" fillId="0" borderId="0"/>
    <xf numFmtId="175" fontId="22" fillId="0" borderId="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5" fontId="60" fillId="0" borderId="0">
      <alignment vertical="top"/>
    </xf>
    <xf numFmtId="176" fontId="60" fillId="0" borderId="0">
      <alignment vertical="top"/>
    </xf>
    <xf numFmtId="176" fontId="60" fillId="0" borderId="0">
      <alignment vertical="top"/>
    </xf>
    <xf numFmtId="176" fontId="60" fillId="0" borderId="0">
      <alignment vertical="top"/>
    </xf>
    <xf numFmtId="176" fontId="60" fillId="0" borderId="0">
      <alignment vertical="top"/>
    </xf>
    <xf numFmtId="176" fontId="60" fillId="0" borderId="0">
      <alignment vertical="top"/>
    </xf>
    <xf numFmtId="176" fontId="60" fillId="0" borderId="0">
      <alignment vertical="top"/>
    </xf>
    <xf numFmtId="176" fontId="60" fillId="0" borderId="0">
      <alignment vertical="top"/>
    </xf>
    <xf numFmtId="175" fontId="60" fillId="0" borderId="0">
      <alignment vertical="top"/>
    </xf>
    <xf numFmtId="175" fontId="60" fillId="0" borderId="0">
      <alignment vertical="top"/>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30" fillId="0" borderId="0" applyNumberFormat="0" applyFill="0" applyBorder="0" applyAlignment="0" applyProtection="0"/>
    <xf numFmtId="0" fontId="58" fillId="0" borderId="0"/>
    <xf numFmtId="0" fontId="59" fillId="0" borderId="0"/>
    <xf numFmtId="0" fontId="59" fillId="0" borderId="0"/>
    <xf numFmtId="0" fontId="59" fillId="0" borderId="0"/>
    <xf numFmtId="0" fontId="22" fillId="0" borderId="0" applyFont="0" applyFill="0" applyBorder="0" applyAlignment="0" applyProtection="0"/>
    <xf numFmtId="0" fontId="58" fillId="0" borderId="0"/>
    <xf numFmtId="0" fontId="59" fillId="0" borderId="0"/>
    <xf numFmtId="0" fontId="59" fillId="0" borderId="0"/>
    <xf numFmtId="0" fontId="59" fillId="0" borderId="0"/>
    <xf numFmtId="0" fontId="22" fillId="0" borderId="0" applyFont="0" applyFill="0" applyBorder="0" applyAlignment="0" applyProtection="0"/>
    <xf numFmtId="0" fontId="22"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8" fillId="0" borderId="0"/>
    <xf numFmtId="0" fontId="59" fillId="0" borderId="0"/>
    <xf numFmtId="0" fontId="59" fillId="0" borderId="0"/>
    <xf numFmtId="0" fontId="59" fillId="0" borderId="0"/>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xf numFmtId="0" fontId="22" fillId="0" borderId="0">
      <alignment horizontal="left" wrapText="1"/>
    </xf>
    <xf numFmtId="0" fontId="22" fillId="0" borderId="0">
      <alignment horizontal="left" wrapText="1"/>
    </xf>
    <xf numFmtId="38" fontId="53"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0" fontId="22" fillId="0" borderId="0">
      <alignment horizontal="left" wrapText="1"/>
    </xf>
    <xf numFmtId="0" fontId="57" fillId="0" borderId="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lignment horizontal="left" wrapText="1"/>
    </xf>
    <xf numFmtId="0" fontId="22" fillId="0" borderId="0">
      <alignment horizontal="left" wrapText="1"/>
    </xf>
    <xf numFmtId="0" fontId="22" fillId="0" borderId="0" applyFon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172" fontId="22" fillId="0" borderId="0">
      <alignment horizontal="left" wrapText="1"/>
    </xf>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22" fillId="0" borderId="0"/>
    <xf numFmtId="0" fontId="22" fillId="0" borderId="0"/>
    <xf numFmtId="0" fontId="22" fillId="0" borderId="0">
      <alignment vertical="top"/>
    </xf>
    <xf numFmtId="0" fontId="22" fillId="0" borderId="0">
      <alignment vertical="top"/>
    </xf>
    <xf numFmtId="0" fontId="22" fillId="0" borderId="0">
      <alignment vertical="top"/>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208" fontId="22" fillId="0" borderId="0">
      <alignment horizontal="left" wrapText="1"/>
    </xf>
    <xf numFmtId="0" fontId="22" fillId="0" borderId="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60" fillId="0" borderId="0">
      <alignment vertical="top"/>
    </xf>
    <xf numFmtId="0" fontId="22" fillId="0" borderId="0"/>
    <xf numFmtId="0" fontId="22" fillId="0" borderId="0"/>
    <xf numFmtId="0" fontId="22" fillId="0" borderId="0" applyFont="0" applyFill="0" applyBorder="0" applyAlignment="0" applyProtection="0"/>
    <xf numFmtId="0" fontId="22" fillId="0" borderId="0" applyFont="0" applyFill="0" applyBorder="0" applyAlignment="0" applyProtection="0"/>
    <xf numFmtId="172" fontId="22" fillId="0" borderId="0">
      <alignment horizontal="left" wrapText="1"/>
    </xf>
    <xf numFmtId="38" fontId="53" fillId="0" borderId="0" applyFont="0" applyFill="0" applyBorder="0" applyAlignment="0" applyProtection="0"/>
    <xf numFmtId="38" fontId="53" fillId="0" borderId="0" applyFont="0" applyFill="0" applyBorder="0" applyAlignment="0" applyProtection="0"/>
    <xf numFmtId="38" fontId="53" fillId="0" borderId="0" applyFont="0" applyFill="0" applyBorder="0" applyAlignment="0" applyProtection="0"/>
    <xf numFmtId="38" fontId="53" fillId="0" borderId="0" applyFont="0" applyFill="0" applyBorder="0" applyAlignment="0" applyProtection="0"/>
    <xf numFmtId="0" fontId="22" fillId="0" borderId="0" applyFon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6" fontId="22" fillId="0" borderId="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38" fontId="22" fillId="0" borderId="0" applyFont="0" applyFill="0" applyBorder="0" applyAlignment="0" applyProtection="0"/>
    <xf numFmtId="0" fontId="22" fillId="0" borderId="0" applyFont="0" applyFill="0" applyBorder="0" applyAlignment="0" applyProtection="0"/>
    <xf numFmtId="172" fontId="22" fillId="0" borderId="0">
      <alignment horizontal="left" wrapText="1"/>
    </xf>
    <xf numFmtId="0" fontId="61"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alignment horizontal="left" wrapText="1"/>
    </xf>
    <xf numFmtId="209" fontId="22" fillId="0" borderId="0" applyFont="0" applyFill="0" applyBorder="0" applyAlignment="0" applyProtection="0">
      <alignment horizontal="left" wrapText="1"/>
    </xf>
    <xf numFmtId="209" fontId="22" fillId="0" borderId="0" applyFon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alignment horizontal="left" wrapText="1"/>
    </xf>
    <xf numFmtId="209" fontId="22" fillId="0" borderId="0" applyFon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xf numFmtId="209" fontId="22" fillId="0" borderId="0" applyFont="0" applyFill="0" applyBorder="0" applyAlignment="0" applyProtection="0">
      <alignment horizontal="left" wrapText="1"/>
    </xf>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09" fontId="22" fillId="0" borderId="0" applyFont="0" applyFill="0" applyBorder="0" applyAlignment="0" applyProtection="0">
      <alignment horizontal="left" wrapText="1"/>
    </xf>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09" fontId="22" fillId="0" borderId="0" applyFont="0" applyFill="0" applyBorder="0" applyAlignment="0" applyProtection="0">
      <alignment horizontal="left" wrapText="1"/>
    </xf>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09" fontId="22" fillId="0" borderId="0" applyFont="0" applyFill="0" applyBorder="0" applyAlignment="0" applyProtection="0">
      <alignment horizontal="left" wrapText="1"/>
    </xf>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09" fontId="22" fillId="0" borderId="0" applyFont="0" applyFill="0" applyBorder="0" applyAlignment="0" applyProtection="0">
      <alignment horizontal="left" wrapText="1"/>
    </xf>
    <xf numFmtId="209" fontId="22" fillId="0" borderId="0" applyFont="0" applyFill="0" applyBorder="0" applyAlignment="0" applyProtection="0">
      <alignment horizontal="left" wrapText="1"/>
    </xf>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0" fontId="57" fillId="0" borderId="0"/>
    <xf numFmtId="0" fontId="37" fillId="0" borderId="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5" fontId="22" fillId="0" borderId="0"/>
    <xf numFmtId="175" fontId="22" fillId="0" borderId="0"/>
    <xf numFmtId="176" fontId="22" fillId="0" borderId="0"/>
    <xf numFmtId="175" fontId="22" fillId="0" borderId="0"/>
    <xf numFmtId="175" fontId="22" fillId="0" borderId="0"/>
    <xf numFmtId="176" fontId="22" fillId="0" borderId="0"/>
    <xf numFmtId="176" fontId="22" fillId="0" borderId="0"/>
    <xf numFmtId="176" fontId="22" fillId="0" borderId="0"/>
    <xf numFmtId="176" fontId="22" fillId="0" borderId="0"/>
    <xf numFmtId="176" fontId="22" fillId="0" borderId="0"/>
    <xf numFmtId="176" fontId="22" fillId="0" borderId="0"/>
    <xf numFmtId="176" fontId="22" fillId="0" borderId="0"/>
    <xf numFmtId="175" fontId="22" fillId="0" borderId="0"/>
    <xf numFmtId="175" fontId="22" fillId="0" borderId="0"/>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22" fillId="0" borderId="0">
      <alignment horizontal="left" wrapText="1"/>
    </xf>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172" fontId="22" fillId="0" borderId="0">
      <alignment horizontal="left" wrapText="1"/>
    </xf>
    <xf numFmtId="0" fontId="22" fillId="0" borderId="0" applyNumberFormat="0" applyFill="0" applyBorder="0" applyAlignment="0" applyProtection="0"/>
    <xf numFmtId="172" fontId="22" fillId="0" borderId="0">
      <alignment horizontal="left" wrapText="1"/>
    </xf>
    <xf numFmtId="0" fontId="22" fillId="0" borderId="0" applyFont="0" applyFill="0" applyBorder="0" applyAlignment="0" applyProtection="0"/>
    <xf numFmtId="172" fontId="22" fillId="0" borderId="0">
      <alignment horizontal="left" wrapText="1"/>
    </xf>
    <xf numFmtId="0" fontId="22" fillId="0" borderId="0"/>
    <xf numFmtId="172" fontId="22" fillId="0" borderId="0">
      <alignment horizontal="left" wrapText="1"/>
    </xf>
    <xf numFmtId="0" fontId="22" fillId="0" borderId="0">
      <alignment vertical="top"/>
    </xf>
    <xf numFmtId="0" fontId="22"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0" fillId="0" borderId="0" applyNumberForma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alignment horizontal="left" wrapText="1"/>
    </xf>
    <xf numFmtId="211" fontId="22" fillId="0" borderId="0" applyFont="0" applyFill="0" applyBorder="0" applyAlignment="0" applyProtection="0">
      <alignment horizontal="left" wrapText="1"/>
    </xf>
    <xf numFmtId="211"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alignment horizontal="left" wrapText="1"/>
    </xf>
    <xf numFmtId="211"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alignment horizontal="left" wrapText="1"/>
    </xf>
    <xf numFmtId="0" fontId="22" fillId="0" borderId="0" applyFont="0" applyFill="0" applyBorder="0" applyAlignment="0" applyProtection="0"/>
    <xf numFmtId="212" fontId="22" fillId="0" borderId="0" applyFont="0" applyFill="0" applyBorder="0" applyAlignment="0" applyProtection="0"/>
    <xf numFmtId="211" fontId="22" fillId="0" borderId="0" applyFont="0" applyFill="0" applyBorder="0" applyAlignment="0" applyProtection="0">
      <alignment horizontal="left" wrapText="1"/>
    </xf>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1" fontId="22" fillId="0" borderId="0" applyFont="0" applyFill="0" applyBorder="0" applyAlignment="0" applyProtection="0">
      <alignment horizontal="left" wrapText="1"/>
    </xf>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1" fontId="22" fillId="0" borderId="0" applyFont="0" applyFill="0" applyBorder="0" applyAlignment="0" applyProtection="0"/>
    <xf numFmtId="211"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1" fontId="22" fillId="0" borderId="0" applyFont="0" applyFill="0" applyBorder="0" applyAlignment="0" applyProtection="0">
      <alignment horizontal="left" wrapText="1"/>
    </xf>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1" fontId="22" fillId="0" borderId="0" applyFont="0" applyFill="0" applyBorder="0" applyAlignment="0" applyProtection="0">
      <alignment horizontal="left" wrapText="1"/>
    </xf>
    <xf numFmtId="211" fontId="22" fillId="0" borderId="0" applyFont="0" applyFill="0" applyBorder="0" applyAlignment="0" applyProtection="0">
      <alignment horizontal="left" wrapText="1"/>
    </xf>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2"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alignment horizontal="left" wrapText="1"/>
    </xf>
    <xf numFmtId="213" fontId="22" fillId="0" borderId="0" applyFont="0" applyFill="0" applyBorder="0" applyAlignment="0" applyProtection="0">
      <alignment horizontal="left" wrapText="1"/>
    </xf>
    <xf numFmtId="213"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alignment horizontal="left" wrapText="1"/>
    </xf>
    <xf numFmtId="213"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alignment horizontal="left" wrapText="1"/>
    </xf>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39" fontId="22" fillId="0" borderId="0" applyFont="0" applyFill="0" applyBorder="0" applyAlignment="0" applyProtection="0"/>
    <xf numFmtId="213" fontId="22" fillId="0" borderId="0" applyFont="0" applyFill="0" applyBorder="0" applyAlignment="0" applyProtection="0">
      <alignment horizontal="left" wrapText="1"/>
    </xf>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213" fontId="22" fillId="0" borderId="0" applyFont="0" applyFill="0" applyBorder="0" applyAlignment="0" applyProtection="0">
      <alignment horizontal="left" wrapText="1"/>
    </xf>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213" fontId="22" fillId="0" borderId="0" applyFont="0" applyFill="0" applyBorder="0" applyAlignment="0" applyProtection="0"/>
    <xf numFmtId="213" fontId="22" fillId="0" borderId="0" applyFont="0" applyFill="0" applyBorder="0" applyAlignment="0" applyProtection="0"/>
    <xf numFmtId="39" fontId="22" fillId="0" borderId="0" applyFont="0" applyFill="0" applyBorder="0" applyAlignment="0" applyProtection="0"/>
    <xf numFmtId="213" fontId="22" fillId="0" borderId="0" applyFont="0" applyFill="0" applyBorder="0" applyAlignment="0" applyProtection="0">
      <alignment horizontal="left" wrapText="1"/>
    </xf>
    <xf numFmtId="39"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210"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213" fontId="22" fillId="0" borderId="0" applyFont="0" applyFill="0" applyBorder="0" applyAlignment="0" applyProtection="0">
      <alignment horizontal="left" wrapText="1"/>
    </xf>
    <xf numFmtId="213" fontId="22" fillId="0" borderId="0" applyFont="0" applyFill="0" applyBorder="0" applyAlignment="0" applyProtection="0">
      <alignment horizontal="left" wrapText="1"/>
    </xf>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39" fontId="22"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1" fillId="0" borderId="0">
      <alignment horizontal="left" wrapText="1"/>
    </xf>
    <xf numFmtId="4" fontId="22" fillId="45" borderId="0"/>
    <xf numFmtId="0" fontId="22" fillId="0" borderId="0"/>
    <xf numFmtId="4" fontId="22" fillId="45" borderId="0"/>
    <xf numFmtId="0" fontId="22" fillId="0" borderId="0"/>
    <xf numFmtId="0" fontId="22" fillId="0" borderId="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pplyFont="0" applyFill="0" applyBorder="0" applyAlignment="0" applyProtection="0"/>
    <xf numFmtId="172" fontId="22" fillId="0" borderId="0">
      <alignment horizontal="left" wrapText="1"/>
    </xf>
    <xf numFmtId="9" fontId="22" fillId="0" borderId="0" applyFont="0" applyFill="0" applyBorder="0" applyAlignment="0" applyProtection="0"/>
    <xf numFmtId="172" fontId="22" fillId="0" borderId="0">
      <alignment horizontal="left" wrapText="1"/>
    </xf>
    <xf numFmtId="172" fontId="22" fillId="0" borderId="0">
      <alignment horizontal="left" wrapText="1"/>
    </xf>
    <xf numFmtId="214" fontId="61" fillId="0" borderId="0">
      <alignment horizontal="left" wrapText="1"/>
    </xf>
    <xf numFmtId="0" fontId="61" fillId="0" borderId="0">
      <alignment horizontal="left" wrapText="1"/>
    </xf>
    <xf numFmtId="0" fontId="61" fillId="0" borderId="0">
      <alignment horizontal="left" wrapText="1"/>
    </xf>
    <xf numFmtId="214" fontId="61" fillId="0" borderId="0">
      <alignment horizontal="left" wrapText="1"/>
    </xf>
    <xf numFmtId="214" fontId="61" fillId="0" borderId="0">
      <alignment horizontal="left" wrapText="1"/>
    </xf>
    <xf numFmtId="0" fontId="61" fillId="0" borderId="0">
      <alignment horizontal="left" wrapText="1"/>
    </xf>
    <xf numFmtId="0" fontId="61" fillId="0" borderId="0">
      <alignment horizontal="left" wrapText="1"/>
    </xf>
    <xf numFmtId="214" fontId="61" fillId="0" borderId="0">
      <alignment horizontal="left" wrapText="1"/>
    </xf>
    <xf numFmtId="205" fontId="22" fillId="0" borderId="0">
      <alignment horizontal="left" wrapText="1"/>
    </xf>
    <xf numFmtId="205" fontId="22" fillId="0" borderId="0">
      <alignment horizontal="left" wrapText="1"/>
    </xf>
    <xf numFmtId="205"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xf numFmtId="0" fontId="22" fillId="0" borderId="0"/>
    <xf numFmtId="0" fontId="32" fillId="0" borderId="0" applyNumberFormat="0" applyFont="0" applyFill="0" applyBorder="0" applyAlignment="0" applyProtection="0"/>
    <xf numFmtId="0" fontId="22" fillId="0" borderId="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215" fontId="37" fillId="0" borderId="0" applyFont="0" applyFill="0" applyBorder="0" applyAlignment="0" applyProtection="0"/>
    <xf numFmtId="215" fontId="37" fillId="0" borderId="0" applyFont="0" applyFill="0" applyBorder="0" applyAlignment="0" applyProtection="0"/>
    <xf numFmtId="215" fontId="37" fillId="0" borderId="0" applyFont="0" applyFill="0" applyBorder="0" applyAlignment="0" applyProtection="0"/>
    <xf numFmtId="215" fontId="37" fillId="0" borderId="0" applyFont="0" applyFill="0" applyBorder="0" applyAlignment="0" applyProtection="0"/>
    <xf numFmtId="215" fontId="37" fillId="0" borderId="0" applyFont="0" applyFill="0" applyBorder="0" applyAlignment="0" applyProtection="0"/>
    <xf numFmtId="215" fontId="37" fillId="0" borderId="0" applyFont="0" applyFill="0" applyBorder="0" applyAlignment="0" applyProtection="0"/>
    <xf numFmtId="215" fontId="37" fillId="0" borderId="0" applyFont="0" applyFill="0" applyBorder="0" applyAlignment="0" applyProtection="0"/>
    <xf numFmtId="0" fontId="30" fillId="0" borderId="0" applyNumberFormat="0" applyFill="0" applyBorder="0" applyAlignment="0" applyProtection="0"/>
    <xf numFmtId="38" fontId="53" fillId="0" borderId="0" applyFont="0" applyFill="0" applyBorder="0" applyAlignment="0" applyProtection="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58" fillId="0" borderId="0"/>
    <xf numFmtId="0" fontId="59" fillId="0" borderId="0"/>
    <xf numFmtId="0" fontId="59" fillId="0" borderId="0"/>
    <xf numFmtId="0" fontId="59" fillId="0" borderId="0"/>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207"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214" fontId="61" fillId="0" borderId="0">
      <alignment horizontal="left" wrapText="1"/>
    </xf>
    <xf numFmtId="0" fontId="61" fillId="0" borderId="0">
      <alignment horizontal="left" wrapText="1"/>
    </xf>
    <xf numFmtId="0" fontId="61" fillId="0" borderId="0">
      <alignment horizontal="left" wrapText="1"/>
    </xf>
    <xf numFmtId="214" fontId="61"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0" fontId="22" fillId="0" borderId="0"/>
    <xf numFmtId="0" fontId="60" fillId="0" borderId="0">
      <alignment vertical="top"/>
    </xf>
    <xf numFmtId="175" fontId="60" fillId="0" borderId="0">
      <alignment vertical="top"/>
    </xf>
    <xf numFmtId="206" fontId="60" fillId="0" borderId="0">
      <alignment vertical="top"/>
    </xf>
    <xf numFmtId="0" fontId="60" fillId="0" borderId="0">
      <alignment vertical="top"/>
    </xf>
    <xf numFmtId="0" fontId="60" fillId="0" borderId="0">
      <alignment vertical="top"/>
    </xf>
    <xf numFmtId="206" fontId="60" fillId="0" borderId="0">
      <alignment vertical="top"/>
    </xf>
    <xf numFmtId="175" fontId="60" fillId="0" borderId="0">
      <alignment vertical="top"/>
    </xf>
    <xf numFmtId="175" fontId="60" fillId="0" borderId="0">
      <alignment vertical="top"/>
    </xf>
    <xf numFmtId="175" fontId="60" fillId="0" borderId="0">
      <alignment vertical="top"/>
    </xf>
    <xf numFmtId="175" fontId="60" fillId="0" borderId="0">
      <alignment vertical="top"/>
    </xf>
    <xf numFmtId="175" fontId="60" fillId="0" borderId="0">
      <alignment vertical="top"/>
    </xf>
    <xf numFmtId="175" fontId="60" fillId="0" borderId="0">
      <alignment vertical="top"/>
    </xf>
    <xf numFmtId="206" fontId="60" fillId="0" borderId="0">
      <alignment vertical="top"/>
    </xf>
    <xf numFmtId="0" fontId="60" fillId="0" borderId="0">
      <alignment vertical="top"/>
    </xf>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alignment horizontal="left" wrapText="1"/>
    </xf>
    <xf numFmtId="216" fontId="22" fillId="0" borderId="0" applyFont="0" applyFill="0" applyBorder="0" applyAlignment="0" applyProtection="0">
      <alignment horizontal="left" wrapText="1"/>
    </xf>
    <xf numFmtId="216" fontId="22" fillId="0" borderId="0" applyFon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alignment horizontal="left" wrapText="1"/>
    </xf>
    <xf numFmtId="216" fontId="22" fillId="0" borderId="0" applyFon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xf numFmtId="216" fontId="22" fillId="0" borderId="0" applyFont="0" applyFill="0" applyBorder="0" applyAlignment="0" applyProtection="0">
      <alignment horizontal="left" wrapText="1"/>
    </xf>
    <xf numFmtId="216" fontId="22" fillId="0" borderId="0" applyFont="0" applyFill="0" applyBorder="0" applyAlignment="0" applyProtection="0">
      <alignment horizontal="left" wrapText="1"/>
    </xf>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7" fillId="0" borderId="0"/>
    <xf numFmtId="0" fontId="57" fillId="0" borderId="0"/>
    <xf numFmtId="0" fontId="58" fillId="0" borderId="0"/>
    <xf numFmtId="0" fontId="59" fillId="0" borderId="0"/>
    <xf numFmtId="0" fontId="59" fillId="0" borderId="0"/>
    <xf numFmtId="0" fontId="59" fillId="0" borderId="0"/>
    <xf numFmtId="0" fontId="22" fillId="0" borderId="0" applyNumberFormat="0" applyFill="0" applyBorder="0" applyAlignment="0" applyProtection="0"/>
    <xf numFmtId="0" fontId="58" fillId="0" borderId="0"/>
    <xf numFmtId="0" fontId="59" fillId="0" borderId="0"/>
    <xf numFmtId="0" fontId="59" fillId="0" borderId="0"/>
    <xf numFmtId="0" fontId="59" fillId="0" borderId="0"/>
    <xf numFmtId="0" fontId="58" fillId="0" borderId="0"/>
    <xf numFmtId="0" fontId="59" fillId="0" borderId="0"/>
    <xf numFmtId="0" fontId="59" fillId="0" borderId="0"/>
    <xf numFmtId="0" fontId="59" fillId="0" borderId="0"/>
    <xf numFmtId="0" fontId="57" fillId="0" borderId="0"/>
    <xf numFmtId="0" fontId="22" fillId="0" borderId="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0" fontId="22" fillId="0" borderId="0"/>
    <xf numFmtId="0" fontId="22" fillId="0" borderId="0" applyNumberFormat="0" applyFill="0" applyBorder="0" applyAlignment="0" applyProtection="0"/>
    <xf numFmtId="0" fontId="60" fillId="0" borderId="0">
      <alignment vertical="top"/>
    </xf>
    <xf numFmtId="206" fontId="60" fillId="0" borderId="0">
      <alignment vertical="top"/>
    </xf>
    <xf numFmtId="0" fontId="58" fillId="0" borderId="0"/>
    <xf numFmtId="0" fontId="59" fillId="0" borderId="0"/>
    <xf numFmtId="0" fontId="59" fillId="0" borderId="0"/>
    <xf numFmtId="0" fontId="59" fillId="0" borderId="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lignment vertical="top"/>
    </xf>
    <xf numFmtId="0" fontId="22" fillId="0" borderId="0">
      <alignment vertical="top"/>
    </xf>
    <xf numFmtId="0" fontId="22" fillId="0" borderId="0">
      <alignment vertical="top"/>
    </xf>
    <xf numFmtId="172" fontId="22" fillId="0" borderId="0">
      <alignment horizontal="left" wrapText="1"/>
    </xf>
    <xf numFmtId="172" fontId="22" fillId="0" borderId="0">
      <alignment horizontal="left" wrapText="1"/>
    </xf>
    <xf numFmtId="38" fontId="53" fillId="0" borderId="0" applyFon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31" fillId="0" borderId="0">
      <alignment horizontal="left" indent="1"/>
    </xf>
    <xf numFmtId="0" fontId="62" fillId="0" borderId="0"/>
    <xf numFmtId="0" fontId="58" fillId="0" borderId="0"/>
    <xf numFmtId="0" fontId="59" fillId="0" borderId="0"/>
    <xf numFmtId="0" fontId="59" fillId="0" borderId="0"/>
    <xf numFmtId="0" fontId="59" fillId="0" borderId="0"/>
    <xf numFmtId="0" fontId="58" fillId="0" borderId="0"/>
    <xf numFmtId="0" fontId="59" fillId="0" borderId="0"/>
    <xf numFmtId="0" fontId="59" fillId="0" borderId="0"/>
    <xf numFmtId="0" fontId="59" fillId="0" borderId="0"/>
    <xf numFmtId="0" fontId="58" fillId="0" borderId="0"/>
    <xf numFmtId="0" fontId="59" fillId="0" borderId="0"/>
    <xf numFmtId="0" fontId="59" fillId="0" borderId="0"/>
    <xf numFmtId="0" fontId="59" fillId="0" borderId="0"/>
    <xf numFmtId="0" fontId="58" fillId="0" borderId="0"/>
    <xf numFmtId="0" fontId="59" fillId="0" borderId="0"/>
    <xf numFmtId="0" fontId="59" fillId="0" borderId="0"/>
    <xf numFmtId="0" fontId="59" fillId="0" borderId="0"/>
    <xf numFmtId="0" fontId="22" fillId="0" borderId="0"/>
    <xf numFmtId="0" fontId="22" fillId="0" borderId="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0" fontId="22" fillId="0" borderId="0"/>
    <xf numFmtId="0" fontId="22" fillId="0" borderId="0"/>
    <xf numFmtId="0" fontId="22" fillId="0" borderId="0">
      <alignment horizontal="left" wrapText="1"/>
    </xf>
    <xf numFmtId="0" fontId="22" fillId="0" borderId="0">
      <alignment horizontal="left" wrapText="1"/>
    </xf>
    <xf numFmtId="172" fontId="22" fillId="0" borderId="0">
      <alignment horizontal="left" wrapText="1"/>
    </xf>
    <xf numFmtId="0" fontId="22" fillId="0" borderId="0"/>
    <xf numFmtId="0" fontId="58" fillId="0" borderId="0"/>
    <xf numFmtId="0" fontId="59" fillId="0" borderId="0"/>
    <xf numFmtId="0" fontId="59" fillId="0" borderId="0"/>
    <xf numFmtId="0" fontId="59" fillId="0" borderId="0"/>
    <xf numFmtId="0" fontId="63" fillId="0" borderId="0" applyNumberFormat="0" applyFill="0" applyBorder="0" applyAlignment="0" applyProtection="0"/>
    <xf numFmtId="175" fontId="63" fillId="0" borderId="0" applyNumberFormat="0" applyFill="0" applyBorder="0" applyAlignment="0" applyProtection="0"/>
    <xf numFmtId="0" fontId="63" fillId="0" borderId="0" applyNumberFormat="0" applyFill="0" applyBorder="0" applyAlignment="0" applyProtection="0"/>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0"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0" fontId="63" fillId="0" borderId="0" applyNumberFormat="0" applyFill="0" applyBorder="0" applyAlignment="0" applyProtection="0"/>
    <xf numFmtId="0" fontId="63" fillId="0" borderId="0" applyNumberFormat="0" applyFill="0" applyBorder="0" applyAlignment="0" applyProtection="0"/>
    <xf numFmtId="175" fontId="63" fillId="0" borderId="0" applyNumberFormat="0" applyFill="0" applyBorder="0" applyAlignment="0" applyProtection="0"/>
    <xf numFmtId="175" fontId="63" fillId="0" borderId="0" applyNumberFormat="0" applyFill="0" applyBorder="0" applyAlignment="0" applyProtection="0"/>
    <xf numFmtId="169"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169"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Alignment="0" applyProtection="0"/>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172" fontId="63" fillId="0" borderId="0" applyNumberFormat="0" applyFill="0" applyBorder="0" applyAlignment="0" applyProtection="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46" borderId="0" applyNumberFormat="0" applyFont="0" applyAlignment="0" applyProtection="0"/>
    <xf numFmtId="0" fontId="22" fillId="46" borderId="0" applyNumberFormat="0" applyFont="0" applyAlignment="0" applyProtection="0"/>
    <xf numFmtId="0" fontId="22" fillId="46" borderId="0" applyNumberFormat="0" applyFont="0" applyAlignment="0" applyProtection="0"/>
    <xf numFmtId="172" fontId="22" fillId="46" borderId="0" applyNumberFormat="0" applyFont="0" applyAlignment="0" applyProtection="0">
      <alignment horizontal="left" wrapText="1"/>
    </xf>
    <xf numFmtId="206" fontId="22" fillId="46" borderId="0" applyNumberFormat="0" applyFont="0" applyAlignment="0" applyProtection="0"/>
    <xf numFmtId="206" fontId="22" fillId="46" borderId="0" applyNumberFormat="0" applyFont="0" applyAlignment="0" applyProtection="0"/>
    <xf numFmtId="206" fontId="22" fillId="46" borderId="0" applyNumberFormat="0" applyFont="0" applyAlignment="0" applyProtection="0"/>
    <xf numFmtId="0" fontId="22" fillId="46" borderId="0" applyNumberFormat="0" applyFont="0" applyAlignment="0" applyProtection="0"/>
    <xf numFmtId="172" fontId="22" fillId="46" borderId="0" applyNumberFormat="0" applyFont="0" applyAlignment="0" applyProtection="0">
      <alignment horizontal="left" wrapText="1"/>
    </xf>
    <xf numFmtId="0" fontId="22" fillId="46" borderId="0" applyNumberFormat="0" applyFont="0" applyAlignment="0" applyProtection="0"/>
    <xf numFmtId="206" fontId="22" fillId="46" borderId="0" applyNumberFormat="0" applyFont="0" applyAlignment="0" applyProtection="0"/>
    <xf numFmtId="206" fontId="22" fillId="46" borderId="0" applyNumberFormat="0" applyFont="0" applyAlignment="0" applyProtection="0"/>
    <xf numFmtId="206" fontId="22" fillId="46" borderId="0" applyNumberFormat="0" applyFont="0" applyAlignment="0" applyProtection="0"/>
    <xf numFmtId="206" fontId="22" fillId="46" borderId="0" applyNumberFormat="0" applyFont="0" applyAlignment="0" applyProtection="0"/>
    <xf numFmtId="175" fontId="22" fillId="46" borderId="0" applyNumberFormat="0" applyFont="0" applyAlignment="0" applyProtection="0"/>
    <xf numFmtId="0" fontId="22" fillId="46" borderId="0" applyNumberFormat="0" applyFont="0" applyAlignment="0" applyProtection="0"/>
    <xf numFmtId="0" fontId="22" fillId="46" borderId="0" applyNumberFormat="0" applyFont="0" applyAlignment="0" applyProtection="0"/>
    <xf numFmtId="0" fontId="22" fillId="46" borderId="0" applyNumberFormat="0" applyFont="0" applyAlignment="0" applyProtection="0"/>
    <xf numFmtId="0" fontId="22" fillId="0" borderId="0" applyNumberFormat="0" applyFill="0" applyBorder="0" applyAlignment="0" applyProtection="0"/>
    <xf numFmtId="0" fontId="22"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pplyFon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0" fontId="58" fillId="0" borderId="0"/>
    <xf numFmtId="0" fontId="59" fillId="0" borderId="0"/>
    <xf numFmtId="0" fontId="59" fillId="0" borderId="0"/>
    <xf numFmtId="0" fontId="59" fillId="0" borderId="0"/>
    <xf numFmtId="0" fontId="57" fillId="0" borderId="0"/>
    <xf numFmtId="172" fontId="22" fillId="0" borderId="0">
      <alignment horizontal="left" wrapText="1"/>
    </xf>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vertical="top"/>
    </xf>
    <xf numFmtId="0" fontId="22" fillId="0" borderId="0">
      <alignment vertical="top"/>
    </xf>
    <xf numFmtId="0" fontId="58" fillId="0" borderId="0"/>
    <xf numFmtId="0" fontId="59" fillId="0" borderId="0"/>
    <xf numFmtId="0" fontId="59" fillId="0" borderId="0"/>
    <xf numFmtId="0" fontId="59" fillId="0" borderId="0"/>
    <xf numFmtId="214" fontId="61"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0" fontId="22" fillId="0" borderId="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172" fontId="22" fillId="0" borderId="0">
      <alignment horizontal="left" wrapText="1"/>
    </xf>
    <xf numFmtId="0" fontId="64" fillId="0" borderId="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lignment horizontal="left" wrapText="1"/>
    </xf>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172" fontId="22" fillId="0" borderId="0">
      <alignment horizontal="left" wrapText="1"/>
    </xf>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217" fontId="22" fillId="0" borderId="0" applyFont="0" applyFill="0" applyBorder="0" applyAlignment="0" applyProtection="0"/>
    <xf numFmtId="217" fontId="22" fillId="0" borderId="0" applyFont="0" applyFill="0" applyBorder="0" applyAlignment="0" applyProtection="0"/>
    <xf numFmtId="217" fontId="22" fillId="0" borderId="0" applyFont="0" applyFill="0" applyBorder="0" applyAlignment="0" applyProtection="0"/>
    <xf numFmtId="217" fontId="22" fillId="0" borderId="0" applyFont="0" applyFill="0" applyBorder="0" applyAlignment="0" applyProtection="0">
      <alignment horizontal="left" wrapText="1"/>
    </xf>
    <xf numFmtId="217" fontId="22" fillId="0" borderId="0" applyFont="0" applyFill="0" applyBorder="0" applyAlignment="0" applyProtection="0">
      <alignment horizontal="left" wrapText="1"/>
    </xf>
    <xf numFmtId="217" fontId="22" fillId="0" borderId="0" applyFont="0" applyFill="0" applyBorder="0" applyAlignment="0" applyProtection="0"/>
    <xf numFmtId="217" fontId="22" fillId="0" borderId="0" applyFont="0" applyFill="0" applyBorder="0" applyAlignment="0" applyProtection="0"/>
    <xf numFmtId="217" fontId="22" fillId="0" borderId="0" applyFont="0" applyFill="0" applyBorder="0" applyAlignment="0" applyProtection="0">
      <alignment horizontal="left" wrapText="1"/>
    </xf>
    <xf numFmtId="217" fontId="22" fillId="0" borderId="0" applyFont="0" applyFill="0" applyBorder="0" applyAlignment="0" applyProtection="0"/>
    <xf numFmtId="217" fontId="22" fillId="0" borderId="0" applyFont="0" applyFill="0" applyBorder="0" applyAlignment="0" applyProtection="0"/>
    <xf numFmtId="217" fontId="22" fillId="0" borderId="0" applyFont="0" applyFill="0" applyBorder="0" applyAlignment="0" applyProtection="0"/>
    <xf numFmtId="217" fontId="22" fillId="0" borderId="0" applyFont="0" applyFill="0" applyBorder="0" applyAlignment="0" applyProtection="0"/>
    <xf numFmtId="217" fontId="22" fillId="0" borderId="0" applyFont="0" applyFill="0" applyBorder="0" applyAlignment="0" applyProtection="0"/>
    <xf numFmtId="217"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9" fontId="22" fillId="0" borderId="0" applyFont="0" applyFill="0" applyBorder="0" applyAlignment="0" applyProtection="0"/>
    <xf numFmtId="219" fontId="22" fillId="0" borderId="0" applyFont="0" applyFill="0" applyBorder="0" applyAlignment="0" applyProtection="0"/>
    <xf numFmtId="219" fontId="22" fillId="0" borderId="0" applyFont="0" applyFill="0" applyBorder="0" applyAlignment="0" applyProtection="0"/>
    <xf numFmtId="219" fontId="22" fillId="0" borderId="0" applyFont="0" applyFill="0" applyBorder="0" applyAlignment="0" applyProtection="0"/>
    <xf numFmtId="219" fontId="22" fillId="0" borderId="0" applyFont="0" applyFill="0" applyBorder="0" applyAlignment="0" applyProtection="0"/>
    <xf numFmtId="219" fontId="22" fillId="0" borderId="0" applyFont="0" applyFill="0" applyBorder="0" applyAlignment="0" applyProtection="0"/>
    <xf numFmtId="219" fontId="22" fillId="0" borderId="0" applyFont="0" applyFill="0" applyBorder="0" applyAlignment="0" applyProtection="0"/>
    <xf numFmtId="219" fontId="22" fillId="0" borderId="0" applyFont="0" applyFill="0" applyBorder="0" applyAlignment="0" applyProtection="0"/>
    <xf numFmtId="219" fontId="22" fillId="0" borderId="0" applyFont="0" applyFill="0" applyBorder="0" applyAlignment="0" applyProtection="0"/>
    <xf numFmtId="219"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7" fontId="22" fillId="0" borderId="0" applyFont="0" applyFill="0" applyBorder="0" applyAlignment="0" applyProtection="0">
      <alignment horizontal="left" wrapText="1"/>
    </xf>
    <xf numFmtId="217" fontId="22" fillId="0" borderId="0" applyFont="0" applyFill="0" applyBorder="0" applyAlignment="0" applyProtection="0">
      <alignment horizontal="left" wrapText="1"/>
    </xf>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18" fontId="22" fillId="0" borderId="0" applyFont="0" applyFill="0" applyBorder="0" applyAlignment="0" applyProtection="0"/>
    <xf numFmtId="220" fontId="22" fillId="0" borderId="0" applyFont="0" applyFill="0" applyBorder="0" applyProtection="0">
      <alignment horizontal="right"/>
    </xf>
    <xf numFmtId="220" fontId="22" fillId="0" borderId="0" applyFont="0" applyFill="0" applyBorder="0" applyProtection="0">
      <alignment horizontal="right"/>
    </xf>
    <xf numFmtId="220" fontId="22" fillId="0" borderId="0" applyFont="0" applyFill="0" applyBorder="0" applyProtection="0">
      <alignment horizontal="right"/>
    </xf>
    <xf numFmtId="220" fontId="22" fillId="0" borderId="0" applyFont="0" applyFill="0" applyBorder="0" applyProtection="0">
      <alignment horizontal="right"/>
    </xf>
    <xf numFmtId="220" fontId="22" fillId="0" borderId="0" applyFont="0" applyFill="0" applyBorder="0" applyProtection="0">
      <alignment horizontal="right"/>
    </xf>
    <xf numFmtId="220" fontId="22" fillId="0" borderId="0" applyFont="0" applyFill="0" applyBorder="0" applyProtection="0">
      <alignment horizontal="right"/>
    </xf>
    <xf numFmtId="220" fontId="22" fillId="0" borderId="0" applyFont="0" applyFill="0" applyBorder="0" applyProtection="0">
      <alignment horizontal="right"/>
    </xf>
    <xf numFmtId="220" fontId="22" fillId="0" borderId="0" applyFont="0" applyFill="0" applyBorder="0" applyProtection="0">
      <alignment horizontal="right"/>
    </xf>
    <xf numFmtId="220" fontId="22" fillId="0" borderId="0" applyFont="0" applyFill="0" applyBorder="0" applyProtection="0">
      <alignment horizontal="right"/>
    </xf>
    <xf numFmtId="220" fontId="22" fillId="0" borderId="0" applyFont="0" applyFill="0" applyBorder="0" applyProtection="0">
      <alignment horizontal="right"/>
    </xf>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0" fontId="22" fillId="0" borderId="0" applyFont="0" applyFill="0" applyBorder="0" applyProtection="0">
      <alignment horizontal="right"/>
    </xf>
    <xf numFmtId="0" fontId="22" fillId="0" borderId="0" applyFont="0" applyFill="0" applyBorder="0" applyProtection="0">
      <alignment horizontal="right"/>
    </xf>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2" fontId="22" fillId="0" borderId="0" applyFont="0" applyFill="0" applyBorder="0" applyAlignment="0" applyProtection="0"/>
    <xf numFmtId="222" fontId="22" fillId="0" borderId="0" applyFont="0" applyFill="0" applyBorder="0" applyAlignment="0" applyProtection="0"/>
    <xf numFmtId="222" fontId="22" fillId="0" borderId="0" applyFont="0" applyFill="0" applyBorder="0" applyAlignment="0" applyProtection="0"/>
    <xf numFmtId="222" fontId="22" fillId="0" borderId="0" applyFont="0" applyFill="0" applyBorder="0" applyAlignment="0" applyProtection="0"/>
    <xf numFmtId="222" fontId="22" fillId="0" borderId="0" applyFont="0" applyFill="0" applyBorder="0" applyAlignment="0" applyProtection="0"/>
    <xf numFmtId="222" fontId="22" fillId="0" borderId="0" applyFont="0" applyFill="0" applyBorder="0" applyAlignment="0" applyProtection="0"/>
    <xf numFmtId="222" fontId="22" fillId="0" borderId="0" applyFont="0" applyFill="0" applyBorder="0" applyAlignment="0" applyProtection="0"/>
    <xf numFmtId="222" fontId="22" fillId="0" borderId="0" applyFont="0" applyFill="0" applyBorder="0" applyAlignment="0" applyProtection="0"/>
    <xf numFmtId="222" fontId="22" fillId="0" borderId="0" applyFont="0" applyFill="0" applyBorder="0" applyAlignment="0" applyProtection="0"/>
    <xf numFmtId="222"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0" fontId="22" fillId="0" borderId="0" applyFont="0" applyFill="0" applyBorder="0" applyProtection="0">
      <alignment horizontal="right"/>
    </xf>
    <xf numFmtId="220" fontId="22" fillId="0" borderId="0" applyFont="0" applyFill="0" applyBorder="0" applyProtection="0">
      <alignment horizontal="right"/>
    </xf>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221" fontId="22" fillId="0" borderId="0" applyFon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Fon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58" fillId="0" borderId="0"/>
    <xf numFmtId="0" fontId="59" fillId="0" borderId="0"/>
    <xf numFmtId="0" fontId="59" fillId="0" borderId="0"/>
    <xf numFmtId="0" fontId="59" fillId="0" borderId="0"/>
    <xf numFmtId="0" fontId="58" fillId="0" borderId="0"/>
    <xf numFmtId="0" fontId="59" fillId="0" borderId="0"/>
    <xf numFmtId="0" fontId="59" fillId="0" borderId="0"/>
    <xf numFmtId="0" fontId="59" fillId="0" borderId="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58" fillId="0" borderId="0"/>
    <xf numFmtId="0" fontId="59" fillId="0" borderId="0"/>
    <xf numFmtId="0" fontId="59" fillId="0" borderId="0"/>
    <xf numFmtId="0" fontId="59" fillId="0" borderId="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2" fillId="0" borderId="0" applyNumberFormat="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0" fontId="22" fillId="0" borderId="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lignment horizontal="left" wrapText="1"/>
    </xf>
    <xf numFmtId="172" fontId="22" fillId="0" borderId="0">
      <alignment horizontal="left" wrapText="1"/>
    </xf>
    <xf numFmtId="0" fontId="32" fillId="0" borderId="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223" fontId="22" fillId="0" borderId="0" applyFont="0" applyFill="0" applyBorder="0" applyAlignment="0" applyProtection="0"/>
    <xf numFmtId="223" fontId="22" fillId="0" borderId="0" applyFont="0" applyFill="0" applyBorder="0" applyAlignment="0" applyProtection="0"/>
    <xf numFmtId="223" fontId="22" fillId="0" borderId="0" applyFont="0" applyFill="0" applyBorder="0" applyAlignment="0" applyProtection="0"/>
    <xf numFmtId="223" fontId="22" fillId="0" borderId="0" applyFont="0" applyFill="0" applyBorder="0" applyAlignment="0" applyProtection="0"/>
    <xf numFmtId="223" fontId="22" fillId="0" borderId="0" applyFont="0" applyFill="0" applyBorder="0" applyAlignment="0" applyProtection="0"/>
    <xf numFmtId="223" fontId="22" fillId="0" borderId="0" applyFont="0" applyFill="0" applyBorder="0" applyAlignment="0" applyProtection="0"/>
    <xf numFmtId="223" fontId="22" fillId="0" borderId="0" applyFont="0" applyFill="0" applyBorder="0" applyAlignment="0" applyProtection="0"/>
    <xf numFmtId="223" fontId="22" fillId="0" borderId="0" applyFont="0" applyFill="0" applyBorder="0" applyAlignment="0" applyProtection="0"/>
    <xf numFmtId="223" fontId="22" fillId="0" borderId="0" applyFont="0" applyFill="0" applyBorder="0" applyAlignment="0" applyProtection="0"/>
    <xf numFmtId="223" fontId="22" fillId="0" borderId="0" applyFont="0" applyFill="0" applyBorder="0" applyAlignment="0" applyProtection="0"/>
    <xf numFmtId="224" fontId="22" fillId="0" borderId="0" applyFont="0" applyFill="0" applyBorder="0" applyAlignment="0" applyProtection="0"/>
    <xf numFmtId="224" fontId="22" fillId="0" borderId="0" applyFont="0" applyFill="0" applyBorder="0" applyAlignment="0" applyProtection="0"/>
    <xf numFmtId="224" fontId="22" fillId="0" borderId="0" applyFont="0" applyFill="0" applyBorder="0" applyAlignment="0" applyProtection="0"/>
    <xf numFmtId="224" fontId="22" fillId="0" borderId="0" applyFont="0" applyFill="0" applyBorder="0" applyAlignment="0" applyProtection="0"/>
    <xf numFmtId="224" fontId="22" fillId="0" borderId="0" applyFont="0" applyFill="0" applyBorder="0" applyAlignment="0" applyProtection="0"/>
    <xf numFmtId="224" fontId="22" fillId="0" borderId="0" applyFont="0" applyFill="0" applyBorder="0" applyAlignment="0" applyProtection="0"/>
    <xf numFmtId="224" fontId="22" fillId="0" borderId="0" applyFont="0" applyFill="0" applyBorder="0" applyAlignment="0" applyProtection="0"/>
    <xf numFmtId="224" fontId="22" fillId="0" borderId="0" applyFont="0" applyFill="0" applyBorder="0" applyAlignment="0" applyProtection="0"/>
    <xf numFmtId="224" fontId="22" fillId="0" borderId="0" applyFont="0" applyFill="0" applyBorder="0" applyAlignment="0" applyProtection="0"/>
    <xf numFmtId="224" fontId="22" fillId="0" borderId="0" applyFont="0" applyFill="0" applyBorder="0" applyAlignment="0" applyProtection="0"/>
    <xf numFmtId="223" fontId="22" fillId="0" borderId="0" applyFont="0" applyFill="0" applyBorder="0" applyAlignment="0" applyProtection="0"/>
    <xf numFmtId="223"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6" fontId="22" fillId="0" borderId="0" applyFont="0" applyFill="0" applyBorder="0" applyAlignment="0" applyProtection="0"/>
    <xf numFmtId="225" fontId="22" fillId="0" borderId="0" applyFont="0" applyFill="0" applyBorder="0" applyAlignment="0" applyProtection="0"/>
    <xf numFmtId="225" fontId="22" fillId="0" borderId="0" applyFont="0" applyFill="0" applyBorder="0" applyAlignment="0" applyProtection="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pplyNumberFormat="0" applyFill="0" applyBorder="0" applyAlignment="0" applyProtection="0"/>
    <xf numFmtId="0"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172" fontId="22" fillId="0" borderId="0">
      <alignment horizontal="left" wrapText="1"/>
    </xf>
    <xf numFmtId="172" fontId="22" fillId="0" borderId="0">
      <alignment horizontal="left" wrapText="1"/>
    </xf>
    <xf numFmtId="176" fontId="22" fillId="0" borderId="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8" fillId="0" borderId="0"/>
    <xf numFmtId="0" fontId="59" fillId="0" borderId="0"/>
    <xf numFmtId="0" fontId="59" fillId="0" borderId="0"/>
    <xf numFmtId="0" fontId="59" fillId="0" borderId="0"/>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57" fillId="0" borderId="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176" fontId="22" fillId="0" borderId="0" applyFont="0" applyFill="0" applyBorder="0" applyAlignment="0" applyProtection="0"/>
    <xf numFmtId="175" fontId="22" fillId="0" borderId="0" applyFont="0" applyFill="0" applyBorder="0" applyAlignment="0" applyProtection="0"/>
    <xf numFmtId="175"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176"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0" fontId="22" fillId="0" borderId="0" applyFont="0" applyFill="0" applyBorder="0" applyAlignment="0" applyProtection="0"/>
    <xf numFmtId="175"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206" fontId="22" fillId="0" borderId="0" applyFont="0" applyFill="0" applyBorder="0" applyAlignment="0" applyProtection="0"/>
    <xf numFmtId="175" fontId="22" fillId="0" borderId="0" applyFont="0" applyFill="0" applyBorder="0" applyAlignment="0" applyProtection="0"/>
    <xf numFmtId="176" fontId="22" fillId="0" borderId="0" applyFont="0" applyFill="0" applyBorder="0" applyAlignment="0" applyProtection="0"/>
    <xf numFmtId="176" fontId="22" fillId="0" borderId="0" applyFont="0" applyFill="0" applyBorder="0" applyAlignment="0" applyProtection="0"/>
    <xf numFmtId="175" fontId="22" fillId="0" borderId="0" applyFont="0" applyFill="0" applyBorder="0" applyAlignment="0" applyProtection="0"/>
    <xf numFmtId="175" fontId="22" fillId="0" borderId="0" applyFont="0" applyFill="0" applyBorder="0" applyAlignment="0" applyProtection="0"/>
    <xf numFmtId="0" fontId="22" fillId="0" borderId="0"/>
    <xf numFmtId="0" fontId="22" fillId="0" borderId="0" applyNumberFormat="0" applyFill="0" applyBorder="0" applyAlignment="0" applyProtection="0"/>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xf numFmtId="0" fontId="22" fillId="0" borderId="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0" fontId="57" fillId="0" borderId="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57" fillId="0" borderId="0"/>
    <xf numFmtId="172" fontId="22" fillId="0" borderId="0">
      <alignment horizontal="left" wrapText="1"/>
    </xf>
    <xf numFmtId="172" fontId="22" fillId="0" borderId="0">
      <alignment horizontal="left" wrapText="1"/>
    </xf>
    <xf numFmtId="0" fontId="60" fillId="0" borderId="0">
      <alignment vertical="top"/>
    </xf>
    <xf numFmtId="0" fontId="22" fillId="0" borderId="0" applyFont="0" applyFill="0" applyBorder="0" applyAlignment="0" applyProtection="0"/>
    <xf numFmtId="0" fontId="22" fillId="0" borderId="0" applyFont="0" applyFill="0" applyBorder="0" applyAlignment="0" applyProtection="0"/>
    <xf numFmtId="172" fontId="22" fillId="0" borderId="0">
      <alignment horizontal="left" wrapText="1"/>
    </xf>
    <xf numFmtId="172" fontId="22" fillId="0" borderId="0">
      <alignment horizontal="left" wrapText="1"/>
    </xf>
    <xf numFmtId="0" fontId="22" fillId="0" borderId="0" applyFont="0" applyFill="0" applyBorder="0" applyAlignment="0" applyProtection="0"/>
    <xf numFmtId="0" fontId="22" fillId="0" borderId="0" applyFont="0" applyFill="0" applyBorder="0" applyAlignment="0" applyProtection="0"/>
    <xf numFmtId="38" fontId="53"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57" fillId="0" borderId="0"/>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lignment horizontal="left" wrapText="1"/>
    </xf>
    <xf numFmtId="0" fontId="22" fillId="0" borderId="0">
      <alignment horizontal="left" wrapText="1"/>
    </xf>
    <xf numFmtId="0" fontId="60" fillId="0" borderId="0">
      <alignment vertical="top"/>
    </xf>
    <xf numFmtId="0" fontId="60" fillId="0" borderId="0">
      <alignment vertical="top"/>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lignment horizontal="left" wrapText="1"/>
    </xf>
    <xf numFmtId="0"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lignment horizontal="left" wrapText="1"/>
    </xf>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7" fillId="0" borderId="0"/>
    <xf numFmtId="0" fontId="22" fillId="0" borderId="0"/>
    <xf numFmtId="0" fontId="57" fillId="0" borderId="0"/>
    <xf numFmtId="0" fontId="22" fillId="0" borderId="0">
      <alignment horizontal="left" wrapText="1"/>
    </xf>
    <xf numFmtId="0" fontId="65" fillId="0" borderId="0" applyNumberFormat="0" applyFill="0" applyBorder="0" applyProtection="0">
      <alignment vertical="top"/>
    </xf>
    <xf numFmtId="175" fontId="65" fillId="0" borderId="0" applyNumberFormat="0" applyFill="0" applyBorder="0" applyProtection="0">
      <alignment vertical="top"/>
    </xf>
    <xf numFmtId="0"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0"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0" fontId="65" fillId="0" borderId="0" applyNumberFormat="0" applyFill="0" applyBorder="0" applyAlignment="0" applyProtection="0"/>
    <xf numFmtId="0" fontId="65" fillId="0" borderId="0" applyNumberFormat="0" applyFill="0" applyBorder="0" applyAlignment="0" applyProtection="0"/>
    <xf numFmtId="175"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172" fontId="65" fillId="0" borderId="0" applyNumberFormat="0" applyFill="0" applyBorder="0" applyProtection="0">
      <alignment vertical="top"/>
    </xf>
    <xf numFmtId="0" fontId="22" fillId="0" borderId="0"/>
    <xf numFmtId="0" fontId="22" fillId="0" borderId="0"/>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vertical="top"/>
    </xf>
    <xf numFmtId="0" fontId="22" fillId="0" borderId="0">
      <alignment vertical="top"/>
    </xf>
    <xf numFmtId="0" fontId="22" fillId="0" borderId="0">
      <alignment vertical="top"/>
    </xf>
    <xf numFmtId="0" fontId="66" fillId="0" borderId="31" applyNumberFormat="0" applyFill="0" applyAlignment="0" applyProtection="0"/>
    <xf numFmtId="0" fontId="66" fillId="0" borderId="31" applyNumberFormat="0" applyFill="0" applyAlignment="0" applyProtection="0"/>
    <xf numFmtId="175" fontId="66" fillId="0" borderId="31" applyNumberFormat="0" applyFill="0" applyAlignment="0" applyProtection="0"/>
    <xf numFmtId="175"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172" fontId="66" fillId="0" borderId="31" applyNumberFormat="0" applyFill="0" applyAlignment="0" applyProtection="0">
      <alignment horizontal="left" wrapText="1"/>
    </xf>
    <xf numFmtId="0" fontId="66" fillId="0" borderId="31" applyNumberFormat="0" applyFill="0" applyAlignment="0" applyProtection="0"/>
    <xf numFmtId="0" fontId="66" fillId="0" borderId="31" applyNumberFormat="0" applyFill="0" applyAlignment="0" applyProtection="0"/>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0"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0" fontId="66" fillId="0" borderId="31" applyNumberFormat="0" applyFill="0" applyAlignment="0" applyProtection="0"/>
    <xf numFmtId="0" fontId="66" fillId="0" borderId="31" applyNumberFormat="0" applyFill="0" applyAlignment="0" applyProtection="0"/>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175"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66" fillId="0" borderId="31" applyNumberFormat="0" applyFill="0" applyAlignment="0" applyProtection="0"/>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172" fontId="66" fillId="0" borderId="31" applyNumberFormat="0" applyFill="0" applyAlignment="0" applyProtection="0">
      <alignment horizontal="left" wrapText="1"/>
    </xf>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0" fontId="66" fillId="0" borderId="31" applyNumberFormat="0" applyFill="0" applyAlignment="0" applyProtection="0"/>
    <xf numFmtId="172" fontId="66" fillId="0" borderId="31" applyNumberFormat="0" applyFill="0" applyAlignment="0" applyProtection="0">
      <alignment horizontal="left" wrapText="1"/>
    </xf>
    <xf numFmtId="0" fontId="66" fillId="0" borderId="31" applyNumberFormat="0" applyFill="0" applyAlignment="0" applyProtection="0"/>
    <xf numFmtId="172" fontId="66" fillId="0" borderId="31" applyNumberFormat="0" applyFill="0" applyAlignment="0" applyProtection="0">
      <alignment horizontal="left" wrapText="1"/>
    </xf>
    <xf numFmtId="0" fontId="67" fillId="0" borderId="32" applyNumberFormat="0" applyFill="0" applyProtection="0">
      <alignment horizontal="center"/>
    </xf>
    <xf numFmtId="175"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0"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172"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175"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172"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0" fontId="67" fillId="0" borderId="32" applyNumberFormat="0" applyFill="0" applyProtection="0">
      <alignment horizontal="center"/>
    </xf>
    <xf numFmtId="172" fontId="67" fillId="0" borderId="32" applyNumberFormat="0" applyFill="0" applyProtection="0">
      <alignment horizontal="center"/>
    </xf>
    <xf numFmtId="0" fontId="67" fillId="0" borderId="32" applyNumberFormat="0" applyFill="0" applyProtection="0">
      <alignment horizontal="center"/>
    </xf>
    <xf numFmtId="172" fontId="67" fillId="0" borderId="32" applyNumberFormat="0" applyFill="0" applyProtection="0">
      <alignment horizontal="center"/>
    </xf>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206" fontId="22" fillId="0" borderId="33" applyNumberFormat="0" applyFont="0" applyFill="0" applyAlignment="0" applyProtection="0"/>
    <xf numFmtId="206"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206" fontId="22" fillId="0" borderId="33" applyNumberFormat="0" applyFont="0" applyFill="0" applyAlignment="0" applyProtection="0"/>
    <xf numFmtId="206" fontId="22" fillId="0" borderId="33" applyNumberFormat="0" applyFont="0" applyFill="0" applyAlignment="0" applyProtection="0"/>
    <xf numFmtId="175"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22" fillId="0" borderId="33" applyNumberFormat="0" applyFont="0" applyFill="0" applyAlignment="0" applyProtection="0"/>
    <xf numFmtId="0" fontId="67" fillId="0" borderId="0" applyNumberFormat="0" applyFill="0" applyBorder="0" applyProtection="0">
      <alignment horizontal="left"/>
    </xf>
    <xf numFmtId="175" fontId="67" fillId="0" borderId="0" applyNumberFormat="0" applyFill="0" applyBorder="0" applyProtection="0">
      <alignment horizontal="left"/>
    </xf>
    <xf numFmtId="0"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0"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175" fontId="67" fillId="0" borderId="0" applyNumberFormat="0" applyFill="0" applyBorder="0" applyProtection="0">
      <alignment horizontal="left"/>
    </xf>
    <xf numFmtId="175" fontId="67" fillId="0" borderId="0" applyNumberFormat="0" applyFill="0" applyBorder="0" applyProtection="0">
      <alignment horizontal="left"/>
    </xf>
    <xf numFmtId="169"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169"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175"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172" fontId="67" fillId="0" borderId="0" applyNumberFormat="0" applyFill="0" applyBorder="0" applyProtection="0">
      <alignment horizontal="left"/>
    </xf>
    <xf numFmtId="0" fontId="68" fillId="0" borderId="0" applyNumberFormat="0" applyFill="0" applyBorder="0" applyProtection="0">
      <alignment horizontal="centerContinuous"/>
    </xf>
    <xf numFmtId="175" fontId="68" fillId="0" borderId="0" applyNumberFormat="0" applyFill="0" applyBorder="0" applyProtection="0">
      <alignment horizontal="centerContinuous"/>
    </xf>
    <xf numFmtId="0"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0"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175" fontId="68" fillId="0" borderId="0" applyNumberFormat="0" applyFill="0" applyBorder="0" applyProtection="0">
      <alignment horizontal="centerContinuous"/>
    </xf>
    <xf numFmtId="175" fontId="68" fillId="0" borderId="0" applyNumberFormat="0" applyFill="0" applyBorder="0" applyProtection="0">
      <alignment horizontal="centerContinuous"/>
    </xf>
    <xf numFmtId="169"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169"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0"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172" fontId="68" fillId="0" borderId="0" applyNumberFormat="0" applyFill="0" applyBorder="0" applyProtection="0">
      <alignment horizontal="centerContinuous"/>
    </xf>
    <xf numFmtId="214" fontId="61" fillId="0" borderId="0">
      <alignment horizontal="left" wrapText="1"/>
    </xf>
    <xf numFmtId="0" fontId="22" fillId="0" borderId="0" applyFon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214" fontId="61"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168" fontId="22" fillId="0" borderId="0">
      <alignment horizontal="left" wrapText="1"/>
    </xf>
    <xf numFmtId="214" fontId="61" fillId="0" borderId="0">
      <alignment horizontal="left" wrapText="1"/>
    </xf>
    <xf numFmtId="0" fontId="57" fillId="0" borderId="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0" fontId="60" fillId="0" borderId="0">
      <alignment vertical="top"/>
    </xf>
    <xf numFmtId="214" fontId="61" fillId="0" borderId="0">
      <alignment horizontal="left" wrapText="1"/>
    </xf>
    <xf numFmtId="0" fontId="22" fillId="0" borderId="0">
      <alignment horizontal="left" wrapText="1"/>
    </xf>
    <xf numFmtId="0" fontId="22" fillId="0" borderId="0" applyNumberFormat="0" applyFill="0" applyBorder="0" applyAlignment="0" applyProtection="0"/>
    <xf numFmtId="0" fontId="58" fillId="0" borderId="0"/>
    <xf numFmtId="0" fontId="59" fillId="0" borderId="0"/>
    <xf numFmtId="0" fontId="59" fillId="0" borderId="0"/>
    <xf numFmtId="0" fontId="59" fillId="0" borderId="0"/>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172" fontId="22" fillId="0" borderId="0">
      <alignment horizontal="left" wrapText="1"/>
    </xf>
    <xf numFmtId="38" fontId="53" fillId="0" borderId="0" applyFont="0" applyFill="0" applyBorder="0" applyAlignment="0" applyProtection="0"/>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0" fontId="22" fillId="0" borderId="0">
      <alignment horizontal="left" wrapText="1"/>
    </xf>
    <xf numFmtId="172" fontId="22" fillId="0" borderId="0">
      <alignment horizontal="left" wrapText="1"/>
    </xf>
    <xf numFmtId="172" fontId="22" fillId="0" borderId="0">
      <alignment horizontal="left" wrapText="1"/>
    </xf>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37" fontId="69" fillId="0" borderId="0"/>
    <xf numFmtId="0" fontId="69" fillId="0" borderId="0"/>
    <xf numFmtId="37" fontId="69" fillId="0" borderId="0"/>
    <xf numFmtId="0" fontId="69" fillId="0" borderId="0"/>
    <xf numFmtId="37" fontId="69" fillId="0" borderId="0"/>
    <xf numFmtId="0" fontId="69" fillId="0" borderId="0"/>
    <xf numFmtId="37" fontId="69" fillId="0" borderId="0"/>
    <xf numFmtId="0" fontId="69" fillId="0" borderId="0"/>
    <xf numFmtId="37" fontId="69" fillId="0" borderId="0"/>
    <xf numFmtId="0" fontId="69" fillId="0" borderId="0"/>
    <xf numFmtId="37" fontId="69" fillId="0" borderId="0"/>
    <xf numFmtId="0" fontId="69" fillId="0" borderId="0"/>
    <xf numFmtId="37" fontId="69" fillId="0" borderId="0"/>
    <xf numFmtId="0" fontId="69" fillId="0" borderId="0"/>
    <xf numFmtId="227" fontId="30" fillId="0" borderId="0" applyFont="0" applyFill="0" applyBorder="0" applyAlignment="0" applyProtection="0"/>
    <xf numFmtId="228" fontId="30" fillId="0" borderId="0" applyFont="0" applyFill="0" applyBorder="0" applyAlignment="0" applyProtection="0"/>
    <xf numFmtId="175" fontId="60" fillId="0" borderId="0">
      <alignment vertical="top"/>
    </xf>
    <xf numFmtId="175" fontId="60" fillId="0" borderId="0">
      <alignment vertical="top"/>
    </xf>
    <xf numFmtId="176" fontId="60" fillId="0" borderId="0">
      <alignment vertical="top"/>
    </xf>
    <xf numFmtId="0" fontId="22" fillId="0" borderId="0"/>
    <xf numFmtId="176" fontId="60" fillId="0" borderId="0">
      <alignment vertical="top"/>
    </xf>
    <xf numFmtId="0" fontId="22" fillId="0" borderId="0"/>
    <xf numFmtId="176" fontId="60" fillId="0" borderId="0">
      <alignment vertical="top"/>
    </xf>
    <xf numFmtId="176" fontId="60" fillId="0" borderId="0">
      <alignment vertical="top"/>
    </xf>
    <xf numFmtId="176" fontId="60" fillId="0" borderId="0">
      <alignment vertical="top"/>
    </xf>
    <xf numFmtId="176" fontId="60" fillId="0" borderId="0">
      <alignment vertical="top"/>
    </xf>
    <xf numFmtId="175" fontId="60" fillId="0" borderId="0">
      <alignment vertical="top"/>
    </xf>
    <xf numFmtId="175" fontId="60" fillId="0" borderId="0">
      <alignment vertical="top"/>
    </xf>
    <xf numFmtId="175" fontId="60" fillId="0" borderId="0">
      <alignment vertical="top"/>
    </xf>
    <xf numFmtId="0" fontId="22" fillId="0" borderId="0"/>
    <xf numFmtId="229" fontId="22" fillId="0" borderId="0" applyBorder="0"/>
    <xf numFmtId="229" fontId="22" fillId="0" borderId="0" applyBorder="0"/>
    <xf numFmtId="230" fontId="70" fillId="0" borderId="0" applyFont="0" applyFill="0" applyBorder="0" applyAlignment="0" applyProtection="0"/>
    <xf numFmtId="165" fontId="71" fillId="0" borderId="0" applyFont="0" applyFill="0" applyBorder="0" applyAlignment="0" applyProtection="0"/>
    <xf numFmtId="10" fontId="71" fillId="0" borderId="0" applyFont="0" applyFill="0" applyBorder="0" applyAlignment="0" applyProtection="0"/>
    <xf numFmtId="229" fontId="22" fillId="0" borderId="0" applyBorder="0"/>
    <xf numFmtId="229" fontId="22" fillId="0" borderId="0" applyBorder="0"/>
    <xf numFmtId="0" fontId="72" fillId="0" borderId="0">
      <alignment horizontal="center"/>
    </xf>
    <xf numFmtId="0" fontId="72" fillId="0" borderId="0">
      <alignment horizontal="center"/>
    </xf>
    <xf numFmtId="0" fontId="73" fillId="0" borderId="34"/>
    <xf numFmtId="0" fontId="74" fillId="0" borderId="0"/>
    <xf numFmtId="0" fontId="22" fillId="0" borderId="0" applyFont="0" applyFill="0" applyBorder="0" applyAlignment="0" applyProtection="0"/>
    <xf numFmtId="0" fontId="75" fillId="0" borderId="0">
      <alignment horizontal="center"/>
    </xf>
    <xf numFmtId="0" fontId="75" fillId="0" borderId="0">
      <alignment horizontal="center"/>
    </xf>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75"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76" fillId="47"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175"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76" fillId="47"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75"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76" fillId="48"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175"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76" fillId="48"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75"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76" fillId="49"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175"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76" fillId="49"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75"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76" fillId="50"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175"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76" fillId="50"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175"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76" fillId="51"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175"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76" fillId="5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175"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76" fillId="52"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175"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76" fillId="52"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5" fillId="39" borderId="0" applyNumberFormat="0" applyBorder="0" applyAlignment="0" applyProtection="0"/>
    <xf numFmtId="0" fontId="29" fillId="0" borderId="0" applyFont="0" applyFill="0" applyBorder="0" applyAlignment="0" applyProtection="0"/>
    <xf numFmtId="5" fontId="22" fillId="0" borderId="5" applyNumberFormat="0" applyFont="0" applyFill="0" applyAlignment="0" applyProtection="0"/>
    <xf numFmtId="5" fontId="22" fillId="0" borderId="5" applyNumberFormat="0" applyFont="0" applyFill="0" applyAlignment="0" applyProtection="0"/>
    <xf numFmtId="5" fontId="22" fillId="0" borderId="5" applyNumberFormat="0" applyFont="0" applyFill="0" applyAlignment="0" applyProtection="0"/>
    <xf numFmtId="5" fontId="22" fillId="0" borderId="5" applyNumberFormat="0" applyFont="0" applyFill="0" applyAlignment="0" applyProtection="0"/>
    <xf numFmtId="5" fontId="22" fillId="0" borderId="5" applyNumberFormat="0" applyFont="0" applyFill="0" applyAlignment="0" applyProtection="0"/>
    <xf numFmtId="39" fontId="77" fillId="0" borderId="0">
      <alignment horizontal="center"/>
    </xf>
    <xf numFmtId="0" fontId="78" fillId="0" borderId="0"/>
    <xf numFmtId="6" fontId="79" fillId="0" borderId="0" applyFont="0" applyFill="0" applyBorder="0" applyAlignment="0" applyProtection="0"/>
    <xf numFmtId="8" fontId="79" fillId="0" borderId="0" applyFont="0" applyFill="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75"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76" fillId="53"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175"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76" fillId="53"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75"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76" fillId="5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175"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76" fillId="5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75"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76" fillId="55"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175"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76" fillId="55"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75"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76" fillId="50"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175"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76" fillId="50"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175"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76" fillId="53"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175"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76" fillId="53"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175"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76" fillId="56"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175"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76" fillId="56"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0" fontId="5" fillId="40" borderId="0" applyNumberFormat="0" applyBorder="0" applyAlignment="0" applyProtection="0"/>
    <xf numFmtId="175" fontId="20" fillId="21" borderId="0" applyNumberFormat="0" applyBorder="0" applyAlignment="0" applyProtection="0"/>
    <xf numFmtId="175" fontId="20" fillId="21"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20" fillId="21"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0" fontId="80" fillId="57" borderId="0" applyNumberFormat="0" applyBorder="0" applyAlignment="0" applyProtection="0"/>
    <xf numFmtId="175" fontId="20" fillId="25" borderId="0" applyNumberFormat="0" applyBorder="0" applyAlignment="0" applyProtection="0"/>
    <xf numFmtId="175" fontId="20" fillId="25"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20" fillId="25"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0" fontId="80" fillId="54" borderId="0" applyNumberFormat="0" applyBorder="0" applyAlignment="0" applyProtection="0"/>
    <xf numFmtId="175" fontId="20" fillId="29" borderId="0" applyNumberFormat="0" applyBorder="0" applyAlignment="0" applyProtection="0"/>
    <xf numFmtId="175" fontId="20" fillId="29"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0" fontId="80" fillId="55" borderId="0" applyNumberFormat="0" applyBorder="0" applyAlignment="0" applyProtection="0"/>
    <xf numFmtId="175" fontId="20" fillId="33" borderId="0" applyNumberFormat="0" applyBorder="0" applyAlignment="0" applyProtection="0"/>
    <xf numFmtId="175" fontId="20" fillId="33"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20" fillId="33"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175" fontId="20" fillId="37" borderId="0" applyNumberFormat="0" applyBorder="0" applyAlignment="0" applyProtection="0"/>
    <xf numFmtId="175" fontId="20" fillId="37"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20" fillId="37"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175" fontId="20" fillId="41" borderId="0" applyNumberFormat="0" applyBorder="0" applyAlignment="0" applyProtection="0"/>
    <xf numFmtId="175" fontId="20" fillId="41" borderId="0" applyNumberFormat="0" applyBorder="0" applyAlignment="0" applyProtection="0"/>
    <xf numFmtId="0" fontId="80" fillId="60" borderId="0" applyNumberFormat="0" applyBorder="0" applyAlignment="0" applyProtection="0"/>
    <xf numFmtId="0" fontId="80" fillId="60"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80" fillId="60" borderId="0" applyNumberFormat="0" applyBorder="0" applyAlignment="0" applyProtection="0"/>
    <xf numFmtId="0" fontId="80" fillId="60" borderId="0" applyNumberFormat="0" applyBorder="0" applyAlignment="0" applyProtection="0"/>
    <xf numFmtId="0" fontId="80" fillId="60" borderId="0" applyNumberFormat="0" applyBorder="0" applyAlignment="0" applyProtection="0"/>
    <xf numFmtId="0" fontId="80" fillId="60" borderId="0" applyNumberFormat="0" applyBorder="0" applyAlignment="0" applyProtection="0"/>
    <xf numFmtId="0" fontId="80" fillId="60" borderId="0" applyNumberFormat="0" applyBorder="0" applyAlignment="0" applyProtection="0"/>
    <xf numFmtId="0" fontId="80" fillId="60" borderId="0" applyNumberFormat="0" applyBorder="0" applyAlignment="0" applyProtection="0"/>
    <xf numFmtId="0" fontId="53" fillId="0" borderId="0"/>
    <xf numFmtId="0" fontId="22" fillId="0" borderId="0" applyNumberFormat="0" applyFill="0" applyBorder="0" applyAlignment="0" applyProtection="0"/>
    <xf numFmtId="0" fontId="53" fillId="0" borderId="0"/>
    <xf numFmtId="0" fontId="53" fillId="0" borderId="0"/>
    <xf numFmtId="0" fontId="53" fillId="0" borderId="0"/>
    <xf numFmtId="0" fontId="53" fillId="0" borderId="0"/>
    <xf numFmtId="0" fontId="53" fillId="0" borderId="0"/>
    <xf numFmtId="0" fontId="53" fillId="0" borderId="0"/>
    <xf numFmtId="0" fontId="53" fillId="0" borderId="0"/>
    <xf numFmtId="231" fontId="81" fillId="45" borderId="35"/>
    <xf numFmtId="231" fontId="81" fillId="45" borderId="35"/>
    <xf numFmtId="231" fontId="81" fillId="45" borderId="35"/>
    <xf numFmtId="231" fontId="81" fillId="45" borderId="35"/>
    <xf numFmtId="231" fontId="81" fillId="45" borderId="35"/>
    <xf numFmtId="231" fontId="81" fillId="45" borderId="35"/>
    <xf numFmtId="231" fontId="81" fillId="45" borderId="35"/>
    <xf numFmtId="231" fontId="81" fillId="45" borderId="35"/>
    <xf numFmtId="231" fontId="81" fillId="45" borderId="35"/>
    <xf numFmtId="0" fontId="53" fillId="0" borderId="0"/>
    <xf numFmtId="0" fontId="82" fillId="0" borderId="0" applyFont="0" applyFill="0" applyBorder="0" applyAlignment="0" applyProtection="0"/>
    <xf numFmtId="37" fontId="83" fillId="0" borderId="0"/>
    <xf numFmtId="175" fontId="20" fillId="18" borderId="0" applyNumberFormat="0" applyBorder="0" applyAlignment="0" applyProtection="0"/>
    <xf numFmtId="175" fontId="20" fillId="18"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20" fillId="18"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0" fontId="80" fillId="61" borderId="0" applyNumberFormat="0" applyBorder="0" applyAlignment="0" applyProtection="0"/>
    <xf numFmtId="175" fontId="20" fillId="22" borderId="0" applyNumberFormat="0" applyBorder="0" applyAlignment="0" applyProtection="0"/>
    <xf numFmtId="175" fontId="20" fillId="22" borderId="0" applyNumberFormat="0" applyBorder="0" applyAlignment="0" applyProtection="0"/>
    <xf numFmtId="0" fontId="80" fillId="62" borderId="0" applyNumberFormat="0" applyBorder="0" applyAlignment="0" applyProtection="0"/>
    <xf numFmtId="169" fontId="20" fillId="22" borderId="0" applyNumberFormat="0" applyBorder="0" applyAlignment="0" applyProtection="0"/>
    <xf numFmtId="0" fontId="80" fillId="62" borderId="0" applyNumberFormat="0" applyBorder="0" applyAlignment="0" applyProtection="0"/>
    <xf numFmtId="0" fontId="20" fillId="22" borderId="0" applyNumberFormat="0" applyBorder="0" applyAlignment="0" applyProtection="0"/>
    <xf numFmtId="169" fontId="20" fillId="22" borderId="0" applyNumberFormat="0" applyBorder="0" applyAlignment="0" applyProtection="0"/>
    <xf numFmtId="0" fontId="80" fillId="62" borderId="0" applyNumberFormat="0" applyBorder="0" applyAlignment="0" applyProtection="0"/>
    <xf numFmtId="169" fontId="20" fillId="2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0" fontId="80" fillId="62" borderId="0" applyNumberFormat="0" applyBorder="0" applyAlignment="0" applyProtection="0"/>
    <xf numFmtId="175" fontId="20" fillId="26" borderId="0" applyNumberFormat="0" applyBorder="0" applyAlignment="0" applyProtection="0"/>
    <xf numFmtId="175" fontId="20" fillId="26"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20" fillId="26"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0" fontId="80" fillId="63" borderId="0" applyNumberFormat="0" applyBorder="0" applyAlignment="0" applyProtection="0"/>
    <xf numFmtId="175" fontId="20" fillId="30" borderId="0" applyNumberFormat="0" applyBorder="0" applyAlignment="0" applyProtection="0"/>
    <xf numFmtId="175" fontId="20" fillId="30"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20" fillId="30"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0" fontId="80" fillId="58" borderId="0" applyNumberFormat="0" applyBorder="0" applyAlignment="0" applyProtection="0"/>
    <xf numFmtId="175" fontId="20" fillId="34" borderId="0" applyNumberFormat="0" applyBorder="0" applyAlignment="0" applyProtection="0"/>
    <xf numFmtId="175" fontId="20" fillId="34"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20" fillId="34"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0" fontId="80" fillId="59" borderId="0" applyNumberFormat="0" applyBorder="0" applyAlignment="0" applyProtection="0"/>
    <xf numFmtId="175" fontId="20" fillId="38" borderId="0" applyNumberFormat="0" applyBorder="0" applyAlignment="0" applyProtection="0"/>
    <xf numFmtId="175" fontId="20" fillId="38" borderId="0" applyNumberFormat="0" applyBorder="0" applyAlignment="0" applyProtection="0"/>
    <xf numFmtId="0" fontId="80" fillId="64" borderId="0" applyNumberFormat="0" applyBorder="0" applyAlignment="0" applyProtection="0"/>
    <xf numFmtId="169" fontId="20" fillId="38" borderId="0" applyNumberFormat="0" applyBorder="0" applyAlignment="0" applyProtection="0"/>
    <xf numFmtId="0" fontId="80" fillId="64" borderId="0" applyNumberFormat="0" applyBorder="0" applyAlignment="0" applyProtection="0"/>
    <xf numFmtId="0" fontId="20" fillId="38" borderId="0" applyNumberFormat="0" applyBorder="0" applyAlignment="0" applyProtection="0"/>
    <xf numFmtId="169" fontId="20" fillId="38" borderId="0" applyNumberFormat="0" applyBorder="0" applyAlignment="0" applyProtection="0"/>
    <xf numFmtId="0" fontId="80" fillId="64" borderId="0" applyNumberFormat="0" applyBorder="0" applyAlignment="0" applyProtection="0"/>
    <xf numFmtId="169" fontId="20" fillId="38" borderId="0" applyNumberFormat="0" applyBorder="0" applyAlignment="0" applyProtection="0"/>
    <xf numFmtId="0" fontId="80" fillId="64" borderId="0" applyNumberFormat="0" applyBorder="0" applyAlignment="0" applyProtection="0"/>
    <xf numFmtId="0" fontId="80" fillId="64" borderId="0" applyNumberFormat="0" applyBorder="0" applyAlignment="0" applyProtection="0"/>
    <xf numFmtId="0" fontId="80" fillId="64" borderId="0" applyNumberFormat="0" applyBorder="0" applyAlignment="0" applyProtection="0"/>
    <xf numFmtId="0" fontId="80" fillId="64" borderId="0" applyNumberFormat="0" applyBorder="0" applyAlignment="0" applyProtection="0"/>
    <xf numFmtId="0" fontId="80" fillId="64" borderId="0" applyNumberFormat="0" applyBorder="0" applyAlignment="0" applyProtection="0"/>
    <xf numFmtId="0" fontId="80" fillId="64" borderId="0" applyNumberFormat="0" applyBorder="0" applyAlignment="0" applyProtection="0"/>
    <xf numFmtId="6" fontId="37" fillId="0" borderId="0">
      <alignment horizontal="right"/>
    </xf>
    <xf numFmtId="41" fontId="22" fillId="0" borderId="0" applyFont="0" applyFill="0" applyBorder="0" applyAlignment="0" applyProtection="0"/>
    <xf numFmtId="41" fontId="22" fillId="0" borderId="0" applyFont="0" applyFill="0" applyBorder="0" applyAlignment="0" applyProtection="0"/>
    <xf numFmtId="6" fontId="37" fillId="0" borderId="0">
      <alignment horizontal="right"/>
    </xf>
    <xf numFmtId="6" fontId="37" fillId="0" borderId="0">
      <alignment horizontal="right"/>
    </xf>
    <xf numFmtId="0" fontId="37" fillId="0" borderId="0" applyNumberFormat="0" applyAlignment="0"/>
    <xf numFmtId="232" fontId="22" fillId="65" borderId="36">
      <alignment horizontal="center" vertical="center"/>
    </xf>
    <xf numFmtId="232" fontId="22" fillId="65" borderId="36">
      <alignment horizontal="center" vertical="center"/>
    </xf>
    <xf numFmtId="232" fontId="22" fillId="65" borderId="36">
      <alignment horizontal="center" vertical="center"/>
    </xf>
    <xf numFmtId="232" fontId="22" fillId="65" borderId="36">
      <alignment horizontal="center" vertical="center"/>
    </xf>
    <xf numFmtId="232" fontId="22" fillId="65" borderId="36">
      <alignment horizontal="center" vertical="center"/>
    </xf>
    <xf numFmtId="232" fontId="22" fillId="65" borderId="36">
      <alignment horizontal="center" vertical="center"/>
    </xf>
    <xf numFmtId="232" fontId="22" fillId="65" borderId="36">
      <alignment horizontal="center" vertical="center"/>
    </xf>
    <xf numFmtId="0" fontId="81" fillId="0" borderId="0" applyNumberFormat="0" applyFill="0" applyBorder="0" applyAlignment="0">
      <protection locked="0"/>
    </xf>
    <xf numFmtId="233" fontId="81" fillId="0" borderId="0" applyNumberFormat="0" applyFill="0" applyBorder="0" applyAlignment="0">
      <alignment vertical="top"/>
      <protection locked="0"/>
    </xf>
    <xf numFmtId="0" fontId="81" fillId="0" borderId="0" applyNumberFormat="0" applyFill="0" applyBorder="0" applyAlignment="0">
      <protection locked="0"/>
    </xf>
    <xf numFmtId="234" fontId="84" fillId="0" borderId="0"/>
    <xf numFmtId="234" fontId="84" fillId="0" borderId="0"/>
    <xf numFmtId="234" fontId="84" fillId="0" borderId="0"/>
    <xf numFmtId="234" fontId="84" fillId="0" borderId="0"/>
    <xf numFmtId="234" fontId="84" fillId="0" borderId="0"/>
    <xf numFmtId="234" fontId="84" fillId="0" borderId="0"/>
    <xf numFmtId="0" fontId="85" fillId="0" borderId="0"/>
    <xf numFmtId="41" fontId="86" fillId="0" borderId="0" applyFont="0" applyAlignment="0"/>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37" fontId="87" fillId="42" borderId="3" applyBorder="0" applyProtection="0">
      <alignment vertical="center"/>
    </xf>
    <xf numFmtId="0" fontId="88" fillId="0" borderId="0"/>
    <xf numFmtId="0" fontId="84" fillId="0" borderId="0">
      <alignment horizontal="center" wrapText="1"/>
      <protection locked="0"/>
    </xf>
    <xf numFmtId="0" fontId="22" fillId="0" borderId="0" applyNumberFormat="0" applyFill="0" applyBorder="0" applyAlignment="0" applyProtection="0"/>
    <xf numFmtId="0" fontId="89" fillId="0" borderId="0" applyNumberFormat="0" applyFill="0" applyBorder="0" applyAlignment="0" applyProtection="0"/>
    <xf numFmtId="0" fontId="90" fillId="0" borderId="37"/>
    <xf numFmtId="0" fontId="89" fillId="0" borderId="0" applyNumberFormat="0" applyFill="0" applyBorder="0" applyAlignment="0" applyProtection="0"/>
    <xf numFmtId="0" fontId="91" fillId="0" borderId="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0" fontId="37" fillId="0" borderId="38" applyNumberFormat="0" applyFill="0" applyAlignment="0" applyProtection="0"/>
    <xf numFmtId="3" fontId="92" fillId="0" borderId="0"/>
    <xf numFmtId="0" fontId="30" fillId="0" borderId="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3" fontId="94" fillId="66" borderId="40">
      <alignment horizontal="center"/>
      <protection locked="0"/>
    </xf>
    <xf numFmtId="3" fontId="94" fillId="66" borderId="40">
      <alignment horizontal="center"/>
      <protection locked="0"/>
    </xf>
    <xf numFmtId="3" fontId="94" fillId="66" borderId="40">
      <alignment horizontal="center"/>
      <protection locked="0"/>
    </xf>
    <xf numFmtId="3" fontId="94" fillId="66" borderId="40">
      <alignment horizontal="center"/>
      <protection locked="0"/>
    </xf>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3" fontId="94" fillId="66" borderId="0">
      <alignment horizontal="center"/>
      <protection locked="0"/>
    </xf>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3" fontId="92" fillId="0" borderId="0"/>
    <xf numFmtId="3" fontId="92" fillId="0" borderId="0"/>
    <xf numFmtId="3" fontId="92" fillId="0" borderId="0"/>
    <xf numFmtId="3" fontId="92" fillId="0" borderId="0"/>
    <xf numFmtId="3" fontId="92" fillId="0" borderId="0"/>
    <xf numFmtId="3" fontId="92" fillId="0" borderId="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0" fontId="93" fillId="66" borderId="39" applyNumberFormat="0" applyAlignment="0"/>
    <xf numFmtId="17" fontId="81" fillId="66" borderId="40">
      <alignment horizontal="center"/>
      <protection locked="0"/>
    </xf>
    <xf numFmtId="17" fontId="81" fillId="66" borderId="40">
      <alignment horizontal="center"/>
      <protection locked="0"/>
    </xf>
    <xf numFmtId="17" fontId="81" fillId="66" borderId="40">
      <alignment horizontal="center"/>
      <protection locked="0"/>
    </xf>
    <xf numFmtId="17" fontId="81" fillId="66" borderId="40">
      <alignment horizontal="center"/>
      <protection locked="0"/>
    </xf>
    <xf numFmtId="17" fontId="81" fillId="66" borderId="40">
      <alignment horizontal="center"/>
      <protection locked="0"/>
    </xf>
    <xf numFmtId="17" fontId="81" fillId="66" borderId="40">
      <alignment horizontal="center"/>
      <protection locked="0"/>
    </xf>
    <xf numFmtId="17" fontId="81" fillId="66" borderId="40">
      <alignment horizontal="center"/>
      <protection locked="0"/>
    </xf>
    <xf numFmtId="17" fontId="81" fillId="66" borderId="40">
      <alignment horizontal="center"/>
      <protection locked="0"/>
    </xf>
    <xf numFmtId="17" fontId="81" fillId="66" borderId="40">
      <alignment horizontal="center"/>
      <protection locked="0"/>
    </xf>
    <xf numFmtId="0" fontId="95" fillId="65" borderId="41" applyNumberFormat="0"/>
    <xf numFmtId="2" fontId="96" fillId="67" borderId="1"/>
    <xf numFmtId="2" fontId="96" fillId="67" borderId="1"/>
    <xf numFmtId="2" fontId="96" fillId="67" borderId="1"/>
    <xf numFmtId="2" fontId="96" fillId="67" borderId="1"/>
    <xf numFmtId="235" fontId="37" fillId="0" borderId="42">
      <alignment horizontal="center" vertical="center"/>
      <protection locked="0"/>
    </xf>
    <xf numFmtId="235" fontId="37" fillId="0" borderId="42">
      <alignment horizontal="center" vertical="center"/>
      <protection locked="0"/>
    </xf>
    <xf numFmtId="235" fontId="37" fillId="0" borderId="42">
      <alignment horizontal="center" vertical="center"/>
      <protection locked="0"/>
    </xf>
    <xf numFmtId="236" fontId="37" fillId="0" borderId="42">
      <alignment horizontal="center" vertical="center"/>
      <protection locked="0"/>
    </xf>
    <xf numFmtId="236" fontId="37" fillId="0" borderId="42">
      <alignment horizontal="center" vertical="center"/>
      <protection locked="0"/>
    </xf>
    <xf numFmtId="236" fontId="37" fillId="0" borderId="42">
      <alignment horizontal="center" vertical="center"/>
      <protection locked="0"/>
    </xf>
    <xf numFmtId="237" fontId="37" fillId="0" borderId="42">
      <alignment horizontal="center" vertical="center"/>
      <protection locked="0"/>
    </xf>
    <xf numFmtId="237" fontId="37" fillId="0" borderId="42">
      <alignment horizontal="center" vertical="center"/>
      <protection locked="0"/>
    </xf>
    <xf numFmtId="237" fontId="37" fillId="0" borderId="42">
      <alignment horizontal="center" vertical="center"/>
      <protection locked="0"/>
    </xf>
    <xf numFmtId="238" fontId="37" fillId="0" borderId="42">
      <alignment horizontal="center" vertical="center"/>
      <protection locked="0"/>
    </xf>
    <xf numFmtId="238" fontId="37" fillId="0" borderId="42">
      <alignment horizontal="center" vertical="center"/>
      <protection locked="0"/>
    </xf>
    <xf numFmtId="238" fontId="37" fillId="0" borderId="42">
      <alignment horizontal="center" vertical="center"/>
      <protection locked="0"/>
    </xf>
    <xf numFmtId="239" fontId="37" fillId="0" borderId="42">
      <alignment horizontal="center" vertical="center"/>
      <protection locked="0"/>
    </xf>
    <xf numFmtId="239" fontId="37" fillId="0" borderId="42">
      <alignment horizontal="center" vertical="center"/>
      <protection locked="0"/>
    </xf>
    <xf numFmtId="239" fontId="37" fillId="0" borderId="42">
      <alignment horizontal="center" vertical="center"/>
      <protection locked="0"/>
    </xf>
    <xf numFmtId="240" fontId="37" fillId="0" borderId="42">
      <alignment horizontal="center" vertical="center"/>
      <protection locked="0"/>
    </xf>
    <xf numFmtId="240" fontId="37" fillId="0" borderId="42">
      <alignment horizontal="center" vertical="center"/>
      <protection locked="0"/>
    </xf>
    <xf numFmtId="240" fontId="37" fillId="0" borderId="42">
      <alignment horizontal="center" vertical="center"/>
      <protection locked="0"/>
    </xf>
    <xf numFmtId="0" fontId="37" fillId="0" borderId="42">
      <alignment vertical="center"/>
      <protection locked="0"/>
    </xf>
    <xf numFmtId="0" fontId="37" fillId="0" borderId="42">
      <alignment vertical="center"/>
      <protection locked="0"/>
    </xf>
    <xf numFmtId="0" fontId="37" fillId="0" borderId="42">
      <alignment vertical="center"/>
      <protection locked="0"/>
    </xf>
    <xf numFmtId="235" fontId="37" fillId="0" borderId="42">
      <alignment horizontal="right" vertical="center"/>
      <protection locked="0"/>
    </xf>
    <xf numFmtId="235" fontId="37" fillId="0" borderId="42">
      <alignment horizontal="right" vertical="center"/>
      <protection locked="0"/>
    </xf>
    <xf numFmtId="235" fontId="37" fillId="0" borderId="42">
      <alignment horizontal="right" vertical="center"/>
      <protection locked="0"/>
    </xf>
    <xf numFmtId="241" fontId="37" fillId="0" borderId="42">
      <alignment horizontal="right" vertical="center"/>
      <protection locked="0"/>
    </xf>
    <xf numFmtId="241" fontId="37" fillId="0" borderId="42">
      <alignment horizontal="right" vertical="center"/>
      <protection locked="0"/>
    </xf>
    <xf numFmtId="241" fontId="37" fillId="0" borderId="42">
      <alignment horizontal="right" vertical="center"/>
      <protection locked="0"/>
    </xf>
    <xf numFmtId="237" fontId="37" fillId="0" borderId="42">
      <alignment horizontal="right" vertical="center"/>
      <protection locked="0"/>
    </xf>
    <xf numFmtId="237" fontId="37" fillId="0" borderId="42">
      <alignment horizontal="right" vertical="center"/>
      <protection locked="0"/>
    </xf>
    <xf numFmtId="237" fontId="37" fillId="0" borderId="42">
      <alignment horizontal="right" vertical="center"/>
      <protection locked="0"/>
    </xf>
    <xf numFmtId="238" fontId="37" fillId="0" borderId="42">
      <alignment horizontal="right" vertical="center"/>
      <protection locked="0"/>
    </xf>
    <xf numFmtId="238" fontId="37" fillId="0" borderId="42">
      <alignment horizontal="right" vertical="center"/>
      <protection locked="0"/>
    </xf>
    <xf numFmtId="238" fontId="37" fillId="0" borderId="42">
      <alignment horizontal="right" vertical="center"/>
      <protection locked="0"/>
    </xf>
    <xf numFmtId="239" fontId="37" fillId="0" borderId="42">
      <alignment horizontal="right" vertical="center"/>
      <protection locked="0"/>
    </xf>
    <xf numFmtId="239" fontId="37" fillId="0" borderId="42">
      <alignment horizontal="right" vertical="center"/>
      <protection locked="0"/>
    </xf>
    <xf numFmtId="239" fontId="37" fillId="0" borderId="42">
      <alignment horizontal="right" vertical="center"/>
      <protection locked="0"/>
    </xf>
    <xf numFmtId="240" fontId="37" fillId="0" borderId="42">
      <alignment horizontal="right" vertical="center"/>
      <protection locked="0"/>
    </xf>
    <xf numFmtId="240" fontId="37" fillId="0" borderId="42">
      <alignment horizontal="right" vertical="center"/>
      <protection locked="0"/>
    </xf>
    <xf numFmtId="240" fontId="37" fillId="0" borderId="42">
      <alignment horizontal="right" vertical="center"/>
      <protection locked="0"/>
    </xf>
    <xf numFmtId="0" fontId="97" fillId="0" borderId="0" applyFont="0" applyFill="0" applyBorder="0" applyAlignment="0" applyProtection="0">
      <alignment horizontal="right"/>
    </xf>
    <xf numFmtId="210" fontId="94" fillId="0" borderId="0" applyFill="0" applyBorder="0" applyAlignment="0" applyProtection="0"/>
    <xf numFmtId="242" fontId="22" fillId="0" borderId="0">
      <alignment horizontal="right"/>
    </xf>
    <xf numFmtId="243" fontId="22" fillId="0" borderId="0"/>
    <xf numFmtId="242" fontId="22" fillId="0" borderId="0">
      <alignment horizontal="right"/>
    </xf>
    <xf numFmtId="242" fontId="22" fillId="0" borderId="0">
      <alignment horizontal="right"/>
    </xf>
    <xf numFmtId="242" fontId="22" fillId="0" borderId="0">
      <alignment horizontal="right"/>
    </xf>
    <xf numFmtId="242" fontId="22" fillId="0" borderId="0">
      <alignment horizontal="right"/>
    </xf>
    <xf numFmtId="242" fontId="22" fillId="0" borderId="0">
      <alignment horizontal="right"/>
    </xf>
    <xf numFmtId="242" fontId="22" fillId="0" borderId="0">
      <alignment horizontal="right"/>
    </xf>
    <xf numFmtId="242" fontId="22" fillId="0" borderId="0">
      <alignment horizontal="right"/>
    </xf>
    <xf numFmtId="242" fontId="22" fillId="0" borderId="0">
      <alignment horizontal="right"/>
    </xf>
    <xf numFmtId="0" fontId="25" fillId="68" borderId="0" applyNumberFormat="0" applyFont="0" applyBorder="0" applyAlignment="0" applyProtection="0">
      <protection locked="0"/>
    </xf>
    <xf numFmtId="0" fontId="25" fillId="45" borderId="0" applyNumberFormat="0" applyFont="0" applyAlignment="0" applyProtection="0">
      <protection locked="0"/>
    </xf>
    <xf numFmtId="0" fontId="25" fillId="45" borderId="0" applyNumberFormat="0" applyFont="0" applyAlignment="0" applyProtection="0">
      <protection locked="0"/>
    </xf>
    <xf numFmtId="175" fontId="12" fillId="12" borderId="0" applyNumberFormat="0" applyBorder="0" applyAlignment="0" applyProtection="0"/>
    <xf numFmtId="175" fontId="12" fillId="12" borderId="0" applyNumberFormat="0" applyBorder="0" applyAlignment="0" applyProtection="0"/>
    <xf numFmtId="0" fontId="98" fillId="48" borderId="0" applyNumberFormat="0" applyBorder="0" applyAlignment="0" applyProtection="0"/>
    <xf numFmtId="169" fontId="12" fillId="12" borderId="0" applyNumberFormat="0" applyBorder="0" applyAlignment="0" applyProtection="0"/>
    <xf numFmtId="0" fontId="98" fillId="48" borderId="0" applyNumberFormat="0" applyBorder="0" applyAlignment="0" applyProtection="0"/>
    <xf numFmtId="0" fontId="12" fillId="12" borderId="0" applyNumberFormat="0" applyBorder="0" applyAlignment="0" applyProtection="0"/>
    <xf numFmtId="169" fontId="12" fillId="12" borderId="0" applyNumberFormat="0" applyBorder="0" applyAlignment="0" applyProtection="0"/>
    <xf numFmtId="0" fontId="98" fillId="48" borderId="0" applyNumberFormat="0" applyBorder="0" applyAlignment="0" applyProtection="0"/>
    <xf numFmtId="169" fontId="12" fillId="12" borderId="0" applyNumberFormat="0" applyBorder="0" applyAlignment="0" applyProtection="0"/>
    <xf numFmtId="0" fontId="98" fillId="48" borderId="0" applyNumberFormat="0" applyBorder="0" applyAlignment="0" applyProtection="0"/>
    <xf numFmtId="0" fontId="98" fillId="48" borderId="0" applyNumberFormat="0" applyBorder="0" applyAlignment="0" applyProtection="0"/>
    <xf numFmtId="0" fontId="98" fillId="48" borderId="0" applyNumberFormat="0" applyBorder="0" applyAlignment="0" applyProtection="0"/>
    <xf numFmtId="0" fontId="98" fillId="48" borderId="0" applyNumberFormat="0" applyBorder="0" applyAlignment="0" applyProtection="0"/>
    <xf numFmtId="0" fontId="98" fillId="48" borderId="0" applyNumberFormat="0" applyBorder="0" applyAlignment="0" applyProtection="0"/>
    <xf numFmtId="0" fontId="98" fillId="48" borderId="0" applyNumberFormat="0" applyBorder="0" applyAlignment="0" applyProtection="0"/>
    <xf numFmtId="0" fontId="84" fillId="0" borderId="0" applyFill="0" applyBorder="0" applyProtection="0"/>
    <xf numFmtId="37" fontId="99" fillId="0" borderId="0" applyFill="0" applyBorder="0" applyProtection="0"/>
    <xf numFmtId="0" fontId="100" fillId="0" borderId="0"/>
    <xf numFmtId="0" fontId="101" fillId="69" borderId="0" applyNumberFormat="0" applyBorder="0" applyAlignment="0" applyProtection="0"/>
    <xf numFmtId="0" fontId="102" fillId="43" borderId="0" applyNumberFormat="0" applyBorder="0" applyAlignment="0" applyProtection="0"/>
    <xf numFmtId="0" fontId="103" fillId="0" borderId="0" applyNumberFormat="0" applyFill="0" applyBorder="0" applyAlignment="0" applyProtection="0"/>
    <xf numFmtId="0" fontId="104" fillId="42" borderId="0" applyNumberFormat="0" applyFill="0" applyBorder="0" applyAlignment="0" applyProtection="0">
      <protection locked="0"/>
    </xf>
    <xf numFmtId="0" fontId="105" fillId="0" borderId="0" applyFont="0" applyFill="0" applyBorder="0" applyAlignment="0" applyProtection="0">
      <alignment horizontal="right"/>
    </xf>
    <xf numFmtId="5" fontId="84" fillId="0" borderId="2">
      <protection locked="0"/>
    </xf>
    <xf numFmtId="5" fontId="84" fillId="0" borderId="2">
      <protection locked="0"/>
    </xf>
    <xf numFmtId="5" fontId="84" fillId="0" borderId="2">
      <protection locked="0"/>
    </xf>
    <xf numFmtId="0" fontId="105" fillId="0" borderId="0" applyFont="0" applyFill="0" applyBorder="0" applyAlignment="0" applyProtection="0">
      <alignment horizontal="right"/>
    </xf>
    <xf numFmtId="0" fontId="105" fillId="0" borderId="0" applyFont="0" applyFill="0" applyBorder="0" applyAlignment="0" applyProtection="0">
      <alignment horizontal="right"/>
    </xf>
    <xf numFmtId="0" fontId="105" fillId="0" borderId="0" applyFont="0" applyFill="0" applyBorder="0" applyAlignment="0" applyProtection="0">
      <alignment horizontal="right"/>
    </xf>
    <xf numFmtId="0" fontId="105" fillId="0" borderId="0" applyFont="0" applyFill="0" applyBorder="0" applyAlignment="0" applyProtection="0">
      <alignment horizontal="right"/>
    </xf>
    <xf numFmtId="0" fontId="105" fillId="0" borderId="0" applyFont="0" applyFill="0" applyBorder="0" applyAlignment="0" applyProtection="0">
      <alignment horizontal="right"/>
    </xf>
    <xf numFmtId="0" fontId="105" fillId="0" borderId="0" applyFont="0" applyFill="0" applyBorder="0" applyAlignment="0" applyProtection="0">
      <alignment horizontal="right"/>
    </xf>
    <xf numFmtId="0" fontId="105" fillId="0" borderId="0" applyFont="0" applyFill="0" applyBorder="0" applyAlignment="0" applyProtection="0">
      <alignment horizontal="right"/>
    </xf>
    <xf numFmtId="0" fontId="105" fillId="0" borderId="0" applyFont="0" applyFill="0" applyBorder="0" applyAlignment="0" applyProtection="0">
      <alignment horizontal="right"/>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5" fontId="84" fillId="0" borderId="2">
      <protection locked="0"/>
    </xf>
    <xf numFmtId="0" fontId="105" fillId="0" borderId="0" applyFont="0" applyFill="0" applyBorder="0" applyAlignment="0" applyProtection="0">
      <alignment horizontal="right"/>
    </xf>
    <xf numFmtId="0" fontId="74" fillId="0" borderId="34"/>
    <xf numFmtId="14" fontId="106" fillId="0" borderId="0" applyNumberFormat="0" applyFill="0" applyBorder="0" applyAlignment="0" applyProtection="0">
      <alignment horizontal="center"/>
    </xf>
    <xf numFmtId="0" fontId="107" fillId="0" borderId="0" applyBorder="0" applyProtection="0"/>
    <xf numFmtId="0" fontId="22" fillId="0" borderId="0"/>
    <xf numFmtId="0" fontId="108" fillId="0" borderId="0" applyNumberFormat="0" applyFill="0" applyBorder="0" applyAlignment="0" applyProtection="0"/>
    <xf numFmtId="0" fontId="27" fillId="70" borderId="0" applyBorder="0">
      <alignment horizontal="left" vertical="center" indent="1"/>
    </xf>
    <xf numFmtId="0" fontId="29" fillId="0" borderId="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09" fillId="0" borderId="27" applyNumberFormat="0" applyFill="0" applyAlignment="0" applyProtection="0"/>
    <xf numFmtId="0" fontId="110" fillId="42" borderId="7" applyNumberFormat="0" applyFill="0" applyBorder="0" applyAlignment="0" applyProtection="0">
      <protection locked="0"/>
    </xf>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5" fontId="97" fillId="0" borderId="5" applyAlignment="0" applyProtection="0"/>
    <xf numFmtId="0" fontId="84" fillId="0" borderId="43" applyNumberFormat="0" applyFont="0" applyFill="0" applyAlignment="0" applyProtection="0"/>
    <xf numFmtId="0" fontId="84" fillId="0" borderId="43" applyNumberFormat="0" applyFont="0" applyFill="0" applyAlignment="0" applyProtection="0"/>
    <xf numFmtId="175" fontId="84" fillId="0" borderId="43" applyNumberFormat="0" applyFont="0" applyFill="0" applyAlignment="0" applyProtection="0"/>
    <xf numFmtId="0" fontId="84" fillId="0" borderId="43" applyNumberFormat="0" applyFont="0" applyFill="0" applyAlignment="0" applyProtection="0"/>
    <xf numFmtId="0" fontId="84" fillId="0" borderId="43" applyNumberFormat="0" applyFont="0" applyFill="0" applyAlignment="0" applyProtection="0"/>
    <xf numFmtId="0" fontId="84" fillId="0" borderId="43" applyNumberFormat="0" applyFont="0" applyFill="0" applyAlignment="0" applyProtection="0"/>
    <xf numFmtId="0" fontId="84" fillId="0" borderId="44" applyNumberFormat="0" applyFont="0" applyFill="0" applyAlignment="0" applyProtection="0"/>
    <xf numFmtId="0" fontId="84" fillId="0" borderId="44" applyNumberFormat="0" applyFont="0" applyFill="0" applyAlignment="0" applyProtection="0"/>
    <xf numFmtId="175" fontId="84" fillId="0" borderId="44" applyNumberFormat="0" applyFont="0" applyFill="0" applyAlignment="0" applyProtection="0"/>
    <xf numFmtId="0" fontId="84" fillId="0" borderId="44" applyNumberFormat="0" applyFont="0" applyFill="0" applyAlignment="0" applyProtection="0"/>
    <xf numFmtId="0" fontId="84" fillId="0" borderId="44" applyNumberFormat="0" applyFont="0" applyFill="0" applyAlignment="0" applyProtection="0"/>
    <xf numFmtId="0" fontId="84" fillId="0" borderId="44" applyNumberFormat="0" applyFont="0" applyFill="0" applyAlignment="0" applyProtection="0"/>
    <xf numFmtId="0" fontId="84" fillId="0" borderId="44" applyNumberFormat="0" applyFont="0" applyFill="0" applyAlignment="0" applyProtection="0"/>
    <xf numFmtId="0" fontId="84" fillId="0" borderId="44" applyNumberFormat="0" applyFont="0" applyFill="0" applyAlignment="0" applyProtection="0"/>
    <xf numFmtId="0" fontId="84" fillId="0" borderId="44" applyNumberFormat="0" applyFont="0" applyFill="0" applyAlignment="0" applyProtection="0"/>
    <xf numFmtId="5" fontId="97" fillId="0" borderId="5" applyAlignment="0" applyProtection="0"/>
    <xf numFmtId="0" fontId="111" fillId="0" borderId="0"/>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0" fontId="22" fillId="0" borderId="45" applyFill="0" applyProtection="0">
      <alignment horizontal="right"/>
    </xf>
    <xf numFmtId="244" fontId="112" fillId="66" borderId="0" applyFont="0" applyFill="0" applyBorder="0" applyAlignment="0" applyProtection="0"/>
    <xf numFmtId="245" fontId="113" fillId="0" borderId="0" applyFont="0" applyFill="0" applyBorder="0" applyAlignment="0" applyProtection="0"/>
    <xf numFmtId="0" fontId="89" fillId="0" borderId="0"/>
    <xf numFmtId="0" fontId="29" fillId="0" borderId="0" applyFill="0" applyBorder="0" applyProtection="0"/>
    <xf numFmtId="246" fontId="30" fillId="0" borderId="0" applyFont="0" applyFill="0" applyBorder="0" applyAlignment="0" applyProtection="0"/>
    <xf numFmtId="0" fontId="114" fillId="0" borderId="0" applyNumberFormat="0" applyFill="0" applyBorder="0" applyAlignment="0" applyProtection="0"/>
    <xf numFmtId="0" fontId="22" fillId="0" borderId="0"/>
    <xf numFmtId="0" fontId="22" fillId="0" borderId="0"/>
    <xf numFmtId="171" fontId="37" fillId="0" borderId="0" applyNumberFormat="0" applyFont="0" applyFill="0" applyBorder="0" applyAlignment="0" applyProtection="0"/>
    <xf numFmtId="171" fontId="37" fillId="0" borderId="0" applyNumberFormat="0" applyFont="0" applyFill="0" applyBorder="0" applyAlignment="0" applyProtection="0"/>
    <xf numFmtId="171" fontId="37" fillId="0" borderId="0" applyFill="0"/>
    <xf numFmtId="171" fontId="37" fillId="0" borderId="0" applyFill="0"/>
    <xf numFmtId="171" fontId="37" fillId="0" borderId="0" applyNumberFormat="0" applyFont="0" applyFill="0" applyBorder="0" applyAlignment="0" applyProtection="0">
      <alignment horizontal="center"/>
    </xf>
    <xf numFmtId="171" fontId="37" fillId="0" borderId="0" applyNumberFormat="0" applyFont="0" applyFill="0" applyBorder="0" applyAlignment="0" applyProtection="0">
      <alignment horizontal="center"/>
    </xf>
    <xf numFmtId="171" fontId="37" fillId="0" borderId="0">
      <alignment horizontal="center"/>
    </xf>
    <xf numFmtId="0" fontId="25" fillId="0" borderId="27" applyNumberFormat="0" applyFont="0" applyFill="0" applyBorder="0" applyAlignment="0" applyProtection="0">
      <alignment horizontal="center" wrapText="1"/>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22" fillId="0" borderId="27" applyFill="0">
      <alignment horizontal="center"/>
    </xf>
    <xf numFmtId="0" fontId="37" fillId="0" borderId="0" applyFill="0">
      <alignment horizontal="center"/>
    </xf>
    <xf numFmtId="0" fontId="22" fillId="0" borderId="27" applyFill="0">
      <alignment horizontal="center"/>
    </xf>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0"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0" fontId="22" fillId="0" borderId="0" applyNumberFormat="0" applyFont="0" applyFill="0" applyBorder="0" applyAlignment="0" applyProtection="0"/>
    <xf numFmtId="0" fontId="115" fillId="0" borderId="0" applyNumberFormat="0" applyFont="0" applyFill="0" applyBorder="0" applyAlignment="0" applyProtection="0">
      <alignment vertical="top"/>
    </xf>
    <xf numFmtId="0" fontId="115" fillId="0" borderId="0" applyFill="0">
      <alignment vertical="top"/>
    </xf>
    <xf numFmtId="0" fontId="25" fillId="0" borderId="27" applyNumberFormat="0" applyFont="0" applyFill="0" applyBorder="0" applyAlignment="0" applyProtection="0">
      <alignment horizontal="center"/>
    </xf>
    <xf numFmtId="0" fontId="116" fillId="0" borderId="0" applyFill="0">
      <alignment horizontal="left" vertical="top"/>
    </xf>
    <xf numFmtId="247" fontId="22" fillId="0" borderId="0" applyNumberFormat="0" applyFont="0" applyFill="0" applyBorder="0" applyAlignment="0" applyProtection="0"/>
    <xf numFmtId="247" fontId="22" fillId="0" borderId="0" applyNumberFormat="0" applyFont="0" applyFill="0" applyBorder="0" applyAlignment="0" applyProtection="0"/>
    <xf numFmtId="171" fontId="117" fillId="0" borderId="5" applyFill="0"/>
    <xf numFmtId="171" fontId="117" fillId="0" borderId="5" applyFill="0"/>
    <xf numFmtId="171" fontId="117" fillId="0" borderId="5" applyFill="0"/>
    <xf numFmtId="171" fontId="117" fillId="0" borderId="5" applyFill="0"/>
    <xf numFmtId="171" fontId="117" fillId="0" borderId="5" applyFill="0"/>
    <xf numFmtId="247" fontId="22" fillId="0" borderId="0" applyNumberFormat="0" applyFont="0" applyFill="0" applyBorder="0" applyAlignment="0" applyProtection="0"/>
    <xf numFmtId="171" fontId="117" fillId="0" borderId="5" applyFill="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0"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0" fontId="22" fillId="0" borderId="0" applyNumberFormat="0" applyFont="0" applyFill="0" applyBorder="0" applyAlignment="0" applyProtection="0"/>
    <xf numFmtId="0" fontId="115" fillId="0" borderId="0" applyNumberFormat="0" applyFont="0" applyFill="0" applyBorder="0" applyAlignment="0" applyProtection="0">
      <alignment wrapText="1"/>
    </xf>
    <xf numFmtId="0" fontId="115" fillId="0" borderId="0" applyFill="0">
      <alignment wrapText="1"/>
    </xf>
    <xf numFmtId="0" fontId="25" fillId="0" borderId="27" applyNumberFormat="0" applyFont="0" applyFill="0" applyBorder="0" applyAlignment="0" applyProtection="0">
      <alignment horizontal="center" wrapText="1"/>
    </xf>
    <xf numFmtId="0" fontId="116" fillId="0" borderId="0" applyFill="0">
      <alignment horizontal="left" vertical="top" wrapText="1"/>
    </xf>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0" fontId="118" fillId="0" borderId="0" applyNumberFormat="0" applyFont="0" applyFill="0" applyBorder="0" applyAlignment="0" applyProtection="0">
      <alignment horizontal="center"/>
    </xf>
    <xf numFmtId="0" fontId="118" fillId="0" borderId="0" applyNumberFormat="0" applyFont="0" applyAlignment="0">
      <alignment horizontal="center"/>
    </xf>
    <xf numFmtId="0" fontId="119" fillId="0" borderId="0" applyNumberFormat="0" applyFont="0" applyFill="0" applyBorder="0" applyAlignment="0" applyProtection="0">
      <alignment vertical="top" wrapText="1"/>
    </xf>
    <xf numFmtId="0" fontId="119" fillId="0" borderId="0" applyFill="0">
      <alignment vertical="top" wrapText="1"/>
    </xf>
    <xf numFmtId="247" fontId="25" fillId="0" borderId="0" applyNumberFormat="0" applyFont="0" applyFill="0" applyBorder="0" applyAlignment="0" applyProtection="0">
      <alignment horizontal="center" wrapText="1"/>
    </xf>
    <xf numFmtId="0" fontId="117" fillId="0" borderId="0" applyFill="0">
      <alignment horizontal="left" vertical="top" wrapText="1"/>
    </xf>
    <xf numFmtId="247" fontId="22" fillId="0" borderId="0" applyNumberFormat="0" applyFont="0" applyFill="0" applyBorder="0" applyAlignment="0" applyProtection="0"/>
    <xf numFmtId="247" fontId="22" fillId="0" borderId="0" applyNumberFormat="0" applyFont="0" applyFill="0" applyBorder="0" applyAlignment="0" applyProtection="0"/>
    <xf numFmtId="171" fontId="22" fillId="0" borderId="30" applyFill="0"/>
    <xf numFmtId="171" fontId="22" fillId="0" borderId="30" applyFill="0"/>
    <xf numFmtId="171" fontId="22" fillId="0" borderId="30" applyFill="0"/>
    <xf numFmtId="247" fontId="22" fillId="0" borderId="0" applyNumberFormat="0" applyFont="0" applyFill="0" applyBorder="0" applyAlignment="0" applyProtection="0"/>
    <xf numFmtId="247" fontId="22" fillId="0" borderId="0" applyNumberFormat="0" applyFont="0" applyFill="0" applyBorder="0" applyAlignment="0" applyProtection="0"/>
    <xf numFmtId="171" fontId="22" fillId="0" borderId="30" applyFill="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171" fontId="22" fillId="0" borderId="30" applyFill="0"/>
    <xf numFmtId="0" fontId="118" fillId="0" borderId="0" applyNumberFormat="0" applyFont="0" applyFill="0" applyBorder="0" applyAlignment="0" applyProtection="0">
      <alignment horizontal="center"/>
    </xf>
    <xf numFmtId="0" fontId="118" fillId="0" borderId="0" applyNumberFormat="0" applyFont="0" applyAlignment="0">
      <alignment horizontal="center"/>
    </xf>
    <xf numFmtId="0" fontId="120" fillId="0" borderId="0" applyNumberFormat="0" applyFont="0" applyFill="0" applyBorder="0" applyAlignment="0" applyProtection="0">
      <alignment vertical="center" wrapText="1"/>
    </xf>
    <xf numFmtId="0" fontId="120" fillId="0" borderId="0" applyFill="0">
      <alignment vertical="center" wrapText="1"/>
    </xf>
    <xf numFmtId="0" fontId="89" fillId="0" borderId="27" applyNumberFormat="0" applyFont="0" applyFill="0" applyBorder="0" applyAlignment="0" applyProtection="0">
      <alignment horizontal="center" wrapText="1"/>
    </xf>
    <xf numFmtId="0" fontId="89" fillId="0" borderId="0">
      <alignment horizontal="left" vertical="center" wrapText="1"/>
    </xf>
    <xf numFmtId="247" fontId="22" fillId="0" borderId="0" applyNumberFormat="0" applyFont="0" applyFill="0" applyBorder="0" applyAlignment="0" applyProtection="0"/>
    <xf numFmtId="247" fontId="22" fillId="0" borderId="0" applyNumberFormat="0" applyFont="0" applyFill="0" applyBorder="0" applyAlignment="0" applyProtection="0"/>
    <xf numFmtId="171" fontId="99" fillId="0" borderId="30" applyFill="0"/>
    <xf numFmtId="171" fontId="99" fillId="0" borderId="30" applyFill="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247" fontId="22" fillId="0" borderId="0" applyNumberFormat="0" applyFont="0" applyFill="0" applyBorder="0" applyAlignment="0" applyProtection="0"/>
    <xf numFmtId="0" fontId="118" fillId="0" borderId="0" applyNumberFormat="0" applyFont="0" applyFill="0" applyBorder="0" applyAlignment="0" applyProtection="0">
      <alignment horizontal="center"/>
    </xf>
    <xf numFmtId="0" fontId="118" fillId="0" borderId="0" applyNumberFormat="0" applyFont="0" applyAlignment="0">
      <alignment horizontal="center"/>
    </xf>
    <xf numFmtId="0" fontId="121" fillId="0" borderId="0" applyNumberFormat="0" applyFont="0" applyFill="0" applyBorder="0" applyAlignment="0" applyProtection="0">
      <alignment horizontal="center" vertical="center" wrapText="1"/>
    </xf>
    <xf numFmtId="0" fontId="121" fillId="0" borderId="0" applyFill="0">
      <alignment horizontal="center" vertical="center" wrapText="1"/>
    </xf>
    <xf numFmtId="0" fontId="22" fillId="0" borderId="27" applyNumberFormat="0" applyFont="0" applyFill="0" applyBorder="0" applyAlignment="0" applyProtection="0">
      <alignment horizontal="center" wrapText="1"/>
    </xf>
    <xf numFmtId="206" fontId="22" fillId="0" borderId="27" applyNumberFormat="0" applyFont="0" applyFill="0" applyBorder="0" applyAlignment="0" applyProtection="0">
      <alignment horizontal="center" wrapText="1"/>
    </xf>
    <xf numFmtId="0" fontId="22" fillId="0" borderId="27" applyNumberFormat="0" applyFont="0" applyFill="0" applyBorder="0" applyAlignment="0" applyProtection="0">
      <alignment horizontal="center" wrapText="1"/>
    </xf>
    <xf numFmtId="206" fontId="22" fillId="0" borderId="27" applyNumberFormat="0" applyFont="0" applyFill="0" applyBorder="0" applyAlignment="0" applyProtection="0">
      <alignment horizontal="center" wrapText="1"/>
    </xf>
    <xf numFmtId="206" fontId="22" fillId="0" borderId="27" applyNumberFormat="0" applyFont="0" applyFill="0" applyBorder="0" applyAlignment="0" applyProtection="0">
      <alignment horizontal="center" wrapText="1"/>
    </xf>
    <xf numFmtId="206" fontId="22" fillId="0" borderId="27" applyNumberFormat="0" applyFont="0" applyFill="0" applyBorder="0" applyAlignment="0" applyProtection="0">
      <alignment horizontal="center" wrapText="1"/>
    </xf>
    <xf numFmtId="0" fontId="22" fillId="0" borderId="27" applyNumberFormat="0" applyFont="0" applyFill="0" applyBorder="0" applyAlignment="0" applyProtection="0">
      <alignment horizontal="center" wrapText="1"/>
    </xf>
    <xf numFmtId="0" fontId="22" fillId="0" borderId="27" applyNumberFormat="0" applyFont="0" applyFill="0" applyBorder="0" applyAlignment="0" applyProtection="0">
      <alignment horizontal="center" wrapText="1"/>
    </xf>
    <xf numFmtId="0" fontId="22" fillId="0" borderId="0" applyFill="0">
      <alignment horizontal="center" vertical="center" wrapText="1"/>
    </xf>
    <xf numFmtId="247" fontId="93" fillId="0" borderId="0" applyNumberFormat="0" applyFont="0" applyFill="0" applyBorder="0" applyAlignment="0" applyProtection="0"/>
    <xf numFmtId="171" fontId="122" fillId="0" borderId="0" applyFill="0"/>
    <xf numFmtId="0" fontId="118" fillId="0" borderId="0" applyNumberFormat="0" applyFont="0" applyFill="0" applyBorder="0" applyAlignment="0" applyProtection="0">
      <alignment horizontal="center"/>
    </xf>
    <xf numFmtId="0" fontId="118" fillId="0" borderId="0" applyNumberFormat="0" applyFont="0" applyAlignment="0">
      <alignment horizontal="center"/>
    </xf>
    <xf numFmtId="0" fontId="123" fillId="0" borderId="0" applyNumberFormat="0" applyFont="0" applyFill="0" applyBorder="0" applyAlignment="0" applyProtection="0">
      <alignment horizontal="center" vertical="center" wrapText="1"/>
    </xf>
    <xf numFmtId="0" fontId="123" fillId="0" borderId="0" applyFill="0">
      <alignment horizontal="center" vertical="center" wrapText="1"/>
    </xf>
    <xf numFmtId="0" fontId="93" fillId="0" borderId="27" applyNumberFormat="0" applyFont="0" applyFill="0" applyBorder="0" applyAlignment="0" applyProtection="0">
      <alignment horizontal="center" wrapText="1"/>
    </xf>
    <xf numFmtId="0" fontId="93" fillId="0" borderId="0" applyFill="0">
      <alignment horizontal="center" vertical="center" wrapText="1"/>
    </xf>
    <xf numFmtId="171" fontId="124" fillId="0" borderId="0" applyNumberFormat="0" applyFont="0" applyFill="0" applyBorder="0" applyAlignment="0" applyProtection="0"/>
    <xf numFmtId="171" fontId="124" fillId="0" borderId="0" applyFill="0"/>
    <xf numFmtId="0" fontId="118" fillId="0" borderId="0" applyNumberFormat="0" applyFont="0" applyFill="0" applyBorder="0" applyAlignment="0" applyProtection="0">
      <alignment horizontal="center"/>
    </xf>
    <xf numFmtId="0" fontId="118" fillId="0" borderId="0" applyNumberFormat="0" applyFont="0" applyAlignment="0">
      <alignment horizontal="center"/>
    </xf>
    <xf numFmtId="0" fontId="125" fillId="0" borderId="0" applyNumberFormat="0" applyFont="0" applyFill="0" applyBorder="0" applyAlignment="0" applyProtection="0">
      <alignment horizontal="center" wrapText="1"/>
    </xf>
    <xf numFmtId="0" fontId="125" fillId="0" borderId="0">
      <alignment horizontal="center" wrapText="1"/>
    </xf>
    <xf numFmtId="0" fontId="122" fillId="0" borderId="0" applyNumberFormat="0" applyFont="0" applyFill="0" applyBorder="0" applyAlignment="0" applyProtection="0">
      <alignment horizontal="center" wrapText="1"/>
    </xf>
    <xf numFmtId="0" fontId="122" fillId="0" borderId="0" applyFill="0">
      <alignment horizontal="center" wrapText="1"/>
    </xf>
    <xf numFmtId="248" fontId="126" fillId="0" borderId="0" applyFont="0" applyFill="0" applyBorder="0" applyAlignment="0" applyProtection="0"/>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9" fontId="66" fillId="0" borderId="2" applyNumberFormat="0" applyBorder="0">
      <alignment horizontal="right"/>
    </xf>
    <xf numFmtId="249" fontId="29" fillId="0" borderId="0" applyFill="0" applyBorder="0" applyAlignment="0"/>
    <xf numFmtId="250" fontId="22" fillId="0" borderId="40">
      <alignment horizontal="center"/>
    </xf>
    <xf numFmtId="175" fontId="16" fillId="15" borderId="20" applyNumberFormat="0" applyAlignment="0" applyProtection="0"/>
    <xf numFmtId="175" fontId="16" fillId="15" borderId="20"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6" fillId="15" borderId="20"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0" fontId="127" fillId="71" borderId="46" applyNumberFormat="0" applyAlignment="0" applyProtection="0"/>
    <xf numFmtId="251" fontId="23" fillId="42" borderId="0"/>
    <xf numFmtId="252" fontId="22" fillId="0" borderId="0">
      <alignment horizontal="center"/>
    </xf>
    <xf numFmtId="253" fontId="84" fillId="72" borderId="0" applyNumberFormat="0" applyFont="0" applyBorder="0" applyAlignment="0"/>
    <xf numFmtId="254" fontId="22" fillId="0" borderId="0" applyFill="0" applyBorder="0" applyProtection="0"/>
    <xf numFmtId="0" fontId="84" fillId="0" borderId="0" applyFill="0" applyBorder="0" applyProtection="0"/>
    <xf numFmtId="0" fontId="128" fillId="0" borderId="0" applyFont="0" applyFill="0" applyBorder="0" applyAlignment="0" applyProtection="0"/>
    <xf numFmtId="0" fontId="129" fillId="0" borderId="0"/>
    <xf numFmtId="0" fontId="53" fillId="0" borderId="0">
      <alignment horizontal="centerContinuous"/>
    </xf>
    <xf numFmtId="0" fontId="53" fillId="0" borderId="0">
      <alignment horizontal="centerContinuous"/>
    </xf>
    <xf numFmtId="0" fontId="53" fillId="0" borderId="0">
      <alignment horizontal="centerContinuous"/>
    </xf>
    <xf numFmtId="0" fontId="53" fillId="0" borderId="0">
      <alignment horizontal="centerContinuous"/>
    </xf>
    <xf numFmtId="0" fontId="53" fillId="0" borderId="0">
      <alignment horizontal="centerContinuous"/>
    </xf>
    <xf numFmtId="255" fontId="22" fillId="0" borderId="0" applyNumberFormat="0" applyFont="0" applyFill="0" applyBorder="0">
      <alignment horizontal="center" vertical="center"/>
      <protection locked="0"/>
    </xf>
    <xf numFmtId="255" fontId="22" fillId="0" borderId="0" applyNumberFormat="0" applyFont="0" applyFill="0" applyBorder="0">
      <alignment horizontal="center" vertical="center"/>
      <protection locked="0"/>
    </xf>
    <xf numFmtId="0" fontId="130" fillId="0" borderId="0" applyNumberFormat="0" applyFill="0" applyBorder="0" applyAlignment="0" applyProtection="0"/>
    <xf numFmtId="235" fontId="37" fillId="0" borderId="0" applyFill="0" applyBorder="0">
      <alignment horizontal="center" vertical="center"/>
    </xf>
    <xf numFmtId="235" fontId="37" fillId="0" borderId="0" applyFill="0" applyBorder="0">
      <alignment horizontal="center" vertical="center"/>
    </xf>
    <xf numFmtId="235" fontId="37" fillId="0" borderId="0" applyFill="0" applyBorder="0">
      <alignment horizontal="center" vertical="center"/>
    </xf>
    <xf numFmtId="236" fontId="37" fillId="0" borderId="0" applyFill="0" applyBorder="0">
      <alignment horizontal="center" vertical="center"/>
    </xf>
    <xf numFmtId="236" fontId="37" fillId="0" borderId="0" applyFill="0" applyBorder="0">
      <alignment horizontal="center" vertical="center"/>
    </xf>
    <xf numFmtId="236" fontId="37" fillId="0" borderId="0" applyFill="0" applyBorder="0">
      <alignment horizontal="center" vertical="center"/>
    </xf>
    <xf numFmtId="237" fontId="37" fillId="0" borderId="0" applyFill="0" applyBorder="0">
      <alignment horizontal="center" vertical="center"/>
    </xf>
    <xf numFmtId="237" fontId="37" fillId="0" borderId="0" applyFill="0" applyBorder="0">
      <alignment horizontal="center" vertical="center"/>
    </xf>
    <xf numFmtId="237" fontId="37" fillId="0" borderId="0" applyFill="0" applyBorder="0">
      <alignment horizontal="center" vertical="center"/>
    </xf>
    <xf numFmtId="238" fontId="37" fillId="0" borderId="0" applyFill="0" applyBorder="0">
      <alignment horizontal="center" vertical="center"/>
    </xf>
    <xf numFmtId="238" fontId="37" fillId="0" borderId="0" applyFill="0" applyBorder="0">
      <alignment horizontal="center" vertical="center"/>
    </xf>
    <xf numFmtId="238" fontId="37" fillId="0" borderId="0" applyFill="0" applyBorder="0">
      <alignment horizontal="center" vertical="center"/>
    </xf>
    <xf numFmtId="239" fontId="37" fillId="0" borderId="0" applyFill="0" applyBorder="0">
      <alignment horizontal="center" vertical="center"/>
    </xf>
    <xf numFmtId="239" fontId="37" fillId="0" borderId="0" applyFill="0" applyBorder="0">
      <alignment horizontal="center" vertical="center"/>
    </xf>
    <xf numFmtId="239" fontId="37" fillId="0" borderId="0" applyFill="0" applyBorder="0">
      <alignment horizontal="center" vertical="center"/>
    </xf>
    <xf numFmtId="240" fontId="37" fillId="0" borderId="0" applyFill="0" applyBorder="0">
      <alignment horizontal="center" vertical="center"/>
    </xf>
    <xf numFmtId="240" fontId="37" fillId="0" borderId="0" applyFill="0" applyBorder="0">
      <alignment horizontal="center" vertical="center"/>
    </xf>
    <xf numFmtId="240" fontId="37" fillId="0" borderId="0" applyFill="0" applyBorder="0">
      <alignment horizontal="center" vertical="center"/>
    </xf>
    <xf numFmtId="0" fontId="25" fillId="0" borderId="0" applyFill="0" applyBorder="0" applyProtection="0">
      <alignment horizontal="center" vertical="center"/>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8" fontId="22" fillId="0" borderId="33" applyFont="0" applyFill="0" applyBorder="0" applyProtection="0">
      <alignment horizontal="right"/>
    </xf>
    <xf numFmtId="256" fontId="131" fillId="0" borderId="0">
      <alignment horizontal="center"/>
    </xf>
    <xf numFmtId="257" fontId="132" fillId="0" borderId="47">
      <alignment horizontal="center"/>
    </xf>
    <xf numFmtId="257" fontId="132" fillId="0" borderId="47">
      <alignment horizontal="center"/>
    </xf>
    <xf numFmtId="257" fontId="132" fillId="0" borderId="47">
      <alignment horizontal="center"/>
    </xf>
    <xf numFmtId="257" fontId="132" fillId="0" borderId="47">
      <alignment horizontal="center"/>
    </xf>
    <xf numFmtId="257" fontId="132" fillId="0" borderId="47">
      <alignment horizontal="center"/>
    </xf>
    <xf numFmtId="257" fontId="132" fillId="0" borderId="47">
      <alignment horizontal="center"/>
    </xf>
    <xf numFmtId="257" fontId="132" fillId="0" borderId="47">
      <alignment horizontal="center"/>
    </xf>
    <xf numFmtId="257" fontId="132" fillId="0" borderId="47">
      <alignment horizontal="center"/>
    </xf>
    <xf numFmtId="257" fontId="132" fillId="0" borderId="47">
      <alignment horizontal="center"/>
    </xf>
    <xf numFmtId="257" fontId="132" fillId="0" borderId="47">
      <alignment horizontal="center"/>
    </xf>
    <xf numFmtId="175" fontId="18" fillId="16" borderId="23" applyNumberFormat="0" applyAlignment="0" applyProtection="0"/>
    <xf numFmtId="175" fontId="18" fillId="16" borderId="23" applyNumberFormat="0" applyAlignment="0" applyProtection="0"/>
    <xf numFmtId="0" fontId="133" fillId="73" borderId="48" applyNumberFormat="0" applyAlignment="0" applyProtection="0"/>
    <xf numFmtId="0" fontId="133" fillId="73" borderId="48" applyNumberFormat="0" applyAlignment="0" applyProtection="0"/>
    <xf numFmtId="0" fontId="18" fillId="16" borderId="23" applyNumberFormat="0" applyAlignment="0" applyProtection="0"/>
    <xf numFmtId="0" fontId="133" fillId="73" borderId="48" applyNumberFormat="0" applyAlignment="0" applyProtection="0"/>
    <xf numFmtId="0" fontId="133" fillId="73" borderId="48" applyNumberFormat="0" applyAlignment="0" applyProtection="0"/>
    <xf numFmtId="0" fontId="133" fillId="73" borderId="48" applyNumberFormat="0" applyAlignment="0" applyProtection="0"/>
    <xf numFmtId="0" fontId="133" fillId="73" borderId="48" applyNumberFormat="0" applyAlignment="0" applyProtection="0"/>
    <xf numFmtId="0" fontId="133" fillId="73" borderId="48" applyNumberFormat="0" applyAlignment="0" applyProtection="0"/>
    <xf numFmtId="0" fontId="133" fillId="73" borderId="48" applyNumberFormat="0" applyAlignment="0" applyProtection="0"/>
    <xf numFmtId="0" fontId="133" fillId="73" borderId="48" applyNumberFormat="0" applyAlignment="0" applyProtection="0"/>
    <xf numFmtId="0" fontId="134" fillId="0" borderId="0" applyNumberFormat="0" applyFill="0" applyAlignment="0" applyProtection="0"/>
    <xf numFmtId="0" fontId="37" fillId="0" borderId="0" applyNumberFormat="0" applyFill="0" applyBorder="0" applyAlignment="0" applyProtection="0"/>
    <xf numFmtId="0" fontId="135" fillId="0" borderId="0" applyNumberFormat="0" applyFill="0" applyBorder="0" applyAlignment="0" applyProtection="0"/>
    <xf numFmtId="0" fontId="37" fillId="0" borderId="0" applyNumberFormat="0" applyFill="0" applyBorder="0" applyAlignment="0" applyProtection="0"/>
    <xf numFmtId="0" fontId="136" fillId="0" borderId="27" applyNumberFormat="0" applyFill="0" applyBorder="0" applyAlignment="0" applyProtection="0">
      <alignment horizontal="center"/>
    </xf>
    <xf numFmtId="0" fontId="137" fillId="0" borderId="27" applyNumberFormat="0" applyFill="0" applyProtection="0">
      <alignment horizontal="center"/>
    </xf>
    <xf numFmtId="3" fontId="138" fillId="0" borderId="0">
      <alignment horizontal="left"/>
    </xf>
    <xf numFmtId="3" fontId="131" fillId="0" borderId="0"/>
    <xf numFmtId="0" fontId="139" fillId="0" borderId="0" applyNumberFormat="0" applyFill="0" applyBorder="0" applyProtection="0">
      <alignment horizontal="right"/>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0" fillId="0" borderId="27">
      <alignment horizontal="center"/>
    </xf>
    <xf numFmtId="0" fontId="141" fillId="0" borderId="0"/>
    <xf numFmtId="258" fontId="22" fillId="0" borderId="0"/>
    <xf numFmtId="258" fontId="22" fillId="0" borderId="0"/>
    <xf numFmtId="258" fontId="22" fillId="0" borderId="0"/>
    <xf numFmtId="258" fontId="22" fillId="0" borderId="0"/>
    <xf numFmtId="258" fontId="22" fillId="0" borderId="0"/>
    <xf numFmtId="258" fontId="22" fillId="0" borderId="0"/>
    <xf numFmtId="258" fontId="22" fillId="0" borderId="0"/>
    <xf numFmtId="259" fontId="142" fillId="0" borderId="0" applyFont="0" applyFill="0" applyBorder="0" applyAlignment="0" applyProtection="0"/>
    <xf numFmtId="38" fontId="22" fillId="0" borderId="5" applyFont="0" applyFill="0" applyBorder="0" applyAlignment="0" applyProtection="0"/>
    <xf numFmtId="38" fontId="22" fillId="0" borderId="5" applyFont="0" applyFill="0" applyBorder="0" applyAlignment="0" applyProtection="0"/>
    <xf numFmtId="38" fontId="22" fillId="0" borderId="5" applyFont="0" applyFill="0" applyBorder="0" applyAlignment="0" applyProtection="0"/>
    <xf numFmtId="166" fontId="22" fillId="0" borderId="0" applyFont="0" applyFill="0" applyBorder="0" applyAlignment="0" applyProtection="0"/>
    <xf numFmtId="37" fontId="69" fillId="0" borderId="0"/>
    <xf numFmtId="0" fontId="69" fillId="0" borderId="0"/>
    <xf numFmtId="260" fontId="84" fillId="0" borderId="0" applyFont="0" applyFill="0" applyBorder="0" applyAlignment="0" applyProtection="0"/>
    <xf numFmtId="260" fontId="84" fillId="0" borderId="0" applyFont="0" applyFill="0" applyBorder="0" applyAlignment="0" applyProtection="0"/>
    <xf numFmtId="40" fontId="22" fillId="0" borderId="0" applyBorder="0" applyProtection="0"/>
    <xf numFmtId="40" fontId="22" fillId="0" borderId="0" applyBorder="0" applyProtection="0"/>
    <xf numFmtId="1" fontId="22" fillId="0" borderId="0" applyBorder="0" applyProtection="0"/>
    <xf numFmtId="40" fontId="22" fillId="0" borderId="0" applyBorder="0" applyProtection="0"/>
    <xf numFmtId="1" fontId="22" fillId="0" borderId="0" applyBorder="0" applyProtection="0"/>
    <xf numFmtId="40" fontId="22" fillId="0" borderId="0" applyBorder="0" applyProtection="0"/>
    <xf numFmtId="40" fontId="22" fillId="0" borderId="0" applyBorder="0" applyProtection="0"/>
    <xf numFmtId="1" fontId="22" fillId="0" borderId="0" applyBorder="0" applyProtection="0"/>
    <xf numFmtId="40" fontId="22" fillId="0" borderId="0" applyBorder="0" applyProtection="0"/>
    <xf numFmtId="37" fontId="69" fillId="0" borderId="0"/>
    <xf numFmtId="0" fontId="69" fillId="0" borderId="0"/>
    <xf numFmtId="261" fontId="22" fillId="0" borderId="0" applyFont="0" applyFill="0" applyBorder="0" applyAlignment="0" applyProtection="0">
      <alignment horizontal="center"/>
    </xf>
    <xf numFmtId="261" fontId="22" fillId="0" borderId="0" applyFont="0" applyFill="0" applyBorder="0" applyAlignment="0" applyProtection="0">
      <alignment horizontal="center"/>
    </xf>
    <xf numFmtId="262" fontId="143" fillId="0" borderId="0" applyFont="0" applyFill="0" applyBorder="0" applyAlignment="0" applyProtection="0"/>
    <xf numFmtId="263" fontId="107" fillId="0" borderId="0" applyFont="0" applyFill="0" applyBorder="0" applyAlignment="0" applyProtection="0">
      <alignment horizontal="right"/>
    </xf>
    <xf numFmtId="37" fontId="144" fillId="0" borderId="0"/>
    <xf numFmtId="0" fontId="144" fillId="0" borderId="0"/>
    <xf numFmtId="264" fontId="107" fillId="0" borderId="0" applyFont="0" applyFill="0" applyBorder="0" applyAlignment="0" applyProtection="0"/>
    <xf numFmtId="0" fontId="107" fillId="0" borderId="0" applyFont="0" applyFill="0" applyBorder="0" applyAlignment="0" applyProtection="0">
      <alignment horizontal="right"/>
    </xf>
    <xf numFmtId="260" fontId="141" fillId="0" borderId="0" applyFont="0" applyFill="0" applyBorder="0" applyAlignment="0" applyProtection="0"/>
    <xf numFmtId="265" fontId="141" fillId="0" borderId="0" applyFont="0" applyFill="0" applyBorder="0" applyAlignment="0" applyProtection="0"/>
    <xf numFmtId="266" fontId="141"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14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45" fillId="0" borderId="0" applyFont="0" applyFill="0" applyBorder="0" applyAlignment="0" applyProtection="0"/>
    <xf numFmtId="43" fontId="14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alignment vertical="center"/>
    </xf>
    <xf numFmtId="43" fontId="22" fillId="0" borderId="0" applyFont="0" applyFill="0" applyBorder="0" applyAlignment="0" applyProtection="0">
      <alignment vertical="center"/>
    </xf>
    <xf numFmtId="43" fontId="22" fillId="0" borderId="0" applyFont="0" applyFill="0" applyBorder="0" applyAlignment="0" applyProtection="0">
      <alignment vertical="center"/>
    </xf>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146" fillId="0" borderId="0" applyFont="0" applyFill="0" applyBorder="0" applyAlignment="0" applyProtection="0"/>
    <xf numFmtId="43" fontId="14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146" fillId="0" borderId="0" applyFont="0" applyFill="0" applyBorder="0" applyAlignment="0" applyProtection="0"/>
    <xf numFmtId="43" fontId="14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84" fillId="0" borderId="0" applyFont="0" applyFill="0" applyBorder="0" applyAlignment="0" applyProtection="0"/>
    <xf numFmtId="43" fontId="84"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84" fillId="0" borderId="0" applyFont="0" applyFill="0" applyBorder="0" applyAlignment="0" applyProtection="0"/>
    <xf numFmtId="43" fontId="146" fillId="0" borderId="0" applyFont="0" applyFill="0" applyBorder="0" applyAlignment="0" applyProtection="0"/>
    <xf numFmtId="43" fontId="14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84"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146" fillId="0" borderId="0" applyFont="0" applyFill="0" applyBorder="0" applyAlignment="0" applyProtection="0"/>
    <xf numFmtId="43" fontId="14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0" fontId="147" fillId="0" borderId="0" applyAlignment="0">
      <alignment vertical="top" wrapText="1"/>
      <protection locked="0"/>
    </xf>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xf numFmtId="43" fontId="29"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267"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267"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47" fillId="0" borderId="0" applyAlignment="0">
      <alignment vertical="top" wrapText="1"/>
      <protection locked="0"/>
    </xf>
    <xf numFmtId="43" fontId="29"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0" fontId="147" fillId="0" borderId="0" applyAlignment="0">
      <alignment vertical="top" wrapText="1"/>
      <protection locked="0"/>
    </xf>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267"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267"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0" fontId="107" fillId="0" borderId="0" applyFont="0" applyFill="0" applyBorder="0" applyAlignment="0" applyProtection="0"/>
    <xf numFmtId="0" fontId="107" fillId="0" borderId="0" applyFont="0" applyFill="0" applyBorder="0" applyAlignment="0" applyProtection="0">
      <alignment horizontal="right"/>
    </xf>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alignment vertical="center"/>
    </xf>
    <xf numFmtId="43" fontId="7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alignment vertical="center"/>
    </xf>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alignment vertical="center"/>
    </xf>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0" fontId="107" fillId="0" borderId="0" applyFont="0" applyFill="0" applyBorder="0" applyAlignment="0" applyProtection="0"/>
    <xf numFmtId="0" fontId="147" fillId="0" borderId="0" applyAlignment="0">
      <alignment vertical="top" wrapText="1"/>
      <protection locked="0"/>
    </xf>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0" fontId="147" fillId="0" borderId="0" applyAlignment="0">
      <alignment vertical="top" wrapText="1"/>
      <protection locked="0"/>
    </xf>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14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4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alignment vertical="center"/>
    </xf>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2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4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46" fillId="0" borderId="0" applyFont="0" applyFill="0" applyBorder="0" applyAlignment="0" applyProtection="0"/>
    <xf numFmtId="43" fontId="14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4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0" fontId="147" fillId="0" borderId="0" applyAlignment="0">
      <alignment vertical="top" wrapText="1"/>
      <protection locked="0"/>
    </xf>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76" fillId="0" borderId="0" applyFont="0" applyFill="0" applyBorder="0" applyAlignment="0" applyProtection="0"/>
    <xf numFmtId="43" fontId="146"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146"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alignment vertical="center"/>
    </xf>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3" fontId="22" fillId="0" borderId="0" applyFont="0" applyFill="0" applyBorder="0" applyAlignment="0" applyProtection="0">
      <alignment vertical="center"/>
    </xf>
    <xf numFmtId="43" fontId="22" fillId="0" borderId="0" applyFont="0" applyFill="0" applyBorder="0" applyAlignment="0" applyProtection="0"/>
    <xf numFmtId="40" fontId="22" fillId="0" borderId="0" applyFont="0" applyFill="0" applyBorder="0" applyProtection="0">
      <alignment horizontal="right"/>
    </xf>
    <xf numFmtId="0" fontId="107" fillId="0" borderId="0" applyFont="0" applyFill="0" applyBorder="0" applyAlignment="0" applyProtection="0"/>
    <xf numFmtId="37" fontId="71" fillId="0" borderId="0" applyFont="0" applyFill="0" applyBorder="0" applyAlignment="0" applyProtection="0"/>
    <xf numFmtId="210" fontId="71" fillId="0" borderId="0" applyFont="0" applyFill="0" applyBorder="0" applyAlignment="0" applyProtection="0"/>
    <xf numFmtId="39" fontId="71" fillId="0" borderId="0" applyFont="0" applyFill="0" applyBorder="0" applyAlignment="0" applyProtection="0"/>
    <xf numFmtId="3" fontId="148" fillId="0" borderId="0" applyFont="0" applyFill="0" applyBorder="0" applyAlignment="0" applyProtection="0"/>
    <xf numFmtId="0" fontId="149" fillId="0" borderId="0"/>
    <xf numFmtId="0" fontId="64" fillId="0" borderId="0"/>
    <xf numFmtId="0" fontId="64" fillId="0" borderId="0"/>
    <xf numFmtId="175" fontId="64" fillId="0" borderId="0"/>
    <xf numFmtId="176" fontId="64" fillId="0" borderId="0"/>
    <xf numFmtId="176" fontId="64" fillId="0" borderId="0"/>
    <xf numFmtId="175" fontId="64" fillId="0" borderId="0"/>
    <xf numFmtId="176" fontId="64" fillId="0" borderId="0"/>
    <xf numFmtId="0" fontId="64" fillId="0" borderId="0"/>
    <xf numFmtId="0" fontId="64" fillId="0" borderId="0"/>
    <xf numFmtId="3" fontId="22" fillId="0" borderId="0" applyFont="0" applyFill="0" applyBorder="0" applyAlignment="0" applyProtection="0"/>
    <xf numFmtId="3" fontId="22" fillId="0" borderId="0" applyFont="0" applyFill="0" applyBorder="0" applyAlignment="0" applyProtection="0"/>
    <xf numFmtId="3" fontId="148" fillId="0" borderId="0" applyFont="0" applyFill="0" applyBorder="0" applyAlignment="0" applyProtection="0"/>
    <xf numFmtId="3" fontId="148" fillId="0" borderId="0" applyFont="0" applyFill="0" applyBorder="0" applyAlignment="0" applyProtection="0"/>
    <xf numFmtId="3" fontId="148" fillId="0" borderId="0" applyFont="0" applyFill="0" applyBorder="0" applyAlignment="0" applyProtection="0"/>
    <xf numFmtId="3" fontId="148" fillId="0" borderId="0" applyFont="0" applyFill="0" applyBorder="0" applyAlignment="0" applyProtection="0"/>
    <xf numFmtId="3" fontId="22" fillId="0" borderId="0"/>
    <xf numFmtId="268" fontId="22" fillId="0" borderId="0" applyBorder="0"/>
    <xf numFmtId="0" fontId="149" fillId="0" borderId="0"/>
    <xf numFmtId="0" fontId="64" fillId="0" borderId="0"/>
    <xf numFmtId="0" fontId="64" fillId="0" borderId="0"/>
    <xf numFmtId="268" fontId="22" fillId="0" borderId="0" applyBorder="0"/>
    <xf numFmtId="268" fontId="22" fillId="0" borderId="0" applyBorder="0"/>
    <xf numFmtId="40" fontId="141" fillId="0" borderId="0" applyFont="0" applyFill="0" applyBorder="0" applyAlignment="0" applyProtection="0"/>
    <xf numFmtId="269" fontId="150" fillId="0" borderId="0">
      <alignment horizontal="right"/>
    </xf>
    <xf numFmtId="0" fontId="22" fillId="0" borderId="0" applyFont="0" applyFill="0" applyBorder="0" applyAlignment="0" applyProtection="0"/>
    <xf numFmtId="270" fontId="29" fillId="0" borderId="0" applyFont="0" applyFill="0" applyBorder="0" applyAlignment="0" applyProtection="0"/>
    <xf numFmtId="269" fontId="113" fillId="0" borderId="0">
      <alignment horizontal="right"/>
    </xf>
    <xf numFmtId="0" fontId="151" fillId="0" borderId="0">
      <alignment horizontal="left" indent="1"/>
    </xf>
    <xf numFmtId="0" fontId="152" fillId="0" borderId="0" applyFill="0" applyBorder="0" applyAlignment="0" applyProtection="0"/>
    <xf numFmtId="271" fontId="153" fillId="0" borderId="0">
      <alignment horizontal="center"/>
    </xf>
    <xf numFmtId="272" fontId="126" fillId="0" borderId="0" applyFont="0" applyFill="0" applyBorder="0" applyAlignment="0" applyProtection="0"/>
    <xf numFmtId="0" fontId="154" fillId="0" borderId="0" applyNumberFormat="0" applyAlignment="0">
      <alignment horizontal="left"/>
    </xf>
    <xf numFmtId="0" fontId="155" fillId="0" borderId="0" applyNumberFormat="0">
      <alignment horizontal="left"/>
    </xf>
    <xf numFmtId="0" fontId="156" fillId="0" borderId="0">
      <alignment horizontal="left"/>
    </xf>
    <xf numFmtId="0" fontId="157" fillId="0" borderId="0"/>
    <xf numFmtId="0" fontId="158" fillId="0" borderId="0">
      <alignment horizontal="left"/>
    </xf>
    <xf numFmtId="273" fontId="22" fillId="0" borderId="0">
      <alignment horizontal="right"/>
    </xf>
    <xf numFmtId="273" fontId="150" fillId="0" borderId="0">
      <alignment horizontal="right"/>
    </xf>
    <xf numFmtId="0" fontId="64" fillId="0" borderId="0"/>
    <xf numFmtId="0" fontId="64" fillId="0" borderId="0"/>
    <xf numFmtId="0" fontId="141" fillId="0" borderId="0"/>
    <xf numFmtId="0" fontId="141" fillId="0" borderId="0"/>
    <xf numFmtId="0" fontId="141" fillId="0" borderId="0"/>
    <xf numFmtId="274" fontId="37" fillId="0" borderId="49" applyFont="0" applyFill="0" applyBorder="0" applyAlignment="0" applyProtection="0"/>
    <xf numFmtId="275" fontId="84" fillId="0" borderId="0" applyFont="0" applyFill="0" applyBorder="0" applyAlignment="0" applyProtection="0">
      <protection locked="0"/>
    </xf>
    <xf numFmtId="276" fontId="84" fillId="0" borderId="0" applyFont="0" applyFill="0" applyBorder="0" applyAlignment="0" applyProtection="0">
      <protection locked="0"/>
    </xf>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6" fontId="159" fillId="0" borderId="3" applyBorder="0"/>
    <xf numFmtId="229" fontId="160" fillId="0" borderId="0" applyFill="0" applyBorder="0">
      <protection locked="0"/>
    </xf>
    <xf numFmtId="192" fontId="37" fillId="0" borderId="0" applyFont="0" applyFill="0" applyBorder="0" applyAlignment="0"/>
    <xf numFmtId="192" fontId="37" fillId="0" borderId="0" applyFont="0" applyFill="0" applyBorder="0" applyAlignment="0"/>
    <xf numFmtId="192" fontId="37" fillId="0" borderId="0" applyFont="0" applyFill="0" applyBorder="0" applyAlignment="0"/>
    <xf numFmtId="192" fontId="37" fillId="0" borderId="0" applyFont="0" applyFill="0" applyBorder="0" applyAlignment="0"/>
    <xf numFmtId="7" fontId="69" fillId="0" borderId="0" applyFont="0" applyFill="0" applyBorder="0" applyAlignment="0" applyProtection="0"/>
    <xf numFmtId="277" fontId="22" fillId="0" borderId="0" applyFont="0" applyFill="0" applyBorder="0" applyAlignment="0" applyProtection="0"/>
    <xf numFmtId="278" fontId="160" fillId="0" borderId="0" applyFill="0" applyBorder="0">
      <protection locked="0"/>
    </xf>
    <xf numFmtId="8" fontId="84" fillId="0" borderId="0" applyFont="0" applyFill="0" applyBorder="0" applyAlignment="0" applyProtection="0"/>
    <xf numFmtId="279" fontId="81" fillId="0" borderId="0" applyFont="0" applyFill="0" applyBorder="0" applyAlignment="0" applyProtection="0">
      <alignment horizontal="left"/>
    </xf>
    <xf numFmtId="37" fontId="69" fillId="0" borderId="0" applyFont="0" applyFill="0" applyBorder="0" applyAlignment="0" applyProtection="0"/>
    <xf numFmtId="0" fontId="69" fillId="0" borderId="0" applyFont="0" applyFill="0" applyBorder="0" applyAlignment="0" applyProtection="0"/>
    <xf numFmtId="280" fontId="22" fillId="0" borderId="0" applyFont="0" applyFill="0" applyBorder="0" applyAlignment="0" applyProtection="0"/>
    <xf numFmtId="280" fontId="22" fillId="0" borderId="0" applyFont="0" applyFill="0" applyBorder="0" applyAlignment="0" applyProtection="0"/>
    <xf numFmtId="281" fontId="161" fillId="74" borderId="1" applyFont="0" applyFill="0" applyBorder="0" applyAlignment="0" applyProtection="0"/>
    <xf numFmtId="282" fontId="107" fillId="0" borderId="0" applyFont="0" applyFill="0" applyBorder="0" applyAlignment="0" applyProtection="0">
      <alignment horizontal="right"/>
    </xf>
    <xf numFmtId="192" fontId="141"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9"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84" fillId="0" borderId="0" applyFont="0" applyFill="0" applyBorder="0" applyAlignment="0" applyProtection="0"/>
    <xf numFmtId="274" fontId="37" fillId="0" borderId="49"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146" fillId="0" borderId="0" applyFont="0" applyFill="0" applyBorder="0" applyAlignment="0" applyProtection="0"/>
    <xf numFmtId="274" fontId="37" fillId="0" borderId="49" applyFont="0" applyFill="0" applyBorder="0" applyAlignment="0" applyProtection="0"/>
    <xf numFmtId="44" fontId="146" fillId="0" borderId="0" applyFont="0" applyFill="0" applyBorder="0" applyAlignment="0" applyProtection="0"/>
    <xf numFmtId="44" fontId="146" fillId="0" borderId="0" applyFont="0" applyFill="0" applyBorder="0" applyAlignment="0" applyProtection="0"/>
    <xf numFmtId="44" fontId="146" fillId="0" borderId="0"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146" fillId="0" borderId="0" applyFont="0" applyFill="0" applyBorder="0" applyAlignment="0" applyProtection="0"/>
    <xf numFmtId="44" fontId="146" fillId="0" borderId="0" applyFont="0" applyFill="0" applyBorder="0" applyAlignment="0" applyProtection="0"/>
    <xf numFmtId="44" fontId="146" fillId="0" borderId="0"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29"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0" fontId="162" fillId="0" borderId="0" applyFont="0" applyFill="0" applyBorder="0" applyAlignment="0" applyProtection="0"/>
    <xf numFmtId="0" fontId="107" fillId="0" borderId="0" applyFont="0" applyFill="0" applyBorder="0" applyAlignment="0" applyProtection="0">
      <alignment horizontal="right"/>
    </xf>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9"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76"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162"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274" fontId="37" fillId="0" borderId="49" applyFont="0" applyFill="0" applyBorder="0" applyAlignment="0" applyProtection="0"/>
    <xf numFmtId="274" fontId="37" fillId="0" borderId="49" applyFont="0" applyFill="0" applyBorder="0" applyAlignment="0" applyProtection="0"/>
    <xf numFmtId="44" fontId="29"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144" fillId="0" borderId="0" applyFont="0" applyFill="0" applyBorder="0" applyAlignment="0" applyProtection="0">
      <alignment vertical="top"/>
    </xf>
    <xf numFmtId="44" fontId="144" fillId="0" borderId="0" applyFont="0" applyFill="0" applyBorder="0" applyAlignment="0" applyProtection="0">
      <alignment vertical="top"/>
    </xf>
    <xf numFmtId="44" fontId="84" fillId="0" borderId="0" applyFont="0" applyFill="0" applyBorder="0" applyAlignment="0" applyProtection="0"/>
    <xf numFmtId="274" fontId="37" fillId="0" borderId="49"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144" fillId="0" borderId="0" applyFont="0" applyFill="0" applyBorder="0" applyAlignment="0" applyProtection="0">
      <alignment vertical="top"/>
    </xf>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84" fillId="0" borderId="0" applyFont="0" applyFill="0" applyBorder="0" applyAlignment="0" applyProtection="0"/>
    <xf numFmtId="274" fontId="37" fillId="0" borderId="49"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84"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76" fillId="0" borderId="0" applyFont="0" applyFill="0" applyBorder="0" applyAlignment="0" applyProtection="0"/>
    <xf numFmtId="274" fontId="37" fillId="0" borderId="49"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25" fillId="0" borderId="0" applyFont="0" applyFill="0" applyBorder="0" applyAlignment="0" applyProtection="0"/>
    <xf numFmtId="7" fontId="22" fillId="0" borderId="0"/>
    <xf numFmtId="0" fontId="107" fillId="0" borderId="0" applyFont="0" applyFill="0" applyBorder="0" applyAlignment="0" applyProtection="0"/>
    <xf numFmtId="5" fontId="71" fillId="0" borderId="0" applyFont="0" applyFill="0" applyBorder="0" applyAlignment="0" applyProtection="0"/>
    <xf numFmtId="7" fontId="71" fillId="0" borderId="0" applyFont="0" applyFill="0" applyBorder="0" applyAlignment="0" applyProtection="0"/>
    <xf numFmtId="283" fontId="148" fillId="0" borderId="0" applyFont="0" applyFill="0" applyBorder="0" applyAlignment="0" applyProtection="0"/>
    <xf numFmtId="42" fontId="22" fillId="0" borderId="0" applyFont="0" applyFill="0" applyBorder="0" applyAlignment="0" applyProtection="0"/>
    <xf numFmtId="42" fontId="22" fillId="0" borderId="0" applyFont="0" applyFill="0" applyBorder="0" applyAlignment="0" applyProtection="0"/>
    <xf numFmtId="284" fontId="107" fillId="0" borderId="0" applyFill="0" applyBorder="0" applyProtection="0">
      <alignment vertical="center"/>
    </xf>
    <xf numFmtId="7" fontId="141" fillId="0" borderId="0" applyFill="0" applyBorder="0">
      <alignment horizontal="right"/>
    </xf>
    <xf numFmtId="273" fontId="113" fillId="0" borderId="0">
      <alignment horizontal="right"/>
    </xf>
    <xf numFmtId="41" fontId="89" fillId="0" borderId="2"/>
    <xf numFmtId="41" fontId="89" fillId="0" borderId="2"/>
    <xf numFmtId="41" fontId="89" fillId="0" borderId="2"/>
    <xf numFmtId="41" fontId="89" fillId="0" borderId="2"/>
    <xf numFmtId="41" fontId="89" fillId="0" borderId="2"/>
    <xf numFmtId="41" fontId="89" fillId="0" borderId="2"/>
    <xf numFmtId="41" fontId="89" fillId="0" borderId="2"/>
    <xf numFmtId="0" fontId="64" fillId="0" borderId="50"/>
    <xf numFmtId="4" fontId="84" fillId="75" borderId="50">
      <protection locked="0"/>
    </xf>
    <xf numFmtId="285" fontId="30" fillId="0" borderId="0" applyFont="0" applyFill="0" applyBorder="0" applyAlignment="0" applyProtection="0"/>
    <xf numFmtId="286" fontId="22" fillId="76" borderId="51"/>
    <xf numFmtId="286" fontId="22" fillId="76" borderId="51"/>
    <xf numFmtId="0" fontId="22" fillId="45" borderId="0"/>
    <xf numFmtId="0" fontId="22" fillId="45" borderId="0"/>
    <xf numFmtId="0" fontId="22" fillId="45" borderId="0"/>
    <xf numFmtId="0" fontId="22" fillId="45" borderId="0"/>
    <xf numFmtId="8" fontId="163" fillId="0" borderId="0" applyNumberFormat="0" applyFill="0" applyBorder="0" applyAlignment="0"/>
    <xf numFmtId="9" fontId="164" fillId="77" borderId="0">
      <alignment horizontal="center"/>
    </xf>
    <xf numFmtId="9" fontId="164" fillId="77" borderId="0">
      <alignment horizontal="right"/>
    </xf>
    <xf numFmtId="10" fontId="164" fillId="77" borderId="0">
      <alignment horizontal="center"/>
    </xf>
    <xf numFmtId="10" fontId="164" fillId="77" borderId="0">
      <alignment horizontal="right"/>
    </xf>
    <xf numFmtId="0" fontId="82" fillId="0" borderId="0" applyNumberFormat="0">
      <alignment horizontal="right"/>
    </xf>
    <xf numFmtId="287" fontId="164" fillId="77" borderId="0">
      <alignment horizontal="center"/>
    </xf>
    <xf numFmtId="287" fontId="164" fillId="77" borderId="0">
      <alignment horizontal="left"/>
    </xf>
    <xf numFmtId="37" fontId="164" fillId="77" borderId="0">
      <alignment horizontal="right"/>
    </xf>
    <xf numFmtId="288" fontId="164" fillId="77" borderId="0">
      <alignment horizontal="right"/>
    </xf>
    <xf numFmtId="289" fontId="22" fillId="76" borderId="51"/>
    <xf numFmtId="289" fontId="22" fillId="76" borderId="51"/>
    <xf numFmtId="289" fontId="22" fillId="76" borderId="51"/>
    <xf numFmtId="253" fontId="84" fillId="0" borderId="0" applyFont="0" applyFill="0" applyBorder="0" applyProtection="0">
      <alignment horizontal="right"/>
    </xf>
    <xf numFmtId="17" fontId="22" fillId="0" borderId="0" applyFont="0" applyFill="0" applyBorder="0" applyAlignment="0" applyProtection="0"/>
    <xf numFmtId="17" fontId="22" fillId="0" borderId="0" applyFont="0" applyFill="0" applyBorder="0" applyAlignment="0" applyProtection="0"/>
    <xf numFmtId="17" fontId="22" fillId="0" borderId="0" applyFont="0" applyFill="0" applyBorder="0" applyAlignment="0" applyProtection="0"/>
    <xf numFmtId="0" fontId="64" fillId="0" borderId="0"/>
    <xf numFmtId="0" fontId="64" fillId="0" borderId="0"/>
    <xf numFmtId="0" fontId="64" fillId="0" borderId="0"/>
    <xf numFmtId="290" fontId="165" fillId="0" borderId="0" applyFont="0" applyFill="0" applyBorder="0" applyAlignment="0" applyProtection="0"/>
    <xf numFmtId="291" fontId="22" fillId="0" borderId="0" applyFont="0" applyFill="0" applyBorder="0" applyAlignment="0" applyProtection="0"/>
    <xf numFmtId="291" fontId="22" fillId="0" borderId="0" applyFont="0" applyFill="0" applyBorder="0" applyAlignment="0" applyProtection="0"/>
    <xf numFmtId="14" fontId="22" fillId="0" borderId="0" applyFont="0" applyFill="0" applyBorder="0" applyAlignment="0" applyProtection="0"/>
    <xf numFmtId="14" fontId="22" fillId="0" borderId="0" applyFont="0" applyFill="0" applyBorder="0" applyAlignment="0" applyProtection="0"/>
    <xf numFmtId="292" fontId="166" fillId="0" borderId="0" applyFont="0" applyFill="0" applyBorder="0" applyAlignment="0" applyProtection="0"/>
    <xf numFmtId="293" fontId="37" fillId="45" borderId="0" applyFont="0" applyFill="0" applyBorder="0" applyAlignment="0" applyProtection="0"/>
    <xf numFmtId="293" fontId="37" fillId="45" borderId="0" applyFont="0" applyFill="0" applyBorder="0" applyAlignment="0" applyProtection="0"/>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167" fontId="167" fillId="0" borderId="27"/>
    <xf numFmtId="294" fontId="129" fillId="0" borderId="0" applyFont="0" applyFill="0" applyBorder="0" applyAlignment="0" applyProtection="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253" fontId="84" fillId="0" borderId="0" applyFont="0" applyFill="0" applyBorder="0" applyProtection="0">
      <alignment horizontal="right"/>
    </xf>
    <xf numFmtId="253" fontId="84" fillId="0" borderId="0" applyFont="0" applyFill="0" applyBorder="0" applyProtection="0">
      <alignment horizontal="right"/>
    </xf>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253" fontId="84" fillId="0" borderId="0" applyFont="0" applyFill="0" applyBorder="0" applyProtection="0">
      <alignment horizontal="right"/>
    </xf>
    <xf numFmtId="253" fontId="84" fillId="0" borderId="0" applyFont="0" applyFill="0" applyBorder="0" applyProtection="0">
      <alignment horizontal="right"/>
    </xf>
    <xf numFmtId="253" fontId="84" fillId="0" borderId="0" applyFont="0" applyFill="0" applyBorder="0" applyProtection="0">
      <alignment horizontal="right"/>
    </xf>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14" fontId="53" fillId="0" borderId="0"/>
    <xf numFmtId="295" fontId="107" fillId="0" borderId="0" applyFont="0" applyFill="0" applyBorder="0" applyAlignment="0" applyProtection="0"/>
    <xf numFmtId="0" fontId="107" fillId="0" borderId="0" applyFont="0" applyFill="0" applyBorder="0" applyAlignment="0" applyProtection="0"/>
    <xf numFmtId="0" fontId="107" fillId="0" borderId="0" applyFont="0" applyFill="0" applyBorder="0" applyAlignment="0" applyProtection="0"/>
    <xf numFmtId="14" fontId="128" fillId="0" borderId="0" applyFill="0" applyBorder="0" applyProtection="0">
      <alignment horizontal="center"/>
    </xf>
    <xf numFmtId="15" fontId="160" fillId="0" borderId="0" applyFill="0" applyBorder="0">
      <protection locked="0"/>
    </xf>
    <xf numFmtId="0" fontId="37" fillId="0" borderId="0" applyFill="0" applyBorder="0" applyProtection="0">
      <alignment horizontal="center"/>
    </xf>
    <xf numFmtId="296" fontId="25" fillId="0" borderId="0" applyFont="0" applyFill="0" applyBorder="0" applyAlignment="0" applyProtection="0">
      <alignment horizontal="left"/>
    </xf>
    <xf numFmtId="6" fontId="49" fillId="0" borderId="0">
      <protection locked="0"/>
    </xf>
    <xf numFmtId="14" fontId="168" fillId="0" borderId="0">
      <alignment horizontal="right"/>
      <protection locked="0"/>
    </xf>
    <xf numFmtId="0" fontId="37" fillId="78" borderId="0" applyNumberFormat="0" applyFont="0" applyFill="0" applyBorder="0"/>
    <xf numFmtId="297" fontId="22" fillId="0" borderId="0" applyFont="0" applyFill="0" applyBorder="0" applyAlignment="0" applyProtection="0">
      <alignment vertical="top"/>
    </xf>
    <xf numFmtId="14" fontId="128" fillId="0" borderId="0" applyFont="0" applyFill="0" applyBorder="0" applyAlignment="0" applyProtection="0">
      <alignment horizontal="center"/>
    </xf>
    <xf numFmtId="298" fontId="60" fillId="0" borderId="0" applyFont="0" applyFill="0" applyBorder="0" applyAlignment="0" applyProtection="0"/>
    <xf numFmtId="299" fontId="22" fillId="0" borderId="0" applyFont="0" applyFill="0" applyBorder="0" applyAlignment="0" applyProtection="0">
      <alignment wrapText="1"/>
    </xf>
    <xf numFmtId="299" fontId="22" fillId="0" borderId="0" applyFont="0" applyFill="0" applyBorder="0" applyAlignment="0" applyProtection="0">
      <alignment wrapText="1"/>
    </xf>
    <xf numFmtId="299" fontId="22" fillId="0" borderId="0" applyFont="0" applyFill="0" applyBorder="0" applyAlignment="0" applyProtection="0">
      <alignment wrapText="1"/>
    </xf>
    <xf numFmtId="0" fontId="37" fillId="0" borderId="0" applyFont="0" applyFill="0" applyBorder="0" applyAlignment="0" applyProtection="0">
      <alignment horizontal="center"/>
    </xf>
    <xf numFmtId="300" fontId="22" fillId="0" borderId="0" applyFont="0" applyFill="0" applyBorder="0" applyAlignment="0" applyProtection="0">
      <alignment horizontal="right"/>
    </xf>
    <xf numFmtId="301" fontId="97" fillId="0" borderId="0" applyFont="0" applyFill="0" applyBorder="0" applyAlignment="0" applyProtection="0"/>
    <xf numFmtId="40" fontId="169" fillId="0" borderId="0"/>
    <xf numFmtId="302" fontId="22" fillId="0" borderId="0" applyFont="0" applyFill="0" applyBorder="0" applyAlignment="0"/>
    <xf numFmtId="302" fontId="22" fillId="0" borderId="0" applyFont="0" applyFill="0" applyBorder="0" applyAlignment="0"/>
    <xf numFmtId="303" fontId="22" fillId="0" borderId="0" applyFont="0" applyFill="0" applyBorder="0" applyAlignment="0"/>
    <xf numFmtId="303" fontId="22" fillId="0" borderId="0" applyFont="0" applyFill="0" applyBorder="0" applyAlignment="0"/>
    <xf numFmtId="304" fontId="22" fillId="0" borderId="0" applyFont="0" applyFill="0" applyBorder="0" applyAlignment="0"/>
    <xf numFmtId="304" fontId="22" fillId="0" borderId="0" applyFont="0" applyFill="0" applyBorder="0" applyAlignment="0"/>
    <xf numFmtId="2" fontId="160" fillId="0" borderId="0" applyFill="0" applyBorder="0">
      <protection locked="0"/>
    </xf>
    <xf numFmtId="2" fontId="170" fillId="0" borderId="0" applyFill="0" applyBorder="0">
      <alignment horizontal="right"/>
    </xf>
    <xf numFmtId="305" fontId="22" fillId="0" borderId="0" applyFont="0" applyFill="0" applyBorder="0" applyAlignment="0" applyProtection="0"/>
    <xf numFmtId="305" fontId="22" fillId="0" borderId="0" applyFont="0" applyFill="0" applyBorder="0" applyAlignment="0" applyProtection="0"/>
    <xf numFmtId="306" fontId="22" fillId="0" borderId="0" applyFont="0" applyFill="0" applyBorder="0" applyAlignment="0" applyProtection="0"/>
    <xf numFmtId="307" fontId="160" fillId="0" borderId="0" applyFill="0" applyBorder="0">
      <protection locked="0"/>
    </xf>
    <xf numFmtId="307" fontId="170" fillId="0" borderId="0" applyFill="0" applyBorder="0">
      <alignment horizontal="right"/>
    </xf>
    <xf numFmtId="40" fontId="171" fillId="0" borderId="0"/>
    <xf numFmtId="1" fontId="169" fillId="0" borderId="0"/>
    <xf numFmtId="40" fontId="171" fillId="0" borderId="0"/>
    <xf numFmtId="40" fontId="171" fillId="0" borderId="0"/>
    <xf numFmtId="6" fontId="84" fillId="0" borderId="0"/>
    <xf numFmtId="0" fontId="30" fillId="79" borderId="0" applyNumberFormat="0" applyBorder="0" applyAlignment="0"/>
    <xf numFmtId="308" fontId="126" fillId="0" borderId="0" applyFont="0" applyFill="0" applyBorder="0" applyAlignment="0" applyProtection="0">
      <alignment horizontal="right"/>
    </xf>
    <xf numFmtId="0" fontId="22" fillId="0" borderId="0" applyFont="0" applyFill="0" applyBorder="0" applyAlignment="0" applyProtection="0"/>
    <xf numFmtId="0" fontId="22" fillId="0" borderId="0" applyFont="0" applyFill="0" applyBorder="0" applyAlignment="0" applyProtection="0"/>
    <xf numFmtId="0" fontId="172" fillId="0" borderId="0">
      <protection locked="0"/>
    </xf>
    <xf numFmtId="0" fontId="22" fillId="45" borderId="0" applyFill="0" applyBorder="0" applyAlignment="0" applyProtection="0">
      <alignment horizontal="right"/>
    </xf>
    <xf numFmtId="15" fontId="37" fillId="0" borderId="0"/>
    <xf numFmtId="15" fontId="37" fillId="0" borderId="0"/>
    <xf numFmtId="15" fontId="37" fillId="0" borderId="0"/>
    <xf numFmtId="229" fontId="69" fillId="0" borderId="0"/>
    <xf numFmtId="0" fontId="173" fillId="0" borderId="0" applyNumberFormat="0"/>
    <xf numFmtId="0" fontId="174" fillId="0" borderId="0">
      <alignment horizontal="centerContinuous"/>
    </xf>
    <xf numFmtId="0" fontId="174" fillId="0" borderId="0" applyNumberFormat="0"/>
    <xf numFmtId="309" fontId="175" fillId="0" borderId="0" applyFill="0" applyBorder="0" applyAlignment="0" applyProtection="0">
      <alignment horizontal="right"/>
    </xf>
    <xf numFmtId="0" fontId="37" fillId="0" borderId="0" applyFill="0" applyBorder="0" applyProtection="0"/>
    <xf numFmtId="6" fontId="84" fillId="0" borderId="0" applyFill="0" applyBorder="0" applyProtection="0"/>
    <xf numFmtId="0" fontId="22" fillId="0" borderId="0" applyBorder="0" applyProtection="0"/>
    <xf numFmtId="309" fontId="175" fillId="0" borderId="0" applyFill="0" applyBorder="0" applyAlignment="0">
      <alignment horizontal="right"/>
    </xf>
    <xf numFmtId="224" fontId="84" fillId="0" borderId="0"/>
    <xf numFmtId="224" fontId="84" fillId="0" borderId="0"/>
    <xf numFmtId="224" fontId="84" fillId="0" borderId="0"/>
    <xf numFmtId="224" fontId="84" fillId="0" borderId="0"/>
    <xf numFmtId="224" fontId="176" fillId="0" borderId="0">
      <protection locked="0"/>
    </xf>
    <xf numFmtId="7" fontId="84" fillId="0" borderId="0"/>
    <xf numFmtId="0" fontId="175" fillId="0" borderId="0" applyFill="0" applyBorder="0" applyAlignment="0">
      <alignment horizontal="right"/>
    </xf>
    <xf numFmtId="171" fontId="177" fillId="0" borderId="0" applyFont="0" applyFill="0" applyBorder="0" applyAlignment="0" applyProtection="0"/>
    <xf numFmtId="6" fontId="84" fillId="0" borderId="0" applyFont="0" applyFill="0" applyBorder="0" applyAlignment="0" applyProtection="0"/>
    <xf numFmtId="310" fontId="107" fillId="0" borderId="52" applyNumberFormat="0" applyFont="0" applyFill="0" applyAlignment="0" applyProtection="0"/>
    <xf numFmtId="42" fontId="150" fillId="0" borderId="0" applyFill="0" applyBorder="0" applyAlignment="0" applyProtection="0"/>
    <xf numFmtId="311" fontId="22" fillId="0" borderId="0" applyFill="0" applyBorder="0" applyAlignment="0">
      <alignment horizontal="center"/>
    </xf>
    <xf numFmtId="165" fontId="29" fillId="0" borderId="53" applyFill="0" applyBorder="0" applyAlignment="0">
      <alignment horizontal="centerContinuous"/>
    </xf>
    <xf numFmtId="0" fontId="74" fillId="0" borderId="0"/>
    <xf numFmtId="312" fontId="22" fillId="0" borderId="0" applyFont="0" applyFill="0" applyBorder="0" applyAlignment="0" applyProtection="0"/>
    <xf numFmtId="312" fontId="22" fillId="0" borderId="0" applyFont="0" applyFill="0" applyBorder="0" applyAlignment="0" applyProtection="0"/>
    <xf numFmtId="312" fontId="22" fillId="0" borderId="0" applyFont="0" applyFill="0" applyBorder="0" applyAlignment="0" applyProtection="0"/>
    <xf numFmtId="0" fontId="22" fillId="80" borderId="46" applyNumberFormat="0"/>
    <xf numFmtId="0" fontId="178" fillId="0" borderId="0">
      <protection locked="0"/>
    </xf>
    <xf numFmtId="0" fontId="178" fillId="0" borderId="0">
      <protection locked="0"/>
    </xf>
    <xf numFmtId="313" fontId="25" fillId="81" borderId="0" applyFill="0" applyBorder="0" applyProtection="0"/>
    <xf numFmtId="0" fontId="179" fillId="0" borderId="0" applyNumberFormat="0" applyAlignment="0">
      <alignment horizontal="left"/>
    </xf>
    <xf numFmtId="307" fontId="22" fillId="42" borderId="54">
      <protection locked="0"/>
    </xf>
    <xf numFmtId="307" fontId="22" fillId="42" borderId="54">
      <protection locked="0"/>
    </xf>
    <xf numFmtId="307" fontId="22" fillId="42" borderId="54">
      <protection locked="0"/>
    </xf>
    <xf numFmtId="307" fontId="22" fillId="42" borderId="54">
      <protection locked="0"/>
    </xf>
    <xf numFmtId="273" fontId="37" fillId="0" borderId="0">
      <alignment horizontal="right"/>
    </xf>
    <xf numFmtId="314" fontId="37" fillId="0" borderId="0"/>
    <xf numFmtId="314" fontId="180" fillId="0" borderId="0">
      <alignment horizontal="right"/>
    </xf>
    <xf numFmtId="0" fontId="181" fillId="82" borderId="55" applyNumberFormat="0" applyAlignment="0">
      <alignment horizontal="center"/>
    </xf>
    <xf numFmtId="0" fontId="181" fillId="82" borderId="55" applyNumberFormat="0" applyAlignment="0">
      <alignment horizontal="center"/>
    </xf>
    <xf numFmtId="0" fontId="181" fillId="82" borderId="55" applyNumberFormat="0" applyAlignment="0">
      <alignment horizontal="center"/>
    </xf>
    <xf numFmtId="0" fontId="181" fillId="82" borderId="55" applyNumberFormat="0" applyAlignment="0">
      <alignment horizontal="center"/>
    </xf>
    <xf numFmtId="0" fontId="181" fillId="82" borderId="55" applyNumberFormat="0" applyAlignment="0">
      <alignment horizontal="center"/>
    </xf>
    <xf numFmtId="0" fontId="181" fillId="82" borderId="55" applyNumberFormat="0" applyAlignment="0">
      <alignment horizontal="center"/>
    </xf>
    <xf numFmtId="0" fontId="181" fillId="82" borderId="55" applyNumberFormat="0" applyAlignment="0">
      <alignment horizontal="center"/>
    </xf>
    <xf numFmtId="0" fontId="181" fillId="82" borderId="55" applyNumberFormat="0" applyAlignment="0">
      <alignment horizontal="center"/>
    </xf>
    <xf numFmtId="0" fontId="181" fillId="82" borderId="55" applyNumberFormat="0" applyAlignment="0">
      <alignment horizontal="center"/>
    </xf>
    <xf numFmtId="0" fontId="26" fillId="0" borderId="0">
      <protection hidden="1"/>
    </xf>
    <xf numFmtId="0" fontId="26" fillId="0" borderId="0">
      <protection hidden="1"/>
    </xf>
    <xf numFmtId="0" fontId="26" fillId="0" borderId="0">
      <protection hidden="1"/>
    </xf>
    <xf numFmtId="0" fontId="26" fillId="0" borderId="0">
      <protection hidden="1"/>
    </xf>
    <xf numFmtId="0" fontId="26" fillId="0" borderId="0">
      <protection hidden="1"/>
    </xf>
    <xf numFmtId="37" fontId="69" fillId="0" borderId="0"/>
    <xf numFmtId="0" fontId="69" fillId="0" borderId="0"/>
    <xf numFmtId="175" fontId="22" fillId="0" borderId="0" applyFont="0" applyFill="0" applyBorder="0" applyAlignment="0" applyProtection="0"/>
    <xf numFmtId="175" fontId="22" fillId="0" borderId="0" applyFont="0" applyFill="0" applyBorder="0" applyAlignment="0" applyProtection="0"/>
    <xf numFmtId="175" fontId="22" fillId="0" borderId="0" applyFont="0" applyFill="0" applyBorder="0" applyAlignment="0" applyProtection="0"/>
    <xf numFmtId="175" fontId="22" fillId="0" borderId="0" applyFont="0" applyFill="0" applyBorder="0" applyAlignment="0" applyProtection="0"/>
    <xf numFmtId="206" fontId="22" fillId="0" borderId="0" applyFont="0" applyFill="0" applyBorder="0" applyAlignment="0" applyProtection="0"/>
    <xf numFmtId="206" fontId="22" fillId="0" borderId="0" applyFont="0" applyFill="0" applyBorder="0" applyAlignment="0" applyProtection="0"/>
    <xf numFmtId="169" fontId="22" fillId="0" borderId="0" applyFont="0" applyFill="0" applyBorder="0" applyAlignment="0" applyProtection="0"/>
    <xf numFmtId="206" fontId="22" fillId="0" borderId="0" applyFont="0" applyFill="0" applyBorder="0" applyAlignment="0" applyProtection="0"/>
    <xf numFmtId="175" fontId="22" fillId="0" borderId="0" applyFont="0" applyFill="0" applyBorder="0" applyAlignment="0" applyProtection="0"/>
    <xf numFmtId="175" fontId="22" fillId="0" borderId="0" applyFont="0" applyFill="0" applyBorder="0" applyAlignment="0" applyProtection="0"/>
    <xf numFmtId="206" fontId="22" fillId="0" borderId="0" applyFont="0" applyFill="0" applyBorder="0" applyAlignment="0" applyProtection="0"/>
    <xf numFmtId="206" fontId="22" fillId="0" borderId="0" applyFont="0" applyFill="0" applyBorder="0" applyAlignment="0" applyProtection="0"/>
    <xf numFmtId="206" fontId="22" fillId="0" borderId="0" applyFont="0" applyFill="0" applyBorder="0" applyAlignment="0" applyProtection="0"/>
    <xf numFmtId="206" fontId="22" fillId="0" borderId="0" applyFont="0" applyFill="0" applyBorder="0" applyAlignment="0" applyProtection="0"/>
    <xf numFmtId="206" fontId="22" fillId="0" borderId="0" applyFont="0" applyFill="0" applyBorder="0" applyAlignment="0" applyProtection="0"/>
    <xf numFmtId="175" fontId="22" fillId="0" borderId="0" applyFont="0" applyFill="0" applyBorder="0" applyAlignment="0" applyProtection="0"/>
    <xf numFmtId="175" fontId="22" fillId="0" borderId="0" applyFont="0" applyFill="0" applyBorder="0" applyAlignment="0" applyProtection="0"/>
    <xf numFmtId="175" fontId="22" fillId="0" borderId="0" applyFont="0" applyFill="0" applyBorder="0" applyAlignment="0" applyProtection="0"/>
    <xf numFmtId="206" fontId="22" fillId="0" borderId="0" applyFont="0" applyFill="0" applyBorder="0" applyAlignment="0" applyProtection="0"/>
    <xf numFmtId="1" fontId="154" fillId="0" borderId="0" applyNumberFormat="0" applyFill="0" applyBorder="0" applyAlignment="0" applyProtection="0"/>
    <xf numFmtId="175" fontId="19" fillId="0" borderId="0" applyNumberFormat="0" applyFill="0" applyBorder="0" applyAlignment="0" applyProtection="0"/>
    <xf numFmtId="175" fontId="19" fillId="0" borderId="0" applyNumberFormat="0" applyFill="0" applyBorder="0" applyAlignment="0" applyProtection="0"/>
    <xf numFmtId="0" fontId="182" fillId="0" borderId="0" applyNumberFormat="0" applyFill="0" applyBorder="0" applyAlignment="0" applyProtection="0"/>
    <xf numFmtId="0" fontId="182" fillId="0" borderId="0" applyNumberFormat="0" applyFill="0" applyBorder="0" applyAlignment="0" applyProtection="0"/>
    <xf numFmtId="0" fontId="19" fillId="0" borderId="0" applyNumberFormat="0" applyFill="0" applyBorder="0" applyAlignment="0" applyProtection="0"/>
    <xf numFmtId="0" fontId="182" fillId="0" borderId="0" applyNumberFormat="0" applyFill="0" applyBorder="0" applyAlignment="0" applyProtection="0"/>
    <xf numFmtId="0" fontId="182" fillId="0" borderId="0" applyNumberFormat="0" applyFill="0" applyBorder="0" applyAlignment="0" applyProtection="0"/>
    <xf numFmtId="0" fontId="182" fillId="0" borderId="0" applyNumberFormat="0" applyFill="0" applyBorder="0" applyAlignment="0" applyProtection="0"/>
    <xf numFmtId="0" fontId="182" fillId="0" borderId="0" applyNumberFormat="0" applyFill="0" applyBorder="0" applyAlignment="0" applyProtection="0"/>
    <xf numFmtId="0" fontId="182" fillId="0" borderId="0" applyNumberFormat="0" applyFill="0" applyBorder="0" applyAlignment="0" applyProtection="0"/>
    <xf numFmtId="0" fontId="182" fillId="0" borderId="0" applyNumberFormat="0" applyFill="0" applyBorder="0" applyAlignment="0" applyProtection="0"/>
    <xf numFmtId="0" fontId="182" fillId="0" borderId="0" applyNumberFormat="0" applyFill="0" applyBorder="0" applyAlignment="0" applyProtection="0"/>
    <xf numFmtId="0" fontId="30" fillId="0" borderId="0" applyNumberFormat="0" applyFill="0" applyBorder="0" applyAlignment="0" applyProtection="0"/>
    <xf numFmtId="0" fontId="172" fillId="0" borderId="0">
      <protection locked="0"/>
    </xf>
    <xf numFmtId="0" fontId="84" fillId="0" borderId="0" applyProtection="0"/>
    <xf numFmtId="0" fontId="84" fillId="0" borderId="0" applyProtection="0"/>
    <xf numFmtId="0" fontId="84" fillId="0" borderId="0" applyProtection="0"/>
    <xf numFmtId="0" fontId="84" fillId="0" borderId="0" applyProtection="0"/>
    <xf numFmtId="0" fontId="172" fillId="0" borderId="0">
      <protection locked="0"/>
    </xf>
    <xf numFmtId="0" fontId="25" fillId="0" borderId="0" applyProtection="0"/>
    <xf numFmtId="0" fontId="25" fillId="0" borderId="0" applyProtection="0"/>
    <xf numFmtId="0" fontId="25" fillId="0" borderId="0" applyProtection="0"/>
    <xf numFmtId="0" fontId="25" fillId="0" borderId="0" applyProtection="0"/>
    <xf numFmtId="0" fontId="22" fillId="0" borderId="0" applyProtection="0"/>
    <xf numFmtId="0" fontId="22" fillId="0" borderId="0" applyProtection="0"/>
    <xf numFmtId="0" fontId="22" fillId="0" borderId="0" applyProtection="0"/>
    <xf numFmtId="0" fontId="22" fillId="0" borderId="0" applyProtection="0"/>
    <xf numFmtId="0" fontId="37" fillId="0" borderId="0" applyProtection="0"/>
    <xf numFmtId="0" fontId="37" fillId="0" borderId="0" applyProtection="0"/>
    <xf numFmtId="0" fontId="37" fillId="0" borderId="0" applyProtection="0"/>
    <xf numFmtId="0" fontId="37" fillId="0" borderId="0" applyProtection="0"/>
    <xf numFmtId="0" fontId="172" fillId="0" borderId="0">
      <protection locked="0"/>
    </xf>
    <xf numFmtId="315" fontId="22" fillId="0" borderId="0" applyFont="0" applyFill="0" applyBorder="0">
      <alignment horizontal="left"/>
    </xf>
    <xf numFmtId="316" fontId="22" fillId="0" borderId="0" applyFont="0" applyFill="0" applyBorder="0" applyAlignment="0" applyProtection="0"/>
    <xf numFmtId="0" fontId="172" fillId="0" borderId="0">
      <protection locked="0"/>
    </xf>
    <xf numFmtId="0" fontId="172" fillId="0" borderId="0">
      <protection locked="0"/>
    </xf>
    <xf numFmtId="0" fontId="22" fillId="0" borderId="0"/>
    <xf numFmtId="317" fontId="22" fillId="0" borderId="0">
      <protection locked="0"/>
    </xf>
    <xf numFmtId="318" fontId="141" fillId="0" borderId="0" applyFont="0" applyFill="0" applyBorder="0" applyAlignment="0" applyProtection="0"/>
    <xf numFmtId="317" fontId="22" fillId="0" borderId="0">
      <protection locked="0"/>
    </xf>
    <xf numFmtId="317" fontId="22" fillId="0" borderId="0">
      <protection locked="0"/>
    </xf>
    <xf numFmtId="317" fontId="22" fillId="0" borderId="0">
      <protection locked="0"/>
    </xf>
    <xf numFmtId="317" fontId="22" fillId="0" borderId="0">
      <protection locked="0"/>
    </xf>
    <xf numFmtId="317" fontId="22" fillId="0" borderId="0">
      <protection locked="0"/>
    </xf>
    <xf numFmtId="317" fontId="22" fillId="0" borderId="0">
      <protection locked="0"/>
    </xf>
    <xf numFmtId="317" fontId="22" fillId="0" borderId="0">
      <protection locked="0"/>
    </xf>
    <xf numFmtId="317" fontId="22" fillId="0" borderId="0">
      <protection locked="0"/>
    </xf>
    <xf numFmtId="204" fontId="22" fillId="0" borderId="0">
      <protection locked="0"/>
    </xf>
    <xf numFmtId="0" fontId="64" fillId="0" borderId="0"/>
    <xf numFmtId="0" fontId="64" fillId="0" borderId="0"/>
    <xf numFmtId="319" fontId="141" fillId="0" borderId="0" applyFill="0" applyBorder="0">
      <alignment horizontal="right"/>
    </xf>
    <xf numFmtId="320" fontId="183" fillId="83" borderId="25"/>
    <xf numFmtId="320" fontId="183" fillId="83" borderId="25"/>
    <xf numFmtId="320" fontId="183" fillId="83" borderId="25"/>
    <xf numFmtId="320" fontId="183" fillId="83" borderId="25"/>
    <xf numFmtId="320" fontId="183" fillId="83" borderId="25"/>
    <xf numFmtId="320" fontId="183" fillId="83" borderId="25"/>
    <xf numFmtId="320" fontId="183" fillId="83" borderId="25"/>
    <xf numFmtId="320" fontId="183" fillId="83" borderId="25"/>
    <xf numFmtId="320" fontId="183" fillId="83" borderId="25"/>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22"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22"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22" fillId="0" borderId="0">
      <alignment vertical="center"/>
    </xf>
    <xf numFmtId="0" fontId="22" fillId="0" borderId="0">
      <alignment vertical="center"/>
    </xf>
    <xf numFmtId="0" fontId="22" fillId="0" borderId="0">
      <alignment vertical="center"/>
    </xf>
    <xf numFmtId="0" fontId="184" fillId="0" borderId="0">
      <alignment horizontal="left"/>
    </xf>
    <xf numFmtId="0" fontId="185" fillId="0" borderId="0">
      <alignment horizontal="left"/>
    </xf>
    <xf numFmtId="0" fontId="84" fillId="0" borderId="0" applyFill="0" applyBorder="0" applyProtection="0">
      <alignment horizontal="left"/>
    </xf>
    <xf numFmtId="0" fontId="186" fillId="0" borderId="0" applyNumberFormat="0" applyFill="0" applyBorder="0" applyProtection="0">
      <alignment horizontal="left"/>
    </xf>
    <xf numFmtId="0" fontId="186" fillId="0" borderId="0">
      <alignment horizontal="left"/>
    </xf>
    <xf numFmtId="0" fontId="187" fillId="0" borderId="0" applyNumberFormat="0" applyFill="0" applyBorder="0" applyAlignment="0" applyProtection="0"/>
    <xf numFmtId="38" fontId="83" fillId="0" borderId="0" applyFill="0" applyBorder="0" applyAlignment="0" applyProtection="0"/>
    <xf numFmtId="260" fontId="37" fillId="42" borderId="40" applyFont="0" applyBorder="0" applyAlignment="0" applyProtection="0">
      <alignment vertical="top"/>
    </xf>
    <xf numFmtId="260" fontId="37" fillId="42" borderId="40" applyFont="0" applyBorder="0" applyAlignment="0" applyProtection="0">
      <alignment vertical="top"/>
    </xf>
    <xf numFmtId="321" fontId="167" fillId="0" borderId="0" applyBorder="0" applyProtection="0"/>
    <xf numFmtId="252" fontId="22" fillId="0" borderId="0"/>
    <xf numFmtId="17" fontId="97" fillId="0" borderId="0"/>
    <xf numFmtId="210" fontId="188" fillId="0" borderId="0"/>
    <xf numFmtId="210" fontId="188" fillId="0" borderId="0"/>
    <xf numFmtId="210" fontId="188" fillId="0" borderId="0"/>
    <xf numFmtId="210" fontId="188" fillId="0" borderId="0"/>
    <xf numFmtId="210" fontId="188" fillId="0" borderId="0"/>
    <xf numFmtId="210" fontId="188" fillId="0" borderId="0"/>
    <xf numFmtId="210" fontId="188" fillId="0" borderId="0"/>
    <xf numFmtId="210" fontId="188" fillId="0" borderId="0"/>
    <xf numFmtId="210" fontId="188" fillId="0" borderId="0"/>
    <xf numFmtId="37" fontId="37" fillId="0" borderId="0"/>
    <xf numFmtId="0" fontId="189" fillId="0" borderId="0" applyNumberFormat="0" applyFill="0" applyBorder="0" applyAlignment="0" applyProtection="0"/>
    <xf numFmtId="175" fontId="11" fillId="11" borderId="0" applyNumberFormat="0" applyBorder="0" applyAlignment="0" applyProtection="0"/>
    <xf numFmtId="175" fontId="11" fillId="11" borderId="0" applyNumberFormat="0" applyBorder="0" applyAlignment="0" applyProtection="0"/>
    <xf numFmtId="0" fontId="190" fillId="49" borderId="0" applyNumberFormat="0" applyBorder="0" applyAlignment="0" applyProtection="0"/>
    <xf numFmtId="0" fontId="190" fillId="49" borderId="0" applyNumberFormat="0" applyBorder="0" applyAlignment="0" applyProtection="0"/>
    <xf numFmtId="0" fontId="11" fillId="11" borderId="0" applyNumberFormat="0" applyBorder="0" applyAlignment="0" applyProtection="0"/>
    <xf numFmtId="0" fontId="190" fillId="49" borderId="0" applyNumberFormat="0" applyBorder="0" applyAlignment="0" applyProtection="0"/>
    <xf numFmtId="0" fontId="190" fillId="49" borderId="0" applyNumberFormat="0" applyBorder="0" applyAlignment="0" applyProtection="0"/>
    <xf numFmtId="0" fontId="190" fillId="49" borderId="0" applyNumberFormat="0" applyBorder="0" applyAlignment="0" applyProtection="0"/>
    <xf numFmtId="0" fontId="190" fillId="49" borderId="0" applyNumberFormat="0" applyBorder="0" applyAlignment="0" applyProtection="0"/>
    <xf numFmtId="0" fontId="190" fillId="49" borderId="0" applyNumberFormat="0" applyBorder="0" applyAlignment="0" applyProtection="0"/>
    <xf numFmtId="0" fontId="190" fillId="49" borderId="0" applyNumberFormat="0" applyBorder="0" applyAlignment="0" applyProtection="0"/>
    <xf numFmtId="0" fontId="190" fillId="49" borderId="0" applyNumberFormat="0" applyBorder="0" applyAlignment="0" applyProtection="0"/>
    <xf numFmtId="4" fontId="84" fillId="84" borderId="50"/>
    <xf numFmtId="38" fontId="37" fillId="44" borderId="0" applyNumberFormat="0" applyBorder="0" applyAlignment="0" applyProtection="0"/>
    <xf numFmtId="38" fontId="37" fillId="44" borderId="0" applyNumberFormat="0" applyBorder="0" applyAlignment="0" applyProtection="0"/>
    <xf numFmtId="0" fontId="37" fillId="44" borderId="0" applyNumberFormat="0" applyBorder="0" applyAlignment="0" applyProtection="0"/>
    <xf numFmtId="38" fontId="37" fillId="44" borderId="0" applyNumberFormat="0" applyBorder="0" applyAlignment="0" applyProtection="0"/>
    <xf numFmtId="38" fontId="37" fillId="44" borderId="0" applyNumberFormat="0" applyBorder="0" applyAlignment="0" applyProtection="0"/>
    <xf numFmtId="38" fontId="37" fillId="44" borderId="0" applyNumberFormat="0" applyBorder="0" applyAlignment="0" applyProtection="0"/>
    <xf numFmtId="0" fontId="22" fillId="85" borderId="47" applyNumberFormat="0" applyFont="0" applyAlignment="0"/>
    <xf numFmtId="0" fontId="22" fillId="85" borderId="47" applyNumberFormat="0" applyFont="0" applyAlignment="0"/>
    <xf numFmtId="0" fontId="22" fillId="85" borderId="47" applyNumberFormat="0" applyFont="0" applyAlignment="0"/>
    <xf numFmtId="0" fontId="22" fillId="85" borderId="47" applyNumberFormat="0" applyFont="0" applyAlignment="0"/>
    <xf numFmtId="0" fontId="22" fillId="85" borderId="47" applyNumberFormat="0" applyFont="0" applyAlignment="0"/>
    <xf numFmtId="0" fontId="22" fillId="85" borderId="47" applyNumberFormat="0" applyFont="0" applyAlignment="0"/>
    <xf numFmtId="43" fontId="191" fillId="0" borderId="29"/>
    <xf numFmtId="0" fontId="99" fillId="78" borderId="0" applyNumberFormat="0" applyFill="0" applyBorder="0"/>
    <xf numFmtId="0" fontId="37" fillId="0" borderId="0" applyFill="0" applyBorder="0" applyAlignment="0" applyProtection="0">
      <alignment horizontal="right"/>
    </xf>
    <xf numFmtId="9" fontId="81" fillId="66" borderId="0">
      <alignment horizontal="right"/>
      <protection locked="0"/>
    </xf>
    <xf numFmtId="0" fontId="37" fillId="0" borderId="0" applyFill="0" applyBorder="0" applyAlignment="0" applyProtection="0"/>
    <xf numFmtId="0" fontId="37" fillId="0" borderId="0" applyAlignment="0">
      <alignment horizontal="left"/>
      <protection locked="0"/>
    </xf>
    <xf numFmtId="0" fontId="82" fillId="0" borderId="34"/>
    <xf numFmtId="322" fontId="141" fillId="0" borderId="0" applyFont="0" applyFill="0" applyBorder="0" applyAlignment="0" applyProtection="0"/>
    <xf numFmtId="49" fontId="187" fillId="0" borderId="0">
      <alignment horizontal="right"/>
    </xf>
    <xf numFmtId="49" fontId="187" fillId="0" borderId="0">
      <alignment horizontal="right"/>
    </xf>
    <xf numFmtId="323" fontId="167" fillId="45" borderId="40" applyNumberFormat="0" applyFont="0" applyAlignment="0"/>
    <xf numFmtId="323" fontId="167" fillId="45" borderId="40" applyNumberFormat="0" applyFont="0" applyAlignment="0"/>
    <xf numFmtId="324" fontId="107" fillId="0" borderId="0" applyFont="0" applyFill="0" applyBorder="0" applyAlignment="0" applyProtection="0">
      <alignment horizontal="right"/>
    </xf>
    <xf numFmtId="0" fontId="22" fillId="86" borderId="0"/>
    <xf numFmtId="0" fontId="22" fillId="86" borderId="0"/>
    <xf numFmtId="0" fontId="22" fillId="86" borderId="0"/>
    <xf numFmtId="0" fontId="192" fillId="0" borderId="0" applyNumberFormat="0" applyFill="0" applyBorder="0" applyAlignment="0" applyProtection="0"/>
    <xf numFmtId="0" fontId="193" fillId="44" borderId="0"/>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37" fontId="194" fillId="43" borderId="2" applyBorder="0">
      <alignment horizontal="left" vertical="center" indent="1"/>
    </xf>
    <xf numFmtId="0" fontId="193" fillId="44" borderId="0"/>
    <xf numFmtId="0" fontId="193" fillId="44" borderId="0"/>
    <xf numFmtId="0" fontId="193" fillId="44" borderId="0"/>
    <xf numFmtId="0" fontId="193" fillId="44" borderId="0"/>
    <xf numFmtId="0" fontId="193" fillId="44" borderId="0"/>
    <xf numFmtId="17" fontId="138" fillId="0" borderId="27">
      <alignment horizontal="center" wrapText="1"/>
    </xf>
    <xf numFmtId="17" fontId="138" fillId="0" borderId="27">
      <alignment horizontal="center" wrapText="1"/>
    </xf>
    <xf numFmtId="17" fontId="138" fillId="0" borderId="27">
      <alignment horizontal="center" wrapText="1"/>
    </xf>
    <xf numFmtId="17" fontId="138" fillId="0" borderId="27">
      <alignment horizontal="center" wrapText="1"/>
    </xf>
    <xf numFmtId="17" fontId="138" fillId="0" borderId="27">
      <alignment horizontal="center" wrapText="1"/>
    </xf>
    <xf numFmtId="17" fontId="138" fillId="0" borderId="27">
      <alignment horizontal="center" wrapText="1"/>
    </xf>
    <xf numFmtId="17" fontId="138" fillId="0" borderId="27">
      <alignment horizontal="center" wrapText="1"/>
    </xf>
    <xf numFmtId="17" fontId="138" fillId="0" borderId="27">
      <alignment horizontal="center" wrapText="1"/>
    </xf>
    <xf numFmtId="17" fontId="138" fillId="0" borderId="27">
      <alignment horizontal="center" wrapText="1"/>
    </xf>
    <xf numFmtId="0" fontId="195" fillId="0" borderId="0">
      <alignment horizontal="left"/>
    </xf>
    <xf numFmtId="37" fontId="196" fillId="44" borderId="56" applyFill="0">
      <alignment vertical="center"/>
    </xf>
    <xf numFmtId="0" fontId="192" fillId="0" borderId="0" applyNumberFormat="0" applyFill="0" applyBorder="0" applyAlignment="0" applyProtection="0"/>
    <xf numFmtId="0" fontId="117" fillId="0" borderId="56" applyNumberFormat="0" applyAlignment="0" applyProtection="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17" fillId="0" borderId="30">
      <alignment horizontal="left" vertical="center"/>
    </xf>
    <xf numFmtId="0" fontId="197" fillId="0" borderId="0"/>
    <xf numFmtId="0" fontId="198" fillId="0" borderId="0">
      <alignment horizontal="center"/>
    </xf>
    <xf numFmtId="166" fontId="102" fillId="87" borderId="0" applyNumberFormat="0" applyAlignment="0" applyProtection="0"/>
    <xf numFmtId="175" fontId="8" fillId="0" borderId="17" applyNumberFormat="0" applyFill="0" applyAlignment="0" applyProtection="0"/>
    <xf numFmtId="175" fontId="8" fillId="0" borderId="17" applyNumberFormat="0" applyFill="0" applyAlignment="0" applyProtection="0"/>
    <xf numFmtId="0" fontId="199" fillId="0" borderId="57" applyNumberFormat="0" applyFill="0" applyAlignment="0" applyProtection="0"/>
    <xf numFmtId="0" fontId="199" fillId="0" borderId="57" applyNumberFormat="0" applyFill="0" applyAlignment="0" applyProtection="0"/>
    <xf numFmtId="0" fontId="8" fillId="0" borderId="17" applyNumberFormat="0" applyFill="0" applyAlignment="0" applyProtection="0"/>
    <xf numFmtId="0" fontId="199" fillId="0" borderId="57" applyNumberFormat="0" applyFill="0" applyAlignment="0" applyProtection="0"/>
    <xf numFmtId="0" fontId="199" fillId="0" borderId="57" applyNumberFormat="0" applyFill="0" applyAlignment="0" applyProtection="0"/>
    <xf numFmtId="0" fontId="199" fillId="0" borderId="57" applyNumberFormat="0" applyFill="0" applyAlignment="0" applyProtection="0"/>
    <xf numFmtId="0" fontId="199" fillId="0" borderId="57" applyNumberFormat="0" applyFill="0" applyAlignment="0" applyProtection="0"/>
    <xf numFmtId="0" fontId="199" fillId="0" borderId="57" applyNumberFormat="0" applyFill="0" applyAlignment="0" applyProtection="0"/>
    <xf numFmtId="0" fontId="199" fillId="0" borderId="57" applyNumberFormat="0" applyFill="0" applyAlignment="0" applyProtection="0"/>
    <xf numFmtId="0" fontId="199" fillId="0" borderId="57" applyNumberFormat="0" applyFill="0" applyAlignment="0" applyProtection="0"/>
    <xf numFmtId="0" fontId="200" fillId="0" borderId="0">
      <alignment horizontal="left"/>
    </xf>
    <xf numFmtId="0" fontId="201" fillId="0" borderId="2">
      <alignment horizontal="left" vertical="top"/>
    </xf>
    <xf numFmtId="0" fontId="201" fillId="0" borderId="2">
      <alignment horizontal="left" vertical="top"/>
    </xf>
    <xf numFmtId="0" fontId="201" fillId="0" borderId="2">
      <alignment horizontal="left" vertical="top"/>
    </xf>
    <xf numFmtId="0" fontId="201" fillId="0" borderId="2">
      <alignment horizontal="left" vertical="top"/>
    </xf>
    <xf numFmtId="0" fontId="201" fillId="0" borderId="2">
      <alignment horizontal="left" vertical="top"/>
    </xf>
    <xf numFmtId="0" fontId="201" fillId="0" borderId="2">
      <alignment horizontal="left" vertical="top"/>
    </xf>
    <xf numFmtId="0" fontId="201" fillId="0" borderId="2">
      <alignment horizontal="left" vertical="top"/>
    </xf>
    <xf numFmtId="325" fontId="101" fillId="88" borderId="0"/>
    <xf numFmtId="175" fontId="9" fillId="0" borderId="18" applyNumberFormat="0" applyFill="0" applyAlignment="0" applyProtection="0"/>
    <xf numFmtId="175" fontId="9" fillId="0" borderId="18" applyNumberFormat="0" applyFill="0" applyAlignment="0" applyProtection="0"/>
    <xf numFmtId="0" fontId="202" fillId="0" borderId="58" applyNumberFormat="0" applyFill="0" applyAlignment="0" applyProtection="0"/>
    <xf numFmtId="0" fontId="202" fillId="0" borderId="58" applyNumberFormat="0" applyFill="0" applyAlignment="0" applyProtection="0"/>
    <xf numFmtId="0" fontId="9" fillId="0" borderId="18" applyNumberFormat="0" applyFill="0" applyAlignment="0" applyProtection="0"/>
    <xf numFmtId="0" fontId="202" fillId="0" borderId="58" applyNumberFormat="0" applyFill="0" applyAlignment="0" applyProtection="0"/>
    <xf numFmtId="0" fontId="202" fillId="0" borderId="58" applyNumberFormat="0" applyFill="0" applyAlignment="0" applyProtection="0"/>
    <xf numFmtId="0" fontId="202" fillId="0" borderId="58" applyNumberFormat="0" applyFill="0" applyAlignment="0" applyProtection="0"/>
    <xf numFmtId="0" fontId="202" fillId="0" borderId="58" applyNumberFormat="0" applyFill="0" applyAlignment="0" applyProtection="0"/>
    <xf numFmtId="0" fontId="202" fillId="0" borderId="58" applyNumberFormat="0" applyFill="0" applyAlignment="0" applyProtection="0"/>
    <xf numFmtId="0" fontId="202" fillId="0" borderId="58" applyNumberFormat="0" applyFill="0" applyAlignment="0" applyProtection="0"/>
    <xf numFmtId="0" fontId="202" fillId="0" borderId="58" applyNumberFormat="0" applyFill="0" applyAlignment="0" applyProtection="0"/>
    <xf numFmtId="0" fontId="166" fillId="0" borderId="0">
      <alignment horizontal="left"/>
    </xf>
    <xf numFmtId="0" fontId="203" fillId="0" borderId="2">
      <alignment horizontal="left" vertical="top"/>
    </xf>
    <xf numFmtId="0" fontId="203" fillId="0" borderId="2">
      <alignment horizontal="left" vertical="top"/>
    </xf>
    <xf numFmtId="0" fontId="203" fillId="0" borderId="2">
      <alignment horizontal="left" vertical="top"/>
    </xf>
    <xf numFmtId="0" fontId="203" fillId="0" borderId="2">
      <alignment horizontal="left" vertical="top"/>
    </xf>
    <xf numFmtId="0" fontId="203" fillId="0" borderId="2">
      <alignment horizontal="left" vertical="top"/>
    </xf>
    <xf numFmtId="0" fontId="203" fillId="0" borderId="2">
      <alignment horizontal="left" vertical="top"/>
    </xf>
    <xf numFmtId="0" fontId="203" fillId="0" borderId="2">
      <alignment horizontal="left" vertical="top"/>
    </xf>
    <xf numFmtId="0" fontId="67" fillId="0" borderId="0" applyNumberFormat="0" applyFill="0" applyBorder="0"/>
    <xf numFmtId="175" fontId="10" fillId="0" borderId="19" applyNumberFormat="0" applyFill="0" applyAlignment="0" applyProtection="0"/>
    <xf numFmtId="175" fontId="10" fillId="0" borderId="19" applyNumberFormat="0" applyFill="0" applyAlignment="0" applyProtection="0"/>
    <xf numFmtId="0" fontId="204" fillId="0" borderId="59" applyNumberFormat="0" applyFill="0" applyAlignment="0" applyProtection="0"/>
    <xf numFmtId="0" fontId="204" fillId="0" borderId="59" applyNumberFormat="0" applyFill="0" applyAlignment="0" applyProtection="0"/>
    <xf numFmtId="0" fontId="10" fillId="0" borderId="19" applyNumberFormat="0" applyFill="0" applyAlignment="0" applyProtection="0"/>
    <xf numFmtId="0" fontId="204" fillId="0" borderId="59" applyNumberFormat="0" applyFill="0" applyAlignment="0" applyProtection="0"/>
    <xf numFmtId="0" fontId="204" fillId="0" borderId="59" applyNumberFormat="0" applyFill="0" applyAlignment="0" applyProtection="0"/>
    <xf numFmtId="0" fontId="204" fillId="0" borderId="59" applyNumberFormat="0" applyFill="0" applyAlignment="0" applyProtection="0"/>
    <xf numFmtId="0" fontId="204" fillId="0" borderId="59" applyNumberFormat="0" applyFill="0" applyAlignment="0" applyProtection="0"/>
    <xf numFmtId="0" fontId="204" fillId="0" borderId="59" applyNumberFormat="0" applyFill="0" applyAlignment="0" applyProtection="0"/>
    <xf numFmtId="0" fontId="204" fillId="0" borderId="59" applyNumberFormat="0" applyFill="0" applyAlignment="0" applyProtection="0"/>
    <xf numFmtId="0" fontId="204" fillId="0" borderId="59" applyNumberFormat="0" applyFill="0" applyAlignment="0" applyProtection="0"/>
    <xf numFmtId="0" fontId="205" fillId="0" borderId="0">
      <alignment horizontal="left"/>
    </xf>
    <xf numFmtId="175" fontId="10" fillId="0" borderId="0" applyNumberFormat="0" applyFill="0" applyBorder="0" applyAlignment="0" applyProtection="0"/>
    <xf numFmtId="175" fontId="10"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10"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204" fillId="0" borderId="0" applyNumberFormat="0" applyFill="0" applyBorder="0" applyAlignment="0" applyProtection="0"/>
    <xf numFmtId="0" fontId="25" fillId="0" borderId="0" applyFill="0" applyAlignment="0" applyProtection="0"/>
    <xf numFmtId="0" fontId="117" fillId="0" borderId="0" applyNumberFormat="0" applyFill="0" applyBorder="0" applyAlignment="0"/>
    <xf numFmtId="0" fontId="197" fillId="0" borderId="0" applyNumberFormat="0" applyFill="0" applyBorder="0" applyAlignment="0"/>
    <xf numFmtId="0" fontId="25" fillId="0" borderId="27" applyFill="0" applyAlignment="0" applyProtection="0"/>
    <xf numFmtId="0" fontId="25" fillId="0" borderId="27" applyFill="0" applyAlignment="0" applyProtection="0"/>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326" fontId="22" fillId="0" borderId="0">
      <protection locked="0"/>
    </xf>
    <xf numFmtId="0" fontId="206" fillId="0" borderId="0"/>
    <xf numFmtId="175" fontId="206" fillId="0" borderId="0"/>
    <xf numFmtId="0" fontId="206" fillId="0" borderId="0"/>
    <xf numFmtId="206" fontId="206" fillId="0" borderId="0"/>
    <xf numFmtId="0" fontId="207" fillId="0" borderId="0">
      <alignment horizontal="center"/>
    </xf>
    <xf numFmtId="37" fontId="69" fillId="0" borderId="0"/>
    <xf numFmtId="0" fontId="69" fillId="0" borderId="0"/>
    <xf numFmtId="327" fontId="208" fillId="0" borderId="0" applyFill="0" applyBorder="0" applyAlignment="0" applyProtection="0">
      <alignment horizontal="right"/>
    </xf>
    <xf numFmtId="0" fontId="81" fillId="0" borderId="60" applyNumberFormat="0" applyFill="0" applyAlignment="0" applyProtection="0"/>
    <xf numFmtId="0" fontId="81" fillId="0" borderId="60" applyNumberFormat="0" applyFill="0" applyAlignment="0" applyProtection="0"/>
    <xf numFmtId="0" fontId="81" fillId="0" borderId="60" applyNumberFormat="0" applyFill="0" applyAlignment="0" applyProtection="0"/>
    <xf numFmtId="0" fontId="81" fillId="0" borderId="60" applyNumberFormat="0" applyFill="0" applyAlignment="0" applyProtection="0"/>
    <xf numFmtId="0" fontId="81" fillId="0" borderId="60" applyNumberFormat="0" applyFill="0" applyAlignment="0" applyProtection="0"/>
    <xf numFmtId="43" fontId="81" fillId="0" borderId="0" applyFill="0" applyBorder="0" applyProtection="0">
      <alignment horizontal="right"/>
    </xf>
    <xf numFmtId="0" fontId="74" fillId="0" borderId="0"/>
    <xf numFmtId="0" fontId="24"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175" fontId="24"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209" fillId="0" borderId="0" applyNumberFormat="0" applyFill="0" applyBorder="0" applyAlignment="0" applyProtection="0">
      <alignment vertical="top"/>
      <protection locked="0"/>
    </xf>
    <xf numFmtId="0" fontId="210" fillId="0" borderId="0" applyNumberFormat="0" applyFill="0" applyBorder="0" applyAlignment="0" applyProtection="0">
      <alignment vertical="top"/>
      <protection locked="0"/>
    </xf>
    <xf numFmtId="0" fontId="210"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24" fillId="0" borderId="0" applyNumberFormat="0" applyFill="0" applyBorder="0" applyAlignment="0" applyProtection="0">
      <alignment vertical="top"/>
      <protection locked="0"/>
    </xf>
    <xf numFmtId="0" fontId="211" fillId="0" borderId="0" applyFill="0" applyBorder="0">
      <alignment horizontal="center" vertical="center"/>
      <protection locked="0"/>
    </xf>
    <xf numFmtId="0" fontId="212" fillId="0" borderId="0" applyFill="0" applyBorder="0">
      <alignment horizontal="left" vertical="center"/>
      <protection locked="0"/>
    </xf>
    <xf numFmtId="0" fontId="213" fillId="0" borderId="0" applyNumberFormat="0" applyFill="0" applyBorder="0" applyAlignment="0" applyProtection="0">
      <alignment vertical="top"/>
      <protection locked="0"/>
    </xf>
    <xf numFmtId="0" fontId="214" fillId="43" borderId="0"/>
    <xf numFmtId="0" fontId="84" fillId="0" borderId="0" applyFill="0" applyBorder="0" applyAlignment="0" applyProtection="0"/>
    <xf numFmtId="0" fontId="215" fillId="0" borderId="0" applyNumberFormat="0" applyFill="0" applyBorder="0" applyAlignment="0" applyProtection="0">
      <alignment horizontal="left"/>
    </xf>
    <xf numFmtId="0" fontId="216" fillId="0" borderId="0" applyFill="0" applyBorder="0" applyAlignment="0" applyProtection="0">
      <alignment horizontal="right"/>
    </xf>
    <xf numFmtId="328" fontId="217" fillId="0" borderId="61"/>
    <xf numFmtId="329" fontId="217" fillId="0" borderId="61"/>
    <xf numFmtId="328" fontId="217" fillId="0" borderId="61"/>
    <xf numFmtId="15" fontId="217" fillId="0" borderId="61"/>
    <xf numFmtId="323" fontId="217" fillId="0" borderId="61"/>
    <xf numFmtId="15" fontId="94" fillId="89" borderId="62"/>
    <xf numFmtId="330" fontId="94" fillId="66" borderId="62"/>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0" fontId="37" fillId="45" borderId="40" applyNumberFormat="0" applyBorder="0" applyAlignment="0" applyProtection="0"/>
    <xf numFmtId="175" fontId="14" fillId="14" borderId="20" applyNumberFormat="0" applyAlignment="0" applyProtection="0"/>
    <xf numFmtId="175" fontId="14" fillId="14" borderId="20"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14" fillId="14" borderId="20"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18" fillId="52" borderId="46" applyNumberFormat="0" applyAlignment="0" applyProtection="0"/>
    <xf numFmtId="0" fontId="22" fillId="0" borderId="0" applyFill="0" applyBorder="0" applyProtection="0"/>
    <xf numFmtId="0" fontId="22" fillId="0" borderId="0" applyFill="0" applyBorder="0" applyProtection="0"/>
    <xf numFmtId="287" fontId="22" fillId="0" borderId="0" applyFill="0" applyBorder="0" applyProtection="0"/>
    <xf numFmtId="331" fontId="130" fillId="45" borderId="0"/>
    <xf numFmtId="0" fontId="22" fillId="0" borderId="0" applyFill="0" applyBorder="0" applyProtection="0"/>
    <xf numFmtId="332" fontId="22" fillId="0" borderId="0" applyFont="0" applyFill="0" applyBorder="0" applyAlignment="0" applyProtection="0"/>
    <xf numFmtId="332" fontId="22" fillId="0" borderId="0" applyFont="0" applyFill="0" applyBorder="0" applyAlignment="0" applyProtection="0"/>
    <xf numFmtId="0" fontId="22" fillId="0" borderId="0" applyFill="0" applyBorder="0" applyProtection="0"/>
    <xf numFmtId="170" fontId="37" fillId="45" borderId="0" applyNumberFormat="0" applyFont="0" applyBorder="0" applyAlignment="0" applyProtection="0">
      <alignment horizontal="center"/>
      <protection locked="0"/>
    </xf>
    <xf numFmtId="170" fontId="37" fillId="45" borderId="0" applyNumberFormat="0" applyFont="0" applyBorder="0" applyAlignment="0" applyProtection="0">
      <alignment horizontal="center"/>
      <protection locked="0"/>
    </xf>
    <xf numFmtId="170" fontId="37" fillId="45" borderId="0" applyNumberFormat="0" applyFont="0" applyBorder="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165" fontId="37" fillId="45" borderId="27" applyNumberFormat="0" applyFont="0" applyAlignment="0" applyProtection="0">
      <alignment horizontal="center"/>
      <protection locked="0"/>
    </xf>
    <xf numFmtId="333" fontId="219" fillId="0" borderId="0" applyFill="0" applyBorder="0" applyProtection="0">
      <alignment vertical="center"/>
    </xf>
    <xf numFmtId="284" fontId="219" fillId="0" borderId="0" applyFill="0" applyBorder="0" applyProtection="0">
      <alignment vertical="center"/>
    </xf>
    <xf numFmtId="334" fontId="219" fillId="0" borderId="0" applyFill="0" applyBorder="0" applyProtection="0">
      <alignment vertical="center"/>
    </xf>
    <xf numFmtId="335" fontId="219" fillId="0" borderId="0" applyFill="0" applyBorder="0" applyProtection="0">
      <alignment vertical="center"/>
    </xf>
    <xf numFmtId="0" fontId="220" fillId="90" borderId="63" applyNumberFormat="0" applyBorder="0" applyAlignment="0" applyProtection="0"/>
    <xf numFmtId="175" fontId="220" fillId="90" borderId="63" applyNumberFormat="0" applyBorder="0" applyAlignment="0" applyProtection="0"/>
    <xf numFmtId="175" fontId="220" fillId="90" borderId="63" applyNumberFormat="0" applyBorder="0" applyAlignment="0" applyProtection="0"/>
    <xf numFmtId="0" fontId="220" fillId="90" borderId="63" applyNumberFormat="0" applyBorder="0" applyAlignment="0" applyProtection="0"/>
    <xf numFmtId="0" fontId="221" fillId="91" borderId="0" applyNumberFormat="0"/>
    <xf numFmtId="175" fontId="221" fillId="91" borderId="0" applyNumberFormat="0"/>
    <xf numFmtId="0" fontId="221" fillId="91" borderId="0" applyNumberFormat="0"/>
    <xf numFmtId="0" fontId="22" fillId="0" borderId="1" applyNumberFormat="0"/>
    <xf numFmtId="0" fontId="22" fillId="0" borderId="1" applyNumberFormat="0"/>
    <xf numFmtId="0" fontId="22" fillId="0" borderId="1" applyNumberFormat="0"/>
    <xf numFmtId="0" fontId="22" fillId="0" borderId="1" applyNumberFormat="0"/>
    <xf numFmtId="0" fontId="22" fillId="0" borderId="1" applyNumberFormat="0"/>
    <xf numFmtId="0" fontId="22" fillId="0" borderId="1" applyNumberFormat="0"/>
    <xf numFmtId="0" fontId="22" fillId="0" borderId="1" applyNumberFormat="0"/>
    <xf numFmtId="43" fontId="6" fillId="0" borderId="0" applyFill="0" applyBorder="0" applyAlignment="0" applyProtection="0"/>
    <xf numFmtId="336" fontId="22" fillId="92" borderId="28" applyFont="0" applyBorder="0" applyAlignment="0"/>
    <xf numFmtId="336" fontId="22" fillId="74" borderId="28" applyFill="0" applyAlignment="0"/>
    <xf numFmtId="0" fontId="3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16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25" fillId="0" borderId="0"/>
    <xf numFmtId="337" fontId="22" fillId="0" borderId="0"/>
    <xf numFmtId="338" fontId="22" fillId="0" borderId="0" applyFont="0" applyFill="0" applyBorder="0" applyAlignment="0" applyProtection="0"/>
    <xf numFmtId="339" fontId="22" fillId="0" borderId="0" applyFont="0" applyFill="0" applyBorder="0" applyAlignment="0" applyProtection="0"/>
    <xf numFmtId="38" fontId="222" fillId="0" borderId="0"/>
    <xf numFmtId="38" fontId="223" fillId="0" borderId="0"/>
    <xf numFmtId="38" fontId="224" fillId="0" borderId="0"/>
    <xf numFmtId="38" fontId="225" fillId="0" borderId="0"/>
    <xf numFmtId="0" fontId="226" fillId="0" borderId="0"/>
    <xf numFmtId="340" fontId="84" fillId="0" borderId="0">
      <alignment horizontal="left"/>
    </xf>
    <xf numFmtId="260" fontId="22" fillId="0" borderId="0">
      <alignment horizontal="left"/>
    </xf>
    <xf numFmtId="260" fontId="22" fillId="0" borderId="0">
      <alignment horizontal="left"/>
    </xf>
    <xf numFmtId="260" fontId="22" fillId="0" borderId="0">
      <alignment horizontal="left"/>
    </xf>
    <xf numFmtId="0" fontId="227" fillId="0" borderId="0" applyNumberFormat="0">
      <alignment horizontal="left"/>
    </xf>
    <xf numFmtId="37" fontId="22" fillId="0" borderId="0" applyFont="0" applyFill="0" applyBorder="0" applyAlignment="0" applyProtection="0"/>
    <xf numFmtId="37" fontId="22" fillId="0" borderId="0" applyFont="0" applyFill="0" applyBorder="0" applyAlignment="0" applyProtection="0"/>
    <xf numFmtId="37" fontId="22" fillId="0" borderId="0" applyFont="0" applyFill="0" applyBorder="0" applyAlignment="0" applyProtection="0"/>
    <xf numFmtId="41" fontId="109" fillId="0" borderId="0" applyBorder="0">
      <alignment vertical="center"/>
    </xf>
    <xf numFmtId="43" fontId="191" fillId="0" borderId="5"/>
    <xf numFmtId="43" fontId="191" fillId="0" borderId="5"/>
    <xf numFmtId="43" fontId="191" fillId="0" borderId="5"/>
    <xf numFmtId="43" fontId="191" fillId="0" borderId="5"/>
    <xf numFmtId="43" fontId="191" fillId="0" borderId="5"/>
    <xf numFmtId="43" fontId="191" fillId="0" borderId="5"/>
    <xf numFmtId="43" fontId="191" fillId="0" borderId="5"/>
    <xf numFmtId="43" fontId="191" fillId="0" borderId="5"/>
    <xf numFmtId="43" fontId="191" fillId="0" borderId="5"/>
    <xf numFmtId="43" fontId="191" fillId="0" borderId="5"/>
    <xf numFmtId="43" fontId="191" fillId="0" borderId="5"/>
    <xf numFmtId="43" fontId="191" fillId="0" borderId="5"/>
    <xf numFmtId="43" fontId="191" fillId="0" borderId="5"/>
    <xf numFmtId="43" fontId="191" fillId="0" borderId="5"/>
    <xf numFmtId="43" fontId="191" fillId="0" borderId="5"/>
    <xf numFmtId="0" fontId="228" fillId="0" borderId="0"/>
    <xf numFmtId="0" fontId="82" fillId="0" borderId="33"/>
    <xf numFmtId="0" fontId="82" fillId="0" borderId="33"/>
    <xf numFmtId="0" fontId="82" fillId="0" borderId="33"/>
    <xf numFmtId="0" fontId="82" fillId="0" borderId="33"/>
    <xf numFmtId="0" fontId="82" fillId="0" borderId="33"/>
    <xf numFmtId="0" fontId="82" fillId="0" borderId="33"/>
    <xf numFmtId="0" fontId="22" fillId="0" borderId="28" applyNumberFormat="0" applyFont="0" applyFill="0" applyAlignment="0"/>
    <xf numFmtId="0" fontId="99" fillId="74" borderId="0" applyNumberFormat="0" applyFont="0" applyBorder="0" applyAlignment="0" applyProtection="0">
      <alignment horizontal="left"/>
    </xf>
    <xf numFmtId="0" fontId="229" fillId="0" borderId="64" applyNumberFormat="0" applyFill="0" applyAlignment="0" applyProtection="0"/>
    <xf numFmtId="0" fontId="229" fillId="0" borderId="64" applyNumberFormat="0" applyFill="0" applyAlignment="0" applyProtection="0"/>
    <xf numFmtId="175" fontId="17" fillId="0" borderId="22" applyNumberFormat="0" applyFill="0" applyAlignment="0" applyProtection="0"/>
    <xf numFmtId="175" fontId="17" fillId="0" borderId="22" applyNumberFormat="0" applyFill="0" applyAlignment="0" applyProtection="0"/>
    <xf numFmtId="14" fontId="69" fillId="0" borderId="0">
      <alignment horizontal="center"/>
    </xf>
    <xf numFmtId="16" fontId="69" fillId="0" borderId="0">
      <alignment horizontal="center"/>
    </xf>
    <xf numFmtId="341" fontId="22" fillId="0" borderId="0" applyFont="0" applyFill="0" applyBorder="0" applyAlignment="0" applyProtection="0"/>
    <xf numFmtId="341" fontId="22" fillId="0" borderId="0" applyFont="0" applyFill="0" applyBorder="0" applyAlignment="0" applyProtection="0"/>
    <xf numFmtId="341" fontId="22" fillId="0" borderId="0" applyFont="0" applyFill="0" applyBorder="0" applyAlignment="0" applyProtection="0"/>
    <xf numFmtId="342" fontId="22" fillId="0" borderId="27" applyFont="0" applyFill="0" applyBorder="0" applyAlignment="0" applyProtection="0">
      <alignment horizontal="centerContinuous"/>
    </xf>
    <xf numFmtId="342" fontId="22" fillId="0" borderId="27" applyFont="0" applyFill="0" applyBorder="0" applyAlignment="0" applyProtection="0">
      <alignment horizontal="centerContinuous"/>
    </xf>
    <xf numFmtId="342" fontId="22" fillId="0" borderId="27" applyFont="0" applyFill="0" applyBorder="0" applyAlignment="0" applyProtection="0">
      <alignment horizontal="centerContinuous"/>
    </xf>
    <xf numFmtId="343" fontId="22" fillId="0" borderId="0" applyFont="0" applyFill="0" applyBorder="0" applyAlignment="0" applyProtection="0"/>
    <xf numFmtId="343" fontId="22" fillId="0" borderId="0" applyFont="0" applyFill="0" applyBorder="0" applyAlignment="0" applyProtection="0"/>
    <xf numFmtId="343" fontId="22" fillId="0" borderId="0" applyFont="0" applyFill="0" applyBorder="0" applyAlignment="0" applyProtection="0"/>
    <xf numFmtId="344" fontId="126" fillId="0" borderId="0" applyFont="0" applyFill="0" applyBorder="0" applyAlignment="0" applyProtection="0"/>
    <xf numFmtId="287" fontId="53" fillId="0" borderId="0" applyFont="0" applyFill="0" applyBorder="0" applyAlignment="0" applyProtection="0"/>
    <xf numFmtId="345" fontId="53" fillId="0" borderId="0" applyFont="0" applyFill="0" applyBorder="0" applyAlignment="0" applyProtection="0"/>
    <xf numFmtId="346" fontId="22" fillId="0" borderId="0" applyFont="0" applyFill="0" applyBorder="0" applyAlignment="0" applyProtection="0"/>
    <xf numFmtId="347" fontId="22" fillId="0" borderId="0" applyFont="0" applyFill="0" applyBorder="0" applyAlignment="0" applyProtection="0"/>
    <xf numFmtId="0" fontId="230" fillId="93" borderId="0">
      <alignment horizontal="right"/>
    </xf>
    <xf numFmtId="37" fontId="22" fillId="0" borderId="0" applyFont="0" applyFill="0" applyBorder="0" applyAlignment="0" applyProtection="0">
      <alignment horizontal="left" wrapText="1"/>
    </xf>
    <xf numFmtId="37" fontId="22" fillId="0" borderId="0" applyFont="0" applyFill="0" applyBorder="0" applyAlignment="0" applyProtection="0">
      <alignment horizontal="left" wrapText="1"/>
    </xf>
    <xf numFmtId="37" fontId="22" fillId="0" borderId="0" applyFont="0" applyFill="0" applyBorder="0" applyAlignment="0" applyProtection="0">
      <alignment horizontal="left" wrapText="1"/>
    </xf>
    <xf numFmtId="224" fontId="22" fillId="0" borderId="0" applyFont="0" applyFill="0" applyBorder="0" applyAlignment="0" applyProtection="0">
      <alignment horizontal="left" wrapText="1"/>
    </xf>
    <xf numFmtId="224" fontId="22" fillId="0" borderId="0" applyFont="0" applyFill="0" applyBorder="0" applyAlignment="0" applyProtection="0">
      <alignment horizontal="left" wrapText="1"/>
    </xf>
    <xf numFmtId="224" fontId="22" fillId="0" borderId="0" applyFont="0" applyFill="0" applyBorder="0" applyAlignment="0" applyProtection="0">
      <alignment horizontal="left" wrapText="1"/>
    </xf>
    <xf numFmtId="348" fontId="231" fillId="0" borderId="0" applyNumberFormat="0" applyFont="0" applyFill="0" applyBorder="0" applyAlignment="0" applyProtection="0"/>
    <xf numFmtId="348" fontId="232" fillId="0" borderId="0" applyNumberFormat="0" applyFont="0" applyFill="0" applyBorder="0" applyAlignment="0" applyProtection="0"/>
    <xf numFmtId="44"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37" fontId="69" fillId="0" borderId="1">
      <alignment horizontal="right"/>
    </xf>
    <xf numFmtId="37" fontId="69" fillId="0" borderId="1">
      <alignment horizontal="right"/>
    </xf>
    <xf numFmtId="0" fontId="69" fillId="0" borderId="1">
      <alignment horizontal="right"/>
    </xf>
    <xf numFmtId="37" fontId="69" fillId="0" borderId="1">
      <alignment horizontal="right"/>
    </xf>
    <xf numFmtId="37" fontId="69" fillId="0" borderId="1">
      <alignment horizontal="right"/>
    </xf>
    <xf numFmtId="0" fontId="69" fillId="0" borderId="1">
      <alignment horizontal="right"/>
    </xf>
    <xf numFmtId="37" fontId="69" fillId="0" borderId="1">
      <alignment horizontal="right"/>
    </xf>
    <xf numFmtId="37" fontId="69" fillId="0" borderId="1">
      <alignment horizontal="right"/>
    </xf>
    <xf numFmtId="37" fontId="69" fillId="0" borderId="1">
      <alignment horizontal="right"/>
    </xf>
    <xf numFmtId="37" fontId="69" fillId="0" borderId="1">
      <alignment horizontal="right"/>
    </xf>
    <xf numFmtId="37" fontId="69" fillId="0" borderId="1">
      <alignment horizontal="right"/>
    </xf>
    <xf numFmtId="37" fontId="69" fillId="0" borderId="1">
      <alignment horizontal="right"/>
    </xf>
    <xf numFmtId="37" fontId="69" fillId="0" borderId="1">
      <alignment horizontal="right"/>
    </xf>
    <xf numFmtId="37" fontId="69" fillId="0" borderId="1">
      <alignment horizontal="right"/>
    </xf>
    <xf numFmtId="37" fontId="69" fillId="0" borderId="1">
      <alignment horizontal="right"/>
    </xf>
    <xf numFmtId="37" fontId="69" fillId="0" borderId="1">
      <alignment horizontal="right"/>
    </xf>
    <xf numFmtId="37" fontId="69" fillId="0" borderId="0">
      <alignment horizontal="center"/>
    </xf>
    <xf numFmtId="0" fontId="69" fillId="0" borderId="0">
      <alignment horizontal="center"/>
    </xf>
    <xf numFmtId="37" fontId="69" fillId="0" borderId="0">
      <alignment horizontal="center"/>
    </xf>
    <xf numFmtId="0" fontId="69" fillId="0" borderId="0">
      <alignment horizontal="center"/>
    </xf>
    <xf numFmtId="17" fontId="69" fillId="0" borderId="0">
      <alignment horizontal="center"/>
    </xf>
    <xf numFmtId="19" fontId="69" fillId="0" borderId="0">
      <alignment horizontal="center"/>
    </xf>
    <xf numFmtId="349" fontId="107" fillId="0" borderId="0" applyFont="0" applyFill="0" applyBorder="0" applyProtection="0">
      <alignment horizontal="right"/>
    </xf>
    <xf numFmtId="0" fontId="107" fillId="0" borderId="0" applyFont="0" applyFill="0" applyBorder="0" applyProtection="0">
      <alignment horizontal="right"/>
    </xf>
    <xf numFmtId="349" fontId="107" fillId="0" borderId="0" applyFont="0" applyFill="0" applyBorder="0" applyProtection="0">
      <alignment horizontal="right"/>
    </xf>
    <xf numFmtId="0" fontId="233" fillId="0" borderId="0">
      <alignment horizontal="right"/>
    </xf>
    <xf numFmtId="9" fontId="234" fillId="0" borderId="65" applyNumberFormat="0" applyProtection="0">
      <alignment horizontal="right"/>
    </xf>
    <xf numFmtId="0" fontId="235" fillId="46" borderId="0" applyNumberFormat="0" applyBorder="0" applyAlignment="0" applyProtection="0"/>
    <xf numFmtId="0" fontId="235" fillId="46" borderId="0" applyNumberFormat="0" applyBorder="0" applyAlignment="0" applyProtection="0"/>
    <xf numFmtId="175" fontId="13" fillId="13" borderId="0" applyNumberFormat="0" applyBorder="0" applyAlignment="0" applyProtection="0"/>
    <xf numFmtId="175" fontId="13" fillId="13" borderId="0" applyNumberFormat="0" applyBorder="0" applyAlignment="0" applyProtection="0"/>
    <xf numFmtId="0" fontId="236" fillId="0" borderId="66" applyNumberFormat="0" applyAlignment="0"/>
    <xf numFmtId="37" fontId="237" fillId="0" borderId="0"/>
    <xf numFmtId="0" fontId="237" fillId="0" borderId="0"/>
    <xf numFmtId="38" fontId="141" fillId="0" borderId="0" applyBorder="0"/>
    <xf numFmtId="38" fontId="238" fillId="0" borderId="0">
      <protection locked="0"/>
    </xf>
    <xf numFmtId="340" fontId="239" fillId="0" borderId="0"/>
    <xf numFmtId="37" fontId="159" fillId="0" borderId="0"/>
    <xf numFmtId="38" fontId="240" fillId="0" borderId="0"/>
    <xf numFmtId="0" fontId="22" fillId="0" borderId="0"/>
    <xf numFmtId="0" fontId="5" fillId="0" borderId="0"/>
    <xf numFmtId="0" fontId="5" fillId="0" borderId="0"/>
    <xf numFmtId="0" fontId="22" fillId="0" borderId="0"/>
    <xf numFmtId="176" fontId="76" fillId="0" borderId="0"/>
    <xf numFmtId="176" fontId="76" fillId="0" borderId="0"/>
    <xf numFmtId="176" fontId="76" fillId="0" borderId="0"/>
    <xf numFmtId="176" fontId="76" fillId="0" borderId="0"/>
    <xf numFmtId="176" fontId="76" fillId="0" borderId="0"/>
    <xf numFmtId="176" fontId="76" fillId="0" borderId="0"/>
    <xf numFmtId="176" fontId="76" fillId="0" borderId="0"/>
    <xf numFmtId="176" fontId="76" fillId="0" borderId="0"/>
    <xf numFmtId="0" fontId="53"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176" fontId="76" fillId="0" borderId="0"/>
    <xf numFmtId="176" fontId="76" fillId="0" borderId="0"/>
    <xf numFmtId="176" fontId="76" fillId="0" borderId="0"/>
    <xf numFmtId="176" fontId="76" fillId="0" borderId="0"/>
    <xf numFmtId="176" fontId="76" fillId="0" borderId="0"/>
    <xf numFmtId="176" fontId="76" fillId="0" borderId="0"/>
    <xf numFmtId="0" fontId="22" fillId="0" borderId="0"/>
    <xf numFmtId="0" fontId="5" fillId="0" borderId="0"/>
    <xf numFmtId="0" fontId="5" fillId="0" borderId="0"/>
    <xf numFmtId="0" fontId="22"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76" fillId="0" borderId="0"/>
    <xf numFmtId="0" fontId="5" fillId="0" borderId="0"/>
    <xf numFmtId="0" fontId="5" fillId="0" borderId="0"/>
    <xf numFmtId="0" fontId="5" fillId="0" borderId="0"/>
    <xf numFmtId="0" fontId="5" fillId="0" borderId="0"/>
    <xf numFmtId="176" fontId="76" fillId="0" borderId="0"/>
    <xf numFmtId="0" fontId="76"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5" fontId="76" fillId="0" borderId="0"/>
    <xf numFmtId="175" fontId="76" fillId="0" borderId="0"/>
    <xf numFmtId="175" fontId="76" fillId="0" borderId="0"/>
    <xf numFmtId="175" fontId="76" fillId="0" borderId="0"/>
    <xf numFmtId="175" fontId="76" fillId="0" borderId="0"/>
    <xf numFmtId="0" fontId="76" fillId="0" borderId="0"/>
    <xf numFmtId="0" fontId="76" fillId="0" borderId="0"/>
    <xf numFmtId="0" fontId="76" fillId="0" borderId="0"/>
    <xf numFmtId="0" fontId="76" fillId="0" borderId="0"/>
    <xf numFmtId="176" fontId="76" fillId="0" borderId="0"/>
    <xf numFmtId="0" fontId="22" fillId="0" borderId="0"/>
    <xf numFmtId="0" fontId="5" fillId="0" borderId="0"/>
    <xf numFmtId="0" fontId="5" fillId="0" borderId="0"/>
    <xf numFmtId="0"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169" fontId="22" fillId="0" borderId="0"/>
    <xf numFmtId="169" fontId="22" fillId="0" borderId="0"/>
    <xf numFmtId="169"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176" fontId="146" fillId="0" borderId="0"/>
    <xf numFmtId="176" fontId="146" fillId="0" borderId="0"/>
    <xf numFmtId="0" fontId="22" fillId="0" borderId="0"/>
    <xf numFmtId="0" fontId="5" fillId="0" borderId="0"/>
    <xf numFmtId="0" fontId="5" fillId="0" borderId="0"/>
    <xf numFmtId="0" fontId="5"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146" fillId="0" borderId="0"/>
    <xf numFmtId="176" fontId="146" fillId="0" borderId="0"/>
    <xf numFmtId="176" fontId="146" fillId="0" borderId="0"/>
    <xf numFmtId="176" fontId="146" fillId="0" borderId="0"/>
    <xf numFmtId="0" fontId="146" fillId="0" borderId="0"/>
    <xf numFmtId="176" fontId="146" fillId="0" borderId="0"/>
    <xf numFmtId="176" fontId="146" fillId="0" borderId="0"/>
    <xf numFmtId="0" fontId="5" fillId="0" borderId="0"/>
    <xf numFmtId="0" fontId="5"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146" fillId="0" borderId="0"/>
    <xf numFmtId="0" fontId="146" fillId="0" borderId="0"/>
    <xf numFmtId="176" fontId="146" fillId="0" borderId="0"/>
    <xf numFmtId="176" fontId="146" fillId="0" borderId="0"/>
    <xf numFmtId="0" fontId="5" fillId="0" borderId="0"/>
    <xf numFmtId="0" fontId="22" fillId="0" borderId="0"/>
    <xf numFmtId="0" fontId="5" fillId="0" borderId="0"/>
    <xf numFmtId="0" fontId="5"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146" fillId="0" borderId="0"/>
    <xf numFmtId="0" fontId="146" fillId="0" borderId="0"/>
    <xf numFmtId="0" fontId="5" fillId="0" borderId="0"/>
    <xf numFmtId="0" fontId="22"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76" fillId="0" borderId="0"/>
    <xf numFmtId="0" fontId="22" fillId="0" borderId="0"/>
    <xf numFmtId="176" fontId="146" fillId="0" borderId="0"/>
    <xf numFmtId="176" fontId="146" fillId="0" borderId="0"/>
    <xf numFmtId="176" fontId="146" fillId="0" borderId="0"/>
    <xf numFmtId="176" fontId="146" fillId="0" borderId="0"/>
    <xf numFmtId="0" fontId="146" fillId="0" borderId="0"/>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172" fontId="5" fillId="0" borderId="0">
      <alignment horizontal="left" wrapText="1"/>
    </xf>
    <xf numFmtId="0" fontId="146" fillId="0" borderId="0"/>
    <xf numFmtId="0" fontId="76"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146" fillId="0" borderId="0"/>
    <xf numFmtId="0" fontId="146"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0" fontId="76" fillId="0" borderId="0"/>
    <xf numFmtId="0" fontId="5"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146" fillId="0" borderId="0"/>
    <xf numFmtId="0" fontId="146"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0" fontId="22" fillId="0" borderId="0">
      <alignment vertical="center"/>
    </xf>
    <xf numFmtId="0" fontId="5" fillId="0" borderId="0"/>
    <xf numFmtId="0" fontId="22"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4" fillId="0" borderId="0"/>
    <xf numFmtId="0" fontId="5" fillId="0" borderId="0"/>
    <xf numFmtId="0" fontId="84" fillId="0" borderId="0"/>
    <xf numFmtId="176" fontId="22" fillId="0" borderId="0"/>
    <xf numFmtId="176" fontId="22" fillId="0" borderId="0"/>
    <xf numFmtId="176" fontId="22" fillId="0" borderId="0"/>
    <xf numFmtId="0" fontId="84" fillId="0" borderId="0"/>
    <xf numFmtId="0" fontId="22" fillId="0" borderId="0"/>
    <xf numFmtId="0" fontId="22" fillId="0" borderId="0"/>
    <xf numFmtId="0" fontId="22" fillId="0" borderId="0"/>
    <xf numFmtId="176" fontId="22" fillId="0" borderId="0"/>
    <xf numFmtId="0" fontId="5" fillId="0" borderId="0"/>
    <xf numFmtId="176" fontId="22" fillId="0" borderId="0"/>
    <xf numFmtId="176" fontId="22" fillId="0" borderId="0"/>
    <xf numFmtId="176" fontId="22" fillId="0" borderId="0"/>
    <xf numFmtId="0" fontId="5" fillId="0" borderId="0"/>
    <xf numFmtId="0" fontId="22" fillId="0" borderId="0"/>
    <xf numFmtId="176" fontId="22" fillId="0" borderId="0"/>
    <xf numFmtId="176" fontId="22" fillId="0" borderId="0"/>
    <xf numFmtId="0" fontId="5" fillId="0" borderId="0"/>
    <xf numFmtId="0" fontId="5" fillId="0" borderId="0"/>
    <xf numFmtId="0" fontId="5" fillId="0" borderId="0"/>
    <xf numFmtId="0" fontId="5" fillId="0" borderId="0"/>
    <xf numFmtId="176" fontId="22" fillId="0" borderId="0"/>
    <xf numFmtId="176" fontId="22" fillId="0" borderId="0"/>
    <xf numFmtId="0" fontId="5" fillId="0" borderId="0"/>
    <xf numFmtId="176" fontId="22" fillId="0" borderId="0"/>
    <xf numFmtId="176" fontId="22" fillId="0" borderId="0"/>
    <xf numFmtId="176" fontId="22" fillId="0" borderId="0"/>
    <xf numFmtId="0" fontId="5" fillId="0" borderId="0"/>
    <xf numFmtId="0" fontId="22" fillId="0" borderId="0"/>
    <xf numFmtId="0" fontId="22" fillId="0" borderId="0"/>
    <xf numFmtId="176" fontId="22" fillId="0" borderId="0"/>
    <xf numFmtId="176" fontId="22" fillId="0" borderId="0"/>
    <xf numFmtId="176" fontId="22" fillId="0" borderId="0"/>
    <xf numFmtId="176" fontId="22" fillId="0" borderId="0"/>
    <xf numFmtId="0" fontId="84"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5"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22" fillId="0" borderId="0">
      <alignment vertical="center"/>
    </xf>
    <xf numFmtId="0" fontId="22" fillId="0" borderId="0">
      <alignment vertical="center"/>
    </xf>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206" fontId="22" fillId="0" borderId="0">
      <alignment vertical="center"/>
    </xf>
    <xf numFmtId="206" fontId="76"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22" fillId="0" borderId="0">
      <alignment vertical="center"/>
    </xf>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22" fillId="0" borderId="0">
      <alignment vertical="center"/>
    </xf>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0" fontId="22" fillId="0" borderId="0">
      <alignment vertical="center"/>
    </xf>
    <xf numFmtId="0" fontId="22" fillId="0" borderId="0">
      <alignment vertical="center"/>
    </xf>
    <xf numFmtId="0" fontId="22" fillId="0" borderId="0">
      <alignment vertical="center"/>
    </xf>
    <xf numFmtId="176" fontId="14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6" fontId="146" fillId="0" borderId="0"/>
    <xf numFmtId="176" fontId="146" fillId="0" borderId="0"/>
    <xf numFmtId="0" fontId="76" fillId="0" borderId="0"/>
    <xf numFmtId="0" fontId="76" fillId="0" borderId="0"/>
    <xf numFmtId="0" fontId="76" fillId="0" borderId="0"/>
    <xf numFmtId="0" fontId="76" fillId="0" borderId="0"/>
    <xf numFmtId="175" fontId="22" fillId="0" borderId="0"/>
    <xf numFmtId="169" fontId="5" fillId="0" borderId="0"/>
    <xf numFmtId="169" fontId="5" fillId="0" borderId="0"/>
    <xf numFmtId="0" fontId="22" fillId="0" borderId="0">
      <alignment vertical="center"/>
    </xf>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22" fillId="0" borderId="0">
      <alignment vertical="center"/>
    </xf>
    <xf numFmtId="0" fontId="22" fillId="0" borderId="0"/>
    <xf numFmtId="206" fontId="76" fillId="0" borderId="0"/>
    <xf numFmtId="175" fontId="5" fillId="0" borderId="0"/>
    <xf numFmtId="175" fontId="5" fillId="0" borderId="0"/>
    <xf numFmtId="175" fontId="5" fillId="0" borderId="0"/>
    <xf numFmtId="175" fontId="5"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206"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206" fontId="76"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206"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206" fontId="76" fillId="0" borderId="0"/>
    <xf numFmtId="206" fontId="76" fillId="0" borderId="0"/>
    <xf numFmtId="175" fontId="5" fillId="0" borderId="0"/>
    <xf numFmtId="175" fontId="5" fillId="0" borderId="0"/>
    <xf numFmtId="175" fontId="5" fillId="0" borderId="0"/>
    <xf numFmtId="175" fontId="5" fillId="0" borderId="0"/>
    <xf numFmtId="206"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206" fontId="76" fillId="0" borderId="0"/>
    <xf numFmtId="206" fontId="76"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206" fontId="76" fillId="0" borderId="0"/>
    <xf numFmtId="206" fontId="76" fillId="0" borderId="0"/>
    <xf numFmtId="206" fontId="76" fillId="0" borderId="0"/>
    <xf numFmtId="206" fontId="76" fillId="0" borderId="0"/>
    <xf numFmtId="206" fontId="76" fillId="0" borderId="0"/>
    <xf numFmtId="206" fontId="76" fillId="0" borderId="0"/>
    <xf numFmtId="206" fontId="76" fillId="0" borderId="0"/>
    <xf numFmtId="206" fontId="76" fillId="0" borderId="0"/>
    <xf numFmtId="0" fontId="5" fillId="0" borderId="0"/>
    <xf numFmtId="206" fontId="76" fillId="0" borderId="0"/>
    <xf numFmtId="206" fontId="76" fillId="0" borderId="0"/>
    <xf numFmtId="206" fontId="76" fillId="0" borderId="0"/>
    <xf numFmtId="0" fontId="5"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206" fontId="76" fillId="0" borderId="0"/>
    <xf numFmtId="0" fontId="5" fillId="0" borderId="0"/>
    <xf numFmtId="0" fontId="5" fillId="0" borderId="0"/>
    <xf numFmtId="206" fontId="76"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175"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146" fillId="0" borderId="0"/>
    <xf numFmtId="206"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206" fontId="76" fillId="0" borderId="0"/>
    <xf numFmtId="206" fontId="76" fillId="0" borderId="0"/>
    <xf numFmtId="175" fontId="5" fillId="0" borderId="0"/>
    <xf numFmtId="175" fontId="5" fillId="0" borderId="0"/>
    <xf numFmtId="175" fontId="5" fillId="0" borderId="0"/>
    <xf numFmtId="175" fontId="5" fillId="0" borderId="0"/>
    <xf numFmtId="206" fontId="76" fillId="0" borderId="0"/>
    <xf numFmtId="206" fontId="76" fillId="0" borderId="0"/>
    <xf numFmtId="169" fontId="5" fillId="0" borderId="0"/>
    <xf numFmtId="169" fontId="5" fillId="0" borderId="0"/>
    <xf numFmtId="0"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169" fontId="5" fillId="0" borderId="0"/>
    <xf numFmtId="169" fontId="5" fillId="0" borderId="0"/>
    <xf numFmtId="169" fontId="5" fillId="0" borderId="0"/>
    <xf numFmtId="175" fontId="5" fillId="0" borderId="0"/>
    <xf numFmtId="175" fontId="5" fillId="0" borderId="0"/>
    <xf numFmtId="175" fontId="5" fillId="0" borderId="0"/>
    <xf numFmtId="175" fontId="5" fillId="0" borderId="0"/>
    <xf numFmtId="17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16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0"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0" fontId="76"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0" fontId="76" fillId="0" borderId="0"/>
    <xf numFmtId="175" fontId="14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146" fillId="0" borderId="0"/>
    <xf numFmtId="175" fontId="146" fillId="0" borderId="0"/>
    <xf numFmtId="175" fontId="146" fillId="0" borderId="0"/>
    <xf numFmtId="175" fontId="146" fillId="0" borderId="0"/>
    <xf numFmtId="175" fontId="146" fillId="0" borderId="0"/>
    <xf numFmtId="0" fontId="22" fillId="0" borderId="0"/>
    <xf numFmtId="0" fontId="5"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22" fillId="0" borderId="0">
      <alignment vertical="center"/>
    </xf>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0" fontId="22" fillId="0" borderId="0">
      <alignment vertical="center"/>
    </xf>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47" fillId="0" borderId="0" applyAlignment="0">
      <alignment vertical="top" wrapText="1"/>
      <protection locked="0"/>
    </xf>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147" fillId="0" borderId="0" applyAlignment="0">
      <alignment vertical="top" wrapText="1"/>
      <protection locked="0"/>
    </xf>
    <xf numFmtId="0" fontId="14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146"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17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176" fontId="14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6" fontId="146" fillId="0" borderId="0"/>
    <xf numFmtId="175" fontId="5" fillId="0" borderId="0"/>
    <xf numFmtId="175" fontId="5" fillId="0" borderId="0"/>
    <xf numFmtId="175" fontId="5" fillId="0" borderId="0"/>
    <xf numFmtId="175" fontId="5" fillId="0" borderId="0"/>
    <xf numFmtId="17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0" fontId="14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146" fillId="0" borderId="0"/>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22" fillId="0" borderId="0"/>
    <xf numFmtId="0" fontId="22" fillId="0" borderId="0"/>
    <xf numFmtId="0" fontId="22" fillId="0" borderId="0"/>
    <xf numFmtId="0" fontId="147" fillId="0" borderId="0" applyAlignment="0">
      <alignment vertical="top" wrapText="1"/>
      <protection locked="0"/>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147" fillId="0" borderId="0" applyAlignment="0">
      <alignment vertical="top" wrapText="1"/>
      <protection locked="0"/>
    </xf>
    <xf numFmtId="0" fontId="29" fillId="0" borderId="0"/>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 fillId="0" borderId="0"/>
    <xf numFmtId="169" fontId="5" fillId="0" borderId="0"/>
    <xf numFmtId="175" fontId="22" fillId="0" borderId="0"/>
    <xf numFmtId="169" fontId="5" fillId="0" borderId="0"/>
    <xf numFmtId="176" fontId="22" fillId="0" borderId="0"/>
    <xf numFmtId="0" fontId="5" fillId="0" borderId="0"/>
    <xf numFmtId="0" fontId="5" fillId="0" borderId="0"/>
    <xf numFmtId="0" fontId="5" fillId="0" borderId="0"/>
    <xf numFmtId="0" fontId="5"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22" fillId="0" borderId="0"/>
    <xf numFmtId="0" fontId="5" fillId="0" borderId="0"/>
    <xf numFmtId="0" fontId="5" fillId="0" borderId="0"/>
    <xf numFmtId="0" fontId="5" fillId="0" borderId="0"/>
    <xf numFmtId="0" fontId="5"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22"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76" fontId="22" fillId="0" borderId="0"/>
    <xf numFmtId="176" fontId="76" fillId="0" borderId="0"/>
    <xf numFmtId="176" fontId="76" fillId="0" borderId="0"/>
    <xf numFmtId="0" fontId="22" fillId="0" borderId="0"/>
    <xf numFmtId="0" fontId="22" fillId="0" borderId="0"/>
    <xf numFmtId="0" fontId="22" fillId="0" borderId="0"/>
    <xf numFmtId="0" fontId="22" fillId="0" borderId="0"/>
    <xf numFmtId="206" fontId="22" fillId="0" borderId="0"/>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206"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22" fillId="0" borderId="0"/>
    <xf numFmtId="169" fontId="5" fillId="0" borderId="0"/>
    <xf numFmtId="169" fontId="5" fillId="0" borderId="0"/>
    <xf numFmtId="169" fontId="5" fillId="0" borderId="0"/>
    <xf numFmtId="206" fontId="22" fillId="0" borderId="0"/>
    <xf numFmtId="0" fontId="5" fillId="0" borderId="0"/>
    <xf numFmtId="0" fontId="5" fillId="0" borderId="0"/>
    <xf numFmtId="0" fontId="5" fillId="0" borderId="0"/>
    <xf numFmtId="0" fontId="5" fillId="0" borderId="0"/>
    <xf numFmtId="20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206" fontId="22" fillId="0" borderId="0"/>
    <xf numFmtId="0" fontId="5" fillId="0" borderId="0"/>
    <xf numFmtId="0" fontId="5" fillId="0" borderId="0"/>
    <xf numFmtId="0" fontId="5" fillId="0" borderId="0"/>
    <xf numFmtId="0" fontId="5" fillId="0" borderId="0"/>
    <xf numFmtId="20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206" fontId="22"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169" fontId="5" fillId="0" borderId="0"/>
    <xf numFmtId="206" fontId="22" fillId="0" borderId="0"/>
    <xf numFmtId="206" fontId="22" fillId="0" borderId="0"/>
    <xf numFmtId="206" fontId="22" fillId="0" borderId="0"/>
    <xf numFmtId="0" fontId="22" fillId="0" borderId="0"/>
    <xf numFmtId="0" fontId="22" fillId="0" borderId="0"/>
    <xf numFmtId="0" fontId="22" fillId="0" borderId="0"/>
    <xf numFmtId="0" fontId="22" fillId="0" borderId="0"/>
    <xf numFmtId="206" fontId="22" fillId="0" borderId="0"/>
    <xf numFmtId="0" fontId="147" fillId="0" borderId="0" applyAlignment="0">
      <alignment vertical="top" wrapText="1"/>
      <protection locked="0"/>
    </xf>
    <xf numFmtId="0" fontId="147" fillId="0" borderId="0" applyAlignment="0">
      <alignment vertical="top" wrapText="1"/>
      <protection locked="0"/>
    </xf>
    <xf numFmtId="169" fontId="5" fillId="0" borderId="0"/>
    <xf numFmtId="0" fontId="147" fillId="0" borderId="0" applyAlignment="0">
      <alignment vertical="top" wrapText="1"/>
      <protection locked="0"/>
    </xf>
    <xf numFmtId="0" fontId="22" fillId="0" borderId="0"/>
    <xf numFmtId="0" fontId="22" fillId="0" borderId="0"/>
    <xf numFmtId="0" fontId="22" fillId="0" borderId="0"/>
    <xf numFmtId="0" fontId="22" fillId="0" borderId="0"/>
    <xf numFmtId="0" fontId="22" fillId="0" borderId="0"/>
    <xf numFmtId="169" fontId="5" fillId="0" borderId="0"/>
    <xf numFmtId="206"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alignment vertical="center"/>
    </xf>
    <xf numFmtId="175" fontId="22" fillId="0" borderId="0"/>
    <xf numFmtId="169" fontId="5" fillId="0" borderId="0"/>
    <xf numFmtId="0" fontId="147" fillId="0" borderId="0" applyAlignment="0">
      <alignment vertical="top" wrapText="1"/>
      <protection locked="0"/>
    </xf>
    <xf numFmtId="0" fontId="147" fillId="0" borderId="0" applyAlignment="0">
      <alignment vertical="top" wrapText="1"/>
      <protection locked="0"/>
    </xf>
    <xf numFmtId="0" fontId="29" fillId="0" borderId="0"/>
    <xf numFmtId="0" fontId="29" fillId="0" borderId="0"/>
    <xf numFmtId="0" fontId="29" fillId="0" borderId="0"/>
    <xf numFmtId="0" fontId="29"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206"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206"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22" fillId="0" borderId="0">
      <alignment vertical="center"/>
    </xf>
    <xf numFmtId="0" fontId="22" fillId="0" borderId="0"/>
    <xf numFmtId="0" fontId="22" fillId="0" borderId="0"/>
    <xf numFmtId="176" fontId="146" fillId="0" borderId="0"/>
    <xf numFmtId="176" fontId="146" fillId="0" borderId="0"/>
    <xf numFmtId="176" fontId="146" fillId="0" borderId="0"/>
    <xf numFmtId="0" fontId="22"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76" fillId="0" borderId="0"/>
    <xf numFmtId="0" fontId="76" fillId="0" borderId="0"/>
    <xf numFmtId="0" fontId="76" fillId="0" borderId="0"/>
    <xf numFmtId="0" fontId="76"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76"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alignment vertical="center"/>
    </xf>
    <xf numFmtId="0" fontId="146" fillId="0" borderId="0"/>
    <xf numFmtId="0" fontId="146"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176" fontId="146" fillId="0" borderId="0"/>
    <xf numFmtId="176" fontId="146" fillId="0" borderId="0"/>
    <xf numFmtId="0" fontId="22" fillId="0" borderId="0">
      <alignment vertical="center"/>
    </xf>
    <xf numFmtId="0" fontId="5" fillId="0" borderId="0"/>
    <xf numFmtId="0" fontId="14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176" fontId="146" fillId="0" borderId="0"/>
    <xf numFmtId="176" fontId="146"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22" fillId="0" borderId="0"/>
    <xf numFmtId="0" fontId="22" fillId="0" borderId="0">
      <alignment vertical="center"/>
    </xf>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22" fillId="0" borderId="0">
      <alignment vertical="top"/>
    </xf>
    <xf numFmtId="176" fontId="146"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206" fontId="22" fillId="0" borderId="0">
      <alignment vertical="top"/>
    </xf>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22" fillId="0" borderId="0"/>
    <xf numFmtId="0" fontId="22" fillId="0" borderId="0"/>
    <xf numFmtId="0" fontId="22" fillId="0" borderId="0"/>
    <xf numFmtId="0" fontId="22" fillId="0" borderId="0"/>
    <xf numFmtId="169" fontId="22" fillId="0" borderId="0"/>
    <xf numFmtId="0" fontId="5" fillId="0" borderId="0"/>
    <xf numFmtId="0" fontId="5" fillId="0" borderId="0"/>
    <xf numFmtId="0" fontId="5" fillId="0" borderId="0"/>
    <xf numFmtId="0" fontId="5" fillId="0" borderId="0"/>
    <xf numFmtId="0" fontId="76"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169" fontId="22" fillId="0" borderId="0"/>
    <xf numFmtId="0" fontId="22" fillId="0" borderId="0">
      <alignment vertical="center"/>
    </xf>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176" fontId="76" fillId="0" borderId="0"/>
    <xf numFmtId="0" fontId="22" fillId="0" borderId="0">
      <alignment vertical="center"/>
    </xf>
    <xf numFmtId="0" fontId="76" fillId="0" borderId="0"/>
    <xf numFmtId="0" fontId="29" fillId="0" borderId="0"/>
    <xf numFmtId="169"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176" fontId="76" fillId="0" borderId="0"/>
    <xf numFmtId="0" fontId="22" fillId="0" borderId="0">
      <alignment vertical="center"/>
    </xf>
    <xf numFmtId="0" fontId="76"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147" fillId="0" borderId="0" applyAlignment="0">
      <alignment vertical="top" wrapText="1"/>
      <protection locked="0"/>
    </xf>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6" fontId="22" fillId="0" borderId="0"/>
    <xf numFmtId="176"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69" fontId="22" fillId="0" borderId="0"/>
    <xf numFmtId="206" fontId="22" fillId="0" borderId="0"/>
    <xf numFmtId="175" fontId="5" fillId="0" borderId="0"/>
    <xf numFmtId="175" fontId="5" fillId="0" borderId="0"/>
    <xf numFmtId="175" fontId="5" fillId="0" borderId="0"/>
    <xf numFmtId="175" fontId="5" fillId="0" borderId="0"/>
    <xf numFmtId="206" fontId="22" fillId="0" borderId="0"/>
    <xf numFmtId="175" fontId="22" fillId="0" borderId="0"/>
    <xf numFmtId="175"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alignment vertical="center"/>
    </xf>
    <xf numFmtId="206" fontId="22" fillId="0" borderId="0"/>
    <xf numFmtId="206" fontId="22" fillId="0" borderId="0"/>
    <xf numFmtId="176" fontId="76" fillId="0" borderId="0"/>
    <xf numFmtId="176"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6" fontId="76" fillId="0" borderId="0"/>
    <xf numFmtId="176" fontId="76" fillId="0" borderId="0"/>
    <xf numFmtId="175" fontId="5" fillId="0" borderId="0"/>
    <xf numFmtId="175" fontId="5" fillId="0" borderId="0"/>
    <xf numFmtId="175" fontId="5" fillId="0" borderId="0"/>
    <xf numFmtId="175" fontId="5" fillId="0" borderId="0"/>
    <xf numFmtId="176"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6" fontId="76" fillId="0" borderId="0"/>
    <xf numFmtId="176" fontId="76" fillId="0" borderId="0"/>
    <xf numFmtId="176" fontId="14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6" fontId="146" fillId="0" borderId="0"/>
    <xf numFmtId="176" fontId="14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6" fontId="146" fillId="0" borderId="0"/>
    <xf numFmtId="176" fontId="76" fillId="0" borderId="0"/>
    <xf numFmtId="175" fontId="5" fillId="0" borderId="0"/>
    <xf numFmtId="175" fontId="5" fillId="0" borderId="0"/>
    <xf numFmtId="175" fontId="5" fillId="0" borderId="0"/>
    <xf numFmtId="175" fontId="5" fillId="0" borderId="0"/>
    <xf numFmtId="176"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76" fillId="0" borderId="0"/>
    <xf numFmtId="206"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206" fontId="22" fillId="0" borderId="0"/>
    <xf numFmtId="206"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76" fillId="0" borderId="0"/>
    <xf numFmtId="206" fontId="22" fillId="0" borderId="0"/>
    <xf numFmtId="175" fontId="76" fillId="0" borderId="0"/>
    <xf numFmtId="175"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76" fillId="0" borderId="0"/>
    <xf numFmtId="175"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76" fillId="0" borderId="0"/>
    <xf numFmtId="175" fontId="76" fillId="0" borderId="0"/>
    <xf numFmtId="176" fontId="76" fillId="0" borderId="0"/>
    <xf numFmtId="176" fontId="76" fillId="0" borderId="0"/>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22" fillId="0" borderId="0"/>
    <xf numFmtId="0" fontId="22" fillId="0" borderId="0"/>
    <xf numFmtId="206"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22" fillId="0" borderId="0"/>
    <xf numFmtId="0" fontId="22" fillId="0" borderId="0"/>
    <xf numFmtId="0" fontId="22" fillId="0" borderId="0"/>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22" fillId="0" borderId="0"/>
    <xf numFmtId="0" fontId="5" fillId="0" borderId="0"/>
    <xf numFmtId="0" fontId="22" fillId="0" borderId="0"/>
    <xf numFmtId="175" fontId="5" fillId="0" borderId="0"/>
    <xf numFmtId="175" fontId="5" fillId="0" borderId="0"/>
    <xf numFmtId="175" fontId="5" fillId="0" borderId="0"/>
    <xf numFmtId="175" fontId="5" fillId="0" borderId="0"/>
    <xf numFmtId="0" fontId="22" fillId="0" borderId="0"/>
    <xf numFmtId="0" fontId="22" fillId="0" borderId="0"/>
    <xf numFmtId="175" fontId="5" fillId="0" borderId="0"/>
    <xf numFmtId="0" fontId="22" fillId="0" borderId="0"/>
    <xf numFmtId="0" fontId="5" fillId="0" borderId="0"/>
    <xf numFmtId="0" fontId="5" fillId="0" borderId="0"/>
    <xf numFmtId="0" fontId="5" fillId="0" borderId="0"/>
    <xf numFmtId="0" fontId="5" fillId="0" borderId="0"/>
    <xf numFmtId="0" fontId="5" fillId="0" borderId="0"/>
    <xf numFmtId="175" fontId="76" fillId="0" borderId="0"/>
    <xf numFmtId="175" fontId="5" fillId="0" borderId="0"/>
    <xf numFmtId="175" fontId="5" fillId="0" borderId="0"/>
    <xf numFmtId="175" fontId="5" fillId="0" borderId="0"/>
    <xf numFmtId="175" fontId="5" fillId="0" borderId="0"/>
    <xf numFmtId="175" fontId="76" fillId="0" borderId="0"/>
    <xf numFmtId="175"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76" fillId="0" borderId="0"/>
    <xf numFmtId="175"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76" fillId="0" borderId="0"/>
    <xf numFmtId="176"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6"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76" fillId="0" borderId="0"/>
    <xf numFmtId="175" fontId="76" fillId="0" borderId="0"/>
    <xf numFmtId="175"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76" fillId="0" borderId="0"/>
    <xf numFmtId="175"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76"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76" fillId="0" borderId="0"/>
    <xf numFmtId="175" fontId="76" fillId="0" borderId="0"/>
    <xf numFmtId="175"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175" fontId="76" fillId="0" borderId="0"/>
    <xf numFmtId="175"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5" fontId="76" fillId="0" borderId="0"/>
    <xf numFmtId="176" fontId="76"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176" fontId="76"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22" fillId="0" borderId="0"/>
    <xf numFmtId="0" fontId="22" fillId="0" borderId="0"/>
    <xf numFmtId="175" fontId="5" fillId="0" borderId="0"/>
    <xf numFmtId="175" fontId="5" fillId="0" borderId="0"/>
    <xf numFmtId="175" fontId="5" fillId="0" borderId="0"/>
    <xf numFmtId="175" fontId="5" fillId="0" borderId="0"/>
    <xf numFmtId="0" fontId="22" fillId="0" borderId="0"/>
    <xf numFmtId="175"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22" fillId="0" borderId="0"/>
    <xf numFmtId="169" fontId="22"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76" fillId="0" borderId="0"/>
    <xf numFmtId="0" fontId="76" fillId="0" borderId="0"/>
    <xf numFmtId="176" fontId="146" fillId="0" borderId="0"/>
    <xf numFmtId="176" fontId="146"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0" fontId="76"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22" fillId="0" borderId="0"/>
    <xf numFmtId="0" fontId="22" fillId="0" borderId="0"/>
    <xf numFmtId="0" fontId="22" fillId="0" borderId="0"/>
    <xf numFmtId="0" fontId="146" fillId="0" borderId="0"/>
    <xf numFmtId="0" fontId="22" fillId="0" borderId="0"/>
    <xf numFmtId="0" fontId="146" fillId="0" borderId="0"/>
    <xf numFmtId="0" fontId="146" fillId="0" borderId="0"/>
    <xf numFmtId="169" fontId="22" fillId="0" borderId="0"/>
    <xf numFmtId="0" fontId="147" fillId="0" borderId="0" applyAlignment="0">
      <alignment vertical="top" wrapText="1"/>
      <protection locked="0"/>
    </xf>
    <xf numFmtId="0" fontId="147" fillId="0" borderId="0" applyAlignment="0">
      <alignment vertical="top" wrapText="1"/>
      <protection locked="0"/>
    </xf>
    <xf numFmtId="0" fontId="22" fillId="0" borderId="0"/>
    <xf numFmtId="0" fontId="5" fillId="0" borderId="0"/>
    <xf numFmtId="0" fontId="22"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176" fontId="146" fillId="0" borderId="0"/>
    <xf numFmtId="176" fontId="146"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169" fontId="22" fillId="0" borderId="0"/>
    <xf numFmtId="169" fontId="22" fillId="0" borderId="0"/>
    <xf numFmtId="0" fontId="22" fillId="0" borderId="0"/>
    <xf numFmtId="176" fontId="22" fillId="0" borderId="0"/>
    <xf numFmtId="0" fontId="5" fillId="0" borderId="0"/>
    <xf numFmtId="176" fontId="22"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176" fontId="146"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22" fillId="0" borderId="0"/>
    <xf numFmtId="176" fontId="22"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22" fillId="0" borderId="0"/>
    <xf numFmtId="176" fontId="22"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76" fillId="0" borderId="0"/>
    <xf numFmtId="0" fontId="76" fillId="0" borderId="0"/>
    <xf numFmtId="0" fontId="76"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76" fillId="0" borderId="0"/>
    <xf numFmtId="176" fontId="76" fillId="0" borderId="0"/>
    <xf numFmtId="0" fontId="76" fillId="0" borderId="0"/>
    <xf numFmtId="0"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76" fillId="0" borderId="0"/>
    <xf numFmtId="0" fontId="76"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76" fillId="0" borderId="0"/>
    <xf numFmtId="176" fontId="76" fillId="0" borderId="0"/>
    <xf numFmtId="0" fontId="76" fillId="0" borderId="0"/>
    <xf numFmtId="0"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76" fillId="0" borderId="0"/>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176" fontId="76" fillId="0" borderId="0"/>
    <xf numFmtId="0" fontId="76" fillId="0" borderId="0"/>
    <xf numFmtId="0"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76" fillId="0" borderId="0"/>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176" fontId="76" fillId="0" borderId="0"/>
    <xf numFmtId="0" fontId="76" fillId="0" borderId="0"/>
    <xf numFmtId="0"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76" fillId="0" borderId="0"/>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176" fontId="76" fillId="0" borderId="0"/>
    <xf numFmtId="0" fontId="76" fillId="0" borderId="0"/>
    <xf numFmtId="0"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176"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76" fillId="0" borderId="0"/>
    <xf numFmtId="0"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6" fontId="76" fillId="0" borderId="0"/>
    <xf numFmtId="176" fontId="76" fillId="0" borderId="0"/>
    <xf numFmtId="176" fontId="76" fillId="0" borderId="0"/>
    <xf numFmtId="176"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176" fontId="76" fillId="0" borderId="0"/>
    <xf numFmtId="176" fontId="76" fillId="0" borderId="0"/>
    <xf numFmtId="176" fontId="76" fillId="0" borderId="0"/>
    <xf numFmtId="176"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76" fillId="0" borderId="0"/>
    <xf numFmtId="176" fontId="76" fillId="0" borderId="0"/>
    <xf numFmtId="176" fontId="76" fillId="0" borderId="0"/>
    <xf numFmtId="176" fontId="76" fillId="0" borderId="0"/>
    <xf numFmtId="176" fontId="76" fillId="0" borderId="0"/>
    <xf numFmtId="0" fontId="76" fillId="0" borderId="0"/>
    <xf numFmtId="0" fontId="76"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147" fillId="0" borderId="0" applyAlignment="0">
      <alignment vertical="top" wrapText="1"/>
      <protection locked="0"/>
    </xf>
    <xf numFmtId="0" fontId="147" fillId="0" borderId="0" applyAlignment="0">
      <alignment vertical="top" wrapText="1"/>
      <protection locked="0"/>
    </xf>
    <xf numFmtId="0" fontId="147" fillId="0" borderId="0" applyAlignment="0">
      <alignment vertical="top" wrapText="1"/>
      <protection locked="0"/>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9" fillId="0" borderId="0"/>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69" fontId="22" fillId="0" borderId="0"/>
    <xf numFmtId="176" fontId="22" fillId="0" borderId="0"/>
    <xf numFmtId="175" fontId="5" fillId="0" borderId="0"/>
    <xf numFmtId="175" fontId="5" fillId="0" borderId="0"/>
    <xf numFmtId="175" fontId="5" fillId="0" borderId="0"/>
    <xf numFmtId="175" fontId="5" fillId="0" borderId="0"/>
    <xf numFmtId="176" fontId="22" fillId="0" borderId="0"/>
    <xf numFmtId="175"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176" fontId="22" fillId="0" borderId="0"/>
    <xf numFmtId="175" fontId="5" fillId="0" borderId="0"/>
    <xf numFmtId="175" fontId="5" fillId="0" borderId="0"/>
    <xf numFmtId="175" fontId="5" fillId="0" borderId="0"/>
    <xf numFmtId="175" fontId="5" fillId="0" borderId="0"/>
    <xf numFmtId="176" fontId="22" fillId="0" borderId="0"/>
    <xf numFmtId="169"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76" fillId="0" borderId="0"/>
    <xf numFmtId="176" fontId="22" fillId="0" borderId="0"/>
    <xf numFmtId="176" fontId="22" fillId="0" borderId="0"/>
    <xf numFmtId="176" fontId="146" fillId="0" borderId="0"/>
    <xf numFmtId="176" fontId="146" fillId="0" borderId="0"/>
    <xf numFmtId="176"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6" fontId="22" fillId="0" borderId="0"/>
    <xf numFmtId="176" fontId="146" fillId="0" borderId="0"/>
    <xf numFmtId="176" fontId="146" fillId="0" borderId="0"/>
    <xf numFmtId="176" fontId="146" fillId="0" borderId="0"/>
    <xf numFmtId="176" fontId="146" fillId="0" borderId="0"/>
    <xf numFmtId="0" fontId="76" fillId="0" borderId="0"/>
    <xf numFmtId="0" fontId="76" fillId="0" borderId="0"/>
    <xf numFmtId="0" fontId="14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5" fillId="0" borderId="0"/>
    <xf numFmtId="0" fontId="5" fillId="0" borderId="0"/>
    <xf numFmtId="0" fontId="5" fillId="0" borderId="0"/>
    <xf numFmtId="0" fontId="5" fillId="0" borderId="0"/>
    <xf numFmtId="0" fontId="22" fillId="0" borderId="0">
      <alignment vertical="center"/>
    </xf>
    <xf numFmtId="0" fontId="76" fillId="0" borderId="0"/>
    <xf numFmtId="176" fontId="76"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22"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20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22" fillId="0" borderId="0"/>
    <xf numFmtId="20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22" fillId="0" borderId="0"/>
    <xf numFmtId="0" fontId="22" fillId="0" borderId="0">
      <alignment vertical="center"/>
    </xf>
    <xf numFmtId="0" fontId="5" fillId="0" borderId="0"/>
    <xf numFmtId="0" fontId="5" fillId="0" borderId="0"/>
    <xf numFmtId="0" fontId="22" fillId="0" borderId="0">
      <alignment vertical="center"/>
    </xf>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0" fontId="22" fillId="0" borderId="0"/>
    <xf numFmtId="0" fontId="22" fillId="0" borderId="0"/>
    <xf numFmtId="206" fontId="22" fillId="0" borderId="0"/>
    <xf numFmtId="20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22" fillId="0" borderId="0"/>
    <xf numFmtId="0" fontId="22"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175" fontId="5" fillId="0" borderId="0"/>
    <xf numFmtId="0" fontId="147" fillId="0" borderId="0" applyAlignment="0">
      <alignment vertical="top" wrapText="1"/>
      <protection locked="0"/>
    </xf>
    <xf numFmtId="169" fontId="22" fillId="0" borderId="0"/>
    <xf numFmtId="206" fontId="22" fillId="0" borderId="0"/>
    <xf numFmtId="0" fontId="5" fillId="0" borderId="0"/>
    <xf numFmtId="0" fontId="5" fillId="0" borderId="0"/>
    <xf numFmtId="20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24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4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alignment vertical="center"/>
    </xf>
    <xf numFmtId="0" fontId="5" fillId="0" borderId="0"/>
    <xf numFmtId="0" fontId="22"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76" fillId="0" borderId="0"/>
    <xf numFmtId="0" fontId="5" fillId="0" borderId="0"/>
    <xf numFmtId="0" fontId="5" fillId="0" borderId="0"/>
    <xf numFmtId="0" fontId="76" fillId="0" borderId="0"/>
    <xf numFmtId="176" fontId="146" fillId="0" borderId="0"/>
    <xf numFmtId="176" fontId="146" fillId="0" borderId="0"/>
    <xf numFmtId="176" fontId="146" fillId="0" borderId="0"/>
    <xf numFmtId="0" fontId="76" fillId="0" borderId="0"/>
    <xf numFmtId="0" fontId="76" fillId="0" borderId="0"/>
    <xf numFmtId="0" fontId="76" fillId="0" borderId="0"/>
    <xf numFmtId="0" fontId="22" fillId="0" borderId="0"/>
    <xf numFmtId="0" fontId="76" fillId="0" borderId="0"/>
    <xf numFmtId="0" fontId="22" fillId="0" borderId="0"/>
    <xf numFmtId="176" fontId="76" fillId="0" borderId="0"/>
    <xf numFmtId="176" fontId="76" fillId="0" borderId="0"/>
    <xf numFmtId="0" fontId="22" fillId="0" borderId="0"/>
    <xf numFmtId="0" fontId="76" fillId="0" borderId="0"/>
    <xf numFmtId="176" fontId="76" fillId="0" borderId="0"/>
    <xf numFmtId="176" fontId="76" fillId="0" borderId="0"/>
    <xf numFmtId="0" fontId="76" fillId="0" borderId="0"/>
    <xf numFmtId="0" fontId="76"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76" fillId="0" borderId="0"/>
    <xf numFmtId="0" fontId="7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14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169" fontId="22" fillId="0" borderId="0"/>
    <xf numFmtId="0" fontId="76"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5" fillId="0" borderId="0"/>
    <xf numFmtId="0" fontId="5" fillId="0" borderId="0"/>
    <xf numFmtId="0" fontId="76" fillId="0" borderId="0"/>
    <xf numFmtId="169"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5" fillId="0" borderId="0"/>
    <xf numFmtId="0" fontId="5" fillId="0" borderId="0"/>
    <xf numFmtId="0" fontId="5" fillId="0" borderId="0"/>
    <xf numFmtId="0" fontId="5" fillId="0" borderId="0"/>
    <xf numFmtId="0" fontId="14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76"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24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24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4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0" fontId="241" fillId="0" borderId="0"/>
    <xf numFmtId="0" fontId="22" fillId="0" borderId="0"/>
    <xf numFmtId="176" fontId="146" fillId="0" borderId="0"/>
    <xf numFmtId="0" fontId="147" fillId="0" borderId="0" applyAlignment="0">
      <alignment vertical="top" wrapText="1"/>
      <protection locked="0"/>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7" fillId="0" borderId="0" applyAlignment="0">
      <alignment vertical="top" wrapText="1"/>
      <protection locked="0"/>
    </xf>
    <xf numFmtId="0" fontId="144" fillId="0" borderId="0"/>
    <xf numFmtId="0" fontId="14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5"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0" fontId="76" fillId="0" borderId="0"/>
    <xf numFmtId="0" fontId="22" fillId="0" borderId="0"/>
    <xf numFmtId="0" fontId="5"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147" fillId="0" borderId="0" applyAlignment="0">
      <alignment vertical="top" wrapText="1"/>
      <protection locked="0"/>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7" fillId="0" borderId="0" applyAlignment="0">
      <alignment vertical="top" wrapText="1"/>
      <protection locked="0"/>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5" fillId="0" borderId="0"/>
    <xf numFmtId="0" fontId="22"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alignment vertical="center"/>
    </xf>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169" fontId="22" fillId="0" borderId="0"/>
    <xf numFmtId="0" fontId="22" fillId="0" borderId="0"/>
    <xf numFmtId="176" fontId="22" fillId="0" borderId="0"/>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176" fontId="22" fillId="0" borderId="0"/>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176"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alignment vertical="center"/>
    </xf>
    <xf numFmtId="0" fontId="22"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alignment vertical="center"/>
    </xf>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22" fillId="0" borderId="0">
      <alignment vertical="center"/>
    </xf>
    <xf numFmtId="0" fontId="22" fillId="0" borderId="0"/>
    <xf numFmtId="176" fontId="22" fillId="0" borderId="0"/>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176" fontId="22" fillId="0" borderId="0"/>
    <xf numFmtId="0"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176" fontId="22" fillId="0" borderId="0"/>
    <xf numFmtId="0" fontId="22"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alignment vertical="center"/>
    </xf>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22" fillId="0" borderId="0"/>
    <xf numFmtId="0" fontId="5" fillId="0" borderId="0"/>
    <xf numFmtId="0" fontId="22" fillId="0" borderId="0"/>
    <xf numFmtId="169"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22" fillId="0" borderId="0"/>
    <xf numFmtId="176"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5" fillId="0" borderId="0"/>
    <xf numFmtId="0" fontId="22" fillId="0" borderId="0"/>
    <xf numFmtId="0" fontId="5" fillId="0" borderId="0"/>
    <xf numFmtId="0" fontId="5" fillId="0" borderId="0"/>
    <xf numFmtId="0" fontId="22" fillId="0" borderId="0"/>
    <xf numFmtId="176"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176" fontId="22"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22" fillId="0" borderId="0"/>
    <xf numFmtId="0" fontId="5" fillId="0" borderId="0"/>
    <xf numFmtId="0" fontId="22" fillId="0" borderId="0"/>
    <xf numFmtId="169"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22" fillId="0" borderId="0"/>
    <xf numFmtId="176"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5" fillId="0" borderId="0"/>
    <xf numFmtId="0" fontId="22" fillId="0" borderId="0"/>
    <xf numFmtId="0" fontId="5" fillId="0" borderId="0"/>
    <xf numFmtId="0" fontId="5" fillId="0" borderId="0"/>
    <xf numFmtId="0" fontId="22" fillId="0" borderId="0"/>
    <xf numFmtId="176"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176" fontId="22"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22" fillId="0" borderId="0"/>
    <xf numFmtId="0" fontId="5" fillId="0" borderId="0"/>
    <xf numFmtId="0" fontId="22" fillId="0" borderId="0"/>
    <xf numFmtId="0" fontId="144" fillId="0" borderId="0">
      <alignment vertical="top"/>
    </xf>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22" fillId="0" borderId="0"/>
    <xf numFmtId="176"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176" fontId="22" fillId="0" borderId="0"/>
    <xf numFmtId="0" fontId="22" fillId="0" borderId="0"/>
    <xf numFmtId="0" fontId="22" fillId="0" borderId="0"/>
    <xf numFmtId="0" fontId="5" fillId="0" borderId="0"/>
    <xf numFmtId="0" fontId="22" fillId="0" borderId="0"/>
    <xf numFmtId="0" fontId="5" fillId="0" borderId="0"/>
    <xf numFmtId="0" fontId="5" fillId="0" borderId="0"/>
    <xf numFmtId="0" fontId="22" fillId="0" borderId="0"/>
    <xf numFmtId="176" fontId="22" fillId="0" borderId="0"/>
    <xf numFmtId="0" fontId="22"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176" fontId="22"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22" fillId="0" borderId="0"/>
    <xf numFmtId="0" fontId="22" fillId="0" borderId="0"/>
    <xf numFmtId="0" fontId="22" fillId="0" borderId="0"/>
    <xf numFmtId="176" fontId="22" fillId="0" borderId="0"/>
    <xf numFmtId="0" fontId="22" fillId="0" borderId="0"/>
    <xf numFmtId="0" fontId="22" fillId="0" borderId="0"/>
    <xf numFmtId="176" fontId="22" fillId="0" borderId="0"/>
    <xf numFmtId="0" fontId="22" fillId="0" borderId="0"/>
    <xf numFmtId="0" fontId="22" fillId="0" borderId="0"/>
    <xf numFmtId="176" fontId="22" fillId="0" borderId="0"/>
    <xf numFmtId="0" fontId="22" fillId="0" borderId="0"/>
    <xf numFmtId="0" fontId="22" fillId="0" borderId="0"/>
    <xf numFmtId="176" fontId="22" fillId="0" borderId="0"/>
    <xf numFmtId="0" fontId="22" fillId="0" borderId="0"/>
    <xf numFmtId="0" fontId="22" fillId="0" borderId="0"/>
    <xf numFmtId="176" fontId="22" fillId="0" borderId="0"/>
    <xf numFmtId="0" fontId="22" fillId="0" borderId="0"/>
    <xf numFmtId="176" fontId="22"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20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22"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176"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22"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0" fontId="76" fillId="0" borderId="0"/>
    <xf numFmtId="206" fontId="22"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22" fillId="0" borderId="0"/>
    <xf numFmtId="175"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76" fillId="0" borderId="0"/>
    <xf numFmtId="175" fontId="76" fillId="0" borderId="0"/>
    <xf numFmtId="0" fontId="5" fillId="0" borderId="0"/>
    <xf numFmtId="0" fontId="5" fillId="0" borderId="0"/>
    <xf numFmtId="0" fontId="5" fillId="0" borderId="0"/>
    <xf numFmtId="0" fontId="5" fillId="0" borderId="0"/>
    <xf numFmtId="175" fontId="76" fillId="0" borderId="0"/>
    <xf numFmtId="175" fontId="76" fillId="0" borderId="0"/>
    <xf numFmtId="0" fontId="5" fillId="0" borderId="0"/>
    <xf numFmtId="0" fontId="5" fillId="0" borderId="0"/>
    <xf numFmtId="0" fontId="5" fillId="0" borderId="0"/>
    <xf numFmtId="0" fontId="5" fillId="0" borderId="0"/>
    <xf numFmtId="175" fontId="76" fillId="0" borderId="0"/>
    <xf numFmtId="0" fontId="5" fillId="0" borderId="0"/>
    <xf numFmtId="0" fontId="5" fillId="0" borderId="0"/>
    <xf numFmtId="0" fontId="5" fillId="0" borderId="0"/>
    <xf numFmtId="0" fontId="5" fillId="0" borderId="0"/>
    <xf numFmtId="0" fontId="22" fillId="0" borderId="0"/>
    <xf numFmtId="175" fontId="76" fillId="0" borderId="0"/>
    <xf numFmtId="0" fontId="22"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176" fontId="76" fillId="0" borderId="0"/>
    <xf numFmtId="206" fontId="76" fillId="0" borderId="0"/>
    <xf numFmtId="0" fontId="5" fillId="0" borderId="0"/>
    <xf numFmtId="206" fontId="76" fillId="0" borderId="0"/>
    <xf numFmtId="0" fontId="5" fillId="0" borderId="0"/>
    <xf numFmtId="0" fontId="5" fillId="0" borderId="0"/>
    <xf numFmtId="0" fontId="22" fillId="0" borderId="0"/>
    <xf numFmtId="206" fontId="76" fillId="0" borderId="0"/>
    <xf numFmtId="0" fontId="22"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176" fontId="76" fillId="0" borderId="0"/>
    <xf numFmtId="0" fontId="22" fillId="0" borderId="0"/>
    <xf numFmtId="0" fontId="22"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22"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176"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146" fillId="0" borderId="0"/>
    <xf numFmtId="0" fontId="14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22" fillId="0" borderId="0"/>
    <xf numFmtId="0" fontId="5" fillId="0" borderId="0"/>
    <xf numFmtId="0" fontId="22" fillId="0" borderId="0"/>
    <xf numFmtId="0" fontId="5" fillId="0" borderId="0"/>
    <xf numFmtId="0" fontId="22" fillId="0" borderId="0"/>
    <xf numFmtId="0" fontId="22" fillId="0" borderId="0"/>
    <xf numFmtId="0" fontId="22" fillId="0" borderId="0"/>
    <xf numFmtId="0" fontId="5" fillId="0" borderId="0"/>
    <xf numFmtId="0" fontId="22"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84" fillId="0" borderId="0"/>
    <xf numFmtId="0" fontId="22" fillId="0" borderId="0"/>
    <xf numFmtId="0" fontId="146" fillId="0" borderId="0"/>
    <xf numFmtId="0" fontId="146" fillId="0" borderId="0"/>
    <xf numFmtId="0" fontId="22"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146" fillId="0" borderId="0"/>
    <xf numFmtId="176" fontId="76"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176" fontId="76" fillId="0" borderId="0"/>
    <xf numFmtId="176" fontId="76" fillId="0" borderId="0"/>
    <xf numFmtId="176" fontId="76" fillId="0" borderId="0"/>
    <xf numFmtId="176" fontId="146" fillId="0" borderId="0"/>
    <xf numFmtId="0" fontId="5" fillId="0" borderId="0"/>
    <xf numFmtId="0" fontId="5" fillId="0" borderId="0"/>
    <xf numFmtId="0" fontId="5" fillId="0" borderId="0"/>
    <xf numFmtId="0" fontId="84" fillId="0" borderId="0"/>
    <xf numFmtId="169" fontId="22" fillId="0" borderId="0"/>
    <xf numFmtId="169" fontId="22" fillId="0" borderId="0"/>
    <xf numFmtId="169" fontId="22" fillId="0" borderId="0"/>
    <xf numFmtId="0" fontId="22" fillId="0" borderId="0"/>
    <xf numFmtId="0" fontId="22"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146" fillId="0" borderId="0"/>
    <xf numFmtId="0" fontId="5" fillId="0" borderId="0"/>
    <xf numFmtId="0" fontId="5" fillId="0" borderId="0"/>
    <xf numFmtId="176" fontId="146" fillId="0" borderId="0"/>
    <xf numFmtId="0" fontId="22"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146" fillId="0" borderId="0"/>
    <xf numFmtId="0" fontId="146" fillId="0" borderId="0"/>
    <xf numFmtId="0" fontId="146" fillId="0" borderId="0"/>
    <xf numFmtId="0" fontId="146" fillId="0" borderId="0"/>
    <xf numFmtId="0" fontId="146" fillId="0" borderId="0"/>
    <xf numFmtId="176" fontId="146" fillId="0" borderId="0"/>
    <xf numFmtId="0" fontId="22"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146" fillId="0" borderId="0"/>
    <xf numFmtId="0" fontId="146" fillId="0" borderId="0"/>
    <xf numFmtId="0" fontId="146" fillId="0" borderId="0"/>
    <xf numFmtId="0" fontId="146" fillId="0" borderId="0"/>
    <xf numFmtId="0" fontId="146" fillId="0" borderId="0"/>
    <xf numFmtId="0" fontId="22" fillId="0" borderId="0"/>
    <xf numFmtId="176" fontId="146" fillId="0" borderId="0"/>
    <xf numFmtId="0" fontId="22"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146" fillId="0" borderId="0"/>
    <xf numFmtId="0" fontId="146" fillId="0" borderId="0"/>
    <xf numFmtId="0" fontId="146" fillId="0" borderId="0"/>
    <xf numFmtId="0" fontId="146" fillId="0" borderId="0"/>
    <xf numFmtId="0" fontId="146" fillId="0" borderId="0"/>
    <xf numFmtId="0" fontId="22" fillId="0" borderId="0"/>
    <xf numFmtId="176" fontId="146" fillId="0" borderId="0"/>
    <xf numFmtId="0" fontId="22" fillId="0" borderId="0"/>
    <xf numFmtId="0" fontId="14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5" fillId="0" borderId="0"/>
    <xf numFmtId="0" fontId="5" fillId="0" borderId="0"/>
    <xf numFmtId="0" fontId="5" fillId="0" borderId="0"/>
    <xf numFmtId="0" fontId="146" fillId="0" borderId="0"/>
    <xf numFmtId="0" fontId="146" fillId="0" borderId="0"/>
    <xf numFmtId="0" fontId="5" fillId="0" borderId="0"/>
    <xf numFmtId="0" fontId="146" fillId="0" borderId="0"/>
    <xf numFmtId="0" fontId="146" fillId="0" borderId="0"/>
    <xf numFmtId="0" fontId="146" fillId="0" borderId="0"/>
    <xf numFmtId="0" fontId="146" fillId="0" borderId="0"/>
    <xf numFmtId="0" fontId="146" fillId="0" borderId="0"/>
    <xf numFmtId="0" fontId="22" fillId="0" borderId="0"/>
    <xf numFmtId="176" fontId="146" fillId="0" borderId="0"/>
    <xf numFmtId="0" fontId="22" fillId="0" borderId="0"/>
    <xf numFmtId="20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206" fontId="76" fillId="0" borderId="0"/>
    <xf numFmtId="0" fontId="5" fillId="0" borderId="0"/>
    <xf numFmtId="0" fontId="5" fillId="0" borderId="0"/>
    <xf numFmtId="0" fontId="5" fillId="0" borderId="0"/>
    <xf numFmtId="0" fontId="5" fillId="0" borderId="0"/>
    <xf numFmtId="206" fontId="76" fillId="0" borderId="0"/>
    <xf numFmtId="0" fontId="5" fillId="0" borderId="0"/>
    <xf numFmtId="0" fontId="5" fillId="0" borderId="0"/>
    <xf numFmtId="0" fontId="5" fillId="0" borderId="0"/>
    <xf numFmtId="0" fontId="5" fillId="0" borderId="0"/>
    <xf numFmtId="0" fontId="22" fillId="0" borderId="0"/>
    <xf numFmtId="206" fontId="76"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22" fillId="0" borderId="0"/>
    <xf numFmtId="0" fontId="76" fillId="0" borderId="0"/>
    <xf numFmtId="0" fontId="22" fillId="0" borderId="0"/>
    <xf numFmtId="0" fontId="76" fillId="0" borderId="0"/>
    <xf numFmtId="0" fontId="76" fillId="0" borderId="0"/>
    <xf numFmtId="0" fontId="22" fillId="0" borderId="0"/>
    <xf numFmtId="0"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172" fontId="22" fillId="0" borderId="0">
      <alignment horizontal="left" wrapText="1"/>
    </xf>
    <xf numFmtId="0" fontId="22" fillId="0" borderId="0"/>
    <xf numFmtId="206" fontId="146" fillId="0" borderId="0"/>
    <xf numFmtId="206" fontId="14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76"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4"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206" fontId="14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76" fillId="0" borderId="0"/>
    <xf numFmtId="0" fontId="22" fillId="0" borderId="0"/>
    <xf numFmtId="0" fontId="76" fillId="0" borderId="0"/>
    <xf numFmtId="0" fontId="22" fillId="0" borderId="0"/>
    <xf numFmtId="0" fontId="22" fillId="0" borderId="0"/>
    <xf numFmtId="0" fontId="76" fillId="0" borderId="0"/>
    <xf numFmtId="0" fontId="22" fillId="0" borderId="0"/>
    <xf numFmtId="0" fontId="76" fillId="0" borderId="0"/>
    <xf numFmtId="0" fontId="76" fillId="0" borderId="0"/>
    <xf numFmtId="0" fontId="22" fillId="0" borderId="0"/>
    <xf numFmtId="0" fontId="76"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22" fillId="0" borderId="0"/>
    <xf numFmtId="0" fontId="30" fillId="0" borderId="0"/>
    <xf numFmtId="0" fontId="22" fillId="0" borderId="0"/>
    <xf numFmtId="0" fontId="5" fillId="0" borderId="0"/>
    <xf numFmtId="175" fontId="76" fillId="0" borderId="0"/>
    <xf numFmtId="175" fontId="76" fillId="0" borderId="0"/>
    <xf numFmtId="175"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76" fillId="0" borderId="0"/>
    <xf numFmtId="175"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5" fontId="76"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176"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76" fontId="76"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7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alignment vertical="center"/>
    </xf>
    <xf numFmtId="0" fontId="5" fillId="0" borderId="0"/>
    <xf numFmtId="0" fontId="22" fillId="0" borderId="0">
      <alignment vertical="center"/>
    </xf>
    <xf numFmtId="0" fontId="147" fillId="0" borderId="0" applyAlignment="0">
      <alignment vertical="top" wrapText="1"/>
      <protection locked="0"/>
    </xf>
    <xf numFmtId="0" fontId="5" fillId="0" borderId="0"/>
    <xf numFmtId="0" fontId="147" fillId="0" borderId="0" applyAlignment="0">
      <alignment vertical="top" wrapText="1"/>
      <protection locked="0"/>
    </xf>
    <xf numFmtId="0" fontId="22" fillId="0" borderId="0"/>
    <xf numFmtId="0" fontId="5" fillId="0" borderId="0"/>
    <xf numFmtId="0" fontId="22" fillId="0" borderId="0"/>
    <xf numFmtId="0" fontId="22" fillId="0" borderId="0"/>
    <xf numFmtId="0" fontId="22" fillId="0" borderId="0">
      <alignment vertical="center"/>
    </xf>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22" fillId="0" borderId="0"/>
    <xf numFmtId="0" fontId="22" fillId="0" borderId="0"/>
    <xf numFmtId="0" fontId="22" fillId="0" borderId="0"/>
    <xf numFmtId="0" fontId="5" fillId="0" borderId="0"/>
    <xf numFmtId="0" fontId="5" fillId="0" borderId="0"/>
    <xf numFmtId="0" fontId="22" fillId="0" borderId="0"/>
    <xf numFmtId="260" fontId="37" fillId="0" borderId="0"/>
    <xf numFmtId="0" fontId="37" fillId="0" borderId="0" applyFont="0" applyFill="0" applyBorder="0" applyAlignment="0" applyProtection="0"/>
    <xf numFmtId="0" fontId="99" fillId="94" borderId="0" applyBorder="0" applyAlignment="0">
      <alignment horizontal="left"/>
    </xf>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76" fillId="95" borderId="25"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22" fillId="95" borderId="25"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22" fillId="95" borderId="25" applyNumberFormat="0" applyFont="0" applyAlignment="0" applyProtection="0"/>
    <xf numFmtId="0"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22" fillId="95" borderId="25"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22" fillId="95" borderId="25"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76"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147" fillId="95" borderId="25" applyNumberFormat="0" applyFont="0" applyAlignment="0" applyProtection="0"/>
    <xf numFmtId="0" fontId="76" fillId="95" borderId="25"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22" fillId="95" borderId="25" applyNumberFormat="0" applyFont="0" applyAlignment="0" applyProtection="0"/>
    <xf numFmtId="0" fontId="22" fillId="95" borderId="25"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76"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76"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175" fontId="5" fillId="17" borderId="24" applyNumberFormat="0" applyFont="0" applyAlignment="0" applyProtection="0"/>
    <xf numFmtId="0" fontId="147" fillId="95" borderId="25" applyNumberFormat="0" applyFont="0" applyAlignment="0" applyProtection="0"/>
    <xf numFmtId="0" fontId="147" fillId="95" borderId="25"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5" fillId="17" borderId="24" applyNumberFormat="0" applyFont="0" applyAlignment="0" applyProtection="0"/>
    <xf numFmtId="0" fontId="22" fillId="0" borderId="0" applyFont="0" applyFill="0" applyBorder="0" applyAlignment="0" applyProtection="0"/>
    <xf numFmtId="350" fontId="226" fillId="0" borderId="0" applyFill="0" applyBorder="0" applyAlignment="0" applyProtection="0"/>
    <xf numFmtId="37" fontId="83" fillId="96" borderId="1" applyNumberFormat="0" applyFont="0" applyFill="0" applyAlignment="0" applyProtection="0"/>
    <xf numFmtId="37" fontId="83" fillId="96" borderId="1" applyNumberFormat="0" applyFont="0" applyFill="0" applyAlignment="0" applyProtection="0"/>
    <xf numFmtId="0"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0"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37" fontId="83" fillId="96" borderId="1" applyNumberFormat="0" applyFont="0" applyFill="0" applyAlignment="0" applyProtection="0"/>
    <xf numFmtId="0" fontId="242" fillId="71" borderId="67" applyNumberFormat="0" applyAlignment="0" applyProtection="0"/>
    <xf numFmtId="0" fontId="242" fillId="71" borderId="67" applyNumberFormat="0" applyAlignment="0" applyProtection="0"/>
    <xf numFmtId="0" fontId="242" fillId="71" borderId="67" applyNumberFormat="0" applyAlignment="0" applyProtection="0"/>
    <xf numFmtId="0" fontId="242" fillId="71" borderId="67" applyNumberFormat="0" applyAlignment="0" applyProtection="0"/>
    <xf numFmtId="175" fontId="15" fillId="15" borderId="21" applyNumberFormat="0" applyAlignment="0" applyProtection="0"/>
    <xf numFmtId="175" fontId="15" fillId="15" borderId="21" applyNumberFormat="0" applyAlignment="0" applyProtection="0"/>
    <xf numFmtId="351" fontId="144" fillId="97" borderId="0">
      <alignment horizontal="right"/>
    </xf>
    <xf numFmtId="0" fontId="243" fillId="98" borderId="0">
      <alignment horizontal="center"/>
    </xf>
    <xf numFmtId="0" fontId="102" fillId="99" borderId="0"/>
    <xf numFmtId="0" fontId="233" fillId="97" borderId="0" applyBorder="0">
      <alignment horizontal="centerContinuous"/>
    </xf>
    <xf numFmtId="0" fontId="244" fillId="99" borderId="0" applyBorder="0">
      <alignment horizontal="centerContinuous"/>
    </xf>
    <xf numFmtId="0" fontId="22" fillId="0" borderId="0" applyNumberFormat="0" applyFont="0" applyBorder="0" applyAlignment="0"/>
    <xf numFmtId="0" fontId="29" fillId="0" borderId="0"/>
    <xf numFmtId="0" fontId="245" fillId="0" borderId="0" applyFill="0" applyBorder="0" applyProtection="0">
      <alignment horizontal="left"/>
    </xf>
    <xf numFmtId="175" fontId="245" fillId="0" borderId="0" applyFill="0" applyBorder="0" applyProtection="0">
      <alignment horizontal="left"/>
    </xf>
    <xf numFmtId="0" fontId="245" fillId="0" borderId="0" applyFill="0" applyBorder="0" applyProtection="0">
      <alignment horizontal="left"/>
    </xf>
    <xf numFmtId="206" fontId="245" fillId="0" borderId="0" applyFill="0" applyBorder="0" applyProtection="0">
      <alignment horizontal="left"/>
    </xf>
    <xf numFmtId="0" fontId="246" fillId="0" borderId="0" applyFill="0" applyBorder="0" applyProtection="0">
      <alignment horizontal="left"/>
    </xf>
    <xf numFmtId="175" fontId="246" fillId="0" borderId="0" applyFill="0" applyBorder="0" applyProtection="0">
      <alignment horizontal="left"/>
    </xf>
    <xf numFmtId="0" fontId="246" fillId="0" borderId="0" applyFill="0" applyBorder="0" applyProtection="0">
      <alignment horizontal="left"/>
    </xf>
    <xf numFmtId="206" fontId="246" fillId="0" borderId="0" applyFill="0" applyBorder="0" applyProtection="0">
      <alignment horizontal="left"/>
    </xf>
    <xf numFmtId="0" fontId="247" fillId="0" borderId="0">
      <alignment horizontal="centerContinuous"/>
    </xf>
    <xf numFmtId="175" fontId="247" fillId="0" borderId="0">
      <alignment horizontal="centerContinuous"/>
    </xf>
    <xf numFmtId="0" fontId="247" fillId="0" borderId="0">
      <alignment horizontal="centerContinuous"/>
    </xf>
    <xf numFmtId="206" fontId="247" fillId="0" borderId="0">
      <alignment horizontal="centerContinuous"/>
    </xf>
    <xf numFmtId="0" fontId="138" fillId="0" borderId="68" applyNumberFormat="0" applyAlignment="0" applyProtection="0"/>
    <xf numFmtId="0" fontId="29" fillId="100" borderId="0" applyNumberFormat="0" applyFont="0" applyBorder="0" applyAlignment="0" applyProtection="0"/>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76"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37" fillId="65" borderId="26" applyNumberFormat="0" applyFont="0" applyBorder="0" applyAlignment="0" applyProtection="0">
      <alignment horizontal="center"/>
    </xf>
    <xf numFmtId="0" fontId="29" fillId="0" borderId="69" applyNumberFormat="0" applyAlignment="0" applyProtection="0"/>
    <xf numFmtId="0" fontId="29" fillId="0" borderId="69" applyNumberFormat="0" applyAlignment="0" applyProtection="0"/>
    <xf numFmtId="0" fontId="29" fillId="0" borderId="69" applyNumberFormat="0" applyAlignment="0" applyProtection="0"/>
    <xf numFmtId="0" fontId="29" fillId="0" borderId="70" applyNumberFormat="0" applyAlignment="0" applyProtection="0"/>
    <xf numFmtId="0" fontId="138" fillId="0" borderId="71" applyNumberFormat="0" applyAlignment="0" applyProtection="0"/>
    <xf numFmtId="14" fontId="84" fillId="0" borderId="0">
      <alignment horizontal="center" wrapText="1"/>
      <protection locked="0"/>
    </xf>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165" fontId="22" fillId="0" borderId="0" applyFont="0" applyFill="0" applyBorder="0" applyAlignment="0" applyProtection="0"/>
    <xf numFmtId="0" fontId="248" fillId="0" borderId="0"/>
    <xf numFmtId="10" fontId="37" fillId="0" borderId="0"/>
    <xf numFmtId="10" fontId="37" fillId="0" borderId="0"/>
    <xf numFmtId="10" fontId="37" fillId="0" borderId="0"/>
    <xf numFmtId="10" fontId="37" fillId="0" borderId="0"/>
    <xf numFmtId="10" fontId="37" fillId="0" borderId="0"/>
    <xf numFmtId="10" fontId="37" fillId="0" borderId="0"/>
    <xf numFmtId="10" fontId="37" fillId="0" borderId="0"/>
    <xf numFmtId="37" fontId="69" fillId="0" borderId="0"/>
    <xf numFmtId="0" fontId="69" fillId="0" borderId="0"/>
    <xf numFmtId="37" fontId="69" fillId="0" borderId="0" applyFont="0" applyFill="0" applyBorder="0" applyAlignment="0" applyProtection="0"/>
    <xf numFmtId="0" fontId="69" fillId="0" borderId="0" applyFont="0" applyFill="0" applyBorder="0" applyAlignment="0" applyProtection="0"/>
    <xf numFmtId="352" fontId="249" fillId="0" borderId="0" applyFont="0" applyFill="0" applyBorder="0" applyAlignment="0" applyProtection="0"/>
    <xf numFmtId="10" fontId="22" fillId="0" borderId="0" applyFont="0" applyFill="0" applyBorder="0" applyAlignment="0" applyProtection="0"/>
    <xf numFmtId="352" fontId="249" fillId="0" borderId="0" applyFont="0" applyFill="0" applyBorder="0" applyAlignment="0" applyProtection="0"/>
    <xf numFmtId="165" fontId="132" fillId="0" borderId="0"/>
    <xf numFmtId="9" fontId="22" fillId="0" borderId="0" applyFont="0" applyFill="0" applyBorder="0" applyAlignment="0" applyProtection="0"/>
    <xf numFmtId="9" fontId="241"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4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4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xf numFmtId="9" fontId="14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147"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1"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9"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9"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29"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xf numFmtId="9" fontId="146" fillId="0" borderId="0" applyFont="0" applyFill="0" applyBorder="0" applyAlignment="0" applyProtection="0"/>
    <xf numFmtId="9" fontId="84"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76" fillId="0" borderId="0" applyFont="0" applyFill="0" applyBorder="0" applyAlignment="0" applyProtection="0"/>
    <xf numFmtId="9" fontId="22" fillId="0" borderId="0" applyFont="0" applyFill="0" applyBorder="0" applyAlignment="0" applyProtection="0"/>
    <xf numFmtId="9" fontId="84" fillId="0" borderId="0" applyFont="0" applyFill="0" applyBorder="0" applyAlignment="0" applyProtection="0"/>
    <xf numFmtId="9" fontId="84"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9"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xf numFmtId="9" fontId="76"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9" fontId="22" fillId="0" borderId="0" applyFont="0" applyFill="0" applyBorder="0" applyAlignment="0" applyProtection="0">
      <alignment vertical="center"/>
    </xf>
    <xf numFmtId="353" fontId="84" fillId="0" borderId="0" applyFont="0" applyFill="0" applyBorder="0" applyProtection="0">
      <alignment horizontal="right"/>
    </xf>
    <xf numFmtId="353" fontId="84" fillId="0" borderId="0" applyFont="0" applyFill="0" applyBorder="0" applyProtection="0">
      <alignment horizontal="right"/>
    </xf>
    <xf numFmtId="353" fontId="84" fillId="0" borderId="0" applyFont="0" applyFill="0" applyBorder="0" applyProtection="0">
      <alignment horizontal="right"/>
    </xf>
    <xf numFmtId="0" fontId="84" fillId="0" borderId="0" applyFont="0" applyFill="0" applyBorder="0" applyProtection="0">
      <alignment horizontal="right"/>
    </xf>
    <xf numFmtId="353" fontId="84" fillId="0" borderId="0" applyFont="0" applyFill="0" applyBorder="0" applyProtection="0">
      <alignment horizontal="right"/>
    </xf>
    <xf numFmtId="353" fontId="84" fillId="0" borderId="0" applyFont="0" applyFill="0" applyBorder="0" applyProtection="0">
      <alignment horizontal="right"/>
    </xf>
    <xf numFmtId="353" fontId="84" fillId="0" borderId="0" applyFont="0" applyFill="0" applyBorder="0" applyProtection="0">
      <alignment horizontal="right"/>
    </xf>
    <xf numFmtId="0" fontId="22" fillId="0" borderId="0" applyFill="0" applyBorder="0" applyAlignment="0">
      <alignment horizontal="right"/>
    </xf>
    <xf numFmtId="0" fontId="175" fillId="0" borderId="0" applyFill="0" applyBorder="0" applyAlignment="0"/>
    <xf numFmtId="0" fontId="22" fillId="0" borderId="28">
      <alignment horizontal="right"/>
    </xf>
    <xf numFmtId="260" fontId="22" fillId="74" borderId="28" applyFont="0" applyBorder="0" applyAlignment="0">
      <alignment horizontal="right"/>
    </xf>
    <xf numFmtId="260" fontId="22" fillId="0" borderId="28" applyFill="0" applyAlignment="0">
      <alignment horizontal="right"/>
    </xf>
    <xf numFmtId="260" fontId="22" fillId="0" borderId="0" applyFill="0" applyAlignment="0">
      <alignment horizontal="right"/>
    </xf>
    <xf numFmtId="9" fontId="250" fillId="0" borderId="0" applyNumberFormat="0" applyFill="0" applyBorder="0" applyProtection="0">
      <alignment horizontal="right"/>
    </xf>
    <xf numFmtId="354" fontId="175" fillId="0" borderId="0" applyFill="0" applyBorder="0" applyAlignment="0">
      <alignment horizontal="left"/>
    </xf>
    <xf numFmtId="0" fontId="22" fillId="0" borderId="0" applyFill="0" applyBorder="0" applyAlignment="0">
      <alignment horizontal="right"/>
    </xf>
    <xf numFmtId="355" fontId="175" fillId="0" borderId="0" applyFill="0" applyBorder="0" applyAlignment="0">
      <alignment horizontal="right"/>
    </xf>
    <xf numFmtId="0" fontId="22" fillId="0" borderId="0" applyFill="0" applyBorder="0" applyAlignment="0">
      <alignment horizontal="right"/>
    </xf>
    <xf numFmtId="0" fontId="175" fillId="0" borderId="0" applyFill="0" applyBorder="0" applyAlignment="0"/>
    <xf numFmtId="356" fontId="175" fillId="0" borderId="0" applyBorder="0" applyAlignment="0">
      <alignment horizontal="right"/>
    </xf>
    <xf numFmtId="354" fontId="251" fillId="0" borderId="28" applyFill="0" applyAlignment="0">
      <alignment horizontal="right"/>
    </xf>
    <xf numFmtId="37" fontId="251" fillId="0" borderId="0" applyFill="0" applyAlignment="0">
      <alignment horizontal="right"/>
    </xf>
    <xf numFmtId="0" fontId="252" fillId="0" borderId="0" applyNumberFormat="0" applyFill="0" applyBorder="0" applyAlignment="0">
      <alignment horizontal="right"/>
    </xf>
    <xf numFmtId="356" fontId="175" fillId="101" borderId="0" applyFont="0" applyBorder="0" applyAlignment="0">
      <alignment horizontal="right"/>
    </xf>
    <xf numFmtId="354" fontId="251" fillId="0" borderId="28" applyFill="0" applyBorder="0" applyAlignment="0">
      <alignment horizontal="right"/>
      <protection locked="0"/>
    </xf>
    <xf numFmtId="357" fontId="22" fillId="0" borderId="0" applyBorder="0" applyAlignment="0">
      <alignment horizontal="right"/>
    </xf>
    <xf numFmtId="0" fontId="253" fillId="0" borderId="0" applyFill="0" applyBorder="0">
      <alignment horizontal="right"/>
    </xf>
    <xf numFmtId="0" fontId="22" fillId="45" borderId="0" applyFill="0" applyBorder="0" applyAlignment="0">
      <alignment horizontal="right"/>
    </xf>
    <xf numFmtId="0" fontId="254" fillId="102" borderId="0" applyNumberFormat="0" applyFont="0" applyBorder="0" applyAlignment="0"/>
    <xf numFmtId="37" fontId="69" fillId="0" borderId="0"/>
    <xf numFmtId="0" fontId="69" fillId="0" borderId="0"/>
    <xf numFmtId="37" fontId="69" fillId="0" borderId="0"/>
    <xf numFmtId="0" fontId="69" fillId="0" borderId="0"/>
    <xf numFmtId="0" fontId="254" fillId="103" borderId="0" applyNumberFormat="0" applyFont="0" applyBorder="0" applyAlignment="0"/>
    <xf numFmtId="0" fontId="53" fillId="0" borderId="0" applyNumberFormat="0" applyFont="0" applyFill="0" applyBorder="0" applyAlignment="0" applyProtection="0">
      <alignment horizontal="left"/>
    </xf>
    <xf numFmtId="15" fontId="53" fillId="0" borderId="0" applyFont="0" applyFill="0" applyBorder="0" applyAlignment="0" applyProtection="0"/>
    <xf numFmtId="17" fontId="53" fillId="0" borderId="0" applyFont="0" applyFill="0" applyBorder="0" applyAlignment="0" applyProtection="0"/>
    <xf numFmtId="4" fontId="53" fillId="0" borderId="0" applyFont="0" applyFill="0" applyBorder="0" applyAlignment="0" applyProtection="0"/>
    <xf numFmtId="247" fontId="37" fillId="0" borderId="0"/>
    <xf numFmtId="247" fontId="37" fillId="0" borderId="0"/>
    <xf numFmtId="43" fontId="255" fillId="0" borderId="0" applyAlignment="0"/>
    <xf numFmtId="0" fontId="97" fillId="0" borderId="43">
      <alignment horizontal="center"/>
    </xf>
    <xf numFmtId="3" fontId="53" fillId="0" borderId="0" applyFont="0" applyFill="0" applyBorder="0" applyAlignment="0" applyProtection="0"/>
    <xf numFmtId="40" fontId="191" fillId="0" borderId="0">
      <alignment horizontal="right"/>
    </xf>
    <xf numFmtId="0" fontId="53" fillId="104" borderId="0" applyNumberFormat="0" applyFont="0" applyBorder="0" applyAlignment="0" applyProtection="0"/>
    <xf numFmtId="41" fontId="37" fillId="44" borderId="0" applyFill="0" applyBorder="0" applyProtection="0"/>
    <xf numFmtId="41" fontId="37" fillId="44" borderId="0" applyFill="0" applyBorder="0" applyProtection="0"/>
    <xf numFmtId="41" fontId="37" fillId="44" borderId="0" applyFill="0" applyBorder="0" applyProtection="0"/>
    <xf numFmtId="0" fontId="256" fillId="0" borderId="0" applyNumberFormat="0" applyFont="0" applyFill="0" applyBorder="0" applyAlignment="0" applyProtection="0">
      <alignment horizontal="left" indent="7"/>
    </xf>
    <xf numFmtId="0" fontId="256" fillId="0" borderId="0" applyNumberFormat="0" applyFont="0" applyFill="0" applyBorder="0" applyAlignment="0" applyProtection="0">
      <alignment horizontal="left" indent="7"/>
    </xf>
    <xf numFmtId="0" fontId="37" fillId="0" borderId="0" applyNumberFormat="0" applyFill="0" applyBorder="0" applyProtection="0">
      <alignment horizontal="left" indent="2"/>
    </xf>
    <xf numFmtId="0" fontId="37" fillId="0" borderId="0" applyNumberFormat="0" applyFill="0" applyBorder="0" applyProtection="0">
      <alignment horizontal="left" indent="2"/>
    </xf>
    <xf numFmtId="0" fontId="37" fillId="0" borderId="0" applyNumberFormat="0" applyFill="0" applyBorder="0" applyProtection="0">
      <alignment horizontal="left" indent="2"/>
    </xf>
    <xf numFmtId="41" fontId="99" fillId="0" borderId="0" applyFont="0" applyFill="0" applyBorder="0" applyAlignment="0" applyProtection="0">
      <alignment horizontal="right"/>
    </xf>
    <xf numFmtId="39" fontId="257" fillId="0" borderId="30" applyFill="0">
      <alignment horizontal="right"/>
    </xf>
    <xf numFmtId="39" fontId="257" fillId="0" borderId="30" applyFill="0">
      <alignment horizontal="right"/>
    </xf>
    <xf numFmtId="39" fontId="257" fillId="0" borderId="30" applyFill="0">
      <alignment horizontal="right"/>
    </xf>
    <xf numFmtId="41" fontId="99" fillId="0" borderId="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5" fillId="0" borderId="1" applyNumberFormat="0" applyFont="0" applyFill="0" applyBorder="0" applyAlignment="0" applyProtection="0">
      <alignment horizontal="right"/>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47" fontId="99" fillId="0" borderId="0" applyNumberFormat="0" applyFont="0" applyFill="0" applyBorder="0" applyAlignment="0" applyProtection="0"/>
    <xf numFmtId="39" fontId="258" fillId="0" borderId="30"/>
    <xf numFmtId="39" fontId="258" fillId="0" borderId="30"/>
    <xf numFmtId="39" fontId="258" fillId="0" borderId="30"/>
    <xf numFmtId="247" fontId="99" fillId="0" borderId="0" applyNumberFormat="0" applyFont="0" applyFill="0" applyBorder="0" applyAlignment="0" applyProtection="0"/>
    <xf numFmtId="0"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0" fontId="22" fillId="0" borderId="0" applyNumberFormat="0" applyFont="0" applyFill="0" applyBorder="0" applyAlignment="0" applyProtection="0"/>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47" fontId="99" fillId="0" borderId="0" applyNumberFormat="0" applyFont="0" applyFill="0" applyBorder="0" applyAlignment="0" applyProtection="0"/>
    <xf numFmtId="247" fontId="99" fillId="0" borderId="0" applyNumberFormat="0" applyFont="0" applyFill="0" applyBorder="0" applyAlignment="0" applyProtection="0"/>
    <xf numFmtId="0"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0" fontId="22" fillId="0" borderId="0" applyNumberFormat="0" applyFont="0" applyFill="0" applyBorder="0" applyAlignment="0" applyProtection="0"/>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47" fontId="99" fillId="0" borderId="0" applyNumberFormat="0" applyFont="0" applyFill="0" applyBorder="0" applyAlignment="0" applyProtection="0"/>
    <xf numFmtId="247" fontId="99" fillId="0" borderId="0" applyNumberFormat="0" applyFont="0" applyFill="0" applyBorder="0" applyAlignment="0" applyProtection="0"/>
    <xf numFmtId="0"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0" fontId="22" fillId="0" borderId="0" applyNumberFormat="0" applyFont="0" applyFill="0" applyBorder="0" applyAlignment="0" applyProtection="0"/>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47" fontId="99" fillId="0" borderId="0" applyNumberFormat="0" applyFont="0" applyFill="0" applyBorder="0" applyAlignment="0" applyProtection="0"/>
    <xf numFmtId="247" fontId="99" fillId="0" borderId="0" applyNumberFormat="0" applyFont="0" applyFill="0" applyBorder="0" applyAlignment="0" applyProtection="0"/>
    <xf numFmtId="0"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0" fontId="22" fillId="0" borderId="0" applyNumberFormat="0" applyFont="0" applyFill="0" applyBorder="0" applyAlignment="0" applyProtection="0"/>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47" fontId="122" fillId="0" borderId="0" applyNumberFormat="0" applyFont="0" applyFill="0" applyBorder="0" applyAlignment="0" applyProtection="0"/>
    <xf numFmtId="247" fontId="122" fillId="0" borderId="0" applyNumberFormat="0" applyFont="0" applyFill="0" applyBorder="0" applyAlignment="0" applyProtection="0"/>
    <xf numFmtId="0"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0" fontId="22" fillId="0" borderId="0" applyNumberFormat="0" applyFont="0" applyFill="0" applyBorder="0" applyAlignment="0" applyProtection="0"/>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47" fontId="124" fillId="0" borderId="0" applyNumberFormat="0" applyFont="0" applyFill="0" applyBorder="0" applyAlignment="0" applyProtection="0"/>
    <xf numFmtId="247" fontId="124" fillId="0" borderId="0" applyNumberFormat="0" applyFont="0" applyFill="0" applyBorder="0" applyAlignment="0" applyProtection="0"/>
    <xf numFmtId="0"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206" fontId="22" fillId="0" borderId="0" applyNumberFormat="0" applyFont="0" applyFill="0" applyBorder="0" applyAlignment="0" applyProtection="0"/>
    <xf numFmtId="0" fontId="22" fillId="0" borderId="0" applyNumberFormat="0" applyFont="0" applyFill="0" applyBorder="0" applyAlignment="0" applyProtection="0"/>
    <xf numFmtId="0" fontId="99" fillId="0" borderId="0" applyNumberFormat="0" applyFont="0" applyFill="0" applyBorder="0" applyAlignment="0" applyProtection="0">
      <alignment horizontal="left" indent="3"/>
    </xf>
    <xf numFmtId="0" fontId="99"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206"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2" fillId="0" borderId="0" applyNumberFormat="0" applyFont="0" applyFill="0" applyBorder="0" applyAlignment="0" applyProtection="0">
      <alignment horizontal="left" indent="3"/>
    </xf>
    <xf numFmtId="0" fontId="259" fillId="105" borderId="0" applyNumberFormat="0" applyFont="0" applyBorder="0" applyAlignment="0">
      <alignment horizontal="center"/>
    </xf>
    <xf numFmtId="0" fontId="260" fillId="0" borderId="0"/>
    <xf numFmtId="0" fontId="261" fillId="0" borderId="0"/>
    <xf numFmtId="0" fontId="260" fillId="0" borderId="0"/>
    <xf numFmtId="0" fontId="22" fillId="0" borderId="0"/>
    <xf numFmtId="0" fontId="22" fillId="0" borderId="0"/>
    <xf numFmtId="0" fontId="76" fillId="0" borderId="0"/>
    <xf numFmtId="0" fontId="76" fillId="0" borderId="0"/>
    <xf numFmtId="0" fontId="22" fillId="0" borderId="0"/>
    <xf numFmtId="0" fontId="22" fillId="0" borderId="0"/>
  </cellStyleXfs>
  <cellXfs count="91">
    <xf numFmtId="0" fontId="0" fillId="0" borderId="0" xfId="0"/>
    <xf numFmtId="0" fontId="0" fillId="0" borderId="0" xfId="0" applyAlignment="1">
      <alignment wrapText="1"/>
    </xf>
    <xf numFmtId="0" fontId="0" fillId="0" borderId="0" xfId="0" applyAlignment="1">
      <alignment horizontal="center"/>
    </xf>
    <xf numFmtId="0" fontId="1" fillId="0" borderId="0" xfId="0" applyFont="1"/>
    <xf numFmtId="0" fontId="1" fillId="0" borderId="4" xfId="0" applyFont="1" applyBorder="1" applyAlignment="1">
      <alignment horizontal="center" vertical="center"/>
    </xf>
    <xf numFmtId="0" fontId="3" fillId="0" borderId="0" xfId="0" applyFont="1" applyAlignment="1">
      <alignment vertical="center"/>
    </xf>
    <xf numFmtId="0" fontId="0" fillId="7" borderId="0" xfId="0" applyFill="1" applyBorder="1" applyAlignment="1">
      <alignment horizontal="center"/>
    </xf>
    <xf numFmtId="0" fontId="0" fillId="7" borderId="0" xfId="0" applyFill="1" applyBorder="1" applyAlignment="1">
      <alignment horizontal="right"/>
    </xf>
    <xf numFmtId="0" fontId="0" fillId="7" borderId="0" xfId="0" applyFill="1" applyBorder="1"/>
    <xf numFmtId="0" fontId="0" fillId="7" borderId="0" xfId="0" applyFill="1" applyBorder="1" applyAlignment="1">
      <alignment horizontal="left"/>
    </xf>
    <xf numFmtId="0" fontId="0" fillId="7" borderId="2" xfId="0" applyFill="1" applyBorder="1" applyAlignment="1">
      <alignment horizontal="center"/>
    </xf>
    <xf numFmtId="0" fontId="0" fillId="7" borderId="7" xfId="0" applyFill="1" applyBorder="1"/>
    <xf numFmtId="0" fontId="0" fillId="0" borderId="8" xfId="0" applyBorder="1" applyAlignment="1">
      <alignment horizontal="left"/>
    </xf>
    <xf numFmtId="0" fontId="0" fillId="6" borderId="9" xfId="0" applyFill="1" applyBorder="1" applyAlignment="1">
      <alignment horizontal="right"/>
    </xf>
    <xf numFmtId="0" fontId="3" fillId="9" borderId="1" xfId="0" applyFont="1" applyFill="1" applyBorder="1" applyAlignment="1">
      <alignment horizontal="center" vertical="center"/>
    </xf>
    <xf numFmtId="1" fontId="3" fillId="9" borderId="1" xfId="0" applyNumberFormat="1" applyFont="1" applyFill="1" applyBorder="1" applyAlignment="1">
      <alignment horizontal="center" vertical="center"/>
    </xf>
    <xf numFmtId="0" fontId="0" fillId="0" borderId="8" xfId="0" applyBorder="1" applyAlignment="1">
      <alignment horizontal="left" wrapText="1"/>
    </xf>
    <xf numFmtId="0" fontId="0" fillId="6" borderId="8" xfId="0" applyFill="1" applyBorder="1" applyAlignment="1">
      <alignment horizontal="right"/>
    </xf>
    <xf numFmtId="0" fontId="7" fillId="10" borderId="4" xfId="0" applyFont="1" applyFill="1" applyBorder="1" applyAlignment="1">
      <alignment horizontal="center"/>
    </xf>
    <xf numFmtId="0" fontId="7" fillId="10" borderId="6" xfId="0" applyFont="1" applyFill="1" applyBorder="1" applyAlignment="1">
      <alignment horizontal="center"/>
    </xf>
    <xf numFmtId="1" fontId="1" fillId="10" borderId="7" xfId="0" applyNumberFormat="1" applyFont="1" applyFill="1" applyBorder="1" applyAlignment="1">
      <alignment horizontal="center"/>
    </xf>
    <xf numFmtId="0" fontId="3" fillId="10" borderId="11" xfId="0" applyFont="1" applyFill="1" applyBorder="1" applyAlignment="1">
      <alignment horizontal="center" vertical="center"/>
    </xf>
    <xf numFmtId="0" fontId="3" fillId="10" borderId="2" xfId="0" applyFont="1" applyFill="1" applyBorder="1" applyAlignment="1">
      <alignment horizontal="center" vertical="center"/>
    </xf>
    <xf numFmtId="0" fontId="3" fillId="10" borderId="12" xfId="0" applyFont="1" applyFill="1" applyBorder="1" applyAlignment="1">
      <alignment horizontal="center" vertical="center"/>
    </xf>
    <xf numFmtId="0" fontId="1" fillId="4" borderId="11" xfId="0" applyFont="1" applyFill="1" applyBorder="1" applyAlignment="1">
      <alignment horizontal="center" wrapText="1"/>
    </xf>
    <xf numFmtId="0" fontId="2" fillId="4" borderId="12" xfId="0" applyNumberFormat="1" applyFont="1" applyFill="1" applyBorder="1" applyAlignment="1">
      <alignment horizontal="center" wrapText="1"/>
    </xf>
    <xf numFmtId="0" fontId="0" fillId="0" borderId="0" xfId="0" applyBorder="1"/>
    <xf numFmtId="0" fontId="0" fillId="8" borderId="0" xfId="0" applyFill="1" applyBorder="1"/>
    <xf numFmtId="1" fontId="0" fillId="8" borderId="10" xfId="1" applyNumberFormat="1" applyFont="1" applyFill="1" applyBorder="1" applyAlignment="1">
      <alignment horizontal="left"/>
    </xf>
    <xf numFmtId="0" fontId="1" fillId="4" borderId="3" xfId="0" applyFont="1" applyFill="1" applyBorder="1" applyAlignment="1">
      <alignment horizontal="center" wrapText="1"/>
    </xf>
    <xf numFmtId="9" fontId="3" fillId="9" borderId="1" xfId="2" applyFont="1" applyFill="1" applyBorder="1" applyAlignment="1">
      <alignment horizontal="center" vertical="center"/>
    </xf>
    <xf numFmtId="165" fontId="3" fillId="9" borderId="1" xfId="2" applyNumberFormat="1" applyFont="1" applyFill="1" applyBorder="1" applyAlignment="1">
      <alignment horizontal="center" vertical="center"/>
    </xf>
    <xf numFmtId="164" fontId="1" fillId="10" borderId="2" xfId="2" applyNumberFormat="1" applyFont="1" applyFill="1" applyBorder="1" applyAlignment="1">
      <alignment horizontal="center" vertical="center"/>
    </xf>
    <xf numFmtId="164" fontId="1" fillId="10" borderId="7" xfId="2" applyNumberFormat="1" applyFont="1" applyFill="1" applyBorder="1" applyAlignment="1">
      <alignment horizontal="center" vertical="center"/>
    </xf>
    <xf numFmtId="3" fontId="1" fillId="10" borderId="2" xfId="3" applyNumberFormat="1" applyFont="1" applyFill="1" applyBorder="1" applyAlignment="1">
      <alignment horizontal="center" vertical="center"/>
    </xf>
    <xf numFmtId="3" fontId="1" fillId="10" borderId="7" xfId="1" applyNumberFormat="1" applyFont="1" applyFill="1" applyBorder="1" applyAlignment="1">
      <alignment horizontal="center" vertical="center"/>
    </xf>
    <xf numFmtId="0" fontId="0" fillId="0" borderId="0" xfId="0"/>
    <xf numFmtId="0" fontId="0" fillId="8" borderId="0" xfId="0" applyFill="1"/>
    <xf numFmtId="0" fontId="262" fillId="0" borderId="0" xfId="0" applyFont="1" applyAlignment="1">
      <alignment vertical="center"/>
    </xf>
    <xf numFmtId="0" fontId="0" fillId="0" borderId="72" xfId="0" applyBorder="1"/>
    <xf numFmtId="0" fontId="0" fillId="0" borderId="0" xfId="0" applyFont="1"/>
    <xf numFmtId="0" fontId="263" fillId="106" borderId="0" xfId="4" applyFont="1" applyFill="1" applyBorder="1" applyAlignment="1">
      <alignment horizontal="center" vertical="center"/>
    </xf>
    <xf numFmtId="0" fontId="264" fillId="0" borderId="0" xfId="0" applyFont="1" applyFill="1" applyBorder="1" applyAlignment="1">
      <alignment vertical="center" wrapText="1"/>
    </xf>
    <xf numFmtId="0" fontId="265" fillId="0" borderId="0" xfId="0" applyFont="1" applyFill="1" applyBorder="1" applyAlignment="1">
      <alignment wrapText="1"/>
    </xf>
    <xf numFmtId="0" fontId="264" fillId="0" borderId="0" xfId="0" applyFont="1" applyFill="1" applyBorder="1" applyAlignment="1">
      <alignment vertical="center"/>
    </xf>
    <xf numFmtId="0" fontId="265" fillId="0" borderId="0" xfId="0" applyFont="1" applyFill="1" applyBorder="1" applyAlignment="1"/>
    <xf numFmtId="0" fontId="0" fillId="0" borderId="10" xfId="0" applyBorder="1" applyAlignment="1">
      <alignment horizontal="left"/>
    </xf>
    <xf numFmtId="0" fontId="0" fillId="6" borderId="74" xfId="0" applyFill="1" applyBorder="1" applyAlignment="1">
      <alignment horizontal="right"/>
    </xf>
    <xf numFmtId="0" fontId="0" fillId="0" borderId="75" xfId="0" applyBorder="1" applyAlignment="1">
      <alignment horizontal="left"/>
    </xf>
    <xf numFmtId="1" fontId="0" fillId="9" borderId="78" xfId="1" applyNumberFormat="1" applyFont="1" applyFill="1" applyBorder="1" applyAlignment="1">
      <alignment horizontal="left"/>
    </xf>
    <xf numFmtId="0" fontId="0" fillId="6" borderId="75" xfId="0" applyFill="1" applyBorder="1" applyAlignment="1">
      <alignment horizontal="right"/>
    </xf>
    <xf numFmtId="1" fontId="0" fillId="8" borderId="78" xfId="1" applyNumberFormat="1" applyFont="1" applyFill="1" applyBorder="1" applyAlignment="1">
      <alignment horizontal="left"/>
    </xf>
    <xf numFmtId="0" fontId="266" fillId="7" borderId="2" xfId="0" applyFont="1" applyFill="1" applyBorder="1" applyAlignment="1">
      <alignment horizontal="center"/>
    </xf>
    <xf numFmtId="0" fontId="1" fillId="0" borderId="0" xfId="0" applyFont="1" applyAlignment="1">
      <alignment horizontal="center" vertical="center"/>
    </xf>
    <xf numFmtId="0" fontId="1" fillId="107" borderId="72" xfId="0" applyFont="1" applyFill="1" applyBorder="1" applyAlignment="1">
      <alignment horizontal="center" vertical="center"/>
    </xf>
    <xf numFmtId="0" fontId="1" fillId="4" borderId="1" xfId="0" applyFont="1" applyFill="1" applyBorder="1" applyAlignment="1">
      <alignment horizontal="center" wrapText="1"/>
    </xf>
    <xf numFmtId="0" fontId="2" fillId="4" borderId="1" xfId="0" applyNumberFormat="1" applyFont="1" applyFill="1" applyBorder="1" applyAlignment="1">
      <alignment horizontal="center" wrapText="1"/>
    </xf>
    <xf numFmtId="0" fontId="3" fillId="9" borderId="72" xfId="0" applyFont="1" applyFill="1" applyBorder="1" applyAlignment="1">
      <alignment horizontal="center" vertical="center"/>
    </xf>
    <xf numFmtId="14" fontId="6" fillId="0" borderId="72" xfId="0" applyNumberFormat="1" applyFont="1" applyBorder="1" applyAlignment="1">
      <alignment horizontal="center" vertical="center"/>
    </xf>
    <xf numFmtId="0" fontId="3" fillId="0" borderId="72" xfId="0" applyFont="1" applyBorder="1" applyAlignment="1">
      <alignment vertical="center"/>
    </xf>
    <xf numFmtId="14" fontId="3" fillId="0" borderId="72" xfId="0" applyNumberFormat="1" applyFont="1" applyBorder="1" applyAlignment="1">
      <alignment horizontal="center" vertical="center"/>
    </xf>
    <xf numFmtId="1" fontId="3" fillId="9" borderId="72" xfId="0" applyNumberFormat="1" applyFont="1" applyFill="1" applyBorder="1" applyAlignment="1">
      <alignment horizontal="center" vertical="center"/>
    </xf>
    <xf numFmtId="0" fontId="2" fillId="4" borderId="1" xfId="0" applyNumberFormat="1" applyFont="1" applyFill="1" applyBorder="1" applyAlignment="1">
      <alignment horizontal="center" wrapText="1"/>
    </xf>
    <xf numFmtId="0" fontId="2" fillId="4" borderId="72" xfId="0" applyNumberFormat="1" applyFont="1" applyFill="1" applyBorder="1" applyAlignment="1">
      <alignment horizontal="center" wrapText="1"/>
    </xf>
    <xf numFmtId="0" fontId="0" fillId="0" borderId="72" xfId="0" applyBorder="1" applyAlignment="1">
      <alignment horizontal="center"/>
    </xf>
    <xf numFmtId="0" fontId="0" fillId="8" borderId="72" xfId="0" applyFill="1" applyBorder="1"/>
    <xf numFmtId="0" fontId="4" fillId="0" borderId="5" xfId="0" applyFont="1" applyBorder="1" applyAlignment="1">
      <alignment horizontal="left" vertical="center"/>
    </xf>
    <xf numFmtId="0" fontId="4" fillId="0" borderId="79" xfId="0" applyFont="1" applyBorder="1" applyAlignment="1">
      <alignment horizontal="left" vertical="center"/>
    </xf>
    <xf numFmtId="0" fontId="4" fillId="0" borderId="6" xfId="0" applyFont="1" applyBorder="1" applyAlignment="1">
      <alignment horizontal="left" vertical="center"/>
    </xf>
    <xf numFmtId="0" fontId="0" fillId="5" borderId="73" xfId="0" applyFill="1" applyBorder="1" applyAlignment="1">
      <alignment horizontal="center"/>
    </xf>
    <xf numFmtId="0" fontId="0" fillId="2" borderId="73" xfId="0" applyFill="1" applyBorder="1" applyAlignment="1">
      <alignment horizontal="center"/>
    </xf>
    <xf numFmtId="0" fontId="0" fillId="3" borderId="73" xfId="0" applyFill="1" applyBorder="1" applyAlignment="1">
      <alignment horizontal="center"/>
    </xf>
    <xf numFmtId="0" fontId="3" fillId="0" borderId="8" xfId="0" applyFont="1" applyFill="1" applyBorder="1" applyAlignment="1">
      <alignment horizontal="left"/>
    </xf>
    <xf numFmtId="0" fontId="0" fillId="6" borderId="13" xfId="0" applyFill="1" applyBorder="1" applyAlignment="1">
      <alignment horizontal="center"/>
    </xf>
    <xf numFmtId="0" fontId="0" fillId="6" borderId="80" xfId="0" applyFill="1" applyBorder="1" applyAlignment="1">
      <alignment horizontal="center"/>
    </xf>
    <xf numFmtId="0" fontId="0" fillId="6" borderId="14" xfId="0" applyFill="1" applyBorder="1" applyAlignment="1">
      <alignment horizontal="center"/>
    </xf>
    <xf numFmtId="0" fontId="0" fillId="6" borderId="15" xfId="0" applyFill="1" applyBorder="1" applyAlignment="1">
      <alignment horizontal="right"/>
    </xf>
    <xf numFmtId="0" fontId="0" fillId="6" borderId="16" xfId="0" applyFill="1" applyBorder="1" applyAlignment="1">
      <alignment horizontal="right"/>
    </xf>
    <xf numFmtId="0" fontId="0" fillId="6" borderId="13" xfId="0" applyFill="1" applyBorder="1" applyAlignment="1">
      <alignment horizontal="right"/>
    </xf>
    <xf numFmtId="0" fontId="0" fillId="6" borderId="14" xfId="0" applyFill="1" applyBorder="1" applyAlignment="1">
      <alignment horizontal="right"/>
    </xf>
    <xf numFmtId="0" fontId="1" fillId="4" borderId="1" xfId="0" applyFont="1" applyFill="1" applyBorder="1" applyAlignment="1">
      <alignment horizontal="center" wrapText="1"/>
    </xf>
    <xf numFmtId="0" fontId="0" fillId="6" borderId="76" xfId="0" applyFill="1" applyBorder="1" applyAlignment="1">
      <alignment horizontal="right"/>
    </xf>
    <xf numFmtId="0" fontId="0" fillId="6" borderId="77" xfId="0" applyFill="1" applyBorder="1" applyAlignment="1">
      <alignment horizontal="right"/>
    </xf>
    <xf numFmtId="0" fontId="3" fillId="0" borderId="75" xfId="0" applyFont="1" applyFill="1" applyBorder="1" applyAlignment="1">
      <alignment horizontal="left"/>
    </xf>
    <xf numFmtId="0" fontId="0" fillId="6" borderId="76" xfId="0" applyFill="1" applyBorder="1" applyAlignment="1">
      <alignment horizontal="center"/>
    </xf>
    <xf numFmtId="0" fontId="0" fillId="6" borderId="81" xfId="0" applyFill="1" applyBorder="1" applyAlignment="1">
      <alignment horizontal="center"/>
    </xf>
    <xf numFmtId="0" fontId="0" fillId="6" borderId="77" xfId="0" applyFill="1" applyBorder="1" applyAlignment="1">
      <alignment horizontal="center"/>
    </xf>
    <xf numFmtId="0" fontId="2" fillId="4" borderId="1" xfId="0" applyNumberFormat="1" applyFont="1" applyFill="1" applyBorder="1" applyAlignment="1">
      <alignment horizontal="center"/>
    </xf>
    <xf numFmtId="0" fontId="2" fillId="4" borderId="1" xfId="0" applyNumberFormat="1" applyFont="1" applyFill="1" applyBorder="1" applyAlignment="1">
      <alignment horizontal="center" wrapText="1"/>
    </xf>
    <xf numFmtId="0" fontId="266" fillId="5" borderId="72" xfId="0" applyFont="1" applyFill="1" applyBorder="1" applyAlignment="1">
      <alignment horizontal="center"/>
    </xf>
    <xf numFmtId="0" fontId="269" fillId="0" borderId="0" xfId="0" applyFont="1"/>
  </cellXfs>
  <cellStyles count="56926">
    <cellStyle name="          _x000d__x000a_386grabber=VGA.3GR_x000d__x000a_" xfId="13" xr:uid="{00000000-0005-0000-0000-000000000000}"/>
    <cellStyle name=" 1" xfId="14" xr:uid="{00000000-0005-0000-0000-000001000000}"/>
    <cellStyle name=" 1 2" xfId="15" xr:uid="{00000000-0005-0000-0000-000002000000}"/>
    <cellStyle name="_x0013_ 2" xfId="16" xr:uid="{00000000-0005-0000-0000-000003000000}"/>
    <cellStyle name="_x0013_ 2 2" xfId="17" xr:uid="{00000000-0005-0000-0000-000004000000}"/>
    <cellStyle name=" _x0004_A_x0002_" xfId="18" xr:uid="{00000000-0005-0000-0000-000005000000}"/>
    <cellStyle name=" _x0004_A_x0002_ 2" xfId="19" xr:uid="{00000000-0005-0000-0000-000006000000}"/>
    <cellStyle name=" _x0004_A_x0002_ 2 2" xfId="20" xr:uid="{00000000-0005-0000-0000-000007000000}"/>
    <cellStyle name=" _x0004_A_x0002_ 3" xfId="21" xr:uid="{00000000-0005-0000-0000-000008000000}"/>
    <cellStyle name="&quot;X&quot; MEN" xfId="22" xr:uid="{00000000-0005-0000-0000-000009000000}"/>
    <cellStyle name="$_Inicial" xfId="23" xr:uid="{00000000-0005-0000-0000-00000A000000}"/>
    <cellStyle name="%" xfId="24" xr:uid="{00000000-0005-0000-0000-00000B000000}"/>
    <cellStyle name="% 2" xfId="25" xr:uid="{00000000-0005-0000-0000-00000C000000}"/>
    <cellStyle name="% 3" xfId="26" xr:uid="{00000000-0005-0000-0000-00000D000000}"/>
    <cellStyle name="% 4" xfId="27" xr:uid="{00000000-0005-0000-0000-00000E000000}"/>
    <cellStyle name="% change/margin" xfId="28" xr:uid="{00000000-0005-0000-0000-00000F000000}"/>
    <cellStyle name="% change/margin 2" xfId="29" xr:uid="{00000000-0005-0000-0000-000010000000}"/>
    <cellStyle name="% change/margin 2 2" xfId="30" xr:uid="{00000000-0005-0000-0000-000011000000}"/>
    <cellStyle name="% change/margin 2 3" xfId="31" xr:uid="{00000000-0005-0000-0000-000012000000}"/>
    <cellStyle name="% Presentation" xfId="32" xr:uid="{00000000-0005-0000-0000-000013000000}"/>
    <cellStyle name="% Presentation 2" xfId="33" xr:uid="{00000000-0005-0000-0000-000014000000}"/>
    <cellStyle name="% Presentation 2 2" xfId="34" xr:uid="{00000000-0005-0000-0000-000015000000}"/>
    <cellStyle name="% Presentation 2 3" xfId="35" xr:uid="{00000000-0005-0000-0000-000016000000}"/>
    <cellStyle name="%_Acct Review Master" xfId="36" xr:uid="{00000000-0005-0000-0000-000017000000}"/>
    <cellStyle name="%_Benefit Diff Calc" xfId="37" xr:uid="{00000000-0005-0000-0000-000018000000}"/>
    <cellStyle name="%_CBY4 Operator Costs Jan 2010" xfId="38" xr:uid="{00000000-0005-0000-0000-000019000000}"/>
    <cellStyle name="%_Summary Apr Rec" xfId="39" xr:uid="{00000000-0005-0000-0000-00001A000000}"/>
    <cellStyle name="%_Summary March Rec" xfId="40" xr:uid="{00000000-0005-0000-0000-00001B000000}"/>
    <cellStyle name="(S)Currency ($)" xfId="41" xr:uid="{00000000-0005-0000-0000-00001C000000}"/>
    <cellStyle name="(S)Currency (no $)" xfId="42" xr:uid="{00000000-0005-0000-0000-00001D000000}"/>
    <cellStyle name="(S)Multiple (no x)" xfId="43" xr:uid="{00000000-0005-0000-0000-00001E000000}"/>
    <cellStyle name="(S)Multiple (x)" xfId="44" xr:uid="{00000000-0005-0000-0000-00001F000000}"/>
    <cellStyle name="(S)Percent (%)" xfId="45" xr:uid="{00000000-0005-0000-0000-000020000000}"/>
    <cellStyle name="(S)Percent (no %)" xfId="46" xr:uid="{00000000-0005-0000-0000-000021000000}"/>
    <cellStyle name="******************************************" xfId="47" xr:uid="{00000000-0005-0000-0000-000022000000}"/>
    <cellStyle name="****************************************** 2" xfId="48" xr:uid="{00000000-0005-0000-0000-000023000000}"/>
    <cellStyle name="****************************************** 2 2" xfId="49" xr:uid="{00000000-0005-0000-0000-000024000000}"/>
    <cellStyle name="****************************************** 2 3" xfId="50" xr:uid="{00000000-0005-0000-0000-000025000000}"/>
    <cellStyle name="*MB Hardwired" xfId="51" xr:uid="{00000000-0005-0000-0000-000026000000}"/>
    <cellStyle name="*MB Input Table Calc" xfId="52" xr:uid="{00000000-0005-0000-0000-000027000000}"/>
    <cellStyle name="*MB Normal" xfId="53" xr:uid="{00000000-0005-0000-0000-000028000000}"/>
    <cellStyle name="*MB Placeholder" xfId="54" xr:uid="{00000000-0005-0000-0000-000029000000}"/>
    <cellStyle name="*TD" xfId="55" xr:uid="{00000000-0005-0000-0000-00002A000000}"/>
    <cellStyle name=".Comma" xfId="56" xr:uid="{00000000-0005-0000-0000-00002B000000}"/>
    <cellStyle name=".Comma 2" xfId="57" xr:uid="{00000000-0005-0000-0000-00002C000000}"/>
    <cellStyle name=".Currency" xfId="58" xr:uid="{00000000-0005-0000-0000-00002D000000}"/>
    <cellStyle name=".Currency 2" xfId="59" xr:uid="{00000000-0005-0000-0000-00002E000000}"/>
    <cellStyle name="/dth" xfId="60" xr:uid="{00000000-0005-0000-0000-00002F000000}"/>
    <cellStyle name="??" xfId="61" xr:uid="{00000000-0005-0000-0000-000030000000}"/>
    <cellStyle name="?? [0.00]_????9" xfId="62" xr:uid="{00000000-0005-0000-0000-000031000000}"/>
    <cellStyle name="?? [0]_??" xfId="63" xr:uid="{00000000-0005-0000-0000-000032000000}"/>
    <cellStyle name="???" xfId="64" xr:uid="{00000000-0005-0000-0000-000033000000}"/>
    <cellStyle name="??? 2" xfId="65" xr:uid="{00000000-0005-0000-0000-000034000000}"/>
    <cellStyle name="??? 2 2" xfId="66" xr:uid="{00000000-0005-0000-0000-000035000000}"/>
    <cellStyle name="??? 2 2 2" xfId="67" xr:uid="{00000000-0005-0000-0000-000036000000}"/>
    <cellStyle name="??? 2 2 2 2" xfId="68" xr:uid="{00000000-0005-0000-0000-000037000000}"/>
    <cellStyle name="??? 2 2 3" xfId="69" xr:uid="{00000000-0005-0000-0000-000038000000}"/>
    <cellStyle name="??? 2 2 3 2" xfId="70" xr:uid="{00000000-0005-0000-0000-000039000000}"/>
    <cellStyle name="??? 2 2 4" xfId="71" xr:uid="{00000000-0005-0000-0000-00003A000000}"/>
    <cellStyle name="??? 3" xfId="72" xr:uid="{00000000-0005-0000-0000-00003B000000}"/>
    <cellStyle name="??? 3 2" xfId="73" xr:uid="{00000000-0005-0000-0000-00003C000000}"/>
    <cellStyle name="??? 3 2 2" xfId="74" xr:uid="{00000000-0005-0000-0000-00003D000000}"/>
    <cellStyle name="??? 3 3" xfId="75" xr:uid="{00000000-0005-0000-0000-00003E000000}"/>
    <cellStyle name="??? 3 3 2" xfId="76" xr:uid="{00000000-0005-0000-0000-00003F000000}"/>
    <cellStyle name="??? 3 4" xfId="77" xr:uid="{00000000-0005-0000-0000-000040000000}"/>
    <cellStyle name="???? [0.00]_????9" xfId="78" xr:uid="{00000000-0005-0000-0000-000041000000}"/>
    <cellStyle name="????????????_Book4" xfId="79" xr:uid="{00000000-0005-0000-0000-000042000000}"/>
    <cellStyle name="???????_Book4" xfId="80" xr:uid="{00000000-0005-0000-0000-000043000000}"/>
    <cellStyle name="????_????9" xfId="81" xr:uid="{00000000-0005-0000-0000-000044000000}"/>
    <cellStyle name="??_(????)??????" xfId="82" xr:uid="{00000000-0005-0000-0000-000045000000}"/>
    <cellStyle name="_$Rollup77" xfId="83" xr:uid="{00000000-0005-0000-0000-000046000000}"/>
    <cellStyle name="_%(SignOnly)" xfId="84" xr:uid="{00000000-0005-0000-0000-000047000000}"/>
    <cellStyle name="_%(SignOnly) 2" xfId="85" xr:uid="{00000000-0005-0000-0000-000048000000}"/>
    <cellStyle name="_%(SignOnly) 2 2" xfId="86" xr:uid="{00000000-0005-0000-0000-000049000000}"/>
    <cellStyle name="_%(SignOnly) 2 2 2" xfId="87" xr:uid="{00000000-0005-0000-0000-00004A000000}"/>
    <cellStyle name="_%(SignOnly) 2 3" xfId="88" xr:uid="{00000000-0005-0000-0000-00004B000000}"/>
    <cellStyle name="_%(SignOnly) 3" xfId="89" xr:uid="{00000000-0005-0000-0000-00004C000000}"/>
    <cellStyle name="_%(SignOnly) 3 2" xfId="90" xr:uid="{00000000-0005-0000-0000-00004D000000}"/>
    <cellStyle name="_%(SignOnly) 3 3" xfId="91" xr:uid="{00000000-0005-0000-0000-00004E000000}"/>
    <cellStyle name="_%(SignOnly) 3 4" xfId="92" xr:uid="{00000000-0005-0000-0000-00004F000000}"/>
    <cellStyle name="_%(SignOnly) 4" xfId="93" xr:uid="{00000000-0005-0000-0000-000050000000}"/>
    <cellStyle name="_%(SignOnly) 4 2" xfId="94" xr:uid="{00000000-0005-0000-0000-000051000000}"/>
    <cellStyle name="_%(SignOnly) 5" xfId="95" xr:uid="{00000000-0005-0000-0000-000052000000}"/>
    <cellStyle name="_%(SignOnly) 5 2" xfId="96" xr:uid="{00000000-0005-0000-0000-000053000000}"/>
    <cellStyle name="_%(SignOnly) 6" xfId="97" xr:uid="{00000000-0005-0000-0000-000054000000}"/>
    <cellStyle name="_%(SignOnly) 7" xfId="98" xr:uid="{00000000-0005-0000-0000-000055000000}"/>
    <cellStyle name="_%(SignOnly)_bSum" xfId="99" xr:uid="{00000000-0005-0000-0000-000056000000}"/>
    <cellStyle name="_%(SignOnly)_bSum 2" xfId="100" xr:uid="{00000000-0005-0000-0000-000057000000}"/>
    <cellStyle name="_%(SignOnly)_Portfolio Inputs" xfId="101" xr:uid="{00000000-0005-0000-0000-000058000000}"/>
    <cellStyle name="_%(SignOnly)_Portfolio Inputs 2" xfId="102" xr:uid="{00000000-0005-0000-0000-000059000000}"/>
    <cellStyle name="_%(SignSpaceOnly)" xfId="103" xr:uid="{00000000-0005-0000-0000-00005A000000}"/>
    <cellStyle name="_%(SignSpaceOnly) 2" xfId="104" xr:uid="{00000000-0005-0000-0000-00005B000000}"/>
    <cellStyle name="_%(SignSpaceOnly) 2 2" xfId="105" xr:uid="{00000000-0005-0000-0000-00005C000000}"/>
    <cellStyle name="_%(SignSpaceOnly) 2 2 2" xfId="106" xr:uid="{00000000-0005-0000-0000-00005D000000}"/>
    <cellStyle name="_%(SignSpaceOnly) 2 3" xfId="107" xr:uid="{00000000-0005-0000-0000-00005E000000}"/>
    <cellStyle name="_%(SignSpaceOnly) 3" xfId="108" xr:uid="{00000000-0005-0000-0000-00005F000000}"/>
    <cellStyle name="_%(SignSpaceOnly) 3 2" xfId="109" xr:uid="{00000000-0005-0000-0000-000060000000}"/>
    <cellStyle name="_%(SignSpaceOnly) 3 3" xfId="110" xr:uid="{00000000-0005-0000-0000-000061000000}"/>
    <cellStyle name="_%(SignSpaceOnly) 3 4" xfId="111" xr:uid="{00000000-0005-0000-0000-000062000000}"/>
    <cellStyle name="_%(SignSpaceOnly) 4" xfId="112" xr:uid="{00000000-0005-0000-0000-000063000000}"/>
    <cellStyle name="_%(SignSpaceOnly) 4 2" xfId="113" xr:uid="{00000000-0005-0000-0000-000064000000}"/>
    <cellStyle name="_%(SignSpaceOnly) 5" xfId="114" xr:uid="{00000000-0005-0000-0000-000065000000}"/>
    <cellStyle name="_%(SignSpaceOnly) 6" xfId="115" xr:uid="{00000000-0005-0000-0000-000066000000}"/>
    <cellStyle name="_%(SignSpaceOnly) 7" xfId="116" xr:uid="{00000000-0005-0000-0000-000067000000}"/>
    <cellStyle name="_%(SignSpaceOnly)_Portfolio Inputs" xfId="117" xr:uid="{00000000-0005-0000-0000-000068000000}"/>
    <cellStyle name="_%(SignSpaceOnly)_Portfolio Inputs 2" xfId="118" xr:uid="{00000000-0005-0000-0000-000069000000}"/>
    <cellStyle name="_(A) GL_INFO_ACCT" xfId="119" xr:uid="{00000000-0005-0000-0000-00006A000000}"/>
    <cellStyle name="_(A) GL_INFO_ACCT 2" xfId="120" xr:uid="{00000000-0005-0000-0000-00006B000000}"/>
    <cellStyle name="_(A) GL_INFO_ACCT 3" xfId="121" xr:uid="{00000000-0005-0000-0000-00006C000000}"/>
    <cellStyle name="_(A) GL_INFO_ACCT_PJM 11" xfId="122" xr:uid="{00000000-0005-0000-0000-00006D000000}"/>
    <cellStyle name="_(A3) 0001 Corporate Accounts Receivable - Affiliate.Intercompany 09-30-06" xfId="123" xr:uid="{00000000-0005-0000-0000-00006E000000}"/>
    <cellStyle name="_(L3) 0001 Corporate Consolidated Accrued Property 4-30-07 (3)" xfId="124" xr:uid="{00000000-0005-0000-0000-00006F000000}"/>
    <cellStyle name="_(L3) 0001 Corporate Consolidated Accrued Property 7-31-07" xfId="125" xr:uid="{00000000-0005-0000-0000-000070000000}"/>
    <cellStyle name="__ [0]___" xfId="126" xr:uid="{00000000-0005-0000-0000-000071000000}"/>
    <cellStyle name="__ [0]___ 2" xfId="127" xr:uid="{00000000-0005-0000-0000-000072000000}"/>
    <cellStyle name="__ [0]___ 2 2" xfId="128" xr:uid="{00000000-0005-0000-0000-000073000000}"/>
    <cellStyle name="__ [0]___ 3" xfId="129" xr:uid="{00000000-0005-0000-0000-000074000000}"/>
    <cellStyle name="__ [0]___ 4" xfId="130" xr:uid="{00000000-0005-0000-0000-000075000000}"/>
    <cellStyle name="__ [0]____" xfId="131" xr:uid="{00000000-0005-0000-0000-000076000000}"/>
    <cellStyle name="__ [0]____ 2" xfId="132" xr:uid="{00000000-0005-0000-0000-000077000000}"/>
    <cellStyle name="__ [0]____ 3" xfId="133" xr:uid="{00000000-0005-0000-0000-000078000000}"/>
    <cellStyle name="__ [0]____ 4" xfId="134" xr:uid="{00000000-0005-0000-0000-000079000000}"/>
    <cellStyle name="__ [0]______" xfId="135" xr:uid="{00000000-0005-0000-0000-00007A000000}"/>
    <cellStyle name="__ [0]______ 2" xfId="136" xr:uid="{00000000-0005-0000-0000-00007B000000}"/>
    <cellStyle name="__ [0]______ 3" xfId="137" xr:uid="{00000000-0005-0000-0000-00007C000000}"/>
    <cellStyle name="__ [0]______ 4" xfId="138" xr:uid="{00000000-0005-0000-0000-00007D000000}"/>
    <cellStyle name="__ [0]__________" xfId="139" xr:uid="{00000000-0005-0000-0000-00007E000000}"/>
    <cellStyle name="__ [0]__________ 2" xfId="140" xr:uid="{00000000-0005-0000-0000-00007F000000}"/>
    <cellStyle name="__ [0]__________ 3" xfId="141" xr:uid="{00000000-0005-0000-0000-000080000000}"/>
    <cellStyle name="__ [0]__________ 4" xfId="142" xr:uid="{00000000-0005-0000-0000-000081000000}"/>
    <cellStyle name="__ [0]___________AirNergy Base Case_GE with interface" xfId="143" xr:uid="{00000000-0005-0000-0000-000082000000}"/>
    <cellStyle name="__ [0]___________AirNergy Base Case_GE with interface 2" xfId="144" xr:uid="{00000000-0005-0000-0000-000083000000}"/>
    <cellStyle name="__ [0]___________bSum" xfId="145" xr:uid="{00000000-0005-0000-0000-000084000000}"/>
    <cellStyle name="__ [0]___________CF" xfId="146" xr:uid="{00000000-0005-0000-0000-000085000000}"/>
    <cellStyle name="__ [0]___________CF_1" xfId="147" xr:uid="{00000000-0005-0000-0000-000086000000}"/>
    <cellStyle name="__ [0]___________Clipper Template Model_11.21.05" xfId="148" xr:uid="{00000000-0005-0000-0000-000087000000}"/>
    <cellStyle name="__ [0]___________Criterion Model_C-93_100MW_01.07.05" xfId="149" xr:uid="{00000000-0005-0000-0000-000088000000}"/>
    <cellStyle name="__ [0]___________Criterion Model_C-93_50MW_08.01.05" xfId="150" xr:uid="{00000000-0005-0000-0000-000089000000}"/>
    <cellStyle name="__ [0]___________Criterion Model_C-93_50MW_08.01.05_1" xfId="151" xr:uid="{00000000-0005-0000-0000-00008A000000}"/>
    <cellStyle name="__ [0]___________Criterion Model_C-93_50MW_10.06.05" xfId="152" xr:uid="{00000000-0005-0000-0000-00008B000000}"/>
    <cellStyle name="__ [0]___________Criterion Model_C-93_Delaware_100MW_11.12.04_base" xfId="153" xr:uid="{00000000-0005-0000-0000-00008C000000}"/>
    <cellStyle name="__ [0]___________Endeavor 150 MW C96 Model_11.15.05" xfId="154" xr:uid="{00000000-0005-0000-0000-00008D000000}"/>
    <cellStyle name="__ [0]___________Endeavor 150 MW C96 Model_11.17.05A" xfId="155" xr:uid="{00000000-0005-0000-0000-00008E000000}"/>
    <cellStyle name="__ [0]___________EWC 43.5MW8oMtresc 3_25_021" xfId="156" xr:uid="{00000000-0005-0000-0000-00008F000000}"/>
    <cellStyle name="__ [0]___________EWC 43.5MW8oMtresc 3_25_021 2" xfId="157" xr:uid="{00000000-0005-0000-0000-000090000000}"/>
    <cellStyle name="__ [0]___________EWC 43.5MW8oMtresc 3_25_021 3" xfId="158" xr:uid="{00000000-0005-0000-0000-000091000000}"/>
    <cellStyle name="__ [0]___________EWC 43.5MW8oMtresc 3_25_021 4" xfId="159" xr:uid="{00000000-0005-0000-0000-000092000000}"/>
    <cellStyle name="__ [0]___________EWC 43.5MW8oMtresc 3_25_021_Portfolio Inputs" xfId="160" xr:uid="{00000000-0005-0000-0000-000093000000}"/>
    <cellStyle name="__ [0]___________EWC 43.5MW8oMtresc 3_25_021_Portfolio Inputs 2" xfId="161" xr:uid="{00000000-0005-0000-0000-000094000000}"/>
    <cellStyle name="__ [0]___________EWC 43.5MW8oMtresc 3_25_02v2" xfId="162" xr:uid="{00000000-0005-0000-0000-000095000000}"/>
    <cellStyle name="__ [0]___________EWC 43.5MW8oMtresc 3_25_02v2 2" xfId="163" xr:uid="{00000000-0005-0000-0000-000096000000}"/>
    <cellStyle name="__ [0]___________EWC 43.5MW8oMtresc 3_25_02v2 3" xfId="164" xr:uid="{00000000-0005-0000-0000-000097000000}"/>
    <cellStyle name="__ [0]___________EWC 43.5MW8oMtresc 3_25_02v2 4" xfId="165" xr:uid="{00000000-0005-0000-0000-000098000000}"/>
    <cellStyle name="__ [0]___________EWC 43.5MW8oMtresc 3_25_02v2w_esc" xfId="166" xr:uid="{00000000-0005-0000-0000-000099000000}"/>
    <cellStyle name="__ [0]___________EWC 43.5MW8oMtresc 3_25_02v2w_esc 2" xfId="167" xr:uid="{00000000-0005-0000-0000-00009A000000}"/>
    <cellStyle name="__ [0]___________EWC 43.5MW8oMtresc 3_25_02v2w_esc 3" xfId="168" xr:uid="{00000000-0005-0000-0000-00009B000000}"/>
    <cellStyle name="__ [0]___________EWC 43.5MW8oMtresc 3_25_02v2w_esc 4" xfId="169" xr:uid="{00000000-0005-0000-0000-00009C000000}"/>
    <cellStyle name="__ [0]___________ExampleDeal_GPBalloonNote_18Nov04" xfId="170" xr:uid="{00000000-0005-0000-0000-00009D000000}"/>
    <cellStyle name="__ [0]___________Flying Cloud_GE_UNL_PPM_05.13.04" xfId="171" xr:uid="{00000000-0005-0000-0000-00009E000000}"/>
    <cellStyle name="__ [0]___________Fund_Wind 2005-02-07 2pm" xfId="172" xr:uid="{00000000-0005-0000-0000-00009F000000}"/>
    <cellStyle name="__ [0]___________Fund_Wind Base Case Model 1 31 05" xfId="173" xr:uid="{00000000-0005-0000-0000-0000A0000000}"/>
    <cellStyle name="__ [0]___________Fund_Wind Base Case Model 1 31 05_1" xfId="174" xr:uid="{00000000-0005-0000-0000-0000A1000000}"/>
    <cellStyle name="__ [0]___________GeoThermal Project with ETC Q3 2005" xfId="175" xr:uid="{00000000-0005-0000-0000-0000A2000000}"/>
    <cellStyle name="__ [0]___________Northwinds Padoma San Juan_v1" xfId="176" xr:uid="{00000000-0005-0000-0000-0000A3000000}"/>
    <cellStyle name="__ [0]___________Silver Star Model_60MW_C93_03-15-06" xfId="177" xr:uid="{00000000-0005-0000-0000-0000A4000000}"/>
    <cellStyle name="__ [0]___________Silver Star Model_60MW_C93_04-27-06" xfId="178" xr:uid="{00000000-0005-0000-0000-0000A5000000}"/>
    <cellStyle name="__ [0]___________Silver Star Model_60MW_C96_06-06-06 with Depreciation" xfId="179" xr:uid="{00000000-0005-0000-0000-0000A6000000}"/>
    <cellStyle name="__ [0]___________Silver Star Model_60MW_C96_06-21-06" xfId="180" xr:uid="{00000000-0005-0000-0000-0000A7000000}"/>
    <cellStyle name="__ [0]___________Silver Star Model_60MW_C96_12-18-06" xfId="181" xr:uid="{00000000-0005-0000-0000-0000A8000000}"/>
    <cellStyle name="__ [0]___________Sleeping Bear East_Clipper_v1" xfId="182" xr:uid="{00000000-0005-0000-0000-0000A9000000}"/>
    <cellStyle name="__ [0]___________Sleeping Bear East_Clipper_v1_1" xfId="183" xr:uid="{00000000-0005-0000-0000-0000AA000000}"/>
    <cellStyle name="__ [0]___________Sleeping Bear East_v1" xfId="184" xr:uid="{00000000-0005-0000-0000-0000AB000000}"/>
    <cellStyle name="__ [0]___________Sleeping Bear East_v1_Monthly" xfId="185" xr:uid="{00000000-0005-0000-0000-0000AC000000}"/>
    <cellStyle name="__ [0]___________Sleeping Bear East_v1a" xfId="186" xr:uid="{00000000-0005-0000-0000-0000AD000000}"/>
    <cellStyle name="__ [0]___________Template_Northwinds Model_v1" xfId="187" xr:uid="{00000000-0005-0000-0000-0000AE000000}"/>
    <cellStyle name="__ [0]___________Template_Northwinds Model_v1.2" xfId="188" xr:uid="{00000000-0005-0000-0000-0000AF000000}"/>
    <cellStyle name="__ [0]___________TEST_101800" xfId="189" xr:uid="{00000000-0005-0000-0000-0000B0000000}"/>
    <cellStyle name="__ [0]___________Test_Model_01.18.02" xfId="190" xr:uid="{00000000-0005-0000-0000-0000B1000000}"/>
    <cellStyle name="__ [0]___________Test_Model_061901" xfId="191" xr:uid="{00000000-0005-0000-0000-0000B2000000}"/>
    <cellStyle name="__ [0]___________Test_Model_062101" xfId="192" xr:uid="{00000000-0005-0000-0000-0000B3000000}"/>
    <cellStyle name="__ [0]___________Wind farm - operation CF" xfId="193" xr:uid="{00000000-0005-0000-0000-0000B4000000}"/>
    <cellStyle name="__ [0]___________Wind farm - operation CF 2" xfId="194" xr:uid="{00000000-0005-0000-0000-0000B5000000}"/>
    <cellStyle name="__ [0]___________Wind farm - operation CF 3" xfId="195" xr:uid="{00000000-0005-0000-0000-0000B6000000}"/>
    <cellStyle name="__ [0]___________Wind farm - operation CF 4" xfId="196" xr:uid="{00000000-0005-0000-0000-0000B7000000}"/>
    <cellStyle name="__ [0]___________Wind farm - operation CF_Portfolio Inputs" xfId="197" xr:uid="{00000000-0005-0000-0000-0000B8000000}"/>
    <cellStyle name="__ [0]___________Wind farm - operation CF_Portfolio Inputs 2" xfId="198" xr:uid="{00000000-0005-0000-0000-0000B9000000}"/>
    <cellStyle name="__ [0]___________WindProject C 100MW - 2005-01-27 10PM (version 1)" xfId="199" xr:uid="{00000000-0005-0000-0000-0000BA000000}"/>
    <cellStyle name="__ [0]_______AirNergy Base Case_GE with interface" xfId="200" xr:uid="{00000000-0005-0000-0000-0000BB000000}"/>
    <cellStyle name="__ [0]_______CF" xfId="201" xr:uid="{00000000-0005-0000-0000-0000BC000000}"/>
    <cellStyle name="__ [0]_______Clipper Template Model_11.21.05" xfId="202" xr:uid="{00000000-0005-0000-0000-0000BD000000}"/>
    <cellStyle name="__ [0]_______Criterion Model_C-93_100MW_01.07.05" xfId="203" xr:uid="{00000000-0005-0000-0000-0000BE000000}"/>
    <cellStyle name="__ [0]_______Criterion Model_C-93_50MW_08.01.05" xfId="204" xr:uid="{00000000-0005-0000-0000-0000BF000000}"/>
    <cellStyle name="__ [0]_______Criterion Model_C-93_50MW_10.06.05" xfId="205" xr:uid="{00000000-0005-0000-0000-0000C0000000}"/>
    <cellStyle name="__ [0]_______Criterion Model_C-93_50MW_10.06.05_1" xfId="206" xr:uid="{00000000-0005-0000-0000-0000C1000000}"/>
    <cellStyle name="__ [0]_______Criterion Model_C-93_Delaware_100MW_11.12.04_base" xfId="207" xr:uid="{00000000-0005-0000-0000-0000C2000000}"/>
    <cellStyle name="__ [0]_______Endeavor 150 MW C96 Model_11.15.05" xfId="208" xr:uid="{00000000-0005-0000-0000-0000C3000000}"/>
    <cellStyle name="__ [0]_______Endeavor 150 MW C96 Model_11.17.05A" xfId="209" xr:uid="{00000000-0005-0000-0000-0000C4000000}"/>
    <cellStyle name="__ [0]_______EWC 43.5MW8oMtresc 3_25_021" xfId="210" xr:uid="{00000000-0005-0000-0000-0000C5000000}"/>
    <cellStyle name="__ [0]_______EWC 43.5MW8oMtresc 3_25_021 2" xfId="211" xr:uid="{00000000-0005-0000-0000-0000C6000000}"/>
    <cellStyle name="__ [0]_______EWC 43.5MW8oMtresc 3_25_021 3" xfId="212" xr:uid="{00000000-0005-0000-0000-0000C7000000}"/>
    <cellStyle name="__ [0]_______EWC 43.5MW8oMtresc 3_25_021 4" xfId="213" xr:uid="{00000000-0005-0000-0000-0000C8000000}"/>
    <cellStyle name="__ [0]_______EWC 43.5MW8oMtresc 3_25_02v2" xfId="214" xr:uid="{00000000-0005-0000-0000-0000C9000000}"/>
    <cellStyle name="__ [0]_______EWC 43.5MW8oMtresc 3_25_02v2 2" xfId="215" xr:uid="{00000000-0005-0000-0000-0000CA000000}"/>
    <cellStyle name="__ [0]_______EWC 43.5MW8oMtresc 3_25_02v2 3" xfId="216" xr:uid="{00000000-0005-0000-0000-0000CB000000}"/>
    <cellStyle name="__ [0]_______EWC 43.5MW8oMtresc 3_25_02v2 4" xfId="217" xr:uid="{00000000-0005-0000-0000-0000CC000000}"/>
    <cellStyle name="__ [0]_______EWC 43.5MW8oMtresc 3_25_02v2w_esc" xfId="218" xr:uid="{00000000-0005-0000-0000-0000CD000000}"/>
    <cellStyle name="__ [0]_______EWC 43.5MW8oMtresc 3_25_02v2w_esc 2" xfId="219" xr:uid="{00000000-0005-0000-0000-0000CE000000}"/>
    <cellStyle name="__ [0]_______EWC 43.5MW8oMtresc 3_25_02v2w_esc 3" xfId="220" xr:uid="{00000000-0005-0000-0000-0000CF000000}"/>
    <cellStyle name="__ [0]_______EWC 43.5MW8oMtresc 3_25_02v2w_esc 4" xfId="221" xr:uid="{00000000-0005-0000-0000-0000D0000000}"/>
    <cellStyle name="__ [0]_______ExampleDeal_GPBalloonNote_18Nov04" xfId="222" xr:uid="{00000000-0005-0000-0000-0000D1000000}"/>
    <cellStyle name="__ [0]_______Flying Cloud_GE_UNL_PPM_05.13.04" xfId="223" xr:uid="{00000000-0005-0000-0000-0000D2000000}"/>
    <cellStyle name="__ [0]_______Fund_Wind 2005-02-07 2pm" xfId="224" xr:uid="{00000000-0005-0000-0000-0000D3000000}"/>
    <cellStyle name="__ [0]_______Fund_Wind Base Case Model 1 31 05" xfId="225" xr:uid="{00000000-0005-0000-0000-0000D4000000}"/>
    <cellStyle name="__ [0]_______Fund_Wind Base Case Model 1 31 05_1" xfId="226" xr:uid="{00000000-0005-0000-0000-0000D5000000}"/>
    <cellStyle name="__ [0]_______GeoThermal Project with ETC Q3 2005" xfId="227" xr:uid="{00000000-0005-0000-0000-0000D6000000}"/>
    <cellStyle name="__ [0]_______Northwinds Padoma San Juan_v1" xfId="228" xr:uid="{00000000-0005-0000-0000-0000D7000000}"/>
    <cellStyle name="__ [0]_______Silver Star Model_60MW_C93_03-15-06" xfId="229" xr:uid="{00000000-0005-0000-0000-0000D8000000}"/>
    <cellStyle name="__ [0]_______Silver Star Model_60MW_C93_04-27-06" xfId="230" xr:uid="{00000000-0005-0000-0000-0000D9000000}"/>
    <cellStyle name="__ [0]_______Silver Star Model_60MW_C96_06-06-06 with Depreciation" xfId="231" xr:uid="{00000000-0005-0000-0000-0000DA000000}"/>
    <cellStyle name="__ [0]_______Silver Star Model_60MW_C96_06-21-06" xfId="232" xr:uid="{00000000-0005-0000-0000-0000DB000000}"/>
    <cellStyle name="__ [0]_______Silver Star Model_60MW_C96_12-18-06" xfId="233" xr:uid="{00000000-0005-0000-0000-0000DC000000}"/>
    <cellStyle name="__ [0]_______Sleeping Bear East_Clipper_v1" xfId="234" xr:uid="{00000000-0005-0000-0000-0000DD000000}"/>
    <cellStyle name="__ [0]_______Sleeping Bear East_v1" xfId="235" xr:uid="{00000000-0005-0000-0000-0000DE000000}"/>
    <cellStyle name="__ [0]_______Sleeping Bear East_v1_Monthly" xfId="236" xr:uid="{00000000-0005-0000-0000-0000DF000000}"/>
    <cellStyle name="__ [0]_______Sleeping Bear East_v1_Monthly_1" xfId="237" xr:uid="{00000000-0005-0000-0000-0000E0000000}"/>
    <cellStyle name="__ [0]_______Sleeping Bear East_v1a" xfId="238" xr:uid="{00000000-0005-0000-0000-0000E1000000}"/>
    <cellStyle name="__ [0]_______Sleeping Bear East_v1a_1" xfId="239" xr:uid="{00000000-0005-0000-0000-0000E2000000}"/>
    <cellStyle name="__ [0]_______Template_Northwinds Model_v1" xfId="240" xr:uid="{00000000-0005-0000-0000-0000E3000000}"/>
    <cellStyle name="__ [0]_______Template_Northwinds Model_v1.2" xfId="241" xr:uid="{00000000-0005-0000-0000-0000E4000000}"/>
    <cellStyle name="__ [0]_______TEST_101800" xfId="242" xr:uid="{00000000-0005-0000-0000-0000E5000000}"/>
    <cellStyle name="__ [0]_______Test_Model_01.18.02" xfId="243" xr:uid="{00000000-0005-0000-0000-0000E6000000}"/>
    <cellStyle name="__ [0]_______Test_Model_061901" xfId="244" xr:uid="{00000000-0005-0000-0000-0000E7000000}"/>
    <cellStyle name="__ [0]_______Test_Model_062101" xfId="245" xr:uid="{00000000-0005-0000-0000-0000E8000000}"/>
    <cellStyle name="__ [0]_______Wind farm - operation CF" xfId="246" xr:uid="{00000000-0005-0000-0000-0000E9000000}"/>
    <cellStyle name="__ [0]_______Wind farm - operation CF 2" xfId="247" xr:uid="{00000000-0005-0000-0000-0000EA000000}"/>
    <cellStyle name="__ [0]_______Wind farm - operation CF 3" xfId="248" xr:uid="{00000000-0005-0000-0000-0000EB000000}"/>
    <cellStyle name="__ [0]_______Wind farm - operation CF 4" xfId="249" xr:uid="{00000000-0005-0000-0000-0000EC000000}"/>
    <cellStyle name="__ [0]_______WindProject C 100MW - 2005-01-27 10PM (version 1)" xfId="250" xr:uid="{00000000-0005-0000-0000-0000ED000000}"/>
    <cellStyle name="__ [0]_____AirNergy Base Case_GE with interface" xfId="251" xr:uid="{00000000-0005-0000-0000-0000EE000000}"/>
    <cellStyle name="__ [0]_____CF" xfId="252" xr:uid="{00000000-0005-0000-0000-0000EF000000}"/>
    <cellStyle name="__ [0]_____CF_1" xfId="253" xr:uid="{00000000-0005-0000-0000-0000F0000000}"/>
    <cellStyle name="__ [0]_____Clipper Template Model_11.21.05" xfId="254" xr:uid="{00000000-0005-0000-0000-0000F1000000}"/>
    <cellStyle name="__ [0]_____Criterion Model_C-93_100MW_01.07.05" xfId="255" xr:uid="{00000000-0005-0000-0000-0000F2000000}"/>
    <cellStyle name="__ [0]_____Criterion Model_C-93_50MW_08.01.05" xfId="256" xr:uid="{00000000-0005-0000-0000-0000F3000000}"/>
    <cellStyle name="__ [0]_____Criterion Model_C-93_50MW_10.06.05" xfId="257" xr:uid="{00000000-0005-0000-0000-0000F4000000}"/>
    <cellStyle name="__ [0]_____Criterion Model_C-93_Delaware_100MW_11.12.04_base" xfId="258" xr:uid="{00000000-0005-0000-0000-0000F5000000}"/>
    <cellStyle name="__ [0]_____DataOut" xfId="259" xr:uid="{00000000-0005-0000-0000-0000F6000000}"/>
    <cellStyle name="__ [0]_____DataOut 2" xfId="260" xr:uid="{00000000-0005-0000-0000-0000F7000000}"/>
    <cellStyle name="__ [0]_____Endeavor 150 MW C96 Model_11.15.05" xfId="261" xr:uid="{00000000-0005-0000-0000-0000F8000000}"/>
    <cellStyle name="__ [0]_____Endeavor 150 MW C96 Model_11.17.05A" xfId="262" xr:uid="{00000000-0005-0000-0000-0000F9000000}"/>
    <cellStyle name="__ [0]_____EWC 43.5MW8oMtresc 3_25_021" xfId="263" xr:uid="{00000000-0005-0000-0000-0000FA000000}"/>
    <cellStyle name="__ [0]_____EWC 43.5MW8oMtresc 3_25_021 2" xfId="264" xr:uid="{00000000-0005-0000-0000-0000FB000000}"/>
    <cellStyle name="__ [0]_____EWC 43.5MW8oMtresc 3_25_021 3" xfId="265" xr:uid="{00000000-0005-0000-0000-0000FC000000}"/>
    <cellStyle name="__ [0]_____EWC 43.5MW8oMtresc 3_25_021 4" xfId="266" xr:uid="{00000000-0005-0000-0000-0000FD000000}"/>
    <cellStyle name="__ [0]_____EWC 43.5MW8oMtresc 3_25_02v2" xfId="267" xr:uid="{00000000-0005-0000-0000-0000FE000000}"/>
    <cellStyle name="__ [0]_____EWC 43.5MW8oMtresc 3_25_02v2 2" xfId="268" xr:uid="{00000000-0005-0000-0000-0000FF000000}"/>
    <cellStyle name="__ [0]_____EWC 43.5MW8oMtresc 3_25_02v2 3" xfId="269" xr:uid="{00000000-0005-0000-0000-000000010000}"/>
    <cellStyle name="__ [0]_____EWC 43.5MW8oMtresc 3_25_02v2 4" xfId="270" xr:uid="{00000000-0005-0000-0000-000001010000}"/>
    <cellStyle name="__ [0]_____EWC 43.5MW8oMtresc 3_25_02v2w_esc" xfId="271" xr:uid="{00000000-0005-0000-0000-000002010000}"/>
    <cellStyle name="__ [0]_____EWC 43.5MW8oMtresc 3_25_02v2w_esc 2" xfId="272" xr:uid="{00000000-0005-0000-0000-000003010000}"/>
    <cellStyle name="__ [0]_____EWC 43.5MW8oMtresc 3_25_02v2w_esc 3" xfId="273" xr:uid="{00000000-0005-0000-0000-000004010000}"/>
    <cellStyle name="__ [0]_____EWC 43.5MW8oMtresc 3_25_02v2w_esc 4" xfId="274" xr:uid="{00000000-0005-0000-0000-000005010000}"/>
    <cellStyle name="__ [0]_____ExampleDeal_GPBalloonNote_18Nov04" xfId="275" xr:uid="{00000000-0005-0000-0000-000006010000}"/>
    <cellStyle name="__ [0]_____Flying Cloud_GE_UNL_PPM_05.13.04" xfId="276" xr:uid="{00000000-0005-0000-0000-000007010000}"/>
    <cellStyle name="__ [0]_____Fund_Wind 2005-02-07 2pm" xfId="277" xr:uid="{00000000-0005-0000-0000-000008010000}"/>
    <cellStyle name="__ [0]_____Fund_Wind Base Case Model 1 31 05" xfId="278" xr:uid="{00000000-0005-0000-0000-000009010000}"/>
    <cellStyle name="__ [0]_____Fund_Wind Base Case Model 1 31 05_1" xfId="279" xr:uid="{00000000-0005-0000-0000-00000A010000}"/>
    <cellStyle name="__ [0]_____GeoThermal Project with ETC Q3 2005" xfId="280" xr:uid="{00000000-0005-0000-0000-00000B010000}"/>
    <cellStyle name="__ [0]_____Northwinds Padoma San Juan_v1" xfId="281" xr:uid="{00000000-0005-0000-0000-00000C010000}"/>
    <cellStyle name="__ [0]_____Silver Star Model_60MW_C93_03-15-06" xfId="282" xr:uid="{00000000-0005-0000-0000-00000D010000}"/>
    <cellStyle name="__ [0]_____Silver Star Model_60MW_C93_04-27-06" xfId="283" xr:uid="{00000000-0005-0000-0000-00000E010000}"/>
    <cellStyle name="__ [0]_____Silver Star Model_60MW_C96_06-06-06 with Depreciation" xfId="284" xr:uid="{00000000-0005-0000-0000-00000F010000}"/>
    <cellStyle name="__ [0]_____Silver Star Model_60MW_C96_06-21-06" xfId="285" xr:uid="{00000000-0005-0000-0000-000010010000}"/>
    <cellStyle name="__ [0]_____Silver Star Model_60MW_C96_12-18-06" xfId="286" xr:uid="{00000000-0005-0000-0000-000011010000}"/>
    <cellStyle name="__ [0]_____Sleeping Bear East_Clipper_v1" xfId="287" xr:uid="{00000000-0005-0000-0000-000012010000}"/>
    <cellStyle name="__ [0]_____Sleeping Bear East_v1" xfId="288" xr:uid="{00000000-0005-0000-0000-000013010000}"/>
    <cellStyle name="__ [0]_____Sleeping Bear East_v1_Monthly" xfId="289" xr:uid="{00000000-0005-0000-0000-000014010000}"/>
    <cellStyle name="__ [0]_____Sleeping Bear East_v1_Monthly_1" xfId="290" xr:uid="{00000000-0005-0000-0000-000015010000}"/>
    <cellStyle name="__ [0]_____Sleeping Bear East_v1a" xfId="291" xr:uid="{00000000-0005-0000-0000-000016010000}"/>
    <cellStyle name="__ [0]_____Template_Northwinds Model_v1" xfId="292" xr:uid="{00000000-0005-0000-0000-000017010000}"/>
    <cellStyle name="__ [0]_____Template_Northwinds Model_v1.2" xfId="293" xr:uid="{00000000-0005-0000-0000-000018010000}"/>
    <cellStyle name="__ [0]_____TEST_101800" xfId="294" xr:uid="{00000000-0005-0000-0000-000019010000}"/>
    <cellStyle name="__ [0]_____Test_Model_01.18.02" xfId="295" xr:uid="{00000000-0005-0000-0000-00001A010000}"/>
    <cellStyle name="__ [0]_____Test_Model_061901" xfId="296" xr:uid="{00000000-0005-0000-0000-00001B010000}"/>
    <cellStyle name="__ [0]_____Test_Model_062101" xfId="297" xr:uid="{00000000-0005-0000-0000-00001C010000}"/>
    <cellStyle name="__ [0]_____Wind farm - operation CF" xfId="298" xr:uid="{00000000-0005-0000-0000-00001D010000}"/>
    <cellStyle name="__ [0]_____Wind farm - operation CF 2" xfId="299" xr:uid="{00000000-0005-0000-0000-00001E010000}"/>
    <cellStyle name="__ [0]_____Wind farm - operation CF 3" xfId="300" xr:uid="{00000000-0005-0000-0000-00001F010000}"/>
    <cellStyle name="__ [0]_____Wind farm - operation CF 4" xfId="301" xr:uid="{00000000-0005-0000-0000-000020010000}"/>
    <cellStyle name="__ [0]_____WindProject C 100MW - 2005-01-27 10PM (version 1)" xfId="302" xr:uid="{00000000-0005-0000-0000-000021010000}"/>
    <cellStyle name="__ [0]____AirNergy Base Case_GE with interface" xfId="303" xr:uid="{00000000-0005-0000-0000-000022010000}"/>
    <cellStyle name="__ [0]____CF" xfId="304" xr:uid="{00000000-0005-0000-0000-000023010000}"/>
    <cellStyle name="__ [0]____Clipper Template Model_11.21.05" xfId="305" xr:uid="{00000000-0005-0000-0000-000024010000}"/>
    <cellStyle name="__ [0]____Criterion Model_C-93_100MW_01.07.05" xfId="306" xr:uid="{00000000-0005-0000-0000-000025010000}"/>
    <cellStyle name="__ [0]____Criterion Model_C-93_50MW_08.01.05" xfId="307" xr:uid="{00000000-0005-0000-0000-000026010000}"/>
    <cellStyle name="__ [0]____Criterion Model_C-93_50MW_10.06.05" xfId="308" xr:uid="{00000000-0005-0000-0000-000027010000}"/>
    <cellStyle name="__ [0]____Criterion Model_C-93_Delaware_100MW_11.12.04_base" xfId="309" xr:uid="{00000000-0005-0000-0000-000028010000}"/>
    <cellStyle name="__ [0]____Endeavor 150 MW C96 Model_11.15.05" xfId="310" xr:uid="{00000000-0005-0000-0000-000029010000}"/>
    <cellStyle name="__ [0]____Endeavor 150 MW C96 Model_11.17.05A" xfId="311" xr:uid="{00000000-0005-0000-0000-00002A010000}"/>
    <cellStyle name="__ [0]____EWC 43.5MW8oMtresc 3_25_021" xfId="312" xr:uid="{00000000-0005-0000-0000-00002B010000}"/>
    <cellStyle name="__ [0]____EWC 43.5MW8oMtresc 3_25_021 2" xfId="313" xr:uid="{00000000-0005-0000-0000-00002C010000}"/>
    <cellStyle name="__ [0]____EWC 43.5MW8oMtresc 3_25_021 3" xfId="314" xr:uid="{00000000-0005-0000-0000-00002D010000}"/>
    <cellStyle name="__ [0]____EWC 43.5MW8oMtresc 3_25_021 4" xfId="315" xr:uid="{00000000-0005-0000-0000-00002E010000}"/>
    <cellStyle name="__ [0]____EWC 43.5MW8oMtresc 3_25_02v2" xfId="316" xr:uid="{00000000-0005-0000-0000-00002F010000}"/>
    <cellStyle name="__ [0]____EWC 43.5MW8oMtresc 3_25_02v2 2" xfId="317" xr:uid="{00000000-0005-0000-0000-000030010000}"/>
    <cellStyle name="__ [0]____EWC 43.5MW8oMtresc 3_25_02v2 3" xfId="318" xr:uid="{00000000-0005-0000-0000-000031010000}"/>
    <cellStyle name="__ [0]____EWC 43.5MW8oMtresc 3_25_02v2 4" xfId="319" xr:uid="{00000000-0005-0000-0000-000032010000}"/>
    <cellStyle name="__ [0]____EWC 43.5MW8oMtresc 3_25_02v2w_esc" xfId="320" xr:uid="{00000000-0005-0000-0000-000033010000}"/>
    <cellStyle name="__ [0]____EWC 43.5MW8oMtresc 3_25_02v2w_esc 2" xfId="321" xr:uid="{00000000-0005-0000-0000-000034010000}"/>
    <cellStyle name="__ [0]____EWC 43.5MW8oMtresc 3_25_02v2w_esc 3" xfId="322" xr:uid="{00000000-0005-0000-0000-000035010000}"/>
    <cellStyle name="__ [0]____EWC 43.5MW8oMtresc 3_25_02v2w_esc 4" xfId="323" xr:uid="{00000000-0005-0000-0000-000036010000}"/>
    <cellStyle name="__ [0]____ExampleDeal_GPBalloonNote_18Nov04" xfId="324" xr:uid="{00000000-0005-0000-0000-000037010000}"/>
    <cellStyle name="__ [0]____Flying Cloud_GE_UNL_PPM_05.13.04" xfId="325" xr:uid="{00000000-0005-0000-0000-000038010000}"/>
    <cellStyle name="__ [0]____Fund_Wind 2005-02-07 2pm" xfId="326" xr:uid="{00000000-0005-0000-0000-000039010000}"/>
    <cellStyle name="__ [0]____Fund_Wind Base Case Model 1 31 05" xfId="327" xr:uid="{00000000-0005-0000-0000-00003A010000}"/>
    <cellStyle name="__ [0]____GeoThermal Project with ETC Q3 2005" xfId="328" xr:uid="{00000000-0005-0000-0000-00003B010000}"/>
    <cellStyle name="__ [0]____Northwinds Padoma San Juan_v1" xfId="329" xr:uid="{00000000-0005-0000-0000-00003C010000}"/>
    <cellStyle name="__ [0]____Silver Star Model_60MW_C93_03-15-06" xfId="330" xr:uid="{00000000-0005-0000-0000-00003D010000}"/>
    <cellStyle name="__ [0]____Silver Star Model_60MW_C93_04-27-06" xfId="331" xr:uid="{00000000-0005-0000-0000-00003E010000}"/>
    <cellStyle name="__ [0]____Silver Star Model_60MW_C96_06-06-06 with Depreciation" xfId="332" xr:uid="{00000000-0005-0000-0000-00003F010000}"/>
    <cellStyle name="__ [0]____Silver Star Model_60MW_C96_06-21-06" xfId="333" xr:uid="{00000000-0005-0000-0000-000040010000}"/>
    <cellStyle name="__ [0]____Silver Star Model_60MW_C96_12-18-06" xfId="334" xr:uid="{00000000-0005-0000-0000-000041010000}"/>
    <cellStyle name="__ [0]____Sleeping Bear East_Clipper_v1" xfId="335" xr:uid="{00000000-0005-0000-0000-000042010000}"/>
    <cellStyle name="__ [0]____Sleeping Bear East_v1" xfId="336" xr:uid="{00000000-0005-0000-0000-000043010000}"/>
    <cellStyle name="__ [0]____Sleeping Bear East_v1_Monthly" xfId="337" xr:uid="{00000000-0005-0000-0000-000044010000}"/>
    <cellStyle name="__ [0]____Sleeping Bear East_v1_Monthly_1" xfId="338" xr:uid="{00000000-0005-0000-0000-000045010000}"/>
    <cellStyle name="__ [0]____Sleeping Bear East_v1a" xfId="339" xr:uid="{00000000-0005-0000-0000-000046010000}"/>
    <cellStyle name="__ [0]____Template_Northwinds Model_v1" xfId="340" xr:uid="{00000000-0005-0000-0000-000047010000}"/>
    <cellStyle name="__ [0]____Template_Northwinds Model_v1.2" xfId="341" xr:uid="{00000000-0005-0000-0000-000048010000}"/>
    <cellStyle name="__ [0]____TEST_101800" xfId="342" xr:uid="{00000000-0005-0000-0000-000049010000}"/>
    <cellStyle name="__ [0]____Test_Model_01.18.02" xfId="343" xr:uid="{00000000-0005-0000-0000-00004A010000}"/>
    <cellStyle name="__ [0]____Test_Model_061901" xfId="344" xr:uid="{00000000-0005-0000-0000-00004B010000}"/>
    <cellStyle name="__ [0]____Test_Model_062101" xfId="345" xr:uid="{00000000-0005-0000-0000-00004C010000}"/>
    <cellStyle name="__ [0]____Wind farm - operation CF" xfId="346" xr:uid="{00000000-0005-0000-0000-00004D010000}"/>
    <cellStyle name="__ [0]____Wind farm - operation CF 2" xfId="347" xr:uid="{00000000-0005-0000-0000-00004E010000}"/>
    <cellStyle name="__ [0]____Wind farm - operation CF 3" xfId="348" xr:uid="{00000000-0005-0000-0000-00004F010000}"/>
    <cellStyle name="__ [0]____Wind farm - operation CF 4" xfId="349" xr:uid="{00000000-0005-0000-0000-000050010000}"/>
    <cellStyle name="__ [0]____WindProject C 100MW - 2005-01-27 10PM (version 1)" xfId="350" xr:uid="{00000000-0005-0000-0000-000051010000}"/>
    <cellStyle name="__ [0]_94___" xfId="351" xr:uid="{00000000-0005-0000-0000-000052010000}"/>
    <cellStyle name="__ [0]_94___ 2" xfId="352" xr:uid="{00000000-0005-0000-0000-000053010000}"/>
    <cellStyle name="__ [0]_94___ 2 2" xfId="353" xr:uid="{00000000-0005-0000-0000-000054010000}"/>
    <cellStyle name="__ [0]_94___ 3" xfId="354" xr:uid="{00000000-0005-0000-0000-000055010000}"/>
    <cellStyle name="__ [0]_94___ 4" xfId="355" xr:uid="{00000000-0005-0000-0000-000056010000}"/>
    <cellStyle name="__ [0]_94____AirNergy Base Case_GE with interface" xfId="356" xr:uid="{00000000-0005-0000-0000-000057010000}"/>
    <cellStyle name="__ [0]_94____AirNergy Base Case_GE with interface 2" xfId="357" xr:uid="{00000000-0005-0000-0000-000058010000}"/>
    <cellStyle name="__ [0]_94____CF" xfId="358" xr:uid="{00000000-0005-0000-0000-000059010000}"/>
    <cellStyle name="__ [0]_94____CF_1" xfId="359" xr:uid="{00000000-0005-0000-0000-00005A010000}"/>
    <cellStyle name="__ [0]_94____Clipper Template Model_11.21.05" xfId="360" xr:uid="{00000000-0005-0000-0000-00005B010000}"/>
    <cellStyle name="__ [0]_94____Criterion Model_C-93_100MW_01.07.05" xfId="361" xr:uid="{00000000-0005-0000-0000-00005C010000}"/>
    <cellStyle name="__ [0]_94____Criterion Model_C-93_50MW_08.01.05" xfId="362" xr:uid="{00000000-0005-0000-0000-00005D010000}"/>
    <cellStyle name="__ [0]_94____Criterion Model_C-93_50MW_10.06.05" xfId="363" xr:uid="{00000000-0005-0000-0000-00005E010000}"/>
    <cellStyle name="__ [0]_94____Criterion Model_C-93_Delaware_100MW_11.12.04_base" xfId="364" xr:uid="{00000000-0005-0000-0000-00005F010000}"/>
    <cellStyle name="__ [0]_94____Endeavor 150 MW C96 Model_11.15.05" xfId="365" xr:uid="{00000000-0005-0000-0000-000060010000}"/>
    <cellStyle name="__ [0]_94____Endeavor 150 MW C96 Model_11.17.05A" xfId="366" xr:uid="{00000000-0005-0000-0000-000061010000}"/>
    <cellStyle name="__ [0]_94____EWC 43.5MW8oMtresc 3_25_021" xfId="367" xr:uid="{00000000-0005-0000-0000-000062010000}"/>
    <cellStyle name="__ [0]_94____EWC 43.5MW8oMtresc 3_25_021 2" xfId="368" xr:uid="{00000000-0005-0000-0000-000063010000}"/>
    <cellStyle name="__ [0]_94____EWC 43.5MW8oMtresc 3_25_021 3" xfId="369" xr:uid="{00000000-0005-0000-0000-000064010000}"/>
    <cellStyle name="__ [0]_94____EWC 43.5MW8oMtresc 3_25_021 4" xfId="370" xr:uid="{00000000-0005-0000-0000-000065010000}"/>
    <cellStyle name="__ [0]_94____EWC 43.5MW8oMtresc 3_25_021_Portfolio Inputs" xfId="371" xr:uid="{00000000-0005-0000-0000-000066010000}"/>
    <cellStyle name="__ [0]_94____EWC 43.5MW8oMtresc 3_25_021_Portfolio Inputs 2" xfId="372" xr:uid="{00000000-0005-0000-0000-000067010000}"/>
    <cellStyle name="__ [0]_94____EWC 43.5MW8oMtresc 3_25_02v2" xfId="373" xr:uid="{00000000-0005-0000-0000-000068010000}"/>
    <cellStyle name="__ [0]_94____EWC 43.5MW8oMtresc 3_25_02v2 2" xfId="374" xr:uid="{00000000-0005-0000-0000-000069010000}"/>
    <cellStyle name="__ [0]_94____EWC 43.5MW8oMtresc 3_25_02v2 3" xfId="375" xr:uid="{00000000-0005-0000-0000-00006A010000}"/>
    <cellStyle name="__ [0]_94____EWC 43.5MW8oMtresc 3_25_02v2 4" xfId="376" xr:uid="{00000000-0005-0000-0000-00006B010000}"/>
    <cellStyle name="__ [0]_94____EWC 43.5MW8oMtresc 3_25_02v2w_esc" xfId="377" xr:uid="{00000000-0005-0000-0000-00006C010000}"/>
    <cellStyle name="__ [0]_94____EWC 43.5MW8oMtresc 3_25_02v2w_esc 2" xfId="378" xr:uid="{00000000-0005-0000-0000-00006D010000}"/>
    <cellStyle name="__ [0]_94____EWC 43.5MW8oMtresc 3_25_02v2w_esc 3" xfId="379" xr:uid="{00000000-0005-0000-0000-00006E010000}"/>
    <cellStyle name="__ [0]_94____EWC 43.5MW8oMtresc 3_25_02v2w_esc 4" xfId="380" xr:uid="{00000000-0005-0000-0000-00006F010000}"/>
    <cellStyle name="__ [0]_94____EWC 43.5MW8oMtresc 3_25_02v2w_esc_Portfolio Inputs" xfId="381" xr:uid="{00000000-0005-0000-0000-000070010000}"/>
    <cellStyle name="__ [0]_94____EWC 43.5MW8oMtresc 3_25_02v2w_esc_Portfolio Inputs 2" xfId="382" xr:uid="{00000000-0005-0000-0000-000071010000}"/>
    <cellStyle name="__ [0]_94____ExampleDeal_GPBalloonNote_18Nov04" xfId="383" xr:uid="{00000000-0005-0000-0000-000072010000}"/>
    <cellStyle name="__ [0]_94____Flying Cloud_GE_UNL_PPM_05.13.04" xfId="384" xr:uid="{00000000-0005-0000-0000-000073010000}"/>
    <cellStyle name="__ [0]_94____Fund_Wind 2005-02-07 2pm" xfId="385" xr:uid="{00000000-0005-0000-0000-000074010000}"/>
    <cellStyle name="__ [0]_94____Fund_Wind Base Case Model 1 31 05" xfId="386" xr:uid="{00000000-0005-0000-0000-000075010000}"/>
    <cellStyle name="__ [0]_94____GeoThermal Project with ETC Q3 2005" xfId="387" xr:uid="{00000000-0005-0000-0000-000076010000}"/>
    <cellStyle name="__ [0]_94____Northwinds Padoma San Juan_v1" xfId="388" xr:uid="{00000000-0005-0000-0000-000077010000}"/>
    <cellStyle name="__ [0]_94____Silver Star Model_60MW_C93_03-15-06" xfId="389" xr:uid="{00000000-0005-0000-0000-000078010000}"/>
    <cellStyle name="__ [0]_94____Silver Star Model_60MW_C93_04-27-06" xfId="390" xr:uid="{00000000-0005-0000-0000-000079010000}"/>
    <cellStyle name="__ [0]_94____Silver Star Model_60MW_C96_06-06-06 with Depreciation" xfId="391" xr:uid="{00000000-0005-0000-0000-00007A010000}"/>
    <cellStyle name="__ [0]_94____Silver Star Model_60MW_C96_06-21-06" xfId="392" xr:uid="{00000000-0005-0000-0000-00007B010000}"/>
    <cellStyle name="__ [0]_94____Silver Star Model_60MW_C96_12-18-06" xfId="393" xr:uid="{00000000-0005-0000-0000-00007C010000}"/>
    <cellStyle name="__ [0]_94____Sleeping Bear East_Clipper_v1" xfId="394" xr:uid="{00000000-0005-0000-0000-00007D010000}"/>
    <cellStyle name="__ [0]_94____Sleeping Bear East_Clipper_v1_1" xfId="395" xr:uid="{00000000-0005-0000-0000-00007E010000}"/>
    <cellStyle name="__ [0]_94____Sleeping Bear East_v1" xfId="396" xr:uid="{00000000-0005-0000-0000-00007F010000}"/>
    <cellStyle name="__ [0]_94____Sleeping Bear East_v1_Monthly" xfId="397" xr:uid="{00000000-0005-0000-0000-000080010000}"/>
    <cellStyle name="__ [0]_94____Sleeping Bear East_v1a" xfId="398" xr:uid="{00000000-0005-0000-0000-000081010000}"/>
    <cellStyle name="__ [0]_94____Sleeping Bear East_v1a_1" xfId="399" xr:uid="{00000000-0005-0000-0000-000082010000}"/>
    <cellStyle name="__ [0]_94____Template_Northwinds Model_v1" xfId="400" xr:uid="{00000000-0005-0000-0000-000083010000}"/>
    <cellStyle name="__ [0]_94____Template_Northwinds Model_v1.2" xfId="401" xr:uid="{00000000-0005-0000-0000-000084010000}"/>
    <cellStyle name="__ [0]_94____TEST_101800" xfId="402" xr:uid="{00000000-0005-0000-0000-000085010000}"/>
    <cellStyle name="__ [0]_94____Test_Model_01.18.02" xfId="403" xr:uid="{00000000-0005-0000-0000-000086010000}"/>
    <cellStyle name="__ [0]_94____Test_Model_061901" xfId="404" xr:uid="{00000000-0005-0000-0000-000087010000}"/>
    <cellStyle name="__ [0]_94____Test_Model_062101" xfId="405" xr:uid="{00000000-0005-0000-0000-000088010000}"/>
    <cellStyle name="__ [0]_94____Wind farm - operation CF" xfId="406" xr:uid="{00000000-0005-0000-0000-000089010000}"/>
    <cellStyle name="__ [0]_94____Wind farm - operation CF 2" xfId="407" xr:uid="{00000000-0005-0000-0000-00008A010000}"/>
    <cellStyle name="__ [0]_94____Wind farm - operation CF 3" xfId="408" xr:uid="{00000000-0005-0000-0000-00008B010000}"/>
    <cellStyle name="__ [0]_94____Wind farm - operation CF 4" xfId="409" xr:uid="{00000000-0005-0000-0000-00008C010000}"/>
    <cellStyle name="__ [0]_94____WindProject C 100MW - 2005-01-27 10PM (version 1)" xfId="410" xr:uid="{00000000-0005-0000-0000-00008D010000}"/>
    <cellStyle name="__ [0]_dimon" xfId="411" xr:uid="{00000000-0005-0000-0000-00008E010000}"/>
    <cellStyle name="__ [0]_dimon 2" xfId="412" xr:uid="{00000000-0005-0000-0000-00008F010000}"/>
    <cellStyle name="__ [0]_dimon 3" xfId="413" xr:uid="{00000000-0005-0000-0000-000090010000}"/>
    <cellStyle name="__ [0]_dimon 4" xfId="414" xr:uid="{00000000-0005-0000-0000-000091010000}"/>
    <cellStyle name="__ [0]_form" xfId="415" xr:uid="{00000000-0005-0000-0000-000092010000}"/>
    <cellStyle name="__ [0]_form 2" xfId="416" xr:uid="{00000000-0005-0000-0000-000093010000}"/>
    <cellStyle name="__ [0]_form 3" xfId="417" xr:uid="{00000000-0005-0000-0000-000094010000}"/>
    <cellStyle name="__ [0]_form 4" xfId="418" xr:uid="{00000000-0005-0000-0000-000095010000}"/>
    <cellStyle name="__ [0]_form_AirNergy Base Case_GE with interface" xfId="419" xr:uid="{00000000-0005-0000-0000-000096010000}"/>
    <cellStyle name="__ [0]_form_CF" xfId="420" xr:uid="{00000000-0005-0000-0000-000097010000}"/>
    <cellStyle name="__ [0]_form_CF_1" xfId="421" xr:uid="{00000000-0005-0000-0000-000098010000}"/>
    <cellStyle name="__ [0]_form_Clipper Template Model_11.21.05" xfId="422" xr:uid="{00000000-0005-0000-0000-000099010000}"/>
    <cellStyle name="__ [0]_form_Criterion Model_C-93_100MW_01.07.05" xfId="423" xr:uid="{00000000-0005-0000-0000-00009A010000}"/>
    <cellStyle name="__ [0]_form_Criterion Model_C-93_50MW_08.01.05" xfId="424" xr:uid="{00000000-0005-0000-0000-00009B010000}"/>
    <cellStyle name="__ [0]_form_Criterion Model_C-93_50MW_10.06.05" xfId="425" xr:uid="{00000000-0005-0000-0000-00009C010000}"/>
    <cellStyle name="__ [0]_form_Criterion Model_C-93_50MW_10.06.05_1" xfId="426" xr:uid="{00000000-0005-0000-0000-00009D010000}"/>
    <cellStyle name="__ [0]_form_Criterion Model_C-93_Delaware_100MW_11.12.04_base" xfId="427" xr:uid="{00000000-0005-0000-0000-00009E010000}"/>
    <cellStyle name="__ [0]_form_Endeavor 150 MW C96 Model_11.15.05" xfId="428" xr:uid="{00000000-0005-0000-0000-00009F010000}"/>
    <cellStyle name="__ [0]_form_Endeavor 150 MW C96 Model_11.17.05A" xfId="429" xr:uid="{00000000-0005-0000-0000-0000A0010000}"/>
    <cellStyle name="__ [0]_form_Endeavor 150 MW C96 Model_11.17.05A_1" xfId="430" xr:uid="{00000000-0005-0000-0000-0000A1010000}"/>
    <cellStyle name="__ [0]_form_EWC 43.5MW8oMtresc 3_25_021" xfId="431" xr:uid="{00000000-0005-0000-0000-0000A2010000}"/>
    <cellStyle name="__ [0]_form_EWC 43.5MW8oMtresc 3_25_021 2" xfId="432" xr:uid="{00000000-0005-0000-0000-0000A3010000}"/>
    <cellStyle name="__ [0]_form_EWC 43.5MW8oMtresc 3_25_021 3" xfId="433" xr:uid="{00000000-0005-0000-0000-0000A4010000}"/>
    <cellStyle name="__ [0]_form_EWC 43.5MW8oMtresc 3_25_021 4" xfId="434" xr:uid="{00000000-0005-0000-0000-0000A5010000}"/>
    <cellStyle name="__ [0]_form_EWC 43.5MW8oMtresc 3_25_02v2" xfId="435" xr:uid="{00000000-0005-0000-0000-0000A6010000}"/>
    <cellStyle name="__ [0]_form_EWC 43.5MW8oMtresc 3_25_02v2 2" xfId="436" xr:uid="{00000000-0005-0000-0000-0000A7010000}"/>
    <cellStyle name="__ [0]_form_EWC 43.5MW8oMtresc 3_25_02v2 3" xfId="437" xr:uid="{00000000-0005-0000-0000-0000A8010000}"/>
    <cellStyle name="__ [0]_form_EWC 43.5MW8oMtresc 3_25_02v2 4" xfId="438" xr:uid="{00000000-0005-0000-0000-0000A9010000}"/>
    <cellStyle name="__ [0]_form_EWC 43.5MW8oMtresc 3_25_02v2w_esc" xfId="439" xr:uid="{00000000-0005-0000-0000-0000AA010000}"/>
    <cellStyle name="__ [0]_form_EWC 43.5MW8oMtresc 3_25_02v2w_esc 2" xfId="440" xr:uid="{00000000-0005-0000-0000-0000AB010000}"/>
    <cellStyle name="__ [0]_form_EWC 43.5MW8oMtresc 3_25_02v2w_esc 3" xfId="441" xr:uid="{00000000-0005-0000-0000-0000AC010000}"/>
    <cellStyle name="__ [0]_form_EWC 43.5MW8oMtresc 3_25_02v2w_esc 4" xfId="442" xr:uid="{00000000-0005-0000-0000-0000AD010000}"/>
    <cellStyle name="__ [0]_form_ExampleDeal_GPBalloonNote_18Nov04" xfId="443" xr:uid="{00000000-0005-0000-0000-0000AE010000}"/>
    <cellStyle name="__ [0]_form_Flying Cloud_GE_UNL_PPM_05.13.04" xfId="444" xr:uid="{00000000-0005-0000-0000-0000AF010000}"/>
    <cellStyle name="__ [0]_form_Fund_Wind 2005-02-07 2pm" xfId="445" xr:uid="{00000000-0005-0000-0000-0000B0010000}"/>
    <cellStyle name="__ [0]_form_Fund_Wind Base Case Model 1 31 05" xfId="446" xr:uid="{00000000-0005-0000-0000-0000B1010000}"/>
    <cellStyle name="__ [0]_form_GeoThermal Project with ETC Q3 2005" xfId="447" xr:uid="{00000000-0005-0000-0000-0000B2010000}"/>
    <cellStyle name="__ [0]_form_Northwinds Padoma San Juan_v1" xfId="448" xr:uid="{00000000-0005-0000-0000-0000B3010000}"/>
    <cellStyle name="__ [0]_form_Silver Star Model_60MW_C93_03-15-06" xfId="449" xr:uid="{00000000-0005-0000-0000-0000B4010000}"/>
    <cellStyle name="__ [0]_form_Silver Star Model_60MW_C93_04-27-06" xfId="450" xr:uid="{00000000-0005-0000-0000-0000B5010000}"/>
    <cellStyle name="__ [0]_form_Silver Star Model_60MW_C96_06-06-06 with Depreciation" xfId="451" xr:uid="{00000000-0005-0000-0000-0000B6010000}"/>
    <cellStyle name="__ [0]_form_Silver Star Model_60MW_C96_06-21-06" xfId="452" xr:uid="{00000000-0005-0000-0000-0000B7010000}"/>
    <cellStyle name="__ [0]_form_Silver Star Model_60MW_C96_12-18-06" xfId="453" xr:uid="{00000000-0005-0000-0000-0000B8010000}"/>
    <cellStyle name="__ [0]_form_Sleeping Bear East_Clipper_v1" xfId="454" xr:uid="{00000000-0005-0000-0000-0000B9010000}"/>
    <cellStyle name="__ [0]_form_Sleeping Bear East_Clipper_v1_1" xfId="455" xr:uid="{00000000-0005-0000-0000-0000BA010000}"/>
    <cellStyle name="__ [0]_form_Sleeping Bear East_v1" xfId="456" xr:uid="{00000000-0005-0000-0000-0000BB010000}"/>
    <cellStyle name="__ [0]_form_Sleeping Bear East_v1_Monthly" xfId="457" xr:uid="{00000000-0005-0000-0000-0000BC010000}"/>
    <cellStyle name="__ [0]_form_Sleeping Bear East_v1a" xfId="458" xr:uid="{00000000-0005-0000-0000-0000BD010000}"/>
    <cellStyle name="__ [0]_form_Sleeping Bear East_v1a_1" xfId="459" xr:uid="{00000000-0005-0000-0000-0000BE010000}"/>
    <cellStyle name="__ [0]_form_Template_Northwinds Model_v1" xfId="460" xr:uid="{00000000-0005-0000-0000-0000BF010000}"/>
    <cellStyle name="__ [0]_form_Template_Northwinds Model_v1.2" xfId="461" xr:uid="{00000000-0005-0000-0000-0000C0010000}"/>
    <cellStyle name="__ [0]_form_TEST_101800" xfId="462" xr:uid="{00000000-0005-0000-0000-0000C1010000}"/>
    <cellStyle name="__ [0]_form_Test_Model_01.18.02" xfId="463" xr:uid="{00000000-0005-0000-0000-0000C2010000}"/>
    <cellStyle name="__ [0]_form_Test_Model_061901" xfId="464" xr:uid="{00000000-0005-0000-0000-0000C3010000}"/>
    <cellStyle name="__ [0]_form_Test_Model_062101" xfId="465" xr:uid="{00000000-0005-0000-0000-0000C4010000}"/>
    <cellStyle name="__ [0]_form_Wind farm - operation CF" xfId="466" xr:uid="{00000000-0005-0000-0000-0000C5010000}"/>
    <cellStyle name="__ [0]_form_Wind farm - operation CF 2" xfId="467" xr:uid="{00000000-0005-0000-0000-0000C6010000}"/>
    <cellStyle name="__ [0]_form_Wind farm - operation CF 3" xfId="468" xr:uid="{00000000-0005-0000-0000-0000C7010000}"/>
    <cellStyle name="__ [0]_form_Wind farm - operation CF 4" xfId="469" xr:uid="{00000000-0005-0000-0000-0000C8010000}"/>
    <cellStyle name="__ [0]_form_WindProject C 100MW - 2005-01-27 10PM (version 1)" xfId="470" xr:uid="{00000000-0005-0000-0000-0000C9010000}"/>
    <cellStyle name="__ [0]_laroux" xfId="471" xr:uid="{00000000-0005-0000-0000-0000CA010000}"/>
    <cellStyle name="__ [0]_laroux 2" xfId="472" xr:uid="{00000000-0005-0000-0000-0000CB010000}"/>
    <cellStyle name="__ [0]_laroux 3" xfId="473" xr:uid="{00000000-0005-0000-0000-0000CC010000}"/>
    <cellStyle name="__ [0]_laroux 4" xfId="474" xr:uid="{00000000-0005-0000-0000-0000CD010000}"/>
    <cellStyle name="__ [0]_laroux_1" xfId="475" xr:uid="{00000000-0005-0000-0000-0000CE010000}"/>
    <cellStyle name="__ [0]_laroux_1_AirNergy Base Case_GE with interface" xfId="476" xr:uid="{00000000-0005-0000-0000-0000CF010000}"/>
    <cellStyle name="__ [0]_laroux_1_CF" xfId="477" xr:uid="{00000000-0005-0000-0000-0000D0010000}"/>
    <cellStyle name="__ [0]_laroux_1_CF_1" xfId="478" xr:uid="{00000000-0005-0000-0000-0000D1010000}"/>
    <cellStyle name="__ [0]_laroux_1_Clipper Template Model_11.21.05" xfId="479" xr:uid="{00000000-0005-0000-0000-0000D2010000}"/>
    <cellStyle name="__ [0]_laroux_1_Criterion Model_C-93_100MW_01.07.05" xfId="480" xr:uid="{00000000-0005-0000-0000-0000D3010000}"/>
    <cellStyle name="__ [0]_laroux_1_Criterion Model_C-93_50MW_08.01.05" xfId="481" xr:uid="{00000000-0005-0000-0000-0000D4010000}"/>
    <cellStyle name="__ [0]_laroux_1_Criterion Model_C-93_50MW_10.06.05" xfId="482" xr:uid="{00000000-0005-0000-0000-0000D5010000}"/>
    <cellStyle name="__ [0]_laroux_1_Criterion Model_C-93_50MW_10.06.05_1" xfId="483" xr:uid="{00000000-0005-0000-0000-0000D6010000}"/>
    <cellStyle name="__ [0]_laroux_1_Criterion Model_C-93_Delaware_100MW_11.12.04_base" xfId="484" xr:uid="{00000000-0005-0000-0000-0000D7010000}"/>
    <cellStyle name="__ [0]_laroux_1_Endeavor 150 MW C96 Model_11.15.05" xfId="485" xr:uid="{00000000-0005-0000-0000-0000D8010000}"/>
    <cellStyle name="__ [0]_laroux_1_Endeavor 150 MW C96 Model_11.17.05A" xfId="486" xr:uid="{00000000-0005-0000-0000-0000D9010000}"/>
    <cellStyle name="__ [0]_laroux_1_Endeavor 150 MW C96 Model_11.17.05A_1" xfId="487" xr:uid="{00000000-0005-0000-0000-0000DA010000}"/>
    <cellStyle name="__ [0]_laroux_1_EWC 43.5MW8oMtresc 3_25_021" xfId="488" xr:uid="{00000000-0005-0000-0000-0000DB010000}"/>
    <cellStyle name="__ [0]_laroux_1_EWC 43.5MW8oMtresc 3_25_02v2" xfId="489" xr:uid="{00000000-0005-0000-0000-0000DC010000}"/>
    <cellStyle name="__ [0]_laroux_1_EWC 43.5MW8oMtresc 3_25_02v2w_esc" xfId="490" xr:uid="{00000000-0005-0000-0000-0000DD010000}"/>
    <cellStyle name="__ [0]_laroux_1_ExampleDeal_GPBalloonNote_18Nov04" xfId="491" xr:uid="{00000000-0005-0000-0000-0000DE010000}"/>
    <cellStyle name="__ [0]_laroux_1_Flying Cloud_GE_UNL_PPM_05.13.04" xfId="492" xr:uid="{00000000-0005-0000-0000-0000DF010000}"/>
    <cellStyle name="__ [0]_laroux_1_Fund_Wind 2005-02-07 2pm" xfId="493" xr:uid="{00000000-0005-0000-0000-0000E0010000}"/>
    <cellStyle name="__ [0]_laroux_1_Fund_Wind Base Case Model 1 31 05" xfId="494" xr:uid="{00000000-0005-0000-0000-0000E1010000}"/>
    <cellStyle name="__ [0]_laroux_1_Fund_Wind Base Case Model 1 31 05_1" xfId="495" xr:uid="{00000000-0005-0000-0000-0000E2010000}"/>
    <cellStyle name="__ [0]_laroux_1_GeoThermal Project with ETC Q3 2005" xfId="496" xr:uid="{00000000-0005-0000-0000-0000E3010000}"/>
    <cellStyle name="__ [0]_laroux_1_Northwinds Padoma San Juan_v1" xfId="497" xr:uid="{00000000-0005-0000-0000-0000E4010000}"/>
    <cellStyle name="__ [0]_laroux_1_Silver Star Model_60MW_C93_03-15-06" xfId="498" xr:uid="{00000000-0005-0000-0000-0000E5010000}"/>
    <cellStyle name="__ [0]_laroux_1_Silver Star Model_60MW_C93_04-27-06" xfId="499" xr:uid="{00000000-0005-0000-0000-0000E6010000}"/>
    <cellStyle name="__ [0]_laroux_1_Silver Star Model_60MW_C96_06-06-06 with Depreciation" xfId="500" xr:uid="{00000000-0005-0000-0000-0000E7010000}"/>
    <cellStyle name="__ [0]_laroux_1_Silver Star Model_60MW_C96_06-21-06" xfId="501" xr:uid="{00000000-0005-0000-0000-0000E8010000}"/>
    <cellStyle name="__ [0]_laroux_1_Silver Star Model_60MW_C96_12-18-06" xfId="502" xr:uid="{00000000-0005-0000-0000-0000E9010000}"/>
    <cellStyle name="__ [0]_laroux_1_Sleeping Bear East_Clipper_v1" xfId="503" xr:uid="{00000000-0005-0000-0000-0000EA010000}"/>
    <cellStyle name="__ [0]_laroux_1_Sleeping Bear East_Clipper_v1_1" xfId="504" xr:uid="{00000000-0005-0000-0000-0000EB010000}"/>
    <cellStyle name="__ [0]_laroux_1_Sleeping Bear East_v1" xfId="505" xr:uid="{00000000-0005-0000-0000-0000EC010000}"/>
    <cellStyle name="__ [0]_laroux_1_Sleeping Bear East_v1_Monthly" xfId="506" xr:uid="{00000000-0005-0000-0000-0000ED010000}"/>
    <cellStyle name="__ [0]_laroux_1_Sleeping Bear East_v1_Monthly_1" xfId="507" xr:uid="{00000000-0005-0000-0000-0000EE010000}"/>
    <cellStyle name="__ [0]_laroux_1_Sleeping Bear East_v1a" xfId="508" xr:uid="{00000000-0005-0000-0000-0000EF010000}"/>
    <cellStyle name="__ [0]_laroux_1_Template_Northwinds Model_v1" xfId="509" xr:uid="{00000000-0005-0000-0000-0000F0010000}"/>
    <cellStyle name="__ [0]_laroux_1_Template_Northwinds Model_v1.2" xfId="510" xr:uid="{00000000-0005-0000-0000-0000F1010000}"/>
    <cellStyle name="__ [0]_laroux_1_Template_Northwinds Model_v1_1" xfId="511" xr:uid="{00000000-0005-0000-0000-0000F2010000}"/>
    <cellStyle name="__ [0]_laroux_1_TEST_101800" xfId="512" xr:uid="{00000000-0005-0000-0000-0000F3010000}"/>
    <cellStyle name="__ [0]_laroux_1_Test_Model_01.18.02" xfId="513" xr:uid="{00000000-0005-0000-0000-0000F4010000}"/>
    <cellStyle name="__ [0]_laroux_1_Test_Model_01.18.02_1" xfId="514" xr:uid="{00000000-0005-0000-0000-0000F5010000}"/>
    <cellStyle name="__ [0]_laroux_1_Test_Model_061901" xfId="515" xr:uid="{00000000-0005-0000-0000-0000F6010000}"/>
    <cellStyle name="__ [0]_laroux_1_Test_Model_062101" xfId="516" xr:uid="{00000000-0005-0000-0000-0000F7010000}"/>
    <cellStyle name="__ [0]_laroux_1_Wind farm - operation CF" xfId="517" xr:uid="{00000000-0005-0000-0000-0000F8010000}"/>
    <cellStyle name="__ [0]_laroux_1_WindProject C 100MW - 2005-01-27 10PM (version 1)" xfId="518" xr:uid="{00000000-0005-0000-0000-0000F9010000}"/>
    <cellStyle name="__ [0]_laroux_2" xfId="519" xr:uid="{00000000-0005-0000-0000-0000FA010000}"/>
    <cellStyle name="__ [0]_laroux_2 2" xfId="520" xr:uid="{00000000-0005-0000-0000-0000FB010000}"/>
    <cellStyle name="__ [0]_laroux_2 2 2" xfId="521" xr:uid="{00000000-0005-0000-0000-0000FC010000}"/>
    <cellStyle name="__ [0]_laroux_2 3" xfId="522" xr:uid="{00000000-0005-0000-0000-0000FD010000}"/>
    <cellStyle name="__ [0]_laroux_2 4" xfId="523" xr:uid="{00000000-0005-0000-0000-0000FE010000}"/>
    <cellStyle name="__ [0]_laroux_2_Portfolio Inputs" xfId="524" xr:uid="{00000000-0005-0000-0000-0000FF010000}"/>
    <cellStyle name="__ [0]_laroux_2_Portfolio Inputs 2" xfId="525" xr:uid="{00000000-0005-0000-0000-000000020000}"/>
    <cellStyle name="__ [0]_laroux_AirNergy Base Case_GE with interface" xfId="526" xr:uid="{00000000-0005-0000-0000-000001020000}"/>
    <cellStyle name="__ [0]_laroux_CF" xfId="527" xr:uid="{00000000-0005-0000-0000-000002020000}"/>
    <cellStyle name="__ [0]_laroux_Clipper Template Model_11.21.05" xfId="528" xr:uid="{00000000-0005-0000-0000-000003020000}"/>
    <cellStyle name="__ [0]_laroux_Criterion Model_C-93_100MW_01.07.05" xfId="529" xr:uid="{00000000-0005-0000-0000-000004020000}"/>
    <cellStyle name="__ [0]_laroux_Criterion Model_C-93_50MW_08.01.05" xfId="530" xr:uid="{00000000-0005-0000-0000-000005020000}"/>
    <cellStyle name="__ [0]_laroux_Criterion Model_C-93_50MW_10.06.05" xfId="531" xr:uid="{00000000-0005-0000-0000-000006020000}"/>
    <cellStyle name="__ [0]_laroux_Criterion Model_C-93_Delaware_100MW_11.12.04_base" xfId="532" xr:uid="{00000000-0005-0000-0000-000007020000}"/>
    <cellStyle name="__ [0]_laroux_Endeavor 150 MW C96 Model_11.15.05" xfId="533" xr:uid="{00000000-0005-0000-0000-000008020000}"/>
    <cellStyle name="__ [0]_laroux_Endeavor 150 MW C96 Model_11.17.05A" xfId="534" xr:uid="{00000000-0005-0000-0000-000009020000}"/>
    <cellStyle name="__ [0]_laroux_Endeavor 150 MW C96 Model_11.17.05A_1" xfId="535" xr:uid="{00000000-0005-0000-0000-00000A020000}"/>
    <cellStyle name="__ [0]_laroux_EWC 43.5MW8oMtresc 3_25_021" xfId="536" xr:uid="{00000000-0005-0000-0000-00000B020000}"/>
    <cellStyle name="__ [0]_laroux_EWC 43.5MW8oMtresc 3_25_021 2" xfId="537" xr:uid="{00000000-0005-0000-0000-00000C020000}"/>
    <cellStyle name="__ [0]_laroux_EWC 43.5MW8oMtresc 3_25_021 3" xfId="538" xr:uid="{00000000-0005-0000-0000-00000D020000}"/>
    <cellStyle name="__ [0]_laroux_EWC 43.5MW8oMtresc 3_25_021 4" xfId="539" xr:uid="{00000000-0005-0000-0000-00000E020000}"/>
    <cellStyle name="__ [0]_laroux_EWC 43.5MW8oMtresc 3_25_021_1" xfId="540" xr:uid="{00000000-0005-0000-0000-00000F020000}"/>
    <cellStyle name="__ [0]_laroux_EWC 43.5MW8oMtresc 3_25_021_1 2" xfId="541" xr:uid="{00000000-0005-0000-0000-000010020000}"/>
    <cellStyle name="__ [0]_laroux_EWC 43.5MW8oMtresc 3_25_021_1 3" xfId="542" xr:uid="{00000000-0005-0000-0000-000011020000}"/>
    <cellStyle name="__ [0]_laroux_EWC 43.5MW8oMtresc 3_25_021_1 4" xfId="543" xr:uid="{00000000-0005-0000-0000-000012020000}"/>
    <cellStyle name="__ [0]_laroux_EWC 43.5MW8oMtresc 3_25_02v2" xfId="544" xr:uid="{00000000-0005-0000-0000-000013020000}"/>
    <cellStyle name="__ [0]_laroux_EWC 43.5MW8oMtresc 3_25_02v2 2" xfId="545" xr:uid="{00000000-0005-0000-0000-000014020000}"/>
    <cellStyle name="__ [0]_laroux_EWC 43.5MW8oMtresc 3_25_02v2 3" xfId="546" xr:uid="{00000000-0005-0000-0000-000015020000}"/>
    <cellStyle name="__ [0]_laroux_EWC 43.5MW8oMtresc 3_25_02v2 4" xfId="547" xr:uid="{00000000-0005-0000-0000-000016020000}"/>
    <cellStyle name="__ [0]_laroux_EWC 43.5MW8oMtresc 3_25_02v2w_esc" xfId="548" xr:uid="{00000000-0005-0000-0000-000017020000}"/>
    <cellStyle name="__ [0]_laroux_EWC 43.5MW8oMtresc 3_25_02v2w_esc 2" xfId="549" xr:uid="{00000000-0005-0000-0000-000018020000}"/>
    <cellStyle name="__ [0]_laroux_EWC 43.5MW8oMtresc 3_25_02v2w_esc 3" xfId="550" xr:uid="{00000000-0005-0000-0000-000019020000}"/>
    <cellStyle name="__ [0]_laroux_EWC 43.5MW8oMtresc 3_25_02v2w_esc 4" xfId="551" xr:uid="{00000000-0005-0000-0000-00001A020000}"/>
    <cellStyle name="__ [0]_laroux_ExampleDeal_GPBalloonNote_18Nov04" xfId="552" xr:uid="{00000000-0005-0000-0000-00001B020000}"/>
    <cellStyle name="__ [0]_laroux_Flying Cloud_GE_UNL_PPM_05.13.04" xfId="553" xr:uid="{00000000-0005-0000-0000-00001C020000}"/>
    <cellStyle name="__ [0]_laroux_Fund_Wind 2005-02-07 2pm" xfId="554" xr:uid="{00000000-0005-0000-0000-00001D020000}"/>
    <cellStyle name="__ [0]_laroux_Fund_Wind Base Case Model 1 31 05" xfId="555" xr:uid="{00000000-0005-0000-0000-00001E020000}"/>
    <cellStyle name="__ [0]_laroux_Fund_Wind Base Case Model 1 31 05_1" xfId="556" xr:uid="{00000000-0005-0000-0000-00001F020000}"/>
    <cellStyle name="__ [0]_laroux_GeoThermal Project with ETC Q3 2005" xfId="557" xr:uid="{00000000-0005-0000-0000-000020020000}"/>
    <cellStyle name="__ [0]_laroux_Northwinds Padoma San Juan_v1" xfId="558" xr:uid="{00000000-0005-0000-0000-000021020000}"/>
    <cellStyle name="__ [0]_laroux_Silver Star Model_60MW_C93_03-15-06" xfId="559" xr:uid="{00000000-0005-0000-0000-000022020000}"/>
    <cellStyle name="__ [0]_laroux_Silver Star Model_60MW_C93_03-15-06_1" xfId="560" xr:uid="{00000000-0005-0000-0000-000023020000}"/>
    <cellStyle name="__ [0]_laroux_Silver Star Model_60MW_C93_04-27-06" xfId="561" xr:uid="{00000000-0005-0000-0000-000024020000}"/>
    <cellStyle name="__ [0]_laroux_Silver Star Model_60MW_C96_06-06-06 with Depreciation" xfId="562" xr:uid="{00000000-0005-0000-0000-000025020000}"/>
    <cellStyle name="__ [0]_laroux_Silver Star Model_60MW_C96_06-21-06" xfId="563" xr:uid="{00000000-0005-0000-0000-000026020000}"/>
    <cellStyle name="__ [0]_laroux_Silver Star Model_60MW_C96_12-18-06" xfId="564" xr:uid="{00000000-0005-0000-0000-000027020000}"/>
    <cellStyle name="__ [0]_laroux_Sleeping Bear East_Clipper_v1" xfId="565" xr:uid="{00000000-0005-0000-0000-000028020000}"/>
    <cellStyle name="__ [0]_laroux_Sleeping Bear East_Clipper_v1_1" xfId="566" xr:uid="{00000000-0005-0000-0000-000029020000}"/>
    <cellStyle name="__ [0]_laroux_Sleeping Bear East_v1" xfId="567" xr:uid="{00000000-0005-0000-0000-00002A020000}"/>
    <cellStyle name="__ [0]_laroux_Sleeping Bear East_v1_Monthly" xfId="568" xr:uid="{00000000-0005-0000-0000-00002B020000}"/>
    <cellStyle name="__ [0]_laroux_Sleeping Bear East_v1a" xfId="569" xr:uid="{00000000-0005-0000-0000-00002C020000}"/>
    <cellStyle name="__ [0]_laroux_Template_Northwinds Model_v1" xfId="570" xr:uid="{00000000-0005-0000-0000-00002D020000}"/>
    <cellStyle name="__ [0]_laroux_Template_Northwinds Model_v1.2" xfId="571" xr:uid="{00000000-0005-0000-0000-00002E020000}"/>
    <cellStyle name="__ [0]_laroux_TEST_101800" xfId="572" xr:uid="{00000000-0005-0000-0000-00002F020000}"/>
    <cellStyle name="__ [0]_laroux_Test_Model_01.18.02" xfId="573" xr:uid="{00000000-0005-0000-0000-000030020000}"/>
    <cellStyle name="__ [0]_laroux_Test_Model_061901" xfId="574" xr:uid="{00000000-0005-0000-0000-000031020000}"/>
    <cellStyle name="__ [0]_laroux_Test_Model_062101" xfId="575" xr:uid="{00000000-0005-0000-0000-000032020000}"/>
    <cellStyle name="__ [0]_laroux_Wind farm - operation CF" xfId="576" xr:uid="{00000000-0005-0000-0000-000033020000}"/>
    <cellStyle name="__ [0]_laroux_Wind farm - operation CF 2" xfId="577" xr:uid="{00000000-0005-0000-0000-000034020000}"/>
    <cellStyle name="__ [0]_laroux_Wind farm - operation CF 3" xfId="578" xr:uid="{00000000-0005-0000-0000-000035020000}"/>
    <cellStyle name="__ [0]_laroux_Wind farm - operation CF 4" xfId="579" xr:uid="{00000000-0005-0000-0000-000036020000}"/>
    <cellStyle name="__ [0]_laroux_WindProject C 100MW - 2005-01-27 10PM (version 1)" xfId="580" xr:uid="{00000000-0005-0000-0000-000037020000}"/>
    <cellStyle name="__ [0]_PERSONAL" xfId="581" xr:uid="{00000000-0005-0000-0000-000038020000}"/>
    <cellStyle name="__ [0]_PERSONAL 2" xfId="582" xr:uid="{00000000-0005-0000-0000-000039020000}"/>
    <cellStyle name="__ [0]_PERSONAL 2 2" xfId="583" xr:uid="{00000000-0005-0000-0000-00003A020000}"/>
    <cellStyle name="__ [0]_PERSONAL 3" xfId="584" xr:uid="{00000000-0005-0000-0000-00003B020000}"/>
    <cellStyle name="__ [0]_PERSONAL 4" xfId="585" xr:uid="{00000000-0005-0000-0000-00003C020000}"/>
    <cellStyle name="__ [0]_PERSONAL_1" xfId="586" xr:uid="{00000000-0005-0000-0000-00003D020000}"/>
    <cellStyle name="__ [0]_PERSONAL_1 2" xfId="587" xr:uid="{00000000-0005-0000-0000-00003E020000}"/>
    <cellStyle name="__ [0]_PERSONAL_1 3" xfId="588" xr:uid="{00000000-0005-0000-0000-00003F020000}"/>
    <cellStyle name="__ [0]_PERSONAL_1 4" xfId="589" xr:uid="{00000000-0005-0000-0000-000040020000}"/>
    <cellStyle name="__ [0]_PERSONAL_1_AirNergy Base Case_GE with interface" xfId="590" xr:uid="{00000000-0005-0000-0000-000041020000}"/>
    <cellStyle name="__ [0]_PERSONAL_1_AirNergy Base Case_GE with interface 2" xfId="591" xr:uid="{00000000-0005-0000-0000-000042020000}"/>
    <cellStyle name="__ [0]_PERSONAL_1_CF" xfId="592" xr:uid="{00000000-0005-0000-0000-000043020000}"/>
    <cellStyle name="__ [0]_PERSONAL_1_Clipper Template Model_11.21.05" xfId="593" xr:uid="{00000000-0005-0000-0000-000044020000}"/>
    <cellStyle name="__ [0]_PERSONAL_1_Criterion Model_C-93_100MW_01.07.05" xfId="594" xr:uid="{00000000-0005-0000-0000-000045020000}"/>
    <cellStyle name="__ [0]_PERSONAL_1_Criterion Model_C-93_50MW_08.01.05" xfId="595" xr:uid="{00000000-0005-0000-0000-000046020000}"/>
    <cellStyle name="__ [0]_PERSONAL_1_Criterion Model_C-93_50MW_10.06.05" xfId="596" xr:uid="{00000000-0005-0000-0000-000047020000}"/>
    <cellStyle name="__ [0]_PERSONAL_1_Criterion Model_C-93_Delaware_100MW_11.12.04_base" xfId="597" xr:uid="{00000000-0005-0000-0000-000048020000}"/>
    <cellStyle name="__ [0]_PERSONAL_1_Endeavor 150 MW C96 Model_11.15.05" xfId="598" xr:uid="{00000000-0005-0000-0000-000049020000}"/>
    <cellStyle name="__ [0]_PERSONAL_1_Endeavor 150 MW C96 Model_11.17.05A" xfId="599" xr:uid="{00000000-0005-0000-0000-00004A020000}"/>
    <cellStyle name="__ [0]_PERSONAL_1_Endeavor 150 MW C96 Model_11.17.05A_1" xfId="600" xr:uid="{00000000-0005-0000-0000-00004B020000}"/>
    <cellStyle name="__ [0]_PERSONAL_1_EWC 43.5MW8oMtresc 3_25_021" xfId="601" xr:uid="{00000000-0005-0000-0000-00004C020000}"/>
    <cellStyle name="__ [0]_PERSONAL_1_EWC 43.5MW8oMtresc 3_25_021 2" xfId="602" xr:uid="{00000000-0005-0000-0000-00004D020000}"/>
    <cellStyle name="__ [0]_PERSONAL_1_EWC 43.5MW8oMtresc 3_25_021 3" xfId="603" xr:uid="{00000000-0005-0000-0000-00004E020000}"/>
    <cellStyle name="__ [0]_PERSONAL_1_EWC 43.5MW8oMtresc 3_25_021 4" xfId="604" xr:uid="{00000000-0005-0000-0000-00004F020000}"/>
    <cellStyle name="__ [0]_PERSONAL_1_EWC 43.5MW8oMtresc 3_25_02v2" xfId="605" xr:uid="{00000000-0005-0000-0000-000050020000}"/>
    <cellStyle name="__ [0]_PERSONAL_1_EWC 43.5MW8oMtresc 3_25_02v2 2" xfId="606" xr:uid="{00000000-0005-0000-0000-000051020000}"/>
    <cellStyle name="__ [0]_PERSONAL_1_EWC 43.5MW8oMtresc 3_25_02v2 3" xfId="607" xr:uid="{00000000-0005-0000-0000-000052020000}"/>
    <cellStyle name="__ [0]_PERSONAL_1_EWC 43.5MW8oMtresc 3_25_02v2 4" xfId="608" xr:uid="{00000000-0005-0000-0000-000053020000}"/>
    <cellStyle name="__ [0]_PERSONAL_1_EWC 43.5MW8oMtresc 3_25_02v2w_esc" xfId="609" xr:uid="{00000000-0005-0000-0000-000054020000}"/>
    <cellStyle name="__ [0]_PERSONAL_1_EWC 43.5MW8oMtresc 3_25_02v2w_esc 2" xfId="610" xr:uid="{00000000-0005-0000-0000-000055020000}"/>
    <cellStyle name="__ [0]_PERSONAL_1_ExampleDeal_GPBalloonNote_18Nov04" xfId="611" xr:uid="{00000000-0005-0000-0000-000056020000}"/>
    <cellStyle name="__ [0]_PERSONAL_1_Flying Cloud_GE_UNL_PPM_05.13.04" xfId="612" xr:uid="{00000000-0005-0000-0000-000057020000}"/>
    <cellStyle name="__ [0]_PERSONAL_1_Fund_Wind 2005-02-07 2pm" xfId="613" xr:uid="{00000000-0005-0000-0000-000058020000}"/>
    <cellStyle name="__ [0]_PERSONAL_1_Fund_Wind 2005-02-07 2pm 2" xfId="614" xr:uid="{00000000-0005-0000-0000-000059020000}"/>
    <cellStyle name="__ [0]_PERSONAL_1_Fund_Wind Base Case Model 1 31 05" xfId="615" xr:uid="{00000000-0005-0000-0000-00005A020000}"/>
    <cellStyle name="__ [0]_PERSONAL_1_Fund_Wind Base Case Model 1 31 05 2" xfId="616" xr:uid="{00000000-0005-0000-0000-00005B020000}"/>
    <cellStyle name="__ [0]_PERSONAL_1_GeoThermal Project with ETC Q3 2005" xfId="617" xr:uid="{00000000-0005-0000-0000-00005C020000}"/>
    <cellStyle name="__ [0]_PERSONAL_1_Northwinds Padoma San Juan_v1" xfId="618" xr:uid="{00000000-0005-0000-0000-00005D020000}"/>
    <cellStyle name="__ [0]_PERSONAL_1_Silver Star Model_60MW_C93_03-15-06" xfId="619" xr:uid="{00000000-0005-0000-0000-00005E020000}"/>
    <cellStyle name="__ [0]_PERSONAL_1_Silver Star Model_60MW_C93_04-27-06" xfId="620" xr:uid="{00000000-0005-0000-0000-00005F020000}"/>
    <cellStyle name="__ [0]_PERSONAL_1_Silver Star Model_60MW_C96_06-06-06 with Depreciation" xfId="621" xr:uid="{00000000-0005-0000-0000-000060020000}"/>
    <cellStyle name="__ [0]_PERSONAL_1_Silver Star Model_60MW_C96_06-21-06" xfId="622" xr:uid="{00000000-0005-0000-0000-000061020000}"/>
    <cellStyle name="__ [0]_PERSONAL_1_Silver Star Model_60MW_C96_12-18-06" xfId="623" xr:uid="{00000000-0005-0000-0000-000062020000}"/>
    <cellStyle name="__ [0]_PERSONAL_1_Sleeping Bear East_Clipper_v1" xfId="624" xr:uid="{00000000-0005-0000-0000-000063020000}"/>
    <cellStyle name="__ [0]_PERSONAL_1_Sleeping Bear East_v1" xfId="625" xr:uid="{00000000-0005-0000-0000-000064020000}"/>
    <cellStyle name="__ [0]_PERSONAL_1_Sleeping Bear East_v1_1" xfId="626" xr:uid="{00000000-0005-0000-0000-000065020000}"/>
    <cellStyle name="__ [0]_PERSONAL_1_Sleeping Bear East_v1_Monthly" xfId="627" xr:uid="{00000000-0005-0000-0000-000066020000}"/>
    <cellStyle name="__ [0]_PERSONAL_1_Sleeping Bear East_v1_Monthly_1" xfId="628" xr:uid="{00000000-0005-0000-0000-000067020000}"/>
    <cellStyle name="__ [0]_PERSONAL_1_Sleeping Bear East_v1a" xfId="629" xr:uid="{00000000-0005-0000-0000-000068020000}"/>
    <cellStyle name="__ [0]_PERSONAL_1_Sleeping Bear East_v1a_1" xfId="630" xr:uid="{00000000-0005-0000-0000-000069020000}"/>
    <cellStyle name="__ [0]_PERSONAL_1_Template_Northwinds Model_v1" xfId="631" xr:uid="{00000000-0005-0000-0000-00006A020000}"/>
    <cellStyle name="__ [0]_PERSONAL_1_Template_Northwinds Model_v1.2" xfId="632" xr:uid="{00000000-0005-0000-0000-00006B020000}"/>
    <cellStyle name="__ [0]_PERSONAL_1_TEST_101800" xfId="633" xr:uid="{00000000-0005-0000-0000-00006C020000}"/>
    <cellStyle name="__ [0]_PERSONAL_1_Test_Model_01.18.02" xfId="634" xr:uid="{00000000-0005-0000-0000-00006D020000}"/>
    <cellStyle name="__ [0]_PERSONAL_1_Test_Model_01.18.02_1" xfId="635" xr:uid="{00000000-0005-0000-0000-00006E020000}"/>
    <cellStyle name="__ [0]_PERSONAL_1_Test_Model_061901" xfId="636" xr:uid="{00000000-0005-0000-0000-00006F020000}"/>
    <cellStyle name="__ [0]_PERSONAL_1_Test_Model_062101" xfId="637" xr:uid="{00000000-0005-0000-0000-000070020000}"/>
    <cellStyle name="__ [0]_PERSONAL_1_Wind farm - operation CF" xfId="638" xr:uid="{00000000-0005-0000-0000-000071020000}"/>
    <cellStyle name="__ [0]_PERSONAL_1_Wind farm - operation CF 2" xfId="639" xr:uid="{00000000-0005-0000-0000-000072020000}"/>
    <cellStyle name="__ [0]_PERSONAL_1_WindProject C 100MW - 2005-01-27 10PM (version 1)" xfId="640" xr:uid="{00000000-0005-0000-0000-000073020000}"/>
    <cellStyle name="__ [0]_PERSONAL_2" xfId="641" xr:uid="{00000000-0005-0000-0000-000074020000}"/>
    <cellStyle name="__ [0]_PERSONAL_2 2" xfId="642" xr:uid="{00000000-0005-0000-0000-000075020000}"/>
    <cellStyle name="__ [0]_PERSONAL_2_AirNergy Base Case_GE with interface" xfId="643" xr:uid="{00000000-0005-0000-0000-000076020000}"/>
    <cellStyle name="__ [0]_PERSONAL_2_CF" xfId="644" xr:uid="{00000000-0005-0000-0000-000077020000}"/>
    <cellStyle name="__ [0]_PERSONAL_2_Clipper Template Model_11.21.05" xfId="645" xr:uid="{00000000-0005-0000-0000-000078020000}"/>
    <cellStyle name="__ [0]_PERSONAL_2_Criterion Model_C-93_100MW_01.07.05" xfId="646" xr:uid="{00000000-0005-0000-0000-000079020000}"/>
    <cellStyle name="__ [0]_PERSONAL_2_Criterion Model_C-93_50MW_08.01.05" xfId="647" xr:uid="{00000000-0005-0000-0000-00007A020000}"/>
    <cellStyle name="__ [0]_PERSONAL_2_Criterion Model_C-93_50MW_10.06.05" xfId="648" xr:uid="{00000000-0005-0000-0000-00007B020000}"/>
    <cellStyle name="__ [0]_PERSONAL_2_Criterion Model_C-93_Delaware_100MW_11.12.04_base" xfId="649" xr:uid="{00000000-0005-0000-0000-00007C020000}"/>
    <cellStyle name="__ [0]_PERSONAL_2_Endeavor 150 MW C96 Model_11.15.05" xfId="650" xr:uid="{00000000-0005-0000-0000-00007D020000}"/>
    <cellStyle name="__ [0]_PERSONAL_2_Endeavor 150 MW C96 Model_11.17.05A" xfId="651" xr:uid="{00000000-0005-0000-0000-00007E020000}"/>
    <cellStyle name="__ [0]_PERSONAL_2_Endeavor 150 MW C96 Model_11.17.05A_1" xfId="652" xr:uid="{00000000-0005-0000-0000-00007F020000}"/>
    <cellStyle name="__ [0]_PERSONAL_2_EWC 43.5MW8oMtresc 3_25_021" xfId="653" xr:uid="{00000000-0005-0000-0000-000080020000}"/>
    <cellStyle name="__ [0]_PERSONAL_2_EWC 43.5MW8oMtresc 3_25_021 2" xfId="654" xr:uid="{00000000-0005-0000-0000-000081020000}"/>
    <cellStyle name="__ [0]_PERSONAL_2_EWC 43.5MW8oMtresc 3_25_02v2" xfId="655" xr:uid="{00000000-0005-0000-0000-000082020000}"/>
    <cellStyle name="__ [0]_PERSONAL_2_EWC 43.5MW8oMtresc 3_25_02v2 2" xfId="656" xr:uid="{00000000-0005-0000-0000-000083020000}"/>
    <cellStyle name="__ [0]_PERSONAL_2_EWC 43.5MW8oMtresc 3_25_02v2 3" xfId="657" xr:uid="{00000000-0005-0000-0000-000084020000}"/>
    <cellStyle name="__ [0]_PERSONAL_2_EWC 43.5MW8oMtresc 3_25_02v2 4" xfId="658" xr:uid="{00000000-0005-0000-0000-000085020000}"/>
    <cellStyle name="__ [0]_PERSONAL_2_EWC 43.5MW8oMtresc 3_25_02v2w_esc" xfId="659" xr:uid="{00000000-0005-0000-0000-000086020000}"/>
    <cellStyle name="__ [0]_PERSONAL_2_EWC 43.5MW8oMtresc 3_25_02v2w_esc 2" xfId="660" xr:uid="{00000000-0005-0000-0000-000087020000}"/>
    <cellStyle name="__ [0]_PERSONAL_2_ExampleDeal_GPBalloonNote_18Nov04" xfId="661" xr:uid="{00000000-0005-0000-0000-000088020000}"/>
    <cellStyle name="__ [0]_PERSONAL_2_Flying Cloud_GE_UNL_PPM_05.13.04" xfId="662" xr:uid="{00000000-0005-0000-0000-000089020000}"/>
    <cellStyle name="__ [0]_PERSONAL_2_Fund_Wind 2005-02-07 2pm" xfId="663" xr:uid="{00000000-0005-0000-0000-00008A020000}"/>
    <cellStyle name="__ [0]_PERSONAL_2_Fund_Wind Base Case Model 1 31 05" xfId="664" xr:uid="{00000000-0005-0000-0000-00008B020000}"/>
    <cellStyle name="__ [0]_PERSONAL_2_GeoThermal Project with ETC Q3 2005" xfId="665" xr:uid="{00000000-0005-0000-0000-00008C020000}"/>
    <cellStyle name="__ [0]_PERSONAL_2_GeoThermal Project with ETC Q3 2005 2" xfId="666" xr:uid="{00000000-0005-0000-0000-00008D020000}"/>
    <cellStyle name="__ [0]_PERSONAL_2_Northwinds Padoma San Juan_v1" xfId="667" xr:uid="{00000000-0005-0000-0000-00008E020000}"/>
    <cellStyle name="__ [0]_PERSONAL_2_Silver Star Model_60MW_C93_03-15-06" xfId="668" xr:uid="{00000000-0005-0000-0000-00008F020000}"/>
    <cellStyle name="__ [0]_PERSONAL_2_Silver Star Model_60MW_C93_04-27-06" xfId="669" xr:uid="{00000000-0005-0000-0000-000090020000}"/>
    <cellStyle name="__ [0]_PERSONAL_2_Silver Star Model_60MW_C96_06-06-06 with Depreciation" xfId="670" xr:uid="{00000000-0005-0000-0000-000091020000}"/>
    <cellStyle name="__ [0]_PERSONAL_2_Silver Star Model_60MW_C96_06-06-06 with Depreciation_1" xfId="671" xr:uid="{00000000-0005-0000-0000-000092020000}"/>
    <cellStyle name="__ [0]_PERSONAL_2_Silver Star Model_60MW_C96_06-21-06" xfId="672" xr:uid="{00000000-0005-0000-0000-000093020000}"/>
    <cellStyle name="__ [0]_PERSONAL_2_Silver Star Model_60MW_C96_12-18-06" xfId="673" xr:uid="{00000000-0005-0000-0000-000094020000}"/>
    <cellStyle name="__ [0]_PERSONAL_2_Sleeping Bear East_Clipper_v1" xfId="674" xr:uid="{00000000-0005-0000-0000-000095020000}"/>
    <cellStyle name="__ [0]_PERSONAL_2_Sleeping Bear East_Clipper_v1_1" xfId="675" xr:uid="{00000000-0005-0000-0000-000096020000}"/>
    <cellStyle name="__ [0]_PERSONAL_2_Sleeping Bear East_v1" xfId="676" xr:uid="{00000000-0005-0000-0000-000097020000}"/>
    <cellStyle name="__ [0]_PERSONAL_2_Sleeping Bear East_v1_Monthly" xfId="677" xr:uid="{00000000-0005-0000-0000-000098020000}"/>
    <cellStyle name="__ [0]_PERSONAL_2_Sleeping Bear East_v1a" xfId="678" xr:uid="{00000000-0005-0000-0000-000099020000}"/>
    <cellStyle name="__ [0]_PERSONAL_2_Template_Northwinds Model_v1" xfId="679" xr:uid="{00000000-0005-0000-0000-00009A020000}"/>
    <cellStyle name="__ [0]_PERSONAL_2_Template_Northwinds Model_v1.2" xfId="680" xr:uid="{00000000-0005-0000-0000-00009B020000}"/>
    <cellStyle name="__ [0]_PERSONAL_2_Template_Northwinds Model_v1_1" xfId="681" xr:uid="{00000000-0005-0000-0000-00009C020000}"/>
    <cellStyle name="__ [0]_PERSONAL_2_TEST_101800" xfId="682" xr:uid="{00000000-0005-0000-0000-00009D020000}"/>
    <cellStyle name="__ [0]_PERSONAL_2_Test_Model_01.18.02" xfId="683" xr:uid="{00000000-0005-0000-0000-00009E020000}"/>
    <cellStyle name="__ [0]_PERSONAL_2_Test_Model_061901" xfId="684" xr:uid="{00000000-0005-0000-0000-00009F020000}"/>
    <cellStyle name="__ [0]_PERSONAL_2_Test_Model_061901_1" xfId="685" xr:uid="{00000000-0005-0000-0000-0000A0020000}"/>
    <cellStyle name="__ [0]_PERSONAL_2_Test_Model_062101" xfId="686" xr:uid="{00000000-0005-0000-0000-0000A1020000}"/>
    <cellStyle name="__ [0]_PERSONAL_2_Wind farm - operation CF" xfId="687" xr:uid="{00000000-0005-0000-0000-0000A2020000}"/>
    <cellStyle name="__ [0]_PERSONAL_2_Wind farm - operation CF 2" xfId="688" xr:uid="{00000000-0005-0000-0000-0000A3020000}"/>
    <cellStyle name="__ [0]_PERSONAL_2_Wind farm - operation CF 3" xfId="689" xr:uid="{00000000-0005-0000-0000-0000A4020000}"/>
    <cellStyle name="__ [0]_PERSONAL_2_Wind farm - operation CF 4" xfId="690" xr:uid="{00000000-0005-0000-0000-0000A5020000}"/>
    <cellStyle name="__ [0]_PERSONAL_2_WindProject C 100MW - 2005-01-27 10PM (version 1)" xfId="691" xr:uid="{00000000-0005-0000-0000-0000A6020000}"/>
    <cellStyle name="__ [0]_PERSONAL_3" xfId="692" xr:uid="{00000000-0005-0000-0000-0000A7020000}"/>
    <cellStyle name="__ [0]_PERSONAL_3 2" xfId="693" xr:uid="{00000000-0005-0000-0000-0000A8020000}"/>
    <cellStyle name="__ [0]_PERSONAL_3 3" xfId="694" xr:uid="{00000000-0005-0000-0000-0000A9020000}"/>
    <cellStyle name="__ [0]_PERSONAL_3 4" xfId="695" xr:uid="{00000000-0005-0000-0000-0000AA020000}"/>
    <cellStyle name="__ [0]_PERSONAL_AirNergy Base Case_GE with interface" xfId="696" xr:uid="{00000000-0005-0000-0000-0000AB020000}"/>
    <cellStyle name="__ [0]_PERSONAL_CF" xfId="697" xr:uid="{00000000-0005-0000-0000-0000AC020000}"/>
    <cellStyle name="__ [0]_PERSONAL_Clipper Template Model_11.21.05" xfId="698" xr:uid="{00000000-0005-0000-0000-0000AD020000}"/>
    <cellStyle name="__ [0]_PERSONAL_Criterion Model_C-93_100MW_01.07.05" xfId="699" xr:uid="{00000000-0005-0000-0000-0000AE020000}"/>
    <cellStyle name="__ [0]_PERSONAL_Criterion Model_C-93_50MW_08.01.05" xfId="700" xr:uid="{00000000-0005-0000-0000-0000AF020000}"/>
    <cellStyle name="__ [0]_PERSONAL_Criterion Model_C-93_50MW_10.06.05" xfId="701" xr:uid="{00000000-0005-0000-0000-0000B0020000}"/>
    <cellStyle name="__ [0]_PERSONAL_Criterion Model_C-93_50MW_10.06.05_1" xfId="702" xr:uid="{00000000-0005-0000-0000-0000B1020000}"/>
    <cellStyle name="__ [0]_PERSONAL_Criterion Model_C-93_Delaware_100MW_11.12.04_base" xfId="703" xr:uid="{00000000-0005-0000-0000-0000B2020000}"/>
    <cellStyle name="__ [0]_PERSONAL_Endeavor 150 MW C96 Model_11.15.05" xfId="704" xr:uid="{00000000-0005-0000-0000-0000B3020000}"/>
    <cellStyle name="__ [0]_PERSONAL_Endeavor 150 MW C96 Model_11.17.05A" xfId="705" xr:uid="{00000000-0005-0000-0000-0000B4020000}"/>
    <cellStyle name="__ [0]_PERSONAL_EWC 43.5MW8oMtresc 3_25_021" xfId="706" xr:uid="{00000000-0005-0000-0000-0000B5020000}"/>
    <cellStyle name="__ [0]_PERSONAL_EWC 43.5MW8oMtresc 3_25_021 2" xfId="707" xr:uid="{00000000-0005-0000-0000-0000B6020000}"/>
    <cellStyle name="__ [0]_PERSONAL_EWC 43.5MW8oMtresc 3_25_021 3" xfId="708" xr:uid="{00000000-0005-0000-0000-0000B7020000}"/>
    <cellStyle name="__ [0]_PERSONAL_EWC 43.5MW8oMtresc 3_25_021 4" xfId="709" xr:uid="{00000000-0005-0000-0000-0000B8020000}"/>
    <cellStyle name="__ [0]_PERSONAL_EWC 43.5MW8oMtresc 3_25_021_Portfolio Inputs" xfId="710" xr:uid="{00000000-0005-0000-0000-0000B9020000}"/>
    <cellStyle name="__ [0]_PERSONAL_EWC 43.5MW8oMtresc 3_25_021_Portfolio Inputs 2" xfId="711" xr:uid="{00000000-0005-0000-0000-0000BA020000}"/>
    <cellStyle name="__ [0]_PERSONAL_EWC 43.5MW8oMtresc 3_25_02v2" xfId="712" xr:uid="{00000000-0005-0000-0000-0000BB020000}"/>
    <cellStyle name="__ [0]_PERSONAL_EWC 43.5MW8oMtresc 3_25_02v2 2" xfId="713" xr:uid="{00000000-0005-0000-0000-0000BC020000}"/>
    <cellStyle name="__ [0]_PERSONAL_EWC 43.5MW8oMtresc 3_25_02v2 3" xfId="714" xr:uid="{00000000-0005-0000-0000-0000BD020000}"/>
    <cellStyle name="__ [0]_PERSONAL_EWC 43.5MW8oMtresc 3_25_02v2 4" xfId="715" xr:uid="{00000000-0005-0000-0000-0000BE020000}"/>
    <cellStyle name="__ [0]_PERSONAL_EWC 43.5MW8oMtresc 3_25_02v2w_esc" xfId="716" xr:uid="{00000000-0005-0000-0000-0000BF020000}"/>
    <cellStyle name="__ [0]_PERSONAL_EWC 43.5MW8oMtresc 3_25_02v2w_esc 2" xfId="717" xr:uid="{00000000-0005-0000-0000-0000C0020000}"/>
    <cellStyle name="__ [0]_PERSONAL_EWC 43.5MW8oMtresc 3_25_02v2w_esc 3" xfId="718" xr:uid="{00000000-0005-0000-0000-0000C1020000}"/>
    <cellStyle name="__ [0]_PERSONAL_EWC 43.5MW8oMtresc 3_25_02v2w_esc 4" xfId="719" xr:uid="{00000000-0005-0000-0000-0000C2020000}"/>
    <cellStyle name="__ [0]_PERSONAL_EWC 43.5MW8oMtresc 3_25_02v2w_esc_1" xfId="720" xr:uid="{00000000-0005-0000-0000-0000C3020000}"/>
    <cellStyle name="__ [0]_PERSONAL_EWC 43.5MW8oMtresc 3_25_02v2w_esc_1 2" xfId="721" xr:uid="{00000000-0005-0000-0000-0000C4020000}"/>
    <cellStyle name="__ [0]_PERSONAL_EWC 43.5MW8oMtresc 3_25_02v2w_esc_1 3" xfId="722" xr:uid="{00000000-0005-0000-0000-0000C5020000}"/>
    <cellStyle name="__ [0]_PERSONAL_EWC 43.5MW8oMtresc 3_25_02v2w_esc_1 4" xfId="723" xr:uid="{00000000-0005-0000-0000-0000C6020000}"/>
    <cellStyle name="__ [0]_PERSONAL_ExampleDeal_GPBalloonNote_18Nov04" xfId="724" xr:uid="{00000000-0005-0000-0000-0000C7020000}"/>
    <cellStyle name="__ [0]_PERSONAL_Flying Cloud_GE_UNL_PPM_05.13.04" xfId="725" xr:uid="{00000000-0005-0000-0000-0000C8020000}"/>
    <cellStyle name="__ [0]_PERSONAL_Fund_Wind 2005-02-07 2pm" xfId="726" xr:uid="{00000000-0005-0000-0000-0000C9020000}"/>
    <cellStyle name="__ [0]_PERSONAL_Fund_Wind Base Case Model 1 31 05" xfId="727" xr:uid="{00000000-0005-0000-0000-0000CA020000}"/>
    <cellStyle name="__ [0]_PERSONAL_Fund_Wind Base Case Model 1 31 05_1" xfId="728" xr:uid="{00000000-0005-0000-0000-0000CB020000}"/>
    <cellStyle name="__ [0]_PERSONAL_GeoThermal Project with ETC Q3 2005" xfId="729" xr:uid="{00000000-0005-0000-0000-0000CC020000}"/>
    <cellStyle name="__ [0]_PERSONAL_Northwinds Padoma San Juan_v1" xfId="730" xr:uid="{00000000-0005-0000-0000-0000CD020000}"/>
    <cellStyle name="__ [0]_PERSONAL_Northwinds Padoma San Juan_v1_1" xfId="731" xr:uid="{00000000-0005-0000-0000-0000CE020000}"/>
    <cellStyle name="__ [0]_PERSONAL_Silver Star Model_60MW_C93_03-15-06" xfId="732" xr:uid="{00000000-0005-0000-0000-0000CF020000}"/>
    <cellStyle name="__ [0]_PERSONAL_Silver Star Model_60MW_C93_04-27-06" xfId="733" xr:uid="{00000000-0005-0000-0000-0000D0020000}"/>
    <cellStyle name="__ [0]_PERSONAL_Silver Star Model_60MW_C96_06-06-06 with Depreciation" xfId="734" xr:uid="{00000000-0005-0000-0000-0000D1020000}"/>
    <cellStyle name="__ [0]_PERSONAL_Silver Star Model_60MW_C96_06-21-06" xfId="735" xr:uid="{00000000-0005-0000-0000-0000D2020000}"/>
    <cellStyle name="__ [0]_PERSONAL_Silver Star Model_60MW_C96_12-18-06" xfId="736" xr:uid="{00000000-0005-0000-0000-0000D3020000}"/>
    <cellStyle name="__ [0]_PERSONAL_Sleeping Bear East_Clipper_v1" xfId="737" xr:uid="{00000000-0005-0000-0000-0000D4020000}"/>
    <cellStyle name="__ [0]_PERSONAL_Sleeping Bear East_v1" xfId="738" xr:uid="{00000000-0005-0000-0000-0000D5020000}"/>
    <cellStyle name="__ [0]_PERSONAL_Sleeping Bear East_v1_Monthly" xfId="739" xr:uid="{00000000-0005-0000-0000-0000D6020000}"/>
    <cellStyle name="__ [0]_PERSONAL_Sleeping Bear East_v1_Monthly_1" xfId="740" xr:uid="{00000000-0005-0000-0000-0000D7020000}"/>
    <cellStyle name="__ [0]_PERSONAL_Sleeping Bear East_v1a" xfId="741" xr:uid="{00000000-0005-0000-0000-0000D8020000}"/>
    <cellStyle name="__ [0]_PERSONAL_Sleeping Bear East_v1a_1" xfId="742" xr:uid="{00000000-0005-0000-0000-0000D9020000}"/>
    <cellStyle name="__ [0]_PERSONAL_Template_Northwinds Model_v1" xfId="743" xr:uid="{00000000-0005-0000-0000-0000DA020000}"/>
    <cellStyle name="__ [0]_PERSONAL_Template_Northwinds Model_v1.2" xfId="744" xr:uid="{00000000-0005-0000-0000-0000DB020000}"/>
    <cellStyle name="__ [0]_PERSONAL_TEST_101800" xfId="745" xr:uid="{00000000-0005-0000-0000-0000DC020000}"/>
    <cellStyle name="__ [0]_PERSONAL_Test_Model_01.18.02" xfId="746" xr:uid="{00000000-0005-0000-0000-0000DD020000}"/>
    <cellStyle name="__ [0]_PERSONAL_Test_Model_061901" xfId="747" xr:uid="{00000000-0005-0000-0000-0000DE020000}"/>
    <cellStyle name="__ [0]_PERSONAL_Test_Model_061901_1" xfId="748" xr:uid="{00000000-0005-0000-0000-0000DF020000}"/>
    <cellStyle name="__ [0]_PERSONAL_Test_Model_062101" xfId="749" xr:uid="{00000000-0005-0000-0000-0000E0020000}"/>
    <cellStyle name="__ [0]_PERSONAL_Wind farm - operation CF" xfId="750" xr:uid="{00000000-0005-0000-0000-0000E1020000}"/>
    <cellStyle name="__ [0]_PERSONAL_Wind farm - operation CF 2" xfId="751" xr:uid="{00000000-0005-0000-0000-0000E2020000}"/>
    <cellStyle name="__ [0]_PERSONAL_Wind farm - operation CF 3" xfId="752" xr:uid="{00000000-0005-0000-0000-0000E3020000}"/>
    <cellStyle name="__ [0]_PERSONAL_Wind farm - operation CF 4" xfId="753" xr:uid="{00000000-0005-0000-0000-0000E4020000}"/>
    <cellStyle name="__ [0]_PERSONAL_WindProject C 100MW - 2005-01-27 10PM (version 1)" xfId="754" xr:uid="{00000000-0005-0000-0000-0000E5020000}"/>
    <cellStyle name="__ [0]_Sheet2" xfId="755" xr:uid="{00000000-0005-0000-0000-0000E6020000}"/>
    <cellStyle name="__ [0]_Sheet2 2" xfId="756" xr:uid="{00000000-0005-0000-0000-0000E7020000}"/>
    <cellStyle name="__ [0]_Sheet2 2 2" xfId="757" xr:uid="{00000000-0005-0000-0000-0000E8020000}"/>
    <cellStyle name="__ [0]_Sheet2 3" xfId="758" xr:uid="{00000000-0005-0000-0000-0000E9020000}"/>
    <cellStyle name="__ [0]_Sheet2 4" xfId="759" xr:uid="{00000000-0005-0000-0000-0000EA020000}"/>
    <cellStyle name="__ [0]_Sheet2_Portfolio Inputs" xfId="760" xr:uid="{00000000-0005-0000-0000-0000EB020000}"/>
    <cellStyle name="__ [0]_Sheet2_Portfolio Inputs 2" xfId="761" xr:uid="{00000000-0005-0000-0000-0000EC020000}"/>
    <cellStyle name="____.____" xfId="762" xr:uid="{00000000-0005-0000-0000-0000ED020000}"/>
    <cellStyle name="____._____NE Budgets ROCK 4-28-07 NS" xfId="763" xr:uid="{00000000-0005-0000-0000-0000EE020000}"/>
    <cellStyle name="____._____New England Budgets Mar 14" xfId="764" xr:uid="{00000000-0005-0000-0000-0000EF020000}"/>
    <cellStyle name="_____" xfId="765" xr:uid="{00000000-0005-0000-0000-0000F0020000}"/>
    <cellStyle name="______" xfId="766" xr:uid="{00000000-0005-0000-0000-0000F1020000}"/>
    <cellStyle name="_______" xfId="767" xr:uid="{00000000-0005-0000-0000-0000F2020000}"/>
    <cellStyle name="________" xfId="768" xr:uid="{00000000-0005-0000-0000-0000F3020000}"/>
    <cellStyle name="__________" xfId="769" xr:uid="{00000000-0005-0000-0000-0000F4020000}"/>
    <cellStyle name="____________" xfId="770" xr:uid="{00000000-0005-0000-0000-0000F5020000}"/>
    <cellStyle name="____________ 2" xfId="771" xr:uid="{00000000-0005-0000-0000-0000F6020000}"/>
    <cellStyle name="____________ 2 2" xfId="772" xr:uid="{00000000-0005-0000-0000-0000F7020000}"/>
    <cellStyle name="____________ 3" xfId="773" xr:uid="{00000000-0005-0000-0000-0000F8020000}"/>
    <cellStyle name="____________ 4" xfId="774" xr:uid="{00000000-0005-0000-0000-0000F9020000}"/>
    <cellStyle name="_____________AirNergy Base Case_GE with interface" xfId="775" xr:uid="{00000000-0005-0000-0000-0000FA020000}"/>
    <cellStyle name="_____________AirNergy Base Case_GE with interface_1" xfId="776" xr:uid="{00000000-0005-0000-0000-0000FB020000}"/>
    <cellStyle name="_____________AirNergy Base Case_GE with interface_1 2" xfId="777" xr:uid="{00000000-0005-0000-0000-0000FC020000}"/>
    <cellStyle name="_____________CF" xfId="778" xr:uid="{00000000-0005-0000-0000-0000FD020000}"/>
    <cellStyle name="_____________CF_1" xfId="779" xr:uid="{00000000-0005-0000-0000-0000FE020000}"/>
    <cellStyle name="_____________CF_2" xfId="780" xr:uid="{00000000-0005-0000-0000-0000FF020000}"/>
    <cellStyle name="_____________Clipper Template Model_11.21.05" xfId="781" xr:uid="{00000000-0005-0000-0000-000000030000}"/>
    <cellStyle name="_____________Clipper Template Model_11.21.05_1" xfId="782" xr:uid="{00000000-0005-0000-0000-000001030000}"/>
    <cellStyle name="_____________Criterion Model_C-93_100MW_01.07.05" xfId="783" xr:uid="{00000000-0005-0000-0000-000002030000}"/>
    <cellStyle name="_____________Criterion Model_C-93_100MW_01.07.05_1" xfId="784" xr:uid="{00000000-0005-0000-0000-000003030000}"/>
    <cellStyle name="_____________Criterion Model_C-93_100MW_01.07.05_2" xfId="785" xr:uid="{00000000-0005-0000-0000-000004030000}"/>
    <cellStyle name="_____________Criterion Model_C-93_50MW_08.01.05" xfId="786" xr:uid="{00000000-0005-0000-0000-000005030000}"/>
    <cellStyle name="_____________Criterion Model_C-93_50MW_08.01.05_1" xfId="787" xr:uid="{00000000-0005-0000-0000-000006030000}"/>
    <cellStyle name="_____________Criterion Model_C-93_50MW_10.06.05" xfId="788" xr:uid="{00000000-0005-0000-0000-000007030000}"/>
    <cellStyle name="_____________Criterion Model_C-93_50MW_10.06.05_1" xfId="789" xr:uid="{00000000-0005-0000-0000-000008030000}"/>
    <cellStyle name="_____________Criterion Model_C-93_50MW_10.06.05_2" xfId="790" xr:uid="{00000000-0005-0000-0000-000009030000}"/>
    <cellStyle name="_____________Criterion Model_C-93_Delaware_100MW_11.12.04_base" xfId="791" xr:uid="{00000000-0005-0000-0000-00000A030000}"/>
    <cellStyle name="_____________Criterion Model_C-93_Delaware_100MW_11.12.04_base_1" xfId="792" xr:uid="{00000000-0005-0000-0000-00000B030000}"/>
    <cellStyle name="_____________Criterion Model_C-93_Delaware_100MW_11.12.04_base_2" xfId="793" xr:uid="{00000000-0005-0000-0000-00000C030000}"/>
    <cellStyle name="_____________Endeavor 150 MW C96 Model_11.15.05" xfId="794" xr:uid="{00000000-0005-0000-0000-00000D030000}"/>
    <cellStyle name="_____________Endeavor 150 MW C96 Model_11.15.05_1" xfId="795" xr:uid="{00000000-0005-0000-0000-00000E030000}"/>
    <cellStyle name="_____________Endeavor 150 MW C96 Model_11.17.05A" xfId="796" xr:uid="{00000000-0005-0000-0000-00000F030000}"/>
    <cellStyle name="_____________Endeavor 150 MW C96 Model_11.17.05A_1" xfId="797" xr:uid="{00000000-0005-0000-0000-000010030000}"/>
    <cellStyle name="_____________Endeavor 150 MW C96 Model_11.17.05A_2" xfId="798" xr:uid="{00000000-0005-0000-0000-000011030000}"/>
    <cellStyle name="_____________EWC 43.5MW8oMtresc 3_25_021" xfId="799" xr:uid="{00000000-0005-0000-0000-000012030000}"/>
    <cellStyle name="_____________EWC 43.5MW8oMtresc 3_25_021_1" xfId="800" xr:uid="{00000000-0005-0000-0000-000013030000}"/>
    <cellStyle name="_____________EWC 43.5MW8oMtresc 3_25_021_1 2" xfId="801" xr:uid="{00000000-0005-0000-0000-000014030000}"/>
    <cellStyle name="_____________EWC 43.5MW8oMtresc 3_25_021_1 3" xfId="802" xr:uid="{00000000-0005-0000-0000-000015030000}"/>
    <cellStyle name="_____________EWC 43.5MW8oMtresc 3_25_021_1 4" xfId="803" xr:uid="{00000000-0005-0000-0000-000016030000}"/>
    <cellStyle name="_____________EWC 43.5MW8oMtresc 3_25_021_1_Portfolio Inputs" xfId="804" xr:uid="{00000000-0005-0000-0000-000017030000}"/>
    <cellStyle name="_____________EWC 43.5MW8oMtresc 3_25_021_1_Portfolio Inputs 2" xfId="805" xr:uid="{00000000-0005-0000-0000-000018030000}"/>
    <cellStyle name="_____________EWC 43.5MW8oMtresc 3_25_021_NE Budgets ROCK 4-28-07 NS" xfId="806" xr:uid="{00000000-0005-0000-0000-000019030000}"/>
    <cellStyle name="_____________EWC 43.5MW8oMtresc 3_25_021_New England Budgets Mar 14" xfId="807" xr:uid="{00000000-0005-0000-0000-00001A030000}"/>
    <cellStyle name="_____________EWC 43.5MW8oMtresc 3_25_02v2" xfId="808" xr:uid="{00000000-0005-0000-0000-00001B030000}"/>
    <cellStyle name="_____________EWC 43.5MW8oMtresc 3_25_02v2 2" xfId="809" xr:uid="{00000000-0005-0000-0000-00001C030000}"/>
    <cellStyle name="_____________EWC 43.5MW8oMtresc 3_25_02v2 3" xfId="810" xr:uid="{00000000-0005-0000-0000-00001D030000}"/>
    <cellStyle name="_____________EWC 43.5MW8oMtresc 3_25_02v2 4" xfId="811" xr:uid="{00000000-0005-0000-0000-00001E030000}"/>
    <cellStyle name="_____________EWC 43.5MW8oMtresc 3_25_02v2_1" xfId="812" xr:uid="{00000000-0005-0000-0000-00001F030000}"/>
    <cellStyle name="_____________EWC 43.5MW8oMtresc 3_25_02v2_1 2" xfId="813" xr:uid="{00000000-0005-0000-0000-000020030000}"/>
    <cellStyle name="_____________EWC 43.5MW8oMtresc 3_25_02v2_1 3" xfId="814" xr:uid="{00000000-0005-0000-0000-000021030000}"/>
    <cellStyle name="_____________EWC 43.5MW8oMtresc 3_25_02v2_1 4" xfId="815" xr:uid="{00000000-0005-0000-0000-000022030000}"/>
    <cellStyle name="_____________EWC 43.5MW8oMtresc 3_25_02v2_Portfolio Inputs" xfId="816" xr:uid="{00000000-0005-0000-0000-000023030000}"/>
    <cellStyle name="_____________EWC 43.5MW8oMtresc 3_25_02v2_Portfolio Inputs 2" xfId="817" xr:uid="{00000000-0005-0000-0000-000024030000}"/>
    <cellStyle name="_____________EWC 43.5MW8oMtresc 3_25_02v2w_esc" xfId="818" xr:uid="{00000000-0005-0000-0000-000025030000}"/>
    <cellStyle name="_____________EWC 43.5MW8oMtresc 3_25_02v2w_esc 2" xfId="819" xr:uid="{00000000-0005-0000-0000-000026030000}"/>
    <cellStyle name="_____________EWC 43.5MW8oMtresc 3_25_02v2w_esc 3" xfId="820" xr:uid="{00000000-0005-0000-0000-000027030000}"/>
    <cellStyle name="_____________EWC 43.5MW8oMtresc 3_25_02v2w_esc 4" xfId="821" xr:uid="{00000000-0005-0000-0000-000028030000}"/>
    <cellStyle name="_____________EWC 43.5MW8oMtresc 3_25_02v2w_esc_1" xfId="822" xr:uid="{00000000-0005-0000-0000-000029030000}"/>
    <cellStyle name="_____________EWC 43.5MW8oMtresc 3_25_02v2w_esc_1 2" xfId="823" xr:uid="{00000000-0005-0000-0000-00002A030000}"/>
    <cellStyle name="_____________EWC 43.5MW8oMtresc 3_25_02v2w_esc_1 3" xfId="824" xr:uid="{00000000-0005-0000-0000-00002B030000}"/>
    <cellStyle name="_____________EWC 43.5MW8oMtresc 3_25_02v2w_esc_1 4" xfId="825" xr:uid="{00000000-0005-0000-0000-00002C030000}"/>
    <cellStyle name="_____________ExampleDeal_GPBalloonNote_18Nov04" xfId="826" xr:uid="{00000000-0005-0000-0000-00002D030000}"/>
    <cellStyle name="_____________ExampleDeal_GPBalloonNote_18Nov04_1" xfId="827" xr:uid="{00000000-0005-0000-0000-00002E030000}"/>
    <cellStyle name="_____________Flying Cloud_GE_UNL_PPM_05.13.04" xfId="828" xr:uid="{00000000-0005-0000-0000-00002F030000}"/>
    <cellStyle name="_____________Flying Cloud_GE_UNL_PPM_05.13.04_1" xfId="829" xr:uid="{00000000-0005-0000-0000-000030030000}"/>
    <cellStyle name="_____________Fund_Wind 2005-02-07 2pm" xfId="830" xr:uid="{00000000-0005-0000-0000-000031030000}"/>
    <cellStyle name="_____________Fund_Wind 2005-02-07 2pm_1" xfId="831" xr:uid="{00000000-0005-0000-0000-000032030000}"/>
    <cellStyle name="_____________Fund_Wind Base Case Model 1 31 05" xfId="832" xr:uid="{00000000-0005-0000-0000-000033030000}"/>
    <cellStyle name="_____________Fund_Wind Base Case Model 1 31 05_1" xfId="833" xr:uid="{00000000-0005-0000-0000-000034030000}"/>
    <cellStyle name="_____________Fund_Wind Base Case Model 1 31 05_2" xfId="834" xr:uid="{00000000-0005-0000-0000-000035030000}"/>
    <cellStyle name="_____________GeoThermal Project with ETC Q3 2005" xfId="835" xr:uid="{00000000-0005-0000-0000-000036030000}"/>
    <cellStyle name="_____________GeoThermal Project with ETC Q3 2005_1" xfId="836" xr:uid="{00000000-0005-0000-0000-000037030000}"/>
    <cellStyle name="_____________Northwinds Padoma San Juan_v1" xfId="837" xr:uid="{00000000-0005-0000-0000-000038030000}"/>
    <cellStyle name="_____________Northwinds Padoma San Juan_v1_1" xfId="838" xr:uid="{00000000-0005-0000-0000-000039030000}"/>
    <cellStyle name="_____________Silver Star Model_60MW_C93_03-15-06" xfId="839" xr:uid="{00000000-0005-0000-0000-00003A030000}"/>
    <cellStyle name="_____________Silver Star Model_60MW_C93_03-15-06_1" xfId="840" xr:uid="{00000000-0005-0000-0000-00003B030000}"/>
    <cellStyle name="_____________Silver Star Model_60MW_C93_04-27-06" xfId="841" xr:uid="{00000000-0005-0000-0000-00003C030000}"/>
    <cellStyle name="_____________Silver Star Model_60MW_C93_04-27-06_1" xfId="842" xr:uid="{00000000-0005-0000-0000-00003D030000}"/>
    <cellStyle name="_____________Silver Star Model_60MW_C96_06-06-06 with Depreciation" xfId="843" xr:uid="{00000000-0005-0000-0000-00003E030000}"/>
    <cellStyle name="_____________Silver Star Model_60MW_C96_06-06-06 with Depreciation_1" xfId="844" xr:uid="{00000000-0005-0000-0000-00003F030000}"/>
    <cellStyle name="_____________Silver Star Model_60MW_C96_06-06-06 with Depreciation_2" xfId="845" xr:uid="{00000000-0005-0000-0000-000040030000}"/>
    <cellStyle name="_____________Silver Star Model_60MW_C96_06-21-06" xfId="846" xr:uid="{00000000-0005-0000-0000-000041030000}"/>
    <cellStyle name="_____________Silver Star Model_60MW_C96_06-21-06_1" xfId="847" xr:uid="{00000000-0005-0000-0000-000042030000}"/>
    <cellStyle name="_____________Silver Star Model_60MW_C96_06-21-06_2" xfId="848" xr:uid="{00000000-0005-0000-0000-000043030000}"/>
    <cellStyle name="_____________Silver Star Model_60MW_C96_12-18-06" xfId="849" xr:uid="{00000000-0005-0000-0000-000044030000}"/>
    <cellStyle name="_____________Silver Star Model_60MW_C96_12-18-06_1" xfId="850" xr:uid="{00000000-0005-0000-0000-000045030000}"/>
    <cellStyle name="_____________Sleeping Bear East_Clipper_v1" xfId="851" xr:uid="{00000000-0005-0000-0000-000046030000}"/>
    <cellStyle name="_____________Sleeping Bear East_Clipper_v1_1" xfId="852" xr:uid="{00000000-0005-0000-0000-000047030000}"/>
    <cellStyle name="_____________Sleeping Bear East_Clipper_v1_2" xfId="853" xr:uid="{00000000-0005-0000-0000-000048030000}"/>
    <cellStyle name="_____________Sleeping Bear East_v1" xfId="854" xr:uid="{00000000-0005-0000-0000-000049030000}"/>
    <cellStyle name="_____________Sleeping Bear East_v1_1" xfId="855" xr:uid="{00000000-0005-0000-0000-00004A030000}"/>
    <cellStyle name="_____________Sleeping Bear East_v1_Monthly" xfId="856" xr:uid="{00000000-0005-0000-0000-00004B030000}"/>
    <cellStyle name="_____________Sleeping Bear East_v1_Monthly_1" xfId="857" xr:uid="{00000000-0005-0000-0000-00004C030000}"/>
    <cellStyle name="_____________Sleeping Bear East_v1_Monthly_2" xfId="858" xr:uid="{00000000-0005-0000-0000-00004D030000}"/>
    <cellStyle name="_____________Sleeping Bear East_v1a" xfId="859" xr:uid="{00000000-0005-0000-0000-00004E030000}"/>
    <cellStyle name="_____________Sleeping Bear East_v1a_1" xfId="860" xr:uid="{00000000-0005-0000-0000-00004F030000}"/>
    <cellStyle name="_____________Sleeping Bear East_v1a_2" xfId="861" xr:uid="{00000000-0005-0000-0000-000050030000}"/>
    <cellStyle name="_____________Template_Northwinds Model_v1" xfId="862" xr:uid="{00000000-0005-0000-0000-000051030000}"/>
    <cellStyle name="_____________Template_Northwinds Model_v1.2" xfId="863" xr:uid="{00000000-0005-0000-0000-000052030000}"/>
    <cellStyle name="_____________Template_Northwinds Model_v1.2_1" xfId="864" xr:uid="{00000000-0005-0000-0000-000053030000}"/>
    <cellStyle name="_____________Template_Northwinds Model_v1_1" xfId="865" xr:uid="{00000000-0005-0000-0000-000054030000}"/>
    <cellStyle name="_____________TEST_101800" xfId="866" xr:uid="{00000000-0005-0000-0000-000055030000}"/>
    <cellStyle name="_____________TEST_101800_1" xfId="867" xr:uid="{00000000-0005-0000-0000-000056030000}"/>
    <cellStyle name="_____________Test_Model_01.18.02" xfId="868" xr:uid="{00000000-0005-0000-0000-000057030000}"/>
    <cellStyle name="_____________Test_Model_01.18.02_1" xfId="869" xr:uid="{00000000-0005-0000-0000-000058030000}"/>
    <cellStyle name="_____________Test_Model_061901" xfId="870" xr:uid="{00000000-0005-0000-0000-000059030000}"/>
    <cellStyle name="_____________Test_Model_061901_1" xfId="871" xr:uid="{00000000-0005-0000-0000-00005A030000}"/>
    <cellStyle name="_____________Test_Model_061901_2" xfId="872" xr:uid="{00000000-0005-0000-0000-00005B030000}"/>
    <cellStyle name="_____________Test_Model_062101" xfId="873" xr:uid="{00000000-0005-0000-0000-00005C030000}"/>
    <cellStyle name="_____________Test_Model_062101_1" xfId="874" xr:uid="{00000000-0005-0000-0000-00005D030000}"/>
    <cellStyle name="_____________Wind farm - operation CF" xfId="875" xr:uid="{00000000-0005-0000-0000-00005E030000}"/>
    <cellStyle name="_____________Wind farm - operation CF_1" xfId="876" xr:uid="{00000000-0005-0000-0000-00005F030000}"/>
    <cellStyle name="_____________Wind farm - operation CF_1 2" xfId="877" xr:uid="{00000000-0005-0000-0000-000060030000}"/>
    <cellStyle name="_____________Wind farm - operation CF_1 3" xfId="878" xr:uid="{00000000-0005-0000-0000-000061030000}"/>
    <cellStyle name="_____________Wind farm - operation CF_1 4" xfId="879" xr:uid="{00000000-0005-0000-0000-000062030000}"/>
    <cellStyle name="_____________Wind farm - operation CF_NE Budgets ROCK 4-28-07 NS" xfId="880" xr:uid="{00000000-0005-0000-0000-000063030000}"/>
    <cellStyle name="_____________Wind farm - operation CF_New England Budgets Mar 14" xfId="881" xr:uid="{00000000-0005-0000-0000-000064030000}"/>
    <cellStyle name="_____________WindProject C 100MW - 2005-01-27 10PM (version 1)" xfId="882" xr:uid="{00000000-0005-0000-0000-000065030000}"/>
    <cellStyle name="_____________WindProject C 100MW - 2005-01-27 10PM (version 1)_1" xfId="883" xr:uid="{00000000-0005-0000-0000-000066030000}"/>
    <cellStyle name="_____________WindProject C 100MW - 2005-01-27 10PM (version 1)_2" xfId="884" xr:uid="{00000000-0005-0000-0000-000067030000}"/>
    <cellStyle name="___________AirNergy Base Case_GE with interface" xfId="885" xr:uid="{00000000-0005-0000-0000-000068030000}"/>
    <cellStyle name="___________CF" xfId="886" xr:uid="{00000000-0005-0000-0000-000069030000}"/>
    <cellStyle name="___________CF_1" xfId="887" xr:uid="{00000000-0005-0000-0000-00006A030000}"/>
    <cellStyle name="___________Clipper Template Model_11.21.05" xfId="888" xr:uid="{00000000-0005-0000-0000-00006B030000}"/>
    <cellStyle name="___________Criterion Model_C-93_100MW_01.07.05" xfId="889" xr:uid="{00000000-0005-0000-0000-00006C030000}"/>
    <cellStyle name="___________Criterion Model_C-93_50MW_08.01.05" xfId="890" xr:uid="{00000000-0005-0000-0000-00006D030000}"/>
    <cellStyle name="___________Criterion Model_C-93_50MW_10.06.05" xfId="891" xr:uid="{00000000-0005-0000-0000-00006E030000}"/>
    <cellStyle name="___________Criterion Model_C-93_50MW_10.06.05_1" xfId="892" xr:uid="{00000000-0005-0000-0000-00006F030000}"/>
    <cellStyle name="___________Criterion Model_C-93_Delaware_100MW_11.12.04_base" xfId="893" xr:uid="{00000000-0005-0000-0000-000070030000}"/>
    <cellStyle name="___________Endeavor 150 MW C96 Model_11.15.05" xfId="894" xr:uid="{00000000-0005-0000-0000-000071030000}"/>
    <cellStyle name="___________Endeavor 150 MW C96 Model_11.17.05A" xfId="895" xr:uid="{00000000-0005-0000-0000-000072030000}"/>
    <cellStyle name="___________EWC 43.5MW8oMtresc 3_25_021" xfId="896" xr:uid="{00000000-0005-0000-0000-000073030000}"/>
    <cellStyle name="___________EWC 43.5MW8oMtresc 3_25_021_NE Budgets ROCK 4-28-07 NS" xfId="897" xr:uid="{00000000-0005-0000-0000-000074030000}"/>
    <cellStyle name="___________EWC 43.5MW8oMtresc 3_25_021_New England Budgets Mar 14" xfId="898" xr:uid="{00000000-0005-0000-0000-000075030000}"/>
    <cellStyle name="___________EWC 43.5MW8oMtresc 3_25_02v2" xfId="899" xr:uid="{00000000-0005-0000-0000-000076030000}"/>
    <cellStyle name="___________EWC 43.5MW8oMtresc 3_25_02v2_NE Budgets ROCK 4-28-07 NS" xfId="900" xr:uid="{00000000-0005-0000-0000-000077030000}"/>
    <cellStyle name="___________EWC 43.5MW8oMtresc 3_25_02v2_New England Budgets Mar 14" xfId="901" xr:uid="{00000000-0005-0000-0000-000078030000}"/>
    <cellStyle name="___________EWC 43.5MW8oMtresc 3_25_02v2w_esc" xfId="902" xr:uid="{00000000-0005-0000-0000-000079030000}"/>
    <cellStyle name="___________EWC 43.5MW8oMtresc 3_25_02v2w_esc_NE Budgets ROCK 4-28-07 NS" xfId="903" xr:uid="{00000000-0005-0000-0000-00007A030000}"/>
    <cellStyle name="___________EWC 43.5MW8oMtresc 3_25_02v2w_esc_New England Budgets Mar 14" xfId="904" xr:uid="{00000000-0005-0000-0000-00007B030000}"/>
    <cellStyle name="___________ExampleDeal_GPBalloonNote_18Nov04" xfId="905" xr:uid="{00000000-0005-0000-0000-00007C030000}"/>
    <cellStyle name="___________ExampleDeal_GPBalloonNote_18Nov04_1" xfId="906" xr:uid="{00000000-0005-0000-0000-00007D030000}"/>
    <cellStyle name="___________Flying Cloud_GE_UNL_PPM_05.13.04" xfId="907" xr:uid="{00000000-0005-0000-0000-00007E030000}"/>
    <cellStyle name="___________Fund_Wind 2005-02-07 2pm" xfId="908" xr:uid="{00000000-0005-0000-0000-00007F030000}"/>
    <cellStyle name="___________Fund_Wind Base Case Model 1 31 05" xfId="909" xr:uid="{00000000-0005-0000-0000-000080030000}"/>
    <cellStyle name="___________Fund_Wind Base Case Model 1 31 05_1" xfId="910" xr:uid="{00000000-0005-0000-0000-000081030000}"/>
    <cellStyle name="___________GeoThermal Project with ETC Q3 2005" xfId="911" xr:uid="{00000000-0005-0000-0000-000082030000}"/>
    <cellStyle name="___________NE Budgets ROCK 4-28-07 NS" xfId="912" xr:uid="{00000000-0005-0000-0000-000083030000}"/>
    <cellStyle name="___________New England Budgets Mar 14" xfId="913" xr:uid="{00000000-0005-0000-0000-000084030000}"/>
    <cellStyle name="___________Northwinds Padoma San Juan_v1" xfId="914" xr:uid="{00000000-0005-0000-0000-000085030000}"/>
    <cellStyle name="___________Silver Star Model_60MW_C93_03-15-06" xfId="915" xr:uid="{00000000-0005-0000-0000-000086030000}"/>
    <cellStyle name="___________Silver Star Model_60MW_C93_04-27-06" xfId="916" xr:uid="{00000000-0005-0000-0000-000087030000}"/>
    <cellStyle name="___________Silver Star Model_60MW_C96_06-06-06 with Depreciation" xfId="917" xr:uid="{00000000-0005-0000-0000-000088030000}"/>
    <cellStyle name="___________Silver Star Model_60MW_C96_06-21-06" xfId="918" xr:uid="{00000000-0005-0000-0000-000089030000}"/>
    <cellStyle name="___________Silver Star Model_60MW_C96_12-18-06" xfId="919" xr:uid="{00000000-0005-0000-0000-00008A030000}"/>
    <cellStyle name="___________Sleeping Bear East_Clipper_v1" xfId="920" xr:uid="{00000000-0005-0000-0000-00008B030000}"/>
    <cellStyle name="___________Sleeping Bear East_Clipper_v1_1" xfId="921" xr:uid="{00000000-0005-0000-0000-00008C030000}"/>
    <cellStyle name="___________Sleeping Bear East_v1" xfId="922" xr:uid="{00000000-0005-0000-0000-00008D030000}"/>
    <cellStyle name="___________Sleeping Bear East_v1_Monthly" xfId="923" xr:uid="{00000000-0005-0000-0000-00008E030000}"/>
    <cellStyle name="___________Sleeping Bear East_v1_Monthly_1" xfId="924" xr:uid="{00000000-0005-0000-0000-00008F030000}"/>
    <cellStyle name="___________Sleeping Bear East_v1a" xfId="925" xr:uid="{00000000-0005-0000-0000-000090030000}"/>
    <cellStyle name="___________Template_Northwinds Model_v1" xfId="926" xr:uid="{00000000-0005-0000-0000-000091030000}"/>
    <cellStyle name="___________Template_Northwinds Model_v1.2" xfId="927" xr:uid="{00000000-0005-0000-0000-000092030000}"/>
    <cellStyle name="___________TEST_101800" xfId="928" xr:uid="{00000000-0005-0000-0000-000093030000}"/>
    <cellStyle name="___________Test_Model_01.18.02" xfId="929" xr:uid="{00000000-0005-0000-0000-000094030000}"/>
    <cellStyle name="___________Test_Model_061901" xfId="930" xr:uid="{00000000-0005-0000-0000-000095030000}"/>
    <cellStyle name="___________Test_Model_061901_1" xfId="931" xr:uid="{00000000-0005-0000-0000-000096030000}"/>
    <cellStyle name="___________Test_Model_062101" xfId="932" xr:uid="{00000000-0005-0000-0000-000097030000}"/>
    <cellStyle name="___________Test_Model_062101_1" xfId="933" xr:uid="{00000000-0005-0000-0000-000098030000}"/>
    <cellStyle name="___________Wind farm - operation CF" xfId="934" xr:uid="{00000000-0005-0000-0000-000099030000}"/>
    <cellStyle name="___________Wind farm - operation CF_NE Budgets ROCK 4-28-07 NS" xfId="935" xr:uid="{00000000-0005-0000-0000-00009A030000}"/>
    <cellStyle name="___________Wind farm - operation CF_New England Budgets Mar 14" xfId="936" xr:uid="{00000000-0005-0000-0000-00009B030000}"/>
    <cellStyle name="___________WindProject C 100MW - 2005-01-27 10PM (version 1)" xfId="937" xr:uid="{00000000-0005-0000-0000-00009C030000}"/>
    <cellStyle name="_________1" xfId="938" xr:uid="{00000000-0005-0000-0000-00009D030000}"/>
    <cellStyle name="_________1_NE Budgets ROCK 4-28-07 NS" xfId="939" xr:uid="{00000000-0005-0000-0000-00009E030000}"/>
    <cellStyle name="_________1_New England Budgets Mar 14" xfId="940" xr:uid="{00000000-0005-0000-0000-00009F030000}"/>
    <cellStyle name="_________2" xfId="941" xr:uid="{00000000-0005-0000-0000-0000A0030000}"/>
    <cellStyle name="_________2_NE Budgets ROCK 4-28-07 NS" xfId="942" xr:uid="{00000000-0005-0000-0000-0000A1030000}"/>
    <cellStyle name="_________2_New England Budgets Mar 14" xfId="943" xr:uid="{00000000-0005-0000-0000-0000A2030000}"/>
    <cellStyle name="_________AirNergy Base Case_GE with interface" xfId="944" xr:uid="{00000000-0005-0000-0000-0000A3030000}"/>
    <cellStyle name="_________AirNergy Base Case_GE with interface_1" xfId="945" xr:uid="{00000000-0005-0000-0000-0000A4030000}"/>
    <cellStyle name="_________CF" xfId="946" xr:uid="{00000000-0005-0000-0000-0000A5030000}"/>
    <cellStyle name="_________CF_1" xfId="947" xr:uid="{00000000-0005-0000-0000-0000A6030000}"/>
    <cellStyle name="_________CF_2" xfId="948" xr:uid="{00000000-0005-0000-0000-0000A7030000}"/>
    <cellStyle name="_________Clipper Template Model_11.21.05" xfId="949" xr:uid="{00000000-0005-0000-0000-0000A8030000}"/>
    <cellStyle name="_________Clipper Template Model_11.21.05_1" xfId="950" xr:uid="{00000000-0005-0000-0000-0000A9030000}"/>
    <cellStyle name="_________Criterion Model_C-93_100MW_01.07.05" xfId="951" xr:uid="{00000000-0005-0000-0000-0000AA030000}"/>
    <cellStyle name="_________Criterion Model_C-93_100MW_01.07.05_1" xfId="952" xr:uid="{00000000-0005-0000-0000-0000AB030000}"/>
    <cellStyle name="_________Criterion Model_C-93_50MW_08.01.05" xfId="953" xr:uid="{00000000-0005-0000-0000-0000AC030000}"/>
    <cellStyle name="_________Criterion Model_C-93_50MW_08.01.05_1" xfId="954" xr:uid="{00000000-0005-0000-0000-0000AD030000}"/>
    <cellStyle name="_________Criterion Model_C-93_50MW_10.06.05" xfId="955" xr:uid="{00000000-0005-0000-0000-0000AE030000}"/>
    <cellStyle name="_________Criterion Model_C-93_50MW_10.06.05_1" xfId="956" xr:uid="{00000000-0005-0000-0000-0000AF030000}"/>
    <cellStyle name="_________Criterion Model_C-93_50MW_10.06.05_2" xfId="957" xr:uid="{00000000-0005-0000-0000-0000B0030000}"/>
    <cellStyle name="_________Criterion Model_C-93_Delaware_100MW_11.12.04_base" xfId="958" xr:uid="{00000000-0005-0000-0000-0000B1030000}"/>
    <cellStyle name="_________Criterion Model_C-93_Delaware_100MW_11.12.04_base_1" xfId="959" xr:uid="{00000000-0005-0000-0000-0000B2030000}"/>
    <cellStyle name="_________Endeavor 150 MW C96 Model_11.15.05" xfId="960" xr:uid="{00000000-0005-0000-0000-0000B3030000}"/>
    <cellStyle name="_________Endeavor 150 MW C96 Model_11.15.05_1" xfId="961" xr:uid="{00000000-0005-0000-0000-0000B4030000}"/>
    <cellStyle name="_________Endeavor 150 MW C96 Model_11.17.05A" xfId="962" xr:uid="{00000000-0005-0000-0000-0000B5030000}"/>
    <cellStyle name="_________Endeavor 150 MW C96 Model_11.17.05A_1" xfId="963" xr:uid="{00000000-0005-0000-0000-0000B6030000}"/>
    <cellStyle name="_________Endeavor 150 MW C96 Model_11.17.05A_2" xfId="964" xr:uid="{00000000-0005-0000-0000-0000B7030000}"/>
    <cellStyle name="_________EWC 43.5MW8oMtresc 3_25_021" xfId="965" xr:uid="{00000000-0005-0000-0000-0000B8030000}"/>
    <cellStyle name="_________EWC 43.5MW8oMtresc 3_25_021 2" xfId="966" xr:uid="{00000000-0005-0000-0000-0000B9030000}"/>
    <cellStyle name="_________EWC 43.5MW8oMtresc 3_25_021 3" xfId="967" xr:uid="{00000000-0005-0000-0000-0000BA030000}"/>
    <cellStyle name="_________EWC 43.5MW8oMtresc 3_25_021 4" xfId="968" xr:uid="{00000000-0005-0000-0000-0000BB030000}"/>
    <cellStyle name="_________EWC 43.5MW8oMtresc 3_25_021_1" xfId="969" xr:uid="{00000000-0005-0000-0000-0000BC030000}"/>
    <cellStyle name="_________EWC 43.5MW8oMtresc 3_25_021_1_NE Budgets ROCK 4-28-07 NS" xfId="970" xr:uid="{00000000-0005-0000-0000-0000BD030000}"/>
    <cellStyle name="_________EWC 43.5MW8oMtresc 3_25_021_1_New England Budgets Mar 14" xfId="971" xr:uid="{00000000-0005-0000-0000-0000BE030000}"/>
    <cellStyle name="_________EWC 43.5MW8oMtresc 3_25_02v2" xfId="972" xr:uid="{00000000-0005-0000-0000-0000BF030000}"/>
    <cellStyle name="_________EWC 43.5MW8oMtresc 3_25_02v2 2" xfId="973" xr:uid="{00000000-0005-0000-0000-0000C0030000}"/>
    <cellStyle name="_________EWC 43.5MW8oMtresc 3_25_02v2 3" xfId="974" xr:uid="{00000000-0005-0000-0000-0000C1030000}"/>
    <cellStyle name="_________EWC 43.5MW8oMtresc 3_25_02v2 4" xfId="975" xr:uid="{00000000-0005-0000-0000-0000C2030000}"/>
    <cellStyle name="_________EWC 43.5MW8oMtresc 3_25_02v2_1" xfId="976" xr:uid="{00000000-0005-0000-0000-0000C3030000}"/>
    <cellStyle name="_________EWC 43.5MW8oMtresc 3_25_02v2_1 2" xfId="977" xr:uid="{00000000-0005-0000-0000-0000C4030000}"/>
    <cellStyle name="_________EWC 43.5MW8oMtresc 3_25_02v2_1 3" xfId="978" xr:uid="{00000000-0005-0000-0000-0000C5030000}"/>
    <cellStyle name="_________EWC 43.5MW8oMtresc 3_25_02v2_1 4" xfId="979" xr:uid="{00000000-0005-0000-0000-0000C6030000}"/>
    <cellStyle name="_________EWC 43.5MW8oMtresc 3_25_02v2w_esc" xfId="980" xr:uid="{00000000-0005-0000-0000-0000C7030000}"/>
    <cellStyle name="_________EWC 43.5MW8oMtresc 3_25_02v2w_esc_1" xfId="981" xr:uid="{00000000-0005-0000-0000-0000C8030000}"/>
    <cellStyle name="_________EWC 43.5MW8oMtresc 3_25_02v2w_esc_1 2" xfId="982" xr:uid="{00000000-0005-0000-0000-0000C9030000}"/>
    <cellStyle name="_________EWC 43.5MW8oMtresc 3_25_02v2w_esc_1 3" xfId="983" xr:uid="{00000000-0005-0000-0000-0000CA030000}"/>
    <cellStyle name="_________EWC 43.5MW8oMtresc 3_25_02v2w_esc_1 4" xfId="984" xr:uid="{00000000-0005-0000-0000-0000CB030000}"/>
    <cellStyle name="_________EWC 43.5MW8oMtresc 3_25_02v2w_esc_NE Budgets ROCK 4-28-07 NS" xfId="985" xr:uid="{00000000-0005-0000-0000-0000CC030000}"/>
    <cellStyle name="_________EWC 43.5MW8oMtresc 3_25_02v2w_esc_New England Budgets Mar 14" xfId="986" xr:uid="{00000000-0005-0000-0000-0000CD030000}"/>
    <cellStyle name="_________ExampleDeal_GPBalloonNote_18Nov04" xfId="987" xr:uid="{00000000-0005-0000-0000-0000CE030000}"/>
    <cellStyle name="_________ExampleDeal_GPBalloonNote_18Nov04_1" xfId="988" xr:uid="{00000000-0005-0000-0000-0000CF030000}"/>
    <cellStyle name="_________Flying Cloud_GE_UNL_PPM_05.13.04" xfId="989" xr:uid="{00000000-0005-0000-0000-0000D0030000}"/>
    <cellStyle name="_________Flying Cloud_GE_UNL_PPM_05.13.04_1" xfId="990" xr:uid="{00000000-0005-0000-0000-0000D1030000}"/>
    <cellStyle name="_________Fund_Wind 2005-02-07 2pm" xfId="991" xr:uid="{00000000-0005-0000-0000-0000D2030000}"/>
    <cellStyle name="_________Fund_Wind 2005-02-07 2pm_1" xfId="992" xr:uid="{00000000-0005-0000-0000-0000D3030000}"/>
    <cellStyle name="_________Silver Star Model_60MW_C96_06-21-06_1" xfId="993" xr:uid="{00000000-0005-0000-0000-0000D4030000}"/>
    <cellStyle name="_________Silver Star Model_60MW_C96_12-18-06" xfId="994" xr:uid="{00000000-0005-0000-0000-0000D5030000}"/>
    <cellStyle name="_________Silver Star Model_60MW_C96_12-18-06_1" xfId="995" xr:uid="{00000000-0005-0000-0000-0000D6030000}"/>
    <cellStyle name="_________Sleeping Bear East_Clipper_v1" xfId="996" xr:uid="{00000000-0005-0000-0000-0000D7030000}"/>
    <cellStyle name="_________Sleeping Bear East_Clipper_v1_1" xfId="997" xr:uid="{00000000-0005-0000-0000-0000D8030000}"/>
    <cellStyle name="_________Sleeping Bear East_Clipper_v1_2" xfId="998" xr:uid="{00000000-0005-0000-0000-0000D9030000}"/>
    <cellStyle name="_________Sleeping Bear East_v1" xfId="999" xr:uid="{00000000-0005-0000-0000-0000DA030000}"/>
    <cellStyle name="_________Sleeping Bear East_v1_1" xfId="1000" xr:uid="{00000000-0005-0000-0000-0000DB030000}"/>
    <cellStyle name="_________Sleeping Bear East_v1_2" xfId="1001" xr:uid="{00000000-0005-0000-0000-0000DC030000}"/>
    <cellStyle name="_________Sleeping Bear East_v1_Monthly" xfId="1002" xr:uid="{00000000-0005-0000-0000-0000DD030000}"/>
    <cellStyle name="_________Sleeping Bear East_v1_Monthly_1" xfId="1003" xr:uid="{00000000-0005-0000-0000-0000DE030000}"/>
    <cellStyle name="_________Sleeping Bear East_v1_Monthly_2" xfId="1004" xr:uid="{00000000-0005-0000-0000-0000DF030000}"/>
    <cellStyle name="_________Sleeping Bear East_v1a" xfId="1005" xr:uid="{00000000-0005-0000-0000-0000E0030000}"/>
    <cellStyle name="_________Sleeping Bear East_v1a_1" xfId="1006" xr:uid="{00000000-0005-0000-0000-0000E1030000}"/>
    <cellStyle name="_________Sleeping Bear East_v1a_2" xfId="1007" xr:uid="{00000000-0005-0000-0000-0000E2030000}"/>
    <cellStyle name="_________Template_Northwinds Model_v1" xfId="1008" xr:uid="{00000000-0005-0000-0000-0000E3030000}"/>
    <cellStyle name="_________Template_Northwinds Model_v1.2" xfId="1009" xr:uid="{00000000-0005-0000-0000-0000E4030000}"/>
    <cellStyle name="_________Template_Northwinds Model_v1.2_1" xfId="1010" xr:uid="{00000000-0005-0000-0000-0000E5030000}"/>
    <cellStyle name="_________Template_Northwinds Model_v1.2_2" xfId="1011" xr:uid="{00000000-0005-0000-0000-0000E6030000}"/>
    <cellStyle name="_________Template_Northwinds Model_v1_1" xfId="1012" xr:uid="{00000000-0005-0000-0000-0000E7030000}"/>
    <cellStyle name="_________TEST_101800" xfId="1013" xr:uid="{00000000-0005-0000-0000-0000E8030000}"/>
    <cellStyle name="_________TEST_101800_1" xfId="1014" xr:uid="{00000000-0005-0000-0000-0000E9030000}"/>
    <cellStyle name="_________Test_Model_01.18.02" xfId="1015" xr:uid="{00000000-0005-0000-0000-0000EA030000}"/>
    <cellStyle name="_________Test_Model_01.18.02_1" xfId="1016" xr:uid="{00000000-0005-0000-0000-0000EB030000}"/>
    <cellStyle name="_________Test_Model_061901" xfId="1017" xr:uid="{00000000-0005-0000-0000-0000EC030000}"/>
    <cellStyle name="_________Test_Model_061901_1" xfId="1018" xr:uid="{00000000-0005-0000-0000-0000ED030000}"/>
    <cellStyle name="_________Test_Model_061901_2" xfId="1019" xr:uid="{00000000-0005-0000-0000-0000EE030000}"/>
    <cellStyle name="_________Test_Model_062101" xfId="1020" xr:uid="{00000000-0005-0000-0000-0000EF030000}"/>
    <cellStyle name="_________Test_Model_062101_1" xfId="1021" xr:uid="{00000000-0005-0000-0000-0000F0030000}"/>
    <cellStyle name="_________Wind farm - operation CF" xfId="1022" xr:uid="{00000000-0005-0000-0000-0000F1030000}"/>
    <cellStyle name="_________Wind farm - operation CF 2" xfId="1023" xr:uid="{00000000-0005-0000-0000-0000F2030000}"/>
    <cellStyle name="_________Wind farm - operation CF 3" xfId="1024" xr:uid="{00000000-0005-0000-0000-0000F3030000}"/>
    <cellStyle name="_________Wind farm - operation CF 4" xfId="1025" xr:uid="{00000000-0005-0000-0000-0000F4030000}"/>
    <cellStyle name="_________Wind farm - operation CF_1" xfId="1026" xr:uid="{00000000-0005-0000-0000-0000F5030000}"/>
    <cellStyle name="_________Wind farm - operation CF_1 2" xfId="1027" xr:uid="{00000000-0005-0000-0000-0000F6030000}"/>
    <cellStyle name="_________Wind farm - operation CF_1 3" xfId="1028" xr:uid="{00000000-0005-0000-0000-0000F7030000}"/>
    <cellStyle name="_________Wind farm - operation CF_1 4" xfId="1029" xr:uid="{00000000-0005-0000-0000-0000F8030000}"/>
    <cellStyle name="_________WindProject C 100MW - 2005-01-27 10PM (version 1)" xfId="1030" xr:uid="{00000000-0005-0000-0000-0000F9030000}"/>
    <cellStyle name="_________WindProject C 100MW - 2005-01-27 10PM (version 1)_1" xfId="1031" xr:uid="{00000000-0005-0000-0000-0000FA030000}"/>
    <cellStyle name="________1" xfId="1032" xr:uid="{00000000-0005-0000-0000-0000FB030000}"/>
    <cellStyle name="________1_NE Budgets ROCK 4-28-07 NS" xfId="1033" xr:uid="{00000000-0005-0000-0000-0000FC030000}"/>
    <cellStyle name="________1_New England Budgets Mar 14" xfId="1034" xr:uid="{00000000-0005-0000-0000-0000FD030000}"/>
    <cellStyle name="________NE Budgets ROCK 4-28-07 NS" xfId="1035" xr:uid="{00000000-0005-0000-0000-0000FE030000}"/>
    <cellStyle name="________New England Budgets Mar 14" xfId="1036" xr:uid="{00000000-0005-0000-0000-0000FF030000}"/>
    <cellStyle name="_______AirNergy Base Case_GE with interface" xfId="1037" xr:uid="{00000000-0005-0000-0000-000000040000}"/>
    <cellStyle name="_______AirNergy Base Case_GE with interface_1" xfId="1038" xr:uid="{00000000-0005-0000-0000-000001040000}"/>
    <cellStyle name="_______CF" xfId="1039" xr:uid="{00000000-0005-0000-0000-000002040000}"/>
    <cellStyle name="_______CF_1" xfId="1040" xr:uid="{00000000-0005-0000-0000-000003040000}"/>
    <cellStyle name="_______Clipper Template Model_11.21.05" xfId="1041" xr:uid="{00000000-0005-0000-0000-000004040000}"/>
    <cellStyle name="_______Clipper Template Model_11.21.05_1" xfId="1042" xr:uid="{00000000-0005-0000-0000-000005040000}"/>
    <cellStyle name="_______Criterion Model_C-93_100MW_01.07.05" xfId="1043" xr:uid="{00000000-0005-0000-0000-000006040000}"/>
    <cellStyle name="_______Criterion Model_C-93_100MW_01.07.05_1" xfId="1044" xr:uid="{00000000-0005-0000-0000-000007040000}"/>
    <cellStyle name="_______Criterion Model_C-93_50MW_08.01.05" xfId="1045" xr:uid="{00000000-0005-0000-0000-000008040000}"/>
    <cellStyle name="_______Criterion Model_C-93_50MW_08.01.05_1" xfId="1046" xr:uid="{00000000-0005-0000-0000-000009040000}"/>
    <cellStyle name="_______Criterion Model_C-93_50MW_08.01.05_2" xfId="1047" xr:uid="{00000000-0005-0000-0000-00000A040000}"/>
    <cellStyle name="_______Criterion Model_C-93_50MW_10.06.05" xfId="1048" xr:uid="{00000000-0005-0000-0000-00000B040000}"/>
    <cellStyle name="_______Criterion Model_C-93_50MW_10.06.05_1" xfId="1049" xr:uid="{00000000-0005-0000-0000-00000C040000}"/>
    <cellStyle name="_______Criterion Model_C-93_50MW_10.06.05_2" xfId="1050" xr:uid="{00000000-0005-0000-0000-00000D040000}"/>
    <cellStyle name="_______Criterion Model_C-93_Delaware_100MW_11.12.04_base" xfId="1051" xr:uid="{00000000-0005-0000-0000-00000E040000}"/>
    <cellStyle name="_______Criterion Model_C-93_Delaware_100MW_11.12.04_base_1" xfId="1052" xr:uid="{00000000-0005-0000-0000-00000F040000}"/>
    <cellStyle name="_______Endeavor 150 MW C96 Model_11.15.05" xfId="1053" xr:uid="{00000000-0005-0000-0000-000010040000}"/>
    <cellStyle name="_______Endeavor 150 MW C96 Model_11.15.05_1" xfId="1054" xr:uid="{00000000-0005-0000-0000-000011040000}"/>
    <cellStyle name="_______Endeavor 150 MW C96 Model_11.17.05A" xfId="1055" xr:uid="{00000000-0005-0000-0000-000012040000}"/>
    <cellStyle name="_______Endeavor 150 MW C96 Model_11.17.05A_1" xfId="1056" xr:uid="{00000000-0005-0000-0000-000013040000}"/>
    <cellStyle name="_______Endeavor 150 MW C96 Model_11.17.05A_2" xfId="1057" xr:uid="{00000000-0005-0000-0000-000014040000}"/>
    <cellStyle name="_______EWC 43.5MW8oMtresc 3_25_021" xfId="1058" xr:uid="{00000000-0005-0000-0000-000015040000}"/>
    <cellStyle name="_______EWC 43.5MW8oMtresc 3_25_021 2" xfId="1059" xr:uid="{00000000-0005-0000-0000-000016040000}"/>
    <cellStyle name="_______EWC 43.5MW8oMtresc 3_25_021 3" xfId="1060" xr:uid="{00000000-0005-0000-0000-000017040000}"/>
    <cellStyle name="_______EWC 43.5MW8oMtresc 3_25_021 4" xfId="1061" xr:uid="{00000000-0005-0000-0000-000018040000}"/>
    <cellStyle name="_______EWC 43.5MW8oMtresc 3_25_021_1" xfId="1062" xr:uid="{00000000-0005-0000-0000-000019040000}"/>
    <cellStyle name="_______EWC 43.5MW8oMtresc 3_25_021_1 2" xfId="1063" xr:uid="{00000000-0005-0000-0000-00001A040000}"/>
    <cellStyle name="_______EWC 43.5MW8oMtresc 3_25_021_1 3" xfId="1064" xr:uid="{00000000-0005-0000-0000-00001B040000}"/>
    <cellStyle name="_______EWC 43.5MW8oMtresc 3_25_021_1 4" xfId="1065" xr:uid="{00000000-0005-0000-0000-00001C040000}"/>
    <cellStyle name="_______EWC 43.5MW8oMtresc 3_25_02v2" xfId="1066" xr:uid="{00000000-0005-0000-0000-00001D040000}"/>
    <cellStyle name="_______EWC 43.5MW8oMtresc 3_25_02v2 2" xfId="1067" xr:uid="{00000000-0005-0000-0000-00001E040000}"/>
    <cellStyle name="_______EWC 43.5MW8oMtresc 3_25_02v2 3" xfId="1068" xr:uid="{00000000-0005-0000-0000-00001F040000}"/>
    <cellStyle name="_______EWC 43.5MW8oMtresc 3_25_02v2 4" xfId="1069" xr:uid="{00000000-0005-0000-0000-000020040000}"/>
    <cellStyle name="_______EWC 43.5MW8oMtresc 3_25_02v2_1" xfId="1070" xr:uid="{00000000-0005-0000-0000-000021040000}"/>
    <cellStyle name="_______EWC 43.5MW8oMtresc 3_25_02v2_1 2" xfId="1071" xr:uid="{00000000-0005-0000-0000-000022040000}"/>
    <cellStyle name="_______EWC 43.5MW8oMtresc 3_25_02v2_1 3" xfId="1072" xr:uid="{00000000-0005-0000-0000-000023040000}"/>
    <cellStyle name="_______EWC 43.5MW8oMtresc 3_25_02v2_1 4" xfId="1073" xr:uid="{00000000-0005-0000-0000-000024040000}"/>
    <cellStyle name="_______EWC 43.5MW8oMtresc 3_25_02v2_2" xfId="1074" xr:uid="{00000000-0005-0000-0000-000025040000}"/>
    <cellStyle name="_______EWC 43.5MW8oMtresc 3_25_02v2_2_NE Budgets ROCK 4-28-07 NS" xfId="1075" xr:uid="{00000000-0005-0000-0000-000026040000}"/>
    <cellStyle name="_______EWC 43.5MW8oMtresc 3_25_02v2_2_New England Budgets Mar 14" xfId="1076" xr:uid="{00000000-0005-0000-0000-000027040000}"/>
    <cellStyle name="_______EWC 43.5MW8oMtresc 3_25_02v2w_esc" xfId="1077" xr:uid="{00000000-0005-0000-0000-000028040000}"/>
    <cellStyle name="_______EWC 43.5MW8oMtresc 3_25_02v2w_esc_1" xfId="1078" xr:uid="{00000000-0005-0000-0000-000029040000}"/>
    <cellStyle name="_______EWC 43.5MW8oMtresc 3_25_02v2w_esc_1 2" xfId="1079" xr:uid="{00000000-0005-0000-0000-00002A040000}"/>
    <cellStyle name="_______EWC 43.5MW8oMtresc 3_25_02v2w_esc_1 3" xfId="1080" xr:uid="{00000000-0005-0000-0000-00002B040000}"/>
    <cellStyle name="_______EWC 43.5MW8oMtresc 3_25_02v2w_esc_1 4" xfId="1081" xr:uid="{00000000-0005-0000-0000-00002C040000}"/>
    <cellStyle name="_______EWC 43.5MW8oMtresc 3_25_02v2w_esc_2" xfId="1082" xr:uid="{00000000-0005-0000-0000-00002D040000}"/>
    <cellStyle name="_______EWC 43.5MW8oMtresc 3_25_02v2w_esc_2 2" xfId="1083" xr:uid="{00000000-0005-0000-0000-00002E040000}"/>
    <cellStyle name="_______EWC 43.5MW8oMtresc 3_25_02v2w_esc_2 3" xfId="1084" xr:uid="{00000000-0005-0000-0000-00002F040000}"/>
    <cellStyle name="_______EWC 43.5MW8oMtresc 3_25_02v2w_esc_2 4" xfId="1085" xr:uid="{00000000-0005-0000-0000-000030040000}"/>
    <cellStyle name="_______EWC 43.5MW8oMtresc 3_25_02v2w_esc_NE Budgets ROCK 4-28-07 NS" xfId="1086" xr:uid="{00000000-0005-0000-0000-000031040000}"/>
    <cellStyle name="_______EWC 43.5MW8oMtresc 3_25_02v2w_esc_New England Budgets Mar 14" xfId="1087" xr:uid="{00000000-0005-0000-0000-000032040000}"/>
    <cellStyle name="_______ExampleDeal_GPBalloonNote_18Nov04" xfId="1088" xr:uid="{00000000-0005-0000-0000-000033040000}"/>
    <cellStyle name="_______ExampleDeal_GPBalloonNote_18Nov04_1" xfId="1089" xr:uid="{00000000-0005-0000-0000-000034040000}"/>
    <cellStyle name="_______Flying Cloud_GE_UNL_PPM_05.13.04" xfId="1090" xr:uid="{00000000-0005-0000-0000-000035040000}"/>
    <cellStyle name="_______Flying Cloud_GE_UNL_PPM_05.13.04_1" xfId="1091" xr:uid="{00000000-0005-0000-0000-000036040000}"/>
    <cellStyle name="_______Flying Cloud_GE_UNL_PPM_05.13.04_2" xfId="1092" xr:uid="{00000000-0005-0000-0000-000037040000}"/>
    <cellStyle name="_______Fund_Wind 2005-02-07 2pm" xfId="1093" xr:uid="{00000000-0005-0000-0000-000038040000}"/>
    <cellStyle name="_______Fund_Wind 2005-02-07 2pm_1" xfId="1094" xr:uid="{00000000-0005-0000-0000-000039040000}"/>
    <cellStyle name="_______Fund_Wind Base Case Model 1 31 05" xfId="1095" xr:uid="{00000000-0005-0000-0000-00003A040000}"/>
    <cellStyle name="_______Fund_Wind Base Case Model 1 31 05_1" xfId="1096" xr:uid="{00000000-0005-0000-0000-00003B040000}"/>
    <cellStyle name="_______Fund_Wind Base Case Model 1 31 05_2" xfId="1097" xr:uid="{00000000-0005-0000-0000-00003C040000}"/>
    <cellStyle name="_______GeoThermal Project with ETC Q3 2005" xfId="1098" xr:uid="{00000000-0005-0000-0000-00003D040000}"/>
    <cellStyle name="_______GeoThermal Project with ETC Q3 2005_1" xfId="1099" xr:uid="{00000000-0005-0000-0000-00003E040000}"/>
    <cellStyle name="_______NE Budgets ROCK 4-28-07 NS" xfId="1100" xr:uid="{00000000-0005-0000-0000-00003F040000}"/>
    <cellStyle name="_______New England Budgets Mar 14" xfId="1101" xr:uid="{00000000-0005-0000-0000-000040040000}"/>
    <cellStyle name="_______Northwinds Padoma San Juan_v1" xfId="1102" xr:uid="{00000000-0005-0000-0000-000041040000}"/>
    <cellStyle name="_______Northwinds Padoma San Juan_v1_1" xfId="1103" xr:uid="{00000000-0005-0000-0000-000042040000}"/>
    <cellStyle name="_______Silver Star Model_60MW_C93_03-15-06" xfId="1104" xr:uid="{00000000-0005-0000-0000-000043040000}"/>
    <cellStyle name="_______Silver Star Model_60MW_C93_03-15-06_1" xfId="1105" xr:uid="{00000000-0005-0000-0000-000044040000}"/>
    <cellStyle name="_______Silver Star Model_60MW_C93_04-27-06" xfId="1106" xr:uid="{00000000-0005-0000-0000-000045040000}"/>
    <cellStyle name="_______Silver Star Model_60MW_C93_04-27-06_1" xfId="1107" xr:uid="{00000000-0005-0000-0000-000046040000}"/>
    <cellStyle name="_______Silver Star Model_60MW_C93_04-27-06_2" xfId="1108" xr:uid="{00000000-0005-0000-0000-000047040000}"/>
    <cellStyle name="_______Silver Star Model_60MW_C96_06-06-06 with Depreciation" xfId="1109" xr:uid="{00000000-0005-0000-0000-000048040000}"/>
    <cellStyle name="_______Silver Star Model_60MW_C96_06-06-06 with Depreciation_1" xfId="1110" xr:uid="{00000000-0005-0000-0000-000049040000}"/>
    <cellStyle name="_______Silver Star Model_60MW_C96_06-21-06" xfId="1111" xr:uid="{00000000-0005-0000-0000-00004A040000}"/>
    <cellStyle name="_______Silver Star Model_60MW_C96_06-21-06_1" xfId="1112" xr:uid="{00000000-0005-0000-0000-00004B040000}"/>
    <cellStyle name="_______Silver Star Model_60MW_C96_12-18-06" xfId="1113" xr:uid="{00000000-0005-0000-0000-00004C040000}"/>
    <cellStyle name="_______Silver Star Model_60MW_C96_12-18-06_1" xfId="1114" xr:uid="{00000000-0005-0000-0000-00004D040000}"/>
    <cellStyle name="_______Sleeping Bear East_Clipper_v1" xfId="1115" xr:uid="{00000000-0005-0000-0000-00004E040000}"/>
    <cellStyle name="_______Sleeping Bear East_Clipper_v1_1" xfId="1116" xr:uid="{00000000-0005-0000-0000-00004F040000}"/>
    <cellStyle name="_______Sleeping Bear East_Clipper_v1_2" xfId="1117" xr:uid="{00000000-0005-0000-0000-000050040000}"/>
    <cellStyle name="_______Sleeping Bear East_v1" xfId="1118" xr:uid="{00000000-0005-0000-0000-000051040000}"/>
    <cellStyle name="_______Sleeping Bear East_v1_1" xfId="1119" xr:uid="{00000000-0005-0000-0000-000052040000}"/>
    <cellStyle name="_______Sleeping Bear East_v1_Monthly" xfId="1120" xr:uid="{00000000-0005-0000-0000-000053040000}"/>
    <cellStyle name="_______Sleeping Bear East_v1_Monthly_1" xfId="1121" xr:uid="{00000000-0005-0000-0000-000054040000}"/>
    <cellStyle name="_______Sleeping Bear East_v1_Monthly_2" xfId="1122" xr:uid="{00000000-0005-0000-0000-000055040000}"/>
    <cellStyle name="_______Sleeping Bear East_v1a" xfId="1123" xr:uid="{00000000-0005-0000-0000-000056040000}"/>
    <cellStyle name="_______Sleeping Bear East_v1a_1" xfId="1124" xr:uid="{00000000-0005-0000-0000-000057040000}"/>
    <cellStyle name="_______Template_Northwinds Model_v1" xfId="1125" xr:uid="{00000000-0005-0000-0000-000058040000}"/>
    <cellStyle name="_______Template_Northwinds Model_v1.2" xfId="1126" xr:uid="{00000000-0005-0000-0000-000059040000}"/>
    <cellStyle name="_______Template_Northwinds Model_v1.2_1" xfId="1127" xr:uid="{00000000-0005-0000-0000-00005A040000}"/>
    <cellStyle name="_______Template_Northwinds Model_v1_1" xfId="1128" xr:uid="{00000000-0005-0000-0000-00005B040000}"/>
    <cellStyle name="_______Template_Northwinds Model_v1_2" xfId="1129" xr:uid="{00000000-0005-0000-0000-00005C040000}"/>
    <cellStyle name="_______TEST_101800" xfId="1130" xr:uid="{00000000-0005-0000-0000-00005D040000}"/>
    <cellStyle name="_______TEST_101800_1" xfId="1131" xr:uid="{00000000-0005-0000-0000-00005E040000}"/>
    <cellStyle name="_______Test_Model_01.18.02" xfId="1132" xr:uid="{00000000-0005-0000-0000-00005F040000}"/>
    <cellStyle name="_______Test_Model_01.18.02_1" xfId="1133" xr:uid="{00000000-0005-0000-0000-000060040000}"/>
    <cellStyle name="_______Test_Model_061901" xfId="1134" xr:uid="{00000000-0005-0000-0000-000061040000}"/>
    <cellStyle name="_______Test_Model_061901_1" xfId="1135" xr:uid="{00000000-0005-0000-0000-000062040000}"/>
    <cellStyle name="_______Test_Model_061901_2" xfId="1136" xr:uid="{00000000-0005-0000-0000-000063040000}"/>
    <cellStyle name="_______Test_Model_062101" xfId="1137" xr:uid="{00000000-0005-0000-0000-000064040000}"/>
    <cellStyle name="_______Test_Model_062101_1" xfId="1138" xr:uid="{00000000-0005-0000-0000-000065040000}"/>
    <cellStyle name="_______Wind farm - operation CF" xfId="1139" xr:uid="{00000000-0005-0000-0000-000066040000}"/>
    <cellStyle name="_______Wind farm - operation CF 2" xfId="1140" xr:uid="{00000000-0005-0000-0000-000067040000}"/>
    <cellStyle name="_______Wind farm - operation CF 3" xfId="1141" xr:uid="{00000000-0005-0000-0000-000068040000}"/>
    <cellStyle name="_______Wind farm - operation CF 4" xfId="1142" xr:uid="{00000000-0005-0000-0000-000069040000}"/>
    <cellStyle name="_______Wind farm - operation CF_1" xfId="1143" xr:uid="{00000000-0005-0000-0000-00006A040000}"/>
    <cellStyle name="_______Wind farm - operation CF_1 2" xfId="1144" xr:uid="{00000000-0005-0000-0000-00006B040000}"/>
    <cellStyle name="_______Wind farm - operation CF_1 3" xfId="1145" xr:uid="{00000000-0005-0000-0000-00006C040000}"/>
    <cellStyle name="_______Wind farm - operation CF_1 4" xfId="1146" xr:uid="{00000000-0005-0000-0000-00006D040000}"/>
    <cellStyle name="_______WindProject C 100MW - 2005-01-27 10PM (version 1)" xfId="1147" xr:uid="{00000000-0005-0000-0000-00006E040000}"/>
    <cellStyle name="_______WindProject C 100MW - 2005-01-27 10PM (version 1)_1" xfId="1148" xr:uid="{00000000-0005-0000-0000-00006F040000}"/>
    <cellStyle name="______1" xfId="1149" xr:uid="{00000000-0005-0000-0000-000070040000}"/>
    <cellStyle name="______1_NE Budgets ROCK 4-28-07 NS" xfId="1150" xr:uid="{00000000-0005-0000-0000-000071040000}"/>
    <cellStyle name="______1_New England Budgets Mar 14" xfId="1151" xr:uid="{00000000-0005-0000-0000-000072040000}"/>
    <cellStyle name="______AirNergy Base Case_GE with interface" xfId="1152" xr:uid="{00000000-0005-0000-0000-000073040000}"/>
    <cellStyle name="______AirNergy Base Case_GE with interface_1" xfId="1153" xr:uid="{00000000-0005-0000-0000-000074040000}"/>
    <cellStyle name="______AirNergy Base Case_GE with interface_2" xfId="1154" xr:uid="{00000000-0005-0000-0000-000075040000}"/>
    <cellStyle name="______CF" xfId="1155" xr:uid="{00000000-0005-0000-0000-000076040000}"/>
    <cellStyle name="______CF_1" xfId="1156" xr:uid="{00000000-0005-0000-0000-000077040000}"/>
    <cellStyle name="______CF_2" xfId="1157" xr:uid="{00000000-0005-0000-0000-000078040000}"/>
    <cellStyle name="______CF_3" xfId="1158" xr:uid="{00000000-0005-0000-0000-000079040000}"/>
    <cellStyle name="______Clipper Template Model_11.21.05" xfId="1159" xr:uid="{00000000-0005-0000-0000-00007A040000}"/>
    <cellStyle name="______Clipper Template Model_11.21.05_1" xfId="1160" xr:uid="{00000000-0005-0000-0000-00007B040000}"/>
    <cellStyle name="______Clipper Template Model_11.21.05_2" xfId="1161" xr:uid="{00000000-0005-0000-0000-00007C040000}"/>
    <cellStyle name="______Criterion Model_C-93_100MW_01.07.05" xfId="1162" xr:uid="{00000000-0005-0000-0000-00007D040000}"/>
    <cellStyle name="______Criterion Model_C-93_100MW_01.07.05_1" xfId="1163" xr:uid="{00000000-0005-0000-0000-00007E040000}"/>
    <cellStyle name="______Criterion Model_C-93_100MW_01.07.05_2" xfId="1164" xr:uid="{00000000-0005-0000-0000-00007F040000}"/>
    <cellStyle name="______Criterion Model_C-93_50MW_08.01.05" xfId="1165" xr:uid="{00000000-0005-0000-0000-000080040000}"/>
    <cellStyle name="______Criterion Model_C-93_50MW_08.01.05_1" xfId="1166" xr:uid="{00000000-0005-0000-0000-000081040000}"/>
    <cellStyle name="______Criterion Model_C-93_50MW_08.01.05_2" xfId="1167" xr:uid="{00000000-0005-0000-0000-000082040000}"/>
    <cellStyle name="______Criterion Model_C-93_50MW_10.06.05" xfId="1168" xr:uid="{00000000-0005-0000-0000-000083040000}"/>
    <cellStyle name="______Criterion Model_C-93_50MW_10.06.05_1" xfId="1169" xr:uid="{00000000-0005-0000-0000-000084040000}"/>
    <cellStyle name="______Criterion Model_C-93_50MW_10.06.05_2" xfId="1170" xr:uid="{00000000-0005-0000-0000-000085040000}"/>
    <cellStyle name="______Criterion Model_C-93_50MW_10.06.05_3" xfId="1171" xr:uid="{00000000-0005-0000-0000-000086040000}"/>
    <cellStyle name="______Criterion Model_C-93_Delaware_100MW_11.12.04_base" xfId="1172" xr:uid="{00000000-0005-0000-0000-000087040000}"/>
    <cellStyle name="______Criterion Model_C-93_Delaware_100MW_11.12.04_base_1" xfId="1173" xr:uid="{00000000-0005-0000-0000-000088040000}"/>
    <cellStyle name="______Criterion Model_C-93_Delaware_100MW_11.12.04_base_2" xfId="1174" xr:uid="{00000000-0005-0000-0000-000089040000}"/>
    <cellStyle name="______Criterion Model_C-93_Delaware_100MW_11.12.04_base_3" xfId="1175" xr:uid="{00000000-0005-0000-0000-00008A040000}"/>
    <cellStyle name="______Endeavor 150 MW C96 Model_11.15.05" xfId="1176" xr:uid="{00000000-0005-0000-0000-00008B040000}"/>
    <cellStyle name="______Endeavor 150 MW C96 Model_11.15.05_1" xfId="1177" xr:uid="{00000000-0005-0000-0000-00008C040000}"/>
    <cellStyle name="______Endeavor 150 MW C96 Model_11.15.05_2" xfId="1178" xr:uid="{00000000-0005-0000-0000-00008D040000}"/>
    <cellStyle name="______Endeavor 150 MW C96 Model_11.15.05_3" xfId="1179" xr:uid="{00000000-0005-0000-0000-00008E040000}"/>
    <cellStyle name="______Endeavor 150 MW C96 Model_11.17.05A" xfId="1180" xr:uid="{00000000-0005-0000-0000-00008F040000}"/>
    <cellStyle name="______Endeavor 150 MW C96 Model_11.17.05A_1" xfId="1181" xr:uid="{00000000-0005-0000-0000-000090040000}"/>
    <cellStyle name="______Endeavor 150 MW C96 Model_11.17.05A_2" xfId="1182" xr:uid="{00000000-0005-0000-0000-000091040000}"/>
    <cellStyle name="______Endeavor 150 MW C96 Model_11.17.05A_3" xfId="1183" xr:uid="{00000000-0005-0000-0000-000092040000}"/>
    <cellStyle name="______EWC 43.5MW8oMtresc 3_25_021" xfId="1184" xr:uid="{00000000-0005-0000-0000-000093040000}"/>
    <cellStyle name="______EWC 43.5MW8oMtresc 3_25_021 2" xfId="1185" xr:uid="{00000000-0005-0000-0000-000094040000}"/>
    <cellStyle name="______EWC 43.5MW8oMtresc 3_25_021 3" xfId="1186" xr:uid="{00000000-0005-0000-0000-000095040000}"/>
    <cellStyle name="______EWC 43.5MW8oMtresc 3_25_021 4" xfId="1187" xr:uid="{00000000-0005-0000-0000-000096040000}"/>
    <cellStyle name="______EWC 43.5MW8oMtresc 3_25_021_1" xfId="1188" xr:uid="{00000000-0005-0000-0000-000097040000}"/>
    <cellStyle name="______EWC 43.5MW8oMtresc 3_25_021_1_NE Budgets ROCK 4-28-07 NS" xfId="1189" xr:uid="{00000000-0005-0000-0000-000098040000}"/>
    <cellStyle name="______EWC 43.5MW8oMtresc 3_25_021_1_New England Budgets Mar 14" xfId="1190" xr:uid="{00000000-0005-0000-0000-000099040000}"/>
    <cellStyle name="______EWC 43.5MW8oMtresc 3_25_021_2" xfId="1191" xr:uid="{00000000-0005-0000-0000-00009A040000}"/>
    <cellStyle name="______EWC 43.5MW8oMtresc 3_25_021_2_NE Budgets ROCK 4-28-07 NS" xfId="1192" xr:uid="{00000000-0005-0000-0000-00009B040000}"/>
    <cellStyle name="______EWC 43.5MW8oMtresc 3_25_021_2_New England Budgets Mar 14" xfId="1193" xr:uid="{00000000-0005-0000-0000-00009C040000}"/>
    <cellStyle name="______EWC 43.5MW8oMtresc 3_25_02v2" xfId="1194" xr:uid="{00000000-0005-0000-0000-00009D040000}"/>
    <cellStyle name="______EWC 43.5MW8oMtresc 3_25_02v2 2" xfId="1195" xr:uid="{00000000-0005-0000-0000-00009E040000}"/>
    <cellStyle name="______EWC 43.5MW8oMtresc 3_25_02v2 3" xfId="1196" xr:uid="{00000000-0005-0000-0000-00009F040000}"/>
    <cellStyle name="______EWC 43.5MW8oMtresc 3_25_02v2 4" xfId="1197" xr:uid="{00000000-0005-0000-0000-0000A0040000}"/>
    <cellStyle name="______EWC 43.5MW8oMtresc 3_25_02v2_1" xfId="1198" xr:uid="{00000000-0005-0000-0000-0000A1040000}"/>
    <cellStyle name="______EWC 43.5MW8oMtresc 3_25_02v2_1 2" xfId="1199" xr:uid="{00000000-0005-0000-0000-0000A2040000}"/>
    <cellStyle name="______EWC 43.5MW8oMtresc 3_25_02v2_1 3" xfId="1200" xr:uid="{00000000-0005-0000-0000-0000A3040000}"/>
    <cellStyle name="______EWC 43.5MW8oMtresc 3_25_02v2_1 4" xfId="1201" xr:uid="{00000000-0005-0000-0000-0000A4040000}"/>
    <cellStyle name="______EWC 43.5MW8oMtresc 3_25_02v2w_esc" xfId="1202" xr:uid="{00000000-0005-0000-0000-0000A5040000}"/>
    <cellStyle name="______EWC 43.5MW8oMtresc 3_25_02v2w_esc_1" xfId="1203" xr:uid="{00000000-0005-0000-0000-0000A6040000}"/>
    <cellStyle name="______EWC 43.5MW8oMtresc 3_25_02v2w_esc_1 2" xfId="1204" xr:uid="{00000000-0005-0000-0000-0000A7040000}"/>
    <cellStyle name="______EWC 43.5MW8oMtresc 3_25_02v2w_esc_1 3" xfId="1205" xr:uid="{00000000-0005-0000-0000-0000A8040000}"/>
    <cellStyle name="______EWC 43.5MW8oMtresc 3_25_02v2w_esc_1 4" xfId="1206" xr:uid="{00000000-0005-0000-0000-0000A9040000}"/>
    <cellStyle name="______EWC 43.5MW8oMtresc 3_25_02v2w_esc_2" xfId="1207" xr:uid="{00000000-0005-0000-0000-0000AA040000}"/>
    <cellStyle name="______EWC 43.5MW8oMtresc 3_25_02v2w_esc_2_NE Budgets ROCK 4-28-07 NS" xfId="1208" xr:uid="{00000000-0005-0000-0000-0000AB040000}"/>
    <cellStyle name="______EWC 43.5MW8oMtresc 3_25_02v2w_esc_2_New England Budgets Mar 14" xfId="1209" xr:uid="{00000000-0005-0000-0000-0000AC040000}"/>
    <cellStyle name="______EWC 43.5MW8oMtresc 3_25_02v2w_esc_3" xfId="1210" xr:uid="{00000000-0005-0000-0000-0000AD040000}"/>
    <cellStyle name="______EWC 43.5MW8oMtresc 3_25_02v2w_esc_3 2" xfId="1211" xr:uid="{00000000-0005-0000-0000-0000AE040000}"/>
    <cellStyle name="______EWC 43.5MW8oMtresc 3_25_02v2w_esc_3 3" xfId="1212" xr:uid="{00000000-0005-0000-0000-0000AF040000}"/>
    <cellStyle name="______EWC 43.5MW8oMtresc 3_25_02v2w_esc_3 4" xfId="1213" xr:uid="{00000000-0005-0000-0000-0000B0040000}"/>
    <cellStyle name="______EWC 43.5MW8oMtresc 3_25_02v2w_esc_NE Budgets ROCK 4-28-07 NS" xfId="1214" xr:uid="{00000000-0005-0000-0000-0000B1040000}"/>
    <cellStyle name="______EWC 43.5MW8oMtresc 3_25_02v2w_esc_New England Budgets Mar 14" xfId="1215" xr:uid="{00000000-0005-0000-0000-0000B2040000}"/>
    <cellStyle name="______ExampleDeal_GPBalloonNote_18Nov04" xfId="1216" xr:uid="{00000000-0005-0000-0000-0000B3040000}"/>
    <cellStyle name="______ExampleDeal_GPBalloonNote_18Nov04_1" xfId="1217" xr:uid="{00000000-0005-0000-0000-0000B4040000}"/>
    <cellStyle name="______ExampleDeal_GPBalloonNote_18Nov04_2" xfId="1218" xr:uid="{00000000-0005-0000-0000-0000B5040000}"/>
    <cellStyle name="______Flying Cloud_GE_UNL_PPM_05.13.04" xfId="1219" xr:uid="{00000000-0005-0000-0000-0000B6040000}"/>
    <cellStyle name="______Flying Cloud_GE_UNL_PPM_05.13.04_1" xfId="1220" xr:uid="{00000000-0005-0000-0000-0000B7040000}"/>
    <cellStyle name="______Flying Cloud_GE_UNL_PPM_05.13.04_2" xfId="1221" xr:uid="{00000000-0005-0000-0000-0000B8040000}"/>
    <cellStyle name="______Flying Cloud_GE_UNL_PPM_05.13.04_3" xfId="1222" xr:uid="{00000000-0005-0000-0000-0000B9040000}"/>
    <cellStyle name="______Fund_Wind 2005-02-07 2pm" xfId="1223" xr:uid="{00000000-0005-0000-0000-0000BA040000}"/>
    <cellStyle name="______Fund_Wind 2005-02-07 2pm_1" xfId="1224" xr:uid="{00000000-0005-0000-0000-0000BB040000}"/>
    <cellStyle name="______Fund_Wind 2005-02-07 2pm_2" xfId="1225" xr:uid="{00000000-0005-0000-0000-0000BC040000}"/>
    <cellStyle name="______Fund_Wind Base Case Model 1 31 05" xfId="1226" xr:uid="{00000000-0005-0000-0000-0000BD040000}"/>
    <cellStyle name="______Fund_Wind Base Case Model 1 31 05_1" xfId="1227" xr:uid="{00000000-0005-0000-0000-0000BE040000}"/>
    <cellStyle name="______Fund_Wind Base Case Model 1 31 05_2" xfId="1228" xr:uid="{00000000-0005-0000-0000-0000BF040000}"/>
    <cellStyle name="______GeoThermal Project with ETC Q3 2005" xfId="1229" xr:uid="{00000000-0005-0000-0000-0000C0040000}"/>
    <cellStyle name="______GeoThermal Project with ETC Q3 2005_1" xfId="1230" xr:uid="{00000000-0005-0000-0000-0000C1040000}"/>
    <cellStyle name="______GeoThermal Project with ETC Q3 2005_2" xfId="1231" xr:uid="{00000000-0005-0000-0000-0000C2040000}"/>
    <cellStyle name="______GeoThermal Project with ETC Q3 2005_3" xfId="1232" xr:uid="{00000000-0005-0000-0000-0000C3040000}"/>
    <cellStyle name="______NE Budgets ROCK 4-28-07 NS" xfId="1233" xr:uid="{00000000-0005-0000-0000-0000C4040000}"/>
    <cellStyle name="______New England Budgets Mar 14" xfId="1234" xr:uid="{00000000-0005-0000-0000-0000C5040000}"/>
    <cellStyle name="______Northwinds Padoma San Juan_v1" xfId="1235" xr:uid="{00000000-0005-0000-0000-0000C6040000}"/>
    <cellStyle name="______Northwinds Padoma San Juan_v1_1" xfId="1236" xr:uid="{00000000-0005-0000-0000-0000C7040000}"/>
    <cellStyle name="______Northwinds Padoma San Juan_v1_2" xfId="1237" xr:uid="{00000000-0005-0000-0000-0000C8040000}"/>
    <cellStyle name="______Silver Star Model_60MW_C93_03-15-06" xfId="1238" xr:uid="{00000000-0005-0000-0000-0000C9040000}"/>
    <cellStyle name="______Silver Star Model_60MW_C93_03-15-06_1" xfId="1239" xr:uid="{00000000-0005-0000-0000-0000CA040000}"/>
    <cellStyle name="______Silver Star Model_60MW_C93_03-15-06_2" xfId="1240" xr:uid="{00000000-0005-0000-0000-0000CB040000}"/>
    <cellStyle name="______Silver Star Model_60MW_C93_04-27-06" xfId="1241" xr:uid="{00000000-0005-0000-0000-0000CC040000}"/>
    <cellStyle name="______Silver Star Model_60MW_C93_04-27-06_1" xfId="1242" xr:uid="{00000000-0005-0000-0000-0000CD040000}"/>
    <cellStyle name="______Silver Star Model_60MW_C93_04-27-06_2" xfId="1243" xr:uid="{00000000-0005-0000-0000-0000CE040000}"/>
    <cellStyle name="______Silver Star Model_60MW_C96_06-06-06 with Depreciation" xfId="1244" xr:uid="{00000000-0005-0000-0000-0000CF040000}"/>
    <cellStyle name="______Silver Star Model_60MW_C96_06-06-06 with Depreciation_1" xfId="1245" xr:uid="{00000000-0005-0000-0000-0000D0040000}"/>
    <cellStyle name="______Silver Star Model_60MW_C96_06-06-06 with Depreciation_2" xfId="1246" xr:uid="{00000000-0005-0000-0000-0000D1040000}"/>
    <cellStyle name="______Silver Star Model_60MW_C96_06-21-06" xfId="1247" xr:uid="{00000000-0005-0000-0000-0000D2040000}"/>
    <cellStyle name="______Silver Star Model_60MW_C96_06-21-06_1" xfId="1248" xr:uid="{00000000-0005-0000-0000-0000D3040000}"/>
    <cellStyle name="______Silver Star Model_60MW_C96_06-21-06_2" xfId="1249" xr:uid="{00000000-0005-0000-0000-0000D4040000}"/>
    <cellStyle name="______Silver Star Model_60MW_C96_12-18-06" xfId="1250" xr:uid="{00000000-0005-0000-0000-0000D5040000}"/>
    <cellStyle name="______Silver Star Model_60MW_C96_12-18-06_1" xfId="1251" xr:uid="{00000000-0005-0000-0000-0000D6040000}"/>
    <cellStyle name="______Silver Star Model_60MW_C96_12-18-06_2" xfId="1252" xr:uid="{00000000-0005-0000-0000-0000D7040000}"/>
    <cellStyle name="______Sleeping Bear East_Clipper_v1" xfId="1253" xr:uid="{00000000-0005-0000-0000-0000D8040000}"/>
    <cellStyle name="______Sleeping Bear East_Clipper_v1_1" xfId="1254" xr:uid="{00000000-0005-0000-0000-0000D9040000}"/>
    <cellStyle name="______Sleeping Bear East_Clipper_v1_2" xfId="1255" xr:uid="{00000000-0005-0000-0000-0000DA040000}"/>
    <cellStyle name="______Sleeping Bear East_v1" xfId="1256" xr:uid="{00000000-0005-0000-0000-0000DB040000}"/>
    <cellStyle name="______Sleeping Bear East_v1_1" xfId="1257" xr:uid="{00000000-0005-0000-0000-0000DC040000}"/>
    <cellStyle name="______Sleeping Bear East_v1_2" xfId="1258" xr:uid="{00000000-0005-0000-0000-0000DD040000}"/>
    <cellStyle name="______Sleeping Bear East_v1_Monthly" xfId="1259" xr:uid="{00000000-0005-0000-0000-0000DE040000}"/>
    <cellStyle name="______Sleeping Bear East_v1_Monthly_1" xfId="1260" xr:uid="{00000000-0005-0000-0000-0000DF040000}"/>
    <cellStyle name="______Sleeping Bear East_v1_Monthly_2" xfId="1261" xr:uid="{00000000-0005-0000-0000-0000E0040000}"/>
    <cellStyle name="______Sleeping Bear East_v1a" xfId="1262" xr:uid="{00000000-0005-0000-0000-0000E1040000}"/>
    <cellStyle name="______Sleeping Bear East_v1a_1" xfId="1263" xr:uid="{00000000-0005-0000-0000-0000E2040000}"/>
    <cellStyle name="______Sleeping Bear East_v1a_2" xfId="1264" xr:uid="{00000000-0005-0000-0000-0000E3040000}"/>
    <cellStyle name="______Sleeping Bear East_v1a_3" xfId="1265" xr:uid="{00000000-0005-0000-0000-0000E4040000}"/>
    <cellStyle name="______Template_Northwinds Model_v1" xfId="1266" xr:uid="{00000000-0005-0000-0000-0000E5040000}"/>
    <cellStyle name="______Template_Northwinds Model_v1.2" xfId="1267" xr:uid="{00000000-0005-0000-0000-0000E6040000}"/>
    <cellStyle name="______Template_Northwinds Model_v1.2_1" xfId="1268" xr:uid="{00000000-0005-0000-0000-0000E7040000}"/>
    <cellStyle name="______Template_Northwinds Model_v1.2_2" xfId="1269" xr:uid="{00000000-0005-0000-0000-0000E8040000}"/>
    <cellStyle name="______Template_Northwinds Model_v1_1" xfId="1270" xr:uid="{00000000-0005-0000-0000-0000E9040000}"/>
    <cellStyle name="______Template_Northwinds Model_v1_2" xfId="1271" xr:uid="{00000000-0005-0000-0000-0000EA040000}"/>
    <cellStyle name="______TEST_101800" xfId="1272" xr:uid="{00000000-0005-0000-0000-0000EB040000}"/>
    <cellStyle name="______TEST_101800_1" xfId="1273" xr:uid="{00000000-0005-0000-0000-0000EC040000}"/>
    <cellStyle name="______TEST_101800_2" xfId="1274" xr:uid="{00000000-0005-0000-0000-0000ED040000}"/>
    <cellStyle name="______Test_Model_01.18.02" xfId="1275" xr:uid="{00000000-0005-0000-0000-0000EE040000}"/>
    <cellStyle name="______Test_Model_01.18.02_1" xfId="1276" xr:uid="{00000000-0005-0000-0000-0000EF040000}"/>
    <cellStyle name="______Test_Model_01.18.02_2" xfId="1277" xr:uid="{00000000-0005-0000-0000-0000F0040000}"/>
    <cellStyle name="______Test_Model_01.18.02_3" xfId="1278" xr:uid="{00000000-0005-0000-0000-0000F1040000}"/>
    <cellStyle name="______Test_Model_061901" xfId="1279" xr:uid="{00000000-0005-0000-0000-0000F2040000}"/>
    <cellStyle name="______Test_Model_061901_1" xfId="1280" xr:uid="{00000000-0005-0000-0000-0000F3040000}"/>
    <cellStyle name="______Test_Model_061901_2" xfId="1281" xr:uid="{00000000-0005-0000-0000-0000F4040000}"/>
    <cellStyle name="______Test_Model_061901_3" xfId="1282" xr:uid="{00000000-0005-0000-0000-0000F5040000}"/>
    <cellStyle name="______Test_Model_062101" xfId="1283" xr:uid="{00000000-0005-0000-0000-0000F6040000}"/>
    <cellStyle name="______Test_Model_062101_1" xfId="1284" xr:uid="{00000000-0005-0000-0000-0000F7040000}"/>
    <cellStyle name="______Test_Model_062101_2" xfId="1285" xr:uid="{00000000-0005-0000-0000-0000F8040000}"/>
    <cellStyle name="______Wind farm - operation CF" xfId="1286" xr:uid="{00000000-0005-0000-0000-0000F9040000}"/>
    <cellStyle name="______Wind farm - operation CF_1" xfId="1287" xr:uid="{00000000-0005-0000-0000-0000FA040000}"/>
    <cellStyle name="______Wind farm - operation CF_1 2" xfId="1288" xr:uid="{00000000-0005-0000-0000-0000FB040000}"/>
    <cellStyle name="______Wind farm - operation CF_1 3" xfId="1289" xr:uid="{00000000-0005-0000-0000-0000FC040000}"/>
    <cellStyle name="______Wind farm - operation CF_1 4" xfId="1290" xr:uid="{00000000-0005-0000-0000-0000FD040000}"/>
    <cellStyle name="______Wind farm - operation CF_2" xfId="1291" xr:uid="{00000000-0005-0000-0000-0000FE040000}"/>
    <cellStyle name="______Wind farm - operation CF_2 2" xfId="1292" xr:uid="{00000000-0005-0000-0000-0000FF040000}"/>
    <cellStyle name="______Wind farm - operation CF_2 3" xfId="1293" xr:uid="{00000000-0005-0000-0000-000000050000}"/>
    <cellStyle name="______Wind farm - operation CF_2 4" xfId="1294" xr:uid="{00000000-0005-0000-0000-000001050000}"/>
    <cellStyle name="______Wind farm - operation CF_NE Budgets ROCK 4-28-07 NS" xfId="1295" xr:uid="{00000000-0005-0000-0000-000002050000}"/>
    <cellStyle name="______Wind farm - operation CF_New England Budgets Mar 14" xfId="1296" xr:uid="{00000000-0005-0000-0000-000003050000}"/>
    <cellStyle name="______WindProject C 100MW - 2005-01-27 10PM (version 1)" xfId="1297" xr:uid="{00000000-0005-0000-0000-000004050000}"/>
    <cellStyle name="______WindProject C 100MW - 2005-01-27 10PM (version 1)_1" xfId="1298" xr:uid="{00000000-0005-0000-0000-000005050000}"/>
    <cellStyle name="___94___" xfId="1299" xr:uid="{00000000-0005-0000-0000-000006050000}"/>
    <cellStyle name="___94___ 2" xfId="1300" xr:uid="{00000000-0005-0000-0000-000007050000}"/>
    <cellStyle name="___94___ 2 2" xfId="1301" xr:uid="{00000000-0005-0000-0000-000008050000}"/>
    <cellStyle name="___94___ 3" xfId="1302" xr:uid="{00000000-0005-0000-0000-000009050000}"/>
    <cellStyle name="___94___ 4" xfId="1303" xr:uid="{00000000-0005-0000-0000-00000A050000}"/>
    <cellStyle name="___94____AirNergy Base Case_GE with interface" xfId="1304" xr:uid="{00000000-0005-0000-0000-00000B050000}"/>
    <cellStyle name="___94____AirNergy Base Case_GE with interface 2" xfId="1305" xr:uid="{00000000-0005-0000-0000-00000C050000}"/>
    <cellStyle name="___94____CF" xfId="1306" xr:uid="{00000000-0005-0000-0000-00000D050000}"/>
    <cellStyle name="___94____CF_1" xfId="1307" xr:uid="{00000000-0005-0000-0000-00000E050000}"/>
    <cellStyle name="___94____Clipper Template Model_11.21.05" xfId="1308" xr:uid="{00000000-0005-0000-0000-00000F050000}"/>
    <cellStyle name="___94____Clipper Template Model_11.21.05_1" xfId="1309" xr:uid="{00000000-0005-0000-0000-000010050000}"/>
    <cellStyle name="___94____Criterion Model_C-93_100MW_01.07.05" xfId="1310" xr:uid="{00000000-0005-0000-0000-000011050000}"/>
    <cellStyle name="___94____Criterion Model_C-93_100MW_01.07.05_1" xfId="1311" xr:uid="{00000000-0005-0000-0000-000012050000}"/>
    <cellStyle name="___94____Criterion Model_C-93_50MW_08.01.05" xfId="1312" xr:uid="{00000000-0005-0000-0000-000013050000}"/>
    <cellStyle name="___94____Criterion Model_C-93_50MW_10.06.05" xfId="1313" xr:uid="{00000000-0005-0000-0000-000014050000}"/>
    <cellStyle name="___94____Criterion Model_C-93_50MW_10.06.05_1" xfId="1314" xr:uid="{00000000-0005-0000-0000-000015050000}"/>
    <cellStyle name="___94____Criterion Model_C-93_Delaware_100MW_11.12.04_base" xfId="1315" xr:uid="{00000000-0005-0000-0000-000016050000}"/>
    <cellStyle name="___94____Endeavor 150 MW C96 Model_11.15.05" xfId="1316" xr:uid="{00000000-0005-0000-0000-000017050000}"/>
    <cellStyle name="___94____Endeavor 150 MW C96 Model_11.17.05A" xfId="1317" xr:uid="{00000000-0005-0000-0000-000018050000}"/>
    <cellStyle name="___94____Endeavor 150 MW C96 Model_11.17.05A_1" xfId="1318" xr:uid="{00000000-0005-0000-0000-000019050000}"/>
    <cellStyle name="___94____EWC 43.5MW8oMtresc 3_25_021" xfId="1319" xr:uid="{00000000-0005-0000-0000-00001A050000}"/>
    <cellStyle name="___94____EWC 43.5MW8oMtresc 3_25_021 2" xfId="1320" xr:uid="{00000000-0005-0000-0000-00001B050000}"/>
    <cellStyle name="___94____EWC 43.5MW8oMtresc 3_25_021 3" xfId="1321" xr:uid="{00000000-0005-0000-0000-00001C050000}"/>
    <cellStyle name="___94____EWC 43.5MW8oMtresc 3_25_021 4" xfId="1322" xr:uid="{00000000-0005-0000-0000-00001D050000}"/>
    <cellStyle name="___94____EWC 43.5MW8oMtresc 3_25_021_1" xfId="1323" xr:uid="{00000000-0005-0000-0000-00001E050000}"/>
    <cellStyle name="___94____EWC 43.5MW8oMtresc 3_25_021_1 2" xfId="1324" xr:uid="{00000000-0005-0000-0000-00001F050000}"/>
    <cellStyle name="___94____EWC 43.5MW8oMtresc 3_25_021_1 3" xfId="1325" xr:uid="{00000000-0005-0000-0000-000020050000}"/>
    <cellStyle name="___94____EWC 43.5MW8oMtresc 3_25_021_1 4" xfId="1326" xr:uid="{00000000-0005-0000-0000-000021050000}"/>
    <cellStyle name="___94____EWC 43.5MW8oMtresc 3_25_021_1_Portfolio Inputs" xfId="1327" xr:uid="{00000000-0005-0000-0000-000022050000}"/>
    <cellStyle name="___94____EWC 43.5MW8oMtresc 3_25_021_1_Portfolio Inputs 2" xfId="1328" xr:uid="{00000000-0005-0000-0000-000023050000}"/>
    <cellStyle name="___94____EWC 43.5MW8oMtresc 3_25_021_Portfolio Inputs" xfId="1329" xr:uid="{00000000-0005-0000-0000-000024050000}"/>
    <cellStyle name="___94____EWC 43.5MW8oMtresc 3_25_021_Portfolio Inputs 2" xfId="1330" xr:uid="{00000000-0005-0000-0000-000025050000}"/>
    <cellStyle name="___94____EWC 43.5MW8oMtresc 3_25_02v2" xfId="1331" xr:uid="{00000000-0005-0000-0000-000026050000}"/>
    <cellStyle name="___94____EWC 43.5MW8oMtresc 3_25_02v2 2" xfId="1332" xr:uid="{00000000-0005-0000-0000-000027050000}"/>
    <cellStyle name="___94____EWC 43.5MW8oMtresc 3_25_02v2 3" xfId="1333" xr:uid="{00000000-0005-0000-0000-000028050000}"/>
    <cellStyle name="___94____EWC 43.5MW8oMtresc 3_25_02v2 4" xfId="1334" xr:uid="{00000000-0005-0000-0000-000029050000}"/>
    <cellStyle name="___94____EWC 43.5MW8oMtresc 3_25_02v2w_esc" xfId="1335" xr:uid="{00000000-0005-0000-0000-00002A050000}"/>
    <cellStyle name="___94____EWC 43.5MW8oMtresc 3_25_02v2w_esc 2" xfId="1336" xr:uid="{00000000-0005-0000-0000-00002B050000}"/>
    <cellStyle name="___94____EWC 43.5MW8oMtresc 3_25_02v2w_esc 3" xfId="1337" xr:uid="{00000000-0005-0000-0000-00002C050000}"/>
    <cellStyle name="___94____EWC 43.5MW8oMtresc 3_25_02v2w_esc 4" xfId="1338" xr:uid="{00000000-0005-0000-0000-00002D050000}"/>
    <cellStyle name="___94____ExampleDeal_GPBalloonNote_18Nov04" xfId="1339" xr:uid="{00000000-0005-0000-0000-00002E050000}"/>
    <cellStyle name="___94____Flying Cloud_GE_UNL_PPM_05.13.04" xfId="1340" xr:uid="{00000000-0005-0000-0000-00002F050000}"/>
    <cellStyle name="___94____Fund_Wind 2005-02-07 2pm" xfId="1341" xr:uid="{00000000-0005-0000-0000-000030050000}"/>
    <cellStyle name="___94____Fund_Wind Base Case Model 1 31 05" xfId="1342" xr:uid="{00000000-0005-0000-0000-000031050000}"/>
    <cellStyle name="___94____Fund_Wind Base Case Model 1 31 05_1" xfId="1343" xr:uid="{00000000-0005-0000-0000-000032050000}"/>
    <cellStyle name="___94____GeoThermal Project with ETC Q3 2005" xfId="1344" xr:uid="{00000000-0005-0000-0000-000033050000}"/>
    <cellStyle name="___94____Northwinds Padoma San Juan_v1" xfId="1345" xr:uid="{00000000-0005-0000-0000-000034050000}"/>
    <cellStyle name="___94____Silver Star Model_60MW_C93_03-15-06" xfId="1346" xr:uid="{00000000-0005-0000-0000-000035050000}"/>
    <cellStyle name="___94____Silver Star Model_60MW_C93_04-27-06" xfId="1347" xr:uid="{00000000-0005-0000-0000-000036050000}"/>
    <cellStyle name="___94____Silver Star Model_60MW_C96_06-06-06 with Depreciation" xfId="1348" xr:uid="{00000000-0005-0000-0000-000037050000}"/>
    <cellStyle name="___94____Silver Star Model_60MW_C96_06-06-06 with Depreciation_1" xfId="1349" xr:uid="{00000000-0005-0000-0000-000038050000}"/>
    <cellStyle name="___94____Silver Star Model_60MW_C96_06-21-06" xfId="1350" xr:uid="{00000000-0005-0000-0000-000039050000}"/>
    <cellStyle name="___94____Silver Star Model_60MW_C96_12-18-06" xfId="1351" xr:uid="{00000000-0005-0000-0000-00003A050000}"/>
    <cellStyle name="___94____Sleeping Bear East_Clipper_v1" xfId="1352" xr:uid="{00000000-0005-0000-0000-00003B050000}"/>
    <cellStyle name="___94____Sleeping Bear East_Clipper_v1_1" xfId="1353" xr:uid="{00000000-0005-0000-0000-00003C050000}"/>
    <cellStyle name="___94____Sleeping Bear East_v1" xfId="1354" xr:uid="{00000000-0005-0000-0000-00003D050000}"/>
    <cellStyle name="___94____Sleeping Bear East_v1_Monthly" xfId="1355" xr:uid="{00000000-0005-0000-0000-00003E050000}"/>
    <cellStyle name="___94____Sleeping Bear East_v1_Monthly_1" xfId="1356" xr:uid="{00000000-0005-0000-0000-00003F050000}"/>
    <cellStyle name="___94____Sleeping Bear East_v1a" xfId="1357" xr:uid="{00000000-0005-0000-0000-000040050000}"/>
    <cellStyle name="___94____Sleeping Bear East_v1a_1" xfId="1358" xr:uid="{00000000-0005-0000-0000-000041050000}"/>
    <cellStyle name="___94____Template_Northwinds Model_v1" xfId="1359" xr:uid="{00000000-0005-0000-0000-000042050000}"/>
    <cellStyle name="___94____Template_Northwinds Model_v1.2" xfId="1360" xr:uid="{00000000-0005-0000-0000-000043050000}"/>
    <cellStyle name="___94____TEST_101800" xfId="1361" xr:uid="{00000000-0005-0000-0000-000044050000}"/>
    <cellStyle name="___94____Test_Model_01.18.02" xfId="1362" xr:uid="{00000000-0005-0000-0000-000045050000}"/>
    <cellStyle name="___94____Test_Model_01.18.02_1" xfId="1363" xr:uid="{00000000-0005-0000-0000-000046050000}"/>
    <cellStyle name="___94____Test_Model_061901" xfId="1364" xr:uid="{00000000-0005-0000-0000-000047050000}"/>
    <cellStyle name="___94____Test_Model_061901_1" xfId="1365" xr:uid="{00000000-0005-0000-0000-000048050000}"/>
    <cellStyle name="___94____Test_Model_062101" xfId="1366" xr:uid="{00000000-0005-0000-0000-000049050000}"/>
    <cellStyle name="___94____Wind farm - operation CF" xfId="1367" xr:uid="{00000000-0005-0000-0000-00004A050000}"/>
    <cellStyle name="___94____Wind farm - operation CF 2" xfId="1368" xr:uid="{00000000-0005-0000-0000-00004B050000}"/>
    <cellStyle name="___94____Wind farm - operation CF 3" xfId="1369" xr:uid="{00000000-0005-0000-0000-00004C050000}"/>
    <cellStyle name="___94____Wind farm - operation CF 4" xfId="1370" xr:uid="{00000000-0005-0000-0000-00004D050000}"/>
    <cellStyle name="___94____WindProject C 100MW - 2005-01-27 10PM (version 1)" xfId="1371" xr:uid="{00000000-0005-0000-0000-00004E050000}"/>
    <cellStyle name="___97___" xfId="1372" xr:uid="{00000000-0005-0000-0000-00004F050000}"/>
    <cellStyle name="___97____NE Budgets ROCK 4-28-07 NS" xfId="1373" xr:uid="{00000000-0005-0000-0000-000050050000}"/>
    <cellStyle name="___97____New England Budgets Mar 14" xfId="1374" xr:uid="{00000000-0005-0000-0000-000051050000}"/>
    <cellStyle name="___970120" xfId="1375" xr:uid="{00000000-0005-0000-0000-000052050000}"/>
    <cellStyle name="___BEBU_GI" xfId="1376" xr:uid="{00000000-0005-0000-0000-000053050000}"/>
    <cellStyle name="___BEBU_GI_NE Budgets ROCK 4-28-07 NS" xfId="1377" xr:uid="{00000000-0005-0000-0000-000054050000}"/>
    <cellStyle name="___BEBU_GI_New England Budgets Mar 14" xfId="1378" xr:uid="{00000000-0005-0000-0000-000055050000}"/>
    <cellStyle name="___dimon" xfId="1379" xr:uid="{00000000-0005-0000-0000-000056050000}"/>
    <cellStyle name="___dimon 2" xfId="1380" xr:uid="{00000000-0005-0000-0000-000057050000}"/>
    <cellStyle name="___dimon_AirNergy Base Case_GE with interface" xfId="1381" xr:uid="{00000000-0005-0000-0000-000058050000}"/>
    <cellStyle name="___dimon_CF" xfId="1382" xr:uid="{00000000-0005-0000-0000-000059050000}"/>
    <cellStyle name="___dimon_CF_1" xfId="1383" xr:uid="{00000000-0005-0000-0000-00005A050000}"/>
    <cellStyle name="___dimon_Clipper Template Model_11.21.05" xfId="1384" xr:uid="{00000000-0005-0000-0000-00005B050000}"/>
    <cellStyle name="___dimon_Clipper Template Model_11.21.05_1" xfId="1385" xr:uid="{00000000-0005-0000-0000-00005C050000}"/>
    <cellStyle name="___dimon_Criterion Model_C-93_100MW_01.07.05" xfId="1386" xr:uid="{00000000-0005-0000-0000-00005D050000}"/>
    <cellStyle name="___dimon_Criterion Model_C-93_50MW_08.01.05" xfId="1387" xr:uid="{00000000-0005-0000-0000-00005E050000}"/>
    <cellStyle name="___dimon_Criterion Model_C-93_50MW_10.06.05" xfId="1388" xr:uid="{00000000-0005-0000-0000-00005F050000}"/>
    <cellStyle name="___dimon_Criterion Model_C-93_Delaware_100MW_11.12.04_base" xfId="1389" xr:uid="{00000000-0005-0000-0000-000060050000}"/>
    <cellStyle name="___dimon_Endeavor 150 MW C96 Model_11.15.05" xfId="1390" xr:uid="{00000000-0005-0000-0000-000061050000}"/>
    <cellStyle name="___dimon_Endeavor 150 MW C96 Model_11.17.05A" xfId="1391" xr:uid="{00000000-0005-0000-0000-000062050000}"/>
    <cellStyle name="___dimon_Endeavor 150 MW C96 Model_11.17.05A_1" xfId="1392" xr:uid="{00000000-0005-0000-0000-000063050000}"/>
    <cellStyle name="___dimon_EWC 43.5MW8oMtresc 3_25_021" xfId="1393" xr:uid="{00000000-0005-0000-0000-000064050000}"/>
    <cellStyle name="___dimon_EWC 43.5MW8oMtresc 3_25_021 2" xfId="1394" xr:uid="{00000000-0005-0000-0000-000065050000}"/>
    <cellStyle name="___dimon_EWC 43.5MW8oMtresc 3_25_021_NE Budgets ROCK 4-28-07 NS" xfId="1395" xr:uid="{00000000-0005-0000-0000-000066050000}"/>
    <cellStyle name="___dimon_EWC 43.5MW8oMtresc 3_25_021_NE Budgets ROCK 4-28-07 NS 2" xfId="1396" xr:uid="{00000000-0005-0000-0000-000067050000}"/>
    <cellStyle name="___dimon_EWC 43.5MW8oMtresc 3_25_021_NE Budgets ROCK 4-28-07 NS 2_Hatchet Ridge Debt Profiles" xfId="1397" xr:uid="{00000000-0005-0000-0000-000068050000}"/>
    <cellStyle name="___dimon_EWC 43.5MW8oMtresc 3_25_021_NE Budgets ROCK 4-28-07 NS 3" xfId="1398" xr:uid="{00000000-0005-0000-0000-000069050000}"/>
    <cellStyle name="___dimon_EWC 43.5MW8oMtresc 3_25_021_NE Budgets ROCK 4-28-07 NS 4" xfId="1399" xr:uid="{00000000-0005-0000-0000-00006A050000}"/>
    <cellStyle name="___dimon_EWC 43.5MW8oMtresc 3_25_021_NE Budgets ROCK 4-28-07 NS_aLog" xfId="1400" xr:uid="{00000000-0005-0000-0000-00006B050000}"/>
    <cellStyle name="___dimon_EWC 43.5MW8oMtresc 3_25_021_NE Budgets ROCK 4-28-07 NS_aLog 10" xfId="1401" xr:uid="{00000000-0005-0000-0000-00006C050000}"/>
    <cellStyle name="___dimon_EWC 43.5MW8oMtresc 3_25_021_NE Budgets ROCK 4-28-07 NS_aLog 2" xfId="1402" xr:uid="{00000000-0005-0000-0000-00006D050000}"/>
    <cellStyle name="___dimon_EWC 43.5MW8oMtresc 3_25_021_NE Budgets ROCK 4-28-07 NS_aLog 2_Hatchet Ridge Debt Profiles" xfId="1403" xr:uid="{00000000-0005-0000-0000-00006E050000}"/>
    <cellStyle name="___dimon_EWC 43.5MW8oMtresc 3_25_021_NE Budgets ROCK 4-28-07 NS_aLog_bSum" xfId="1404" xr:uid="{00000000-0005-0000-0000-00006F050000}"/>
    <cellStyle name="___dimon_EWC 43.5MW8oMtresc 3_25_021_NE Budgets ROCK 4-28-07 NS_aLog_bSum_Hatchet Ridge Debt Profiles" xfId="1405" xr:uid="{00000000-0005-0000-0000-000070050000}"/>
    <cellStyle name="___dimon_EWC 43.5MW8oMtresc 3_25_021_NE Budgets ROCK 4-28-07 NS_aLog_fOp" xfId="1406" xr:uid="{00000000-0005-0000-0000-000071050000}"/>
    <cellStyle name="___dimon_EWC 43.5MW8oMtresc 3_25_021_NE Budgets ROCK 4-28-07 NS_aLog_fOp_Hatchet Ridge Debt Profiles" xfId="1407" xr:uid="{00000000-0005-0000-0000-000072050000}"/>
    <cellStyle name="___dimon_EWC 43.5MW8oMtresc 3_25_021_NE Budgets ROCK 4-28-07 NS_aLog_Hatchet Ridge Debt Profiles" xfId="1408" xr:uid="{00000000-0005-0000-0000-000073050000}"/>
    <cellStyle name="___dimon_EWC 43.5MW8oMtresc 3_25_021_NE Budgets ROCK 4-28-07 NS_aLog_hLoans" xfId="1409" xr:uid="{00000000-0005-0000-0000-000074050000}"/>
    <cellStyle name="___dimon_EWC 43.5MW8oMtresc 3_25_021_NE Budgets ROCK 4-28-07 NS_aLog_iPFa" xfId="1410" xr:uid="{00000000-0005-0000-0000-000075050000}"/>
    <cellStyle name="___dimon_EWC 43.5MW8oMtresc 3_25_021_NE Budgets ROCK 4-28-07 NS_aLog_iPFa 2" xfId="1411" xr:uid="{00000000-0005-0000-0000-000076050000}"/>
    <cellStyle name="___dimon_EWC 43.5MW8oMtresc 3_25_021_NE Budgets ROCK 4-28-07 NS_aLog_iPFa 2_Hatchet Ridge Debt Profiles" xfId="1412" xr:uid="{00000000-0005-0000-0000-000077050000}"/>
    <cellStyle name="___dimon_EWC 43.5MW8oMtresc 3_25_021_NE Budgets ROCK 4-28-07 NS_aLog_iPFa_bSum" xfId="1413" xr:uid="{00000000-0005-0000-0000-000078050000}"/>
    <cellStyle name="___dimon_EWC 43.5MW8oMtresc 3_25_021_NE Budgets ROCK 4-28-07 NS_aLog_iPFa_bSum_Hatchet Ridge Debt Profiles" xfId="1414" xr:uid="{00000000-0005-0000-0000-000079050000}"/>
    <cellStyle name="___dimon_EWC 43.5MW8oMtresc 3_25_021_NE Budgets ROCK 4-28-07 NS_aLog_iPFa_fOp" xfId="1415" xr:uid="{00000000-0005-0000-0000-00007A050000}"/>
    <cellStyle name="___dimon_EWC 43.5MW8oMtresc 3_25_021_NE Budgets ROCK 4-28-07 NS_aLog_iPFa_fOp_Hatchet Ridge Debt Profiles" xfId="1416" xr:uid="{00000000-0005-0000-0000-00007B050000}"/>
    <cellStyle name="___dimon_EWC 43.5MW8oMtresc 3_25_021_NE Budgets ROCK 4-28-07 NS_aLog_Sheet1" xfId="1417" xr:uid="{00000000-0005-0000-0000-00007C050000}"/>
    <cellStyle name="___dimon_EWC 43.5MW8oMtresc 3_25_021_NE Budgets ROCK 4-28-07 NS_aLog_Sheet1 2" xfId="1418" xr:uid="{00000000-0005-0000-0000-00007D050000}"/>
    <cellStyle name="___dimon_EWC 43.5MW8oMtresc 3_25_021_NE Budgets ROCK 4-28-07 NS_aLog_Sheet1 2_Hatchet Ridge Debt Profiles" xfId="1419" xr:uid="{00000000-0005-0000-0000-00007E050000}"/>
    <cellStyle name="___dimon_EWC 43.5MW8oMtresc 3_25_021_NE Budgets ROCK 4-28-07 NS_aLog_Sheet1_bSum" xfId="1420" xr:uid="{00000000-0005-0000-0000-00007F050000}"/>
    <cellStyle name="___dimon_EWC 43.5MW8oMtresc 3_25_021_NE Budgets ROCK 4-28-07 NS_aLog_Sheet1_bSum_Hatchet Ridge Debt Profiles" xfId="1421" xr:uid="{00000000-0005-0000-0000-000080050000}"/>
    <cellStyle name="___dimon_EWC 43.5MW8oMtresc 3_25_021_NE Budgets ROCK 4-28-07 NS_aLog_Sheet1_fOp" xfId="1422" xr:uid="{00000000-0005-0000-0000-000081050000}"/>
    <cellStyle name="___dimon_EWC 43.5MW8oMtresc 3_25_021_NE Budgets ROCK 4-28-07 NS_aLog_Sheet1_fOp_Hatchet Ridge Debt Profiles" xfId="1423" xr:uid="{00000000-0005-0000-0000-000082050000}"/>
    <cellStyle name="___dimon_EWC 43.5MW8oMtresc 3_25_021_NE Budgets ROCK 4-28-07 NS_Annual CF" xfId="1424" xr:uid="{00000000-0005-0000-0000-000083050000}"/>
    <cellStyle name="___dimon_EWC 43.5MW8oMtresc 3_25_021_NE Budgets ROCK 4-28-07 NS_Book1" xfId="1425" xr:uid="{00000000-0005-0000-0000-000084050000}"/>
    <cellStyle name="___dimon_EWC 43.5MW8oMtresc 3_25_021_NE Budgets ROCK 4-28-07 NS_bSum" xfId="1426" xr:uid="{00000000-0005-0000-0000-000085050000}"/>
    <cellStyle name="___dimon_EWC 43.5MW8oMtresc 3_25_021_NE Budgets ROCK 4-28-07 NS_bSum_1" xfId="1427" xr:uid="{00000000-0005-0000-0000-000086050000}"/>
    <cellStyle name="___dimon_EWC 43.5MW8oMtresc 3_25_021_NE Budgets ROCK 4-28-07 NS_Data" xfId="1428" xr:uid="{00000000-0005-0000-0000-000087050000}"/>
    <cellStyle name="___dimon_EWC 43.5MW8oMtresc 3_25_021_NE Budgets ROCK 4-28-07 NS_DataIn" xfId="1429" xr:uid="{00000000-0005-0000-0000-000088050000}"/>
    <cellStyle name="___dimon_EWC 43.5MW8oMtresc 3_25_021_NE Budgets ROCK 4-28-07 NS_dBuild" xfId="1430" xr:uid="{00000000-0005-0000-0000-000089050000}"/>
    <cellStyle name="___dimon_EWC 43.5MW8oMtresc 3_25_021_NE Budgets ROCK 4-28-07 NS_eLoan" xfId="1431" xr:uid="{00000000-0005-0000-0000-00008A050000}"/>
    <cellStyle name="___dimon_EWC 43.5MW8oMtresc 3_25_021_NE Budgets ROCK 4-28-07 NS_eLoans" xfId="1432" xr:uid="{00000000-0005-0000-0000-00008B050000}"/>
    <cellStyle name="___dimon_EWC 43.5MW8oMtresc 3_25_021_NE Budgets ROCK 4-28-07 NS_eVF" xfId="1433" xr:uid="{00000000-0005-0000-0000-00008C050000}"/>
    <cellStyle name="___dimon_EWC 43.5MW8oMtresc 3_25_021_NE Budgets ROCK 4-28-07 NS_eVF_aLog" xfId="1434" xr:uid="{00000000-0005-0000-0000-00008D050000}"/>
    <cellStyle name="___dimon_EWC 43.5MW8oMtresc 3_25_021_NE Budgets ROCK 4-28-07 NS_eVF_bSum" xfId="1435" xr:uid="{00000000-0005-0000-0000-00008E050000}"/>
    <cellStyle name="___dimon_EWC 43.5MW8oMtresc 3_25_021_NE Budgets ROCK 4-28-07 NS_eVF_bSum_1" xfId="1436" xr:uid="{00000000-0005-0000-0000-00008F050000}"/>
    <cellStyle name="___dimon_EWC 43.5MW8oMtresc 3_25_021_NE Budgets ROCK 4-28-07 NS_eVF_fOp" xfId="1437" xr:uid="{00000000-0005-0000-0000-000090050000}"/>
    <cellStyle name="___dimon_EWC 43.5MW8oMtresc 3_25_021_NE Budgets ROCK 4-28-07 NS_eVF_gAnn" xfId="1438" xr:uid="{00000000-0005-0000-0000-000091050000}"/>
    <cellStyle name="___dimon_EWC 43.5MW8oMtresc 3_25_021_NE Budgets ROCK 4-28-07 NS_eVF_Gulf Wind 2-199.20MW-MHIs-Merchant-2009Feb03" xfId="1439" xr:uid="{00000000-0005-0000-0000-000092050000}"/>
    <cellStyle name="___dimon_EWC 43.5MW8oMtresc 3_25_021_NE Budgets ROCK 4-28-07 NS_eVF_Gulf Wind 2-199.20MW-MHIs-Merchant-2009Jan21" xfId="1440" xr:uid="{00000000-0005-0000-0000-000093050000}"/>
    <cellStyle name="___dimon_EWC 43.5MW8oMtresc 3_25_021_NE Budgets ROCK 4-28-07 NS_eVF_Hatchet Ridge-MHI 2.4s-(2009pricing)-103.20 MW-2009Feb03" xfId="1441" xr:uid="{00000000-0005-0000-0000-000094050000}"/>
    <cellStyle name="___dimon_EWC 43.5MW8oMtresc 3_25_021_NE Budgets ROCK 4-28-07 NS_eVF_hTaxLease" xfId="1442" xr:uid="{00000000-0005-0000-0000-000095050000}"/>
    <cellStyle name="___dimon_EWC 43.5MW8oMtresc 3_25_021_NE Budgets ROCK 4-28-07 NS_fOp" xfId="1443" xr:uid="{00000000-0005-0000-0000-000096050000}"/>
    <cellStyle name="___dimon_EWC 43.5MW8oMtresc 3_25_021_NE Budgets ROCK 4-28-07 NS_gAnn" xfId="1444" xr:uid="{00000000-0005-0000-0000-000097050000}"/>
    <cellStyle name="___dimon_EWC 43.5MW8oMtresc 3_25_021_NE Budgets ROCK 4-28-07 NS_Gulf Wind 2-199.20MW-MHIs-Merchant-2009Feb03" xfId="1445" xr:uid="{00000000-0005-0000-0000-000098050000}"/>
    <cellStyle name="___dimon_EWC 43.5MW8oMtresc 3_25_021_NE Budgets ROCK 4-28-07 NS_Gulf Wind 2-199.20MW-MHIs-Merchant-2009Jan21" xfId="1446" xr:uid="{00000000-0005-0000-0000-000099050000}"/>
    <cellStyle name="___dimon_EWC 43.5MW8oMtresc 3_25_021_NE Budgets ROCK 4-28-07 NS_Hatchet Ridge Debt Profiles" xfId="1447" xr:uid="{00000000-0005-0000-0000-00009A050000}"/>
    <cellStyle name="___dimon_EWC 43.5MW8oMtresc 3_25_021_NE Budgets ROCK 4-28-07 NS_Hatchet Ridge-MHI 2.4s-(2009pricing)103.20 MW-2008Dec19-VF" xfId="1448" xr:uid="{00000000-0005-0000-0000-00009B050000}"/>
    <cellStyle name="___dimon_EWC 43.5MW8oMtresc 3_25_021_NE Budgets ROCK 4-28-07 NS_Hatchet Ridge-MHI 2.4s-(2009pricing)-103.20 MW-2009Feb03" xfId="1449" xr:uid="{00000000-0005-0000-0000-00009C050000}"/>
    <cellStyle name="___dimon_EWC 43.5MW8oMtresc 3_25_021_NE Budgets ROCK 4-28-07 NS_hDataIn" xfId="1450" xr:uid="{00000000-0005-0000-0000-00009D050000}"/>
    <cellStyle name="___dimon_EWC 43.5MW8oMtresc 3_25_021_NE Budgets ROCK 4-28-07 NS_hTaxLease" xfId="1451" xr:uid="{00000000-0005-0000-0000-00009E050000}"/>
    <cellStyle name="___dimon_EWC 43.5MW8oMtresc 3_25_021_NE Budgets ROCK 4-28-07 NS_jPFa" xfId="1452" xr:uid="{00000000-0005-0000-0000-00009F050000}"/>
    <cellStyle name="___dimon_EWC 43.5MW8oMtresc 3_25_021_NE Budgets ROCK 4-28-07 NS_jPFa_Hatchet Ridge Debt Profiles" xfId="1453" xr:uid="{00000000-0005-0000-0000-0000A0050000}"/>
    <cellStyle name="___dimon_EWC 43.5MW8oMtresc 3_25_021_NE Budgets ROCK 4-28-07 NS_Majestic 2-79.20MW-MHIs-PPA-2008Dec19-VF" xfId="1454" xr:uid="{00000000-0005-0000-0000-0000A1050000}"/>
    <cellStyle name="___dimon_EWC 43.5MW8oMtresc 3_25_021_NE Budgets ROCK 4-28-07 NS_MJ" xfId="1455" xr:uid="{00000000-0005-0000-0000-0000A2050000}"/>
    <cellStyle name="___dimon_EWC 43.5MW8oMtresc 3_25_021_NE Budgets ROCK 4-28-07 NS_OpRoll" xfId="1456" xr:uid="{00000000-0005-0000-0000-0000A3050000}"/>
    <cellStyle name="___dimon_EWC 43.5MW8oMtresc 3_25_021_NE Budgets ROCK 4-28-07 NS_PR-MHI 2 4s-00 00MW-2008July17" xfId="1457" xr:uid="{00000000-0005-0000-0000-0000A4050000}"/>
    <cellStyle name="___dimon_EWC 43.5MW8oMtresc 3_25_021_NE Budgets ROCK 4-28-07 NS_Sheet1" xfId="1458" xr:uid="{00000000-0005-0000-0000-0000A5050000}"/>
    <cellStyle name="___dimon_EWC 43.5MW8oMtresc 3_25_021_NE Budgets ROCK 4-28-07 NS_Sheet1_Hatchet Ridge Debt Profiles" xfId="1459" xr:uid="{00000000-0005-0000-0000-0000A6050000}"/>
    <cellStyle name="___dimon_EWC 43.5MW8oMtresc 3_25_021_NE Budgets ROCK 4-28-07 NS_ST" xfId="1460" xr:uid="{00000000-0005-0000-0000-0000A7050000}"/>
    <cellStyle name="___dimon_EWC 43.5MW8oMtresc 3_25_021_New England Budgets Mar 14" xfId="1461" xr:uid="{00000000-0005-0000-0000-0000A8050000}"/>
    <cellStyle name="___dimon_EWC 43.5MW8oMtresc 3_25_021_New England Budgets Mar 14 2" xfId="1462" xr:uid="{00000000-0005-0000-0000-0000A9050000}"/>
    <cellStyle name="___dimon_EWC 43.5MW8oMtresc 3_25_021_New England Budgets Mar 14 3" xfId="1463" xr:uid="{00000000-0005-0000-0000-0000AA050000}"/>
    <cellStyle name="___dimon_EWC 43.5MW8oMtresc 3_25_021_New England Budgets Mar 14 4" xfId="1464" xr:uid="{00000000-0005-0000-0000-0000AB050000}"/>
    <cellStyle name="___dimon_EWC 43.5MW8oMtresc 3_25_021_New England Budgets Mar 14_aLog" xfId="1465" xr:uid="{00000000-0005-0000-0000-0000AC050000}"/>
    <cellStyle name="___dimon_EWC 43.5MW8oMtresc 3_25_021_New England Budgets Mar 14_Annual CF" xfId="1466" xr:uid="{00000000-0005-0000-0000-0000AD050000}"/>
    <cellStyle name="___dimon_EWC 43.5MW8oMtresc 3_25_021_New England Budgets Mar 14_Asset Management Expenses NY '08 11-1-07" xfId="1467" xr:uid="{00000000-0005-0000-0000-0000AE050000}"/>
    <cellStyle name="___dimon_EWC 43.5MW8oMtresc 3_25_021_New England Budgets Mar 14_Asset Management Expenses NY '08 11-1-07 2" xfId="1468" xr:uid="{00000000-0005-0000-0000-0000AF050000}"/>
    <cellStyle name="___dimon_EWC 43.5MW8oMtresc 3_25_021_New England Budgets Mar 14_Book1" xfId="1469" xr:uid="{00000000-0005-0000-0000-0000B0050000}"/>
    <cellStyle name="___dimon_EWC 43.5MW8oMtresc 3_25_021_New England Budgets Mar 14_bSum" xfId="1470" xr:uid="{00000000-0005-0000-0000-0000B1050000}"/>
    <cellStyle name="___dimon_EWC 43.5MW8oMtresc 3_25_021_New England Budgets Mar 14_bSum_1" xfId="1471" xr:uid="{00000000-0005-0000-0000-0000B2050000}"/>
    <cellStyle name="___dimon_EWC 43.5MW8oMtresc 3_25_021_New England Budgets Mar 14_Chateaugay" xfId="1472" xr:uid="{00000000-0005-0000-0000-0000B3050000}"/>
    <cellStyle name="___dimon_EWC 43.5MW8oMtresc 3_25_021_New England Budgets Mar 14_Chateaugay 2" xfId="1473" xr:uid="{00000000-0005-0000-0000-0000B4050000}"/>
    <cellStyle name="___dimon_EWC 43.5MW8oMtresc 3_25_021_New England Budgets Mar 14_Data" xfId="1474" xr:uid="{00000000-0005-0000-0000-0000B5050000}"/>
    <cellStyle name="___dimon_EWC 43.5MW8oMtresc 3_25_021_New England Budgets Mar 14_DataIn" xfId="1475" xr:uid="{00000000-0005-0000-0000-0000B6050000}"/>
    <cellStyle name="___dimon_EWC 43.5MW8oMtresc 3_25_021_New England Budgets Mar 14_dBuild" xfId="1476" xr:uid="{00000000-0005-0000-0000-0000B7050000}"/>
    <cellStyle name="___dimon_EWC 43.5MW8oMtresc 3_25_021_New England Budgets Mar 14_eLoan" xfId="1477" xr:uid="{00000000-0005-0000-0000-0000B8050000}"/>
    <cellStyle name="___dimon_EWC 43.5MW8oMtresc 3_25_021_New England Budgets Mar 14_eLoans" xfId="1478" xr:uid="{00000000-0005-0000-0000-0000B9050000}"/>
    <cellStyle name="___dimon_EWC 43.5MW8oMtresc 3_25_021_New England Budgets Mar 14_eVF" xfId="1479" xr:uid="{00000000-0005-0000-0000-0000BA050000}"/>
    <cellStyle name="___dimon_EWC 43.5MW8oMtresc 3_25_021_New England Budgets Mar 14_eVF_aLog" xfId="1480" xr:uid="{00000000-0005-0000-0000-0000BB050000}"/>
    <cellStyle name="___dimon_EWC 43.5MW8oMtresc 3_25_021_New England Budgets Mar 14_eVF_bSum" xfId="1481" xr:uid="{00000000-0005-0000-0000-0000BC050000}"/>
    <cellStyle name="___dimon_EWC 43.5MW8oMtresc 3_25_021_New England Budgets Mar 14_eVF_bSum_1" xfId="1482" xr:uid="{00000000-0005-0000-0000-0000BD050000}"/>
    <cellStyle name="___dimon_EWC 43.5MW8oMtresc 3_25_021_New England Budgets Mar 14_eVF_fOp" xfId="1483" xr:uid="{00000000-0005-0000-0000-0000BE050000}"/>
    <cellStyle name="___dimon_EWC 43.5MW8oMtresc 3_25_021_New England Budgets Mar 14_eVF_gAnn" xfId="1484" xr:uid="{00000000-0005-0000-0000-0000BF050000}"/>
    <cellStyle name="___dimon_EWC 43.5MW8oMtresc 3_25_021_New England Budgets Mar 14_eVF_Gulf Wind 2-199.20MW-MHIs-Merchant-2009Feb03" xfId="1485" xr:uid="{00000000-0005-0000-0000-0000C0050000}"/>
    <cellStyle name="___dimon_EWC 43.5MW8oMtresc 3_25_021_New England Budgets Mar 14_eVF_Gulf Wind 2-199.20MW-MHIs-Merchant-2009Jan21" xfId="1486" xr:uid="{00000000-0005-0000-0000-0000C1050000}"/>
    <cellStyle name="___dimon_EWC 43.5MW8oMtresc 3_25_021_New England Budgets Mar 14_eVF_Hatchet Ridge-MHI 2.4s-(2009pricing)-103.20 MW-2009Feb03" xfId="1487" xr:uid="{00000000-0005-0000-0000-0000C2050000}"/>
    <cellStyle name="___dimon_EWC 43.5MW8oMtresc 3_25_021_New England Budgets Mar 14_eVF_hTaxLease" xfId="1488" xr:uid="{00000000-0005-0000-0000-0000C3050000}"/>
    <cellStyle name="___dimon_EWC 43.5MW8oMtresc 3_25_021_New England Budgets Mar 14_fOp" xfId="1489" xr:uid="{00000000-0005-0000-0000-0000C4050000}"/>
    <cellStyle name="___dimon_EWC 43.5MW8oMtresc 3_25_021_New England Budgets Mar 14_gAnn" xfId="1490" xr:uid="{00000000-0005-0000-0000-0000C5050000}"/>
    <cellStyle name="___dimon_EWC 43.5MW8oMtresc 3_25_021_New England Budgets Mar 14_Gulf Wind 2-199.20MW-MHIs-Merchant-2009Feb03" xfId="1491" xr:uid="{00000000-0005-0000-0000-0000C6050000}"/>
    <cellStyle name="___dimon_EWC 43.5MW8oMtresc 3_25_021_New England Budgets Mar 14_Gulf Wind 2-199.20MW-MHIs-Merchant-2009Jan21" xfId="1492" xr:uid="{00000000-0005-0000-0000-0000C7050000}"/>
    <cellStyle name="___dimon_EWC 43.5MW8oMtresc 3_25_021_New England Budgets Mar 14_Hatchet Ridge-MHI 2.4s-(2009pricing)103.20 MW-2008Dec19-VF" xfId="1493" xr:uid="{00000000-0005-0000-0000-0000C8050000}"/>
    <cellStyle name="___dimon_EWC 43.5MW8oMtresc 3_25_021_New England Budgets Mar 14_Hatchet Ridge-MHI 2.4s-(2009pricing)-103.20 MW-2009Feb03" xfId="1494" xr:uid="{00000000-0005-0000-0000-0000C9050000}"/>
    <cellStyle name="___dimon_EWC 43.5MW8oMtresc 3_25_021_New England Budgets Mar 14_hDataIn" xfId="1495" xr:uid="{00000000-0005-0000-0000-0000CA050000}"/>
    <cellStyle name="___dimon_EWC 43.5MW8oMtresc 3_25_021_New England Budgets Mar 14_hTaxLease" xfId="1496" xr:uid="{00000000-0005-0000-0000-0000CB050000}"/>
    <cellStyle name="___dimon_EWC 43.5MW8oMtresc 3_25_021_New England Budgets Mar 14_Majestic 2-79.20MW-MHIs-PPA-2008Dec19-VF" xfId="1497" xr:uid="{00000000-0005-0000-0000-0000CC050000}"/>
    <cellStyle name="___dimon_EWC 43.5MW8oMtresc 3_25_021_New England Budgets Mar 14_MJ" xfId="1498" xr:uid="{00000000-0005-0000-0000-0000CD050000}"/>
    <cellStyle name="___dimon_EWC 43.5MW8oMtresc 3_25_021_New England Budgets Mar 14_OpRoll" xfId="1499" xr:uid="{00000000-0005-0000-0000-0000CE050000}"/>
    <cellStyle name="___dimon_EWC 43.5MW8oMtresc 3_25_021_New England Budgets Mar 14_PR-MHI 2 4s-00 00MW-2008July17" xfId="1500" xr:uid="{00000000-0005-0000-0000-0000CF050000}"/>
    <cellStyle name="___dimon_EWC 43.5MW8oMtresc 3_25_021_New England Budgets Mar 14_ST" xfId="1501" xr:uid="{00000000-0005-0000-0000-0000D0050000}"/>
    <cellStyle name="___dimon_EWC 43.5MW8oMtresc 3_25_02v2" xfId="1502" xr:uid="{00000000-0005-0000-0000-0000D1050000}"/>
    <cellStyle name="___dimon_EWC 43.5MW8oMtresc 3_25_02v2 2" xfId="1503" xr:uid="{00000000-0005-0000-0000-0000D2050000}"/>
    <cellStyle name="___dimon_EWC 43.5MW8oMtresc 3_25_02v2_NE Budgets ROCK 4-28-07 NS" xfId="1504" xr:uid="{00000000-0005-0000-0000-0000D3050000}"/>
    <cellStyle name="___dimon_EWC 43.5MW8oMtresc 3_25_02v2_NE Budgets ROCK 4-28-07 NS 2" xfId="1505" xr:uid="{00000000-0005-0000-0000-0000D4050000}"/>
    <cellStyle name="___dimon_EWC 43.5MW8oMtresc 3_25_02v2_NE Budgets ROCK 4-28-07 NS 3" xfId="1506" xr:uid="{00000000-0005-0000-0000-0000D5050000}"/>
    <cellStyle name="___dimon_EWC 43.5MW8oMtresc 3_25_02v2_NE Budgets ROCK 4-28-07 NS 4" xfId="1507" xr:uid="{00000000-0005-0000-0000-0000D6050000}"/>
    <cellStyle name="___dimon_EWC 43.5MW8oMtresc 3_25_02v2_NE Budgets ROCK 4-28-07 NS_aLog" xfId="1508" xr:uid="{00000000-0005-0000-0000-0000D7050000}"/>
    <cellStyle name="___dimon_EWC 43.5MW8oMtresc 3_25_02v2_NE Budgets ROCK 4-28-07 NS_Annual CF" xfId="1509" xr:uid="{00000000-0005-0000-0000-0000D8050000}"/>
    <cellStyle name="___dimon_EWC 43.5MW8oMtresc 3_25_02v2_NE Budgets ROCK 4-28-07 NS_Book1" xfId="1510" xr:uid="{00000000-0005-0000-0000-0000D9050000}"/>
    <cellStyle name="___dimon_EWC 43.5MW8oMtresc 3_25_02v2_NE Budgets ROCK 4-28-07 NS_bSum" xfId="1511" xr:uid="{00000000-0005-0000-0000-0000DA050000}"/>
    <cellStyle name="___dimon_EWC 43.5MW8oMtresc 3_25_02v2_NE Budgets ROCK 4-28-07 NS_bSum_1" xfId="1512" xr:uid="{00000000-0005-0000-0000-0000DB050000}"/>
    <cellStyle name="___dimon_EWC 43.5MW8oMtresc 3_25_02v2_NE Budgets ROCK 4-28-07 NS_Data" xfId="1513" xr:uid="{00000000-0005-0000-0000-0000DC050000}"/>
    <cellStyle name="___dimon_EWC 43.5MW8oMtresc 3_25_02v2_NE Budgets ROCK 4-28-07 NS_DataIn" xfId="1514" xr:uid="{00000000-0005-0000-0000-0000DD050000}"/>
    <cellStyle name="___dimon_EWC 43.5MW8oMtresc 3_25_02v2_NE Budgets ROCK 4-28-07 NS_dBuild" xfId="1515" xr:uid="{00000000-0005-0000-0000-0000DE050000}"/>
    <cellStyle name="___dimon_EWC 43.5MW8oMtresc 3_25_02v2_NE Budgets ROCK 4-28-07 NS_eLoan" xfId="1516" xr:uid="{00000000-0005-0000-0000-0000DF050000}"/>
    <cellStyle name="___dimon_EWC 43.5MW8oMtresc 3_25_02v2_NE Budgets ROCK 4-28-07 NS_eLoans" xfId="1517" xr:uid="{00000000-0005-0000-0000-0000E0050000}"/>
    <cellStyle name="___dimon_EWC 43.5MW8oMtresc 3_25_02v2_NE Budgets ROCK 4-28-07 NS_eVF" xfId="1518" xr:uid="{00000000-0005-0000-0000-0000E1050000}"/>
    <cellStyle name="___dimon_EWC 43.5MW8oMtresc 3_25_02v2_NE Budgets ROCK 4-28-07 NS_eVF_aLog" xfId="1519" xr:uid="{00000000-0005-0000-0000-0000E2050000}"/>
    <cellStyle name="___dimon_EWC 43.5MW8oMtresc 3_25_02v2_NE Budgets ROCK 4-28-07 NS_eVF_bSum" xfId="1520" xr:uid="{00000000-0005-0000-0000-0000E3050000}"/>
    <cellStyle name="___dimon_EWC 43.5MW8oMtresc 3_25_02v2_NE Budgets ROCK 4-28-07 NS_eVF_bSum_1" xfId="1521" xr:uid="{00000000-0005-0000-0000-0000E4050000}"/>
    <cellStyle name="___dimon_EWC 43.5MW8oMtresc 3_25_02v2_NE Budgets ROCK 4-28-07 NS_eVF_fOp" xfId="1522" xr:uid="{00000000-0005-0000-0000-0000E5050000}"/>
    <cellStyle name="___dimon_EWC 43.5MW8oMtresc 3_25_02v2_NE Budgets ROCK 4-28-07 NS_eVF_gAnn" xfId="1523" xr:uid="{00000000-0005-0000-0000-0000E6050000}"/>
    <cellStyle name="___dimon_EWC 43.5MW8oMtresc 3_25_02v2_NE Budgets ROCK 4-28-07 NS_eVF_Gulf Wind 2-199.20MW-MHIs-Merchant-2009Feb03" xfId="1524" xr:uid="{00000000-0005-0000-0000-0000E7050000}"/>
    <cellStyle name="___dimon_EWC 43.5MW8oMtresc 3_25_02v2_NE Budgets ROCK 4-28-07 NS_eVF_Gulf Wind 2-199.20MW-MHIs-Merchant-2009Jan21" xfId="1525" xr:uid="{00000000-0005-0000-0000-0000E8050000}"/>
    <cellStyle name="___dimon_EWC 43.5MW8oMtresc 3_25_02v2_NE Budgets ROCK 4-28-07 NS_eVF_Hatchet Ridge-MHI 2.4s-(2009pricing)-103.20 MW-2009Feb03" xfId="1526" xr:uid="{00000000-0005-0000-0000-0000E9050000}"/>
    <cellStyle name="___dimon_EWC 43.5MW8oMtresc 3_25_02v2_NE Budgets ROCK 4-28-07 NS_eVF_hTaxLease" xfId="1527" xr:uid="{00000000-0005-0000-0000-0000EA050000}"/>
    <cellStyle name="___dimon_EWC 43.5MW8oMtresc 3_25_02v2_NE Budgets ROCK 4-28-07 NS_fOp" xfId="1528" xr:uid="{00000000-0005-0000-0000-0000EB050000}"/>
    <cellStyle name="___dimon_EWC 43.5MW8oMtresc 3_25_02v2_NE Budgets ROCK 4-28-07 NS_gAnn" xfId="1529" xr:uid="{00000000-0005-0000-0000-0000EC050000}"/>
    <cellStyle name="___dimon_EWC 43.5MW8oMtresc 3_25_02v2_NE Budgets ROCK 4-28-07 NS_Gulf Wind 2-199.20MW-MHIs-Merchant-2009Feb03" xfId="1530" xr:uid="{00000000-0005-0000-0000-0000ED050000}"/>
    <cellStyle name="___dimon_EWC 43.5MW8oMtresc 3_25_02v2_NE Budgets ROCK 4-28-07 NS_Gulf Wind 2-199.20MW-MHIs-Merchant-2009Jan21" xfId="1531" xr:uid="{00000000-0005-0000-0000-0000EE050000}"/>
    <cellStyle name="___dimon_EWC 43.5MW8oMtresc 3_25_02v2_NE Budgets ROCK 4-28-07 NS_Hatchet Ridge-MHI 2.4s-(2009pricing)103.20 MW-2008Dec19-VF" xfId="1532" xr:uid="{00000000-0005-0000-0000-0000EF050000}"/>
    <cellStyle name="___dimon_EWC 43.5MW8oMtresc 3_25_02v2_NE Budgets ROCK 4-28-07 NS_Hatchet Ridge-MHI 2.4s-(2009pricing)-103.20 MW-2009Feb03" xfId="1533" xr:uid="{00000000-0005-0000-0000-0000F0050000}"/>
    <cellStyle name="___dimon_EWC 43.5MW8oMtresc 3_25_02v2_NE Budgets ROCK 4-28-07 NS_hDataIn" xfId="1534" xr:uid="{00000000-0005-0000-0000-0000F1050000}"/>
    <cellStyle name="___dimon_EWC 43.5MW8oMtresc 3_25_02v2_NE Budgets ROCK 4-28-07 NS_hTaxLease" xfId="1535" xr:uid="{00000000-0005-0000-0000-0000F2050000}"/>
    <cellStyle name="___dimon_EWC 43.5MW8oMtresc 3_25_02v2_NE Budgets ROCK 4-28-07 NS_Majestic 2-79.20MW-MHIs-PPA-2008Dec19-VF" xfId="1536" xr:uid="{00000000-0005-0000-0000-0000F3050000}"/>
    <cellStyle name="___dimon_EWC 43.5MW8oMtresc 3_25_02v2_NE Budgets ROCK 4-28-07 NS_MJ" xfId="1537" xr:uid="{00000000-0005-0000-0000-0000F4050000}"/>
    <cellStyle name="___dimon_EWC 43.5MW8oMtresc 3_25_02v2_NE Budgets ROCK 4-28-07 NS_OpRoll" xfId="1538" xr:uid="{00000000-0005-0000-0000-0000F5050000}"/>
    <cellStyle name="___dimon_EWC 43.5MW8oMtresc 3_25_02v2_NE Budgets ROCK 4-28-07 NS_PR-MHI 2 4s-00 00MW-2008July17" xfId="1539" xr:uid="{00000000-0005-0000-0000-0000F6050000}"/>
    <cellStyle name="___dimon_EWC 43.5MW8oMtresc 3_25_02v2_NE Budgets ROCK 4-28-07 NS_ST" xfId="1540" xr:uid="{00000000-0005-0000-0000-0000F7050000}"/>
    <cellStyle name="___dimon_EWC 43.5MW8oMtresc 3_25_02v2_New England Budgets Mar 14" xfId="1541" xr:uid="{00000000-0005-0000-0000-0000F8050000}"/>
    <cellStyle name="___dimon_EWC 43.5MW8oMtresc 3_25_02v2_New England Budgets Mar 14 2" xfId="1542" xr:uid="{00000000-0005-0000-0000-0000F9050000}"/>
    <cellStyle name="___dimon_EWC 43.5MW8oMtresc 3_25_02v2_New England Budgets Mar 14 3" xfId="1543" xr:uid="{00000000-0005-0000-0000-0000FA050000}"/>
    <cellStyle name="___dimon_EWC 43.5MW8oMtresc 3_25_02v2_New England Budgets Mar 14 4" xfId="1544" xr:uid="{00000000-0005-0000-0000-0000FB050000}"/>
    <cellStyle name="___dimon_EWC 43.5MW8oMtresc 3_25_02v2_New England Budgets Mar 14_aLog" xfId="1545" xr:uid="{00000000-0005-0000-0000-0000FC050000}"/>
    <cellStyle name="___dimon_EWC 43.5MW8oMtresc 3_25_02v2_New England Budgets Mar 14_Annual CF" xfId="1546" xr:uid="{00000000-0005-0000-0000-0000FD050000}"/>
    <cellStyle name="___dimon_EWC 43.5MW8oMtresc 3_25_02v2_New England Budgets Mar 14_Asset Management Expenses NY '08 11-1-07" xfId="1547" xr:uid="{00000000-0005-0000-0000-0000FE050000}"/>
    <cellStyle name="___dimon_EWC 43.5MW8oMtresc 3_25_02v2_New England Budgets Mar 14_Asset Management Expenses NY '08 11-1-07 2" xfId="1548" xr:uid="{00000000-0005-0000-0000-0000FF050000}"/>
    <cellStyle name="___dimon_EWC 43.5MW8oMtresc 3_25_02v2_New England Budgets Mar 14_Book1" xfId="1549" xr:uid="{00000000-0005-0000-0000-000000060000}"/>
    <cellStyle name="___dimon_EWC 43.5MW8oMtresc 3_25_02v2_New England Budgets Mar 14_bSum" xfId="1550" xr:uid="{00000000-0005-0000-0000-000001060000}"/>
    <cellStyle name="___dimon_EWC 43.5MW8oMtresc 3_25_02v2_New England Budgets Mar 14_bSum_1" xfId="1551" xr:uid="{00000000-0005-0000-0000-000002060000}"/>
    <cellStyle name="___dimon_EWC 43.5MW8oMtresc 3_25_02v2_New England Budgets Mar 14_Chateaugay" xfId="1552" xr:uid="{00000000-0005-0000-0000-000003060000}"/>
    <cellStyle name="___dimon_EWC 43.5MW8oMtresc 3_25_02v2_New England Budgets Mar 14_Chateaugay 2" xfId="1553" xr:uid="{00000000-0005-0000-0000-000004060000}"/>
    <cellStyle name="___dimon_EWC 43.5MW8oMtresc 3_25_02v2_New England Budgets Mar 14_Data" xfId="1554" xr:uid="{00000000-0005-0000-0000-000005060000}"/>
    <cellStyle name="___dimon_EWC 43.5MW8oMtresc 3_25_02v2_New England Budgets Mar 14_DataIn" xfId="1555" xr:uid="{00000000-0005-0000-0000-000006060000}"/>
    <cellStyle name="___dimon_EWC 43.5MW8oMtresc 3_25_02v2_New England Budgets Mar 14_dBuild" xfId="1556" xr:uid="{00000000-0005-0000-0000-000007060000}"/>
    <cellStyle name="___dimon_EWC 43.5MW8oMtresc 3_25_02v2_New England Budgets Mar 14_eLoan" xfId="1557" xr:uid="{00000000-0005-0000-0000-000008060000}"/>
    <cellStyle name="___dimon_EWC 43.5MW8oMtresc 3_25_02v2_New England Budgets Mar 14_eLoans" xfId="1558" xr:uid="{00000000-0005-0000-0000-000009060000}"/>
    <cellStyle name="___dimon_EWC 43.5MW8oMtresc 3_25_02v2_New England Budgets Mar 14_eVF" xfId="1559" xr:uid="{00000000-0005-0000-0000-00000A060000}"/>
    <cellStyle name="___dimon_EWC 43.5MW8oMtresc 3_25_02v2_New England Budgets Mar 14_eVF_aLog" xfId="1560" xr:uid="{00000000-0005-0000-0000-00000B060000}"/>
    <cellStyle name="___dimon_EWC 43.5MW8oMtresc 3_25_02v2_New England Budgets Mar 14_eVF_bSum" xfId="1561" xr:uid="{00000000-0005-0000-0000-00000C060000}"/>
    <cellStyle name="___dimon_EWC 43.5MW8oMtresc 3_25_02v2_New England Budgets Mar 14_eVF_bSum_1" xfId="1562" xr:uid="{00000000-0005-0000-0000-00000D060000}"/>
    <cellStyle name="___dimon_EWC 43.5MW8oMtresc 3_25_02v2_New England Budgets Mar 14_eVF_fOp" xfId="1563" xr:uid="{00000000-0005-0000-0000-00000E060000}"/>
    <cellStyle name="___dimon_EWC 43.5MW8oMtresc 3_25_02v2_New England Budgets Mar 14_eVF_gAnn" xfId="1564" xr:uid="{00000000-0005-0000-0000-00000F060000}"/>
    <cellStyle name="___dimon_EWC 43.5MW8oMtresc 3_25_02v2_New England Budgets Mar 14_eVF_Gulf Wind 2-199.20MW-MHIs-Merchant-2009Feb03" xfId="1565" xr:uid="{00000000-0005-0000-0000-000010060000}"/>
    <cellStyle name="___dimon_EWC 43.5MW8oMtresc 3_25_02v2_New England Budgets Mar 14_eVF_Gulf Wind 2-199.20MW-MHIs-Merchant-2009Jan21" xfId="1566" xr:uid="{00000000-0005-0000-0000-000011060000}"/>
    <cellStyle name="___dimon_EWC 43.5MW8oMtresc 3_25_02v2_New England Budgets Mar 14_eVF_Hatchet Ridge-MHI 2.4s-(2009pricing)-103.20 MW-2009Feb03" xfId="1567" xr:uid="{00000000-0005-0000-0000-000012060000}"/>
    <cellStyle name="___dimon_EWC 43.5MW8oMtresc 3_25_02v2_New England Budgets Mar 14_eVF_hTaxLease" xfId="1568" xr:uid="{00000000-0005-0000-0000-000013060000}"/>
    <cellStyle name="___dimon_EWC 43.5MW8oMtresc 3_25_02v2_New England Budgets Mar 14_fOp" xfId="1569" xr:uid="{00000000-0005-0000-0000-000014060000}"/>
    <cellStyle name="___dimon_EWC 43.5MW8oMtresc 3_25_02v2_New England Budgets Mar 14_gAnn" xfId="1570" xr:uid="{00000000-0005-0000-0000-000015060000}"/>
    <cellStyle name="___dimon_EWC 43.5MW8oMtresc 3_25_02v2_New England Budgets Mar 14_Gulf Wind 2-199.20MW-MHIs-Merchant-2009Feb03" xfId="1571" xr:uid="{00000000-0005-0000-0000-000016060000}"/>
    <cellStyle name="___dimon_EWC 43.5MW8oMtresc 3_25_02v2_New England Budgets Mar 14_Gulf Wind 2-199.20MW-MHIs-Merchant-2009Jan21" xfId="1572" xr:uid="{00000000-0005-0000-0000-000017060000}"/>
    <cellStyle name="___dimon_EWC 43.5MW8oMtresc 3_25_02v2_New England Budgets Mar 14_Hatchet Ridge-MHI 2.4s-(2009pricing)103.20 MW-2008Dec19-VF" xfId="1573" xr:uid="{00000000-0005-0000-0000-000018060000}"/>
    <cellStyle name="___dimon_EWC 43.5MW8oMtresc 3_25_02v2_New England Budgets Mar 14_Hatchet Ridge-MHI 2.4s-(2009pricing)-103.20 MW-2009Feb03" xfId="1574" xr:uid="{00000000-0005-0000-0000-000019060000}"/>
    <cellStyle name="___dimon_EWC 43.5MW8oMtresc 3_25_02v2_New England Budgets Mar 14_hDataIn" xfId="1575" xr:uid="{00000000-0005-0000-0000-00001A060000}"/>
    <cellStyle name="___dimon_EWC 43.5MW8oMtresc 3_25_02v2_New England Budgets Mar 14_hTaxLease" xfId="1576" xr:uid="{00000000-0005-0000-0000-00001B060000}"/>
    <cellStyle name="___dimon_EWC 43.5MW8oMtresc 3_25_02v2_New England Budgets Mar 14_Majestic 2-79.20MW-MHIs-PPA-2008Dec19-VF" xfId="1577" xr:uid="{00000000-0005-0000-0000-00001C060000}"/>
    <cellStyle name="___dimon_EWC 43.5MW8oMtresc 3_25_02v2_New England Budgets Mar 14_MJ" xfId="1578" xr:uid="{00000000-0005-0000-0000-00001D060000}"/>
    <cellStyle name="___dimon_EWC 43.5MW8oMtresc 3_25_02v2_New England Budgets Mar 14_OpRoll" xfId="1579" xr:uid="{00000000-0005-0000-0000-00001E060000}"/>
    <cellStyle name="___dimon_EWC 43.5MW8oMtresc 3_25_02v2_New England Budgets Mar 14_PR-MHI 2 4s-00 00MW-2008July17" xfId="1580" xr:uid="{00000000-0005-0000-0000-00001F060000}"/>
    <cellStyle name="___dimon_EWC 43.5MW8oMtresc 3_25_02v2_New England Budgets Mar 14_ST" xfId="1581" xr:uid="{00000000-0005-0000-0000-000020060000}"/>
    <cellStyle name="___dimon_EWC 43.5MW8oMtresc 3_25_02v2w_esc" xfId="1582" xr:uid="{00000000-0005-0000-0000-000021060000}"/>
    <cellStyle name="___dimon_EWC 43.5MW8oMtresc 3_25_02v2w_esc 2" xfId="1583" xr:uid="{00000000-0005-0000-0000-000022060000}"/>
    <cellStyle name="___dimon_EWC 43.5MW8oMtresc 3_25_02v2w_esc 3" xfId="1584" xr:uid="{00000000-0005-0000-0000-000023060000}"/>
    <cellStyle name="___dimon_EWC 43.5MW8oMtresc 3_25_02v2w_esc 4" xfId="1585" xr:uid="{00000000-0005-0000-0000-000024060000}"/>
    <cellStyle name="___dimon_ExampleDeal_GPBalloonNote_18Nov04" xfId="1586" xr:uid="{00000000-0005-0000-0000-000025060000}"/>
    <cellStyle name="___dimon_ExampleDeal_GPBalloonNote_18Nov04 2" xfId="1587" xr:uid="{00000000-0005-0000-0000-000026060000}"/>
    <cellStyle name="___dimon_Flying Cloud_GE_UNL_PPM_05.13.04" xfId="1588" xr:uid="{00000000-0005-0000-0000-000027060000}"/>
    <cellStyle name="___dimon_Fund_Wind 2005-02-07 2pm" xfId="1589" xr:uid="{00000000-0005-0000-0000-000028060000}"/>
    <cellStyle name="___dimon_Fund_Wind Base Case Model 1 31 05" xfId="1590" xr:uid="{00000000-0005-0000-0000-000029060000}"/>
    <cellStyle name="___dimon_GeoThermal Project with ETC Q3 2005" xfId="1591" xr:uid="{00000000-0005-0000-0000-00002A060000}"/>
    <cellStyle name="___dimon_GeoThermal Project with ETC Q3 2005 2" xfId="1592" xr:uid="{00000000-0005-0000-0000-00002B060000}"/>
    <cellStyle name="___dimon_Hatchet Ridge Debt Profiles" xfId="1593" xr:uid="{00000000-0005-0000-0000-00002C060000}"/>
    <cellStyle name="___dimon_NE Budgets ROCK 4-28-07 NS" xfId="1594" xr:uid="{00000000-0005-0000-0000-00002D060000}"/>
    <cellStyle name="___dimon_NE Budgets ROCK 4-28-07 NS 2" xfId="1595" xr:uid="{00000000-0005-0000-0000-00002E060000}"/>
    <cellStyle name="___dimon_NE Budgets ROCK 4-28-07 NS 3" xfId="1596" xr:uid="{00000000-0005-0000-0000-00002F060000}"/>
    <cellStyle name="___dimon_NE Budgets ROCK 4-28-07 NS 4" xfId="1597" xr:uid="{00000000-0005-0000-0000-000030060000}"/>
    <cellStyle name="___dimon_NE Budgets ROCK 4-28-07 NS_aLog" xfId="1598" xr:uid="{00000000-0005-0000-0000-000031060000}"/>
    <cellStyle name="___dimon_NE Budgets ROCK 4-28-07 NS_Annual CF" xfId="1599" xr:uid="{00000000-0005-0000-0000-000032060000}"/>
    <cellStyle name="___dimon_NE Budgets ROCK 4-28-07 NS_Book1" xfId="1600" xr:uid="{00000000-0005-0000-0000-000033060000}"/>
    <cellStyle name="___dimon_NE Budgets ROCK 4-28-07 NS_bSum" xfId="1601" xr:uid="{00000000-0005-0000-0000-000034060000}"/>
    <cellStyle name="___dimon_NE Budgets ROCK 4-28-07 NS_bSum_1" xfId="1602" xr:uid="{00000000-0005-0000-0000-000035060000}"/>
    <cellStyle name="___dimon_NE Budgets ROCK 4-28-07 NS_Data" xfId="1603" xr:uid="{00000000-0005-0000-0000-000036060000}"/>
    <cellStyle name="___dimon_NE Budgets ROCK 4-28-07 NS_DataIn" xfId="1604" xr:uid="{00000000-0005-0000-0000-000037060000}"/>
    <cellStyle name="___dimon_NE Budgets ROCK 4-28-07 NS_dBuild" xfId="1605" xr:uid="{00000000-0005-0000-0000-000038060000}"/>
    <cellStyle name="___dimon_NE Budgets ROCK 4-28-07 NS_eLoan" xfId="1606" xr:uid="{00000000-0005-0000-0000-000039060000}"/>
    <cellStyle name="___dimon_NE Budgets ROCK 4-28-07 NS_eLoans" xfId="1607" xr:uid="{00000000-0005-0000-0000-00003A060000}"/>
    <cellStyle name="___dimon_NE Budgets ROCK 4-28-07 NS_eVF" xfId="1608" xr:uid="{00000000-0005-0000-0000-00003B060000}"/>
    <cellStyle name="___dimon_NE Budgets ROCK 4-28-07 NS_eVF_aLog" xfId="1609" xr:uid="{00000000-0005-0000-0000-00003C060000}"/>
    <cellStyle name="___dimon_NE Budgets ROCK 4-28-07 NS_eVF_bSum" xfId="1610" xr:uid="{00000000-0005-0000-0000-00003D060000}"/>
    <cellStyle name="___dimon_NE Budgets ROCK 4-28-07 NS_eVF_bSum_1" xfId="1611" xr:uid="{00000000-0005-0000-0000-00003E060000}"/>
    <cellStyle name="___dimon_NE Budgets ROCK 4-28-07 NS_eVF_fOp" xfId="1612" xr:uid="{00000000-0005-0000-0000-00003F060000}"/>
    <cellStyle name="___dimon_NE Budgets ROCK 4-28-07 NS_eVF_gAnn" xfId="1613" xr:uid="{00000000-0005-0000-0000-000040060000}"/>
    <cellStyle name="___dimon_NE Budgets ROCK 4-28-07 NS_eVF_Gulf Wind 2-199.20MW-MHIs-Merchant-2009Feb03" xfId="1614" xr:uid="{00000000-0005-0000-0000-000041060000}"/>
    <cellStyle name="___dimon_NE Budgets ROCK 4-28-07 NS_eVF_Gulf Wind 2-199.20MW-MHIs-Merchant-2009Jan21" xfId="1615" xr:uid="{00000000-0005-0000-0000-000042060000}"/>
    <cellStyle name="___dimon_NE Budgets ROCK 4-28-07 NS_eVF_Hatchet Ridge-MHI 2.4s-(2009pricing)-103.20 MW-2009Feb03" xfId="1616" xr:uid="{00000000-0005-0000-0000-000043060000}"/>
    <cellStyle name="___dimon_NE Budgets ROCK 4-28-07 NS_eVF_hTaxLease" xfId="1617" xr:uid="{00000000-0005-0000-0000-000044060000}"/>
    <cellStyle name="___dimon_NE Budgets ROCK 4-28-07 NS_fOp" xfId="1618" xr:uid="{00000000-0005-0000-0000-000045060000}"/>
    <cellStyle name="___dimon_NE Budgets ROCK 4-28-07 NS_gAnn" xfId="1619" xr:uid="{00000000-0005-0000-0000-000046060000}"/>
    <cellStyle name="___dimon_NE Budgets ROCK 4-28-07 NS_Gulf Wind 2-199.20MW-MHIs-Merchant-2009Feb03" xfId="1620" xr:uid="{00000000-0005-0000-0000-000047060000}"/>
    <cellStyle name="___dimon_NE Budgets ROCK 4-28-07 NS_Gulf Wind 2-199.20MW-MHIs-Merchant-2009Jan21" xfId="1621" xr:uid="{00000000-0005-0000-0000-000048060000}"/>
    <cellStyle name="___dimon_NE Budgets ROCK 4-28-07 NS_Hatchet Ridge-MHI 2.4s-(2009pricing)103.20 MW-2008Dec19-VF" xfId="1622" xr:uid="{00000000-0005-0000-0000-000049060000}"/>
    <cellStyle name="___dimon_NE Budgets ROCK 4-28-07 NS_Hatchet Ridge-MHI 2.4s-(2009pricing)-103.20 MW-2009Feb03" xfId="1623" xr:uid="{00000000-0005-0000-0000-00004A060000}"/>
    <cellStyle name="___dimon_NE Budgets ROCK 4-28-07 NS_hDataIn" xfId="1624" xr:uid="{00000000-0005-0000-0000-00004B060000}"/>
    <cellStyle name="___dimon_NE Budgets ROCK 4-28-07 NS_hTaxLease" xfId="1625" xr:uid="{00000000-0005-0000-0000-00004C060000}"/>
    <cellStyle name="___dimon_NE Budgets ROCK 4-28-07 NS_Majestic 2-79.20MW-MHIs-PPA-2008Dec19-VF" xfId="1626" xr:uid="{00000000-0005-0000-0000-00004D060000}"/>
    <cellStyle name="___dimon_NE Budgets ROCK 4-28-07 NS_MJ" xfId="1627" xr:uid="{00000000-0005-0000-0000-00004E060000}"/>
    <cellStyle name="___dimon_NE Budgets ROCK 4-28-07 NS_OpRoll" xfId="1628" xr:uid="{00000000-0005-0000-0000-00004F060000}"/>
    <cellStyle name="___dimon_NE Budgets ROCK 4-28-07 NS_PR-MHI 2 4s-00 00MW-2008July17" xfId="1629" xr:uid="{00000000-0005-0000-0000-000050060000}"/>
    <cellStyle name="___dimon_NE Budgets ROCK 4-28-07 NS_ST" xfId="1630" xr:uid="{00000000-0005-0000-0000-000051060000}"/>
    <cellStyle name="___dimon_New England Budgets Mar 14" xfId="1631" xr:uid="{00000000-0005-0000-0000-000052060000}"/>
    <cellStyle name="___dimon_New England Budgets Mar 14 2" xfId="1632" xr:uid="{00000000-0005-0000-0000-000053060000}"/>
    <cellStyle name="___dimon_New England Budgets Mar 14 3" xfId="1633" xr:uid="{00000000-0005-0000-0000-000054060000}"/>
    <cellStyle name="___dimon_New England Budgets Mar 14 4" xfId="1634" xr:uid="{00000000-0005-0000-0000-000055060000}"/>
    <cellStyle name="___dimon_New England Budgets Mar 14_aLog" xfId="1635" xr:uid="{00000000-0005-0000-0000-000056060000}"/>
    <cellStyle name="___dimon_New England Budgets Mar 14_Annual CF" xfId="1636" xr:uid="{00000000-0005-0000-0000-000057060000}"/>
    <cellStyle name="___dimon_New England Budgets Mar 14_Asset Management Expenses NY '08 11-1-07" xfId="1637" xr:uid="{00000000-0005-0000-0000-000058060000}"/>
    <cellStyle name="___dimon_New England Budgets Mar 14_Asset Management Expenses NY '08 11-1-07 2" xfId="1638" xr:uid="{00000000-0005-0000-0000-000059060000}"/>
    <cellStyle name="___dimon_New England Budgets Mar 14_Book1" xfId="1639" xr:uid="{00000000-0005-0000-0000-00005A060000}"/>
    <cellStyle name="___dimon_New England Budgets Mar 14_bSum" xfId="1640" xr:uid="{00000000-0005-0000-0000-00005B060000}"/>
    <cellStyle name="___dimon_New England Budgets Mar 14_bSum_1" xfId="1641" xr:uid="{00000000-0005-0000-0000-00005C060000}"/>
    <cellStyle name="___dimon_New England Budgets Mar 14_Chateaugay" xfId="1642" xr:uid="{00000000-0005-0000-0000-00005D060000}"/>
    <cellStyle name="___dimon_New England Budgets Mar 14_Chateaugay 2" xfId="1643" xr:uid="{00000000-0005-0000-0000-00005E060000}"/>
    <cellStyle name="___dimon_New England Budgets Mar 14_Data" xfId="1644" xr:uid="{00000000-0005-0000-0000-00005F060000}"/>
    <cellStyle name="___dimon_New England Budgets Mar 14_DataIn" xfId="1645" xr:uid="{00000000-0005-0000-0000-000060060000}"/>
    <cellStyle name="___dimon_New England Budgets Mar 14_dBuild" xfId="1646" xr:uid="{00000000-0005-0000-0000-000061060000}"/>
    <cellStyle name="___dimon_New England Budgets Mar 14_eLoan" xfId="1647" xr:uid="{00000000-0005-0000-0000-000062060000}"/>
    <cellStyle name="___dimon_New England Budgets Mar 14_eLoans" xfId="1648" xr:uid="{00000000-0005-0000-0000-000063060000}"/>
    <cellStyle name="___dimon_New England Budgets Mar 14_eVF" xfId="1649" xr:uid="{00000000-0005-0000-0000-000064060000}"/>
    <cellStyle name="___dimon_New England Budgets Mar 14_eVF_aLog" xfId="1650" xr:uid="{00000000-0005-0000-0000-000065060000}"/>
    <cellStyle name="___dimon_New England Budgets Mar 14_eVF_bSum" xfId="1651" xr:uid="{00000000-0005-0000-0000-000066060000}"/>
    <cellStyle name="___dimon_New England Budgets Mar 14_eVF_bSum_1" xfId="1652" xr:uid="{00000000-0005-0000-0000-000067060000}"/>
    <cellStyle name="___dimon_New England Budgets Mar 14_eVF_fOp" xfId="1653" xr:uid="{00000000-0005-0000-0000-000068060000}"/>
    <cellStyle name="___dimon_New England Budgets Mar 14_eVF_gAnn" xfId="1654" xr:uid="{00000000-0005-0000-0000-000069060000}"/>
    <cellStyle name="___dimon_New England Budgets Mar 14_eVF_Gulf Wind 2-199.20MW-MHIs-Merchant-2009Feb03" xfId="1655" xr:uid="{00000000-0005-0000-0000-00006A060000}"/>
    <cellStyle name="___dimon_New England Budgets Mar 14_eVF_Gulf Wind 2-199.20MW-MHIs-Merchant-2009Jan21" xfId="1656" xr:uid="{00000000-0005-0000-0000-00006B060000}"/>
    <cellStyle name="___dimon_New England Budgets Mar 14_eVF_Hatchet Ridge-MHI 2.4s-(2009pricing)-103.20 MW-2009Feb03" xfId="1657" xr:uid="{00000000-0005-0000-0000-00006C060000}"/>
    <cellStyle name="___dimon_New England Budgets Mar 14_eVF_hTaxLease" xfId="1658" xr:uid="{00000000-0005-0000-0000-00006D060000}"/>
    <cellStyle name="___dimon_New England Budgets Mar 14_fOp" xfId="1659" xr:uid="{00000000-0005-0000-0000-00006E060000}"/>
    <cellStyle name="___dimon_New England Budgets Mar 14_gAnn" xfId="1660" xr:uid="{00000000-0005-0000-0000-00006F060000}"/>
    <cellStyle name="___dimon_New England Budgets Mar 14_Gulf Wind 2-199.20MW-MHIs-Merchant-2009Feb03" xfId="1661" xr:uid="{00000000-0005-0000-0000-000070060000}"/>
    <cellStyle name="___dimon_New England Budgets Mar 14_Gulf Wind 2-199.20MW-MHIs-Merchant-2009Jan21" xfId="1662" xr:uid="{00000000-0005-0000-0000-000071060000}"/>
    <cellStyle name="___dimon_New England Budgets Mar 14_Hatchet Ridge-MHI 2.4s-(2009pricing)103.20 MW-2008Dec19-VF" xfId="1663" xr:uid="{00000000-0005-0000-0000-000072060000}"/>
    <cellStyle name="___dimon_New England Budgets Mar 14_Hatchet Ridge-MHI 2.4s-(2009pricing)-103.20 MW-2009Feb03" xfId="1664" xr:uid="{00000000-0005-0000-0000-000073060000}"/>
    <cellStyle name="___dimon_New England Budgets Mar 14_hDataIn" xfId="1665" xr:uid="{00000000-0005-0000-0000-000074060000}"/>
    <cellStyle name="___dimon_New England Budgets Mar 14_hTaxLease" xfId="1666" xr:uid="{00000000-0005-0000-0000-000075060000}"/>
    <cellStyle name="___dimon_New England Budgets Mar 14_Majestic 2-79.20MW-MHIs-PPA-2008Dec19-VF" xfId="1667" xr:uid="{00000000-0005-0000-0000-000076060000}"/>
    <cellStyle name="___dimon_New England Budgets Mar 14_MJ" xfId="1668" xr:uid="{00000000-0005-0000-0000-000077060000}"/>
    <cellStyle name="___dimon_New England Budgets Mar 14_OpRoll" xfId="1669" xr:uid="{00000000-0005-0000-0000-000078060000}"/>
    <cellStyle name="___dimon_New England Budgets Mar 14_PR-MHI 2 4s-00 00MW-2008July17" xfId="1670" xr:uid="{00000000-0005-0000-0000-000079060000}"/>
    <cellStyle name="___dimon_New England Budgets Mar 14_ST" xfId="1671" xr:uid="{00000000-0005-0000-0000-00007A060000}"/>
    <cellStyle name="___dimon_Northwinds Padoma San Juan_v1" xfId="1672" xr:uid="{00000000-0005-0000-0000-00007B060000}"/>
    <cellStyle name="___dimon_Silver Star Model_60MW_C93_03-15-06" xfId="1673" xr:uid="{00000000-0005-0000-0000-00007C060000}"/>
    <cellStyle name="___dimon_Silver Star Model_60MW_C93_04-27-06" xfId="1674" xr:uid="{00000000-0005-0000-0000-00007D060000}"/>
    <cellStyle name="___dimon_Silver Star Model_60MW_C93_04-27-06_1" xfId="1675" xr:uid="{00000000-0005-0000-0000-00007E060000}"/>
    <cellStyle name="___dimon_Silver Star Model_60MW_C96_06-06-06 with Depreciation" xfId="1676" xr:uid="{00000000-0005-0000-0000-00007F060000}"/>
    <cellStyle name="___dimon_Silver Star Model_60MW_C96_06-06-06 with Depreciation_1" xfId="1677" xr:uid="{00000000-0005-0000-0000-000080060000}"/>
    <cellStyle name="___dimon_Silver Star Model_60MW_C96_06-21-06" xfId="1678" xr:uid="{00000000-0005-0000-0000-000081060000}"/>
    <cellStyle name="___dimon_Silver Star Model_60MW_C96_06-21-06_1" xfId="1679" xr:uid="{00000000-0005-0000-0000-000082060000}"/>
    <cellStyle name="___dimon_Silver Star Model_60MW_C96_12-18-06" xfId="1680" xr:uid="{00000000-0005-0000-0000-000083060000}"/>
    <cellStyle name="___dimon_Sleeping Bear East_Clipper_v1" xfId="1681" xr:uid="{00000000-0005-0000-0000-000084060000}"/>
    <cellStyle name="___dimon_Sleeping Bear East_v1" xfId="1682" xr:uid="{00000000-0005-0000-0000-000085060000}"/>
    <cellStyle name="___dimon_Sleeping Bear East_v1_Monthly" xfId="1683" xr:uid="{00000000-0005-0000-0000-000086060000}"/>
    <cellStyle name="___dimon_Sleeping Bear East_v1_Monthly_1" xfId="1684" xr:uid="{00000000-0005-0000-0000-000087060000}"/>
    <cellStyle name="___dimon_Sleeping Bear East_v1a" xfId="1685" xr:uid="{00000000-0005-0000-0000-000088060000}"/>
    <cellStyle name="___dimon_Sleeping Bear East_v1a_1" xfId="1686" xr:uid="{00000000-0005-0000-0000-000089060000}"/>
    <cellStyle name="___dimon_Template_Northwinds Model_v1" xfId="1687" xr:uid="{00000000-0005-0000-0000-00008A060000}"/>
    <cellStyle name="___dimon_Template_Northwinds Model_v1.2" xfId="1688" xr:uid="{00000000-0005-0000-0000-00008B060000}"/>
    <cellStyle name="___dimon_TEST_101800" xfId="1689" xr:uid="{00000000-0005-0000-0000-00008C060000}"/>
    <cellStyle name="___dimon_Test_Model_01.18.02" xfId="1690" xr:uid="{00000000-0005-0000-0000-00008D060000}"/>
    <cellStyle name="___dimon_Test_Model_01.18.02_1" xfId="1691" xr:uid="{00000000-0005-0000-0000-00008E060000}"/>
    <cellStyle name="___dimon_Test_Model_061901" xfId="1692" xr:uid="{00000000-0005-0000-0000-00008F060000}"/>
    <cellStyle name="___dimon_Test_Model_062101" xfId="1693" xr:uid="{00000000-0005-0000-0000-000090060000}"/>
    <cellStyle name="___dimon_Wind farm - operation CF" xfId="1694" xr:uid="{00000000-0005-0000-0000-000091060000}"/>
    <cellStyle name="___dimon_Wind farm - operation CF 2" xfId="1695" xr:uid="{00000000-0005-0000-0000-000092060000}"/>
    <cellStyle name="___dimon_Wind farm - operation CF 3" xfId="1696" xr:uid="{00000000-0005-0000-0000-000093060000}"/>
    <cellStyle name="___dimon_Wind farm - operation CF 4" xfId="1697" xr:uid="{00000000-0005-0000-0000-000094060000}"/>
    <cellStyle name="___dimon_WindProject C 100MW - 2005-01-27 10PM (version 1)" xfId="1698" xr:uid="{00000000-0005-0000-0000-000095060000}"/>
    <cellStyle name="___form" xfId="1699" xr:uid="{00000000-0005-0000-0000-000096060000}"/>
    <cellStyle name="___form 2" xfId="1700" xr:uid="{00000000-0005-0000-0000-000097060000}"/>
    <cellStyle name="___form 3" xfId="1701" xr:uid="{00000000-0005-0000-0000-000098060000}"/>
    <cellStyle name="___form 4" xfId="1702" xr:uid="{00000000-0005-0000-0000-000099060000}"/>
    <cellStyle name="___form_AirNergy Base Case_GE with interface" xfId="1703" xr:uid="{00000000-0005-0000-0000-00009A060000}"/>
    <cellStyle name="___form_AirNergy Base Case_GE with interface_1" xfId="1704" xr:uid="{00000000-0005-0000-0000-00009B060000}"/>
    <cellStyle name="___form_CF" xfId="1705" xr:uid="{00000000-0005-0000-0000-00009C060000}"/>
    <cellStyle name="___form_CF_1" xfId="1706" xr:uid="{00000000-0005-0000-0000-00009D060000}"/>
    <cellStyle name="___form_CF_2" xfId="1707" xr:uid="{00000000-0005-0000-0000-00009E060000}"/>
    <cellStyle name="___form_Clipper Template Model_11.21.05" xfId="1708" xr:uid="{00000000-0005-0000-0000-00009F060000}"/>
    <cellStyle name="___form_Clipper Template Model_11.21.05_1" xfId="1709" xr:uid="{00000000-0005-0000-0000-0000A0060000}"/>
    <cellStyle name="___form_Clipper Template Model_11.21.05_2" xfId="1710" xr:uid="{00000000-0005-0000-0000-0000A1060000}"/>
    <cellStyle name="___form_Criterion Model_C-93_100MW_01.07.05" xfId="1711" xr:uid="{00000000-0005-0000-0000-0000A2060000}"/>
    <cellStyle name="___form_Criterion Model_C-93_100MW_01.07.05_1" xfId="1712" xr:uid="{00000000-0005-0000-0000-0000A3060000}"/>
    <cellStyle name="___form_Criterion Model_C-93_100MW_01.07.05_2" xfId="1713" xr:uid="{00000000-0005-0000-0000-0000A4060000}"/>
    <cellStyle name="___form_Criterion Model_C-93_50MW_08.01.05" xfId="1714" xr:uid="{00000000-0005-0000-0000-0000A5060000}"/>
    <cellStyle name="___form_Criterion Model_C-93_50MW_08.01.05_1" xfId="1715" xr:uid="{00000000-0005-0000-0000-0000A6060000}"/>
    <cellStyle name="___form_Criterion Model_C-93_50MW_10.06.05" xfId="1716" xr:uid="{00000000-0005-0000-0000-0000A7060000}"/>
    <cellStyle name="___form_Criterion Model_C-93_50MW_10.06.05_1" xfId="1717" xr:uid="{00000000-0005-0000-0000-0000A8060000}"/>
    <cellStyle name="___form_Criterion Model_C-93_Delaware_100MW_11.12.04_base" xfId="1718" xr:uid="{00000000-0005-0000-0000-0000A9060000}"/>
    <cellStyle name="___form_Criterion Model_C-93_Delaware_100MW_11.12.04_base_1" xfId="1719" xr:uid="{00000000-0005-0000-0000-0000AA060000}"/>
    <cellStyle name="___form_El N  CII Modif-PAPS base 20yr-8 25yr Flip Email" xfId="1720" xr:uid="{00000000-0005-0000-0000-0000AB060000}"/>
    <cellStyle name="___form_Endeavor 150 MW C96 Model_11.15.05" xfId="1721" xr:uid="{00000000-0005-0000-0000-0000AC060000}"/>
    <cellStyle name="___form_Endeavor 150 MW C96 Model_11.15.05_1" xfId="1722" xr:uid="{00000000-0005-0000-0000-0000AD060000}"/>
    <cellStyle name="___form_Endeavor 150 MW C96 Model_11.17.05A" xfId="1723" xr:uid="{00000000-0005-0000-0000-0000AE060000}"/>
    <cellStyle name="___form_Endeavor 150 MW C96 Model_11.17.05A_1" xfId="1724" xr:uid="{00000000-0005-0000-0000-0000AF060000}"/>
    <cellStyle name="___form_Endeavor 150 MW C96 Model_11.17.05A_2" xfId="1725" xr:uid="{00000000-0005-0000-0000-0000B0060000}"/>
    <cellStyle name="___form_EWC 43.5MW8oMtresc 3_25_021" xfId="1726" xr:uid="{00000000-0005-0000-0000-0000B1060000}"/>
    <cellStyle name="___form_EWC 43.5MW8oMtresc 3_25_021_1" xfId="1727" xr:uid="{00000000-0005-0000-0000-0000B2060000}"/>
    <cellStyle name="___form_EWC 43.5MW8oMtresc 3_25_021_1 2" xfId="1728" xr:uid="{00000000-0005-0000-0000-0000B3060000}"/>
    <cellStyle name="___form_EWC 43.5MW8oMtresc 3_25_021_1 3" xfId="1729" xr:uid="{00000000-0005-0000-0000-0000B4060000}"/>
    <cellStyle name="___form_EWC 43.5MW8oMtresc 3_25_021_1 4" xfId="1730" xr:uid="{00000000-0005-0000-0000-0000B5060000}"/>
    <cellStyle name="___form_EWC 43.5MW8oMtresc 3_25_021_NE Budgets ROCK 4-28-07 NS" xfId="1731" xr:uid="{00000000-0005-0000-0000-0000B6060000}"/>
    <cellStyle name="___form_EWC 43.5MW8oMtresc 3_25_021_New England Budgets Mar 14" xfId="1732" xr:uid="{00000000-0005-0000-0000-0000B7060000}"/>
    <cellStyle name="___form_EWC 43.5MW8oMtresc 3_25_02v2" xfId="1733" xr:uid="{00000000-0005-0000-0000-0000B8060000}"/>
    <cellStyle name="___form_EWC 43.5MW8oMtresc 3_25_02v2 2" xfId="1734" xr:uid="{00000000-0005-0000-0000-0000B9060000}"/>
    <cellStyle name="___form_EWC 43.5MW8oMtresc 3_25_02v2 3" xfId="1735" xr:uid="{00000000-0005-0000-0000-0000BA060000}"/>
    <cellStyle name="___form_EWC 43.5MW8oMtresc 3_25_02v2 4" xfId="1736" xr:uid="{00000000-0005-0000-0000-0000BB060000}"/>
    <cellStyle name="___form_EWC 43.5MW8oMtresc 3_25_02v2_1" xfId="1737" xr:uid="{00000000-0005-0000-0000-0000BC060000}"/>
    <cellStyle name="___form_EWC 43.5MW8oMtresc 3_25_02v2_1 2" xfId="1738" xr:uid="{00000000-0005-0000-0000-0000BD060000}"/>
    <cellStyle name="___form_EWC 43.5MW8oMtresc 3_25_02v2_1 3" xfId="1739" xr:uid="{00000000-0005-0000-0000-0000BE060000}"/>
    <cellStyle name="___form_EWC 43.5MW8oMtresc 3_25_02v2_1 4" xfId="1740" xr:uid="{00000000-0005-0000-0000-0000BF060000}"/>
    <cellStyle name="___form_EWC 43.5MW8oMtresc 3_25_02v2w_esc" xfId="1741" xr:uid="{00000000-0005-0000-0000-0000C0060000}"/>
    <cellStyle name="___form_EWC 43.5MW8oMtresc 3_25_02v2w_esc 2" xfId="1742" xr:uid="{00000000-0005-0000-0000-0000C1060000}"/>
    <cellStyle name="___form_EWC 43.5MW8oMtresc 3_25_02v2w_esc 3" xfId="1743" xr:uid="{00000000-0005-0000-0000-0000C2060000}"/>
    <cellStyle name="___form_EWC 43.5MW8oMtresc 3_25_02v2w_esc 4" xfId="1744" xr:uid="{00000000-0005-0000-0000-0000C3060000}"/>
    <cellStyle name="___form_ExampleDeal_GPBalloonNote_18Nov04" xfId="1745" xr:uid="{00000000-0005-0000-0000-0000C4060000}"/>
    <cellStyle name="___form_ExampleDeal_GPBalloonNote_18Nov04_1" xfId="1746" xr:uid="{00000000-0005-0000-0000-0000C5060000}"/>
    <cellStyle name="___form_ExampleDeal_GPBalloonNote_18Nov04_2" xfId="1747" xr:uid="{00000000-0005-0000-0000-0000C6060000}"/>
    <cellStyle name="___form_Flying Cloud_GE_UNL_PPM_05.13.04" xfId="1748" xr:uid="{00000000-0005-0000-0000-0000C7060000}"/>
    <cellStyle name="___form_Fund_Wind 2005-02-07 2pm" xfId="1749" xr:uid="{00000000-0005-0000-0000-0000C8060000}"/>
    <cellStyle name="___form_Fund_Wind 2005-02-07 2pm_1" xfId="1750" xr:uid="{00000000-0005-0000-0000-0000C9060000}"/>
    <cellStyle name="___form_Fund_Wind Base Case Model 1 31 05" xfId="1751" xr:uid="{00000000-0005-0000-0000-0000CA060000}"/>
    <cellStyle name="___form_Fund_Wind Base Case Model 1 31 05_1" xfId="1752" xr:uid="{00000000-0005-0000-0000-0000CB060000}"/>
    <cellStyle name="___form_Fund_Wind Base Case Model 1 31 05_2" xfId="1753" xr:uid="{00000000-0005-0000-0000-0000CC060000}"/>
    <cellStyle name="___form_GeoThermal Project with ETC Q3 2005" xfId="1754" xr:uid="{00000000-0005-0000-0000-0000CD060000}"/>
    <cellStyle name="___form_GeoThermal Project with ETC Q3 2005_1" xfId="1755" xr:uid="{00000000-0005-0000-0000-0000CE060000}"/>
    <cellStyle name="___form_Interface" xfId="1756" xr:uid="{00000000-0005-0000-0000-0000CF060000}"/>
    <cellStyle name="___form_Northwinds Padoma San Juan_v1" xfId="1757" xr:uid="{00000000-0005-0000-0000-0000D0060000}"/>
    <cellStyle name="___form_Northwinds Padoma San Juan_v1_1" xfId="1758" xr:uid="{00000000-0005-0000-0000-0000D1060000}"/>
    <cellStyle name="___form_Northwinds Padoma San Juan_v1_2" xfId="1759" xr:uid="{00000000-0005-0000-0000-0000D2060000}"/>
    <cellStyle name="___form_Silver Star Model_60MW_C93_03-15-06" xfId="1760" xr:uid="{00000000-0005-0000-0000-0000D3060000}"/>
    <cellStyle name="___form_Silver Star Model_60MW_C93_03-15-06_1" xfId="1761" xr:uid="{00000000-0005-0000-0000-0000D4060000}"/>
    <cellStyle name="___form_Silver Star Model_60MW_C93_04-27-06" xfId="1762" xr:uid="{00000000-0005-0000-0000-0000D5060000}"/>
    <cellStyle name="___form_Silver Star Model_60MW_C93_04-27-06_1" xfId="1763" xr:uid="{00000000-0005-0000-0000-0000D6060000}"/>
    <cellStyle name="___form_Silver Star Model_60MW_C96_06-06-06 with Depreciation" xfId="1764" xr:uid="{00000000-0005-0000-0000-0000D7060000}"/>
    <cellStyle name="___form_Silver Star Model_60MW_C96_06-21-06" xfId="1765" xr:uid="{00000000-0005-0000-0000-0000D8060000}"/>
    <cellStyle name="___form_Silver Star Model_60MW_C96_06-21-06_1" xfId="1766" xr:uid="{00000000-0005-0000-0000-0000D9060000}"/>
    <cellStyle name="___form_Silver Star Model_60MW_C96_12-18-06" xfId="1767" xr:uid="{00000000-0005-0000-0000-0000DA060000}"/>
    <cellStyle name="___form_Silver Star Model_60MW_C96_12-18-06_1" xfId="1768" xr:uid="{00000000-0005-0000-0000-0000DB060000}"/>
    <cellStyle name="___form_Sleeping Bear East_Clipper_v1" xfId="1769" xr:uid="{00000000-0005-0000-0000-0000DC060000}"/>
    <cellStyle name="___form_Sleeping Bear East_Clipper_v1_1" xfId="1770" xr:uid="{00000000-0005-0000-0000-0000DD060000}"/>
    <cellStyle name="___form_Sleeping Bear East_Clipper_v1_2" xfId="1771" xr:uid="{00000000-0005-0000-0000-0000DE060000}"/>
    <cellStyle name="___form_Sleeping Bear East_v1" xfId="1772" xr:uid="{00000000-0005-0000-0000-0000DF060000}"/>
    <cellStyle name="___form_Sleeping Bear East_v1_1" xfId="1773" xr:uid="{00000000-0005-0000-0000-0000E0060000}"/>
    <cellStyle name="___form_Sleeping Bear East_v1_Monthly" xfId="1774" xr:uid="{00000000-0005-0000-0000-0000E1060000}"/>
    <cellStyle name="___form_Sleeping Bear East_v1_Monthly_1" xfId="1775" xr:uid="{00000000-0005-0000-0000-0000E2060000}"/>
    <cellStyle name="___form_Sleeping Bear East_v1_Monthly_2" xfId="1776" xr:uid="{00000000-0005-0000-0000-0000E3060000}"/>
    <cellStyle name="___form_Sleeping Bear East_v1a" xfId="1777" xr:uid="{00000000-0005-0000-0000-0000E4060000}"/>
    <cellStyle name="___form_Sleeping Bear East_v1a_1" xfId="1778" xr:uid="{00000000-0005-0000-0000-0000E5060000}"/>
    <cellStyle name="___form_Template_Northwinds Model_v1" xfId="1779" xr:uid="{00000000-0005-0000-0000-0000E6060000}"/>
    <cellStyle name="___form_Template_Northwinds Model_v1.2" xfId="1780" xr:uid="{00000000-0005-0000-0000-0000E7060000}"/>
    <cellStyle name="___form_Template_Northwinds Model_v1.2_1" xfId="1781" xr:uid="{00000000-0005-0000-0000-0000E8060000}"/>
    <cellStyle name="___form_Template_Northwinds Model_v1_1" xfId="1782" xr:uid="{00000000-0005-0000-0000-0000E9060000}"/>
    <cellStyle name="___form_TEST_101800" xfId="1783" xr:uid="{00000000-0005-0000-0000-0000EA060000}"/>
    <cellStyle name="___form_TEST_101800_1" xfId="1784" xr:uid="{00000000-0005-0000-0000-0000EB060000}"/>
    <cellStyle name="___form_Test_Model_01.18.02" xfId="1785" xr:uid="{00000000-0005-0000-0000-0000EC060000}"/>
    <cellStyle name="___form_Test_Model_01.18.02_1" xfId="1786" xr:uid="{00000000-0005-0000-0000-0000ED060000}"/>
    <cellStyle name="___form_Test_Model_061901" xfId="1787" xr:uid="{00000000-0005-0000-0000-0000EE060000}"/>
    <cellStyle name="___form_Test_Model_061901_1" xfId="1788" xr:uid="{00000000-0005-0000-0000-0000EF060000}"/>
    <cellStyle name="___form_Test_Model_062101" xfId="1789" xr:uid="{00000000-0005-0000-0000-0000F0060000}"/>
    <cellStyle name="___form_Test_Model_062101_1" xfId="1790" xr:uid="{00000000-0005-0000-0000-0000F1060000}"/>
    <cellStyle name="___form_Wind farm - operation CF" xfId="1791" xr:uid="{00000000-0005-0000-0000-0000F2060000}"/>
    <cellStyle name="___form_Wind farm - operation CF 2" xfId="1792" xr:uid="{00000000-0005-0000-0000-0000F3060000}"/>
    <cellStyle name="___form_Wind farm - operation CF 3" xfId="1793" xr:uid="{00000000-0005-0000-0000-0000F4060000}"/>
    <cellStyle name="___form_Wind farm - operation CF 4" xfId="1794" xr:uid="{00000000-0005-0000-0000-0000F5060000}"/>
    <cellStyle name="___form_Wind farm - operation CF_1" xfId="1795" xr:uid="{00000000-0005-0000-0000-0000F6060000}"/>
    <cellStyle name="___form_Wind farm - operation CF_1_NE Budgets ROCK 4-28-07 NS" xfId="1796" xr:uid="{00000000-0005-0000-0000-0000F7060000}"/>
    <cellStyle name="___form_Wind farm - operation CF_1_New England Budgets Mar 14" xfId="1797" xr:uid="{00000000-0005-0000-0000-0000F8060000}"/>
    <cellStyle name="___form_WindProject C 100MW - 2005-01-27 10PM (version 1)" xfId="1798" xr:uid="{00000000-0005-0000-0000-0000F9060000}"/>
    <cellStyle name="___form_WindProject C 100MW - 2005-01-27 10PM (version 1)_1" xfId="1799" xr:uid="{00000000-0005-0000-0000-0000FA060000}"/>
    <cellStyle name="___ga_PB" xfId="1800" xr:uid="{00000000-0005-0000-0000-0000FB060000}"/>
    <cellStyle name="___ga_PB_NE Budgets ROCK 4-28-07 NS" xfId="1801" xr:uid="{00000000-0005-0000-0000-0000FC060000}"/>
    <cellStyle name="___ga_PB_New England Budgets Mar 14" xfId="1802" xr:uid="{00000000-0005-0000-0000-0000FD060000}"/>
    <cellStyle name="___laroux" xfId="1803" xr:uid="{00000000-0005-0000-0000-0000FE060000}"/>
    <cellStyle name="___laroux 2" xfId="1804" xr:uid="{00000000-0005-0000-0000-0000FF060000}"/>
    <cellStyle name="___laroux 3" xfId="1805" xr:uid="{00000000-0005-0000-0000-000000070000}"/>
    <cellStyle name="___laroux 4" xfId="1806" xr:uid="{00000000-0005-0000-0000-000001070000}"/>
    <cellStyle name="___laroux_1" xfId="1807" xr:uid="{00000000-0005-0000-0000-000002070000}"/>
    <cellStyle name="___laroux_1_AirNergy Base Case_GE with interface" xfId="1808" xr:uid="{00000000-0005-0000-0000-000003070000}"/>
    <cellStyle name="___laroux_1_AirNergy Base Case_GE with interface_1" xfId="1809" xr:uid="{00000000-0005-0000-0000-000004070000}"/>
    <cellStyle name="___laroux_1_CF" xfId="1810" xr:uid="{00000000-0005-0000-0000-000005070000}"/>
    <cellStyle name="___laroux_1_CF_1" xfId="1811" xr:uid="{00000000-0005-0000-0000-000006070000}"/>
    <cellStyle name="___laroux_1_CF_2" xfId="1812" xr:uid="{00000000-0005-0000-0000-000007070000}"/>
    <cellStyle name="___laroux_1_Clipper Template Model_11.21.05" xfId="1813" xr:uid="{00000000-0005-0000-0000-000008070000}"/>
    <cellStyle name="___laroux_1_Clipper Template Model_11.21.05_1" xfId="1814" xr:uid="{00000000-0005-0000-0000-000009070000}"/>
    <cellStyle name="___laroux_1_Criterion Model_C-93_100MW_01.07.05" xfId="1815" xr:uid="{00000000-0005-0000-0000-00000A070000}"/>
    <cellStyle name="___laroux_1_Criterion Model_C-93_100MW_01.07.05_1" xfId="1816" xr:uid="{00000000-0005-0000-0000-00000B070000}"/>
    <cellStyle name="___laroux_1_Criterion Model_C-93_50MW_08.01.05" xfId="1817" xr:uid="{00000000-0005-0000-0000-00000C070000}"/>
    <cellStyle name="___laroux_1_Criterion Model_C-93_50MW_08.01.05_1" xfId="1818" xr:uid="{00000000-0005-0000-0000-00000D070000}"/>
    <cellStyle name="___laroux_1_Criterion Model_C-93_50MW_10.06.05" xfId="1819" xr:uid="{00000000-0005-0000-0000-00000E070000}"/>
    <cellStyle name="___laroux_1_Criterion Model_C-93_50MW_10.06.05_1" xfId="1820" xr:uid="{00000000-0005-0000-0000-00000F070000}"/>
    <cellStyle name="___laroux_1_Criterion Model_C-93_50MW_10.06.05_2" xfId="1821" xr:uid="{00000000-0005-0000-0000-000010070000}"/>
    <cellStyle name="___laroux_1_Criterion Model_C-93_Delaware_100MW_11.12.04_base" xfId="1822" xr:uid="{00000000-0005-0000-0000-000011070000}"/>
    <cellStyle name="___laroux_1_Criterion Model_C-93_Delaware_100MW_11.12.04_base_1" xfId="1823" xr:uid="{00000000-0005-0000-0000-000012070000}"/>
    <cellStyle name="___laroux_1_Criterion Model_C-93_Delaware_100MW_11.12.04_base_2" xfId="1824" xr:uid="{00000000-0005-0000-0000-000013070000}"/>
    <cellStyle name="___laroux_1_Endeavor 150 MW C96 Model_11.15.05" xfId="1825" xr:uid="{00000000-0005-0000-0000-000014070000}"/>
    <cellStyle name="___laroux_1_Endeavor 150 MW C96 Model_11.15.05_1" xfId="1826" xr:uid="{00000000-0005-0000-0000-000015070000}"/>
    <cellStyle name="___laroux_1_Endeavor 150 MW C96 Model_11.15.05_2" xfId="1827" xr:uid="{00000000-0005-0000-0000-000016070000}"/>
    <cellStyle name="___laroux_1_Endeavor 150 MW C96 Model_11.17.05A" xfId="1828" xr:uid="{00000000-0005-0000-0000-000017070000}"/>
    <cellStyle name="___laroux_1_Endeavor 150 MW C96 Model_11.17.05A_1" xfId="1829" xr:uid="{00000000-0005-0000-0000-000018070000}"/>
    <cellStyle name="___laroux_1_Endeavor 150 MW C96 Model_11.17.05A_2" xfId="1830" xr:uid="{00000000-0005-0000-0000-000019070000}"/>
    <cellStyle name="___laroux_1_EWC 43.5MW8oMtresc 3_25_021" xfId="1831" xr:uid="{00000000-0005-0000-0000-00001A070000}"/>
    <cellStyle name="___laroux_1_EWC 43.5MW8oMtresc 3_25_021_1" xfId="1832" xr:uid="{00000000-0005-0000-0000-00001B070000}"/>
    <cellStyle name="___laroux_1_EWC 43.5MW8oMtresc 3_25_021_2" xfId="1833" xr:uid="{00000000-0005-0000-0000-00001C070000}"/>
    <cellStyle name="___laroux_1_EWC 43.5MW8oMtresc 3_25_021_2_NE Budgets ROCK 4-28-07 NS" xfId="1834" xr:uid="{00000000-0005-0000-0000-00001D070000}"/>
    <cellStyle name="___laroux_1_EWC 43.5MW8oMtresc 3_25_021_2_New England Budgets Mar 14" xfId="1835" xr:uid="{00000000-0005-0000-0000-00001E070000}"/>
    <cellStyle name="___laroux_1_EWC 43.5MW8oMtresc 3_25_02v2" xfId="1836" xr:uid="{00000000-0005-0000-0000-00001F070000}"/>
    <cellStyle name="___laroux_1_EWC 43.5MW8oMtresc 3_25_02v2_1" xfId="1837" xr:uid="{00000000-0005-0000-0000-000020070000}"/>
    <cellStyle name="___laroux_1_EWC 43.5MW8oMtresc 3_25_02v2w_esc" xfId="1838" xr:uid="{00000000-0005-0000-0000-000021070000}"/>
    <cellStyle name="___laroux_1_EWC 43.5MW8oMtresc 3_25_02v2w_esc_1" xfId="1839" xr:uid="{00000000-0005-0000-0000-000022070000}"/>
    <cellStyle name="___laroux_1_EWC 43.5MW8oMtresc 3_25_02v2w_esc_1_NE Budgets ROCK 4-28-07 NS" xfId="1840" xr:uid="{00000000-0005-0000-0000-000023070000}"/>
    <cellStyle name="___laroux_1_EWC 43.5MW8oMtresc 3_25_02v2w_esc_1_New England Budgets Mar 14" xfId="1841" xr:uid="{00000000-0005-0000-0000-000024070000}"/>
    <cellStyle name="___laroux_1_EWC 43.5MW8oMtresc 3_25_02v2w_esc_2" xfId="1842" xr:uid="{00000000-0005-0000-0000-000025070000}"/>
    <cellStyle name="___laroux_1_ExampleDeal_GPBalloonNote_18Nov04" xfId="1843" xr:uid="{00000000-0005-0000-0000-000026070000}"/>
    <cellStyle name="___laroux_1_ExampleDeal_GPBalloonNote_18Nov04_1" xfId="1844" xr:uid="{00000000-0005-0000-0000-000027070000}"/>
    <cellStyle name="___laroux_1_Flying Cloud_GE_UNL_PPM_05.13.04" xfId="1845" xr:uid="{00000000-0005-0000-0000-000028070000}"/>
    <cellStyle name="___laroux_1_Flying Cloud_GE_UNL_PPM_05.13.04_1" xfId="1846" xr:uid="{00000000-0005-0000-0000-000029070000}"/>
    <cellStyle name="___laroux_1_Fund_Wind 2005-02-07 2pm" xfId="1847" xr:uid="{00000000-0005-0000-0000-00002A070000}"/>
    <cellStyle name="___laroux_1_Fund_Wind 2005-02-07 2pm_1" xfId="1848" xr:uid="{00000000-0005-0000-0000-00002B070000}"/>
    <cellStyle name="___laroux_1_Fund_Wind Base Case Model 1 31 05" xfId="1849" xr:uid="{00000000-0005-0000-0000-00002C070000}"/>
    <cellStyle name="___laroux_1_Fund_Wind Base Case Model 1 31 05_1" xfId="1850" xr:uid="{00000000-0005-0000-0000-00002D070000}"/>
    <cellStyle name="___laroux_1_Fund_Wind Base Case Model 1 31 05_2" xfId="1851" xr:uid="{00000000-0005-0000-0000-00002E070000}"/>
    <cellStyle name="___laroux_1_GeoThermal Project with ETC Q3 2005" xfId="1852" xr:uid="{00000000-0005-0000-0000-00002F070000}"/>
    <cellStyle name="___laroux_1_NE Budgets ROCK 4-28-07 NS" xfId="1853" xr:uid="{00000000-0005-0000-0000-000030070000}"/>
    <cellStyle name="___laroux_1_New England Budgets Mar 14" xfId="1854" xr:uid="{00000000-0005-0000-0000-000031070000}"/>
    <cellStyle name="___laroux_1_Northwinds Padoma San Juan_v1" xfId="1855" xr:uid="{00000000-0005-0000-0000-000032070000}"/>
    <cellStyle name="___laroux_1_Northwinds Padoma San Juan_v1_1" xfId="1856" xr:uid="{00000000-0005-0000-0000-000033070000}"/>
    <cellStyle name="___laroux_1_Silver Star Model_60MW_C93_03-15-06" xfId="1857" xr:uid="{00000000-0005-0000-0000-000034070000}"/>
    <cellStyle name="___laroux_1_Silver Star Model_60MW_C93_03-15-06_1" xfId="1858" xr:uid="{00000000-0005-0000-0000-000035070000}"/>
    <cellStyle name="___laroux_1_Silver Star Model_60MW_C93_03-15-06_2" xfId="1859" xr:uid="{00000000-0005-0000-0000-000036070000}"/>
    <cellStyle name="___laroux_1_Silver Star Model_60MW_C93_04-27-06" xfId="1860" xr:uid="{00000000-0005-0000-0000-000037070000}"/>
    <cellStyle name="___laroux_1_Silver Star Model_60MW_C93_04-27-06_1" xfId="1861" xr:uid="{00000000-0005-0000-0000-000038070000}"/>
    <cellStyle name="___laroux_1_Silver Star Model_60MW_C96_06-06-06 with Depreciation" xfId="1862" xr:uid="{00000000-0005-0000-0000-000039070000}"/>
    <cellStyle name="___laroux_1_Silver Star Model_60MW_C96_06-06-06 with Depreciation_1" xfId="1863" xr:uid="{00000000-0005-0000-0000-00003A070000}"/>
    <cellStyle name="___laroux_1_Silver Star Model_60MW_C96_06-06-06 with Depreciation_2" xfId="1864" xr:uid="{00000000-0005-0000-0000-00003B070000}"/>
    <cellStyle name="___laroux_1_Silver Star Model_60MW_C96_06-21-06" xfId="1865" xr:uid="{00000000-0005-0000-0000-00003C070000}"/>
    <cellStyle name="___laroux_1_Silver Star Model_60MW_C96_06-21-06_1" xfId="1866" xr:uid="{00000000-0005-0000-0000-00003D070000}"/>
    <cellStyle name="___laroux_1_Silver Star Model_60MW_C96_06-21-06_2" xfId="1867" xr:uid="{00000000-0005-0000-0000-00003E070000}"/>
    <cellStyle name="___laroux_1_Silver Star Model_60MW_C96_12-18-06" xfId="1868" xr:uid="{00000000-0005-0000-0000-00003F070000}"/>
    <cellStyle name="___laroux_1_Silver Star Model_60MW_C96_12-18-06_1" xfId="1869" xr:uid="{00000000-0005-0000-0000-000040070000}"/>
    <cellStyle name="___laroux_1_Sleeping Bear East_Clipper_v1" xfId="1870" xr:uid="{00000000-0005-0000-0000-000041070000}"/>
    <cellStyle name="___laroux_1_Sleeping Bear East_Clipper_v1_1" xfId="1871" xr:uid="{00000000-0005-0000-0000-000042070000}"/>
    <cellStyle name="___laroux_1_Sleeping Bear East_Clipper_v1_2" xfId="1872" xr:uid="{00000000-0005-0000-0000-000043070000}"/>
    <cellStyle name="___laroux_1_Sleeping Bear East_v1" xfId="1873" xr:uid="{00000000-0005-0000-0000-000044070000}"/>
    <cellStyle name="___laroux_1_Sleeping Bear East_v1_1" xfId="1874" xr:uid="{00000000-0005-0000-0000-000045070000}"/>
    <cellStyle name="___laroux_1_Sleeping Bear East_v1_2" xfId="1875" xr:uid="{00000000-0005-0000-0000-000046070000}"/>
    <cellStyle name="___laroux_1_Sleeping Bear East_v1_Monthly" xfId="1876" xr:uid="{00000000-0005-0000-0000-000047070000}"/>
    <cellStyle name="___laroux_1_Sleeping Bear East_v1_Monthly_1" xfId="1877" xr:uid="{00000000-0005-0000-0000-000048070000}"/>
    <cellStyle name="___laroux_1_Sleeping Bear East_v1_Monthly_2" xfId="1878" xr:uid="{00000000-0005-0000-0000-000049070000}"/>
    <cellStyle name="___laroux_1_Sleeping Bear East_v1a" xfId="1879" xr:uid="{00000000-0005-0000-0000-00004A070000}"/>
    <cellStyle name="___laroux_1_Sleeping Bear East_v1a_1" xfId="1880" xr:uid="{00000000-0005-0000-0000-00004B070000}"/>
    <cellStyle name="___laroux_1_Sleeping Bear East_v1a_2" xfId="1881" xr:uid="{00000000-0005-0000-0000-00004C070000}"/>
    <cellStyle name="___laroux_1_Template_Northwinds Model_v1" xfId="1882" xr:uid="{00000000-0005-0000-0000-00004D070000}"/>
    <cellStyle name="___laroux_1_Template_Northwinds Model_v1.2" xfId="1883" xr:uid="{00000000-0005-0000-0000-00004E070000}"/>
    <cellStyle name="___laroux_1_Template_Northwinds Model_v1.2_1" xfId="1884" xr:uid="{00000000-0005-0000-0000-00004F070000}"/>
    <cellStyle name="___laroux_1_Template_Northwinds Model_v1.2_2" xfId="1885" xr:uid="{00000000-0005-0000-0000-000050070000}"/>
    <cellStyle name="___laroux_1_Template_Northwinds Model_v1_1" xfId="1886" xr:uid="{00000000-0005-0000-0000-000051070000}"/>
    <cellStyle name="___laroux_1_TEST_101800" xfId="1887" xr:uid="{00000000-0005-0000-0000-000052070000}"/>
    <cellStyle name="___laroux_1_TEST_101800_1" xfId="1888" xr:uid="{00000000-0005-0000-0000-000053070000}"/>
    <cellStyle name="___laroux_1_Test_Model_01.18.02" xfId="1889" xr:uid="{00000000-0005-0000-0000-000054070000}"/>
    <cellStyle name="___laroux_1_Test_Model_061901" xfId="1890" xr:uid="{00000000-0005-0000-0000-000055070000}"/>
    <cellStyle name="___laroux_1_Test_Model_061901_1" xfId="1891" xr:uid="{00000000-0005-0000-0000-000056070000}"/>
    <cellStyle name="___laroux_1_Test_Model_061901_2" xfId="1892" xr:uid="{00000000-0005-0000-0000-000057070000}"/>
    <cellStyle name="___laroux_1_Test_Model_062101" xfId="1893" xr:uid="{00000000-0005-0000-0000-000058070000}"/>
    <cellStyle name="___laroux_1_Test_Model_062101_1" xfId="1894" xr:uid="{00000000-0005-0000-0000-000059070000}"/>
    <cellStyle name="___laroux_1_Wind farm - operation CF" xfId="1895" xr:uid="{00000000-0005-0000-0000-00005A070000}"/>
    <cellStyle name="___laroux_1_Wind farm - operation CF_1" xfId="1896" xr:uid="{00000000-0005-0000-0000-00005B070000}"/>
    <cellStyle name="___laroux_1_WindProject C 100MW - 2005-01-27 10PM (version 1)" xfId="1897" xr:uid="{00000000-0005-0000-0000-00005C070000}"/>
    <cellStyle name="___laroux_1_WindProject C 100MW - 2005-01-27 10PM (version 1)_1" xfId="1898" xr:uid="{00000000-0005-0000-0000-00005D070000}"/>
    <cellStyle name="___laroux_2" xfId="1899" xr:uid="{00000000-0005-0000-0000-00005E070000}"/>
    <cellStyle name="___laroux_2_AirNergy Base Case_GE with interface" xfId="1900" xr:uid="{00000000-0005-0000-0000-00005F070000}"/>
    <cellStyle name="___laroux_2_AirNergy Base Case_GE with interface 2" xfId="1901" xr:uid="{00000000-0005-0000-0000-000060070000}"/>
    <cellStyle name="___laroux_2_CF" xfId="1902" xr:uid="{00000000-0005-0000-0000-000061070000}"/>
    <cellStyle name="___laroux_2_CF_1" xfId="1903" xr:uid="{00000000-0005-0000-0000-000062070000}"/>
    <cellStyle name="___laroux_2_Clipper Template Model_11.21.05" xfId="1904" xr:uid="{00000000-0005-0000-0000-000063070000}"/>
    <cellStyle name="___laroux_2_Criterion Model_C-93_100MW_01.07.05" xfId="1905" xr:uid="{00000000-0005-0000-0000-000064070000}"/>
    <cellStyle name="___laroux_2_Criterion Model_C-93_100MW_01.07.05_1" xfId="1906" xr:uid="{00000000-0005-0000-0000-000065070000}"/>
    <cellStyle name="___laroux_2_Criterion Model_C-93_50MW_08.01.05" xfId="1907" xr:uid="{00000000-0005-0000-0000-000066070000}"/>
    <cellStyle name="___laroux_2_Criterion Model_C-93_50MW_10.06.05" xfId="1908" xr:uid="{00000000-0005-0000-0000-000067070000}"/>
    <cellStyle name="___laroux_2_Criterion Model_C-93_50MW_10.06.05_1" xfId="1909" xr:uid="{00000000-0005-0000-0000-000068070000}"/>
    <cellStyle name="___laroux_2_Criterion Model_C-93_Delaware_100MW_11.12.04_base" xfId="1910" xr:uid="{00000000-0005-0000-0000-000069070000}"/>
    <cellStyle name="___laroux_2_Endeavor 150 MW C96 Model_11.15.05" xfId="1911" xr:uid="{00000000-0005-0000-0000-00006A070000}"/>
    <cellStyle name="___laroux_2_Endeavor 150 MW C96 Model_11.17.05A" xfId="1912" xr:uid="{00000000-0005-0000-0000-00006B070000}"/>
    <cellStyle name="___laroux_2_Endeavor 150 MW C96 Model_11.17.05A_1" xfId="1913" xr:uid="{00000000-0005-0000-0000-00006C070000}"/>
    <cellStyle name="___laroux_2_EWC 43.5MW8oMtresc 3_25_021" xfId="1914" xr:uid="{00000000-0005-0000-0000-00006D070000}"/>
    <cellStyle name="___laroux_2_EWC 43.5MW8oMtresc 3_25_021 2" xfId="1915" xr:uid="{00000000-0005-0000-0000-00006E070000}"/>
    <cellStyle name="___laroux_2_EWC 43.5MW8oMtresc 3_25_021 3" xfId="1916" xr:uid="{00000000-0005-0000-0000-00006F070000}"/>
    <cellStyle name="___laroux_2_EWC 43.5MW8oMtresc 3_25_021 4" xfId="1917" xr:uid="{00000000-0005-0000-0000-000070070000}"/>
    <cellStyle name="___laroux_2_EWC 43.5MW8oMtresc 3_25_021_1" xfId="1918" xr:uid="{00000000-0005-0000-0000-000071070000}"/>
    <cellStyle name="___laroux_2_EWC 43.5MW8oMtresc 3_25_021_1_NE Budgets ROCK 4-28-07 NS" xfId="1919" xr:uid="{00000000-0005-0000-0000-000072070000}"/>
    <cellStyle name="___laroux_2_EWC 43.5MW8oMtresc 3_25_021_1_New England Budgets Mar 14" xfId="1920" xr:uid="{00000000-0005-0000-0000-000073070000}"/>
    <cellStyle name="___laroux_2_EWC 43.5MW8oMtresc 3_25_021_Portfolio Inputs" xfId="1921" xr:uid="{00000000-0005-0000-0000-000074070000}"/>
    <cellStyle name="___laroux_2_EWC 43.5MW8oMtresc 3_25_021_Portfolio Inputs 2" xfId="1922" xr:uid="{00000000-0005-0000-0000-000075070000}"/>
    <cellStyle name="___laroux_2_EWC 43.5MW8oMtresc 3_25_02v2" xfId="1923" xr:uid="{00000000-0005-0000-0000-000076070000}"/>
    <cellStyle name="___laroux_2_EWC 43.5MW8oMtresc 3_25_02v2_NE Budgets ROCK 4-28-07 NS" xfId="1924" xr:uid="{00000000-0005-0000-0000-000077070000}"/>
    <cellStyle name="___laroux_2_EWC 43.5MW8oMtresc 3_25_02v2_New England Budgets Mar 14" xfId="1925" xr:uid="{00000000-0005-0000-0000-000078070000}"/>
    <cellStyle name="___laroux_2_EWC 43.5MW8oMtresc 3_25_02v2w_esc" xfId="1926" xr:uid="{00000000-0005-0000-0000-000079070000}"/>
    <cellStyle name="___laroux_2_EWC 43.5MW8oMtresc 3_25_02v2w_esc_1" xfId="1927" xr:uid="{00000000-0005-0000-0000-00007A070000}"/>
    <cellStyle name="___laroux_2_EWC 43.5MW8oMtresc 3_25_02v2w_esc_1 2" xfId="1928" xr:uid="{00000000-0005-0000-0000-00007B070000}"/>
    <cellStyle name="___laroux_2_EWC 43.5MW8oMtresc 3_25_02v2w_esc_1 3" xfId="1929" xr:uid="{00000000-0005-0000-0000-00007C070000}"/>
    <cellStyle name="___laroux_2_EWC 43.5MW8oMtresc 3_25_02v2w_esc_1 4" xfId="1930" xr:uid="{00000000-0005-0000-0000-00007D070000}"/>
    <cellStyle name="___laroux_2_EWC 43.5MW8oMtresc 3_25_02v2w_esc_NE Budgets ROCK 4-28-07 NS" xfId="1931" xr:uid="{00000000-0005-0000-0000-00007E070000}"/>
    <cellStyle name="___laroux_2_EWC 43.5MW8oMtresc 3_25_02v2w_esc_New England Budgets Mar 14" xfId="1932" xr:uid="{00000000-0005-0000-0000-00007F070000}"/>
    <cellStyle name="___laroux_2_ExampleDeal_GPBalloonNote_18Nov04" xfId="1933" xr:uid="{00000000-0005-0000-0000-000080070000}"/>
    <cellStyle name="___laroux_2_Flying Cloud_GE_UNL_PPM_05.13.04" xfId="1934" xr:uid="{00000000-0005-0000-0000-000081070000}"/>
    <cellStyle name="___laroux_2_Fund_Wind 2005-02-07 2pm" xfId="1935" xr:uid="{00000000-0005-0000-0000-000082070000}"/>
    <cellStyle name="___laroux_2_Fund_Wind Base Case Model 1 31 05" xfId="1936" xr:uid="{00000000-0005-0000-0000-000083070000}"/>
    <cellStyle name="___laroux_2_Fund_Wind Base Case Model 1 31 05_1" xfId="1937" xr:uid="{00000000-0005-0000-0000-000084070000}"/>
    <cellStyle name="___laroux_2_GeoThermal Project with ETC Q3 2005" xfId="1938" xr:uid="{00000000-0005-0000-0000-000085070000}"/>
    <cellStyle name="___laroux_2_GeoThermal Project with ETC Q3 2005_1" xfId="1939" xr:uid="{00000000-0005-0000-0000-000086070000}"/>
    <cellStyle name="___laroux_2_NE Budgets ROCK 4-28-07 NS" xfId="1940" xr:uid="{00000000-0005-0000-0000-000087070000}"/>
    <cellStyle name="___laroux_2_New England Budgets Mar 14" xfId="1941" xr:uid="{00000000-0005-0000-0000-000088070000}"/>
    <cellStyle name="___laroux_2_Northwinds Padoma San Juan_v1" xfId="1942" xr:uid="{00000000-0005-0000-0000-000089070000}"/>
    <cellStyle name="___laroux_2_Silver Star Model_60MW_C93_03-15-06" xfId="1943" xr:uid="{00000000-0005-0000-0000-00008A070000}"/>
    <cellStyle name="___laroux_2_Silver Star Model_60MW_C93_04-27-06" xfId="1944" xr:uid="{00000000-0005-0000-0000-00008B070000}"/>
    <cellStyle name="___laroux_2_Silver Star Model_60MW_C93_04-27-06_1" xfId="1945" xr:uid="{00000000-0005-0000-0000-00008C070000}"/>
    <cellStyle name="___laroux_2_Silver Star Model_60MW_C96_06-06-06 with Depreciation" xfId="1946" xr:uid="{00000000-0005-0000-0000-00008D070000}"/>
    <cellStyle name="___laroux_2_Silver Star Model_60MW_C96_06-21-06" xfId="1947" xr:uid="{00000000-0005-0000-0000-00008E070000}"/>
    <cellStyle name="___laroux_2_Silver Star Model_60MW_C96_12-18-06" xfId="1948" xr:uid="{00000000-0005-0000-0000-00008F070000}"/>
    <cellStyle name="___laroux_2_Sleeping Bear East_Clipper_v1" xfId="1949" xr:uid="{00000000-0005-0000-0000-000090070000}"/>
    <cellStyle name="___laroux_2_Sleeping Bear East_Clipper_v1_1" xfId="1950" xr:uid="{00000000-0005-0000-0000-000091070000}"/>
    <cellStyle name="___laroux_2_Sleeping Bear East_v1" xfId="1951" xr:uid="{00000000-0005-0000-0000-000092070000}"/>
    <cellStyle name="___laroux_2_Sleeping Bear East_v1_1" xfId="1952" xr:uid="{00000000-0005-0000-0000-000093070000}"/>
    <cellStyle name="___laroux_2_Sleeping Bear East_v1_Monthly" xfId="1953" xr:uid="{00000000-0005-0000-0000-000094070000}"/>
    <cellStyle name="___laroux_2_Sleeping Bear East_v1_Monthly_1" xfId="1954" xr:uid="{00000000-0005-0000-0000-000095070000}"/>
    <cellStyle name="___laroux_2_Sleeping Bear East_v1a" xfId="1955" xr:uid="{00000000-0005-0000-0000-000096070000}"/>
    <cellStyle name="___laroux_2_Template_Northwinds Model_v1" xfId="1956" xr:uid="{00000000-0005-0000-0000-000097070000}"/>
    <cellStyle name="___laroux_2_Template_Northwinds Model_v1.2" xfId="1957" xr:uid="{00000000-0005-0000-0000-000098070000}"/>
    <cellStyle name="___laroux_2_Template_Northwinds Model_v1.2_1" xfId="1958" xr:uid="{00000000-0005-0000-0000-000099070000}"/>
    <cellStyle name="___laroux_2_TEST_101800" xfId="1959" xr:uid="{00000000-0005-0000-0000-00009A070000}"/>
    <cellStyle name="___laroux_2_TEST_101800_1" xfId="1960" xr:uid="{00000000-0005-0000-0000-00009B070000}"/>
    <cellStyle name="___laroux_2_Test_Model_01.18.02" xfId="1961" xr:uid="{00000000-0005-0000-0000-00009C070000}"/>
    <cellStyle name="___laroux_2_Test_Model_01.18.02_1" xfId="1962" xr:uid="{00000000-0005-0000-0000-00009D070000}"/>
    <cellStyle name="___laroux_2_Test_Model_061901" xfId="1963" xr:uid="{00000000-0005-0000-0000-00009E070000}"/>
    <cellStyle name="___laroux_2_Test_Model_061901_1" xfId="1964" xr:uid="{00000000-0005-0000-0000-00009F070000}"/>
    <cellStyle name="___laroux_2_Test_Model_062101" xfId="1965" xr:uid="{00000000-0005-0000-0000-0000A0070000}"/>
    <cellStyle name="___laroux_2_Wind farm - operation CF" xfId="1966" xr:uid="{00000000-0005-0000-0000-0000A1070000}"/>
    <cellStyle name="___laroux_2_Wind farm - operation CF 2" xfId="1967" xr:uid="{00000000-0005-0000-0000-0000A2070000}"/>
    <cellStyle name="___laroux_2_Wind farm - operation CF 3" xfId="1968" xr:uid="{00000000-0005-0000-0000-0000A3070000}"/>
    <cellStyle name="___laroux_2_Wind farm - operation CF 4" xfId="1969" xr:uid="{00000000-0005-0000-0000-0000A4070000}"/>
    <cellStyle name="___laroux_2_WindProject C 100MW - 2005-01-27 10PM (version 1)" xfId="1970" xr:uid="{00000000-0005-0000-0000-0000A5070000}"/>
    <cellStyle name="___laroux_2_WindProject C 100MW - 2005-01-27 10PM (version 1)_1" xfId="1971" xr:uid="{00000000-0005-0000-0000-0000A6070000}"/>
    <cellStyle name="___laroux_3" xfId="1972" xr:uid="{00000000-0005-0000-0000-0000A7070000}"/>
    <cellStyle name="___laroux_3_NE Budgets ROCK 4-28-07 NS" xfId="1973" xr:uid="{00000000-0005-0000-0000-0000A8070000}"/>
    <cellStyle name="___laroux_3_New England Budgets Mar 14" xfId="1974" xr:uid="{00000000-0005-0000-0000-0000A9070000}"/>
    <cellStyle name="___laroux_4" xfId="1975" xr:uid="{00000000-0005-0000-0000-0000AA070000}"/>
    <cellStyle name="___laroux_4_NE Budgets ROCK 4-28-07 NS" xfId="1976" xr:uid="{00000000-0005-0000-0000-0000AB070000}"/>
    <cellStyle name="___laroux_4_New England Budgets Mar 14" xfId="1977" xr:uid="{00000000-0005-0000-0000-0000AC070000}"/>
    <cellStyle name="___laroux_5" xfId="1978" xr:uid="{00000000-0005-0000-0000-0000AD070000}"/>
    <cellStyle name="___laroux_6" xfId="1979" xr:uid="{00000000-0005-0000-0000-0000AE070000}"/>
    <cellStyle name="___laroux_6_NE Budgets ROCK 4-28-07 NS" xfId="1980" xr:uid="{00000000-0005-0000-0000-0000AF070000}"/>
    <cellStyle name="___laroux_6_New England Budgets Mar 14" xfId="1981" xr:uid="{00000000-0005-0000-0000-0000B0070000}"/>
    <cellStyle name="___laroux_7" xfId="1982" xr:uid="{00000000-0005-0000-0000-0000B1070000}"/>
    <cellStyle name="___laroux_7_NE Budgets ROCK 4-28-07 NS" xfId="1983" xr:uid="{00000000-0005-0000-0000-0000B2070000}"/>
    <cellStyle name="___laroux_7_New England Budgets Mar 14" xfId="1984" xr:uid="{00000000-0005-0000-0000-0000B3070000}"/>
    <cellStyle name="___laroux_8" xfId="1985" xr:uid="{00000000-0005-0000-0000-0000B4070000}"/>
    <cellStyle name="___laroux_8 2" xfId="1986" xr:uid="{00000000-0005-0000-0000-0000B5070000}"/>
    <cellStyle name="___laroux_8_NE Budgets ROCK 4-28-07 NS" xfId="1987" xr:uid="{00000000-0005-0000-0000-0000B6070000}"/>
    <cellStyle name="___laroux_8_NE Budgets ROCK 4-28-07 NS 2" xfId="1988" xr:uid="{00000000-0005-0000-0000-0000B7070000}"/>
    <cellStyle name="___laroux_8_NE Budgets ROCK 4-28-07 NS 3" xfId="1989" xr:uid="{00000000-0005-0000-0000-0000B8070000}"/>
    <cellStyle name="___laroux_8_NE Budgets ROCK 4-28-07 NS 4" xfId="1990" xr:uid="{00000000-0005-0000-0000-0000B9070000}"/>
    <cellStyle name="___laroux_8_NE Budgets ROCK 4-28-07 NS_aLog" xfId="1991" xr:uid="{00000000-0005-0000-0000-0000BA070000}"/>
    <cellStyle name="___laroux_8_NE Budgets ROCK 4-28-07 NS_Annual CF" xfId="1992" xr:uid="{00000000-0005-0000-0000-0000BB070000}"/>
    <cellStyle name="___laroux_8_NE Budgets ROCK 4-28-07 NS_Book1" xfId="1993" xr:uid="{00000000-0005-0000-0000-0000BC070000}"/>
    <cellStyle name="___laroux_8_NE Budgets ROCK 4-28-07 NS_bSum" xfId="1994" xr:uid="{00000000-0005-0000-0000-0000BD070000}"/>
    <cellStyle name="___laroux_8_NE Budgets ROCK 4-28-07 NS_bSum_1" xfId="1995" xr:uid="{00000000-0005-0000-0000-0000BE070000}"/>
    <cellStyle name="___laroux_8_NE Budgets ROCK 4-28-07 NS_Data" xfId="1996" xr:uid="{00000000-0005-0000-0000-0000BF070000}"/>
    <cellStyle name="___laroux_8_NE Budgets ROCK 4-28-07 NS_DataIn" xfId="1997" xr:uid="{00000000-0005-0000-0000-0000C0070000}"/>
    <cellStyle name="___laroux_8_NE Budgets ROCK 4-28-07 NS_dBuild" xfId="1998" xr:uid="{00000000-0005-0000-0000-0000C1070000}"/>
    <cellStyle name="___laroux_8_NE Budgets ROCK 4-28-07 NS_eLoan" xfId="1999" xr:uid="{00000000-0005-0000-0000-0000C2070000}"/>
    <cellStyle name="___laroux_8_NE Budgets ROCK 4-28-07 NS_eLoans" xfId="2000" xr:uid="{00000000-0005-0000-0000-0000C3070000}"/>
    <cellStyle name="___laroux_8_NE Budgets ROCK 4-28-07 NS_eVF" xfId="2001" xr:uid="{00000000-0005-0000-0000-0000C4070000}"/>
    <cellStyle name="___laroux_8_NE Budgets ROCK 4-28-07 NS_eVF_aLog" xfId="2002" xr:uid="{00000000-0005-0000-0000-0000C5070000}"/>
    <cellStyle name="___laroux_8_NE Budgets ROCK 4-28-07 NS_eVF_bSum" xfId="2003" xr:uid="{00000000-0005-0000-0000-0000C6070000}"/>
    <cellStyle name="___laroux_8_NE Budgets ROCK 4-28-07 NS_eVF_bSum_1" xfId="2004" xr:uid="{00000000-0005-0000-0000-0000C7070000}"/>
    <cellStyle name="___laroux_8_NE Budgets ROCK 4-28-07 NS_eVF_fOp" xfId="2005" xr:uid="{00000000-0005-0000-0000-0000C8070000}"/>
    <cellStyle name="___laroux_8_NE Budgets ROCK 4-28-07 NS_eVF_gAnn" xfId="2006" xr:uid="{00000000-0005-0000-0000-0000C9070000}"/>
    <cellStyle name="___laroux_8_NE Budgets ROCK 4-28-07 NS_eVF_Gulf Wind 2-199.20MW-MHIs-Merchant-2009Feb03" xfId="2007" xr:uid="{00000000-0005-0000-0000-0000CA070000}"/>
    <cellStyle name="___laroux_8_NE Budgets ROCK 4-28-07 NS_eVF_Gulf Wind 2-199.20MW-MHIs-Merchant-2009Jan21" xfId="2008" xr:uid="{00000000-0005-0000-0000-0000CB070000}"/>
    <cellStyle name="___laroux_8_NE Budgets ROCK 4-28-07 NS_eVF_Hatchet Ridge-MHI 2.4s-(2009pricing)-103.20 MW-2009Feb03" xfId="2009" xr:uid="{00000000-0005-0000-0000-0000CC070000}"/>
    <cellStyle name="___laroux_8_NE Budgets ROCK 4-28-07 NS_eVF_hTaxLease" xfId="2010" xr:uid="{00000000-0005-0000-0000-0000CD070000}"/>
    <cellStyle name="___laroux_8_NE Budgets ROCK 4-28-07 NS_fOp" xfId="2011" xr:uid="{00000000-0005-0000-0000-0000CE070000}"/>
    <cellStyle name="___laroux_8_NE Budgets ROCK 4-28-07 NS_gAnn" xfId="2012" xr:uid="{00000000-0005-0000-0000-0000CF070000}"/>
    <cellStyle name="___laroux_8_NE Budgets ROCK 4-28-07 NS_Gulf Wind 2-199.20MW-MHIs-Merchant-2009Feb03" xfId="2013" xr:uid="{00000000-0005-0000-0000-0000D0070000}"/>
    <cellStyle name="___laroux_8_NE Budgets ROCK 4-28-07 NS_Gulf Wind 2-199.20MW-MHIs-Merchant-2009Jan21" xfId="2014" xr:uid="{00000000-0005-0000-0000-0000D1070000}"/>
    <cellStyle name="___laroux_8_NE Budgets ROCK 4-28-07 NS_Hatchet Ridge-MHI 2.4s-(2009pricing)103.20 MW-2008Dec19-VF" xfId="2015" xr:uid="{00000000-0005-0000-0000-0000D2070000}"/>
    <cellStyle name="___laroux_8_NE Budgets ROCK 4-28-07 NS_Hatchet Ridge-MHI 2.4s-(2009pricing)-103.20 MW-2009Feb03" xfId="2016" xr:uid="{00000000-0005-0000-0000-0000D3070000}"/>
    <cellStyle name="___laroux_8_NE Budgets ROCK 4-28-07 NS_hDataIn" xfId="2017" xr:uid="{00000000-0005-0000-0000-0000D4070000}"/>
    <cellStyle name="___laroux_8_NE Budgets ROCK 4-28-07 NS_hTaxLease" xfId="2018" xr:uid="{00000000-0005-0000-0000-0000D5070000}"/>
    <cellStyle name="___laroux_8_NE Budgets ROCK 4-28-07 NS_Majestic 2-79.20MW-MHIs-PPA-2008Dec19-VF" xfId="2019" xr:uid="{00000000-0005-0000-0000-0000D6070000}"/>
    <cellStyle name="___laroux_8_NE Budgets ROCK 4-28-07 NS_MJ" xfId="2020" xr:uid="{00000000-0005-0000-0000-0000D7070000}"/>
    <cellStyle name="___laroux_8_NE Budgets ROCK 4-28-07 NS_OpRoll" xfId="2021" xr:uid="{00000000-0005-0000-0000-0000D8070000}"/>
    <cellStyle name="___laroux_8_NE Budgets ROCK 4-28-07 NS_PR-MHI 2 4s-00 00MW-2008July17" xfId="2022" xr:uid="{00000000-0005-0000-0000-0000D9070000}"/>
    <cellStyle name="___laroux_8_NE Budgets ROCK 4-28-07 NS_ST" xfId="2023" xr:uid="{00000000-0005-0000-0000-0000DA070000}"/>
    <cellStyle name="___laroux_8_New England Budgets Mar 14" xfId="2024" xr:uid="{00000000-0005-0000-0000-0000DB070000}"/>
    <cellStyle name="___laroux_8_New England Budgets Mar 14 2" xfId="2025" xr:uid="{00000000-0005-0000-0000-0000DC070000}"/>
    <cellStyle name="___laroux_8_New England Budgets Mar 14 3" xfId="2026" xr:uid="{00000000-0005-0000-0000-0000DD070000}"/>
    <cellStyle name="___laroux_8_New England Budgets Mar 14 4" xfId="2027" xr:uid="{00000000-0005-0000-0000-0000DE070000}"/>
    <cellStyle name="___laroux_8_New England Budgets Mar 14_aLog" xfId="2028" xr:uid="{00000000-0005-0000-0000-0000DF070000}"/>
    <cellStyle name="___laroux_8_New England Budgets Mar 14_Annual CF" xfId="2029" xr:uid="{00000000-0005-0000-0000-0000E0070000}"/>
    <cellStyle name="___laroux_8_New England Budgets Mar 14_Asset Management Expenses NY '08 11-1-07" xfId="2030" xr:uid="{00000000-0005-0000-0000-0000E1070000}"/>
    <cellStyle name="___laroux_8_New England Budgets Mar 14_Asset Management Expenses NY '08 11-1-07 2" xfId="2031" xr:uid="{00000000-0005-0000-0000-0000E2070000}"/>
    <cellStyle name="___laroux_8_New England Budgets Mar 14_Book1" xfId="2032" xr:uid="{00000000-0005-0000-0000-0000E3070000}"/>
    <cellStyle name="___laroux_8_New England Budgets Mar 14_bSum" xfId="2033" xr:uid="{00000000-0005-0000-0000-0000E4070000}"/>
    <cellStyle name="___laroux_8_New England Budgets Mar 14_bSum_1" xfId="2034" xr:uid="{00000000-0005-0000-0000-0000E5070000}"/>
    <cellStyle name="___laroux_8_New England Budgets Mar 14_Chateaugay" xfId="2035" xr:uid="{00000000-0005-0000-0000-0000E6070000}"/>
    <cellStyle name="___laroux_8_New England Budgets Mar 14_Chateaugay 2" xfId="2036" xr:uid="{00000000-0005-0000-0000-0000E7070000}"/>
    <cellStyle name="___laroux_8_New England Budgets Mar 14_Data" xfId="2037" xr:uid="{00000000-0005-0000-0000-0000E8070000}"/>
    <cellStyle name="___laroux_8_New England Budgets Mar 14_DataIn" xfId="2038" xr:uid="{00000000-0005-0000-0000-0000E9070000}"/>
    <cellStyle name="___laroux_8_New England Budgets Mar 14_dBuild" xfId="2039" xr:uid="{00000000-0005-0000-0000-0000EA070000}"/>
    <cellStyle name="___laroux_8_New England Budgets Mar 14_eLoan" xfId="2040" xr:uid="{00000000-0005-0000-0000-0000EB070000}"/>
    <cellStyle name="___laroux_8_New England Budgets Mar 14_eLoans" xfId="2041" xr:uid="{00000000-0005-0000-0000-0000EC070000}"/>
    <cellStyle name="___laroux_8_New England Budgets Mar 14_eVF" xfId="2042" xr:uid="{00000000-0005-0000-0000-0000ED070000}"/>
    <cellStyle name="___laroux_8_New England Budgets Mar 14_eVF_aLog" xfId="2043" xr:uid="{00000000-0005-0000-0000-0000EE070000}"/>
    <cellStyle name="___laroux_8_New England Budgets Mar 14_eVF_bSum" xfId="2044" xr:uid="{00000000-0005-0000-0000-0000EF070000}"/>
    <cellStyle name="___laroux_8_New England Budgets Mar 14_eVF_bSum_1" xfId="2045" xr:uid="{00000000-0005-0000-0000-0000F0070000}"/>
    <cellStyle name="___laroux_8_New England Budgets Mar 14_eVF_fOp" xfId="2046" xr:uid="{00000000-0005-0000-0000-0000F1070000}"/>
    <cellStyle name="___laroux_8_New England Budgets Mar 14_eVF_gAnn" xfId="2047" xr:uid="{00000000-0005-0000-0000-0000F2070000}"/>
    <cellStyle name="___laroux_8_New England Budgets Mar 14_eVF_Gulf Wind 2-199.20MW-MHIs-Merchant-2009Feb03" xfId="2048" xr:uid="{00000000-0005-0000-0000-0000F3070000}"/>
    <cellStyle name="___laroux_8_New England Budgets Mar 14_eVF_Gulf Wind 2-199.20MW-MHIs-Merchant-2009Jan21" xfId="2049" xr:uid="{00000000-0005-0000-0000-0000F4070000}"/>
    <cellStyle name="___laroux_8_New England Budgets Mar 14_eVF_Hatchet Ridge-MHI 2.4s-(2009pricing)-103.20 MW-2009Feb03" xfId="2050" xr:uid="{00000000-0005-0000-0000-0000F5070000}"/>
    <cellStyle name="___laroux_8_New England Budgets Mar 14_eVF_hTaxLease" xfId="2051" xr:uid="{00000000-0005-0000-0000-0000F6070000}"/>
    <cellStyle name="___laroux_8_New England Budgets Mar 14_fOp" xfId="2052" xr:uid="{00000000-0005-0000-0000-0000F7070000}"/>
    <cellStyle name="___laroux_8_New England Budgets Mar 14_gAnn" xfId="2053" xr:uid="{00000000-0005-0000-0000-0000F8070000}"/>
    <cellStyle name="___laroux_8_New England Budgets Mar 14_Gulf Wind 2-199.20MW-MHIs-Merchant-2009Feb03" xfId="2054" xr:uid="{00000000-0005-0000-0000-0000F9070000}"/>
    <cellStyle name="___laroux_8_New England Budgets Mar 14_Gulf Wind 2-199.20MW-MHIs-Merchant-2009Jan21" xfId="2055" xr:uid="{00000000-0005-0000-0000-0000FA070000}"/>
    <cellStyle name="___laroux_8_New England Budgets Mar 14_Hatchet Ridge-MHI 2.4s-(2009pricing)103.20 MW-2008Dec19-VF" xfId="2056" xr:uid="{00000000-0005-0000-0000-0000FB070000}"/>
    <cellStyle name="___laroux_8_New England Budgets Mar 14_Hatchet Ridge-MHI 2.4s-(2009pricing)-103.20 MW-2009Feb03" xfId="2057" xr:uid="{00000000-0005-0000-0000-0000FC070000}"/>
    <cellStyle name="___laroux_8_New England Budgets Mar 14_hDataIn" xfId="2058" xr:uid="{00000000-0005-0000-0000-0000FD070000}"/>
    <cellStyle name="___laroux_8_New England Budgets Mar 14_hTaxLease" xfId="2059" xr:uid="{00000000-0005-0000-0000-0000FE070000}"/>
    <cellStyle name="___laroux_8_New England Budgets Mar 14_Majestic 2-79.20MW-MHIs-PPA-2008Dec19-VF" xfId="2060" xr:uid="{00000000-0005-0000-0000-0000FF070000}"/>
    <cellStyle name="___laroux_8_New England Budgets Mar 14_MJ" xfId="2061" xr:uid="{00000000-0005-0000-0000-000000080000}"/>
    <cellStyle name="___laroux_8_New England Budgets Mar 14_OpRoll" xfId="2062" xr:uid="{00000000-0005-0000-0000-000001080000}"/>
    <cellStyle name="___laroux_8_New England Budgets Mar 14_PR-MHI 2 4s-00 00MW-2008July17" xfId="2063" xr:uid="{00000000-0005-0000-0000-000002080000}"/>
    <cellStyle name="___laroux_8_New England Budgets Mar 14_ST" xfId="2064" xr:uid="{00000000-0005-0000-0000-000003080000}"/>
    <cellStyle name="___laroux_AirNergy Base Case_GE with interface" xfId="2065" xr:uid="{00000000-0005-0000-0000-000004080000}"/>
    <cellStyle name="___laroux_AirNergy Base Case_GE with interface_1" xfId="2066" xr:uid="{00000000-0005-0000-0000-000005080000}"/>
    <cellStyle name="___laroux_CF" xfId="2067" xr:uid="{00000000-0005-0000-0000-000006080000}"/>
    <cellStyle name="___laroux_CF_1" xfId="2068" xr:uid="{00000000-0005-0000-0000-000007080000}"/>
    <cellStyle name="___laroux_Clipper Template Model_11.21.05" xfId="2069" xr:uid="{00000000-0005-0000-0000-000008080000}"/>
    <cellStyle name="___laroux_Clipper Template Model_11.21.05_1" xfId="2070" xr:uid="{00000000-0005-0000-0000-000009080000}"/>
    <cellStyle name="___laroux_Clipper Template Model_11.21.05_2" xfId="2071" xr:uid="{00000000-0005-0000-0000-00000A080000}"/>
    <cellStyle name="___laroux_Criterion Model_C-93_100MW_01.07.05" xfId="2072" xr:uid="{00000000-0005-0000-0000-00000B080000}"/>
    <cellStyle name="___laroux_Criterion Model_C-93_100MW_01.07.05_1" xfId="2073" xr:uid="{00000000-0005-0000-0000-00000C080000}"/>
    <cellStyle name="___laroux_Criterion Model_C-93_100MW_01.07.05_2" xfId="2074" xr:uid="{00000000-0005-0000-0000-00000D080000}"/>
    <cellStyle name="___laroux_Criterion Model_C-93_50MW_08.01.05" xfId="2075" xr:uid="{00000000-0005-0000-0000-00000E080000}"/>
    <cellStyle name="___laroux_Criterion Model_C-93_50MW_08.01.05_1" xfId="2076" xr:uid="{00000000-0005-0000-0000-00000F080000}"/>
    <cellStyle name="___laroux_Criterion Model_C-93_50MW_10.06.05" xfId="2077" xr:uid="{00000000-0005-0000-0000-000010080000}"/>
    <cellStyle name="___laroux_Criterion Model_C-93_50MW_10.06.05_1" xfId="2078" xr:uid="{00000000-0005-0000-0000-000011080000}"/>
    <cellStyle name="___laroux_Criterion Model_C-93_Delaware_100MW_11.12.04_base" xfId="2079" xr:uid="{00000000-0005-0000-0000-000012080000}"/>
    <cellStyle name="___laroux_Criterion Model_C-93_Delaware_100MW_11.12.04_base_1" xfId="2080" xr:uid="{00000000-0005-0000-0000-000013080000}"/>
    <cellStyle name="___laroux_Endeavor 150 MW C96 Model_11.15.05" xfId="2081" xr:uid="{00000000-0005-0000-0000-000014080000}"/>
    <cellStyle name="___laroux_Endeavor 150 MW C96 Model_11.15.05_1" xfId="2082" xr:uid="{00000000-0005-0000-0000-000015080000}"/>
    <cellStyle name="___laroux_Endeavor 150 MW C96 Model_11.17.05A" xfId="2083" xr:uid="{00000000-0005-0000-0000-000016080000}"/>
    <cellStyle name="___laroux_Endeavor 150 MW C96 Model_11.17.05A_1" xfId="2084" xr:uid="{00000000-0005-0000-0000-000017080000}"/>
    <cellStyle name="___laroux_Endeavor 150 MW C96 Model_11.17.05A_2" xfId="2085" xr:uid="{00000000-0005-0000-0000-000018080000}"/>
    <cellStyle name="___laroux_EWC 43.5MW8oMtresc 3_25_021" xfId="2086" xr:uid="{00000000-0005-0000-0000-000019080000}"/>
    <cellStyle name="___laroux_EWC 43.5MW8oMtresc 3_25_021_1" xfId="2087" xr:uid="{00000000-0005-0000-0000-00001A080000}"/>
    <cellStyle name="___laroux_EWC 43.5MW8oMtresc 3_25_021_1 2" xfId="2088" xr:uid="{00000000-0005-0000-0000-00001B080000}"/>
    <cellStyle name="___laroux_EWC 43.5MW8oMtresc 3_25_021_1 3" xfId="2089" xr:uid="{00000000-0005-0000-0000-00001C080000}"/>
    <cellStyle name="___laroux_EWC 43.5MW8oMtresc 3_25_021_1 4" xfId="2090" xr:uid="{00000000-0005-0000-0000-00001D080000}"/>
    <cellStyle name="___laroux_EWC 43.5MW8oMtresc 3_25_021_NE Budgets ROCK 4-28-07 NS" xfId="2091" xr:uid="{00000000-0005-0000-0000-00001E080000}"/>
    <cellStyle name="___laroux_EWC 43.5MW8oMtresc 3_25_021_New England Budgets Mar 14" xfId="2092" xr:uid="{00000000-0005-0000-0000-00001F080000}"/>
    <cellStyle name="___laroux_EWC 43.5MW8oMtresc 3_25_02v2" xfId="2093" xr:uid="{00000000-0005-0000-0000-000020080000}"/>
    <cellStyle name="___laroux_EWC 43.5MW8oMtresc 3_25_02v2 2" xfId="2094" xr:uid="{00000000-0005-0000-0000-000021080000}"/>
    <cellStyle name="___laroux_EWC 43.5MW8oMtresc 3_25_02v2 3" xfId="2095" xr:uid="{00000000-0005-0000-0000-000022080000}"/>
    <cellStyle name="___laroux_EWC 43.5MW8oMtresc 3_25_02v2 4" xfId="2096" xr:uid="{00000000-0005-0000-0000-000023080000}"/>
    <cellStyle name="___laroux_EWC 43.5MW8oMtresc 3_25_02v2_1" xfId="2097" xr:uid="{00000000-0005-0000-0000-000024080000}"/>
    <cellStyle name="___laroux_EWC 43.5MW8oMtresc 3_25_02v2_1_NE Budgets ROCK 4-28-07 NS" xfId="2098" xr:uid="{00000000-0005-0000-0000-000025080000}"/>
    <cellStyle name="___laroux_EWC 43.5MW8oMtresc 3_25_02v2_1_New England Budgets Mar 14" xfId="2099" xr:uid="{00000000-0005-0000-0000-000026080000}"/>
    <cellStyle name="___laroux_EWC 43.5MW8oMtresc 3_25_02v2_2" xfId="2100" xr:uid="{00000000-0005-0000-0000-000027080000}"/>
    <cellStyle name="___laroux_EWC 43.5MW8oMtresc 3_25_02v2_2 2" xfId="2101" xr:uid="{00000000-0005-0000-0000-000028080000}"/>
    <cellStyle name="___laroux_EWC 43.5MW8oMtresc 3_25_02v2_2 3" xfId="2102" xr:uid="{00000000-0005-0000-0000-000029080000}"/>
    <cellStyle name="___laroux_EWC 43.5MW8oMtresc 3_25_02v2_2 4" xfId="2103" xr:uid="{00000000-0005-0000-0000-00002A080000}"/>
    <cellStyle name="___laroux_EWC 43.5MW8oMtresc 3_25_02v2w_esc" xfId="2104" xr:uid="{00000000-0005-0000-0000-00002B080000}"/>
    <cellStyle name="___laroux_EWC 43.5MW8oMtresc 3_25_02v2w_esc 2" xfId="2105" xr:uid="{00000000-0005-0000-0000-00002C080000}"/>
    <cellStyle name="___laroux_EWC 43.5MW8oMtresc 3_25_02v2w_esc 3" xfId="2106" xr:uid="{00000000-0005-0000-0000-00002D080000}"/>
    <cellStyle name="___laroux_EWC 43.5MW8oMtresc 3_25_02v2w_esc 4" xfId="2107" xr:uid="{00000000-0005-0000-0000-00002E080000}"/>
    <cellStyle name="___laroux_EWC 43.5MW8oMtresc 3_25_02v2w_esc_1" xfId="2108" xr:uid="{00000000-0005-0000-0000-00002F080000}"/>
    <cellStyle name="___laroux_EWC 43.5MW8oMtresc 3_25_02v2w_esc_1_NE Budgets ROCK 4-28-07 NS" xfId="2109" xr:uid="{00000000-0005-0000-0000-000030080000}"/>
    <cellStyle name="___laroux_EWC 43.5MW8oMtresc 3_25_02v2w_esc_1_New England Budgets Mar 14" xfId="2110" xr:uid="{00000000-0005-0000-0000-000031080000}"/>
    <cellStyle name="___laroux_ExampleDeal_GPBalloonNote_18Nov04" xfId="2111" xr:uid="{00000000-0005-0000-0000-000032080000}"/>
    <cellStyle name="___laroux_ExampleDeal_GPBalloonNote_18Nov04_1" xfId="2112" xr:uid="{00000000-0005-0000-0000-000033080000}"/>
    <cellStyle name="___laroux_Flying Cloud_GE_UNL_PPM_05.13.04" xfId="2113" xr:uid="{00000000-0005-0000-0000-000034080000}"/>
    <cellStyle name="___laroux_Fund_Wind 2005-02-07 2pm" xfId="2114" xr:uid="{00000000-0005-0000-0000-000035080000}"/>
    <cellStyle name="___laroux_Fund_Wind 2005-02-07 2pm_1" xfId="2115" xr:uid="{00000000-0005-0000-0000-000036080000}"/>
    <cellStyle name="___laroux_Fund_Wind Base Case Model 1 31 05" xfId="2116" xr:uid="{00000000-0005-0000-0000-000037080000}"/>
    <cellStyle name="___laroux_Fund_Wind Base Case Model 1 31 05_1" xfId="2117" xr:uid="{00000000-0005-0000-0000-000038080000}"/>
    <cellStyle name="___laroux_GeoThermal Project with ETC Q3 2005" xfId="2118" xr:uid="{00000000-0005-0000-0000-000039080000}"/>
    <cellStyle name="___laroux_GeoThermal Project with ETC Q3 2005_1" xfId="2119" xr:uid="{00000000-0005-0000-0000-00003A080000}"/>
    <cellStyle name="___laroux_Northwinds Padoma San Juan_v1" xfId="2120" xr:uid="{00000000-0005-0000-0000-00003B080000}"/>
    <cellStyle name="___laroux_Northwinds Padoma San Juan_v1_1" xfId="2121" xr:uid="{00000000-0005-0000-0000-00003C080000}"/>
    <cellStyle name="___laroux_Northwinds Padoma San Juan_v1_2" xfId="2122" xr:uid="{00000000-0005-0000-0000-00003D080000}"/>
    <cellStyle name="___laroux_Silver Star Model_60MW_C93_03-15-06" xfId="2123" xr:uid="{00000000-0005-0000-0000-00003E080000}"/>
    <cellStyle name="___laroux_Silver Star Model_60MW_C93_03-15-06_1" xfId="2124" xr:uid="{00000000-0005-0000-0000-00003F080000}"/>
    <cellStyle name="___laroux_Silver Star Model_60MW_C93_04-27-06" xfId="2125" xr:uid="{00000000-0005-0000-0000-000040080000}"/>
    <cellStyle name="___laroux_Silver Star Model_60MW_C93_04-27-06_1" xfId="2126" xr:uid="{00000000-0005-0000-0000-000041080000}"/>
    <cellStyle name="___laroux_Silver Star Model_60MW_C96_06-06-06 with Depreciation" xfId="2127" xr:uid="{00000000-0005-0000-0000-000042080000}"/>
    <cellStyle name="___laroux_Silver Star Model_60MW_C96_06-06-06 with Depreciation_1" xfId="2128" xr:uid="{00000000-0005-0000-0000-000043080000}"/>
    <cellStyle name="___laroux_Silver Star Model_60MW_C96_06-21-06" xfId="2129" xr:uid="{00000000-0005-0000-0000-000044080000}"/>
    <cellStyle name="___laroux_Silver Star Model_60MW_C96_06-21-06_1" xfId="2130" xr:uid="{00000000-0005-0000-0000-000045080000}"/>
    <cellStyle name="___laroux_Silver Star Model_60MW_C96_12-18-06" xfId="2131" xr:uid="{00000000-0005-0000-0000-000046080000}"/>
    <cellStyle name="___laroux_Silver Star Model_60MW_C96_12-18-06_1" xfId="2132" xr:uid="{00000000-0005-0000-0000-000047080000}"/>
    <cellStyle name="___laroux_Sleeping Bear East_Clipper_v1" xfId="2133" xr:uid="{00000000-0005-0000-0000-000048080000}"/>
    <cellStyle name="___laroux_Sleeping Bear East_Clipper_v1_1" xfId="2134" xr:uid="{00000000-0005-0000-0000-000049080000}"/>
    <cellStyle name="___laroux_Sleeping Bear East_Clipper_v1_2" xfId="2135" xr:uid="{00000000-0005-0000-0000-00004A080000}"/>
    <cellStyle name="___laroux_Sleeping Bear East_v1" xfId="2136" xr:uid="{00000000-0005-0000-0000-00004B080000}"/>
    <cellStyle name="___laroux_Sleeping Bear East_v1_1" xfId="2137" xr:uid="{00000000-0005-0000-0000-00004C080000}"/>
    <cellStyle name="___laroux_Sleeping Bear East_v1_Monthly" xfId="2138" xr:uid="{00000000-0005-0000-0000-00004D080000}"/>
    <cellStyle name="___laroux_Sleeping Bear East_v1_Monthly_1" xfId="2139" xr:uid="{00000000-0005-0000-0000-00004E080000}"/>
    <cellStyle name="___laroux_Sleeping Bear East_v1_Monthly_2" xfId="2140" xr:uid="{00000000-0005-0000-0000-00004F080000}"/>
    <cellStyle name="___laroux_Sleeping Bear East_v1a" xfId="2141" xr:uid="{00000000-0005-0000-0000-000050080000}"/>
    <cellStyle name="___laroux_Sleeping Bear East_v1a_1" xfId="2142" xr:uid="{00000000-0005-0000-0000-000051080000}"/>
    <cellStyle name="___laroux_Sleeping Bear East_v1a_2" xfId="2143" xr:uid="{00000000-0005-0000-0000-000052080000}"/>
    <cellStyle name="___laroux_Template_Northwinds Model_v1" xfId="2144" xr:uid="{00000000-0005-0000-0000-000053080000}"/>
    <cellStyle name="___laroux_Template_Northwinds Model_v1.2" xfId="2145" xr:uid="{00000000-0005-0000-0000-000054080000}"/>
    <cellStyle name="___laroux_Template_Northwinds Model_v1.2_1" xfId="2146" xr:uid="{00000000-0005-0000-0000-000055080000}"/>
    <cellStyle name="___laroux_Template_Northwinds Model_v1.2_2" xfId="2147" xr:uid="{00000000-0005-0000-0000-000056080000}"/>
    <cellStyle name="___laroux_Template_Northwinds Model_v1_1" xfId="2148" xr:uid="{00000000-0005-0000-0000-000057080000}"/>
    <cellStyle name="___laroux_TEST_101800" xfId="2149" xr:uid="{00000000-0005-0000-0000-000058080000}"/>
    <cellStyle name="___laroux_TEST_101800_1" xfId="2150" xr:uid="{00000000-0005-0000-0000-000059080000}"/>
    <cellStyle name="___laroux_Test_Model_01.18.02" xfId="2151" xr:uid="{00000000-0005-0000-0000-00005A080000}"/>
    <cellStyle name="___laroux_Test_Model_01.18.02_1" xfId="2152" xr:uid="{00000000-0005-0000-0000-00005B080000}"/>
    <cellStyle name="___laroux_Test_Model_061901" xfId="2153" xr:uid="{00000000-0005-0000-0000-00005C080000}"/>
    <cellStyle name="___laroux_Test_Model_061901_1" xfId="2154" xr:uid="{00000000-0005-0000-0000-00005D080000}"/>
    <cellStyle name="___laroux_Test_Model_062101" xfId="2155" xr:uid="{00000000-0005-0000-0000-00005E080000}"/>
    <cellStyle name="___laroux_Test_Model_062101_1" xfId="2156" xr:uid="{00000000-0005-0000-0000-00005F080000}"/>
    <cellStyle name="___laroux_Wind farm - operation CF" xfId="2157" xr:uid="{00000000-0005-0000-0000-000060080000}"/>
    <cellStyle name="___laroux_Wind farm - operation CF 2" xfId="2158" xr:uid="{00000000-0005-0000-0000-000061080000}"/>
    <cellStyle name="___laroux_Wind farm - operation CF 3" xfId="2159" xr:uid="{00000000-0005-0000-0000-000062080000}"/>
    <cellStyle name="___laroux_Wind farm - operation CF 4" xfId="2160" xr:uid="{00000000-0005-0000-0000-000063080000}"/>
    <cellStyle name="___laroux_Wind farm - operation CF_1" xfId="2161" xr:uid="{00000000-0005-0000-0000-000064080000}"/>
    <cellStyle name="___laroux_Wind farm - operation CF_1_NE Budgets ROCK 4-28-07 NS" xfId="2162" xr:uid="{00000000-0005-0000-0000-000065080000}"/>
    <cellStyle name="___laroux_Wind farm - operation CF_1_New England Budgets Mar 14" xfId="2163" xr:uid="{00000000-0005-0000-0000-000066080000}"/>
    <cellStyle name="___laroux_WindProject C 100MW - 2005-01-27 10PM (version 1)" xfId="2164" xr:uid="{00000000-0005-0000-0000-000067080000}"/>
    <cellStyle name="___laroux_WindProject C 100MW - 2005-01-27 10PM (version 1)_1" xfId="2165" xr:uid="{00000000-0005-0000-0000-000068080000}"/>
    <cellStyle name="___laroux_WindProject C 100MW - 2005-01-27 10PM (version 1)_2" xfId="2166" xr:uid="{00000000-0005-0000-0000-000069080000}"/>
    <cellStyle name="___PERSONAL" xfId="2167" xr:uid="{00000000-0005-0000-0000-00006A080000}"/>
    <cellStyle name="___PERSONAL_1" xfId="2168" xr:uid="{00000000-0005-0000-0000-00006B080000}"/>
    <cellStyle name="___PERSONAL_1 2" xfId="2169" xr:uid="{00000000-0005-0000-0000-00006C080000}"/>
    <cellStyle name="___PERSONAL_1 3" xfId="2170" xr:uid="{00000000-0005-0000-0000-00006D080000}"/>
    <cellStyle name="___PERSONAL_1 4" xfId="2171" xr:uid="{00000000-0005-0000-0000-00006E080000}"/>
    <cellStyle name="___PERSONAL_1_AirNergy Base Case_GE with interface" xfId="2172" xr:uid="{00000000-0005-0000-0000-00006F080000}"/>
    <cellStyle name="___PERSONAL_1_AirNergy Base Case_GE with interface_1" xfId="2173" xr:uid="{00000000-0005-0000-0000-000070080000}"/>
    <cellStyle name="___PERSONAL_1_CF" xfId="2174" xr:uid="{00000000-0005-0000-0000-000071080000}"/>
    <cellStyle name="___PERSONAL_1_CF_1" xfId="2175" xr:uid="{00000000-0005-0000-0000-000072080000}"/>
    <cellStyle name="___PERSONAL_1_CF_2" xfId="2176" xr:uid="{00000000-0005-0000-0000-000073080000}"/>
    <cellStyle name="___PERSONAL_1_Clipper Template Model_11.21.05" xfId="2177" xr:uid="{00000000-0005-0000-0000-000074080000}"/>
    <cellStyle name="___PERSONAL_1_Clipper Template Model_11.21.05_1" xfId="2178" xr:uid="{00000000-0005-0000-0000-000075080000}"/>
    <cellStyle name="___PERSONAL_1_Clipper Template Model_11.21.05_2" xfId="2179" xr:uid="{00000000-0005-0000-0000-000076080000}"/>
    <cellStyle name="___PERSONAL_1_Criterion Model_C-93_100MW_01.07.05" xfId="2180" xr:uid="{00000000-0005-0000-0000-000077080000}"/>
    <cellStyle name="___PERSONAL_1_Criterion Model_C-93_100MW_01.07.05_1" xfId="2181" xr:uid="{00000000-0005-0000-0000-000078080000}"/>
    <cellStyle name="___PERSONAL_1_Criterion Model_C-93_50MW_08.01.05" xfId="2182" xr:uid="{00000000-0005-0000-0000-000079080000}"/>
    <cellStyle name="___PERSONAL_1_Criterion Model_C-93_50MW_08.01.05_1" xfId="2183" xr:uid="{00000000-0005-0000-0000-00007A080000}"/>
    <cellStyle name="___PERSONAL_1_Criterion Model_C-93_50MW_10.06.05" xfId="2184" xr:uid="{00000000-0005-0000-0000-00007B080000}"/>
    <cellStyle name="___PERSONAL_1_Criterion Model_C-93_50MW_10.06.05_1" xfId="2185" xr:uid="{00000000-0005-0000-0000-00007C080000}"/>
    <cellStyle name="___PERSONAL_1_Criterion Model_C-93_50MW_10.06.05_2" xfId="2186" xr:uid="{00000000-0005-0000-0000-00007D080000}"/>
    <cellStyle name="___PERSONAL_1_Criterion Model_C-93_Delaware_100MW_11.12.04_base" xfId="2187" xr:uid="{00000000-0005-0000-0000-00007E080000}"/>
    <cellStyle name="___PERSONAL_1_Criterion Model_C-93_Delaware_100MW_11.12.04_base_1" xfId="2188" xr:uid="{00000000-0005-0000-0000-00007F080000}"/>
    <cellStyle name="___PERSONAL_1_Endeavor 150 MW C96 Model_11.15.05" xfId="2189" xr:uid="{00000000-0005-0000-0000-000080080000}"/>
    <cellStyle name="___PERSONAL_1_Endeavor 150 MW C96 Model_11.15.05_1" xfId="2190" xr:uid="{00000000-0005-0000-0000-000081080000}"/>
    <cellStyle name="___PERSONAL_1_Endeavor 150 MW C96 Model_11.17.05A" xfId="2191" xr:uid="{00000000-0005-0000-0000-000082080000}"/>
    <cellStyle name="___PERSONAL_1_Endeavor 150 MW C96 Model_11.17.05A_1" xfId="2192" xr:uid="{00000000-0005-0000-0000-000083080000}"/>
    <cellStyle name="___PERSONAL_1_Endeavor 150 MW C96 Model_11.17.05A_2" xfId="2193" xr:uid="{00000000-0005-0000-0000-000084080000}"/>
    <cellStyle name="___PERSONAL_1_EWC 43.5MW8oMtresc 3_25_021" xfId="2194" xr:uid="{00000000-0005-0000-0000-000085080000}"/>
    <cellStyle name="___PERSONAL_1_EWC 43.5MW8oMtresc 3_25_021_1" xfId="2195" xr:uid="{00000000-0005-0000-0000-000086080000}"/>
    <cellStyle name="___PERSONAL_1_EWC 43.5MW8oMtresc 3_25_021_1 2" xfId="2196" xr:uid="{00000000-0005-0000-0000-000087080000}"/>
    <cellStyle name="___PERSONAL_1_EWC 43.5MW8oMtresc 3_25_021_1 3" xfId="2197" xr:uid="{00000000-0005-0000-0000-000088080000}"/>
    <cellStyle name="___PERSONAL_1_EWC 43.5MW8oMtresc 3_25_021_1 4" xfId="2198" xr:uid="{00000000-0005-0000-0000-000089080000}"/>
    <cellStyle name="___PERSONAL_1_EWC 43.5MW8oMtresc 3_25_021_NE Budgets ROCK 4-28-07 NS" xfId="2199" xr:uid="{00000000-0005-0000-0000-00008A080000}"/>
    <cellStyle name="___PERSONAL_1_EWC 43.5MW8oMtresc 3_25_021_New England Budgets Mar 14" xfId="2200" xr:uid="{00000000-0005-0000-0000-00008B080000}"/>
    <cellStyle name="___PERSONAL_1_EWC 43.5MW8oMtresc 3_25_02v2" xfId="2201" xr:uid="{00000000-0005-0000-0000-00008C080000}"/>
    <cellStyle name="___PERSONAL_1_EWC 43.5MW8oMtresc 3_25_02v2_1" xfId="2202" xr:uid="{00000000-0005-0000-0000-00008D080000}"/>
    <cellStyle name="___PERSONAL_1_EWC 43.5MW8oMtresc 3_25_02v2_1 2" xfId="2203" xr:uid="{00000000-0005-0000-0000-00008E080000}"/>
    <cellStyle name="___PERSONAL_1_EWC 43.5MW8oMtresc 3_25_02v2_2" xfId="2204" xr:uid="{00000000-0005-0000-0000-00008F080000}"/>
    <cellStyle name="___PERSONAL_1_EWC 43.5MW8oMtresc 3_25_02v2_2 2" xfId="2205" xr:uid="{00000000-0005-0000-0000-000090080000}"/>
    <cellStyle name="___PERSONAL_1_EWC 43.5MW8oMtresc 3_25_02v2_2 3" xfId="2206" xr:uid="{00000000-0005-0000-0000-000091080000}"/>
    <cellStyle name="___PERSONAL_1_EWC 43.5MW8oMtresc 3_25_02v2_2 4" xfId="2207" xr:uid="{00000000-0005-0000-0000-000092080000}"/>
    <cellStyle name="___PERSONAL_1_EWC 43.5MW8oMtresc 3_25_02v2_NE Budgets ROCK 4-28-07 NS" xfId="2208" xr:uid="{00000000-0005-0000-0000-000093080000}"/>
    <cellStyle name="___PERSONAL_1_EWC 43.5MW8oMtresc 3_25_02v2_New England Budgets Mar 14" xfId="2209" xr:uid="{00000000-0005-0000-0000-000094080000}"/>
    <cellStyle name="___PERSONAL_1_EWC 43.5MW8oMtresc 3_25_02v2w_esc" xfId="2210" xr:uid="{00000000-0005-0000-0000-000095080000}"/>
    <cellStyle name="___PERSONAL_1_EWC 43.5MW8oMtresc 3_25_02v2w_esc 2" xfId="2211" xr:uid="{00000000-0005-0000-0000-000096080000}"/>
    <cellStyle name="___PERSONAL_1_EWC 43.5MW8oMtresc 3_25_02v2w_esc 3" xfId="2212" xr:uid="{00000000-0005-0000-0000-000097080000}"/>
    <cellStyle name="___PERSONAL_1_EWC 43.5MW8oMtresc 3_25_02v2w_esc 4" xfId="2213" xr:uid="{00000000-0005-0000-0000-000098080000}"/>
    <cellStyle name="___PERSONAL_1_EWC 43.5MW8oMtresc 3_25_02v2w_esc_1" xfId="2214" xr:uid="{00000000-0005-0000-0000-000099080000}"/>
    <cellStyle name="___PERSONAL_1_EWC 43.5MW8oMtresc 3_25_02v2w_esc_1 2" xfId="2215" xr:uid="{00000000-0005-0000-0000-00009A080000}"/>
    <cellStyle name="___PERSONAL_1_ExampleDeal_GPBalloonNote_18Nov04" xfId="2216" xr:uid="{00000000-0005-0000-0000-00009B080000}"/>
    <cellStyle name="___PERSONAL_1_ExampleDeal_GPBalloonNote_18Nov04_1" xfId="2217" xr:uid="{00000000-0005-0000-0000-00009C080000}"/>
    <cellStyle name="___PERSONAL_1_Flying Cloud_GE_UNL_PPM_05.13.04" xfId="2218" xr:uid="{00000000-0005-0000-0000-00009D080000}"/>
    <cellStyle name="___PERSONAL_1_Fund_Wind 2005-02-07 2pm" xfId="2219" xr:uid="{00000000-0005-0000-0000-00009E080000}"/>
    <cellStyle name="___PERSONAL_1_Fund_Wind 2005-02-07 2pm_1" xfId="2220" xr:uid="{00000000-0005-0000-0000-00009F080000}"/>
    <cellStyle name="___PERSONAL_1_Fund_Wind 2005-02-07 2pm_1 2" xfId="2221" xr:uid="{00000000-0005-0000-0000-0000A0080000}"/>
    <cellStyle name="___PERSONAL_1_Fund_Wind Base Case Model 1 31 05" xfId="2222" xr:uid="{00000000-0005-0000-0000-0000A1080000}"/>
    <cellStyle name="___PERSONAL_1_Fund_Wind Base Case Model 1 31 05_1" xfId="2223" xr:uid="{00000000-0005-0000-0000-0000A2080000}"/>
    <cellStyle name="___PERSONAL_1_Fund_Wind Base Case Model 1 31 05_1 2" xfId="2224" xr:uid="{00000000-0005-0000-0000-0000A3080000}"/>
    <cellStyle name="___PERSONAL_1_Fund_Wind Base Case Model 1 31 05_2" xfId="2225" xr:uid="{00000000-0005-0000-0000-0000A4080000}"/>
    <cellStyle name="___PERSONAL_1_GeoThermal Project with ETC Q3 2005" xfId="2226" xr:uid="{00000000-0005-0000-0000-0000A5080000}"/>
    <cellStyle name="___PERSONAL_1_GeoThermal Project with ETC Q3 2005 2" xfId="2227" xr:uid="{00000000-0005-0000-0000-0000A6080000}"/>
    <cellStyle name="___PERSONAL_1_GeoThermal Project with ETC Q3 2005_1" xfId="2228" xr:uid="{00000000-0005-0000-0000-0000A7080000}"/>
    <cellStyle name="___PERSONAL_1_Northwinds Padoma San Juan_v1" xfId="2229" xr:uid="{00000000-0005-0000-0000-0000A8080000}"/>
    <cellStyle name="___PERSONAL_1_Northwinds Padoma San Juan_v1_1" xfId="2230" xr:uid="{00000000-0005-0000-0000-0000A9080000}"/>
    <cellStyle name="___PERSONAL_1_Silver Star Model_60MW_C93_03-15-06" xfId="2231" xr:uid="{00000000-0005-0000-0000-0000AA080000}"/>
    <cellStyle name="___PERSONAL_1_Silver Star Model_60MW_C93_03-15-06_1" xfId="2232" xr:uid="{00000000-0005-0000-0000-0000AB080000}"/>
    <cellStyle name="___PERSONAL_1_Silver Star Model_60MW_C93_04-27-06" xfId="2233" xr:uid="{00000000-0005-0000-0000-0000AC080000}"/>
    <cellStyle name="___PERSONAL_1_Silver Star Model_60MW_C93_04-27-06_1" xfId="2234" xr:uid="{00000000-0005-0000-0000-0000AD080000}"/>
    <cellStyle name="___PERSONAL_1_Silver Star Model_60MW_C93_04-27-06_2" xfId="2235" xr:uid="{00000000-0005-0000-0000-0000AE080000}"/>
    <cellStyle name="___PERSONAL_1_Silver Star Model_60MW_C96_06-06-06 with Depreciation" xfId="2236" xr:uid="{00000000-0005-0000-0000-0000AF080000}"/>
    <cellStyle name="___PERSONAL_1_Silver Star Model_60MW_C96_06-06-06 with Depreciation_1" xfId="2237" xr:uid="{00000000-0005-0000-0000-0000B0080000}"/>
    <cellStyle name="___PERSONAL_1_Silver Star Model_60MW_C96_06-06-06 with Depreciation_2" xfId="2238" xr:uid="{00000000-0005-0000-0000-0000B1080000}"/>
    <cellStyle name="___PERSONAL_1_Silver Star Model_60MW_C96_06-21-06" xfId="2239" xr:uid="{00000000-0005-0000-0000-0000B2080000}"/>
    <cellStyle name="___PERSONAL_1_Silver Star Model_60MW_C96_06-21-06_1" xfId="2240" xr:uid="{00000000-0005-0000-0000-0000B3080000}"/>
    <cellStyle name="___PERSONAL_1_Silver Star Model_60MW_C96_06-21-06_2" xfId="2241" xr:uid="{00000000-0005-0000-0000-0000B4080000}"/>
    <cellStyle name="___PERSONAL_1_Silver Star Model_60MW_C96_12-18-06" xfId="2242" xr:uid="{00000000-0005-0000-0000-0000B5080000}"/>
    <cellStyle name="___PERSONAL_1_Silver Star Model_60MW_C96_12-18-06_1" xfId="2243" xr:uid="{00000000-0005-0000-0000-0000B6080000}"/>
    <cellStyle name="___PERSONAL_1_Sleeping Bear East_Clipper_v1" xfId="2244" xr:uid="{00000000-0005-0000-0000-0000B7080000}"/>
    <cellStyle name="___PERSONAL_1_Sleeping Bear East_Clipper_v1_1" xfId="2245" xr:uid="{00000000-0005-0000-0000-0000B8080000}"/>
    <cellStyle name="___PERSONAL_1_Sleeping Bear East_v1" xfId="2246" xr:uid="{00000000-0005-0000-0000-0000B9080000}"/>
    <cellStyle name="___PERSONAL_1_Sleeping Bear East_v1_1" xfId="2247" xr:uid="{00000000-0005-0000-0000-0000BA080000}"/>
    <cellStyle name="___PERSONAL_1_Sleeping Bear East_v1_Monthly" xfId="2248" xr:uid="{00000000-0005-0000-0000-0000BB080000}"/>
    <cellStyle name="___PERSONAL_1_Sleeping Bear East_v1_Monthly_1" xfId="2249" xr:uid="{00000000-0005-0000-0000-0000BC080000}"/>
    <cellStyle name="___PERSONAL_1_Sleeping Bear East_v1_Monthly_2" xfId="2250" xr:uid="{00000000-0005-0000-0000-0000BD080000}"/>
    <cellStyle name="___PERSONAL_1_Sleeping Bear East_v1a" xfId="2251" xr:uid="{00000000-0005-0000-0000-0000BE080000}"/>
    <cellStyle name="___PERSONAL_1_Sleeping Bear East_v1a_1" xfId="2252" xr:uid="{00000000-0005-0000-0000-0000BF080000}"/>
    <cellStyle name="___PERSONAL_1_Sleeping Bear East_v1a_2" xfId="2253" xr:uid="{00000000-0005-0000-0000-0000C0080000}"/>
    <cellStyle name="___PERSONAL_1_Template_Northwinds Model_v1" xfId="2254" xr:uid="{00000000-0005-0000-0000-0000C1080000}"/>
    <cellStyle name="___PERSONAL_1_Template_Northwinds Model_v1.2" xfId="2255" xr:uid="{00000000-0005-0000-0000-0000C2080000}"/>
    <cellStyle name="___PERSONAL_1_Template_Northwinds Model_v1.2_1" xfId="2256" xr:uid="{00000000-0005-0000-0000-0000C3080000}"/>
    <cellStyle name="___PERSONAL_1_Template_Northwinds Model_v1.2_2" xfId="2257" xr:uid="{00000000-0005-0000-0000-0000C4080000}"/>
    <cellStyle name="___PERSONAL_1_Template_Northwinds Model_v1_1" xfId="2258" xr:uid="{00000000-0005-0000-0000-0000C5080000}"/>
    <cellStyle name="___PERSONAL_1_TEST_101800" xfId="2259" xr:uid="{00000000-0005-0000-0000-0000C6080000}"/>
    <cellStyle name="___PERSONAL_1_TEST_101800_1" xfId="2260" xr:uid="{00000000-0005-0000-0000-0000C7080000}"/>
    <cellStyle name="___PERSONAL_1_Test_Model_01.18.02" xfId="2261" xr:uid="{00000000-0005-0000-0000-0000C8080000}"/>
    <cellStyle name="___PERSONAL_1_Test_Model_01.18.02_1" xfId="2262" xr:uid="{00000000-0005-0000-0000-0000C9080000}"/>
    <cellStyle name="___PERSONAL_1_Test_Model_061901" xfId="2263" xr:uid="{00000000-0005-0000-0000-0000CA080000}"/>
    <cellStyle name="___PERSONAL_1_Test_Model_061901_1" xfId="2264" xr:uid="{00000000-0005-0000-0000-0000CB080000}"/>
    <cellStyle name="___PERSONAL_1_Test_Model_062101" xfId="2265" xr:uid="{00000000-0005-0000-0000-0000CC080000}"/>
    <cellStyle name="___PERSONAL_1_Test_Model_062101_1" xfId="2266" xr:uid="{00000000-0005-0000-0000-0000CD080000}"/>
    <cellStyle name="___PERSONAL_1_Wind farm - operation CF" xfId="2267" xr:uid="{00000000-0005-0000-0000-0000CE080000}"/>
    <cellStyle name="___PERSONAL_1_Wind farm - operation CF_1" xfId="2268" xr:uid="{00000000-0005-0000-0000-0000CF080000}"/>
    <cellStyle name="___PERSONAL_1_Wind farm - operation CF_1 2" xfId="2269" xr:uid="{00000000-0005-0000-0000-0000D0080000}"/>
    <cellStyle name="___PERSONAL_1_Wind farm - operation CF_NE Budgets ROCK 4-28-07 NS" xfId="2270" xr:uid="{00000000-0005-0000-0000-0000D1080000}"/>
    <cellStyle name="___PERSONAL_1_Wind farm - operation CF_New England Budgets Mar 14" xfId="2271" xr:uid="{00000000-0005-0000-0000-0000D2080000}"/>
    <cellStyle name="___PERSONAL_1_WindProject C 100MW - 2005-01-27 10PM (version 1)" xfId="2272" xr:uid="{00000000-0005-0000-0000-0000D3080000}"/>
    <cellStyle name="___PERSONAL_1_WindProject C 100MW - 2005-01-27 10PM (version 1)_1" xfId="2273" xr:uid="{00000000-0005-0000-0000-0000D4080000}"/>
    <cellStyle name="___PERSONAL_1_WindProject C 100MW - 2005-01-27 10PM (version 1)_1 2" xfId="2274" xr:uid="{00000000-0005-0000-0000-0000D5080000}"/>
    <cellStyle name="___PERSONAL_2" xfId="2275" xr:uid="{00000000-0005-0000-0000-0000D6080000}"/>
    <cellStyle name="___PERSONAL_2 2" xfId="2276" xr:uid="{00000000-0005-0000-0000-0000D7080000}"/>
    <cellStyle name="___PERSONAL_2_AirNergy Base Case_GE with interface" xfId="2277" xr:uid="{00000000-0005-0000-0000-0000D8080000}"/>
    <cellStyle name="___PERSONAL_2_AirNergy Base Case_GE with interface_1" xfId="2278" xr:uid="{00000000-0005-0000-0000-0000D9080000}"/>
    <cellStyle name="___PERSONAL_2_CF" xfId="2279" xr:uid="{00000000-0005-0000-0000-0000DA080000}"/>
    <cellStyle name="___PERSONAL_2_CF_1" xfId="2280" xr:uid="{00000000-0005-0000-0000-0000DB080000}"/>
    <cellStyle name="___PERSONAL_2_CF_2" xfId="2281" xr:uid="{00000000-0005-0000-0000-0000DC080000}"/>
    <cellStyle name="___PERSONAL_2_Clipper Template Model_11.21.05" xfId="2282" xr:uid="{00000000-0005-0000-0000-0000DD080000}"/>
    <cellStyle name="___PERSONAL_2_Criterion Model_C-93_100MW_01.07.05" xfId="2283" xr:uid="{00000000-0005-0000-0000-0000DE080000}"/>
    <cellStyle name="___PERSONAL_2_Criterion Model_C-93_50MW_08.01.05" xfId="2284" xr:uid="{00000000-0005-0000-0000-0000DF080000}"/>
    <cellStyle name="___PERSONAL_2_Criterion Model_C-93_50MW_08.01.05_1" xfId="2285" xr:uid="{00000000-0005-0000-0000-0000E0080000}"/>
    <cellStyle name="___PERSONAL_2_Criterion Model_C-93_50MW_10.06.05" xfId="2286" xr:uid="{00000000-0005-0000-0000-0000E1080000}"/>
    <cellStyle name="___PERSONAL_2_Criterion Model_C-93_50MW_10.06.05_1" xfId="2287" xr:uid="{00000000-0005-0000-0000-0000E2080000}"/>
    <cellStyle name="___PERSONAL_2_Criterion Model_C-93_50MW_10.06.05_2" xfId="2288" xr:uid="{00000000-0005-0000-0000-0000E3080000}"/>
    <cellStyle name="___PERSONAL_2_Criterion Model_C-93_Delaware_100MW_11.12.04_base" xfId="2289" xr:uid="{00000000-0005-0000-0000-0000E4080000}"/>
    <cellStyle name="___PERSONAL_2_Criterion Model_C-93_Delaware_100MW_11.12.04_base_1" xfId="2290" xr:uid="{00000000-0005-0000-0000-0000E5080000}"/>
    <cellStyle name="___PERSONAL_2_Endeavor 150 MW C96 Model_11.15.05" xfId="2291" xr:uid="{00000000-0005-0000-0000-0000E6080000}"/>
    <cellStyle name="___PERSONAL_2_Endeavor 150 MW C96 Model_11.17.05A" xfId="2292" xr:uid="{00000000-0005-0000-0000-0000E7080000}"/>
    <cellStyle name="___PERSONAL_2_Endeavor 150 MW C96 Model_11.17.05A_1" xfId="2293" xr:uid="{00000000-0005-0000-0000-0000E8080000}"/>
    <cellStyle name="___PERSONAL_2_Endeavor 150 MW C96 Model_11.17.05A_2" xfId="2294" xr:uid="{00000000-0005-0000-0000-0000E9080000}"/>
    <cellStyle name="___PERSONAL_2_EWC 43.5MW8oMtresc 3_25_021" xfId="2295" xr:uid="{00000000-0005-0000-0000-0000EA080000}"/>
    <cellStyle name="___PERSONAL_2_EWC 43.5MW8oMtresc 3_25_021 2" xfId="2296" xr:uid="{00000000-0005-0000-0000-0000EB080000}"/>
    <cellStyle name="___PERSONAL_2_EWC 43.5MW8oMtresc 3_25_021 3" xfId="2297" xr:uid="{00000000-0005-0000-0000-0000EC080000}"/>
    <cellStyle name="___PERSONAL_2_EWC 43.5MW8oMtresc 3_25_021 4" xfId="2298" xr:uid="{00000000-0005-0000-0000-0000ED080000}"/>
    <cellStyle name="___PERSONAL_2_EWC 43.5MW8oMtresc 3_25_021_1" xfId="2299" xr:uid="{00000000-0005-0000-0000-0000EE080000}"/>
    <cellStyle name="___PERSONAL_2_EWC 43.5MW8oMtresc 3_25_021_1 2" xfId="2300" xr:uid="{00000000-0005-0000-0000-0000EF080000}"/>
    <cellStyle name="___PERSONAL_2_EWC 43.5MW8oMtresc 3_25_021_1_NE Budgets ROCK 4-28-07 NS" xfId="2301" xr:uid="{00000000-0005-0000-0000-0000F0080000}"/>
    <cellStyle name="___PERSONAL_2_EWC 43.5MW8oMtresc 3_25_021_1_NE Budgets ROCK 4-28-07 NS 2" xfId="2302" xr:uid="{00000000-0005-0000-0000-0000F1080000}"/>
    <cellStyle name="___PERSONAL_2_EWC 43.5MW8oMtresc 3_25_021_1_NE Budgets ROCK 4-28-07 NS 3" xfId="2303" xr:uid="{00000000-0005-0000-0000-0000F2080000}"/>
    <cellStyle name="___PERSONAL_2_EWC 43.5MW8oMtresc 3_25_021_1_NE Budgets ROCK 4-28-07 NS 4" xfId="2304" xr:uid="{00000000-0005-0000-0000-0000F3080000}"/>
    <cellStyle name="___PERSONAL_2_EWC 43.5MW8oMtresc 3_25_021_1_NE Budgets ROCK 4-28-07 NS_aLog" xfId="2305" xr:uid="{00000000-0005-0000-0000-0000F4080000}"/>
    <cellStyle name="___PERSONAL_2_EWC 43.5MW8oMtresc 3_25_021_1_NE Budgets ROCK 4-28-07 NS_Annual CF" xfId="2306" xr:uid="{00000000-0005-0000-0000-0000F5080000}"/>
    <cellStyle name="___PERSONAL_2_EWC 43.5MW8oMtresc 3_25_021_1_NE Budgets ROCK 4-28-07 NS_Book1" xfId="2307" xr:uid="{00000000-0005-0000-0000-0000F6080000}"/>
    <cellStyle name="___PERSONAL_2_EWC 43.5MW8oMtresc 3_25_021_1_NE Budgets ROCK 4-28-07 NS_bSum" xfId="2308" xr:uid="{00000000-0005-0000-0000-0000F7080000}"/>
    <cellStyle name="___PERSONAL_2_EWC 43.5MW8oMtresc 3_25_021_1_NE Budgets ROCK 4-28-07 NS_bSum_1" xfId="2309" xr:uid="{00000000-0005-0000-0000-0000F8080000}"/>
    <cellStyle name="___PERSONAL_2_EWC 43.5MW8oMtresc 3_25_021_1_NE Budgets ROCK 4-28-07 NS_Data" xfId="2310" xr:uid="{00000000-0005-0000-0000-0000F9080000}"/>
    <cellStyle name="___PERSONAL_2_EWC 43.5MW8oMtresc 3_25_021_1_NE Budgets ROCK 4-28-07 NS_DataIn" xfId="2311" xr:uid="{00000000-0005-0000-0000-0000FA080000}"/>
    <cellStyle name="___PERSONAL_2_EWC 43.5MW8oMtresc 3_25_021_1_NE Budgets ROCK 4-28-07 NS_dBuild" xfId="2312" xr:uid="{00000000-0005-0000-0000-0000FB080000}"/>
    <cellStyle name="___PERSONAL_2_EWC 43.5MW8oMtresc 3_25_021_1_NE Budgets ROCK 4-28-07 NS_eLoan" xfId="2313" xr:uid="{00000000-0005-0000-0000-0000FC080000}"/>
    <cellStyle name="___PERSONAL_2_EWC 43.5MW8oMtresc 3_25_021_1_NE Budgets ROCK 4-28-07 NS_eLoans" xfId="2314" xr:uid="{00000000-0005-0000-0000-0000FD080000}"/>
    <cellStyle name="___PERSONAL_2_EWC 43.5MW8oMtresc 3_25_021_1_NE Budgets ROCK 4-28-07 NS_eVF" xfId="2315" xr:uid="{00000000-0005-0000-0000-0000FE080000}"/>
    <cellStyle name="___PERSONAL_2_EWC 43.5MW8oMtresc 3_25_021_1_NE Budgets ROCK 4-28-07 NS_eVF_aLog" xfId="2316" xr:uid="{00000000-0005-0000-0000-0000FF080000}"/>
    <cellStyle name="___PERSONAL_2_EWC 43.5MW8oMtresc 3_25_021_1_NE Budgets ROCK 4-28-07 NS_eVF_bSum" xfId="2317" xr:uid="{00000000-0005-0000-0000-000000090000}"/>
    <cellStyle name="___PERSONAL_2_EWC 43.5MW8oMtresc 3_25_021_1_NE Budgets ROCK 4-28-07 NS_eVF_bSum_1" xfId="2318" xr:uid="{00000000-0005-0000-0000-000001090000}"/>
    <cellStyle name="___PERSONAL_2_EWC 43.5MW8oMtresc 3_25_021_1_NE Budgets ROCK 4-28-07 NS_eVF_fOp" xfId="2319" xr:uid="{00000000-0005-0000-0000-000002090000}"/>
    <cellStyle name="___PERSONAL_2_EWC 43.5MW8oMtresc 3_25_021_1_NE Budgets ROCK 4-28-07 NS_eVF_gAnn" xfId="2320" xr:uid="{00000000-0005-0000-0000-000003090000}"/>
    <cellStyle name="___PERSONAL_2_EWC 43.5MW8oMtresc 3_25_021_1_NE Budgets ROCK 4-28-07 NS_eVF_Gulf Wind 2-199.20MW-MHIs-Merchant-2009Feb03" xfId="2321" xr:uid="{00000000-0005-0000-0000-000004090000}"/>
    <cellStyle name="___PERSONAL_2_EWC 43.5MW8oMtresc 3_25_021_1_NE Budgets ROCK 4-28-07 NS_eVF_Gulf Wind 2-199.20MW-MHIs-Merchant-2009Jan21" xfId="2322" xr:uid="{00000000-0005-0000-0000-000005090000}"/>
    <cellStyle name="___PERSONAL_2_EWC 43.5MW8oMtresc 3_25_021_1_NE Budgets ROCK 4-28-07 NS_eVF_Hatchet Ridge-MHI 2.4s-(2009pricing)-103.20 MW-2009Feb03" xfId="2323" xr:uid="{00000000-0005-0000-0000-000006090000}"/>
    <cellStyle name="___PERSONAL_2_EWC 43.5MW8oMtresc 3_25_021_1_NE Budgets ROCK 4-28-07 NS_eVF_hTaxLease" xfId="2324" xr:uid="{00000000-0005-0000-0000-000007090000}"/>
    <cellStyle name="___PERSONAL_2_EWC 43.5MW8oMtresc 3_25_021_1_NE Budgets ROCK 4-28-07 NS_fOp" xfId="2325" xr:uid="{00000000-0005-0000-0000-000008090000}"/>
    <cellStyle name="___PERSONAL_2_EWC 43.5MW8oMtresc 3_25_021_1_NE Budgets ROCK 4-28-07 NS_gAnn" xfId="2326" xr:uid="{00000000-0005-0000-0000-000009090000}"/>
    <cellStyle name="___PERSONAL_2_EWC 43.5MW8oMtresc 3_25_021_1_NE Budgets ROCK 4-28-07 NS_Gulf Wind 2-199.20MW-MHIs-Merchant-2009Feb03" xfId="2327" xr:uid="{00000000-0005-0000-0000-00000A090000}"/>
    <cellStyle name="___PERSONAL_2_EWC 43.5MW8oMtresc 3_25_021_1_NE Budgets ROCK 4-28-07 NS_Gulf Wind 2-199.20MW-MHIs-Merchant-2009Jan21" xfId="2328" xr:uid="{00000000-0005-0000-0000-00000B090000}"/>
    <cellStyle name="___PERSONAL_2_EWC 43.5MW8oMtresc 3_25_021_1_NE Budgets ROCK 4-28-07 NS_Hatchet Ridge-MHI 2.4s-(2009pricing)103.20 MW-2008Dec19-VF" xfId="2329" xr:uid="{00000000-0005-0000-0000-00000C090000}"/>
    <cellStyle name="___PERSONAL_2_EWC 43.5MW8oMtresc 3_25_021_1_NE Budgets ROCK 4-28-07 NS_Hatchet Ridge-MHI 2.4s-(2009pricing)-103.20 MW-2009Feb03" xfId="2330" xr:uid="{00000000-0005-0000-0000-00000D090000}"/>
    <cellStyle name="___PERSONAL_2_EWC 43.5MW8oMtresc 3_25_021_1_NE Budgets ROCK 4-28-07 NS_hDataIn" xfId="2331" xr:uid="{00000000-0005-0000-0000-00000E090000}"/>
    <cellStyle name="___PERSONAL_2_EWC 43.5MW8oMtresc 3_25_021_1_NE Budgets ROCK 4-28-07 NS_hTaxLease" xfId="2332" xr:uid="{00000000-0005-0000-0000-00000F090000}"/>
    <cellStyle name="___PERSONAL_2_EWC 43.5MW8oMtresc 3_25_021_1_NE Budgets ROCK 4-28-07 NS_Majestic 2-79.20MW-MHIs-PPA-2008Dec19-VF" xfId="2333" xr:uid="{00000000-0005-0000-0000-000010090000}"/>
    <cellStyle name="___PERSONAL_2_EWC 43.5MW8oMtresc 3_25_021_1_NE Budgets ROCK 4-28-07 NS_MJ" xfId="2334" xr:uid="{00000000-0005-0000-0000-000011090000}"/>
    <cellStyle name="___PERSONAL_2_EWC 43.5MW8oMtresc 3_25_021_1_NE Budgets ROCK 4-28-07 NS_OpRoll" xfId="2335" xr:uid="{00000000-0005-0000-0000-000012090000}"/>
    <cellStyle name="___PERSONAL_2_EWC 43.5MW8oMtresc 3_25_021_1_NE Budgets ROCK 4-28-07 NS_PR-MHI 2 4s-00 00MW-2008July17" xfId="2336" xr:uid="{00000000-0005-0000-0000-000013090000}"/>
    <cellStyle name="___PERSONAL_2_EWC 43.5MW8oMtresc 3_25_021_1_NE Budgets ROCK 4-28-07 NS_ST" xfId="2337" xr:uid="{00000000-0005-0000-0000-000014090000}"/>
    <cellStyle name="___PERSONAL_2_EWC 43.5MW8oMtresc 3_25_021_1_New England Budgets Mar 14" xfId="2338" xr:uid="{00000000-0005-0000-0000-000015090000}"/>
    <cellStyle name="___PERSONAL_2_EWC 43.5MW8oMtresc 3_25_021_1_New England Budgets Mar 14 2" xfId="2339" xr:uid="{00000000-0005-0000-0000-000016090000}"/>
    <cellStyle name="___PERSONAL_2_EWC 43.5MW8oMtresc 3_25_021_1_New England Budgets Mar 14 3" xfId="2340" xr:uid="{00000000-0005-0000-0000-000017090000}"/>
    <cellStyle name="___PERSONAL_2_EWC 43.5MW8oMtresc 3_25_021_1_New England Budgets Mar 14 4" xfId="2341" xr:uid="{00000000-0005-0000-0000-000018090000}"/>
    <cellStyle name="___PERSONAL_2_EWC 43.5MW8oMtresc 3_25_021_1_New England Budgets Mar 14_aLog" xfId="2342" xr:uid="{00000000-0005-0000-0000-000019090000}"/>
    <cellStyle name="___PERSONAL_2_EWC 43.5MW8oMtresc 3_25_021_1_New England Budgets Mar 14_Annual CF" xfId="2343" xr:uid="{00000000-0005-0000-0000-00001A090000}"/>
    <cellStyle name="___PERSONAL_2_EWC 43.5MW8oMtresc 3_25_021_1_New England Budgets Mar 14_Asset Management Expenses NY '08 11-1-07" xfId="2344" xr:uid="{00000000-0005-0000-0000-00001B090000}"/>
    <cellStyle name="___PERSONAL_2_EWC 43.5MW8oMtresc 3_25_021_1_New England Budgets Mar 14_Asset Management Expenses NY '08 11-1-07 2" xfId="2345" xr:uid="{00000000-0005-0000-0000-00001C090000}"/>
    <cellStyle name="___PERSONAL_2_EWC 43.5MW8oMtresc 3_25_021_1_New England Budgets Mar 14_Book1" xfId="2346" xr:uid="{00000000-0005-0000-0000-00001D090000}"/>
    <cellStyle name="___PERSONAL_2_EWC 43.5MW8oMtresc 3_25_021_1_New England Budgets Mar 14_bSum" xfId="2347" xr:uid="{00000000-0005-0000-0000-00001E090000}"/>
    <cellStyle name="___PERSONAL_2_EWC 43.5MW8oMtresc 3_25_021_1_New England Budgets Mar 14_bSum_1" xfId="2348" xr:uid="{00000000-0005-0000-0000-00001F090000}"/>
    <cellStyle name="___PERSONAL_2_EWC 43.5MW8oMtresc 3_25_021_1_New England Budgets Mar 14_Chateaugay" xfId="2349" xr:uid="{00000000-0005-0000-0000-000020090000}"/>
    <cellStyle name="___PERSONAL_2_EWC 43.5MW8oMtresc 3_25_021_1_New England Budgets Mar 14_Chateaugay 2" xfId="2350" xr:uid="{00000000-0005-0000-0000-000021090000}"/>
    <cellStyle name="___PERSONAL_2_EWC 43.5MW8oMtresc 3_25_021_1_New England Budgets Mar 14_Data" xfId="2351" xr:uid="{00000000-0005-0000-0000-000022090000}"/>
    <cellStyle name="___PERSONAL_2_EWC 43.5MW8oMtresc 3_25_021_1_New England Budgets Mar 14_DataIn" xfId="2352" xr:uid="{00000000-0005-0000-0000-000023090000}"/>
    <cellStyle name="___PERSONAL_2_EWC 43.5MW8oMtresc 3_25_021_1_New England Budgets Mar 14_dBuild" xfId="2353" xr:uid="{00000000-0005-0000-0000-000024090000}"/>
    <cellStyle name="___PERSONAL_2_EWC 43.5MW8oMtresc 3_25_021_1_New England Budgets Mar 14_eLoan" xfId="2354" xr:uid="{00000000-0005-0000-0000-000025090000}"/>
    <cellStyle name="___PERSONAL_2_EWC 43.5MW8oMtresc 3_25_021_1_New England Budgets Mar 14_eLoans" xfId="2355" xr:uid="{00000000-0005-0000-0000-000026090000}"/>
    <cellStyle name="___PERSONAL_2_EWC 43.5MW8oMtresc 3_25_021_1_New England Budgets Mar 14_eVF" xfId="2356" xr:uid="{00000000-0005-0000-0000-000027090000}"/>
    <cellStyle name="___PERSONAL_2_EWC 43.5MW8oMtresc 3_25_021_1_New England Budgets Mar 14_eVF_aLog" xfId="2357" xr:uid="{00000000-0005-0000-0000-000028090000}"/>
    <cellStyle name="___PERSONAL_2_EWC 43.5MW8oMtresc 3_25_021_1_New England Budgets Mar 14_eVF_bSum" xfId="2358" xr:uid="{00000000-0005-0000-0000-000029090000}"/>
    <cellStyle name="___PERSONAL_2_EWC 43.5MW8oMtresc 3_25_021_1_New England Budgets Mar 14_eVF_bSum_1" xfId="2359" xr:uid="{00000000-0005-0000-0000-00002A090000}"/>
    <cellStyle name="___PERSONAL_2_EWC 43.5MW8oMtresc 3_25_021_1_New England Budgets Mar 14_eVF_fOp" xfId="2360" xr:uid="{00000000-0005-0000-0000-00002B090000}"/>
    <cellStyle name="___PERSONAL_2_EWC 43.5MW8oMtresc 3_25_021_1_New England Budgets Mar 14_eVF_gAnn" xfId="2361" xr:uid="{00000000-0005-0000-0000-00002C090000}"/>
    <cellStyle name="___PERSONAL_2_EWC 43.5MW8oMtresc 3_25_021_1_New England Budgets Mar 14_eVF_Gulf Wind 2-199.20MW-MHIs-Merchant-2009Feb03" xfId="2362" xr:uid="{00000000-0005-0000-0000-00002D090000}"/>
    <cellStyle name="___PERSONAL_2_EWC 43.5MW8oMtresc 3_25_021_1_New England Budgets Mar 14_eVF_Gulf Wind 2-199.20MW-MHIs-Merchant-2009Jan21" xfId="2363" xr:uid="{00000000-0005-0000-0000-00002E090000}"/>
    <cellStyle name="___PERSONAL_2_EWC 43.5MW8oMtresc 3_25_021_1_New England Budgets Mar 14_eVF_Hatchet Ridge-MHI 2.4s-(2009pricing)-103.20 MW-2009Feb03" xfId="2364" xr:uid="{00000000-0005-0000-0000-00002F090000}"/>
    <cellStyle name="___PERSONAL_2_EWC 43.5MW8oMtresc 3_25_021_1_New England Budgets Mar 14_eVF_hTaxLease" xfId="2365" xr:uid="{00000000-0005-0000-0000-000030090000}"/>
    <cellStyle name="___PERSONAL_2_EWC 43.5MW8oMtresc 3_25_021_1_New England Budgets Mar 14_fOp" xfId="2366" xr:uid="{00000000-0005-0000-0000-000031090000}"/>
    <cellStyle name="___PERSONAL_2_EWC 43.5MW8oMtresc 3_25_021_1_New England Budgets Mar 14_gAnn" xfId="2367" xr:uid="{00000000-0005-0000-0000-000032090000}"/>
    <cellStyle name="___PERSONAL_2_EWC 43.5MW8oMtresc 3_25_021_1_New England Budgets Mar 14_Gulf Wind 2-199.20MW-MHIs-Merchant-2009Feb03" xfId="2368" xr:uid="{00000000-0005-0000-0000-000033090000}"/>
    <cellStyle name="___PERSONAL_2_EWC 43.5MW8oMtresc 3_25_021_1_New England Budgets Mar 14_Gulf Wind 2-199.20MW-MHIs-Merchant-2009Jan21" xfId="2369" xr:uid="{00000000-0005-0000-0000-000034090000}"/>
    <cellStyle name="___PERSONAL_2_EWC 43.5MW8oMtresc 3_25_021_1_New England Budgets Mar 14_Hatchet Ridge-MHI 2.4s-(2009pricing)103.20 MW-2008Dec19-VF" xfId="2370" xr:uid="{00000000-0005-0000-0000-000035090000}"/>
    <cellStyle name="___PERSONAL_2_EWC 43.5MW8oMtresc 3_25_021_1_New England Budgets Mar 14_Hatchet Ridge-MHI 2.4s-(2009pricing)-103.20 MW-2009Feb03" xfId="2371" xr:uid="{00000000-0005-0000-0000-000036090000}"/>
    <cellStyle name="___PERSONAL_2_EWC 43.5MW8oMtresc 3_25_021_1_New England Budgets Mar 14_hDataIn" xfId="2372" xr:uid="{00000000-0005-0000-0000-000037090000}"/>
    <cellStyle name="___PERSONAL_2_EWC 43.5MW8oMtresc 3_25_021_1_New England Budgets Mar 14_hTaxLease" xfId="2373" xr:uid="{00000000-0005-0000-0000-000038090000}"/>
    <cellStyle name="___PERSONAL_2_EWC 43.5MW8oMtresc 3_25_021_1_New England Budgets Mar 14_Majestic 2-79.20MW-MHIs-PPA-2008Dec19-VF" xfId="2374" xr:uid="{00000000-0005-0000-0000-000039090000}"/>
    <cellStyle name="___PERSONAL_2_EWC 43.5MW8oMtresc 3_25_021_1_New England Budgets Mar 14_MJ" xfId="2375" xr:uid="{00000000-0005-0000-0000-00003A090000}"/>
    <cellStyle name="___PERSONAL_2_EWC 43.5MW8oMtresc 3_25_021_1_New England Budgets Mar 14_OpRoll" xfId="2376" xr:uid="{00000000-0005-0000-0000-00003B090000}"/>
    <cellStyle name="___PERSONAL_2_EWC 43.5MW8oMtresc 3_25_021_1_New England Budgets Mar 14_PR-MHI 2 4s-00 00MW-2008July17" xfId="2377" xr:uid="{00000000-0005-0000-0000-00003C090000}"/>
    <cellStyle name="___PERSONAL_2_EWC 43.5MW8oMtresc 3_25_021_1_New England Budgets Mar 14_ST" xfId="2378" xr:uid="{00000000-0005-0000-0000-00003D090000}"/>
    <cellStyle name="___PERSONAL_2_EWC 43.5MW8oMtresc 3_25_02v2" xfId="2379" xr:uid="{00000000-0005-0000-0000-00003E090000}"/>
    <cellStyle name="___PERSONAL_2_EWC 43.5MW8oMtresc 3_25_02v2 2" xfId="2380" xr:uid="{00000000-0005-0000-0000-00003F090000}"/>
    <cellStyle name="___PERSONAL_2_EWC 43.5MW8oMtresc 3_25_02v2 3" xfId="2381" xr:uid="{00000000-0005-0000-0000-000040090000}"/>
    <cellStyle name="___PERSONAL_2_EWC 43.5MW8oMtresc 3_25_02v2 4" xfId="2382" xr:uid="{00000000-0005-0000-0000-000041090000}"/>
    <cellStyle name="___PERSONAL_2_EWC 43.5MW8oMtresc 3_25_02v2w_esc" xfId="2383" xr:uid="{00000000-0005-0000-0000-000042090000}"/>
    <cellStyle name="___PERSONAL_2_EWC 43.5MW8oMtresc 3_25_02v2w_esc 2" xfId="2384" xr:uid="{00000000-0005-0000-0000-000043090000}"/>
    <cellStyle name="___PERSONAL_2_EWC 43.5MW8oMtresc 3_25_02v2w_esc_1" xfId="2385" xr:uid="{00000000-0005-0000-0000-000044090000}"/>
    <cellStyle name="___PERSONAL_2_EWC 43.5MW8oMtresc 3_25_02v2w_esc_1 2" xfId="2386" xr:uid="{00000000-0005-0000-0000-000045090000}"/>
    <cellStyle name="___PERSONAL_2_EWC 43.5MW8oMtresc 3_25_02v2w_esc_NE Budgets ROCK 4-28-07 NS" xfId="2387" xr:uid="{00000000-0005-0000-0000-000046090000}"/>
    <cellStyle name="___PERSONAL_2_EWC 43.5MW8oMtresc 3_25_02v2w_esc_NE Budgets ROCK 4-28-07 NS 2" xfId="2388" xr:uid="{00000000-0005-0000-0000-000047090000}"/>
    <cellStyle name="___PERSONAL_2_EWC 43.5MW8oMtresc 3_25_02v2w_esc_NE Budgets ROCK 4-28-07 NS 3" xfId="2389" xr:uid="{00000000-0005-0000-0000-000048090000}"/>
    <cellStyle name="___PERSONAL_2_EWC 43.5MW8oMtresc 3_25_02v2w_esc_NE Budgets ROCK 4-28-07 NS 4" xfId="2390" xr:uid="{00000000-0005-0000-0000-000049090000}"/>
    <cellStyle name="___PERSONAL_2_EWC 43.5MW8oMtresc 3_25_02v2w_esc_NE Budgets ROCK 4-28-07 NS_aLog" xfId="2391" xr:uid="{00000000-0005-0000-0000-00004A090000}"/>
    <cellStyle name="___PERSONAL_2_EWC 43.5MW8oMtresc 3_25_02v2w_esc_NE Budgets ROCK 4-28-07 NS_Annual CF" xfId="2392" xr:uid="{00000000-0005-0000-0000-00004B090000}"/>
    <cellStyle name="___PERSONAL_2_EWC 43.5MW8oMtresc 3_25_02v2w_esc_NE Budgets ROCK 4-28-07 NS_Book1" xfId="2393" xr:uid="{00000000-0005-0000-0000-00004C090000}"/>
    <cellStyle name="___PERSONAL_2_EWC 43.5MW8oMtresc 3_25_02v2w_esc_NE Budgets ROCK 4-28-07 NS_bSum" xfId="2394" xr:uid="{00000000-0005-0000-0000-00004D090000}"/>
    <cellStyle name="___PERSONAL_2_EWC 43.5MW8oMtresc 3_25_02v2w_esc_NE Budgets ROCK 4-28-07 NS_bSum_1" xfId="2395" xr:uid="{00000000-0005-0000-0000-00004E090000}"/>
    <cellStyle name="___PERSONAL_2_EWC 43.5MW8oMtresc 3_25_02v2w_esc_NE Budgets ROCK 4-28-07 NS_Data" xfId="2396" xr:uid="{00000000-0005-0000-0000-00004F090000}"/>
    <cellStyle name="___PERSONAL_2_EWC 43.5MW8oMtresc 3_25_02v2w_esc_NE Budgets ROCK 4-28-07 NS_DataIn" xfId="2397" xr:uid="{00000000-0005-0000-0000-000050090000}"/>
    <cellStyle name="___PERSONAL_2_EWC 43.5MW8oMtresc 3_25_02v2w_esc_NE Budgets ROCK 4-28-07 NS_dBuild" xfId="2398" xr:uid="{00000000-0005-0000-0000-000051090000}"/>
    <cellStyle name="___PERSONAL_2_EWC 43.5MW8oMtresc 3_25_02v2w_esc_NE Budgets ROCK 4-28-07 NS_eLoan" xfId="2399" xr:uid="{00000000-0005-0000-0000-000052090000}"/>
    <cellStyle name="___PERSONAL_2_EWC 43.5MW8oMtresc 3_25_02v2w_esc_NE Budgets ROCK 4-28-07 NS_eLoans" xfId="2400" xr:uid="{00000000-0005-0000-0000-000053090000}"/>
    <cellStyle name="___PERSONAL_2_EWC 43.5MW8oMtresc 3_25_02v2w_esc_NE Budgets ROCK 4-28-07 NS_eVF" xfId="2401" xr:uid="{00000000-0005-0000-0000-000054090000}"/>
    <cellStyle name="___PERSONAL_2_EWC 43.5MW8oMtresc 3_25_02v2w_esc_NE Budgets ROCK 4-28-07 NS_eVF_aLog" xfId="2402" xr:uid="{00000000-0005-0000-0000-000055090000}"/>
    <cellStyle name="___PERSONAL_2_EWC 43.5MW8oMtresc 3_25_02v2w_esc_NE Budgets ROCK 4-28-07 NS_eVF_bSum" xfId="2403" xr:uid="{00000000-0005-0000-0000-000056090000}"/>
    <cellStyle name="___PERSONAL_2_EWC 43.5MW8oMtresc 3_25_02v2w_esc_NE Budgets ROCK 4-28-07 NS_eVF_bSum_1" xfId="2404" xr:uid="{00000000-0005-0000-0000-000057090000}"/>
    <cellStyle name="___PERSONAL_2_EWC 43.5MW8oMtresc 3_25_02v2w_esc_NE Budgets ROCK 4-28-07 NS_eVF_fOp" xfId="2405" xr:uid="{00000000-0005-0000-0000-000058090000}"/>
    <cellStyle name="___PERSONAL_2_EWC 43.5MW8oMtresc 3_25_02v2w_esc_NE Budgets ROCK 4-28-07 NS_eVF_gAnn" xfId="2406" xr:uid="{00000000-0005-0000-0000-000059090000}"/>
    <cellStyle name="___PERSONAL_2_EWC 43.5MW8oMtresc 3_25_02v2w_esc_NE Budgets ROCK 4-28-07 NS_eVF_Gulf Wind 2-199.20MW-MHIs-Merchant-2009Feb03" xfId="2407" xr:uid="{00000000-0005-0000-0000-00005A090000}"/>
    <cellStyle name="___PERSONAL_2_EWC 43.5MW8oMtresc 3_25_02v2w_esc_NE Budgets ROCK 4-28-07 NS_eVF_Gulf Wind 2-199.20MW-MHIs-Merchant-2009Jan21" xfId="2408" xr:uid="{00000000-0005-0000-0000-00005B090000}"/>
    <cellStyle name="___PERSONAL_2_EWC 43.5MW8oMtresc 3_25_02v2w_esc_NE Budgets ROCK 4-28-07 NS_eVF_Hatchet Ridge-MHI 2.4s-(2009pricing)-103.20 MW-2009Feb03" xfId="2409" xr:uid="{00000000-0005-0000-0000-00005C090000}"/>
    <cellStyle name="___PERSONAL_2_EWC 43.5MW8oMtresc 3_25_02v2w_esc_NE Budgets ROCK 4-28-07 NS_eVF_hTaxLease" xfId="2410" xr:uid="{00000000-0005-0000-0000-00005D090000}"/>
    <cellStyle name="___PERSONAL_2_EWC 43.5MW8oMtresc 3_25_02v2w_esc_NE Budgets ROCK 4-28-07 NS_fOp" xfId="2411" xr:uid="{00000000-0005-0000-0000-00005E090000}"/>
    <cellStyle name="___PERSONAL_2_EWC 43.5MW8oMtresc 3_25_02v2w_esc_NE Budgets ROCK 4-28-07 NS_gAnn" xfId="2412" xr:uid="{00000000-0005-0000-0000-00005F090000}"/>
    <cellStyle name="___PERSONAL_2_EWC 43.5MW8oMtresc 3_25_02v2w_esc_NE Budgets ROCK 4-28-07 NS_Gulf Wind 2-199.20MW-MHIs-Merchant-2009Feb03" xfId="2413" xr:uid="{00000000-0005-0000-0000-000060090000}"/>
    <cellStyle name="___PERSONAL_2_EWC 43.5MW8oMtresc 3_25_02v2w_esc_NE Budgets ROCK 4-28-07 NS_Gulf Wind 2-199.20MW-MHIs-Merchant-2009Jan21" xfId="2414" xr:uid="{00000000-0005-0000-0000-000061090000}"/>
    <cellStyle name="___PERSONAL_2_EWC 43.5MW8oMtresc 3_25_02v2w_esc_NE Budgets ROCK 4-28-07 NS_Hatchet Ridge-MHI 2.4s-(2009pricing)103.20 MW-2008Dec19-VF" xfId="2415" xr:uid="{00000000-0005-0000-0000-000062090000}"/>
    <cellStyle name="___PERSONAL_2_EWC 43.5MW8oMtresc 3_25_02v2w_esc_NE Budgets ROCK 4-28-07 NS_Hatchet Ridge-MHI 2.4s-(2009pricing)-103.20 MW-2009Feb03" xfId="2416" xr:uid="{00000000-0005-0000-0000-000063090000}"/>
    <cellStyle name="___PERSONAL_2_EWC 43.5MW8oMtresc 3_25_02v2w_esc_NE Budgets ROCK 4-28-07 NS_hDataIn" xfId="2417" xr:uid="{00000000-0005-0000-0000-000064090000}"/>
    <cellStyle name="___PERSONAL_2_EWC 43.5MW8oMtresc 3_25_02v2w_esc_NE Budgets ROCK 4-28-07 NS_hTaxLease" xfId="2418" xr:uid="{00000000-0005-0000-0000-000065090000}"/>
    <cellStyle name="___PERSONAL_2_EWC 43.5MW8oMtresc 3_25_02v2w_esc_NE Budgets ROCK 4-28-07 NS_Majestic 2-79.20MW-MHIs-PPA-2008Dec19-VF" xfId="2419" xr:uid="{00000000-0005-0000-0000-000066090000}"/>
    <cellStyle name="___PERSONAL_2_EWC 43.5MW8oMtresc 3_25_02v2w_esc_NE Budgets ROCK 4-28-07 NS_MJ" xfId="2420" xr:uid="{00000000-0005-0000-0000-000067090000}"/>
    <cellStyle name="___PERSONAL_2_EWC 43.5MW8oMtresc 3_25_02v2w_esc_NE Budgets ROCK 4-28-07 NS_OpRoll" xfId="2421" xr:uid="{00000000-0005-0000-0000-000068090000}"/>
    <cellStyle name="___PERSONAL_2_EWC 43.5MW8oMtresc 3_25_02v2w_esc_NE Budgets ROCK 4-28-07 NS_PR-MHI 2 4s-00 00MW-2008July17" xfId="2422" xr:uid="{00000000-0005-0000-0000-000069090000}"/>
    <cellStyle name="___PERSONAL_2_EWC 43.5MW8oMtresc 3_25_02v2w_esc_NE Budgets ROCK 4-28-07 NS_ST" xfId="2423" xr:uid="{00000000-0005-0000-0000-00006A090000}"/>
    <cellStyle name="___PERSONAL_2_EWC 43.5MW8oMtresc 3_25_02v2w_esc_New England Budgets Mar 14" xfId="2424" xr:uid="{00000000-0005-0000-0000-00006B090000}"/>
    <cellStyle name="___PERSONAL_2_EWC 43.5MW8oMtresc 3_25_02v2w_esc_New England Budgets Mar 14 2" xfId="2425" xr:uid="{00000000-0005-0000-0000-00006C090000}"/>
    <cellStyle name="___PERSONAL_2_EWC 43.5MW8oMtresc 3_25_02v2w_esc_New England Budgets Mar 14 3" xfId="2426" xr:uid="{00000000-0005-0000-0000-00006D090000}"/>
    <cellStyle name="___PERSONAL_2_EWC 43.5MW8oMtresc 3_25_02v2w_esc_New England Budgets Mar 14 4" xfId="2427" xr:uid="{00000000-0005-0000-0000-00006E090000}"/>
    <cellStyle name="___PERSONAL_2_EWC 43.5MW8oMtresc 3_25_02v2w_esc_New England Budgets Mar 14_aLog" xfId="2428" xr:uid="{00000000-0005-0000-0000-00006F090000}"/>
    <cellStyle name="___PERSONAL_2_EWC 43.5MW8oMtresc 3_25_02v2w_esc_New England Budgets Mar 14_Annual CF" xfId="2429" xr:uid="{00000000-0005-0000-0000-000070090000}"/>
    <cellStyle name="___PERSONAL_2_EWC 43.5MW8oMtresc 3_25_02v2w_esc_New England Budgets Mar 14_Asset Management Expenses NY '08 11-1-07" xfId="2430" xr:uid="{00000000-0005-0000-0000-000071090000}"/>
    <cellStyle name="___PERSONAL_2_EWC 43.5MW8oMtresc 3_25_02v2w_esc_New England Budgets Mar 14_Asset Management Expenses NY '08 11-1-07 2" xfId="2431" xr:uid="{00000000-0005-0000-0000-000072090000}"/>
    <cellStyle name="___PERSONAL_2_EWC 43.5MW8oMtresc 3_25_02v2w_esc_New England Budgets Mar 14_Book1" xfId="2432" xr:uid="{00000000-0005-0000-0000-000073090000}"/>
    <cellStyle name="___PERSONAL_2_EWC 43.5MW8oMtresc 3_25_02v2w_esc_New England Budgets Mar 14_bSum" xfId="2433" xr:uid="{00000000-0005-0000-0000-000074090000}"/>
    <cellStyle name="___PERSONAL_2_EWC 43.5MW8oMtresc 3_25_02v2w_esc_New England Budgets Mar 14_bSum_1" xfId="2434" xr:uid="{00000000-0005-0000-0000-000075090000}"/>
    <cellStyle name="___PERSONAL_2_EWC 43.5MW8oMtresc 3_25_02v2w_esc_New England Budgets Mar 14_Chateaugay" xfId="2435" xr:uid="{00000000-0005-0000-0000-000076090000}"/>
    <cellStyle name="___PERSONAL_2_EWC 43.5MW8oMtresc 3_25_02v2w_esc_New England Budgets Mar 14_Chateaugay 2" xfId="2436" xr:uid="{00000000-0005-0000-0000-000077090000}"/>
    <cellStyle name="___PERSONAL_2_EWC 43.5MW8oMtresc 3_25_02v2w_esc_New England Budgets Mar 14_Data" xfId="2437" xr:uid="{00000000-0005-0000-0000-000078090000}"/>
    <cellStyle name="___PERSONAL_2_EWC 43.5MW8oMtresc 3_25_02v2w_esc_New England Budgets Mar 14_DataIn" xfId="2438" xr:uid="{00000000-0005-0000-0000-000079090000}"/>
    <cellStyle name="___PERSONAL_2_EWC 43.5MW8oMtresc 3_25_02v2w_esc_New England Budgets Mar 14_dBuild" xfId="2439" xr:uid="{00000000-0005-0000-0000-00007A090000}"/>
    <cellStyle name="___PERSONAL_2_EWC 43.5MW8oMtresc 3_25_02v2w_esc_New England Budgets Mar 14_eLoan" xfId="2440" xr:uid="{00000000-0005-0000-0000-00007B090000}"/>
    <cellStyle name="___PERSONAL_2_EWC 43.5MW8oMtresc 3_25_02v2w_esc_New England Budgets Mar 14_eLoans" xfId="2441" xr:uid="{00000000-0005-0000-0000-00007C090000}"/>
    <cellStyle name="___PERSONAL_2_EWC 43.5MW8oMtresc 3_25_02v2w_esc_New England Budgets Mar 14_eVF" xfId="2442" xr:uid="{00000000-0005-0000-0000-00007D090000}"/>
    <cellStyle name="___PERSONAL_2_EWC 43.5MW8oMtresc 3_25_02v2w_esc_New England Budgets Mar 14_eVF_aLog" xfId="2443" xr:uid="{00000000-0005-0000-0000-00007E090000}"/>
    <cellStyle name="___PERSONAL_2_EWC 43.5MW8oMtresc 3_25_02v2w_esc_New England Budgets Mar 14_eVF_bSum" xfId="2444" xr:uid="{00000000-0005-0000-0000-00007F090000}"/>
    <cellStyle name="___PERSONAL_2_EWC 43.5MW8oMtresc 3_25_02v2w_esc_New England Budgets Mar 14_eVF_bSum_1" xfId="2445" xr:uid="{00000000-0005-0000-0000-000080090000}"/>
    <cellStyle name="___PERSONAL_2_EWC 43.5MW8oMtresc 3_25_02v2w_esc_New England Budgets Mar 14_eVF_fOp" xfId="2446" xr:uid="{00000000-0005-0000-0000-000081090000}"/>
    <cellStyle name="___PERSONAL_2_EWC 43.5MW8oMtresc 3_25_02v2w_esc_New England Budgets Mar 14_eVF_gAnn" xfId="2447" xr:uid="{00000000-0005-0000-0000-000082090000}"/>
    <cellStyle name="___PERSONAL_2_EWC 43.5MW8oMtresc 3_25_02v2w_esc_New England Budgets Mar 14_eVF_Gulf Wind 2-199.20MW-MHIs-Merchant-2009Feb03" xfId="2448" xr:uid="{00000000-0005-0000-0000-000083090000}"/>
    <cellStyle name="___PERSONAL_2_EWC 43.5MW8oMtresc 3_25_02v2w_esc_New England Budgets Mar 14_eVF_Gulf Wind 2-199.20MW-MHIs-Merchant-2009Jan21" xfId="2449" xr:uid="{00000000-0005-0000-0000-000084090000}"/>
    <cellStyle name="___PERSONAL_2_EWC 43.5MW8oMtresc 3_25_02v2w_esc_New England Budgets Mar 14_eVF_Hatchet Ridge-MHI 2.4s-(2009pricing)-103.20 MW-2009Feb03" xfId="2450" xr:uid="{00000000-0005-0000-0000-000085090000}"/>
    <cellStyle name="___PERSONAL_2_EWC 43.5MW8oMtresc 3_25_02v2w_esc_New England Budgets Mar 14_eVF_hTaxLease" xfId="2451" xr:uid="{00000000-0005-0000-0000-000086090000}"/>
    <cellStyle name="___PERSONAL_2_EWC 43.5MW8oMtresc 3_25_02v2w_esc_New England Budgets Mar 14_fOp" xfId="2452" xr:uid="{00000000-0005-0000-0000-000087090000}"/>
    <cellStyle name="___PERSONAL_2_EWC 43.5MW8oMtresc 3_25_02v2w_esc_New England Budgets Mar 14_gAnn" xfId="2453" xr:uid="{00000000-0005-0000-0000-000088090000}"/>
    <cellStyle name="___PERSONAL_2_EWC 43.5MW8oMtresc 3_25_02v2w_esc_New England Budgets Mar 14_Gulf Wind 2-199.20MW-MHIs-Merchant-2009Feb03" xfId="2454" xr:uid="{00000000-0005-0000-0000-000089090000}"/>
    <cellStyle name="___PERSONAL_2_EWC 43.5MW8oMtresc 3_25_02v2w_esc_New England Budgets Mar 14_Gulf Wind 2-199.20MW-MHIs-Merchant-2009Jan21" xfId="2455" xr:uid="{00000000-0005-0000-0000-00008A090000}"/>
    <cellStyle name="___PERSONAL_2_EWC 43.5MW8oMtresc 3_25_02v2w_esc_New England Budgets Mar 14_Hatchet Ridge-MHI 2.4s-(2009pricing)103.20 MW-2008Dec19-VF" xfId="2456" xr:uid="{00000000-0005-0000-0000-00008B090000}"/>
    <cellStyle name="___PERSONAL_2_EWC 43.5MW8oMtresc 3_25_02v2w_esc_New England Budgets Mar 14_Hatchet Ridge-MHI 2.4s-(2009pricing)-103.20 MW-2009Feb03" xfId="2457" xr:uid="{00000000-0005-0000-0000-00008C090000}"/>
    <cellStyle name="___PERSONAL_2_EWC 43.5MW8oMtresc 3_25_02v2w_esc_New England Budgets Mar 14_hDataIn" xfId="2458" xr:uid="{00000000-0005-0000-0000-00008D090000}"/>
    <cellStyle name="___PERSONAL_2_EWC 43.5MW8oMtresc 3_25_02v2w_esc_New England Budgets Mar 14_hTaxLease" xfId="2459" xr:uid="{00000000-0005-0000-0000-00008E090000}"/>
    <cellStyle name="___PERSONAL_2_EWC 43.5MW8oMtresc 3_25_02v2w_esc_New England Budgets Mar 14_Majestic 2-79.20MW-MHIs-PPA-2008Dec19-VF" xfId="2460" xr:uid="{00000000-0005-0000-0000-00008F090000}"/>
    <cellStyle name="___PERSONAL_2_EWC 43.5MW8oMtresc 3_25_02v2w_esc_New England Budgets Mar 14_MJ" xfId="2461" xr:uid="{00000000-0005-0000-0000-000090090000}"/>
    <cellStyle name="___PERSONAL_2_EWC 43.5MW8oMtresc 3_25_02v2w_esc_New England Budgets Mar 14_OpRoll" xfId="2462" xr:uid="{00000000-0005-0000-0000-000091090000}"/>
    <cellStyle name="___PERSONAL_2_EWC 43.5MW8oMtresc 3_25_02v2w_esc_New England Budgets Mar 14_PR-MHI 2 4s-00 00MW-2008July17" xfId="2463" xr:uid="{00000000-0005-0000-0000-000092090000}"/>
    <cellStyle name="___PERSONAL_2_EWC 43.5MW8oMtresc 3_25_02v2w_esc_New England Budgets Mar 14_ST" xfId="2464" xr:uid="{00000000-0005-0000-0000-000093090000}"/>
    <cellStyle name="___PERSONAL_2_ExampleDeal_GPBalloonNote_18Nov04" xfId="2465" xr:uid="{00000000-0005-0000-0000-000094090000}"/>
    <cellStyle name="___PERSONAL_2_ExampleDeal_GPBalloonNote_18Nov04 2" xfId="2466" xr:uid="{00000000-0005-0000-0000-000095090000}"/>
    <cellStyle name="___PERSONAL_2_ExampleDeal_GPBalloonNote_18Nov04_1" xfId="2467" xr:uid="{00000000-0005-0000-0000-000096090000}"/>
    <cellStyle name="___PERSONAL_2_ExampleDeal_GPBalloonNote_18Nov04_1 2" xfId="2468" xr:uid="{00000000-0005-0000-0000-000097090000}"/>
    <cellStyle name="___PERSONAL_2_ExampleDeal_GPBalloonNote_18Nov04_2" xfId="2469" xr:uid="{00000000-0005-0000-0000-000098090000}"/>
    <cellStyle name="___PERSONAL_2_Flying Cloud_GE_UNL_PPM_05.13.04" xfId="2470" xr:uid="{00000000-0005-0000-0000-000099090000}"/>
    <cellStyle name="___PERSONAL_2_Flying Cloud_GE_UNL_PPM_05.13.04_1" xfId="2471" xr:uid="{00000000-0005-0000-0000-00009A090000}"/>
    <cellStyle name="___PERSONAL_2_Fund_Wind 2005-02-07 2pm" xfId="2472" xr:uid="{00000000-0005-0000-0000-00009B090000}"/>
    <cellStyle name="___PERSONAL_2_Fund_Wind 2005-02-07 2pm 2" xfId="2473" xr:uid="{00000000-0005-0000-0000-00009C090000}"/>
    <cellStyle name="___PERSONAL_2_Fund_Wind 2005-02-07 2pm_1" xfId="2474" xr:uid="{00000000-0005-0000-0000-00009D090000}"/>
    <cellStyle name="___PERSONAL_2_Fund_Wind Base Case Model 1 31 05" xfId="2475" xr:uid="{00000000-0005-0000-0000-00009E090000}"/>
    <cellStyle name="___PERSONAL_2_Fund_Wind Base Case Model 1 31 05 2" xfId="2476" xr:uid="{00000000-0005-0000-0000-00009F090000}"/>
    <cellStyle name="___PERSONAL_2_Fund_Wind Base Case Model 1 31 05_1" xfId="2477" xr:uid="{00000000-0005-0000-0000-0000A0090000}"/>
    <cellStyle name="___PERSONAL_2_GeoThermal Project with ETC Q3 2005" xfId="2478" xr:uid="{00000000-0005-0000-0000-0000A1090000}"/>
    <cellStyle name="___PERSONAL_2_GeoThermal Project with ETC Q3 2005 2" xfId="2479" xr:uid="{00000000-0005-0000-0000-0000A2090000}"/>
    <cellStyle name="___PERSONAL_2_NE Budgets ROCK 4-28-07 NS" xfId="2480" xr:uid="{00000000-0005-0000-0000-0000A3090000}"/>
    <cellStyle name="___PERSONAL_2_NE Budgets ROCK 4-28-07 NS 2" xfId="2481" xr:uid="{00000000-0005-0000-0000-0000A4090000}"/>
    <cellStyle name="___PERSONAL_2_NE Budgets ROCK 4-28-07 NS 3" xfId="2482" xr:uid="{00000000-0005-0000-0000-0000A5090000}"/>
    <cellStyle name="___PERSONAL_2_NE Budgets ROCK 4-28-07 NS 4" xfId="2483" xr:uid="{00000000-0005-0000-0000-0000A6090000}"/>
    <cellStyle name="___PERSONAL_2_NE Budgets ROCK 4-28-07 NS_aLog" xfId="2484" xr:uid="{00000000-0005-0000-0000-0000A7090000}"/>
    <cellStyle name="___PERSONAL_2_NE Budgets ROCK 4-28-07 NS_Annual CF" xfId="2485" xr:uid="{00000000-0005-0000-0000-0000A8090000}"/>
    <cellStyle name="___PERSONAL_2_NE Budgets ROCK 4-28-07 NS_Book1" xfId="2486" xr:uid="{00000000-0005-0000-0000-0000A9090000}"/>
    <cellStyle name="___PERSONAL_2_NE Budgets ROCK 4-28-07 NS_bSum" xfId="2487" xr:uid="{00000000-0005-0000-0000-0000AA090000}"/>
    <cellStyle name="___PERSONAL_2_NE Budgets ROCK 4-28-07 NS_bSum_1" xfId="2488" xr:uid="{00000000-0005-0000-0000-0000AB090000}"/>
    <cellStyle name="___PERSONAL_2_NE Budgets ROCK 4-28-07 NS_Data" xfId="2489" xr:uid="{00000000-0005-0000-0000-0000AC090000}"/>
    <cellStyle name="___PERSONAL_2_NE Budgets ROCK 4-28-07 NS_DataIn" xfId="2490" xr:uid="{00000000-0005-0000-0000-0000AD090000}"/>
    <cellStyle name="___PERSONAL_2_NE Budgets ROCK 4-28-07 NS_dBuild" xfId="2491" xr:uid="{00000000-0005-0000-0000-0000AE090000}"/>
    <cellStyle name="___PERSONAL_2_NE Budgets ROCK 4-28-07 NS_eLoan" xfId="2492" xr:uid="{00000000-0005-0000-0000-0000AF090000}"/>
    <cellStyle name="___PERSONAL_2_NE Budgets ROCK 4-28-07 NS_eLoans" xfId="2493" xr:uid="{00000000-0005-0000-0000-0000B0090000}"/>
    <cellStyle name="___PERSONAL_2_NE Budgets ROCK 4-28-07 NS_eVF" xfId="2494" xr:uid="{00000000-0005-0000-0000-0000B1090000}"/>
    <cellStyle name="___PERSONAL_2_NE Budgets ROCK 4-28-07 NS_eVF_aLog" xfId="2495" xr:uid="{00000000-0005-0000-0000-0000B2090000}"/>
    <cellStyle name="___PERSONAL_2_NE Budgets ROCK 4-28-07 NS_eVF_bSum" xfId="2496" xr:uid="{00000000-0005-0000-0000-0000B3090000}"/>
    <cellStyle name="___PERSONAL_2_NE Budgets ROCK 4-28-07 NS_eVF_bSum_1" xfId="2497" xr:uid="{00000000-0005-0000-0000-0000B4090000}"/>
    <cellStyle name="___PERSONAL_2_NE Budgets ROCK 4-28-07 NS_eVF_fOp" xfId="2498" xr:uid="{00000000-0005-0000-0000-0000B5090000}"/>
    <cellStyle name="___PERSONAL_2_NE Budgets ROCK 4-28-07 NS_eVF_gAnn" xfId="2499" xr:uid="{00000000-0005-0000-0000-0000B6090000}"/>
    <cellStyle name="___PERSONAL_2_NE Budgets ROCK 4-28-07 NS_eVF_Gulf Wind 2-199.20MW-MHIs-Merchant-2009Feb03" xfId="2500" xr:uid="{00000000-0005-0000-0000-0000B7090000}"/>
    <cellStyle name="___PERSONAL_2_NE Budgets ROCK 4-28-07 NS_eVF_Gulf Wind 2-199.20MW-MHIs-Merchant-2009Jan21" xfId="2501" xr:uid="{00000000-0005-0000-0000-0000B8090000}"/>
    <cellStyle name="___PERSONAL_2_NE Budgets ROCK 4-28-07 NS_eVF_Hatchet Ridge-MHI 2.4s-(2009pricing)-103.20 MW-2009Feb03" xfId="2502" xr:uid="{00000000-0005-0000-0000-0000B9090000}"/>
    <cellStyle name="___PERSONAL_2_NE Budgets ROCK 4-28-07 NS_eVF_hTaxLease" xfId="2503" xr:uid="{00000000-0005-0000-0000-0000BA090000}"/>
    <cellStyle name="___PERSONAL_2_NE Budgets ROCK 4-28-07 NS_fOp" xfId="2504" xr:uid="{00000000-0005-0000-0000-0000BB090000}"/>
    <cellStyle name="___PERSONAL_2_NE Budgets ROCK 4-28-07 NS_gAnn" xfId="2505" xr:uid="{00000000-0005-0000-0000-0000BC090000}"/>
    <cellStyle name="___PERSONAL_2_NE Budgets ROCK 4-28-07 NS_Gulf Wind 2-199.20MW-MHIs-Merchant-2009Feb03" xfId="2506" xr:uid="{00000000-0005-0000-0000-0000BD090000}"/>
    <cellStyle name="___PERSONAL_2_NE Budgets ROCK 4-28-07 NS_Gulf Wind 2-199.20MW-MHIs-Merchant-2009Jan21" xfId="2507" xr:uid="{00000000-0005-0000-0000-0000BE090000}"/>
    <cellStyle name="___PERSONAL_2_NE Budgets ROCK 4-28-07 NS_Hatchet Ridge-MHI 2.4s-(2009pricing)103.20 MW-2008Dec19-VF" xfId="2508" xr:uid="{00000000-0005-0000-0000-0000BF090000}"/>
    <cellStyle name="___PERSONAL_2_NE Budgets ROCK 4-28-07 NS_Hatchet Ridge-MHI 2.4s-(2009pricing)-103.20 MW-2009Feb03" xfId="2509" xr:uid="{00000000-0005-0000-0000-0000C0090000}"/>
    <cellStyle name="___PERSONAL_2_NE Budgets ROCK 4-28-07 NS_hDataIn" xfId="2510" xr:uid="{00000000-0005-0000-0000-0000C1090000}"/>
    <cellStyle name="___PERSONAL_2_NE Budgets ROCK 4-28-07 NS_hTaxLease" xfId="2511" xr:uid="{00000000-0005-0000-0000-0000C2090000}"/>
    <cellStyle name="___PERSONAL_2_NE Budgets ROCK 4-28-07 NS_Majestic 2-79.20MW-MHIs-PPA-2008Dec19-VF" xfId="2512" xr:uid="{00000000-0005-0000-0000-0000C3090000}"/>
    <cellStyle name="___PERSONAL_2_NE Budgets ROCK 4-28-07 NS_MJ" xfId="2513" xr:uid="{00000000-0005-0000-0000-0000C4090000}"/>
    <cellStyle name="___PERSONAL_2_NE Budgets ROCK 4-28-07 NS_OpRoll" xfId="2514" xr:uid="{00000000-0005-0000-0000-0000C5090000}"/>
    <cellStyle name="___PERSONAL_2_NE Budgets ROCK 4-28-07 NS_PR-MHI 2 4s-00 00MW-2008July17" xfId="2515" xr:uid="{00000000-0005-0000-0000-0000C6090000}"/>
    <cellStyle name="___PERSONAL_2_NE Budgets ROCK 4-28-07 NS_ST" xfId="2516" xr:uid="{00000000-0005-0000-0000-0000C7090000}"/>
    <cellStyle name="___PERSONAL_2_New England Budgets Mar 14" xfId="2517" xr:uid="{00000000-0005-0000-0000-0000C8090000}"/>
    <cellStyle name="___PERSONAL_2_New England Budgets Mar 14 2" xfId="2518" xr:uid="{00000000-0005-0000-0000-0000C9090000}"/>
    <cellStyle name="___PERSONAL_2_New England Budgets Mar 14 3" xfId="2519" xr:uid="{00000000-0005-0000-0000-0000CA090000}"/>
    <cellStyle name="___PERSONAL_2_New England Budgets Mar 14 4" xfId="2520" xr:uid="{00000000-0005-0000-0000-0000CB090000}"/>
    <cellStyle name="___PERSONAL_2_New England Budgets Mar 14_aLog" xfId="2521" xr:uid="{00000000-0005-0000-0000-0000CC090000}"/>
    <cellStyle name="___PERSONAL_2_New England Budgets Mar 14_Annual CF" xfId="2522" xr:uid="{00000000-0005-0000-0000-0000CD090000}"/>
    <cellStyle name="___PERSONAL_2_New England Budgets Mar 14_Asset Management Expenses NY '08 11-1-07" xfId="2523" xr:uid="{00000000-0005-0000-0000-0000CE090000}"/>
    <cellStyle name="___PERSONAL_2_New England Budgets Mar 14_Asset Management Expenses NY '08 11-1-07 2" xfId="2524" xr:uid="{00000000-0005-0000-0000-0000CF090000}"/>
    <cellStyle name="___PERSONAL_2_New England Budgets Mar 14_Book1" xfId="2525" xr:uid="{00000000-0005-0000-0000-0000D0090000}"/>
    <cellStyle name="___PERSONAL_2_New England Budgets Mar 14_bSum" xfId="2526" xr:uid="{00000000-0005-0000-0000-0000D1090000}"/>
    <cellStyle name="___PERSONAL_2_New England Budgets Mar 14_bSum_1" xfId="2527" xr:uid="{00000000-0005-0000-0000-0000D2090000}"/>
    <cellStyle name="___PERSONAL_2_New England Budgets Mar 14_Chateaugay" xfId="2528" xr:uid="{00000000-0005-0000-0000-0000D3090000}"/>
    <cellStyle name="___PERSONAL_2_New England Budgets Mar 14_Chateaugay 2" xfId="2529" xr:uid="{00000000-0005-0000-0000-0000D4090000}"/>
    <cellStyle name="___PERSONAL_2_New England Budgets Mar 14_Data" xfId="2530" xr:uid="{00000000-0005-0000-0000-0000D5090000}"/>
    <cellStyle name="___PERSONAL_2_New England Budgets Mar 14_DataIn" xfId="2531" xr:uid="{00000000-0005-0000-0000-0000D6090000}"/>
    <cellStyle name="___PERSONAL_2_New England Budgets Mar 14_dBuild" xfId="2532" xr:uid="{00000000-0005-0000-0000-0000D7090000}"/>
    <cellStyle name="___PERSONAL_2_New England Budgets Mar 14_eLoan" xfId="2533" xr:uid="{00000000-0005-0000-0000-0000D8090000}"/>
    <cellStyle name="___PERSONAL_2_New England Budgets Mar 14_eLoans" xfId="2534" xr:uid="{00000000-0005-0000-0000-0000D9090000}"/>
    <cellStyle name="___PERSONAL_2_New England Budgets Mar 14_eVF" xfId="2535" xr:uid="{00000000-0005-0000-0000-0000DA090000}"/>
    <cellStyle name="___PERSONAL_2_New England Budgets Mar 14_eVF_aLog" xfId="2536" xr:uid="{00000000-0005-0000-0000-0000DB090000}"/>
    <cellStyle name="___PERSONAL_2_New England Budgets Mar 14_eVF_bSum" xfId="2537" xr:uid="{00000000-0005-0000-0000-0000DC090000}"/>
    <cellStyle name="___PERSONAL_2_New England Budgets Mar 14_eVF_bSum_1" xfId="2538" xr:uid="{00000000-0005-0000-0000-0000DD090000}"/>
    <cellStyle name="___PERSONAL_2_New England Budgets Mar 14_eVF_fOp" xfId="2539" xr:uid="{00000000-0005-0000-0000-0000DE090000}"/>
    <cellStyle name="___PERSONAL_2_New England Budgets Mar 14_eVF_gAnn" xfId="2540" xr:uid="{00000000-0005-0000-0000-0000DF090000}"/>
    <cellStyle name="___PERSONAL_2_New England Budgets Mar 14_eVF_Gulf Wind 2-199.20MW-MHIs-Merchant-2009Feb03" xfId="2541" xr:uid="{00000000-0005-0000-0000-0000E0090000}"/>
    <cellStyle name="___PERSONAL_2_New England Budgets Mar 14_eVF_Gulf Wind 2-199.20MW-MHIs-Merchant-2009Jan21" xfId="2542" xr:uid="{00000000-0005-0000-0000-0000E1090000}"/>
    <cellStyle name="___PERSONAL_2_New England Budgets Mar 14_eVF_Hatchet Ridge-MHI 2.4s-(2009pricing)-103.20 MW-2009Feb03" xfId="2543" xr:uid="{00000000-0005-0000-0000-0000E2090000}"/>
    <cellStyle name="___PERSONAL_2_New England Budgets Mar 14_eVF_hTaxLease" xfId="2544" xr:uid="{00000000-0005-0000-0000-0000E3090000}"/>
    <cellStyle name="___PERSONAL_2_New England Budgets Mar 14_fOp" xfId="2545" xr:uid="{00000000-0005-0000-0000-0000E4090000}"/>
    <cellStyle name="___PERSONAL_2_New England Budgets Mar 14_gAnn" xfId="2546" xr:uid="{00000000-0005-0000-0000-0000E5090000}"/>
    <cellStyle name="___PERSONAL_2_New England Budgets Mar 14_Gulf Wind 2-199.20MW-MHIs-Merchant-2009Feb03" xfId="2547" xr:uid="{00000000-0005-0000-0000-0000E6090000}"/>
    <cellStyle name="___PERSONAL_2_New England Budgets Mar 14_Gulf Wind 2-199.20MW-MHIs-Merchant-2009Jan21" xfId="2548" xr:uid="{00000000-0005-0000-0000-0000E7090000}"/>
    <cellStyle name="___PERSONAL_2_New England Budgets Mar 14_Hatchet Ridge-MHI 2.4s-(2009pricing)103.20 MW-2008Dec19-VF" xfId="2549" xr:uid="{00000000-0005-0000-0000-0000E8090000}"/>
    <cellStyle name="___PERSONAL_2_New England Budgets Mar 14_Hatchet Ridge-MHI 2.4s-(2009pricing)-103.20 MW-2009Feb03" xfId="2550" xr:uid="{00000000-0005-0000-0000-0000E9090000}"/>
    <cellStyle name="___PERSONAL_2_New England Budgets Mar 14_hDataIn" xfId="2551" xr:uid="{00000000-0005-0000-0000-0000EA090000}"/>
    <cellStyle name="___PERSONAL_2_New England Budgets Mar 14_hTaxLease" xfId="2552" xr:uid="{00000000-0005-0000-0000-0000EB090000}"/>
    <cellStyle name="___PERSONAL_2_New England Budgets Mar 14_Majestic 2-79.20MW-MHIs-PPA-2008Dec19-VF" xfId="2553" xr:uid="{00000000-0005-0000-0000-0000EC090000}"/>
    <cellStyle name="___PERSONAL_2_New England Budgets Mar 14_MJ" xfId="2554" xr:uid="{00000000-0005-0000-0000-0000ED090000}"/>
    <cellStyle name="___PERSONAL_2_New England Budgets Mar 14_OpRoll" xfId="2555" xr:uid="{00000000-0005-0000-0000-0000EE090000}"/>
    <cellStyle name="___PERSONAL_2_New England Budgets Mar 14_PR-MHI 2 4s-00 00MW-2008July17" xfId="2556" xr:uid="{00000000-0005-0000-0000-0000EF090000}"/>
    <cellStyle name="___PERSONAL_2_New England Budgets Mar 14_ST" xfId="2557" xr:uid="{00000000-0005-0000-0000-0000F0090000}"/>
    <cellStyle name="___PERSONAL_2_Northwinds Padoma San Juan_v1" xfId="2558" xr:uid="{00000000-0005-0000-0000-0000F1090000}"/>
    <cellStyle name="___PERSONAL_2_Northwinds Padoma San Juan_v1_1" xfId="2559" xr:uid="{00000000-0005-0000-0000-0000F2090000}"/>
    <cellStyle name="___PERSONAL_2_Northwinds Padoma San Juan_v1_2" xfId="2560" xr:uid="{00000000-0005-0000-0000-0000F3090000}"/>
    <cellStyle name="___PERSONAL_2_Silver Star Model_60MW_C93_03-15-06" xfId="2561" xr:uid="{00000000-0005-0000-0000-0000F4090000}"/>
    <cellStyle name="___PERSONAL_2_Silver Star Model_60MW_C93_03-15-06_1" xfId="2562" xr:uid="{00000000-0005-0000-0000-0000F5090000}"/>
    <cellStyle name="___PERSONAL_2_Silver Star Model_60MW_C93_04-27-06" xfId="2563" xr:uid="{00000000-0005-0000-0000-0000F6090000}"/>
    <cellStyle name="___PERSONAL_2_Silver Star Model_60MW_C93_04-27-06_1" xfId="2564" xr:uid="{00000000-0005-0000-0000-0000F7090000}"/>
    <cellStyle name="___PERSONAL_2_Silver Star Model_60MW_C96_06-06-06 with Depreciation" xfId="2565" xr:uid="{00000000-0005-0000-0000-0000F8090000}"/>
    <cellStyle name="___PERSONAL_2_Silver Star Model_60MW_C96_06-06-06 with Depreciation_1" xfId="2566" xr:uid="{00000000-0005-0000-0000-0000F9090000}"/>
    <cellStyle name="___PERSONAL_2_Silver Star Model_60MW_C96_06-06-06 with Depreciation_2" xfId="2567" xr:uid="{00000000-0005-0000-0000-0000FA090000}"/>
    <cellStyle name="___PERSONAL_2_Silver Star Model_60MW_C96_06-21-06" xfId="2568" xr:uid="{00000000-0005-0000-0000-0000FB090000}"/>
    <cellStyle name="___PERSONAL_2_Silver Star Model_60MW_C96_06-21-06_1" xfId="2569" xr:uid="{00000000-0005-0000-0000-0000FC090000}"/>
    <cellStyle name="___PERSONAL_2_Silver Star Model_60MW_C96_12-18-06" xfId="2570" xr:uid="{00000000-0005-0000-0000-0000FD090000}"/>
    <cellStyle name="___PERSONAL_2_Silver Star Model_60MW_C96_12-18-06_1" xfId="2571" xr:uid="{00000000-0005-0000-0000-0000FE090000}"/>
    <cellStyle name="___PERSONAL_2_Sleeping Bear East_Clipper_v1" xfId="2572" xr:uid="{00000000-0005-0000-0000-0000FF090000}"/>
    <cellStyle name="___PERSONAL_2_Sleeping Bear East_Clipper_v1_1" xfId="2573" xr:uid="{00000000-0005-0000-0000-0000000A0000}"/>
    <cellStyle name="___PERSONAL_2_Sleeping Bear East_Clipper_v1_2" xfId="2574" xr:uid="{00000000-0005-0000-0000-0000010A0000}"/>
    <cellStyle name="___PERSONAL_2_Sleeping Bear East_v1" xfId="2575" xr:uid="{00000000-0005-0000-0000-0000020A0000}"/>
    <cellStyle name="___PERSONAL_2_Sleeping Bear East_v1_Monthly" xfId="2576" xr:uid="{00000000-0005-0000-0000-0000030A0000}"/>
    <cellStyle name="___PERSONAL_2_Sleeping Bear East_v1_Monthly_1" xfId="2577" xr:uid="{00000000-0005-0000-0000-0000040A0000}"/>
    <cellStyle name="___PERSONAL_2_Sleeping Bear East_v1_Monthly_2" xfId="2578" xr:uid="{00000000-0005-0000-0000-0000050A0000}"/>
    <cellStyle name="___PERSONAL_2_Sleeping Bear East_v1a" xfId="2579" xr:uid="{00000000-0005-0000-0000-0000060A0000}"/>
    <cellStyle name="___PERSONAL_2_Sleeping Bear East_v1a_1" xfId="2580" xr:uid="{00000000-0005-0000-0000-0000070A0000}"/>
    <cellStyle name="___PERSONAL_2_Sleeping Bear East_v1a_2" xfId="2581" xr:uid="{00000000-0005-0000-0000-0000080A0000}"/>
    <cellStyle name="___PERSONAL_2_Template_Northwinds Model_v1" xfId="2582" xr:uid="{00000000-0005-0000-0000-0000090A0000}"/>
    <cellStyle name="___PERSONAL_2_Template_Northwinds Model_v1.2" xfId="2583" xr:uid="{00000000-0005-0000-0000-00000A0A0000}"/>
    <cellStyle name="___PERSONAL_2_Template_Northwinds Model_v1.2_1" xfId="2584" xr:uid="{00000000-0005-0000-0000-00000B0A0000}"/>
    <cellStyle name="___PERSONAL_2_Template_Northwinds Model_v1_1" xfId="2585" xr:uid="{00000000-0005-0000-0000-00000C0A0000}"/>
    <cellStyle name="___PERSONAL_2_TEST_101800" xfId="2586" xr:uid="{00000000-0005-0000-0000-00000D0A0000}"/>
    <cellStyle name="___PERSONAL_2_TEST_101800_1" xfId="2587" xr:uid="{00000000-0005-0000-0000-00000E0A0000}"/>
    <cellStyle name="___PERSONAL_2_Test_Model_01.18.02" xfId="2588" xr:uid="{00000000-0005-0000-0000-00000F0A0000}"/>
    <cellStyle name="___PERSONAL_2_Test_Model_01.18.02_1" xfId="2589" xr:uid="{00000000-0005-0000-0000-0000100A0000}"/>
    <cellStyle name="___PERSONAL_2_Test_Model_061901" xfId="2590" xr:uid="{00000000-0005-0000-0000-0000110A0000}"/>
    <cellStyle name="___PERSONAL_2_Test_Model_061901_1" xfId="2591" xr:uid="{00000000-0005-0000-0000-0000120A0000}"/>
    <cellStyle name="___PERSONAL_2_Test_Model_061901_2" xfId="2592" xr:uid="{00000000-0005-0000-0000-0000130A0000}"/>
    <cellStyle name="___PERSONAL_2_Test_Model_062101" xfId="2593" xr:uid="{00000000-0005-0000-0000-0000140A0000}"/>
    <cellStyle name="___PERSONAL_2_Test_Model_062101_1" xfId="2594" xr:uid="{00000000-0005-0000-0000-0000150A0000}"/>
    <cellStyle name="___PERSONAL_2_Wind farm - operation CF" xfId="2595" xr:uid="{00000000-0005-0000-0000-0000160A0000}"/>
    <cellStyle name="___PERSONAL_2_Wind farm - operation CF 2" xfId="2596" xr:uid="{00000000-0005-0000-0000-0000170A0000}"/>
    <cellStyle name="___PERSONAL_2_Wind farm - operation CF_1" xfId="2597" xr:uid="{00000000-0005-0000-0000-0000180A0000}"/>
    <cellStyle name="___PERSONAL_2_Wind farm - operation CF_1 2" xfId="2598" xr:uid="{00000000-0005-0000-0000-0000190A0000}"/>
    <cellStyle name="___PERSONAL_2_Wind farm - operation CF_1 3" xfId="2599" xr:uid="{00000000-0005-0000-0000-00001A0A0000}"/>
    <cellStyle name="___PERSONAL_2_Wind farm - operation CF_1 4" xfId="2600" xr:uid="{00000000-0005-0000-0000-00001B0A0000}"/>
    <cellStyle name="___PERSONAL_2_WindProject C 100MW - 2005-01-27 10PM (version 1)" xfId="2601" xr:uid="{00000000-0005-0000-0000-00001C0A0000}"/>
    <cellStyle name="___PERSONAL_2_WindProject C 100MW - 2005-01-27 10PM (version 1) 2" xfId="2602" xr:uid="{00000000-0005-0000-0000-00001D0A0000}"/>
    <cellStyle name="___PERSONAL_2_WindProject C 100MW - 2005-01-27 10PM (version 1)_1" xfId="2603" xr:uid="{00000000-0005-0000-0000-00001E0A0000}"/>
    <cellStyle name="___PERSONAL_3" xfId="2604" xr:uid="{00000000-0005-0000-0000-00001F0A0000}"/>
    <cellStyle name="___PERSONAL_3_AirNergy Base Case_GE with interface" xfId="2605" xr:uid="{00000000-0005-0000-0000-0000200A0000}"/>
    <cellStyle name="___PERSONAL_3_CF" xfId="2606" xr:uid="{00000000-0005-0000-0000-0000210A0000}"/>
    <cellStyle name="___PERSONAL_3_Clipper Template Model_11.21.05" xfId="2607" xr:uid="{00000000-0005-0000-0000-0000220A0000}"/>
    <cellStyle name="___PERSONAL_3_Criterion Model_C-93_100MW_01.07.05" xfId="2608" xr:uid="{00000000-0005-0000-0000-0000230A0000}"/>
    <cellStyle name="___PERSONAL_3_Criterion Model_C-93_100MW_01.07.05_1" xfId="2609" xr:uid="{00000000-0005-0000-0000-0000240A0000}"/>
    <cellStyle name="___PERSONAL_3_Criterion Model_C-93_50MW_08.01.05" xfId="2610" xr:uid="{00000000-0005-0000-0000-0000250A0000}"/>
    <cellStyle name="___PERSONAL_3_Criterion Model_C-93_50MW_10.06.05" xfId="2611" xr:uid="{00000000-0005-0000-0000-0000260A0000}"/>
    <cellStyle name="___PERSONAL_3_Criterion Model_C-93_50MW_10.06.05_1" xfId="2612" xr:uid="{00000000-0005-0000-0000-0000270A0000}"/>
    <cellStyle name="___PERSONAL_3_Criterion Model_C-93_Delaware_100MW_11.12.04_base" xfId="2613" xr:uid="{00000000-0005-0000-0000-0000280A0000}"/>
    <cellStyle name="___PERSONAL_3_Criterion Model_C-93_Delaware_100MW_11.12.04_base_1" xfId="2614" xr:uid="{00000000-0005-0000-0000-0000290A0000}"/>
    <cellStyle name="___PERSONAL_3_Endeavor 150 MW C96 Model_11.15.05" xfId="2615" xr:uid="{00000000-0005-0000-0000-00002A0A0000}"/>
    <cellStyle name="___PERSONAL_3_Endeavor 150 MW C96 Model_11.15.05_1" xfId="2616" xr:uid="{00000000-0005-0000-0000-00002B0A0000}"/>
    <cellStyle name="___PERSONAL_3_Endeavor 150 MW C96 Model_11.17.05A" xfId="2617" xr:uid="{00000000-0005-0000-0000-00002C0A0000}"/>
    <cellStyle name="___PERSONAL_3_Endeavor 150 MW C96 Model_11.17.05A_1" xfId="2618" xr:uid="{00000000-0005-0000-0000-00002D0A0000}"/>
    <cellStyle name="___PERSONAL_3_EWC 43.5MW8oMtresc 3_25_021" xfId="2619" xr:uid="{00000000-0005-0000-0000-00002E0A0000}"/>
    <cellStyle name="___PERSONAL_3_EWC 43.5MW8oMtresc 3_25_021_NE Budgets ROCK 4-28-07 NS" xfId="2620" xr:uid="{00000000-0005-0000-0000-00002F0A0000}"/>
    <cellStyle name="___PERSONAL_3_EWC 43.5MW8oMtresc 3_25_021_New England Budgets Mar 14" xfId="2621" xr:uid="{00000000-0005-0000-0000-0000300A0000}"/>
    <cellStyle name="___PERSONAL_3_EWC 43.5MW8oMtresc 3_25_02v2" xfId="2622" xr:uid="{00000000-0005-0000-0000-0000310A0000}"/>
    <cellStyle name="___PERSONAL_3_EWC 43.5MW8oMtresc 3_25_02v2_NE Budgets ROCK 4-28-07 NS" xfId="2623" xr:uid="{00000000-0005-0000-0000-0000320A0000}"/>
    <cellStyle name="___PERSONAL_3_EWC 43.5MW8oMtresc 3_25_02v2_New England Budgets Mar 14" xfId="2624" xr:uid="{00000000-0005-0000-0000-0000330A0000}"/>
    <cellStyle name="___PERSONAL_3_EWC 43.5MW8oMtresc 3_25_02v2w_esc" xfId="2625" xr:uid="{00000000-0005-0000-0000-0000340A0000}"/>
    <cellStyle name="___PERSONAL_3_EWC 43.5MW8oMtresc 3_25_02v2w_esc_1" xfId="2626" xr:uid="{00000000-0005-0000-0000-0000350A0000}"/>
    <cellStyle name="___PERSONAL_3_EWC 43.5MW8oMtresc 3_25_02v2w_esc_1 2" xfId="2627" xr:uid="{00000000-0005-0000-0000-0000360A0000}"/>
    <cellStyle name="___PERSONAL_3_EWC 43.5MW8oMtresc 3_25_02v2w_esc_1 3" xfId="2628" xr:uid="{00000000-0005-0000-0000-0000370A0000}"/>
    <cellStyle name="___PERSONAL_3_EWC 43.5MW8oMtresc 3_25_02v2w_esc_1 4" xfId="2629" xr:uid="{00000000-0005-0000-0000-0000380A0000}"/>
    <cellStyle name="___PERSONAL_3_EWC 43.5MW8oMtresc 3_25_02v2w_esc_NE Budgets ROCK 4-28-07 NS" xfId="2630" xr:uid="{00000000-0005-0000-0000-0000390A0000}"/>
    <cellStyle name="___PERSONAL_3_EWC 43.5MW8oMtresc 3_25_02v2w_esc_New England Budgets Mar 14" xfId="2631" xr:uid="{00000000-0005-0000-0000-00003A0A0000}"/>
    <cellStyle name="___PERSONAL_3_ExampleDeal_GPBalloonNote_18Nov04" xfId="2632" xr:uid="{00000000-0005-0000-0000-00003B0A0000}"/>
    <cellStyle name="___PERSONAL_3_Flying Cloud_GE_UNL_PPM_05.13.04" xfId="2633" xr:uid="{00000000-0005-0000-0000-00003C0A0000}"/>
    <cellStyle name="___PERSONAL_3_Fund_Wind 2005-02-07 2pm" xfId="2634" xr:uid="{00000000-0005-0000-0000-00003D0A0000}"/>
    <cellStyle name="___PERSONAL_3_Fund_Wind Base Case Model 1 31 05" xfId="2635" xr:uid="{00000000-0005-0000-0000-00003E0A0000}"/>
    <cellStyle name="___PERSONAL_3_GeoThermal Project with ETC Q3 2005" xfId="2636" xr:uid="{00000000-0005-0000-0000-00003F0A0000}"/>
    <cellStyle name="___PERSONAL_3_NE Budgets ROCK 4-28-07 NS" xfId="2637" xr:uid="{00000000-0005-0000-0000-0000400A0000}"/>
    <cellStyle name="___PERSONAL_3_New England Budgets Mar 14" xfId="2638" xr:uid="{00000000-0005-0000-0000-0000410A0000}"/>
    <cellStyle name="___PERSONAL_3_Northwinds Padoma San Juan_v1" xfId="2639" xr:uid="{00000000-0005-0000-0000-0000420A0000}"/>
    <cellStyle name="___PERSONAL_3_Silver Star Model_60MW_C93_03-15-06" xfId="2640" xr:uid="{00000000-0005-0000-0000-0000430A0000}"/>
    <cellStyle name="___PERSONAL_3_Silver Star Model_60MW_C93_04-27-06" xfId="2641" xr:uid="{00000000-0005-0000-0000-0000440A0000}"/>
    <cellStyle name="___PERSONAL_3_Silver Star Model_60MW_C96_06-06-06 with Depreciation" xfId="2642" xr:uid="{00000000-0005-0000-0000-0000450A0000}"/>
    <cellStyle name="___PERSONAL_3_Silver Star Model_60MW_C96_06-06-06 with Depreciation_1" xfId="2643" xr:uid="{00000000-0005-0000-0000-0000460A0000}"/>
    <cellStyle name="___PERSONAL_3_Silver Star Model_60MW_C96_06-21-06" xfId="2644" xr:uid="{00000000-0005-0000-0000-0000470A0000}"/>
    <cellStyle name="___PERSONAL_3_Silver Star Model_60MW_C96_12-18-06" xfId="2645" xr:uid="{00000000-0005-0000-0000-0000480A0000}"/>
    <cellStyle name="___PERSONAL_3_Sleeping Bear East_Clipper_v1" xfId="2646" xr:uid="{00000000-0005-0000-0000-0000490A0000}"/>
    <cellStyle name="___PERSONAL_3_Sleeping Bear East_Clipper_v1_1" xfId="2647" xr:uid="{00000000-0005-0000-0000-00004A0A0000}"/>
    <cellStyle name="___PERSONAL_3_Sleeping Bear East_v1" xfId="2648" xr:uid="{00000000-0005-0000-0000-00004B0A0000}"/>
    <cellStyle name="___PERSONAL_3_Sleeping Bear East_v1_Monthly" xfId="2649" xr:uid="{00000000-0005-0000-0000-00004C0A0000}"/>
    <cellStyle name="___PERSONAL_3_Sleeping Bear East_v1_Monthly_1" xfId="2650" xr:uid="{00000000-0005-0000-0000-00004D0A0000}"/>
    <cellStyle name="___PERSONAL_3_Sleeping Bear East_v1a" xfId="2651" xr:uid="{00000000-0005-0000-0000-00004E0A0000}"/>
    <cellStyle name="___PERSONAL_3_Sleeping Bear East_v1a_1" xfId="2652" xr:uid="{00000000-0005-0000-0000-00004F0A0000}"/>
    <cellStyle name="___PERSONAL_3_Template_Northwinds Model_v1" xfId="2653" xr:uid="{00000000-0005-0000-0000-0000500A0000}"/>
    <cellStyle name="___PERSONAL_3_Template_Northwinds Model_v1.2" xfId="2654" xr:uid="{00000000-0005-0000-0000-0000510A0000}"/>
    <cellStyle name="___PERSONAL_3_TEST_101800" xfId="2655" xr:uid="{00000000-0005-0000-0000-0000520A0000}"/>
    <cellStyle name="___PERSONAL_3_Test_Model_01.18.02" xfId="2656" xr:uid="{00000000-0005-0000-0000-0000530A0000}"/>
    <cellStyle name="___PERSONAL_3_Test_Model_061901" xfId="2657" xr:uid="{00000000-0005-0000-0000-0000540A0000}"/>
    <cellStyle name="___PERSONAL_3_Test_Model_061901_1" xfId="2658" xr:uid="{00000000-0005-0000-0000-0000550A0000}"/>
    <cellStyle name="___PERSONAL_3_Test_Model_062101" xfId="2659" xr:uid="{00000000-0005-0000-0000-0000560A0000}"/>
    <cellStyle name="___PERSONAL_3_Wind farm - operation CF" xfId="2660" xr:uid="{00000000-0005-0000-0000-0000570A0000}"/>
    <cellStyle name="___PERSONAL_3_Wind farm - operation CF 2" xfId="2661" xr:uid="{00000000-0005-0000-0000-0000580A0000}"/>
    <cellStyle name="___PERSONAL_3_Wind farm - operation CF 3" xfId="2662" xr:uid="{00000000-0005-0000-0000-0000590A0000}"/>
    <cellStyle name="___PERSONAL_3_Wind farm - operation CF 4" xfId="2663" xr:uid="{00000000-0005-0000-0000-00005A0A0000}"/>
    <cellStyle name="___PERSONAL_3_WindProject C 100MW - 2005-01-27 10PM (version 1)" xfId="2664" xr:uid="{00000000-0005-0000-0000-00005B0A0000}"/>
    <cellStyle name="___PERSONAL_4" xfId="2665" xr:uid="{00000000-0005-0000-0000-00005C0A0000}"/>
    <cellStyle name="___PERSONAL_4_NE Budgets ROCK 4-28-07 NS" xfId="2666" xr:uid="{00000000-0005-0000-0000-00005D0A0000}"/>
    <cellStyle name="___PERSONAL_4_New England Budgets Mar 14" xfId="2667" xr:uid="{00000000-0005-0000-0000-00005E0A0000}"/>
    <cellStyle name="___PERSONAL_AirNergy Base Case_GE with interface" xfId="2668" xr:uid="{00000000-0005-0000-0000-00005F0A0000}"/>
    <cellStyle name="___PERSONAL_AirNergy Base Case_GE with interface_1" xfId="2669" xr:uid="{00000000-0005-0000-0000-0000600A0000}"/>
    <cellStyle name="___PERSONAL_CF" xfId="2670" xr:uid="{00000000-0005-0000-0000-0000610A0000}"/>
    <cellStyle name="___PERSONAL_CF_1" xfId="2671" xr:uid="{00000000-0005-0000-0000-0000620A0000}"/>
    <cellStyle name="___PERSONAL_CF_2" xfId="2672" xr:uid="{00000000-0005-0000-0000-0000630A0000}"/>
    <cellStyle name="___PERSONAL_Clipper Template Model_11.21.05" xfId="2673" xr:uid="{00000000-0005-0000-0000-0000640A0000}"/>
    <cellStyle name="___PERSONAL_Clipper Template Model_11.21.05_1" xfId="2674" xr:uid="{00000000-0005-0000-0000-0000650A0000}"/>
    <cellStyle name="___PERSONAL_Criterion Model_C-93_100MW_01.07.05" xfId="2675" xr:uid="{00000000-0005-0000-0000-0000660A0000}"/>
    <cellStyle name="___PERSONAL_Criterion Model_C-93_100MW_01.07.05_1" xfId="2676" xr:uid="{00000000-0005-0000-0000-0000670A0000}"/>
    <cellStyle name="___PERSONAL_Criterion Model_C-93_50MW_08.01.05" xfId="2677" xr:uid="{00000000-0005-0000-0000-0000680A0000}"/>
    <cellStyle name="___PERSONAL_Criterion Model_C-93_50MW_10.06.05" xfId="2678" xr:uid="{00000000-0005-0000-0000-0000690A0000}"/>
    <cellStyle name="___PERSONAL_Criterion Model_C-93_50MW_10.06.05_1" xfId="2679" xr:uid="{00000000-0005-0000-0000-00006A0A0000}"/>
    <cellStyle name="___PERSONAL_Criterion Model_C-93_Delaware_100MW_11.12.04_base" xfId="2680" xr:uid="{00000000-0005-0000-0000-00006B0A0000}"/>
    <cellStyle name="___PERSONAL_Criterion Model_C-93_Delaware_100MW_11.12.04_base_1" xfId="2681" xr:uid="{00000000-0005-0000-0000-00006C0A0000}"/>
    <cellStyle name="___PERSONAL_Endeavor 150 MW C96 Model_11.15.05" xfId="2682" xr:uid="{00000000-0005-0000-0000-00006D0A0000}"/>
    <cellStyle name="___PERSONAL_Endeavor 150 MW C96 Model_11.15.05_1" xfId="2683" xr:uid="{00000000-0005-0000-0000-00006E0A0000}"/>
    <cellStyle name="___PERSONAL_Endeavor 150 MW C96 Model_11.17.05A" xfId="2684" xr:uid="{00000000-0005-0000-0000-00006F0A0000}"/>
    <cellStyle name="___PERSONAL_Endeavor 150 MW C96 Model_11.17.05A_1" xfId="2685" xr:uid="{00000000-0005-0000-0000-0000700A0000}"/>
    <cellStyle name="___PERSONAL_Endeavor 150 MW C96 Model_11.17.05A_2" xfId="2686" xr:uid="{00000000-0005-0000-0000-0000710A0000}"/>
    <cellStyle name="___PERSONAL_EWC 43.5MW8oMtresc 3_25_021" xfId="2687" xr:uid="{00000000-0005-0000-0000-0000720A0000}"/>
    <cellStyle name="___PERSONAL_EWC 43.5MW8oMtresc 3_25_021 2" xfId="2688" xr:uid="{00000000-0005-0000-0000-0000730A0000}"/>
    <cellStyle name="___PERSONAL_EWC 43.5MW8oMtresc 3_25_021 3" xfId="2689" xr:uid="{00000000-0005-0000-0000-0000740A0000}"/>
    <cellStyle name="___PERSONAL_EWC 43.5MW8oMtresc 3_25_021 4" xfId="2690" xr:uid="{00000000-0005-0000-0000-0000750A0000}"/>
    <cellStyle name="___PERSONAL_EWC 43.5MW8oMtresc 3_25_02v2" xfId="2691" xr:uid="{00000000-0005-0000-0000-0000760A0000}"/>
    <cellStyle name="___PERSONAL_EWC 43.5MW8oMtresc 3_25_02v2 2" xfId="2692" xr:uid="{00000000-0005-0000-0000-0000770A0000}"/>
    <cellStyle name="___PERSONAL_EWC 43.5MW8oMtresc 3_25_02v2 3" xfId="2693" xr:uid="{00000000-0005-0000-0000-0000780A0000}"/>
    <cellStyle name="___PERSONAL_EWC 43.5MW8oMtresc 3_25_02v2 4" xfId="2694" xr:uid="{00000000-0005-0000-0000-0000790A0000}"/>
    <cellStyle name="___PERSONAL_EWC 43.5MW8oMtresc 3_25_02v2_1" xfId="2695" xr:uid="{00000000-0005-0000-0000-00007A0A0000}"/>
    <cellStyle name="___PERSONAL_EWC 43.5MW8oMtresc 3_25_02v2w_esc" xfId="2696" xr:uid="{00000000-0005-0000-0000-00007B0A0000}"/>
    <cellStyle name="___PERSONAL_EWC 43.5MW8oMtresc 3_25_02v2w_esc 2" xfId="2697" xr:uid="{00000000-0005-0000-0000-00007C0A0000}"/>
    <cellStyle name="___PERSONAL_EWC 43.5MW8oMtresc 3_25_02v2w_esc 3" xfId="2698" xr:uid="{00000000-0005-0000-0000-00007D0A0000}"/>
    <cellStyle name="___PERSONAL_EWC 43.5MW8oMtresc 3_25_02v2w_esc 4" xfId="2699" xr:uid="{00000000-0005-0000-0000-00007E0A0000}"/>
    <cellStyle name="___PERSONAL_EWC 43.5MW8oMtresc 3_25_02v2w_esc_1" xfId="2700" xr:uid="{00000000-0005-0000-0000-00007F0A0000}"/>
    <cellStyle name="___PERSONAL_EWC 43.5MW8oMtresc 3_25_02v2w_esc_1 2" xfId="2701" xr:uid="{00000000-0005-0000-0000-0000800A0000}"/>
    <cellStyle name="___PERSONAL_EWC 43.5MW8oMtresc 3_25_02v2w_esc_1 3" xfId="2702" xr:uid="{00000000-0005-0000-0000-0000810A0000}"/>
    <cellStyle name="___PERSONAL_EWC 43.5MW8oMtresc 3_25_02v2w_esc_1 4" xfId="2703" xr:uid="{00000000-0005-0000-0000-0000820A0000}"/>
    <cellStyle name="___PERSONAL_ExampleDeal_GPBalloonNote_18Nov04" xfId="2704" xr:uid="{00000000-0005-0000-0000-0000830A0000}"/>
    <cellStyle name="___PERSONAL_ExampleDeal_GPBalloonNote_18Nov04_1" xfId="2705" xr:uid="{00000000-0005-0000-0000-0000840A0000}"/>
    <cellStyle name="___PERSONAL_Flying Cloud_GE_UNL_PPM_05.13.04" xfId="2706" xr:uid="{00000000-0005-0000-0000-0000850A0000}"/>
    <cellStyle name="___PERSONAL_Flying Cloud_GE_UNL_PPM_05.13.04_1" xfId="2707" xr:uid="{00000000-0005-0000-0000-0000860A0000}"/>
    <cellStyle name="___PERSONAL_Fund_Wind 2005-02-07 2pm" xfId="2708" xr:uid="{00000000-0005-0000-0000-0000870A0000}"/>
    <cellStyle name="___PERSONAL_Fund_Wind 2005-02-07 2pm_1" xfId="2709" xr:uid="{00000000-0005-0000-0000-0000880A0000}"/>
    <cellStyle name="___PERSONAL_Fund_Wind Base Case Model 1 31 05" xfId="2710" xr:uid="{00000000-0005-0000-0000-0000890A0000}"/>
    <cellStyle name="___PERSONAL_Fund_Wind Base Case Model 1 31 05_1" xfId="2711" xr:uid="{00000000-0005-0000-0000-00008A0A0000}"/>
    <cellStyle name="___PERSONAL_Fund_Wind Base Case Model 1 31 05_2" xfId="2712" xr:uid="{00000000-0005-0000-0000-00008B0A0000}"/>
    <cellStyle name="___PERSONAL_GeoThermal Project with ETC Q3 2005" xfId="2713" xr:uid="{00000000-0005-0000-0000-00008C0A0000}"/>
    <cellStyle name="___PERSONAL_Northwinds Padoma San Juan_v1" xfId="2714" xr:uid="{00000000-0005-0000-0000-00008D0A0000}"/>
    <cellStyle name="___PERSONAL_Northwinds Padoma San Juan_v1_1" xfId="2715" xr:uid="{00000000-0005-0000-0000-00008E0A0000}"/>
    <cellStyle name="___PERSONAL_Silver Star Model_60MW_C93_03-15-06" xfId="2716" xr:uid="{00000000-0005-0000-0000-00008F0A0000}"/>
    <cellStyle name="___PERSONAL_Silver Star Model_60MW_C93_03-15-06_1" xfId="2717" xr:uid="{00000000-0005-0000-0000-0000900A0000}"/>
    <cellStyle name="___PERSONAL_Silver Star Model_60MW_C93_04-27-06" xfId="2718" xr:uid="{00000000-0005-0000-0000-0000910A0000}"/>
    <cellStyle name="___PERSONAL_Silver Star Model_60MW_C93_04-27-06_1" xfId="2719" xr:uid="{00000000-0005-0000-0000-0000920A0000}"/>
    <cellStyle name="___PERSONAL_Silver Star Model_60MW_C96_06-06-06 with Depreciation" xfId="2720" xr:uid="{00000000-0005-0000-0000-0000930A0000}"/>
    <cellStyle name="___PERSONAL_Silver Star Model_60MW_C96_06-06-06 with Depreciation_1" xfId="2721" xr:uid="{00000000-0005-0000-0000-0000940A0000}"/>
    <cellStyle name="___PERSONAL_Silver Star Model_60MW_C96_06-06-06 with Depreciation_2" xfId="2722" xr:uid="{00000000-0005-0000-0000-0000950A0000}"/>
    <cellStyle name="___PERSONAL_Silver Star Model_60MW_C96_06-21-06" xfId="2723" xr:uid="{00000000-0005-0000-0000-0000960A0000}"/>
    <cellStyle name="___PERSONAL_Silver Star Model_60MW_C96_06-21-06_1" xfId="2724" xr:uid="{00000000-0005-0000-0000-0000970A0000}"/>
    <cellStyle name="___PERSONAL_Silver Star Model_60MW_C96_12-18-06" xfId="2725" xr:uid="{00000000-0005-0000-0000-0000980A0000}"/>
    <cellStyle name="___PERSONAL_Silver Star Model_60MW_C96_12-18-06_1" xfId="2726" xr:uid="{00000000-0005-0000-0000-0000990A0000}"/>
    <cellStyle name="___PERSONAL_Sleeping Bear East_Clipper_v1" xfId="2727" xr:uid="{00000000-0005-0000-0000-00009A0A0000}"/>
    <cellStyle name="___PERSONAL_Sleeping Bear East_Clipper_v1_1" xfId="2728" xr:uid="{00000000-0005-0000-0000-00009B0A0000}"/>
    <cellStyle name="___PERSONAL_Sleeping Bear East_Clipper_v1_2" xfId="2729" xr:uid="{00000000-0005-0000-0000-00009C0A0000}"/>
    <cellStyle name="___PERSONAL_Sleeping Bear East_v1" xfId="2730" xr:uid="{00000000-0005-0000-0000-00009D0A0000}"/>
    <cellStyle name="___PERSONAL_Sleeping Bear East_v1_1" xfId="2731" xr:uid="{00000000-0005-0000-0000-00009E0A0000}"/>
    <cellStyle name="___PERSONAL_Sleeping Bear East_v1_Monthly" xfId="2732" xr:uid="{00000000-0005-0000-0000-00009F0A0000}"/>
    <cellStyle name="___PERSONAL_Sleeping Bear East_v1_Monthly_1" xfId="2733" xr:uid="{00000000-0005-0000-0000-0000A00A0000}"/>
    <cellStyle name="___PERSONAL_Sleeping Bear East_v1_Monthly_2" xfId="2734" xr:uid="{00000000-0005-0000-0000-0000A10A0000}"/>
    <cellStyle name="___PERSONAL_Sleeping Bear East_v1a" xfId="2735" xr:uid="{00000000-0005-0000-0000-0000A20A0000}"/>
    <cellStyle name="___PERSONAL_Sleeping Bear East_v1a_1" xfId="2736" xr:uid="{00000000-0005-0000-0000-0000A30A0000}"/>
    <cellStyle name="___PERSONAL_Template_Northwinds Model_v1" xfId="2737" xr:uid="{00000000-0005-0000-0000-0000A40A0000}"/>
    <cellStyle name="___PERSONAL_Template_Northwinds Model_v1.2" xfId="2738" xr:uid="{00000000-0005-0000-0000-0000A50A0000}"/>
    <cellStyle name="___PERSONAL_Template_Northwinds Model_v1.2_1" xfId="2739" xr:uid="{00000000-0005-0000-0000-0000A60A0000}"/>
    <cellStyle name="___PERSONAL_TEST_101800" xfId="2740" xr:uid="{00000000-0005-0000-0000-0000A70A0000}"/>
    <cellStyle name="___PERSONAL_TEST_101800_1" xfId="2741" xr:uid="{00000000-0005-0000-0000-0000A80A0000}"/>
    <cellStyle name="___PERSONAL_Test_Model_01.18.02" xfId="2742" xr:uid="{00000000-0005-0000-0000-0000A90A0000}"/>
    <cellStyle name="___PERSONAL_Test_Model_01.18.02_1" xfId="2743" xr:uid="{00000000-0005-0000-0000-0000AA0A0000}"/>
    <cellStyle name="___PERSONAL_Test_Model_061901" xfId="2744" xr:uid="{00000000-0005-0000-0000-0000AB0A0000}"/>
    <cellStyle name="___PERSONAL_Test_Model_061901_1" xfId="2745" xr:uid="{00000000-0005-0000-0000-0000AC0A0000}"/>
    <cellStyle name="___PERSONAL_Test_Model_061901_2" xfId="2746" xr:uid="{00000000-0005-0000-0000-0000AD0A0000}"/>
    <cellStyle name="___PERSONAL_Test_Model_062101" xfId="2747" xr:uid="{00000000-0005-0000-0000-0000AE0A0000}"/>
    <cellStyle name="___PERSONAL_Test_Model_062101_1" xfId="2748" xr:uid="{00000000-0005-0000-0000-0000AF0A0000}"/>
    <cellStyle name="___PERSONAL_Wind farm - operation CF" xfId="2749" xr:uid="{00000000-0005-0000-0000-0000B00A0000}"/>
    <cellStyle name="___PERSONAL_Wind farm - operation CF 2" xfId="2750" xr:uid="{00000000-0005-0000-0000-0000B10A0000}"/>
    <cellStyle name="___PERSONAL_Wind farm - operation CF 3" xfId="2751" xr:uid="{00000000-0005-0000-0000-0000B20A0000}"/>
    <cellStyle name="___PERSONAL_Wind farm - operation CF 4" xfId="2752" xr:uid="{00000000-0005-0000-0000-0000B30A0000}"/>
    <cellStyle name="___PERSONAL_Wind farm - operation CF_1" xfId="2753" xr:uid="{00000000-0005-0000-0000-0000B40A0000}"/>
    <cellStyle name="___PERSONAL_Wind farm - operation CF_1 2" xfId="2754" xr:uid="{00000000-0005-0000-0000-0000B50A0000}"/>
    <cellStyle name="___PERSONAL_Wind farm - operation CF_1 3" xfId="2755" xr:uid="{00000000-0005-0000-0000-0000B60A0000}"/>
    <cellStyle name="___PERSONAL_Wind farm - operation CF_1 4" xfId="2756" xr:uid="{00000000-0005-0000-0000-0000B70A0000}"/>
    <cellStyle name="___PERSONAL_WindProject C 100MW - 2005-01-27 10PM (version 1)" xfId="2757" xr:uid="{00000000-0005-0000-0000-0000B80A0000}"/>
    <cellStyle name="___PERSONAL_WindProject C 100MW - 2005-01-27 10PM (version 1)_1" xfId="2758" xr:uid="{00000000-0005-0000-0000-0000B90A0000}"/>
    <cellStyle name="___Query11" xfId="2759" xr:uid="{00000000-0005-0000-0000-0000BA0A0000}"/>
    <cellStyle name="___Query11 2" xfId="2760" xr:uid="{00000000-0005-0000-0000-0000BB0A0000}"/>
    <cellStyle name="___Query11_NE Budgets ROCK 4-28-07 NS" xfId="2761" xr:uid="{00000000-0005-0000-0000-0000BC0A0000}"/>
    <cellStyle name="___Query11_NE Budgets ROCK 4-28-07 NS 2" xfId="2762" xr:uid="{00000000-0005-0000-0000-0000BD0A0000}"/>
    <cellStyle name="___Query11_NE Budgets ROCK 4-28-07 NS 3" xfId="2763" xr:uid="{00000000-0005-0000-0000-0000BE0A0000}"/>
    <cellStyle name="___Query11_NE Budgets ROCK 4-28-07 NS 4" xfId="2764" xr:uid="{00000000-0005-0000-0000-0000BF0A0000}"/>
    <cellStyle name="___Query11_NE Budgets ROCK 4-28-07 NS_aLog" xfId="2765" xr:uid="{00000000-0005-0000-0000-0000C00A0000}"/>
    <cellStyle name="___Query11_NE Budgets ROCK 4-28-07 NS_Annual CF" xfId="2766" xr:uid="{00000000-0005-0000-0000-0000C10A0000}"/>
    <cellStyle name="___Query11_NE Budgets ROCK 4-28-07 NS_Book1" xfId="2767" xr:uid="{00000000-0005-0000-0000-0000C20A0000}"/>
    <cellStyle name="___Query11_NE Budgets ROCK 4-28-07 NS_bSum" xfId="2768" xr:uid="{00000000-0005-0000-0000-0000C30A0000}"/>
    <cellStyle name="___Query11_NE Budgets ROCK 4-28-07 NS_bSum_1" xfId="2769" xr:uid="{00000000-0005-0000-0000-0000C40A0000}"/>
    <cellStyle name="___Query11_NE Budgets ROCK 4-28-07 NS_Data" xfId="2770" xr:uid="{00000000-0005-0000-0000-0000C50A0000}"/>
    <cellStyle name="___Query11_NE Budgets ROCK 4-28-07 NS_DataIn" xfId="2771" xr:uid="{00000000-0005-0000-0000-0000C60A0000}"/>
    <cellStyle name="___Query11_NE Budgets ROCK 4-28-07 NS_dBuild" xfId="2772" xr:uid="{00000000-0005-0000-0000-0000C70A0000}"/>
    <cellStyle name="___Query11_NE Budgets ROCK 4-28-07 NS_eLoan" xfId="2773" xr:uid="{00000000-0005-0000-0000-0000C80A0000}"/>
    <cellStyle name="___Query11_NE Budgets ROCK 4-28-07 NS_eLoans" xfId="2774" xr:uid="{00000000-0005-0000-0000-0000C90A0000}"/>
    <cellStyle name="___Query11_NE Budgets ROCK 4-28-07 NS_eVF" xfId="2775" xr:uid="{00000000-0005-0000-0000-0000CA0A0000}"/>
    <cellStyle name="___Query11_NE Budgets ROCK 4-28-07 NS_eVF_aLog" xfId="2776" xr:uid="{00000000-0005-0000-0000-0000CB0A0000}"/>
    <cellStyle name="___Query11_NE Budgets ROCK 4-28-07 NS_eVF_bSum" xfId="2777" xr:uid="{00000000-0005-0000-0000-0000CC0A0000}"/>
    <cellStyle name="___Query11_NE Budgets ROCK 4-28-07 NS_eVF_bSum_1" xfId="2778" xr:uid="{00000000-0005-0000-0000-0000CD0A0000}"/>
    <cellStyle name="___Query11_NE Budgets ROCK 4-28-07 NS_eVF_fOp" xfId="2779" xr:uid="{00000000-0005-0000-0000-0000CE0A0000}"/>
    <cellStyle name="___Query11_NE Budgets ROCK 4-28-07 NS_eVF_gAnn" xfId="2780" xr:uid="{00000000-0005-0000-0000-0000CF0A0000}"/>
    <cellStyle name="___Query11_NE Budgets ROCK 4-28-07 NS_eVF_Gulf Wind 2-199.20MW-MHIs-Merchant-2009Feb03" xfId="2781" xr:uid="{00000000-0005-0000-0000-0000D00A0000}"/>
    <cellStyle name="___Query11_NE Budgets ROCK 4-28-07 NS_eVF_Gulf Wind 2-199.20MW-MHIs-Merchant-2009Jan21" xfId="2782" xr:uid="{00000000-0005-0000-0000-0000D10A0000}"/>
    <cellStyle name="___Query11_NE Budgets ROCK 4-28-07 NS_eVF_Hatchet Ridge-MHI 2.4s-(2009pricing)-103.20 MW-2009Feb03" xfId="2783" xr:uid="{00000000-0005-0000-0000-0000D20A0000}"/>
    <cellStyle name="___Query11_NE Budgets ROCK 4-28-07 NS_eVF_hTaxLease" xfId="2784" xr:uid="{00000000-0005-0000-0000-0000D30A0000}"/>
    <cellStyle name="___Query11_NE Budgets ROCK 4-28-07 NS_fOp" xfId="2785" xr:uid="{00000000-0005-0000-0000-0000D40A0000}"/>
    <cellStyle name="___Query11_NE Budgets ROCK 4-28-07 NS_gAnn" xfId="2786" xr:uid="{00000000-0005-0000-0000-0000D50A0000}"/>
    <cellStyle name="___Query11_NE Budgets ROCK 4-28-07 NS_Gulf Wind 2-199.20MW-MHIs-Merchant-2009Feb03" xfId="2787" xr:uid="{00000000-0005-0000-0000-0000D60A0000}"/>
    <cellStyle name="___Query11_NE Budgets ROCK 4-28-07 NS_Gulf Wind 2-199.20MW-MHIs-Merchant-2009Jan21" xfId="2788" xr:uid="{00000000-0005-0000-0000-0000D70A0000}"/>
    <cellStyle name="___Query11_NE Budgets ROCK 4-28-07 NS_Hatchet Ridge-MHI 2.4s-(2009pricing)103.20 MW-2008Dec19-VF" xfId="2789" xr:uid="{00000000-0005-0000-0000-0000D80A0000}"/>
    <cellStyle name="___Query11_NE Budgets ROCK 4-28-07 NS_Hatchet Ridge-MHI 2.4s-(2009pricing)-103.20 MW-2009Feb03" xfId="2790" xr:uid="{00000000-0005-0000-0000-0000D90A0000}"/>
    <cellStyle name="___Query11_NE Budgets ROCK 4-28-07 NS_hDataIn" xfId="2791" xr:uid="{00000000-0005-0000-0000-0000DA0A0000}"/>
    <cellStyle name="___Query11_NE Budgets ROCK 4-28-07 NS_hTaxLease" xfId="2792" xr:uid="{00000000-0005-0000-0000-0000DB0A0000}"/>
    <cellStyle name="___Query11_NE Budgets ROCK 4-28-07 NS_Majestic 2-79.20MW-MHIs-PPA-2008Dec19-VF" xfId="2793" xr:uid="{00000000-0005-0000-0000-0000DC0A0000}"/>
    <cellStyle name="___Query11_NE Budgets ROCK 4-28-07 NS_MJ" xfId="2794" xr:uid="{00000000-0005-0000-0000-0000DD0A0000}"/>
    <cellStyle name="___Query11_NE Budgets ROCK 4-28-07 NS_OpRoll" xfId="2795" xr:uid="{00000000-0005-0000-0000-0000DE0A0000}"/>
    <cellStyle name="___Query11_NE Budgets ROCK 4-28-07 NS_PR-MHI 2 4s-00 00MW-2008July17" xfId="2796" xr:uid="{00000000-0005-0000-0000-0000DF0A0000}"/>
    <cellStyle name="___Query11_NE Budgets ROCK 4-28-07 NS_ST" xfId="2797" xr:uid="{00000000-0005-0000-0000-0000E00A0000}"/>
    <cellStyle name="___Query11_New England Budgets Mar 14" xfId="2798" xr:uid="{00000000-0005-0000-0000-0000E10A0000}"/>
    <cellStyle name="___Query11_New England Budgets Mar 14 2" xfId="2799" xr:uid="{00000000-0005-0000-0000-0000E20A0000}"/>
    <cellStyle name="___Query11_New England Budgets Mar 14 3" xfId="2800" xr:uid="{00000000-0005-0000-0000-0000E30A0000}"/>
    <cellStyle name="___Query11_New England Budgets Mar 14 4" xfId="2801" xr:uid="{00000000-0005-0000-0000-0000E40A0000}"/>
    <cellStyle name="___Query11_New England Budgets Mar 14_aLog" xfId="2802" xr:uid="{00000000-0005-0000-0000-0000E50A0000}"/>
    <cellStyle name="___Query11_New England Budgets Mar 14_Annual CF" xfId="2803" xr:uid="{00000000-0005-0000-0000-0000E60A0000}"/>
    <cellStyle name="___Query11_New England Budgets Mar 14_Asset Management Expenses NY '08 11-1-07" xfId="2804" xr:uid="{00000000-0005-0000-0000-0000E70A0000}"/>
    <cellStyle name="___Query11_New England Budgets Mar 14_Asset Management Expenses NY '08 11-1-07 2" xfId="2805" xr:uid="{00000000-0005-0000-0000-0000E80A0000}"/>
    <cellStyle name="___Query11_New England Budgets Mar 14_Book1" xfId="2806" xr:uid="{00000000-0005-0000-0000-0000E90A0000}"/>
    <cellStyle name="___Query11_New England Budgets Mar 14_bSum" xfId="2807" xr:uid="{00000000-0005-0000-0000-0000EA0A0000}"/>
    <cellStyle name="___Query11_New England Budgets Mar 14_bSum_1" xfId="2808" xr:uid="{00000000-0005-0000-0000-0000EB0A0000}"/>
    <cellStyle name="___Query11_New England Budgets Mar 14_Chateaugay" xfId="2809" xr:uid="{00000000-0005-0000-0000-0000EC0A0000}"/>
    <cellStyle name="___Query11_New England Budgets Mar 14_Chateaugay 2" xfId="2810" xr:uid="{00000000-0005-0000-0000-0000ED0A0000}"/>
    <cellStyle name="___Query11_New England Budgets Mar 14_Data" xfId="2811" xr:uid="{00000000-0005-0000-0000-0000EE0A0000}"/>
    <cellStyle name="___Query11_New England Budgets Mar 14_DataIn" xfId="2812" xr:uid="{00000000-0005-0000-0000-0000EF0A0000}"/>
    <cellStyle name="___Query11_New England Budgets Mar 14_dBuild" xfId="2813" xr:uid="{00000000-0005-0000-0000-0000F00A0000}"/>
    <cellStyle name="___Query11_New England Budgets Mar 14_eLoan" xfId="2814" xr:uid="{00000000-0005-0000-0000-0000F10A0000}"/>
    <cellStyle name="___Query11_New England Budgets Mar 14_eLoans" xfId="2815" xr:uid="{00000000-0005-0000-0000-0000F20A0000}"/>
    <cellStyle name="___Query11_New England Budgets Mar 14_eVF" xfId="2816" xr:uid="{00000000-0005-0000-0000-0000F30A0000}"/>
    <cellStyle name="___Query11_New England Budgets Mar 14_eVF_aLog" xfId="2817" xr:uid="{00000000-0005-0000-0000-0000F40A0000}"/>
    <cellStyle name="___Query11_New England Budgets Mar 14_eVF_bSum" xfId="2818" xr:uid="{00000000-0005-0000-0000-0000F50A0000}"/>
    <cellStyle name="___Query11_New England Budgets Mar 14_eVF_bSum_1" xfId="2819" xr:uid="{00000000-0005-0000-0000-0000F60A0000}"/>
    <cellStyle name="___Query11_New England Budgets Mar 14_eVF_fOp" xfId="2820" xr:uid="{00000000-0005-0000-0000-0000F70A0000}"/>
    <cellStyle name="___Query11_New England Budgets Mar 14_eVF_gAnn" xfId="2821" xr:uid="{00000000-0005-0000-0000-0000F80A0000}"/>
    <cellStyle name="___Query11_New England Budgets Mar 14_eVF_Gulf Wind 2-199.20MW-MHIs-Merchant-2009Feb03" xfId="2822" xr:uid="{00000000-0005-0000-0000-0000F90A0000}"/>
    <cellStyle name="___Query11_New England Budgets Mar 14_eVF_Gulf Wind 2-199.20MW-MHIs-Merchant-2009Jan21" xfId="2823" xr:uid="{00000000-0005-0000-0000-0000FA0A0000}"/>
    <cellStyle name="___Query11_New England Budgets Mar 14_eVF_Hatchet Ridge-MHI 2.4s-(2009pricing)-103.20 MW-2009Feb03" xfId="2824" xr:uid="{00000000-0005-0000-0000-0000FB0A0000}"/>
    <cellStyle name="___Query11_New England Budgets Mar 14_eVF_hTaxLease" xfId="2825" xr:uid="{00000000-0005-0000-0000-0000FC0A0000}"/>
    <cellStyle name="___Query11_New England Budgets Mar 14_fOp" xfId="2826" xr:uid="{00000000-0005-0000-0000-0000FD0A0000}"/>
    <cellStyle name="___Query11_New England Budgets Mar 14_gAnn" xfId="2827" xr:uid="{00000000-0005-0000-0000-0000FE0A0000}"/>
    <cellStyle name="___Query11_New England Budgets Mar 14_Gulf Wind 2-199.20MW-MHIs-Merchant-2009Feb03" xfId="2828" xr:uid="{00000000-0005-0000-0000-0000FF0A0000}"/>
    <cellStyle name="___Query11_New England Budgets Mar 14_Gulf Wind 2-199.20MW-MHIs-Merchant-2009Jan21" xfId="2829" xr:uid="{00000000-0005-0000-0000-0000000B0000}"/>
    <cellStyle name="___Query11_New England Budgets Mar 14_Hatchet Ridge-MHI 2.4s-(2009pricing)103.20 MW-2008Dec19-VF" xfId="2830" xr:uid="{00000000-0005-0000-0000-0000010B0000}"/>
    <cellStyle name="___Query11_New England Budgets Mar 14_Hatchet Ridge-MHI 2.4s-(2009pricing)-103.20 MW-2009Feb03" xfId="2831" xr:uid="{00000000-0005-0000-0000-0000020B0000}"/>
    <cellStyle name="___Query11_New England Budgets Mar 14_hDataIn" xfId="2832" xr:uid="{00000000-0005-0000-0000-0000030B0000}"/>
    <cellStyle name="___Query11_New England Budgets Mar 14_hTaxLease" xfId="2833" xr:uid="{00000000-0005-0000-0000-0000040B0000}"/>
    <cellStyle name="___Query11_New England Budgets Mar 14_Majestic 2-79.20MW-MHIs-PPA-2008Dec19-VF" xfId="2834" xr:uid="{00000000-0005-0000-0000-0000050B0000}"/>
    <cellStyle name="___Query11_New England Budgets Mar 14_MJ" xfId="2835" xr:uid="{00000000-0005-0000-0000-0000060B0000}"/>
    <cellStyle name="___Query11_New England Budgets Mar 14_OpRoll" xfId="2836" xr:uid="{00000000-0005-0000-0000-0000070B0000}"/>
    <cellStyle name="___Query11_New England Budgets Mar 14_PR-MHI 2 4s-00 00MW-2008July17" xfId="2837" xr:uid="{00000000-0005-0000-0000-0000080B0000}"/>
    <cellStyle name="___Query11_New England Budgets Mar 14_ST" xfId="2838" xr:uid="{00000000-0005-0000-0000-0000090B0000}"/>
    <cellStyle name="___Sheet1" xfId="2839" xr:uid="{00000000-0005-0000-0000-00000A0B0000}"/>
    <cellStyle name="___Sheet1 (2)" xfId="2840" xr:uid="{00000000-0005-0000-0000-00000B0B0000}"/>
    <cellStyle name="___Sheet1 (2)_NE Budgets ROCK 4-28-07 NS" xfId="2841" xr:uid="{00000000-0005-0000-0000-00000C0B0000}"/>
    <cellStyle name="___Sheet1 (2)_New England Budgets Mar 14" xfId="2842" xr:uid="{00000000-0005-0000-0000-00000D0B0000}"/>
    <cellStyle name="___Sheet1_NE Budgets ROCK 4-28-07 NS" xfId="2843" xr:uid="{00000000-0005-0000-0000-00000E0B0000}"/>
    <cellStyle name="___Sheet1_New England Budgets Mar 14" xfId="2844" xr:uid="{00000000-0005-0000-0000-00000F0B0000}"/>
    <cellStyle name="___Sheet2" xfId="2845" xr:uid="{00000000-0005-0000-0000-0000100B0000}"/>
    <cellStyle name="___Sheet2_AirNergy Base Case_GE with interface" xfId="2846" xr:uid="{00000000-0005-0000-0000-0000110B0000}"/>
    <cellStyle name="___Sheet2_AirNergy Base Case_GE with interface 2" xfId="2847" xr:uid="{00000000-0005-0000-0000-0000120B0000}"/>
    <cellStyle name="___Sheet2_CF" xfId="2848" xr:uid="{00000000-0005-0000-0000-0000130B0000}"/>
    <cellStyle name="___Sheet2_Clipper Template Model_11.21.05" xfId="2849" xr:uid="{00000000-0005-0000-0000-0000140B0000}"/>
    <cellStyle name="___Sheet2_Clipper Template Model_11.21.05_1" xfId="2850" xr:uid="{00000000-0005-0000-0000-0000150B0000}"/>
    <cellStyle name="___Sheet2_Criterion Model_C-93_100MW_01.07.05" xfId="2851" xr:uid="{00000000-0005-0000-0000-0000160B0000}"/>
    <cellStyle name="___Sheet2_Criterion Model_C-93_50MW_08.01.05" xfId="2852" xr:uid="{00000000-0005-0000-0000-0000170B0000}"/>
    <cellStyle name="___Sheet2_Criterion Model_C-93_50MW_08.01.05_1" xfId="2853" xr:uid="{00000000-0005-0000-0000-0000180B0000}"/>
    <cellStyle name="___Sheet2_Criterion Model_C-93_50MW_10.06.05" xfId="2854" xr:uid="{00000000-0005-0000-0000-0000190B0000}"/>
    <cellStyle name="___Sheet2_Criterion Model_C-93_Delaware_100MW_11.12.04_base" xfId="2855" xr:uid="{00000000-0005-0000-0000-00001A0B0000}"/>
    <cellStyle name="___Sheet2_Endeavor 150 MW C96 Model_11.15.05" xfId="2856" xr:uid="{00000000-0005-0000-0000-00001B0B0000}"/>
    <cellStyle name="___Sheet2_Endeavor 150 MW C96 Model_11.15.05_1" xfId="2857" xr:uid="{00000000-0005-0000-0000-00001C0B0000}"/>
    <cellStyle name="___Sheet2_Endeavor 150 MW C96 Model_11.17.05A" xfId="2858" xr:uid="{00000000-0005-0000-0000-00001D0B0000}"/>
    <cellStyle name="___Sheet2_Endeavor 150 MW C96 Model_11.17.05A_1" xfId="2859" xr:uid="{00000000-0005-0000-0000-00001E0B0000}"/>
    <cellStyle name="___Sheet2_EWC 43.5MW8oMtresc 3_25_021" xfId="2860" xr:uid="{00000000-0005-0000-0000-00001F0B0000}"/>
    <cellStyle name="___Sheet2_EWC 43.5MW8oMtresc 3_25_021 2" xfId="2861" xr:uid="{00000000-0005-0000-0000-0000200B0000}"/>
    <cellStyle name="___Sheet2_EWC 43.5MW8oMtresc 3_25_021 3" xfId="2862" xr:uid="{00000000-0005-0000-0000-0000210B0000}"/>
    <cellStyle name="___Sheet2_EWC 43.5MW8oMtresc 3_25_021 4" xfId="2863" xr:uid="{00000000-0005-0000-0000-0000220B0000}"/>
    <cellStyle name="___Sheet2_EWC 43.5MW8oMtresc 3_25_021_1" xfId="2864" xr:uid="{00000000-0005-0000-0000-0000230B0000}"/>
    <cellStyle name="___Sheet2_EWC 43.5MW8oMtresc 3_25_021_1_NE Budgets ROCK 4-28-07 NS" xfId="2865" xr:uid="{00000000-0005-0000-0000-0000240B0000}"/>
    <cellStyle name="___Sheet2_EWC 43.5MW8oMtresc 3_25_021_1_New England Budgets Mar 14" xfId="2866" xr:uid="{00000000-0005-0000-0000-0000250B0000}"/>
    <cellStyle name="___Sheet2_EWC 43.5MW8oMtresc 3_25_021_Portfolio Inputs" xfId="2867" xr:uid="{00000000-0005-0000-0000-0000260B0000}"/>
    <cellStyle name="___Sheet2_EWC 43.5MW8oMtresc 3_25_021_Portfolio Inputs 2" xfId="2868" xr:uid="{00000000-0005-0000-0000-0000270B0000}"/>
    <cellStyle name="___Sheet2_EWC 43.5MW8oMtresc 3_25_02v2" xfId="2869" xr:uid="{00000000-0005-0000-0000-0000280B0000}"/>
    <cellStyle name="___Sheet2_EWC 43.5MW8oMtresc 3_25_02v2 2" xfId="2870" xr:uid="{00000000-0005-0000-0000-0000290B0000}"/>
    <cellStyle name="___Sheet2_EWC 43.5MW8oMtresc 3_25_02v2 3" xfId="2871" xr:uid="{00000000-0005-0000-0000-00002A0B0000}"/>
    <cellStyle name="___Sheet2_EWC 43.5MW8oMtresc 3_25_02v2 4" xfId="2872" xr:uid="{00000000-0005-0000-0000-00002B0B0000}"/>
    <cellStyle name="___Sheet2_EWC 43.5MW8oMtresc 3_25_02v2_1" xfId="2873" xr:uid="{00000000-0005-0000-0000-00002C0B0000}"/>
    <cellStyle name="___Sheet2_EWC 43.5MW8oMtresc 3_25_02v2_1_NE Budgets ROCK 4-28-07 NS" xfId="2874" xr:uid="{00000000-0005-0000-0000-00002D0B0000}"/>
    <cellStyle name="___Sheet2_EWC 43.5MW8oMtresc 3_25_02v2_1_New England Budgets Mar 14" xfId="2875" xr:uid="{00000000-0005-0000-0000-00002E0B0000}"/>
    <cellStyle name="___Sheet2_EWC 43.5MW8oMtresc 3_25_02v2w_esc" xfId="2876" xr:uid="{00000000-0005-0000-0000-00002F0B0000}"/>
    <cellStyle name="___Sheet2_EWC 43.5MW8oMtresc 3_25_02v2w_esc 2" xfId="2877" xr:uid="{00000000-0005-0000-0000-0000300B0000}"/>
    <cellStyle name="___Sheet2_EWC 43.5MW8oMtresc 3_25_02v2w_esc 3" xfId="2878" xr:uid="{00000000-0005-0000-0000-0000310B0000}"/>
    <cellStyle name="___Sheet2_EWC 43.5MW8oMtresc 3_25_02v2w_esc 4" xfId="2879" xr:uid="{00000000-0005-0000-0000-0000320B0000}"/>
    <cellStyle name="___Sheet2_ExampleDeal_GPBalloonNote_18Nov04" xfId="2880" xr:uid="{00000000-0005-0000-0000-0000330B0000}"/>
    <cellStyle name="___Sheet2_Flying Cloud_GE_UNL_PPM_05.13.04" xfId="2881" xr:uid="{00000000-0005-0000-0000-0000340B0000}"/>
    <cellStyle name="___Sheet2_Fund_Wind 2005-02-07 2pm" xfId="2882" xr:uid="{00000000-0005-0000-0000-0000350B0000}"/>
    <cellStyle name="___Sheet2_Fund_Wind Base Case Model 1 31 05" xfId="2883" xr:uid="{00000000-0005-0000-0000-0000360B0000}"/>
    <cellStyle name="___Sheet2_GeoThermal Project with ETC Q3 2005" xfId="2884" xr:uid="{00000000-0005-0000-0000-0000370B0000}"/>
    <cellStyle name="___Sheet2_GeoThermal Project with ETC Q3 2005_1" xfId="2885" xr:uid="{00000000-0005-0000-0000-0000380B0000}"/>
    <cellStyle name="___Sheet2_NE Budgets ROCK 4-28-07 NS" xfId="2886" xr:uid="{00000000-0005-0000-0000-0000390B0000}"/>
    <cellStyle name="___Sheet2_New England Budgets Mar 14" xfId="2887" xr:uid="{00000000-0005-0000-0000-00003A0B0000}"/>
    <cellStyle name="___Sheet2_Northwinds Padoma San Juan_v1" xfId="2888" xr:uid="{00000000-0005-0000-0000-00003B0B0000}"/>
    <cellStyle name="___Sheet2_Northwinds Padoma San Juan_v1_1" xfId="2889" xr:uid="{00000000-0005-0000-0000-00003C0B0000}"/>
    <cellStyle name="___Sheet2_Silver Star Model_60MW_C93_03-15-06" xfId="2890" xr:uid="{00000000-0005-0000-0000-00003D0B0000}"/>
    <cellStyle name="___Sheet2_Silver Star Model_60MW_C93_04-27-06" xfId="2891" xr:uid="{00000000-0005-0000-0000-00003E0B0000}"/>
    <cellStyle name="___Sheet2_Silver Star Model_60MW_C96_06-06-06 with Depreciation" xfId="2892" xr:uid="{00000000-0005-0000-0000-00003F0B0000}"/>
    <cellStyle name="___Sheet2_Silver Star Model_60MW_C96_06-21-06" xfId="2893" xr:uid="{00000000-0005-0000-0000-0000400B0000}"/>
    <cellStyle name="___Sheet2_Silver Star Model_60MW_C96_12-18-06" xfId="2894" xr:uid="{00000000-0005-0000-0000-0000410B0000}"/>
    <cellStyle name="___Sheet2_Sleeping Bear East_Clipper_v1" xfId="2895" xr:uid="{00000000-0005-0000-0000-0000420B0000}"/>
    <cellStyle name="___Sheet2_Sleeping Bear East_Clipper_v1_1" xfId="2896" xr:uid="{00000000-0005-0000-0000-0000430B0000}"/>
    <cellStyle name="___Sheet2_Sleeping Bear East_v1" xfId="2897" xr:uid="{00000000-0005-0000-0000-0000440B0000}"/>
    <cellStyle name="___Sheet2_Sleeping Bear East_v1_Monthly" xfId="2898" xr:uid="{00000000-0005-0000-0000-0000450B0000}"/>
    <cellStyle name="___Sheet2_Sleeping Bear East_v1_Monthly_1" xfId="2899" xr:uid="{00000000-0005-0000-0000-0000460B0000}"/>
    <cellStyle name="___Sheet2_Sleeping Bear East_v1a" xfId="2900" xr:uid="{00000000-0005-0000-0000-0000470B0000}"/>
    <cellStyle name="___Sheet2_Template_Northwinds Model_v1" xfId="2901" xr:uid="{00000000-0005-0000-0000-0000480B0000}"/>
    <cellStyle name="___Sheet2_Template_Northwinds Model_v1.2" xfId="2902" xr:uid="{00000000-0005-0000-0000-0000490B0000}"/>
    <cellStyle name="___Sheet2_TEST_101800" xfId="2903" xr:uid="{00000000-0005-0000-0000-00004A0B0000}"/>
    <cellStyle name="___Sheet2_Test_Model_01.18.02" xfId="2904" xr:uid="{00000000-0005-0000-0000-00004B0B0000}"/>
    <cellStyle name="___Sheet2_Test_Model_061901" xfId="2905" xr:uid="{00000000-0005-0000-0000-00004C0B0000}"/>
    <cellStyle name="___Sheet2_Test_Model_061901_1" xfId="2906" xr:uid="{00000000-0005-0000-0000-00004D0B0000}"/>
    <cellStyle name="___Sheet2_Test_Model_062101" xfId="2907" xr:uid="{00000000-0005-0000-0000-00004E0B0000}"/>
    <cellStyle name="___Sheet2_Test_Model_062101_1" xfId="2908" xr:uid="{00000000-0005-0000-0000-00004F0B0000}"/>
    <cellStyle name="___Sheet2_Wind farm - operation CF" xfId="2909" xr:uid="{00000000-0005-0000-0000-0000500B0000}"/>
    <cellStyle name="___Sheet2_Wind farm - operation CF 2" xfId="2910" xr:uid="{00000000-0005-0000-0000-0000510B0000}"/>
    <cellStyle name="___Sheet2_Wind farm - operation CF 3" xfId="2911" xr:uid="{00000000-0005-0000-0000-0000520B0000}"/>
    <cellStyle name="___Sheet2_Wind farm - operation CF 4" xfId="2912" xr:uid="{00000000-0005-0000-0000-0000530B0000}"/>
    <cellStyle name="___Sheet2_WindProject C 100MW - 2005-01-27 10PM (version 1)" xfId="2913" xr:uid="{00000000-0005-0000-0000-0000540B0000}"/>
    <cellStyle name="_~1951085" xfId="2914" xr:uid="{00000000-0005-0000-0000-0000550B0000}"/>
    <cellStyle name="_~1951085 2" xfId="2915" xr:uid="{00000000-0005-0000-0000-0000560B0000}"/>
    <cellStyle name="_~Executive Summary December-04 (GIT&amp;S)" xfId="2916" xr:uid="{00000000-0005-0000-0000-0000570B0000}"/>
    <cellStyle name="_~Monthly Flash December-04 (GT&amp;S) Returned" xfId="2917" xr:uid="{00000000-0005-0000-0000-0000580B0000}"/>
    <cellStyle name="_~Monthly Flash December-04 (Support Groups)" xfId="2918" xr:uid="{00000000-0005-0000-0000-0000590B0000}"/>
    <cellStyle name="_~Monthly Flash October-04 Reorg Values Returned" xfId="2919" xr:uid="{00000000-0005-0000-0000-00005A0B0000}"/>
    <cellStyle name="_~Monthly Flash October-04 Reorg Values Returned (Updated ALF Format)" xfId="2920" xr:uid="{00000000-0005-0000-0000-00005B0B0000}"/>
    <cellStyle name="_~Monthly Flash SEPTEMBER-04 Values Returned" xfId="2921" xr:uid="{00000000-0005-0000-0000-00005C0B0000}"/>
    <cellStyle name="_020829 - RMEC PRO FORMA - FINAL (from Venus 6-3-03 12-04pm)" xfId="2922" xr:uid="{00000000-0005-0000-0000-00005D0B0000}"/>
    <cellStyle name="_020829 - RMEC PRO FORMA - FINAL (from Venus 6-3-03 12-04pm) 2" xfId="2923" xr:uid="{00000000-0005-0000-0000-00005E0B0000}"/>
    <cellStyle name="_020829 - RMEC PRO FORMA - FINAL (from Venus 6-3-03 12-04pm) 2_Hatchet Ridge Debt Profiles" xfId="2924" xr:uid="{00000000-0005-0000-0000-00005F0B0000}"/>
    <cellStyle name="_020829 - RMEC PRO FORMA - FINAL (from Venus 6-3-03 12-04pm)_Hatchet Ridge Debt Profiles" xfId="2925" xr:uid="{00000000-0005-0000-0000-0000600B0000}"/>
    <cellStyle name="_020829 - RMEC PRO FORMA - FINAL (from Venus 6-3-03 12-04pm)_OperationsLinkSheet.V.4.2-Base" xfId="2926" xr:uid="{00000000-0005-0000-0000-0000610B0000}"/>
    <cellStyle name="_03-04 monthly capex" xfId="2927" xr:uid="{00000000-0005-0000-0000-0000620B0000}"/>
    <cellStyle name="_06 Administration (incl. labor) Justification2" xfId="2928" xr:uid="{00000000-0005-0000-0000-0000630B0000}"/>
    <cellStyle name="_10.1 RMEC Proforma Cash Flow 040203 (from Brian 5-20-03 1-47pm)" xfId="2929" xr:uid="{00000000-0005-0000-0000-0000640B0000}"/>
    <cellStyle name="_10.10.01 Project Hurricane Indiantown" xfId="2930" xr:uid="{00000000-0005-0000-0000-0000650B0000}"/>
    <cellStyle name="_10.10.01 Project Hurricane Indiantown 2" xfId="2931" xr:uid="{00000000-0005-0000-0000-0000660B0000}"/>
    <cellStyle name="_10.10.01 Project Hurricane Indiantown_higherfuel" xfId="2932" xr:uid="{00000000-0005-0000-0000-0000670B0000}"/>
    <cellStyle name="_10.10.01 Project Hurricane Indiantown_higherfuel 2" xfId="2933" xr:uid="{00000000-0005-0000-0000-0000680B0000}"/>
    <cellStyle name="_102405 Budget Curves" xfId="2934" xr:uid="{00000000-0005-0000-0000-0000690B0000}"/>
    <cellStyle name="_10Yr PGR Property Tax Estimate w declining millage" xfId="2935" xr:uid="{00000000-0005-0000-0000-00006A0B0000}"/>
    <cellStyle name="_10YrPropertyTaxEstimate" xfId="2936" xr:uid="{00000000-0005-0000-0000-00006B0B0000}"/>
    <cellStyle name="_12.31.06 (L3) 0001 Corporate Consolidated Accrued Property  Other Taxes" xfId="2937" xr:uid="{00000000-0005-0000-0000-00006C0B0000}"/>
    <cellStyle name="_12.31.06 (L3) 0001 Corporate Consolidated Accrued Property  Other Taxes 2" xfId="2938" xr:uid="{00000000-0005-0000-0000-00006D0B0000}"/>
    <cellStyle name="_12.31.06 (L3) 0001 Corporate Consolidated Accrued Property  Other Taxes 2_Acct Review Master" xfId="2939" xr:uid="{00000000-0005-0000-0000-00006E0B0000}"/>
    <cellStyle name="_12.31.06 (L3) 0001 Corporate Consolidated Accrued Property  Other Taxes 3" xfId="2940" xr:uid="{00000000-0005-0000-0000-00006F0B0000}"/>
    <cellStyle name="_12.31.06 (L3) 0001 Corporate Consolidated Accrued Property  Other Taxes 3_Acct Review Master" xfId="2941" xr:uid="{00000000-0005-0000-0000-0000700B0000}"/>
    <cellStyle name="_12.31.06 (L3) 0001 Corporate Consolidated Accrued Property  Other Taxes 4" xfId="2942" xr:uid="{00000000-0005-0000-0000-0000710B0000}"/>
    <cellStyle name="_12.31.06 (L3) 0001 Corporate Consolidated Accrued Property  Other Taxes 4_Acct Review Master" xfId="2943" xr:uid="{00000000-0005-0000-0000-0000720B0000}"/>
    <cellStyle name="_12.31.06 (L3) 0001 Corporate Consolidated Accrued Property  Other Taxes 5" xfId="2944" xr:uid="{00000000-0005-0000-0000-0000730B0000}"/>
    <cellStyle name="_12.31.06 (L3) 0001 Corporate Consolidated Accrued Property  Other Taxes 5_Acct Review Master" xfId="2945" xr:uid="{00000000-0005-0000-0000-0000740B0000}"/>
    <cellStyle name="_12.31.06 (L3) 0001 Corporate Consolidated Accrued Property  Other Taxes_Acct Review Master" xfId="2946" xr:uid="{00000000-0005-0000-0000-0000750B0000}"/>
    <cellStyle name="_1204-fs" xfId="2947" xr:uid="{00000000-0005-0000-0000-0000760B0000}"/>
    <cellStyle name="_1Q Review- Template revised-1" xfId="2948" xr:uid="{00000000-0005-0000-0000-0000770B0000}"/>
    <cellStyle name="_1Q Review- Template revised-1_ByProd" xfId="2949" xr:uid="{00000000-0005-0000-0000-0000780B0000}"/>
    <cellStyle name="_1Q Review- Template revised-1_PVG Numbers" xfId="2950" xr:uid="{00000000-0005-0000-0000-0000790B0000}"/>
    <cellStyle name="_1Q Review- Template revised-1_super_bill_month_load" xfId="2951" xr:uid="{00000000-0005-0000-0000-00007A0B0000}"/>
    <cellStyle name="_1Q05 CASH FLOW" xfId="2952" xr:uid="{00000000-0005-0000-0000-00007B0B0000}"/>
    <cellStyle name="_1Q05 CASH FLOW_PRELIM" xfId="2953" xr:uid="{00000000-0005-0000-0000-00007C0B0000}"/>
    <cellStyle name="_2003 Sources and Uses 030213 (bank summary template)" xfId="2954" xr:uid="{00000000-0005-0000-0000-00007D0B0000}"/>
    <cellStyle name="_2003 Sources and Uses 030213 (bank summary template)1" xfId="2955" xr:uid="{00000000-0005-0000-0000-00007E0B0000}"/>
    <cellStyle name="_2003.01.30 MGC Pro Forma Model" xfId="2956" xr:uid="{00000000-0005-0000-0000-00007F0B0000}"/>
    <cellStyle name="_2003.06.03 MGC Pro Forma " xfId="2957" xr:uid="{00000000-0005-0000-0000-0000800B0000}"/>
    <cellStyle name="_x0013__2005-02-1Tracking M-Caprock v13" xfId="2958" xr:uid="{00000000-0005-0000-0000-0000810B0000}"/>
    <cellStyle name="_2006 Capital Budget - Master File - December Update - NRG Texas Fossil wSTP 01-23-07" xfId="2959" xr:uid="{00000000-0005-0000-0000-0000820B0000}"/>
    <cellStyle name="_2006 Capital Budget - Master File - December Update - NRG Texas Fossil wSTP 01-23-07 2" xfId="2960" xr:uid="{00000000-0005-0000-0000-0000830B0000}"/>
    <cellStyle name="_2006 Capital Budget - Master File - December Update - NRG Texas Fossil wSTP 01-23-07 2_Benefit Diff Calc" xfId="2961" xr:uid="{00000000-0005-0000-0000-0000840B0000}"/>
    <cellStyle name="_2006 Capital Budget - Master File - December Update - NRG Texas Fossil wSTP 01-23-07 2_Summary Apr Rec" xfId="2962" xr:uid="{00000000-0005-0000-0000-0000850B0000}"/>
    <cellStyle name="_2006 Capital Budget - Master File - December Update - NRG Texas Fossil wSTP 01-23-07 2_Summary March Rec" xfId="2963" xr:uid="{00000000-0005-0000-0000-0000860B0000}"/>
    <cellStyle name="_2006 Capital Budget - Master File - December Update - NRG Texas Fossil wSTP 01-23-07 3" xfId="2964" xr:uid="{00000000-0005-0000-0000-0000870B0000}"/>
    <cellStyle name="_2006 Capital Budget - Master File - December Update - NRG Texas Fossil wSTP 01-23-07 4" xfId="2965" xr:uid="{00000000-0005-0000-0000-0000880B0000}"/>
    <cellStyle name="_2006 Capital Budget - Master File - December Update - NRG Texas Fossil wSTP 01-23-07 5" xfId="2966" xr:uid="{00000000-0005-0000-0000-0000890B0000}"/>
    <cellStyle name="_2006 Capital Budget - Master File - December Update - NRG Texas Fossil wSTP 01-23-07 6" xfId="2967" xr:uid="{00000000-0005-0000-0000-00008A0B0000}"/>
    <cellStyle name="_2006 Capital Budget - Master File - December Update - NRG Texas Fossil wSTP 01-23-07_Benefit Diff Calc" xfId="2968" xr:uid="{00000000-0005-0000-0000-00008B0B0000}"/>
    <cellStyle name="_2006 Capital Budget - Master File - December Update - NRG Texas Fossil wSTP 01-23-07_CBY4 Operator Costs Jan 2010" xfId="2969" xr:uid="{00000000-0005-0000-0000-00008C0B0000}"/>
    <cellStyle name="_2006 Capital Budget - Master File - December Update - NRG Texas Fossil wSTP 01-23-07_CBY4 Operator Costs January 2010" xfId="2970" xr:uid="{00000000-0005-0000-0000-00008D0B0000}"/>
    <cellStyle name="_2006 Capital Budget - Master File - December Update - NRG Texas Fossil wSTP 01-23-07_Summary Apr Rec" xfId="2971" xr:uid="{00000000-0005-0000-0000-00008E0B0000}"/>
    <cellStyle name="_2006 Capital Budget - Master File - December Update - NRG Texas Fossil wSTP 01-23-07_Summary March Rec" xfId="2972" xr:uid="{00000000-0005-0000-0000-00008F0B0000}"/>
    <cellStyle name="_2006 Capital Budget Variance Analysis - LMS - Dec" xfId="2973" xr:uid="{00000000-0005-0000-0000-0000900B0000}"/>
    <cellStyle name="_2006 Capital Budget Variance Analysis - LMS - Dec 2" xfId="2974" xr:uid="{00000000-0005-0000-0000-0000910B0000}"/>
    <cellStyle name="_2006 Capital Budget Variance Analysis - LMS - Dec 2_Benefit Diff Calc" xfId="2975" xr:uid="{00000000-0005-0000-0000-0000920B0000}"/>
    <cellStyle name="_2006 Capital Budget Variance Analysis - LMS - Dec 2_Summary Apr Rec" xfId="2976" xr:uid="{00000000-0005-0000-0000-0000930B0000}"/>
    <cellStyle name="_2006 Capital Budget Variance Analysis - LMS - Dec 2_Summary March Rec" xfId="2977" xr:uid="{00000000-0005-0000-0000-0000940B0000}"/>
    <cellStyle name="_2006 Capital Budget Variance Analysis - LMS - Dec 3" xfId="2978" xr:uid="{00000000-0005-0000-0000-0000950B0000}"/>
    <cellStyle name="_2006 Capital Budget Variance Analysis - LMS - Dec 4" xfId="2979" xr:uid="{00000000-0005-0000-0000-0000960B0000}"/>
    <cellStyle name="_2006 Capital Budget Variance Analysis - LMS - Dec 5" xfId="2980" xr:uid="{00000000-0005-0000-0000-0000970B0000}"/>
    <cellStyle name="_2006 Capital Budget Variance Analysis - LMS - Dec 6" xfId="2981" xr:uid="{00000000-0005-0000-0000-0000980B0000}"/>
    <cellStyle name="_2006 Capital Budget Variance Analysis - LMS - Dec_Benefit Diff Calc" xfId="2982" xr:uid="{00000000-0005-0000-0000-0000990B0000}"/>
    <cellStyle name="_2006 Capital Budget Variance Analysis - LMS - Dec_CBY4 Operator Costs Jan 2010" xfId="2983" xr:uid="{00000000-0005-0000-0000-00009A0B0000}"/>
    <cellStyle name="_2006 Capital Budget Variance Analysis - LMS - Dec_CBY4 Operator Costs January 2010" xfId="2984" xr:uid="{00000000-0005-0000-0000-00009B0B0000}"/>
    <cellStyle name="_2006 Capital Budget Variance Analysis - LMS - Dec_Summary Apr Rec" xfId="2985" xr:uid="{00000000-0005-0000-0000-00009C0B0000}"/>
    <cellStyle name="_2006 Capital Budget Variance Analysis - LMS - Dec_Summary March Rec" xfId="2986" xr:uid="{00000000-0005-0000-0000-00009D0B0000}"/>
    <cellStyle name="_2006-12-18_Granite Ridge Workbook - distributed (Beck Format)(REV)" xfId="2987" xr:uid="{00000000-0005-0000-0000-00009E0B0000}"/>
    <cellStyle name="_2006-12-18_Granite Ridge Workbook - distributed (Beck Format)(REV) 2" xfId="2988" xr:uid="{00000000-0005-0000-0000-00009F0B0000}"/>
    <cellStyle name="_2006-12-18_Granite Ridge Workbook - distributed (Beck Format)(REV)_Financing" xfId="2989" xr:uid="{00000000-0005-0000-0000-0000A00B0000}"/>
    <cellStyle name="_2006-12-18_Granite Ridge Workbook - distributed (Beck Format)(REV)_Gila River Model updated hedges change page" xfId="2990" xr:uid="{00000000-0005-0000-0000-0000A10B0000}"/>
    <cellStyle name="_2006-12-18_Granite Ridge Workbook - distributed (Beck Format)(REV)_Updates" xfId="2991" xr:uid="{00000000-0005-0000-0000-0000A20B0000}"/>
    <cellStyle name="_2007 Budget 2-22-2007" xfId="2992" xr:uid="{00000000-0005-0000-0000-0000A30B0000}"/>
    <cellStyle name="_2007 Budget 2-22-2007 2" xfId="2993" xr:uid="{00000000-0005-0000-0000-0000A40B0000}"/>
    <cellStyle name="_2007 Budget 2-22-2007 3" xfId="2994" xr:uid="{00000000-0005-0000-0000-0000A50B0000}"/>
    <cellStyle name="_2007 Budget 2-22-2007 4" xfId="2995" xr:uid="{00000000-0005-0000-0000-0000A60B0000}"/>
    <cellStyle name="_2007 Budget 2-22-2007_2005-02-1Tracking M-Caprock v13" xfId="2996" xr:uid="{00000000-0005-0000-0000-0000A70B0000}"/>
    <cellStyle name="_2007 Budget 2-22-2007_aLog" xfId="2997" xr:uid="{00000000-0005-0000-0000-0000A80B0000}"/>
    <cellStyle name="_2007 Budget 2-22-2007_aLog 2" xfId="2998" xr:uid="{00000000-0005-0000-0000-0000A90B0000}"/>
    <cellStyle name="_2007 Budget 2-22-2007_aLog 2_Hatchet Ridge Debt Profiles" xfId="2999" xr:uid="{00000000-0005-0000-0000-0000AA0B0000}"/>
    <cellStyle name="_2007 Budget 2-22-2007_aLog_bSum" xfId="3000" xr:uid="{00000000-0005-0000-0000-0000AB0B0000}"/>
    <cellStyle name="_2007 Budget 2-22-2007_aLog_bSum_Hatchet Ridge Debt Profiles" xfId="3001" xr:uid="{00000000-0005-0000-0000-0000AC0B0000}"/>
    <cellStyle name="_2007 Budget 2-22-2007_aLog_fOp" xfId="3002" xr:uid="{00000000-0005-0000-0000-0000AD0B0000}"/>
    <cellStyle name="_2007 Budget 2-22-2007_aLog_fOp_Hatchet Ridge Debt Profiles" xfId="3003" xr:uid="{00000000-0005-0000-0000-0000AE0B0000}"/>
    <cellStyle name="_2007 Budget 2-22-2007_Annual CF" xfId="3004" xr:uid="{00000000-0005-0000-0000-0000AF0B0000}"/>
    <cellStyle name="_2007 Budget 2-22-2007_Book1" xfId="3005" xr:uid="{00000000-0005-0000-0000-0000B00B0000}"/>
    <cellStyle name="_2007 Budget 2-22-2007_bSum" xfId="3006" xr:uid="{00000000-0005-0000-0000-0000B10B0000}"/>
    <cellStyle name="_2007 Budget 2-22-2007_bSum_1" xfId="3007" xr:uid="{00000000-0005-0000-0000-0000B20B0000}"/>
    <cellStyle name="_2007 Budget 2-22-2007_bSum_1_DataOut" xfId="3008" xr:uid="{00000000-0005-0000-0000-0000B30B0000}"/>
    <cellStyle name="_2007 Budget 2-22-2007_bSum_1_DataOut 2" xfId="3009" xr:uid="{00000000-0005-0000-0000-0000B40B0000}"/>
    <cellStyle name="_2007 Budget 2-22-2007_bSum_1_DataOut 2_Hatchet Ridge Debt Profiles" xfId="3010" xr:uid="{00000000-0005-0000-0000-0000B50B0000}"/>
    <cellStyle name="_2007 Budget 2-22-2007_bSum_1_DataOut_bSum" xfId="3011" xr:uid="{00000000-0005-0000-0000-0000B60B0000}"/>
    <cellStyle name="_2007 Budget 2-22-2007_bSum_1_DataOut_bSum_Hatchet Ridge Debt Profiles" xfId="3012" xr:uid="{00000000-0005-0000-0000-0000B70B0000}"/>
    <cellStyle name="_2007 Budget 2-22-2007_bSum_1_DataOut_fOp" xfId="3013" xr:uid="{00000000-0005-0000-0000-0000B80B0000}"/>
    <cellStyle name="_2007 Budget 2-22-2007_bSum_1_DataOut_fOp_Hatchet Ridge Debt Profiles" xfId="3014" xr:uid="{00000000-0005-0000-0000-0000B90B0000}"/>
    <cellStyle name="_2007 Budget 2-22-2007_bSum_1_Hatchet Ridge Debt Profiles" xfId="3015" xr:uid="{00000000-0005-0000-0000-0000BA0B0000}"/>
    <cellStyle name="_2007 Budget 2-22-2007_bSum_bSum" xfId="3016" xr:uid="{00000000-0005-0000-0000-0000BB0B0000}"/>
    <cellStyle name="_2007 Budget 2-22-2007_bSum_bSum 2" xfId="3017" xr:uid="{00000000-0005-0000-0000-0000BC0B0000}"/>
    <cellStyle name="_2007 Budget 2-22-2007_bSum_bSum 2_Hatchet Ridge Debt Profiles" xfId="3018" xr:uid="{00000000-0005-0000-0000-0000BD0B0000}"/>
    <cellStyle name="_2007 Budget 2-22-2007_bSum_bSum_Hatchet Ridge Debt Profiles" xfId="3019" xr:uid="{00000000-0005-0000-0000-0000BE0B0000}"/>
    <cellStyle name="_2007 Budget 2-22-2007_bSum_DataOut" xfId="3020" xr:uid="{00000000-0005-0000-0000-0000BF0B0000}"/>
    <cellStyle name="_2007 Budget 2-22-2007_bSum_DataOut_Hatchet Ridge Debt Profiles" xfId="3021" xr:uid="{00000000-0005-0000-0000-0000C00B0000}"/>
    <cellStyle name="_2007 Budget 2-22-2007_Data" xfId="3022" xr:uid="{00000000-0005-0000-0000-0000C10B0000}"/>
    <cellStyle name="_2007 Budget 2-22-2007_DataIn" xfId="3023" xr:uid="{00000000-0005-0000-0000-0000C20B0000}"/>
    <cellStyle name="_2007 Budget 2-22-2007_dBuild" xfId="3024" xr:uid="{00000000-0005-0000-0000-0000C30B0000}"/>
    <cellStyle name="_2007 Budget 2-22-2007_eLoan" xfId="3025" xr:uid="{00000000-0005-0000-0000-0000C40B0000}"/>
    <cellStyle name="_2007 Budget 2-22-2007_eLoans" xfId="3026" xr:uid="{00000000-0005-0000-0000-0000C50B0000}"/>
    <cellStyle name="_2007 Budget 2-22-2007_eVF" xfId="3027" xr:uid="{00000000-0005-0000-0000-0000C60B0000}"/>
    <cellStyle name="_2007 Budget 2-22-2007_eVF_aLog" xfId="3028" xr:uid="{00000000-0005-0000-0000-0000C70B0000}"/>
    <cellStyle name="_2007 Budget 2-22-2007_eVF_bSum" xfId="3029" xr:uid="{00000000-0005-0000-0000-0000C80B0000}"/>
    <cellStyle name="_2007 Budget 2-22-2007_eVF_bSum_1" xfId="3030" xr:uid="{00000000-0005-0000-0000-0000C90B0000}"/>
    <cellStyle name="_2007 Budget 2-22-2007_eVF_fOp" xfId="3031" xr:uid="{00000000-0005-0000-0000-0000CA0B0000}"/>
    <cellStyle name="_2007 Budget 2-22-2007_eVF_gAnn" xfId="3032" xr:uid="{00000000-0005-0000-0000-0000CB0B0000}"/>
    <cellStyle name="_2007 Budget 2-22-2007_eVF_Gulf Wind 2-199.20MW-MHIs-Merchant-2009Feb03" xfId="3033" xr:uid="{00000000-0005-0000-0000-0000CC0B0000}"/>
    <cellStyle name="_2007 Budget 2-22-2007_eVF_Gulf Wind 2-199.20MW-MHIs-Merchant-2009Jan21" xfId="3034" xr:uid="{00000000-0005-0000-0000-0000CD0B0000}"/>
    <cellStyle name="_2007 Budget 2-22-2007_eVF_Hatchet Ridge-MHI 2.4s-(2009pricing)-103.20 MW-2009Feb03" xfId="3035" xr:uid="{00000000-0005-0000-0000-0000CE0B0000}"/>
    <cellStyle name="_2007 Budget 2-22-2007_eVF_hTaxLease" xfId="3036" xr:uid="{00000000-0005-0000-0000-0000CF0B0000}"/>
    <cellStyle name="_2007 Budget 2-22-2007_fOp" xfId="3037" xr:uid="{00000000-0005-0000-0000-0000D00B0000}"/>
    <cellStyle name="_2007 Budget 2-22-2007_gAnn" xfId="3038" xr:uid="{00000000-0005-0000-0000-0000D10B0000}"/>
    <cellStyle name="_2007 Budget 2-22-2007_Gulf Wind 2-199.20MW-MHIs-Merchant-2009Feb03" xfId="3039" xr:uid="{00000000-0005-0000-0000-0000D20B0000}"/>
    <cellStyle name="_2007 Budget 2-22-2007_Gulf Wind 2-199.20MW-MHIs-Merchant-2009Jan21" xfId="3040" xr:uid="{00000000-0005-0000-0000-0000D30B0000}"/>
    <cellStyle name="_2007 Budget 2-22-2007_Hatchet Ridge Debt Profiles" xfId="3041" xr:uid="{00000000-0005-0000-0000-0000D40B0000}"/>
    <cellStyle name="_2007 Budget 2-22-2007_Hatchet Ridge-MHI 2.4s-(2009pricing)103.20 MW-2008Dec19-VF" xfId="3042" xr:uid="{00000000-0005-0000-0000-0000D50B0000}"/>
    <cellStyle name="_2007 Budget 2-22-2007_Hatchet Ridge-MHI 2.4s-(2009pricing)-103.20 MW-2009Feb03" xfId="3043" xr:uid="{00000000-0005-0000-0000-0000D60B0000}"/>
    <cellStyle name="_2007 Budget 2-22-2007_hDataIn" xfId="3044" xr:uid="{00000000-0005-0000-0000-0000D70B0000}"/>
    <cellStyle name="_2007 Budget 2-22-2007_hTaxLease" xfId="3045" xr:uid="{00000000-0005-0000-0000-0000D80B0000}"/>
    <cellStyle name="_2007 Budget 2-22-2007_LinkSheet" xfId="3046" xr:uid="{00000000-0005-0000-0000-0000D90B0000}"/>
    <cellStyle name="_2007 Budget 2-22-2007_LinkSheet_Hatchet Ridge Debt Profiles" xfId="3047" xr:uid="{00000000-0005-0000-0000-0000DA0B0000}"/>
    <cellStyle name="_2007 Budget 2-22-2007_Majestic 2-79.20MW-MHIs-PPA-2008Dec19-VF" xfId="3048" xr:uid="{00000000-0005-0000-0000-0000DB0B0000}"/>
    <cellStyle name="_2007 Budget 2-22-2007_MJ" xfId="3049" xr:uid="{00000000-0005-0000-0000-0000DC0B0000}"/>
    <cellStyle name="_2007 Budget 2-22-2007_OpRoll" xfId="3050" xr:uid="{00000000-0005-0000-0000-0000DD0B0000}"/>
    <cellStyle name="_2007 Budget 2-22-2007_PR-MHI 2 4s-00 00MW-2008July17" xfId="3051" xr:uid="{00000000-0005-0000-0000-0000DE0B0000}"/>
    <cellStyle name="_2007 Budget 2-22-2007_ST" xfId="3052" xr:uid="{00000000-0005-0000-0000-0000DF0B0000}"/>
    <cellStyle name="_2007 Capital Budget - NRG Texas  03-05-07" xfId="3053" xr:uid="{00000000-0005-0000-0000-0000E00B0000}"/>
    <cellStyle name="_2007 Capital Budget - NRG Texas  03-05-07 2" xfId="3054" xr:uid="{00000000-0005-0000-0000-0000E10B0000}"/>
    <cellStyle name="_2007 Capital Budget - NRG Texas  03-05-07 2 2" xfId="3055" xr:uid="{00000000-0005-0000-0000-0000E20B0000}"/>
    <cellStyle name="_2007 Capital Budget - NRG Texas  03-05-07 2 3" xfId="3056" xr:uid="{00000000-0005-0000-0000-0000E30B0000}"/>
    <cellStyle name="_2007 Capital Budget - NRG Texas  03-05-07 2 4" xfId="3057" xr:uid="{00000000-0005-0000-0000-0000E40B0000}"/>
    <cellStyle name="_2007 Capital Budget - NRG Texas  03-05-07 3" xfId="3058" xr:uid="{00000000-0005-0000-0000-0000E50B0000}"/>
    <cellStyle name="_2007 Capital Budget - NRG Texas  03-05-07_Benefit Diff Calc" xfId="3059" xr:uid="{00000000-0005-0000-0000-0000E60B0000}"/>
    <cellStyle name="_2007 Capital Budget - NRG Texas  03-05-07_CBY4 Operator Costs Jan 2010" xfId="3060" xr:uid="{00000000-0005-0000-0000-0000E70B0000}"/>
    <cellStyle name="_2007 Capital Budget - NRG Texas  03-05-07_Summary Apr Rec" xfId="3061" xr:uid="{00000000-0005-0000-0000-0000E80B0000}"/>
    <cellStyle name="_2007 Capital Budget - NRG Texas  03-05-07_Summary March Rec" xfId="3062" xr:uid="{00000000-0005-0000-0000-0000E90B0000}"/>
    <cellStyle name="_2008 Budgets draft 10-27 Woods" xfId="3063" xr:uid="{00000000-0005-0000-0000-0000EA0B0000}"/>
    <cellStyle name="_2008 Budgets draft 10-27 Woods 2" xfId="3064" xr:uid="{00000000-0005-0000-0000-0000EB0B0000}"/>
    <cellStyle name="_2008 Budgets draft 10-27 Woods 3" xfId="3065" xr:uid="{00000000-0005-0000-0000-0000EC0B0000}"/>
    <cellStyle name="_2008 Budgets draft 10-27 Woods 4" xfId="3066" xr:uid="{00000000-0005-0000-0000-0000ED0B0000}"/>
    <cellStyle name="_2008 Budgets draft 10-27 Woods_2005-02-1Tracking M-Caprock v4" xfId="3067" xr:uid="{00000000-0005-0000-0000-0000EE0B0000}"/>
    <cellStyle name="_2008 Budgets draft 10-27 Woods_2005-02-1Tracking M-Caprock v4_Hatchet Ridge Debt Profiles" xfId="3068" xr:uid="{00000000-0005-0000-0000-0000EF0B0000}"/>
    <cellStyle name="_2008 Budgets draft 10-27 Woods_aLog" xfId="3069" xr:uid="{00000000-0005-0000-0000-0000F00B0000}"/>
    <cellStyle name="_2008 Budgets draft 10-27 Woods_aLog_Hatchet Ridge Debt Profiles" xfId="3070" xr:uid="{00000000-0005-0000-0000-0000F10B0000}"/>
    <cellStyle name="_2008 Budgets draft 10-27 Woods_Annual CF" xfId="3071" xr:uid="{00000000-0005-0000-0000-0000F20B0000}"/>
    <cellStyle name="_2008 Budgets draft 10-27 Woods_Asset Management Expenses NY '08 11-1-07" xfId="3072" xr:uid="{00000000-0005-0000-0000-0000F30B0000}"/>
    <cellStyle name="_2008 Budgets draft 10-27 Woods_Asset Management Expenses NY '08 11-1-07 2" xfId="3073" xr:uid="{00000000-0005-0000-0000-0000F40B0000}"/>
    <cellStyle name="_2008 Budgets draft 10-27 Woods_Book1" xfId="3074" xr:uid="{00000000-0005-0000-0000-0000F50B0000}"/>
    <cellStyle name="_2008 Budgets draft 10-27 Woods_bSum" xfId="3075" xr:uid="{00000000-0005-0000-0000-0000F60B0000}"/>
    <cellStyle name="_2008 Budgets draft 10-27 Woods_bSum_1" xfId="3076" xr:uid="{00000000-0005-0000-0000-0000F70B0000}"/>
    <cellStyle name="_2008 Budgets draft 10-27 Woods_Chateaugay" xfId="3077" xr:uid="{00000000-0005-0000-0000-0000F80B0000}"/>
    <cellStyle name="_2008 Budgets draft 10-27 Woods_Chateaugay 2" xfId="3078" xr:uid="{00000000-0005-0000-0000-0000F90B0000}"/>
    <cellStyle name="_2008 Budgets draft 10-27 Woods_Data" xfId="3079" xr:uid="{00000000-0005-0000-0000-0000FA0B0000}"/>
    <cellStyle name="_2008 Budgets draft 10-27 Woods_DataIn" xfId="3080" xr:uid="{00000000-0005-0000-0000-0000FB0B0000}"/>
    <cellStyle name="_2008 Budgets draft 10-27 Woods_dBuild" xfId="3081" xr:uid="{00000000-0005-0000-0000-0000FC0B0000}"/>
    <cellStyle name="_2008 Budgets draft 10-27 Woods_eLoan" xfId="3082" xr:uid="{00000000-0005-0000-0000-0000FD0B0000}"/>
    <cellStyle name="_2008 Budgets draft 10-27 Woods_eLoans" xfId="3083" xr:uid="{00000000-0005-0000-0000-0000FE0B0000}"/>
    <cellStyle name="_2008 Budgets draft 10-27 Woods_eVF" xfId="3084" xr:uid="{00000000-0005-0000-0000-0000FF0B0000}"/>
    <cellStyle name="_2008 Budgets draft 10-27 Woods_eVF_aLog" xfId="3085" xr:uid="{00000000-0005-0000-0000-0000000C0000}"/>
    <cellStyle name="_2008 Budgets draft 10-27 Woods_eVF_bSum" xfId="3086" xr:uid="{00000000-0005-0000-0000-0000010C0000}"/>
    <cellStyle name="_2008 Budgets draft 10-27 Woods_eVF_bSum_1" xfId="3087" xr:uid="{00000000-0005-0000-0000-0000020C0000}"/>
    <cellStyle name="_2008 Budgets draft 10-27 Woods_eVF_fOp" xfId="3088" xr:uid="{00000000-0005-0000-0000-0000030C0000}"/>
    <cellStyle name="_2008 Budgets draft 10-27 Woods_eVF_gAnn" xfId="3089" xr:uid="{00000000-0005-0000-0000-0000040C0000}"/>
    <cellStyle name="_2008 Budgets draft 10-27 Woods_eVF_Gulf Wind 2-199.20MW-MHIs-Merchant-2009Feb03" xfId="3090" xr:uid="{00000000-0005-0000-0000-0000050C0000}"/>
    <cellStyle name="_2008 Budgets draft 10-27 Woods_eVF_Gulf Wind 2-199.20MW-MHIs-Merchant-2009Jan21" xfId="3091" xr:uid="{00000000-0005-0000-0000-0000060C0000}"/>
    <cellStyle name="_2008 Budgets draft 10-27 Woods_eVF_Hatchet Ridge-MHI 2.4s-(2009pricing)-103.20 MW-2009Feb03" xfId="3092" xr:uid="{00000000-0005-0000-0000-0000070C0000}"/>
    <cellStyle name="_2008 Budgets draft 10-27 Woods_eVF_hTaxLease" xfId="3093" xr:uid="{00000000-0005-0000-0000-0000080C0000}"/>
    <cellStyle name="_2008 Budgets draft 10-27 Woods_fOp" xfId="3094" xr:uid="{00000000-0005-0000-0000-0000090C0000}"/>
    <cellStyle name="_2008 Budgets draft 10-27 Woods_gAnn" xfId="3095" xr:uid="{00000000-0005-0000-0000-00000A0C0000}"/>
    <cellStyle name="_2008 Budgets draft 10-27 Woods_Gulf Wind 2-199.20MW-MHIs-Merchant-2009Feb03" xfId="3096" xr:uid="{00000000-0005-0000-0000-00000B0C0000}"/>
    <cellStyle name="_2008 Budgets draft 10-27 Woods_Gulf Wind 2-199.20MW-MHIs-Merchant-2009Jan21" xfId="3097" xr:uid="{00000000-0005-0000-0000-00000C0C0000}"/>
    <cellStyle name="_2008 Budgets draft 10-27 Woods_Hatchet Ridge Debt Profiles" xfId="3098" xr:uid="{00000000-0005-0000-0000-00000D0C0000}"/>
    <cellStyle name="_2008 Budgets draft 10-27 Woods_Hatchet Ridge-MHI 2.4s-(2009pricing)103.20 MW-2008Dec19-VF" xfId="3099" xr:uid="{00000000-0005-0000-0000-00000E0C0000}"/>
    <cellStyle name="_2008 Budgets draft 10-27 Woods_Hatchet Ridge-MHI 2.4s-(2009pricing)-103.20 MW-2009Feb03" xfId="3100" xr:uid="{00000000-0005-0000-0000-00000F0C0000}"/>
    <cellStyle name="_2008 Budgets draft 10-27 Woods_hDataIn" xfId="3101" xr:uid="{00000000-0005-0000-0000-0000100C0000}"/>
    <cellStyle name="_2008 Budgets draft 10-27 Woods_hTaxLease" xfId="3102" xr:uid="{00000000-0005-0000-0000-0000110C0000}"/>
    <cellStyle name="_2008 Budgets draft 10-27 Woods_Majestic 2-79.20MW-MHIs-PPA-2008Dec19-VF" xfId="3103" xr:uid="{00000000-0005-0000-0000-0000120C0000}"/>
    <cellStyle name="_2008 Budgets draft 10-27 Woods_MJ" xfId="3104" xr:uid="{00000000-0005-0000-0000-0000130C0000}"/>
    <cellStyle name="_2008 Budgets draft 10-27 Woods_OpRoll" xfId="3105" xr:uid="{00000000-0005-0000-0000-0000140C0000}"/>
    <cellStyle name="_2008 Budgets draft 10-27 Woods_PR-MHI 2 4s-00 00MW-2008July17" xfId="3106" xr:uid="{00000000-0005-0000-0000-0000150C0000}"/>
    <cellStyle name="_2008 Budgets draft 10-27 Woods_ST" xfId="3107" xr:uid="{00000000-0005-0000-0000-0000160C0000}"/>
    <cellStyle name="_20090827 ERCOT IRF DPR (2)" xfId="3108" xr:uid="{00000000-0005-0000-0000-0000170C0000}"/>
    <cellStyle name="_20090827 ERCOT IRF DPR (2) 2" xfId="3109" xr:uid="{00000000-0005-0000-0000-0000180C0000}"/>
    <cellStyle name="_20090827 ERCOT IRF DPR (2) 3" xfId="3110" xr:uid="{00000000-0005-0000-0000-0000190C0000}"/>
    <cellStyle name="_20090827 ERCOT IRF DPR (2)_PJM 11" xfId="3111" xr:uid="{00000000-0005-0000-0000-00001A0C0000}"/>
    <cellStyle name="_20090827 ERCOT ORF DPR (2)" xfId="3112" xr:uid="{00000000-0005-0000-0000-00001B0C0000}"/>
    <cellStyle name="_20090827 ERCOT ORF DPR (2) 2" xfId="3113" xr:uid="{00000000-0005-0000-0000-00001C0C0000}"/>
    <cellStyle name="_20090827 ERCOT ORF DPR (2) 3" xfId="3114" xr:uid="{00000000-0005-0000-0000-00001D0C0000}"/>
    <cellStyle name="_20090827 ERCOT ORF DPR (2)_PJM 11" xfId="3115" xr:uid="{00000000-0005-0000-0000-00001E0C0000}"/>
    <cellStyle name="_20090925 NRG Reliant Transition_Integration_bg" xfId="3116" xr:uid="{00000000-0005-0000-0000-00001F0C0000}"/>
    <cellStyle name="_2Q Exp Mgmt Review To Dos" xfId="3117" xr:uid="{00000000-0005-0000-0000-0000200C0000}"/>
    <cellStyle name="_2Q Exp Mgmt Review To Dos_ByProd" xfId="3118" xr:uid="{00000000-0005-0000-0000-0000210C0000}"/>
    <cellStyle name="_2Q Exp Mgmt Review To Dos_PVG Numbers" xfId="3119" xr:uid="{00000000-0005-0000-0000-0000220C0000}"/>
    <cellStyle name="_2Q Exp Mgmt Review To Dos_super_bill_month_load" xfId="3120" xr:uid="{00000000-0005-0000-0000-0000230C0000}"/>
    <cellStyle name="_2Q05 CASH FLOW STMT_072805_REVISED" xfId="3121" xr:uid="{00000000-0005-0000-0000-0000240C0000}"/>
    <cellStyle name="_3-04 Mar Op Co Financial Update" xfId="3122" xr:uid="{00000000-0005-0000-0000-0000250C0000}"/>
    <cellStyle name="_3-04 Mar Op Co Financial Update_ByProd" xfId="3123" xr:uid="{00000000-0005-0000-0000-0000260C0000}"/>
    <cellStyle name="_3-04 Mar Op Co Financial Update_PVG Numbers" xfId="3124" xr:uid="{00000000-0005-0000-0000-0000270C0000}"/>
    <cellStyle name="_3-04 Mar Op Co Financial Update_super_bill_month_load" xfId="3125" xr:uid="{00000000-0005-0000-0000-0000280C0000}"/>
    <cellStyle name="_3Q05 CASH FLOW_10262005" xfId="3126" xr:uid="{00000000-0005-0000-0000-0000290C0000}"/>
    <cellStyle name="_3Q05 CASH FLOW_11012005" xfId="3127" xr:uid="{00000000-0005-0000-0000-00002A0C0000}"/>
    <cellStyle name="_5. Capex" xfId="3128" xr:uid="{00000000-0005-0000-0000-00002B0C0000}"/>
    <cellStyle name="_5. Capex 2" xfId="3129" xr:uid="{00000000-0005-0000-0000-00002C0C0000}"/>
    <cellStyle name="_5. Capex_Investment in Subs" xfId="3130" xr:uid="{00000000-0005-0000-0000-00002D0C0000}"/>
    <cellStyle name="_5. Capex_Investment in Subs_1" xfId="3131" xr:uid="{00000000-0005-0000-0000-00002E0C0000}"/>
    <cellStyle name="_5. Capex_Investment in Subs_1 2" xfId="3132" xr:uid="{00000000-0005-0000-0000-00002F0C0000}"/>
    <cellStyle name="_5. Capex_Investment in Subs_1_Sheet2" xfId="3133" xr:uid="{00000000-0005-0000-0000-0000300C0000}"/>
    <cellStyle name="_5. Capex_Investment in Subs_2" xfId="3134" xr:uid="{00000000-0005-0000-0000-0000310C0000}"/>
    <cellStyle name="_5. Capex_Investment in Subs_2 2" xfId="3135" xr:uid="{00000000-0005-0000-0000-0000320C0000}"/>
    <cellStyle name="_5. Capex_Investment in Subs_2_Sheet2" xfId="3136" xr:uid="{00000000-0005-0000-0000-0000330C0000}"/>
    <cellStyle name="_5. Capex_Investment in Subs_Sheet2" xfId="3137" xr:uid="{00000000-0005-0000-0000-0000340C0000}"/>
    <cellStyle name="_5. Capex_OLS Balance Sheet" xfId="3138" xr:uid="{00000000-0005-0000-0000-0000350C0000}"/>
    <cellStyle name="_5. Capex_OLS P_L" xfId="3139" xr:uid="{00000000-0005-0000-0000-0000360C0000}"/>
    <cellStyle name="_5. Capex_OLS P_L 2" xfId="3140" xr:uid="{00000000-0005-0000-0000-0000370C0000}"/>
    <cellStyle name="_5. Capex_OLS P_L_1" xfId="3141" xr:uid="{00000000-0005-0000-0000-0000380C0000}"/>
    <cellStyle name="_5. Capex_OLS P_L_1 2" xfId="3142" xr:uid="{00000000-0005-0000-0000-0000390C0000}"/>
    <cellStyle name="_5. Capex_OLS P_L_1_DETAIL 3589.212990" xfId="3143" xr:uid="{00000000-0005-0000-0000-00003A0C0000}"/>
    <cellStyle name="_5. Capex_OLS P_L_1_Sheet2" xfId="3144" xr:uid="{00000000-0005-0000-0000-00003B0C0000}"/>
    <cellStyle name="_5. Capex_OLS P_L_2" xfId="3145" xr:uid="{00000000-0005-0000-0000-00003C0C0000}"/>
    <cellStyle name="_5. Capex_OLS P_L_2_Sheet2" xfId="3146" xr:uid="{00000000-0005-0000-0000-00003D0C0000}"/>
    <cellStyle name="_5. Capex_OLS P_L_3" xfId="3147" xr:uid="{00000000-0005-0000-0000-00003E0C0000}"/>
    <cellStyle name="_5. Capex_OLS P_L_3 2" xfId="3148" xr:uid="{00000000-0005-0000-0000-00003F0C0000}"/>
    <cellStyle name="_5. Capex_OLS P_L_3_Sheet2" xfId="3149" xr:uid="{00000000-0005-0000-0000-0000400C0000}"/>
    <cellStyle name="_5. Capex_OLS P_L_4" xfId="3150" xr:uid="{00000000-0005-0000-0000-0000410C0000}"/>
    <cellStyle name="_5. Capex_OLS P_L_5" xfId="3151" xr:uid="{00000000-0005-0000-0000-0000420C0000}"/>
    <cellStyle name="_5. Capex_OLS P_L_6" xfId="3152" xr:uid="{00000000-0005-0000-0000-0000430C0000}"/>
    <cellStyle name="_5. Capex_OLS P_L_7" xfId="3153" xr:uid="{00000000-0005-0000-0000-0000440C0000}"/>
    <cellStyle name="_5. Capex_OLS P_L_8" xfId="3154" xr:uid="{00000000-0005-0000-0000-0000450C0000}"/>
    <cellStyle name="_5. Capex_OLS P_L_DETAIL 3589.212990" xfId="3155" xr:uid="{00000000-0005-0000-0000-0000460C0000}"/>
    <cellStyle name="_5. Capex_OLS P_L_Sheet2" xfId="3156" xr:uid="{00000000-0005-0000-0000-0000470C0000}"/>
    <cellStyle name="_5. Capex_Sheet2" xfId="3157" xr:uid="{00000000-0005-0000-0000-0000480C0000}"/>
    <cellStyle name="_5-04 May Scorecard 2" xfId="3158" xr:uid="{00000000-0005-0000-0000-0000490C0000}"/>
    <cellStyle name="_5-04 May Scorecard 2_ByProd" xfId="3159" xr:uid="{00000000-0005-0000-0000-00004A0C0000}"/>
    <cellStyle name="_5-04 May Scorecard 2_PVG Numbers" xfId="3160" xr:uid="{00000000-0005-0000-0000-00004B0C0000}"/>
    <cellStyle name="_5-04 May Scorecard 2_super_bill_month_load" xfId="3161" xr:uid="{00000000-0005-0000-0000-00004C0C0000}"/>
    <cellStyle name="_5-yr Pre-tax Inc011702" xfId="3162" xr:uid="{00000000-0005-0000-0000-00004D0C0000}"/>
    <cellStyle name="_6 Year Coal Burn inventory requirement vs. Hedges 10-08-08 run v5" xfId="3163" xr:uid="{00000000-0005-0000-0000-00004E0C0000}"/>
    <cellStyle name="_6 Year Coal Burn inventory requirement vs. Hedges 10-08-08 run v5 2" xfId="3164" xr:uid="{00000000-0005-0000-0000-00004F0C0000}"/>
    <cellStyle name="_6 Year Coal Burn inventory requirement vs. Hedges 10-08-08 run v5 3" xfId="3165" xr:uid="{00000000-0005-0000-0000-0000500C0000}"/>
    <cellStyle name="_6 Year Coal Burn inventory requirement vs. Hedges 10-08-08 run v5_PJM 11" xfId="3166" xr:uid="{00000000-0005-0000-0000-0000510C0000}"/>
    <cellStyle name="_6a. Price Volume Revenue YTD" xfId="3167" xr:uid="{00000000-0005-0000-0000-0000520C0000}"/>
    <cellStyle name="_6a. Price Volume Revenue YTD 2" xfId="3168" xr:uid="{00000000-0005-0000-0000-0000530C0000}"/>
    <cellStyle name="_6a. Price Volume Revenue YTD_Investment in Subs" xfId="3169" xr:uid="{00000000-0005-0000-0000-0000540C0000}"/>
    <cellStyle name="_6a. Price Volume Revenue YTD_Investment in Subs_1" xfId="3170" xr:uid="{00000000-0005-0000-0000-0000550C0000}"/>
    <cellStyle name="_6a. Price Volume Revenue YTD_Investment in Subs_1 2" xfId="3171" xr:uid="{00000000-0005-0000-0000-0000560C0000}"/>
    <cellStyle name="_6a. Price Volume Revenue YTD_Investment in Subs_1_Sheet2" xfId="3172" xr:uid="{00000000-0005-0000-0000-0000570C0000}"/>
    <cellStyle name="_6a. Price Volume Revenue YTD_Investment in Subs_2" xfId="3173" xr:uid="{00000000-0005-0000-0000-0000580C0000}"/>
    <cellStyle name="_6a. Price Volume Revenue YTD_Investment in Subs_2 2" xfId="3174" xr:uid="{00000000-0005-0000-0000-0000590C0000}"/>
    <cellStyle name="_6a. Price Volume Revenue YTD_Investment in Subs_2_Sheet2" xfId="3175" xr:uid="{00000000-0005-0000-0000-00005A0C0000}"/>
    <cellStyle name="_6a. Price Volume Revenue YTD_Investment in Subs_Sheet2" xfId="3176" xr:uid="{00000000-0005-0000-0000-00005B0C0000}"/>
    <cellStyle name="_6a. Price Volume Revenue YTD_OLS Balance Sheet" xfId="3177" xr:uid="{00000000-0005-0000-0000-00005C0C0000}"/>
    <cellStyle name="_6a. Price Volume Revenue YTD_OLS P_L" xfId="3178" xr:uid="{00000000-0005-0000-0000-00005D0C0000}"/>
    <cellStyle name="_6a. Price Volume Revenue YTD_OLS P_L 2" xfId="3179" xr:uid="{00000000-0005-0000-0000-00005E0C0000}"/>
    <cellStyle name="_6a. Price Volume Revenue YTD_OLS P_L_1" xfId="3180" xr:uid="{00000000-0005-0000-0000-00005F0C0000}"/>
    <cellStyle name="_6a. Price Volume Revenue YTD_OLS P_L_1 2" xfId="3181" xr:uid="{00000000-0005-0000-0000-0000600C0000}"/>
    <cellStyle name="_6a. Price Volume Revenue YTD_OLS P_L_1_DETAIL 3589.212990" xfId="3182" xr:uid="{00000000-0005-0000-0000-0000610C0000}"/>
    <cellStyle name="_6a. Price Volume Revenue YTD_OLS P_L_1_Sheet2" xfId="3183" xr:uid="{00000000-0005-0000-0000-0000620C0000}"/>
    <cellStyle name="_6a. Price Volume Revenue YTD_OLS P_L_2" xfId="3184" xr:uid="{00000000-0005-0000-0000-0000630C0000}"/>
    <cellStyle name="_6a. Price Volume Revenue YTD_OLS P_L_2_Sheet2" xfId="3185" xr:uid="{00000000-0005-0000-0000-0000640C0000}"/>
    <cellStyle name="_6a. Price Volume Revenue YTD_OLS P_L_3" xfId="3186" xr:uid="{00000000-0005-0000-0000-0000650C0000}"/>
    <cellStyle name="_6a. Price Volume Revenue YTD_OLS P_L_3 2" xfId="3187" xr:uid="{00000000-0005-0000-0000-0000660C0000}"/>
    <cellStyle name="_6a. Price Volume Revenue YTD_OLS P_L_3_Sheet2" xfId="3188" xr:uid="{00000000-0005-0000-0000-0000670C0000}"/>
    <cellStyle name="_6a. Price Volume Revenue YTD_OLS P_L_4" xfId="3189" xr:uid="{00000000-0005-0000-0000-0000680C0000}"/>
    <cellStyle name="_6a. Price Volume Revenue YTD_OLS P_L_5" xfId="3190" xr:uid="{00000000-0005-0000-0000-0000690C0000}"/>
    <cellStyle name="_6a. Price Volume Revenue YTD_OLS P_L_6" xfId="3191" xr:uid="{00000000-0005-0000-0000-00006A0C0000}"/>
    <cellStyle name="_6a. Price Volume Revenue YTD_OLS P_L_7" xfId="3192" xr:uid="{00000000-0005-0000-0000-00006B0C0000}"/>
    <cellStyle name="_6a. Price Volume Revenue YTD_OLS P_L_8" xfId="3193" xr:uid="{00000000-0005-0000-0000-00006C0C0000}"/>
    <cellStyle name="_6a. Price Volume Revenue YTD_OLS P_L_DETAIL 3589.212990" xfId="3194" xr:uid="{00000000-0005-0000-0000-00006D0C0000}"/>
    <cellStyle name="_6a. Price Volume Revenue YTD_OLS P_L_Sheet2" xfId="3195" xr:uid="{00000000-0005-0000-0000-00006E0C0000}"/>
    <cellStyle name="_6a. Price Volume Revenue YTD_Sheet2" xfId="3196" xr:uid="{00000000-0005-0000-0000-00006F0C0000}"/>
    <cellStyle name="_7FA CT Unit Chars v2" xfId="3197" xr:uid="{00000000-0005-0000-0000-0000700C0000}"/>
    <cellStyle name="_A" xfId="3198" xr:uid="{00000000-0005-0000-0000-0000710C0000}"/>
    <cellStyle name="_A 2" xfId="3199" xr:uid="{00000000-0005-0000-0000-0000720C0000}"/>
    <cellStyle name="_Actuals MidwestGen" xfId="3200" xr:uid="{00000000-0005-0000-0000-0000730C0000}"/>
    <cellStyle name="_Actuals MidwestGen 2" xfId="3201" xr:uid="{00000000-0005-0000-0000-0000740C0000}"/>
    <cellStyle name="_Actuals MidwestGen_Gila River Model updated hedges change page" xfId="3202" xr:uid="{00000000-0005-0000-0000-0000750C0000}"/>
    <cellStyle name="_Actuals MidwestGen_Updates" xfId="3203" xr:uid="{00000000-0005-0000-0000-0000760C0000}"/>
    <cellStyle name="_Aelous_v5" xfId="3204" xr:uid="{00000000-0005-0000-0000-0000770C0000}"/>
    <cellStyle name="_Aeolus II 5-10-06 v27" xfId="3205" xr:uid="{00000000-0005-0000-0000-0000780C0000}"/>
    <cellStyle name="_Aeolus II GE leverage calc" xfId="3206" xr:uid="{00000000-0005-0000-0000-0000790C0000}"/>
    <cellStyle name="_Aeolus4Proforma20070614V24Investor" xfId="3207" xr:uid="{00000000-0005-0000-0000-00007A0C0000}"/>
    <cellStyle name="_AEP IPPs v.5.4.1" xfId="3208" xr:uid="{00000000-0005-0000-0000-00007B0C0000}"/>
    <cellStyle name="_AIG IRR Analysis_Rolling IRR base case with new numbers3" xfId="3209" xr:uid="{00000000-0005-0000-0000-00007C0C0000}"/>
    <cellStyle name="_AIG IRR Analysis_Rolling IRR base case with new numbers4c" xfId="3210" xr:uid="{00000000-0005-0000-0000-00007D0C0000}"/>
    <cellStyle name="_AIG IRR Analysis_Rolling IRR base case with new numbers5" xfId="3211" xr:uid="{00000000-0005-0000-0000-00007E0C0000}"/>
    <cellStyle name="_AirNergy Base Case_GE with interface" xfId="3212" xr:uid="{00000000-0005-0000-0000-00007F0C0000}"/>
    <cellStyle name="_AllocInt" xfId="3213" xr:uid="{00000000-0005-0000-0000-0000800C0000}"/>
    <cellStyle name="_AllocInt 2" xfId="3214" xr:uid="{00000000-0005-0000-0000-0000810C0000}"/>
    <cellStyle name="_AllocInt 3" xfId="3215" xr:uid="{00000000-0005-0000-0000-0000820C0000}"/>
    <cellStyle name="_AllocInt_CEG consolidated model_JEL_v.9" xfId="3216" xr:uid="{00000000-0005-0000-0000-0000830C0000}"/>
    <cellStyle name="_AllocInt_CEG consolidated model_JEL_v.9 2" xfId="3217" xr:uid="{00000000-0005-0000-0000-0000840C0000}"/>
    <cellStyle name="_AllocInt_CEG consolidated model_JEL_v.9 3" xfId="3218" xr:uid="{00000000-0005-0000-0000-0000850C0000}"/>
    <cellStyle name="_AllocInt_CEG consolidated model_JEL_v.9_PJM 11" xfId="3219" xr:uid="{00000000-0005-0000-0000-0000860C0000}"/>
    <cellStyle name="_AllocInt_D_Consolidated2" xfId="3220" xr:uid="{00000000-0005-0000-0000-0000870C0000}"/>
    <cellStyle name="_AllocInt_D_Consolidated2 2" xfId="3221" xr:uid="{00000000-0005-0000-0000-0000880C0000}"/>
    <cellStyle name="_AllocInt_D_Consolidated2 3" xfId="3222" xr:uid="{00000000-0005-0000-0000-0000890C0000}"/>
    <cellStyle name="_AllocInt_D_Consolidated2_PJM 11" xfId="3223" xr:uid="{00000000-0005-0000-0000-00008A0C0000}"/>
    <cellStyle name="_AllocInt_Mutilples Template2" xfId="3224" xr:uid="{00000000-0005-0000-0000-00008B0C0000}"/>
    <cellStyle name="_AllocInt_Mutilples Template2 2" xfId="3225" xr:uid="{00000000-0005-0000-0000-00008C0C0000}"/>
    <cellStyle name="_AllocInt_Mutilples Template2 3" xfId="3226" xr:uid="{00000000-0005-0000-0000-00008D0C0000}"/>
    <cellStyle name="_AllocInt_Mutilples Template2_PJM 11" xfId="3227" xr:uid="{00000000-0005-0000-0000-00008E0C0000}"/>
    <cellStyle name="_AllocInt_PJM 11" xfId="3228" xr:uid="{00000000-0005-0000-0000-00008F0C0000}"/>
    <cellStyle name="_x0013__aLog" xfId="3229" xr:uid="{00000000-0005-0000-0000-0000900C0000}"/>
    <cellStyle name="_ALON" xfId="3230" xr:uid="{00000000-0005-0000-0000-0000910C0000}"/>
    <cellStyle name="_ALON 2" xfId="3231" xr:uid="{00000000-0005-0000-0000-0000920C0000}"/>
    <cellStyle name="_ALON 3" xfId="3232" xr:uid="{00000000-0005-0000-0000-0000930C0000}"/>
    <cellStyle name="_ALON_PJM 11" xfId="3233" xr:uid="{00000000-0005-0000-0000-0000940C0000}"/>
    <cellStyle name="_x0013__Annual CF" xfId="3234" xr:uid="{00000000-0005-0000-0000-0000950C0000}"/>
    <cellStyle name="_AnnualData" xfId="3235" xr:uid="{00000000-0005-0000-0000-0000960C0000}"/>
    <cellStyle name="_AnnualData 2" xfId="3236" xr:uid="{00000000-0005-0000-0000-0000970C0000}"/>
    <cellStyle name="_AnnualData 3" xfId="3237" xr:uid="{00000000-0005-0000-0000-0000980C0000}"/>
    <cellStyle name="_AnnualData 4" xfId="3238" xr:uid="{00000000-0005-0000-0000-0000990C0000}"/>
    <cellStyle name="_AnnualData_aLog" xfId="3239" xr:uid="{00000000-0005-0000-0000-00009A0C0000}"/>
    <cellStyle name="_AnnualData_Annual CF" xfId="3240" xr:uid="{00000000-0005-0000-0000-00009B0C0000}"/>
    <cellStyle name="_AnnualData_Book1" xfId="3241" xr:uid="{00000000-0005-0000-0000-00009C0C0000}"/>
    <cellStyle name="_AnnualData_bSum" xfId="3242" xr:uid="{00000000-0005-0000-0000-00009D0C0000}"/>
    <cellStyle name="_AnnualData_bSum_1" xfId="3243" xr:uid="{00000000-0005-0000-0000-00009E0C0000}"/>
    <cellStyle name="_AnnualData_Data" xfId="3244" xr:uid="{00000000-0005-0000-0000-00009F0C0000}"/>
    <cellStyle name="_AnnualData_DataIn" xfId="3245" xr:uid="{00000000-0005-0000-0000-0000A00C0000}"/>
    <cellStyle name="_AnnualData_dBuild" xfId="3246" xr:uid="{00000000-0005-0000-0000-0000A10C0000}"/>
    <cellStyle name="_AnnualData_eLoan" xfId="3247" xr:uid="{00000000-0005-0000-0000-0000A20C0000}"/>
    <cellStyle name="_AnnualData_eLoans" xfId="3248" xr:uid="{00000000-0005-0000-0000-0000A30C0000}"/>
    <cellStyle name="_AnnualData_eVF" xfId="3249" xr:uid="{00000000-0005-0000-0000-0000A40C0000}"/>
    <cellStyle name="_AnnualData_eVF_aLog" xfId="3250" xr:uid="{00000000-0005-0000-0000-0000A50C0000}"/>
    <cellStyle name="_AnnualData_eVF_bSum" xfId="3251" xr:uid="{00000000-0005-0000-0000-0000A60C0000}"/>
    <cellStyle name="_AnnualData_eVF_bSum_1" xfId="3252" xr:uid="{00000000-0005-0000-0000-0000A70C0000}"/>
    <cellStyle name="_AnnualData_eVF_fOp" xfId="3253" xr:uid="{00000000-0005-0000-0000-0000A80C0000}"/>
    <cellStyle name="_AnnualData_eVF_gAnn" xfId="3254" xr:uid="{00000000-0005-0000-0000-0000A90C0000}"/>
    <cellStyle name="_AnnualData_eVF_Gulf Wind 2-199.20MW-MHIs-Merchant-2009Feb03" xfId="3255" xr:uid="{00000000-0005-0000-0000-0000AA0C0000}"/>
    <cellStyle name="_AnnualData_eVF_Gulf Wind 2-199.20MW-MHIs-Merchant-2009Jan21" xfId="3256" xr:uid="{00000000-0005-0000-0000-0000AB0C0000}"/>
    <cellStyle name="_AnnualData_eVF_Hatchet Ridge-MHI 2.4s-(2009pricing)-103.20 MW-2009Feb03" xfId="3257" xr:uid="{00000000-0005-0000-0000-0000AC0C0000}"/>
    <cellStyle name="_AnnualData_eVF_hTaxLease" xfId="3258" xr:uid="{00000000-0005-0000-0000-0000AD0C0000}"/>
    <cellStyle name="_AnnualData_fOp" xfId="3259" xr:uid="{00000000-0005-0000-0000-0000AE0C0000}"/>
    <cellStyle name="_AnnualData_gAnn" xfId="3260" xr:uid="{00000000-0005-0000-0000-0000AF0C0000}"/>
    <cellStyle name="_AnnualData_Gulf Wind 2-199.20MW-MHIs-Merchant-2009Feb03" xfId="3261" xr:uid="{00000000-0005-0000-0000-0000B00C0000}"/>
    <cellStyle name="_AnnualData_Gulf Wind 2-199.20MW-MHIs-Merchant-2009Jan21" xfId="3262" xr:uid="{00000000-0005-0000-0000-0000B10C0000}"/>
    <cellStyle name="_AnnualData_Hatchet Ridge-MHI 2.4s-(2009pricing)103.20 MW-2008Dec19-VF" xfId="3263" xr:uid="{00000000-0005-0000-0000-0000B20C0000}"/>
    <cellStyle name="_AnnualData_Hatchet Ridge-MHI 2.4s-(2009pricing)-103.20 MW-2009Feb03" xfId="3264" xr:uid="{00000000-0005-0000-0000-0000B30C0000}"/>
    <cellStyle name="_AnnualData_hDataIn" xfId="3265" xr:uid="{00000000-0005-0000-0000-0000B40C0000}"/>
    <cellStyle name="_AnnualData_hTaxLease" xfId="3266" xr:uid="{00000000-0005-0000-0000-0000B50C0000}"/>
    <cellStyle name="_AnnualData_Majestic 2-79.20MW-MHIs-PPA-2008Dec19-VF" xfId="3267" xr:uid="{00000000-0005-0000-0000-0000B60C0000}"/>
    <cellStyle name="_AnnualData_MJ" xfId="3268" xr:uid="{00000000-0005-0000-0000-0000B70C0000}"/>
    <cellStyle name="_AnnualData_OpRoll" xfId="3269" xr:uid="{00000000-0005-0000-0000-0000B80C0000}"/>
    <cellStyle name="_AnnualData_PR-MHI 2 4s-00 00MW-2008July17" xfId="3270" xr:uid="{00000000-0005-0000-0000-0000B90C0000}"/>
    <cellStyle name="_AnnualData_ST" xfId="3271" xr:uid="{00000000-0005-0000-0000-0000BA0C0000}"/>
    <cellStyle name="_Approval_Dec05_SeaWest" xfId="3272" xr:uid="{00000000-0005-0000-0000-0000BB0C0000}"/>
    <cellStyle name="_Approval_Dec05_SeaWest 2" xfId="3273" xr:uid="{00000000-0005-0000-0000-0000BC0C0000}"/>
    <cellStyle name="_Archer TD 1000MW 05-15-00" xfId="3274" xr:uid="{00000000-0005-0000-0000-0000BD0C0000}"/>
    <cellStyle name="_Archer TD 1000MW 05-15-00 2" xfId="3275" xr:uid="{00000000-0005-0000-0000-0000BE0C0000}"/>
    <cellStyle name="_Archer TD 1000MW 05-15-00 3" xfId="3276" xr:uid="{00000000-0005-0000-0000-0000BF0C0000}"/>
    <cellStyle name="_Archer TD 1000MW 05-15-00_CEG consolidated model_JEL_v.9" xfId="3277" xr:uid="{00000000-0005-0000-0000-0000C00C0000}"/>
    <cellStyle name="_Archer TD 1000MW 05-15-00_CEG consolidated model_JEL_v.9 2" xfId="3278" xr:uid="{00000000-0005-0000-0000-0000C10C0000}"/>
    <cellStyle name="_Archer TD 1000MW 05-15-00_CEG consolidated model_JEL_v.9 3" xfId="3279" xr:uid="{00000000-0005-0000-0000-0000C20C0000}"/>
    <cellStyle name="_Archer TD 1000MW 05-15-00_CEG consolidated model_JEL_v.9_PJM 11" xfId="3280" xr:uid="{00000000-0005-0000-0000-0000C30C0000}"/>
    <cellStyle name="_Archer TD 1000MW 05-15-00_D_Consolidated2" xfId="3281" xr:uid="{00000000-0005-0000-0000-0000C40C0000}"/>
    <cellStyle name="_Archer TD 1000MW 05-15-00_D_Consolidated2 2" xfId="3282" xr:uid="{00000000-0005-0000-0000-0000C50C0000}"/>
    <cellStyle name="_Archer TD 1000MW 05-15-00_D_Consolidated2 3" xfId="3283" xr:uid="{00000000-0005-0000-0000-0000C60C0000}"/>
    <cellStyle name="_Archer TD 1000MW 05-15-00_D_Consolidated2_PJM 11" xfId="3284" xr:uid="{00000000-0005-0000-0000-0000C70C0000}"/>
    <cellStyle name="_Archer TD 1000MW 05-15-00_Gila River Model updated hedges change page" xfId="3285" xr:uid="{00000000-0005-0000-0000-0000C80C0000}"/>
    <cellStyle name="_Archer TD 1000MW 05-15-00_Mutilples Template2" xfId="3286" xr:uid="{00000000-0005-0000-0000-0000C90C0000}"/>
    <cellStyle name="_Archer TD 1000MW 05-15-00_Mutilples Template2 2" xfId="3287" xr:uid="{00000000-0005-0000-0000-0000CA0C0000}"/>
    <cellStyle name="_Archer TD 1000MW 05-15-00_Mutilples Template2 3" xfId="3288" xr:uid="{00000000-0005-0000-0000-0000CB0C0000}"/>
    <cellStyle name="_Archer TD 1000MW 05-15-00_Mutilples Template2_PJM 11" xfId="3289" xr:uid="{00000000-0005-0000-0000-0000CC0C0000}"/>
    <cellStyle name="_Archer TD 1000MW 05-15-00_PJM 11" xfId="3290" xr:uid="{00000000-0005-0000-0000-0000CD0C0000}"/>
    <cellStyle name="_Archer TD 1000MW 05-15-00_Updates" xfId="3291" xr:uid="{00000000-0005-0000-0000-0000CE0C0000}"/>
    <cellStyle name="_Aries Model V5.3K (Tr.C) 6.19.03_CPN (from Todd 6-19-03 4-42pm)" xfId="3292" xr:uid="{00000000-0005-0000-0000-0000CF0C0000}"/>
    <cellStyle name="_Arlington Generator Input Template" xfId="3293" xr:uid="{00000000-0005-0000-0000-0000D00C0000}"/>
    <cellStyle name="_Asset Mngmnt 20 yr projection2-20-07" xfId="3294" xr:uid="{00000000-0005-0000-0000-0000D10C0000}"/>
    <cellStyle name="_Asset Mngmnt 20 yr projection2-20-07 2" xfId="3295" xr:uid="{00000000-0005-0000-0000-0000D20C0000}"/>
    <cellStyle name="_Asset Mngmnt 20 yr projection2-20-07 3" xfId="3296" xr:uid="{00000000-0005-0000-0000-0000D30C0000}"/>
    <cellStyle name="_Asset Mngmnt 20 yr projection2-20-07 4" xfId="3297" xr:uid="{00000000-0005-0000-0000-0000D40C0000}"/>
    <cellStyle name="_Asset Mngmnt 20 yr projection2-20-07_aLog" xfId="3298" xr:uid="{00000000-0005-0000-0000-0000D50C0000}"/>
    <cellStyle name="_Asset Mngmnt 20 yr projection2-20-07_Annual CF" xfId="3299" xr:uid="{00000000-0005-0000-0000-0000D60C0000}"/>
    <cellStyle name="_Asset Mngmnt 20 yr projection2-20-07_Book1" xfId="3300" xr:uid="{00000000-0005-0000-0000-0000D70C0000}"/>
    <cellStyle name="_Asset Mngmnt 20 yr projection2-20-07_bSum" xfId="3301" xr:uid="{00000000-0005-0000-0000-0000D80C0000}"/>
    <cellStyle name="_Asset Mngmnt 20 yr projection2-20-07_bSum_1" xfId="3302" xr:uid="{00000000-0005-0000-0000-0000D90C0000}"/>
    <cellStyle name="_Asset Mngmnt 20 yr projection2-20-07_Data" xfId="3303" xr:uid="{00000000-0005-0000-0000-0000DA0C0000}"/>
    <cellStyle name="_Asset Mngmnt 20 yr projection2-20-07_DataIn" xfId="3304" xr:uid="{00000000-0005-0000-0000-0000DB0C0000}"/>
    <cellStyle name="_Asset Mngmnt 20 yr projection2-20-07_dBuild" xfId="3305" xr:uid="{00000000-0005-0000-0000-0000DC0C0000}"/>
    <cellStyle name="_Asset Mngmnt 20 yr projection2-20-07_eLoan" xfId="3306" xr:uid="{00000000-0005-0000-0000-0000DD0C0000}"/>
    <cellStyle name="_Asset Mngmnt 20 yr projection2-20-07_eLoans" xfId="3307" xr:uid="{00000000-0005-0000-0000-0000DE0C0000}"/>
    <cellStyle name="_Asset Mngmnt 20 yr projection2-20-07_eVF" xfId="3308" xr:uid="{00000000-0005-0000-0000-0000DF0C0000}"/>
    <cellStyle name="_Asset Mngmnt 20 yr projection2-20-07_eVF_aLog" xfId="3309" xr:uid="{00000000-0005-0000-0000-0000E00C0000}"/>
    <cellStyle name="_Asset Mngmnt 20 yr projection2-20-07_eVF_bSum" xfId="3310" xr:uid="{00000000-0005-0000-0000-0000E10C0000}"/>
    <cellStyle name="_Asset Mngmnt 20 yr projection2-20-07_eVF_bSum_1" xfId="3311" xr:uid="{00000000-0005-0000-0000-0000E20C0000}"/>
    <cellStyle name="_Asset Mngmnt 20 yr projection2-20-07_eVF_fOp" xfId="3312" xr:uid="{00000000-0005-0000-0000-0000E30C0000}"/>
    <cellStyle name="_Asset Mngmnt 20 yr projection2-20-07_eVF_gAnn" xfId="3313" xr:uid="{00000000-0005-0000-0000-0000E40C0000}"/>
    <cellStyle name="_Asset Mngmnt 20 yr projection2-20-07_eVF_Gulf Wind 2-199.20MW-MHIs-Merchant-2009Feb03" xfId="3314" xr:uid="{00000000-0005-0000-0000-0000E50C0000}"/>
    <cellStyle name="_Asset Mngmnt 20 yr projection2-20-07_eVF_Gulf Wind 2-199.20MW-MHIs-Merchant-2009Jan21" xfId="3315" xr:uid="{00000000-0005-0000-0000-0000E60C0000}"/>
    <cellStyle name="_Asset Mngmnt 20 yr projection2-20-07_eVF_Hatchet Ridge-MHI 2.4s-(2009pricing)-103.20 MW-2009Feb03" xfId="3316" xr:uid="{00000000-0005-0000-0000-0000E70C0000}"/>
    <cellStyle name="_Asset Mngmnt 20 yr projection2-20-07_eVF_hTaxLease" xfId="3317" xr:uid="{00000000-0005-0000-0000-0000E80C0000}"/>
    <cellStyle name="_Asset Mngmnt 20 yr projection2-20-07_fOp" xfId="3318" xr:uid="{00000000-0005-0000-0000-0000E90C0000}"/>
    <cellStyle name="_Asset Mngmnt 20 yr projection2-20-07_gAnn" xfId="3319" xr:uid="{00000000-0005-0000-0000-0000EA0C0000}"/>
    <cellStyle name="_Asset Mngmnt 20 yr projection2-20-07_Gulf Wind 2-199.20MW-MHIs-Merchant-2009Feb03" xfId="3320" xr:uid="{00000000-0005-0000-0000-0000EB0C0000}"/>
    <cellStyle name="_Asset Mngmnt 20 yr projection2-20-07_Gulf Wind 2-199.20MW-MHIs-Merchant-2009Jan21" xfId="3321" xr:uid="{00000000-0005-0000-0000-0000EC0C0000}"/>
    <cellStyle name="_Asset Mngmnt 20 yr projection2-20-07_Hatchet Ridge-MHI 2.4s-(2009pricing)103.20 MW-2008Dec19-VF" xfId="3322" xr:uid="{00000000-0005-0000-0000-0000ED0C0000}"/>
    <cellStyle name="_Asset Mngmnt 20 yr projection2-20-07_Hatchet Ridge-MHI 2.4s-(2009pricing)-103.20 MW-2009Feb03" xfId="3323" xr:uid="{00000000-0005-0000-0000-0000EE0C0000}"/>
    <cellStyle name="_Asset Mngmnt 20 yr projection2-20-07_hDataIn" xfId="3324" xr:uid="{00000000-0005-0000-0000-0000EF0C0000}"/>
    <cellStyle name="_Asset Mngmnt 20 yr projection2-20-07_hTaxLease" xfId="3325" xr:uid="{00000000-0005-0000-0000-0000F00C0000}"/>
    <cellStyle name="_Asset Mngmnt 20 yr projection2-20-07_Majestic 2-79.20MW-MHIs-PPA-2008Dec19-VF" xfId="3326" xr:uid="{00000000-0005-0000-0000-0000F10C0000}"/>
    <cellStyle name="_Asset Mngmnt 20 yr projection2-20-07_MJ" xfId="3327" xr:uid="{00000000-0005-0000-0000-0000F20C0000}"/>
    <cellStyle name="_Asset Mngmnt 20 yr projection2-20-07_OpRoll" xfId="3328" xr:uid="{00000000-0005-0000-0000-0000F30C0000}"/>
    <cellStyle name="_Asset Mngmnt 20 yr projection2-20-07_PR-MHI 2 4s-00 00MW-2008July17" xfId="3329" xr:uid="{00000000-0005-0000-0000-0000F40C0000}"/>
    <cellStyle name="_Asset Mngmnt 20 yr projection2-20-07_ST" xfId="3330" xr:uid="{00000000-0005-0000-0000-0000F50C0000}"/>
    <cellStyle name="_Assoc Proj Dev FS 1Q07-v3" xfId="3331" xr:uid="{00000000-0005-0000-0000-0000F60C0000}"/>
    <cellStyle name="_Assumptions" xfId="3332" xr:uid="{00000000-0005-0000-0000-0000F70C0000}"/>
    <cellStyle name="_August Forecast" xfId="3333" xr:uid="{00000000-0005-0000-0000-0000F80C0000}"/>
    <cellStyle name="_B var" xfId="3334" xr:uid="{00000000-0005-0000-0000-0000F90C0000}"/>
    <cellStyle name="_B var 2" xfId="3335" xr:uid="{00000000-0005-0000-0000-0000FA0C0000}"/>
    <cellStyle name="_babcock5pack-092806-kaw-base" xfId="3336" xr:uid="{00000000-0005-0000-0000-0000FB0C0000}"/>
    <cellStyle name="_babcock5pack-092806-kaw-mr fuel-uw" xfId="3337" xr:uid="{00000000-0005-0000-0000-0000FC0C0000}"/>
    <cellStyle name="_Bank" xfId="3338" xr:uid="{00000000-0005-0000-0000-0000FD0C0000}"/>
    <cellStyle name="_Base Case #1" xfId="3339" xr:uid="{00000000-0005-0000-0000-0000FE0C0000}"/>
    <cellStyle name="_Base Case #2" xfId="3340" xr:uid="{00000000-0005-0000-0000-0000FF0C0000}"/>
    <cellStyle name="_Base Power Plant 08-22-01" xfId="3341" xr:uid="{00000000-0005-0000-0000-0000000D0000}"/>
    <cellStyle name="_Base Power Plant Blank" xfId="3342" xr:uid="{00000000-0005-0000-0000-0000010D0000}"/>
    <cellStyle name="_basic equity model (alliance)" xfId="3343" xr:uid="{00000000-0005-0000-0000-0000020D0000}"/>
    <cellStyle name="_Bayonne Breakage" xfId="3344" xr:uid="{00000000-0005-0000-0000-0000030D0000}"/>
    <cellStyle name="_Bayonne Breakage 2" xfId="3345" xr:uid="{00000000-0005-0000-0000-0000040D0000}"/>
    <cellStyle name="_Bayonne Breakage 3" xfId="3346" xr:uid="{00000000-0005-0000-0000-0000050D0000}"/>
    <cellStyle name="_Bayonne Breakage_CEG consolidated model_JEL_v.9" xfId="3347" xr:uid="{00000000-0005-0000-0000-0000060D0000}"/>
    <cellStyle name="_Bayonne Breakage_CEG consolidated model_JEL_v.9 2" xfId="3348" xr:uid="{00000000-0005-0000-0000-0000070D0000}"/>
    <cellStyle name="_Bayonne Breakage_CEG consolidated model_JEL_v.9 3" xfId="3349" xr:uid="{00000000-0005-0000-0000-0000080D0000}"/>
    <cellStyle name="_Bayonne Breakage_CEG consolidated model_JEL_v.9_PJM 11" xfId="3350" xr:uid="{00000000-0005-0000-0000-0000090D0000}"/>
    <cellStyle name="_Bayonne Breakage_D_Consolidated2" xfId="3351" xr:uid="{00000000-0005-0000-0000-00000A0D0000}"/>
    <cellStyle name="_Bayonne Breakage_D_Consolidated2 2" xfId="3352" xr:uid="{00000000-0005-0000-0000-00000B0D0000}"/>
    <cellStyle name="_Bayonne Breakage_D_Consolidated2 3" xfId="3353" xr:uid="{00000000-0005-0000-0000-00000C0D0000}"/>
    <cellStyle name="_Bayonne Breakage_D_Consolidated2_PJM 11" xfId="3354" xr:uid="{00000000-0005-0000-0000-00000D0D0000}"/>
    <cellStyle name="_Bayonne Breakage_Mutilples Template2" xfId="3355" xr:uid="{00000000-0005-0000-0000-00000E0D0000}"/>
    <cellStyle name="_Bayonne Breakage_Mutilples Template2 2" xfId="3356" xr:uid="{00000000-0005-0000-0000-00000F0D0000}"/>
    <cellStyle name="_Bayonne Breakage_Mutilples Template2 3" xfId="3357" xr:uid="{00000000-0005-0000-0000-0000100D0000}"/>
    <cellStyle name="_Bayonne Breakage_Mutilples Template2_PJM 11" xfId="3358" xr:uid="{00000000-0005-0000-0000-0000110D0000}"/>
    <cellStyle name="_Bayonne Breakage_PJM 11" xfId="3359" xr:uid="{00000000-0005-0000-0000-0000120D0000}"/>
    <cellStyle name="_Bayonne Restructure 2-9-01" xfId="3360" xr:uid="{00000000-0005-0000-0000-0000130D0000}"/>
    <cellStyle name="_Bayonne Restructure 2-9-01 2" xfId="3361" xr:uid="{00000000-0005-0000-0000-0000140D0000}"/>
    <cellStyle name="_Bayonne Restructure 2-9-01 3" xfId="3362" xr:uid="{00000000-0005-0000-0000-0000150D0000}"/>
    <cellStyle name="_Bayonne Restructure 2-9-01_CEG consolidated model_JEL_v.9" xfId="3363" xr:uid="{00000000-0005-0000-0000-0000160D0000}"/>
    <cellStyle name="_Bayonne Restructure 2-9-01_CEG consolidated model_JEL_v.9 2" xfId="3364" xr:uid="{00000000-0005-0000-0000-0000170D0000}"/>
    <cellStyle name="_Bayonne Restructure 2-9-01_CEG consolidated model_JEL_v.9 3" xfId="3365" xr:uid="{00000000-0005-0000-0000-0000180D0000}"/>
    <cellStyle name="_Bayonne Restructure 2-9-01_CEG consolidated model_JEL_v.9_PJM 11" xfId="3366" xr:uid="{00000000-0005-0000-0000-0000190D0000}"/>
    <cellStyle name="_Bayonne Restructure 2-9-01_D_Consolidated2" xfId="3367" xr:uid="{00000000-0005-0000-0000-00001A0D0000}"/>
    <cellStyle name="_Bayonne Restructure 2-9-01_D_Consolidated2 2" xfId="3368" xr:uid="{00000000-0005-0000-0000-00001B0D0000}"/>
    <cellStyle name="_Bayonne Restructure 2-9-01_D_Consolidated2 3" xfId="3369" xr:uid="{00000000-0005-0000-0000-00001C0D0000}"/>
    <cellStyle name="_Bayonne Restructure 2-9-01_D_Consolidated2_PJM 11" xfId="3370" xr:uid="{00000000-0005-0000-0000-00001D0D0000}"/>
    <cellStyle name="_Bayonne Restructure 2-9-01_Mutilples Template2" xfId="3371" xr:uid="{00000000-0005-0000-0000-00001E0D0000}"/>
    <cellStyle name="_Bayonne Restructure 2-9-01_Mutilples Template2 2" xfId="3372" xr:uid="{00000000-0005-0000-0000-00001F0D0000}"/>
    <cellStyle name="_Bayonne Restructure 2-9-01_Mutilples Template2 3" xfId="3373" xr:uid="{00000000-0005-0000-0000-0000200D0000}"/>
    <cellStyle name="_Bayonne Restructure 2-9-01_Mutilples Template2_PJM 11" xfId="3374" xr:uid="{00000000-0005-0000-0000-0000210D0000}"/>
    <cellStyle name="_Bayonne Restructure 2-9-01_PJM 11" xfId="3375" xr:uid="{00000000-0005-0000-0000-0000220D0000}"/>
    <cellStyle name="_Bayonne Restructuring 10-17" xfId="3376" xr:uid="{00000000-0005-0000-0000-0000230D0000}"/>
    <cellStyle name="_Bayonne Restructuring 10-17 2" xfId="3377" xr:uid="{00000000-0005-0000-0000-0000240D0000}"/>
    <cellStyle name="_Bayonne Restructuring 10-17 3" xfId="3378" xr:uid="{00000000-0005-0000-0000-0000250D0000}"/>
    <cellStyle name="_Bayonne Restructuring 10-17_CEG consolidated model_JEL_v.9" xfId="3379" xr:uid="{00000000-0005-0000-0000-0000260D0000}"/>
    <cellStyle name="_Bayonne Restructuring 10-17_CEG consolidated model_JEL_v.9 2" xfId="3380" xr:uid="{00000000-0005-0000-0000-0000270D0000}"/>
    <cellStyle name="_Bayonne Restructuring 10-17_CEG consolidated model_JEL_v.9 3" xfId="3381" xr:uid="{00000000-0005-0000-0000-0000280D0000}"/>
    <cellStyle name="_Bayonne Restructuring 10-17_CEG consolidated model_JEL_v.9_PJM 11" xfId="3382" xr:uid="{00000000-0005-0000-0000-0000290D0000}"/>
    <cellStyle name="_Bayonne Restructuring 10-17_D_Consolidated2" xfId="3383" xr:uid="{00000000-0005-0000-0000-00002A0D0000}"/>
    <cellStyle name="_Bayonne Restructuring 10-17_D_Consolidated2 2" xfId="3384" xr:uid="{00000000-0005-0000-0000-00002B0D0000}"/>
    <cellStyle name="_Bayonne Restructuring 10-17_D_Consolidated2 3" xfId="3385" xr:uid="{00000000-0005-0000-0000-00002C0D0000}"/>
    <cellStyle name="_Bayonne Restructuring 10-17_D_Consolidated2_PJM 11" xfId="3386" xr:uid="{00000000-0005-0000-0000-00002D0D0000}"/>
    <cellStyle name="_Bayonne Restructuring 10-17_Mutilples Template2" xfId="3387" xr:uid="{00000000-0005-0000-0000-00002E0D0000}"/>
    <cellStyle name="_Bayonne Restructuring 10-17_Mutilples Template2 2" xfId="3388" xr:uid="{00000000-0005-0000-0000-00002F0D0000}"/>
    <cellStyle name="_Bayonne Restructuring 10-17_Mutilples Template2 3" xfId="3389" xr:uid="{00000000-0005-0000-0000-0000300D0000}"/>
    <cellStyle name="_Bayonne Restructuring 10-17_Mutilples Template2_PJM 11" xfId="3390" xr:uid="{00000000-0005-0000-0000-0000310D0000}"/>
    <cellStyle name="_Bayonne Restructuring 10-17_PJM 11" xfId="3391" xr:uid="{00000000-0005-0000-0000-0000320D0000}"/>
    <cellStyle name="_Bayonne Restructuring 11-15" xfId="3392" xr:uid="{00000000-0005-0000-0000-0000330D0000}"/>
    <cellStyle name="_Bayonne Restructuring 11-15 2" xfId="3393" xr:uid="{00000000-0005-0000-0000-0000340D0000}"/>
    <cellStyle name="_Bayonne Restructuring 11-15 3" xfId="3394" xr:uid="{00000000-0005-0000-0000-0000350D0000}"/>
    <cellStyle name="_Bayonne Restructuring 11-15_CEG consolidated model_JEL_v.9" xfId="3395" xr:uid="{00000000-0005-0000-0000-0000360D0000}"/>
    <cellStyle name="_Bayonne Restructuring 11-15_CEG consolidated model_JEL_v.9 2" xfId="3396" xr:uid="{00000000-0005-0000-0000-0000370D0000}"/>
    <cellStyle name="_Bayonne Restructuring 11-15_CEG consolidated model_JEL_v.9 3" xfId="3397" xr:uid="{00000000-0005-0000-0000-0000380D0000}"/>
    <cellStyle name="_Bayonne Restructuring 11-15_CEG consolidated model_JEL_v.9_PJM 11" xfId="3398" xr:uid="{00000000-0005-0000-0000-0000390D0000}"/>
    <cellStyle name="_Bayonne Restructuring 11-15_D_Consolidated2" xfId="3399" xr:uid="{00000000-0005-0000-0000-00003A0D0000}"/>
    <cellStyle name="_Bayonne Restructuring 11-15_D_Consolidated2 2" xfId="3400" xr:uid="{00000000-0005-0000-0000-00003B0D0000}"/>
    <cellStyle name="_Bayonne Restructuring 11-15_D_Consolidated2 3" xfId="3401" xr:uid="{00000000-0005-0000-0000-00003C0D0000}"/>
    <cellStyle name="_Bayonne Restructuring 11-15_D_Consolidated2_PJM 11" xfId="3402" xr:uid="{00000000-0005-0000-0000-00003D0D0000}"/>
    <cellStyle name="_Bayonne Restructuring 11-15_Mutilples Template2" xfId="3403" xr:uid="{00000000-0005-0000-0000-00003E0D0000}"/>
    <cellStyle name="_Bayonne Restructuring 11-15_Mutilples Template2 2" xfId="3404" xr:uid="{00000000-0005-0000-0000-00003F0D0000}"/>
    <cellStyle name="_Bayonne Restructuring 11-15_Mutilples Template2 3" xfId="3405" xr:uid="{00000000-0005-0000-0000-0000400D0000}"/>
    <cellStyle name="_Bayonne Restructuring 11-15_Mutilples Template2_PJM 11" xfId="3406" xr:uid="{00000000-0005-0000-0000-0000410D0000}"/>
    <cellStyle name="_Bayonne Restructuring 11-15_PJM 11" xfId="3407" xr:uid="{00000000-0005-0000-0000-0000420D0000}"/>
    <cellStyle name="_Bayonne Restructuring 1-19" xfId="3408" xr:uid="{00000000-0005-0000-0000-0000430D0000}"/>
    <cellStyle name="_Bayonne Restructuring 1-19 2" xfId="3409" xr:uid="{00000000-0005-0000-0000-0000440D0000}"/>
    <cellStyle name="_Bayonne Restructuring 1-19 3" xfId="3410" xr:uid="{00000000-0005-0000-0000-0000450D0000}"/>
    <cellStyle name="_Bayonne Restructuring 1-19_CEG consolidated model_JEL_v.9" xfId="3411" xr:uid="{00000000-0005-0000-0000-0000460D0000}"/>
    <cellStyle name="_Bayonne Restructuring 1-19_CEG consolidated model_JEL_v.9 2" xfId="3412" xr:uid="{00000000-0005-0000-0000-0000470D0000}"/>
    <cellStyle name="_Bayonne Restructuring 1-19_CEG consolidated model_JEL_v.9 3" xfId="3413" xr:uid="{00000000-0005-0000-0000-0000480D0000}"/>
    <cellStyle name="_Bayonne Restructuring 1-19_CEG consolidated model_JEL_v.9_PJM 11" xfId="3414" xr:uid="{00000000-0005-0000-0000-0000490D0000}"/>
    <cellStyle name="_Bayonne Restructuring 1-19_D_Consolidated2" xfId="3415" xr:uid="{00000000-0005-0000-0000-00004A0D0000}"/>
    <cellStyle name="_Bayonne Restructuring 1-19_D_Consolidated2 2" xfId="3416" xr:uid="{00000000-0005-0000-0000-00004B0D0000}"/>
    <cellStyle name="_Bayonne Restructuring 1-19_D_Consolidated2 3" xfId="3417" xr:uid="{00000000-0005-0000-0000-00004C0D0000}"/>
    <cellStyle name="_Bayonne Restructuring 1-19_D_Consolidated2_PJM 11" xfId="3418" xr:uid="{00000000-0005-0000-0000-00004D0D0000}"/>
    <cellStyle name="_Bayonne Restructuring 1-19_Mutilples Template2" xfId="3419" xr:uid="{00000000-0005-0000-0000-00004E0D0000}"/>
    <cellStyle name="_Bayonne Restructuring 1-19_Mutilples Template2 2" xfId="3420" xr:uid="{00000000-0005-0000-0000-00004F0D0000}"/>
    <cellStyle name="_Bayonne Restructuring 1-19_Mutilples Template2 3" xfId="3421" xr:uid="{00000000-0005-0000-0000-0000500D0000}"/>
    <cellStyle name="_Bayonne Restructuring 1-19_Mutilples Template2_PJM 11" xfId="3422" xr:uid="{00000000-0005-0000-0000-0000510D0000}"/>
    <cellStyle name="_Bayonne Restructuring 1-19_PJM 11" xfId="3423" xr:uid="{00000000-0005-0000-0000-0000520D0000}"/>
    <cellStyle name="_Big Horn" xfId="3424" xr:uid="{00000000-0005-0000-0000-0000530D0000}"/>
    <cellStyle name="_Bonneville 10 10 02" xfId="3425" xr:uid="{00000000-0005-0000-0000-0000540D0000}"/>
    <cellStyle name="_Bonneville 8 28 02" xfId="3426" xr:uid="{00000000-0005-0000-0000-0000550D0000}"/>
    <cellStyle name="_Book1" xfId="3427" xr:uid="{00000000-0005-0000-0000-0000560D0000}"/>
    <cellStyle name="_x0013__Book1" xfId="3428" xr:uid="{00000000-0005-0000-0000-0000570D0000}"/>
    <cellStyle name="_Book1 (2)" xfId="3429" xr:uid="{00000000-0005-0000-0000-0000580D0000}"/>
    <cellStyle name="_Book1 (2) 2" xfId="3430" xr:uid="{00000000-0005-0000-0000-0000590D0000}"/>
    <cellStyle name="_Book1 (2) 3" xfId="3431" xr:uid="{00000000-0005-0000-0000-00005A0D0000}"/>
    <cellStyle name="_Book1 (2)_OLS Balance Sheet" xfId="3432" xr:uid="{00000000-0005-0000-0000-00005B0D0000}"/>
    <cellStyle name="_Book1 (2)_PJM 11" xfId="3433" xr:uid="{00000000-0005-0000-0000-00005C0D0000}"/>
    <cellStyle name="_Book1 2" xfId="3434" xr:uid="{00000000-0005-0000-0000-00005D0D0000}"/>
    <cellStyle name="_Book1 3" xfId="3435" xr:uid="{00000000-0005-0000-0000-00005E0D0000}"/>
    <cellStyle name="_Book1 4" xfId="3436" xr:uid="{00000000-0005-0000-0000-00005F0D0000}"/>
    <cellStyle name="_Book1_aLog" xfId="3437" xr:uid="{00000000-0005-0000-0000-0000600D0000}"/>
    <cellStyle name="_Book1_Annual CF" xfId="3438" xr:uid="{00000000-0005-0000-0000-0000610D0000}"/>
    <cellStyle name="_Book1_Book1" xfId="3439" xr:uid="{00000000-0005-0000-0000-0000620D0000}"/>
    <cellStyle name="_Book1_bSum" xfId="3440" xr:uid="{00000000-0005-0000-0000-0000630D0000}"/>
    <cellStyle name="_Book1_bSum_1" xfId="3441" xr:uid="{00000000-0005-0000-0000-0000640D0000}"/>
    <cellStyle name="_Book1_Data" xfId="3442" xr:uid="{00000000-0005-0000-0000-0000650D0000}"/>
    <cellStyle name="_Book1_DataIn" xfId="3443" xr:uid="{00000000-0005-0000-0000-0000660D0000}"/>
    <cellStyle name="_Book1_dBuild" xfId="3444" xr:uid="{00000000-0005-0000-0000-0000670D0000}"/>
    <cellStyle name="_Book1_eLoan" xfId="3445" xr:uid="{00000000-0005-0000-0000-0000680D0000}"/>
    <cellStyle name="_Book1_eLoans" xfId="3446" xr:uid="{00000000-0005-0000-0000-0000690D0000}"/>
    <cellStyle name="_Book1_eVF" xfId="3447" xr:uid="{00000000-0005-0000-0000-00006A0D0000}"/>
    <cellStyle name="_Book1_eVF_aLog" xfId="3448" xr:uid="{00000000-0005-0000-0000-00006B0D0000}"/>
    <cellStyle name="_Book1_eVF_bSum" xfId="3449" xr:uid="{00000000-0005-0000-0000-00006C0D0000}"/>
    <cellStyle name="_Book1_eVF_bSum_1" xfId="3450" xr:uid="{00000000-0005-0000-0000-00006D0D0000}"/>
    <cellStyle name="_Book1_eVF_fOp" xfId="3451" xr:uid="{00000000-0005-0000-0000-00006E0D0000}"/>
    <cellStyle name="_Book1_eVF_gAnn" xfId="3452" xr:uid="{00000000-0005-0000-0000-00006F0D0000}"/>
    <cellStyle name="_Book1_eVF_Gulf Wind 2-199.20MW-MHIs-Merchant-2009Feb03" xfId="3453" xr:uid="{00000000-0005-0000-0000-0000700D0000}"/>
    <cellStyle name="_Book1_eVF_Gulf Wind 2-199.20MW-MHIs-Merchant-2009Jan21" xfId="3454" xr:uid="{00000000-0005-0000-0000-0000710D0000}"/>
    <cellStyle name="_Book1_eVF_Hatchet Ridge-MHI 2.4s-(2009pricing)-103.20 MW-2009Feb03" xfId="3455" xr:uid="{00000000-0005-0000-0000-0000720D0000}"/>
    <cellStyle name="_Book1_eVF_hTaxLease" xfId="3456" xr:uid="{00000000-0005-0000-0000-0000730D0000}"/>
    <cellStyle name="_Book1_fOp" xfId="3457" xr:uid="{00000000-0005-0000-0000-0000740D0000}"/>
    <cellStyle name="_Book1_gAnn" xfId="3458" xr:uid="{00000000-0005-0000-0000-0000750D0000}"/>
    <cellStyle name="_Book1_Gulf Wind 2-199.20MW-MHIs-Merchant-2009Feb03" xfId="3459" xr:uid="{00000000-0005-0000-0000-0000760D0000}"/>
    <cellStyle name="_Book1_Gulf Wind 2-199.20MW-MHIs-Merchant-2009Jan21" xfId="3460" xr:uid="{00000000-0005-0000-0000-0000770D0000}"/>
    <cellStyle name="_Book1_Hatchet Ridge-MHI 2.4s-(2009pricing)103.20 MW-2008Dec19-VF" xfId="3461" xr:uid="{00000000-0005-0000-0000-0000780D0000}"/>
    <cellStyle name="_Book1_Hatchet Ridge-MHI 2.4s-(2009pricing)-103.20 MW-2009Feb03" xfId="3462" xr:uid="{00000000-0005-0000-0000-0000790D0000}"/>
    <cellStyle name="_Book1_hDataIn" xfId="3463" xr:uid="{00000000-0005-0000-0000-00007A0D0000}"/>
    <cellStyle name="_Book1_hTaxLease" xfId="3464" xr:uid="{00000000-0005-0000-0000-00007B0D0000}"/>
    <cellStyle name="_Book1_Majestic 2-79.20MW-MHIs-PPA-2008Dec19-VF" xfId="3465" xr:uid="{00000000-0005-0000-0000-00007C0D0000}"/>
    <cellStyle name="_Book1_MJ" xfId="3466" xr:uid="{00000000-0005-0000-0000-00007D0D0000}"/>
    <cellStyle name="_Book1_OpRoll" xfId="3467" xr:uid="{00000000-0005-0000-0000-00007E0D0000}"/>
    <cellStyle name="_Book1_PR-MHI 2 4s-00 00MW-2008July17" xfId="3468" xr:uid="{00000000-0005-0000-0000-00007F0D0000}"/>
    <cellStyle name="_Book1_ST" xfId="3469" xr:uid="{00000000-0005-0000-0000-0000800D0000}"/>
    <cellStyle name="_Book2" xfId="3470" xr:uid="{00000000-0005-0000-0000-0000810D0000}"/>
    <cellStyle name="_Book2 2" xfId="3471" xr:uid="{00000000-0005-0000-0000-0000820D0000}"/>
    <cellStyle name="_Book2 3" xfId="3472" xr:uid="{00000000-0005-0000-0000-0000830D0000}"/>
    <cellStyle name="_Book2_1" xfId="3473" xr:uid="{00000000-0005-0000-0000-0000840D0000}"/>
    <cellStyle name="_Book2_Brokers" xfId="3474" xr:uid="{00000000-0005-0000-0000-0000850D0000}"/>
    <cellStyle name="_Book2_Brokers_Detail" xfId="3475" xr:uid="{00000000-0005-0000-0000-0000860D0000}"/>
    <cellStyle name="_Book2_Brokers_ERCOT 11" xfId="3476" xr:uid="{00000000-0005-0000-0000-0000870D0000}"/>
    <cellStyle name="_Book2_Detail" xfId="3477" xr:uid="{00000000-0005-0000-0000-0000880D0000}"/>
    <cellStyle name="_Book2_Detail of Deals" xfId="3478" xr:uid="{00000000-0005-0000-0000-0000890D0000}"/>
    <cellStyle name="_Book2_Detail of Deals_1" xfId="3479" xr:uid="{00000000-0005-0000-0000-00008A0D0000}"/>
    <cellStyle name="_Book2_Detail of Deals_1_Detail" xfId="3480" xr:uid="{00000000-0005-0000-0000-00008B0D0000}"/>
    <cellStyle name="_Book2_Detail of Deals_1_Detail_ERCOT 11" xfId="3481" xr:uid="{00000000-0005-0000-0000-00008C0D0000}"/>
    <cellStyle name="_Book2_Detail of Deals_Detail" xfId="3482" xr:uid="{00000000-0005-0000-0000-00008D0D0000}"/>
    <cellStyle name="_Book2_Detail of Deals_ERCOT 11" xfId="3483" xr:uid="{00000000-0005-0000-0000-00008E0D0000}"/>
    <cellStyle name="_Book2_PJM 11" xfId="3484" xr:uid="{00000000-0005-0000-0000-00008F0D0000}"/>
    <cellStyle name="_Book3" xfId="3485" xr:uid="{00000000-0005-0000-0000-0000900D0000}"/>
    <cellStyle name="_x0013__Book3" xfId="3486" xr:uid="{00000000-0005-0000-0000-0000910D0000}"/>
    <cellStyle name="_Book33" xfId="3487" xr:uid="{00000000-0005-0000-0000-0000920D0000}"/>
    <cellStyle name="_Book33_ERCOT 11" xfId="3488" xr:uid="{00000000-0005-0000-0000-0000930D0000}"/>
    <cellStyle name="_Book33_PJM 11" xfId="3489" xr:uid="{00000000-0005-0000-0000-0000940D0000}"/>
    <cellStyle name="_Book9" xfId="3490" xr:uid="{00000000-0005-0000-0000-0000950D0000}"/>
    <cellStyle name="_Book9 2" xfId="3491" xr:uid="{00000000-0005-0000-0000-0000960D0000}"/>
    <cellStyle name="_Book9 3" xfId="3492" xr:uid="{00000000-0005-0000-0000-0000970D0000}"/>
    <cellStyle name="_Book9_CEG consolidated model_JEL_v.9" xfId="3493" xr:uid="{00000000-0005-0000-0000-0000980D0000}"/>
    <cellStyle name="_Book9_CEG consolidated model_JEL_v.9 2" xfId="3494" xr:uid="{00000000-0005-0000-0000-0000990D0000}"/>
    <cellStyle name="_Book9_CEG consolidated model_JEL_v.9 3" xfId="3495" xr:uid="{00000000-0005-0000-0000-00009A0D0000}"/>
    <cellStyle name="_Book9_CEG consolidated model_JEL_v.9_PJM 11" xfId="3496" xr:uid="{00000000-0005-0000-0000-00009B0D0000}"/>
    <cellStyle name="_Book9_D_Consolidated2" xfId="3497" xr:uid="{00000000-0005-0000-0000-00009C0D0000}"/>
    <cellStyle name="_Book9_D_Consolidated2 2" xfId="3498" xr:uid="{00000000-0005-0000-0000-00009D0D0000}"/>
    <cellStyle name="_Book9_D_Consolidated2 3" xfId="3499" xr:uid="{00000000-0005-0000-0000-00009E0D0000}"/>
    <cellStyle name="_Book9_D_Consolidated2_PJM 11" xfId="3500" xr:uid="{00000000-0005-0000-0000-00009F0D0000}"/>
    <cellStyle name="_Book9_Mutilples Template2" xfId="3501" xr:uid="{00000000-0005-0000-0000-0000A00D0000}"/>
    <cellStyle name="_Book9_Mutilples Template2 2" xfId="3502" xr:uid="{00000000-0005-0000-0000-0000A10D0000}"/>
    <cellStyle name="_Book9_Mutilples Template2 3" xfId="3503" xr:uid="{00000000-0005-0000-0000-0000A20D0000}"/>
    <cellStyle name="_Book9_Mutilples Template2_PJM 11" xfId="3504" xr:uid="{00000000-0005-0000-0000-0000A30D0000}"/>
    <cellStyle name="_Book9_PJM 11" xfId="3505" xr:uid="{00000000-0005-0000-0000-0000A40D0000}"/>
    <cellStyle name="_BorrowingBase" xfId="3506" xr:uid="{00000000-0005-0000-0000-0000A50D0000}"/>
    <cellStyle name="_Bosque_BS_Analysis_January 2008" xfId="3507" xr:uid="{00000000-0005-0000-0000-0000A60D0000}"/>
    <cellStyle name="_Breakout 1096 to All LLCs" xfId="3508" xr:uid="{00000000-0005-0000-0000-0000A70D0000}"/>
    <cellStyle name="_Breakout 1096 to All LLCs 2" xfId="3509" xr:uid="{00000000-0005-0000-0000-0000A80D0000}"/>
    <cellStyle name="_Breakout 1096 to All LLCs 2_Acct Review Master" xfId="3510" xr:uid="{00000000-0005-0000-0000-0000A90D0000}"/>
    <cellStyle name="_Breakout 1096 to All LLCs 3" xfId="3511" xr:uid="{00000000-0005-0000-0000-0000AA0D0000}"/>
    <cellStyle name="_Breakout 1096 to All LLCs 3_Acct Review Master" xfId="3512" xr:uid="{00000000-0005-0000-0000-0000AB0D0000}"/>
    <cellStyle name="_Breakout 1096 to All LLCs 4" xfId="3513" xr:uid="{00000000-0005-0000-0000-0000AC0D0000}"/>
    <cellStyle name="_Breakout 1096 to All LLCs 4_Acct Review Master" xfId="3514" xr:uid="{00000000-0005-0000-0000-0000AD0D0000}"/>
    <cellStyle name="_Breakout 1096 to All LLCs 5" xfId="3515" xr:uid="{00000000-0005-0000-0000-0000AE0D0000}"/>
    <cellStyle name="_Breakout 1096 to All LLCs 5_Acct Review Master" xfId="3516" xr:uid="{00000000-0005-0000-0000-0000AF0D0000}"/>
    <cellStyle name="_Breakout 1096 to All LLCs_Acct Review Master" xfId="3517" xr:uid="{00000000-0005-0000-0000-0000B00D0000}"/>
    <cellStyle name="_Bridgeport" xfId="3518" xr:uid="{00000000-0005-0000-0000-0000B10D0000}"/>
    <cellStyle name="_x0013__bSum" xfId="3519" xr:uid="{00000000-0005-0000-0000-0000B20D0000}"/>
    <cellStyle name="_x0013__bSum_1" xfId="3520" xr:uid="{00000000-0005-0000-0000-0000B30D0000}"/>
    <cellStyle name="_Budg vs Act" xfId="3521" xr:uid="{00000000-0005-0000-0000-0000B40D0000}"/>
    <cellStyle name="_Budg vs Act 2" xfId="3522" xr:uid="{00000000-0005-0000-0000-0000B50D0000}"/>
    <cellStyle name="_Budget Reconciliation Template" xfId="3523" xr:uid="{00000000-0005-0000-0000-0000B60D0000}"/>
    <cellStyle name="_Buyers Page" xfId="3524" xr:uid="{00000000-0005-0000-0000-0000B70D0000}"/>
    <cellStyle name="_Buyers Page 2" xfId="3525" xr:uid="{00000000-0005-0000-0000-0000B80D0000}"/>
    <cellStyle name="_Buyers Page 2 2" xfId="3526" xr:uid="{00000000-0005-0000-0000-0000B90D0000}"/>
    <cellStyle name="_Buyers Page 2 3" xfId="3527" xr:uid="{00000000-0005-0000-0000-0000BA0D0000}"/>
    <cellStyle name="_Cabernet Valuation Backup" xfId="3528" xr:uid="{00000000-0005-0000-0000-0000BB0D0000}"/>
    <cellStyle name="_Cajun II CSFB Model v20_3-12 Term Sheet kb3" xfId="3529" xr:uid="{00000000-0005-0000-0000-0000BC0D0000}"/>
    <cellStyle name="_Cajun II CSFB Model v20_GESF_Revised Redemption_UW-07 march-Paddy" xfId="3530" xr:uid="{00000000-0005-0000-0000-0000BD0D0000}"/>
    <cellStyle name="_Calpine Freeport 6922 FLHR 083104 UW" xfId="3531" xr:uid="{00000000-0005-0000-0000-0000BE0D0000}"/>
    <cellStyle name="_Calpine Model" xfId="3532" xr:uid="{00000000-0005-0000-0000-0000BF0D0000}"/>
    <cellStyle name="_Calpine Valuation Model v162" xfId="3533" xr:uid="{00000000-0005-0000-0000-0000C00D0000}"/>
    <cellStyle name="_Camden Debt Breakage" xfId="3534" xr:uid="{00000000-0005-0000-0000-0000C10D0000}"/>
    <cellStyle name="_Camden Debt Breakage 2" xfId="3535" xr:uid="{00000000-0005-0000-0000-0000C20D0000}"/>
    <cellStyle name="_Camden Debt Breakage 3" xfId="3536" xr:uid="{00000000-0005-0000-0000-0000C30D0000}"/>
    <cellStyle name="_Camden Debt Breakage_CEG consolidated model_JEL_v.9" xfId="3537" xr:uid="{00000000-0005-0000-0000-0000C40D0000}"/>
    <cellStyle name="_Camden Debt Breakage_CEG consolidated model_JEL_v.9 2" xfId="3538" xr:uid="{00000000-0005-0000-0000-0000C50D0000}"/>
    <cellStyle name="_Camden Debt Breakage_CEG consolidated model_JEL_v.9 3" xfId="3539" xr:uid="{00000000-0005-0000-0000-0000C60D0000}"/>
    <cellStyle name="_Camden Debt Breakage_CEG consolidated model_JEL_v.9_PJM 11" xfId="3540" xr:uid="{00000000-0005-0000-0000-0000C70D0000}"/>
    <cellStyle name="_Camden Debt Breakage_D_Consolidated2" xfId="3541" xr:uid="{00000000-0005-0000-0000-0000C80D0000}"/>
    <cellStyle name="_Camden Debt Breakage_D_Consolidated2 2" xfId="3542" xr:uid="{00000000-0005-0000-0000-0000C90D0000}"/>
    <cellStyle name="_Camden Debt Breakage_D_Consolidated2 3" xfId="3543" xr:uid="{00000000-0005-0000-0000-0000CA0D0000}"/>
    <cellStyle name="_Camden Debt Breakage_D_Consolidated2_PJM 11" xfId="3544" xr:uid="{00000000-0005-0000-0000-0000CB0D0000}"/>
    <cellStyle name="_Camden Debt Breakage_Mutilples Template2" xfId="3545" xr:uid="{00000000-0005-0000-0000-0000CC0D0000}"/>
    <cellStyle name="_Camden Debt Breakage_Mutilples Template2 2" xfId="3546" xr:uid="{00000000-0005-0000-0000-0000CD0D0000}"/>
    <cellStyle name="_Camden Debt Breakage_Mutilples Template2 3" xfId="3547" xr:uid="{00000000-0005-0000-0000-0000CE0D0000}"/>
    <cellStyle name="_Camden Debt Breakage_Mutilples Template2_PJM 11" xfId="3548" xr:uid="{00000000-0005-0000-0000-0000CF0D0000}"/>
    <cellStyle name="_Camden Debt Breakage_PJM 11" xfId="3549" xr:uid="{00000000-0005-0000-0000-0000D00D0000}"/>
    <cellStyle name="_Camden_Bayonne Restructure 6-06-01" xfId="3550" xr:uid="{00000000-0005-0000-0000-0000D10D0000}"/>
    <cellStyle name="_Camden_Bayonne Restructure 6-06-01 2" xfId="3551" xr:uid="{00000000-0005-0000-0000-0000D20D0000}"/>
    <cellStyle name="_Camden_Bayonne Restructure 6-06-01 3" xfId="3552" xr:uid="{00000000-0005-0000-0000-0000D30D0000}"/>
    <cellStyle name="_Camden_Bayonne Restructure 6-06-01_CEG consolidated model_JEL_v.9" xfId="3553" xr:uid="{00000000-0005-0000-0000-0000D40D0000}"/>
    <cellStyle name="_Camden_Bayonne Restructure 6-06-01_CEG consolidated model_JEL_v.9 2" xfId="3554" xr:uid="{00000000-0005-0000-0000-0000D50D0000}"/>
    <cellStyle name="_Camden_Bayonne Restructure 6-06-01_CEG consolidated model_JEL_v.9 3" xfId="3555" xr:uid="{00000000-0005-0000-0000-0000D60D0000}"/>
    <cellStyle name="_Camden_Bayonne Restructure 6-06-01_CEG consolidated model_JEL_v.9_PJM 11" xfId="3556" xr:uid="{00000000-0005-0000-0000-0000D70D0000}"/>
    <cellStyle name="_Camden_Bayonne Restructure 6-06-01_D_Consolidated2" xfId="3557" xr:uid="{00000000-0005-0000-0000-0000D80D0000}"/>
    <cellStyle name="_Camden_Bayonne Restructure 6-06-01_D_Consolidated2 2" xfId="3558" xr:uid="{00000000-0005-0000-0000-0000D90D0000}"/>
    <cellStyle name="_Camden_Bayonne Restructure 6-06-01_D_Consolidated2 3" xfId="3559" xr:uid="{00000000-0005-0000-0000-0000DA0D0000}"/>
    <cellStyle name="_Camden_Bayonne Restructure 6-06-01_D_Consolidated2_PJM 11" xfId="3560" xr:uid="{00000000-0005-0000-0000-0000DB0D0000}"/>
    <cellStyle name="_Camden_Bayonne Restructure 6-06-01_Mutilples Template2" xfId="3561" xr:uid="{00000000-0005-0000-0000-0000DC0D0000}"/>
    <cellStyle name="_Camden_Bayonne Restructure 6-06-01_Mutilples Template2 2" xfId="3562" xr:uid="{00000000-0005-0000-0000-0000DD0D0000}"/>
    <cellStyle name="_Camden_Bayonne Restructure 6-06-01_Mutilples Template2 3" xfId="3563" xr:uid="{00000000-0005-0000-0000-0000DE0D0000}"/>
    <cellStyle name="_Camden_Bayonne Restructure 6-06-01_Mutilples Template2_PJM 11" xfId="3564" xr:uid="{00000000-0005-0000-0000-0000DF0D0000}"/>
    <cellStyle name="_Camden_Bayonne Restructure 6-06-01_PJM 11" xfId="3565" xr:uid="{00000000-0005-0000-0000-0000E00D0000}"/>
    <cellStyle name="_Camden_Bayonne Restructure 7-06-01" xfId="3566" xr:uid="{00000000-0005-0000-0000-0000E10D0000}"/>
    <cellStyle name="_Camden_Bayonne Restructure 7-06-01 2" xfId="3567" xr:uid="{00000000-0005-0000-0000-0000E20D0000}"/>
    <cellStyle name="_Camden_Bayonne Restructure 7-06-01 3" xfId="3568" xr:uid="{00000000-0005-0000-0000-0000E30D0000}"/>
    <cellStyle name="_Camden_Bayonne Restructure 7-06-01_CEG consolidated model_JEL_v.9" xfId="3569" xr:uid="{00000000-0005-0000-0000-0000E40D0000}"/>
    <cellStyle name="_Camden_Bayonne Restructure 7-06-01_CEG consolidated model_JEL_v.9 2" xfId="3570" xr:uid="{00000000-0005-0000-0000-0000E50D0000}"/>
    <cellStyle name="_Camden_Bayonne Restructure 7-06-01_CEG consolidated model_JEL_v.9 3" xfId="3571" xr:uid="{00000000-0005-0000-0000-0000E60D0000}"/>
    <cellStyle name="_Camden_Bayonne Restructure 7-06-01_CEG consolidated model_JEL_v.9_PJM 11" xfId="3572" xr:uid="{00000000-0005-0000-0000-0000E70D0000}"/>
    <cellStyle name="_Camden_Bayonne Restructure 7-06-01_D_Consolidated2" xfId="3573" xr:uid="{00000000-0005-0000-0000-0000E80D0000}"/>
    <cellStyle name="_Camden_Bayonne Restructure 7-06-01_D_Consolidated2 2" xfId="3574" xr:uid="{00000000-0005-0000-0000-0000E90D0000}"/>
    <cellStyle name="_Camden_Bayonne Restructure 7-06-01_D_Consolidated2 3" xfId="3575" xr:uid="{00000000-0005-0000-0000-0000EA0D0000}"/>
    <cellStyle name="_Camden_Bayonne Restructure 7-06-01_D_Consolidated2_PJM 11" xfId="3576" xr:uid="{00000000-0005-0000-0000-0000EB0D0000}"/>
    <cellStyle name="_Camden_Bayonne Restructure 7-06-01_Mutilples Template2" xfId="3577" xr:uid="{00000000-0005-0000-0000-0000EC0D0000}"/>
    <cellStyle name="_Camden_Bayonne Restructure 7-06-01_Mutilples Template2 2" xfId="3578" xr:uid="{00000000-0005-0000-0000-0000ED0D0000}"/>
    <cellStyle name="_Camden_Bayonne Restructure 7-06-01_Mutilples Template2 3" xfId="3579" xr:uid="{00000000-0005-0000-0000-0000EE0D0000}"/>
    <cellStyle name="_Camden_Bayonne Restructure 7-06-01_Mutilples Template2_PJM 11" xfId="3580" xr:uid="{00000000-0005-0000-0000-0000EF0D0000}"/>
    <cellStyle name="_Camden_Bayonne Restructure 7-06-01_PJM 11" xfId="3581" xr:uid="{00000000-0005-0000-0000-0000F00D0000}"/>
    <cellStyle name="_Camden_Bayonne Restructure 7-2-01" xfId="3582" xr:uid="{00000000-0005-0000-0000-0000F10D0000}"/>
    <cellStyle name="_Camden_Bayonne Restructure 7-2-01 2" xfId="3583" xr:uid="{00000000-0005-0000-0000-0000F20D0000}"/>
    <cellStyle name="_Camden_Bayonne Restructure 7-2-01 3" xfId="3584" xr:uid="{00000000-0005-0000-0000-0000F30D0000}"/>
    <cellStyle name="_Camden_Bayonne Restructure 7-2-01_CEG consolidated model_JEL_v.9" xfId="3585" xr:uid="{00000000-0005-0000-0000-0000F40D0000}"/>
    <cellStyle name="_Camden_Bayonne Restructure 7-2-01_CEG consolidated model_JEL_v.9 2" xfId="3586" xr:uid="{00000000-0005-0000-0000-0000F50D0000}"/>
    <cellStyle name="_Camden_Bayonne Restructure 7-2-01_CEG consolidated model_JEL_v.9 3" xfId="3587" xr:uid="{00000000-0005-0000-0000-0000F60D0000}"/>
    <cellStyle name="_Camden_Bayonne Restructure 7-2-01_CEG consolidated model_JEL_v.9_PJM 11" xfId="3588" xr:uid="{00000000-0005-0000-0000-0000F70D0000}"/>
    <cellStyle name="_Camden_Bayonne Restructure 7-2-01_D_Consolidated2" xfId="3589" xr:uid="{00000000-0005-0000-0000-0000F80D0000}"/>
    <cellStyle name="_Camden_Bayonne Restructure 7-2-01_D_Consolidated2 2" xfId="3590" xr:uid="{00000000-0005-0000-0000-0000F90D0000}"/>
    <cellStyle name="_Camden_Bayonne Restructure 7-2-01_D_Consolidated2 3" xfId="3591" xr:uid="{00000000-0005-0000-0000-0000FA0D0000}"/>
    <cellStyle name="_Camden_Bayonne Restructure 7-2-01_D_Consolidated2_PJM 11" xfId="3592" xr:uid="{00000000-0005-0000-0000-0000FB0D0000}"/>
    <cellStyle name="_Camden_Bayonne Restructure 7-2-01_Mutilples Template2" xfId="3593" xr:uid="{00000000-0005-0000-0000-0000FC0D0000}"/>
    <cellStyle name="_Camden_Bayonne Restructure 7-2-01_Mutilples Template2 2" xfId="3594" xr:uid="{00000000-0005-0000-0000-0000FD0D0000}"/>
    <cellStyle name="_Camden_Bayonne Restructure 7-2-01_Mutilples Template2 3" xfId="3595" xr:uid="{00000000-0005-0000-0000-0000FE0D0000}"/>
    <cellStyle name="_Camden_Bayonne Restructure 7-2-01_Mutilples Template2_PJM 11" xfId="3596" xr:uid="{00000000-0005-0000-0000-0000FF0D0000}"/>
    <cellStyle name="_Camden_Bayonne Restructure 7-2-01_PJM 11" xfId="3597" xr:uid="{00000000-0005-0000-0000-0000000E0000}"/>
    <cellStyle name="_Capacity - BP Dec 2006" xfId="3598" xr:uid="{00000000-0005-0000-0000-0000010E0000}"/>
    <cellStyle name="_Capex Summary Template for SU  Forecasts" xfId="3599" xr:uid="{00000000-0005-0000-0000-0000020E0000}"/>
    <cellStyle name="_Case Descriptions" xfId="3600" xr:uid="{00000000-0005-0000-0000-0000030E0000}"/>
    <cellStyle name="_Cash Flow Summary_West_100803" xfId="3601" xr:uid="{00000000-0005-0000-0000-0000040E0000}"/>
    <cellStyle name="_CashSweeps" xfId="3602" xr:uid="{00000000-0005-0000-0000-0000050E0000}"/>
    <cellStyle name="_CBIV v11" xfId="3603" xr:uid="{00000000-0005-0000-0000-0000060E0000}"/>
    <cellStyle name="_CBIV v11 2" xfId="3604" xr:uid="{00000000-0005-0000-0000-0000070E0000}"/>
    <cellStyle name="_CBIV v11 3" xfId="3605" xr:uid="{00000000-0005-0000-0000-0000080E0000}"/>
    <cellStyle name="_CBIV v11_CEG consolidated model_JEL_v.9" xfId="3606" xr:uid="{00000000-0005-0000-0000-0000090E0000}"/>
    <cellStyle name="_CBIV v11_CEG consolidated model_JEL_v.9 2" xfId="3607" xr:uid="{00000000-0005-0000-0000-00000A0E0000}"/>
    <cellStyle name="_CBIV v11_CEG consolidated model_JEL_v.9 3" xfId="3608" xr:uid="{00000000-0005-0000-0000-00000B0E0000}"/>
    <cellStyle name="_CBIV v11_CEG consolidated model_JEL_v.9_PJM 11" xfId="3609" xr:uid="{00000000-0005-0000-0000-00000C0E0000}"/>
    <cellStyle name="_CBIV v11_D_Consolidated2" xfId="3610" xr:uid="{00000000-0005-0000-0000-00000D0E0000}"/>
    <cellStyle name="_CBIV v11_D_Consolidated2 2" xfId="3611" xr:uid="{00000000-0005-0000-0000-00000E0E0000}"/>
    <cellStyle name="_CBIV v11_D_Consolidated2 3" xfId="3612" xr:uid="{00000000-0005-0000-0000-00000F0E0000}"/>
    <cellStyle name="_CBIV v11_D_Consolidated2_PJM 11" xfId="3613" xr:uid="{00000000-0005-0000-0000-0000100E0000}"/>
    <cellStyle name="_CBIV v11_Mutilples Template2" xfId="3614" xr:uid="{00000000-0005-0000-0000-0000110E0000}"/>
    <cellStyle name="_CBIV v11_Mutilples Template2 2" xfId="3615" xr:uid="{00000000-0005-0000-0000-0000120E0000}"/>
    <cellStyle name="_CBIV v11_Mutilples Template2 3" xfId="3616" xr:uid="{00000000-0005-0000-0000-0000130E0000}"/>
    <cellStyle name="_CBIV v11_Mutilples Template2_PJM 11" xfId="3617" xr:uid="{00000000-0005-0000-0000-0000140E0000}"/>
    <cellStyle name="_CBIV v11_PJM 11" xfId="3618" xr:uid="{00000000-0005-0000-0000-0000150E0000}"/>
    <cellStyle name="_CBIV v6" xfId="3619" xr:uid="{00000000-0005-0000-0000-0000160E0000}"/>
    <cellStyle name="_CBIV v6 2" xfId="3620" xr:uid="{00000000-0005-0000-0000-0000170E0000}"/>
    <cellStyle name="_CBIV v6 3" xfId="3621" xr:uid="{00000000-0005-0000-0000-0000180E0000}"/>
    <cellStyle name="_CBIV v6_CEG consolidated model_JEL_v.9" xfId="3622" xr:uid="{00000000-0005-0000-0000-0000190E0000}"/>
    <cellStyle name="_CBIV v6_CEG consolidated model_JEL_v.9 2" xfId="3623" xr:uid="{00000000-0005-0000-0000-00001A0E0000}"/>
    <cellStyle name="_CBIV v6_CEG consolidated model_JEL_v.9 3" xfId="3624" xr:uid="{00000000-0005-0000-0000-00001B0E0000}"/>
    <cellStyle name="_CBIV v6_CEG consolidated model_JEL_v.9_PJM 11" xfId="3625" xr:uid="{00000000-0005-0000-0000-00001C0E0000}"/>
    <cellStyle name="_CBIV v6_D_Consolidated2" xfId="3626" xr:uid="{00000000-0005-0000-0000-00001D0E0000}"/>
    <cellStyle name="_CBIV v6_D_Consolidated2 2" xfId="3627" xr:uid="{00000000-0005-0000-0000-00001E0E0000}"/>
    <cellStyle name="_CBIV v6_D_Consolidated2 3" xfId="3628" xr:uid="{00000000-0005-0000-0000-00001F0E0000}"/>
    <cellStyle name="_CBIV v6_D_Consolidated2_PJM 11" xfId="3629" xr:uid="{00000000-0005-0000-0000-0000200E0000}"/>
    <cellStyle name="_CBIV v6_Mutilples Template2" xfId="3630" xr:uid="{00000000-0005-0000-0000-0000210E0000}"/>
    <cellStyle name="_CBIV v6_Mutilples Template2 2" xfId="3631" xr:uid="{00000000-0005-0000-0000-0000220E0000}"/>
    <cellStyle name="_CBIV v6_Mutilples Template2 3" xfId="3632" xr:uid="{00000000-0005-0000-0000-0000230E0000}"/>
    <cellStyle name="_CBIV v6_Mutilples Template2_PJM 11" xfId="3633" xr:uid="{00000000-0005-0000-0000-0000240E0000}"/>
    <cellStyle name="_CBIV v6_PJM 11" xfId="3634" xr:uid="{00000000-0005-0000-0000-0000250E0000}"/>
    <cellStyle name="_CBIV v91" xfId="3635" xr:uid="{00000000-0005-0000-0000-0000260E0000}"/>
    <cellStyle name="_CBY4 Common" xfId="3636" xr:uid="{00000000-0005-0000-0000-0000270E0000}"/>
    <cellStyle name="_CD and content manuf" xfId="3637" xr:uid="{00000000-0005-0000-0000-0000280E0000}"/>
    <cellStyle name="_CD and content manuf 2" xfId="3638" xr:uid="{00000000-0005-0000-0000-0000290E0000}"/>
    <cellStyle name="_CD and content manuf 3" xfId="3639" xr:uid="{00000000-0005-0000-0000-00002A0E0000}"/>
    <cellStyle name="_CD and content manuf 4" xfId="3640" xr:uid="{00000000-0005-0000-0000-00002B0E0000}"/>
    <cellStyle name="_CE Gen Pref Model" xfId="3641" xr:uid="{00000000-0005-0000-0000-00002C0E0000}"/>
    <cellStyle name="_Cedar Brakes II Final MK" xfId="3642" xr:uid="{00000000-0005-0000-0000-00002D0E0000}"/>
    <cellStyle name="_CEG consolidated model_JEL_v.9" xfId="3643" xr:uid="{00000000-0005-0000-0000-00002E0E0000}"/>
    <cellStyle name="_CEG Plants v4" xfId="3644" xr:uid="{00000000-0005-0000-0000-00002F0E0000}"/>
    <cellStyle name="_CEG Plants v4 2" xfId="3645" xr:uid="{00000000-0005-0000-0000-0000300E0000}"/>
    <cellStyle name="_CEG Plants v4 3" xfId="3646" xr:uid="{00000000-0005-0000-0000-0000310E0000}"/>
    <cellStyle name="_CEG Plants v4_PJM 11" xfId="3647" xr:uid="{00000000-0005-0000-0000-0000320E0000}"/>
    <cellStyle name="_CEG Plants v5" xfId="3648" xr:uid="{00000000-0005-0000-0000-0000330E0000}"/>
    <cellStyle name="_CEG Plants v5 2" xfId="3649" xr:uid="{00000000-0005-0000-0000-0000340E0000}"/>
    <cellStyle name="_CEG Plants v5 3" xfId="3650" xr:uid="{00000000-0005-0000-0000-0000350E0000}"/>
    <cellStyle name="_CEG Plants v5_PJM 11" xfId="3651" xr:uid="{00000000-0005-0000-0000-0000360E0000}"/>
    <cellStyle name="_CEG Plants v6" xfId="3652" xr:uid="{00000000-0005-0000-0000-0000370E0000}"/>
    <cellStyle name="_CEG Plants v6 2" xfId="3653" xr:uid="{00000000-0005-0000-0000-0000380E0000}"/>
    <cellStyle name="_CEG Plants v6 3" xfId="3654" xr:uid="{00000000-0005-0000-0000-0000390E0000}"/>
    <cellStyle name="_CEG Plants v6_PJM 11" xfId="3655" xr:uid="{00000000-0005-0000-0000-00003A0E0000}"/>
    <cellStyle name="_Central (2)_SMII" xfId="3656" xr:uid="{00000000-0005-0000-0000-00003B0E0000}"/>
    <cellStyle name="_CFO Goal Report" xfId="3657" xr:uid="{00000000-0005-0000-0000-00003C0E0000}"/>
    <cellStyle name="_Chat &amp; Brandon Jan Report" xfId="3658" xr:uid="{00000000-0005-0000-0000-00003D0E0000}"/>
    <cellStyle name="_Chat &amp; Brandon Jan Report 2" xfId="3659" xr:uid="{00000000-0005-0000-0000-00003E0E0000}"/>
    <cellStyle name="_Chat &amp; Brandon Jan Report 3" xfId="3660" xr:uid="{00000000-0005-0000-0000-00003F0E0000}"/>
    <cellStyle name="_Chat &amp; Brandon Jan Report 4" xfId="3661" xr:uid="{00000000-0005-0000-0000-0000400E0000}"/>
    <cellStyle name="_Chat &amp; Brandon Jan Report_aLog" xfId="3662" xr:uid="{00000000-0005-0000-0000-0000410E0000}"/>
    <cellStyle name="_Chat &amp; Brandon Jan Report_Annual CF" xfId="3663" xr:uid="{00000000-0005-0000-0000-0000420E0000}"/>
    <cellStyle name="_Chat &amp; Brandon Jan Report_Asset Management Expenses NY '08 11-1-07" xfId="3664" xr:uid="{00000000-0005-0000-0000-0000430E0000}"/>
    <cellStyle name="_Chat &amp; Brandon Jan Report_Asset Management Expenses NY '08 11-1-07 2" xfId="3665" xr:uid="{00000000-0005-0000-0000-0000440E0000}"/>
    <cellStyle name="_Chat &amp; Brandon Jan Report_Book1" xfId="3666" xr:uid="{00000000-0005-0000-0000-0000450E0000}"/>
    <cellStyle name="_Chat &amp; Brandon Jan Report_bSum" xfId="3667" xr:uid="{00000000-0005-0000-0000-0000460E0000}"/>
    <cellStyle name="_Chat &amp; Brandon Jan Report_bSum_1" xfId="3668" xr:uid="{00000000-0005-0000-0000-0000470E0000}"/>
    <cellStyle name="_Chat &amp; Brandon Jan Report_Chateaugay" xfId="3669" xr:uid="{00000000-0005-0000-0000-0000480E0000}"/>
    <cellStyle name="_Chat &amp; Brandon Jan Report_Chateaugay 2" xfId="3670" xr:uid="{00000000-0005-0000-0000-0000490E0000}"/>
    <cellStyle name="_Chat &amp; Brandon Jan Report_Data" xfId="3671" xr:uid="{00000000-0005-0000-0000-00004A0E0000}"/>
    <cellStyle name="_Chat &amp; Brandon Jan Report_DataIn" xfId="3672" xr:uid="{00000000-0005-0000-0000-00004B0E0000}"/>
    <cellStyle name="_Chat &amp; Brandon Jan Report_dBuild" xfId="3673" xr:uid="{00000000-0005-0000-0000-00004C0E0000}"/>
    <cellStyle name="_Chat &amp; Brandon Jan Report_eLoan" xfId="3674" xr:uid="{00000000-0005-0000-0000-00004D0E0000}"/>
    <cellStyle name="_Chat &amp; Brandon Jan Report_eLoans" xfId="3675" xr:uid="{00000000-0005-0000-0000-00004E0E0000}"/>
    <cellStyle name="_Chat &amp; Brandon Jan Report_eVF" xfId="3676" xr:uid="{00000000-0005-0000-0000-00004F0E0000}"/>
    <cellStyle name="_Chat &amp; Brandon Jan Report_eVF_aLog" xfId="3677" xr:uid="{00000000-0005-0000-0000-0000500E0000}"/>
    <cellStyle name="_Chat &amp; Brandon Jan Report_eVF_bSum" xfId="3678" xr:uid="{00000000-0005-0000-0000-0000510E0000}"/>
    <cellStyle name="_Chat &amp; Brandon Jan Report_eVF_bSum_1" xfId="3679" xr:uid="{00000000-0005-0000-0000-0000520E0000}"/>
    <cellStyle name="_Chat &amp; Brandon Jan Report_eVF_fOp" xfId="3680" xr:uid="{00000000-0005-0000-0000-0000530E0000}"/>
    <cellStyle name="_Chat &amp; Brandon Jan Report_eVF_gAnn" xfId="3681" xr:uid="{00000000-0005-0000-0000-0000540E0000}"/>
    <cellStyle name="_Chat &amp; Brandon Jan Report_eVF_Gulf Wind 2-199.20MW-MHIs-Merchant-2009Feb03" xfId="3682" xr:uid="{00000000-0005-0000-0000-0000550E0000}"/>
    <cellStyle name="_Chat &amp; Brandon Jan Report_eVF_Gulf Wind 2-199.20MW-MHIs-Merchant-2009Jan21" xfId="3683" xr:uid="{00000000-0005-0000-0000-0000560E0000}"/>
    <cellStyle name="_Chat &amp; Brandon Jan Report_eVF_Hatchet Ridge-MHI 2.4s-(2009pricing)-103.20 MW-2009Feb03" xfId="3684" xr:uid="{00000000-0005-0000-0000-0000570E0000}"/>
    <cellStyle name="_Chat &amp; Brandon Jan Report_eVF_hTaxLease" xfId="3685" xr:uid="{00000000-0005-0000-0000-0000580E0000}"/>
    <cellStyle name="_Chat &amp; Brandon Jan Report_fOp" xfId="3686" xr:uid="{00000000-0005-0000-0000-0000590E0000}"/>
    <cellStyle name="_Chat &amp; Brandon Jan Report_gAnn" xfId="3687" xr:uid="{00000000-0005-0000-0000-00005A0E0000}"/>
    <cellStyle name="_Chat &amp; Brandon Jan Report_Gulf Wind 2-199.20MW-MHIs-Merchant-2009Feb03" xfId="3688" xr:uid="{00000000-0005-0000-0000-00005B0E0000}"/>
    <cellStyle name="_Chat &amp; Brandon Jan Report_Gulf Wind 2-199.20MW-MHIs-Merchant-2009Jan21" xfId="3689" xr:uid="{00000000-0005-0000-0000-00005C0E0000}"/>
    <cellStyle name="_Chat &amp; Brandon Jan Report_Hatchet Ridge-MHI 2.4s-(2009pricing)103.20 MW-2008Dec19-VF" xfId="3690" xr:uid="{00000000-0005-0000-0000-00005D0E0000}"/>
    <cellStyle name="_Chat &amp; Brandon Jan Report_Hatchet Ridge-MHI 2.4s-(2009pricing)-103.20 MW-2009Feb03" xfId="3691" xr:uid="{00000000-0005-0000-0000-00005E0E0000}"/>
    <cellStyle name="_Chat &amp; Brandon Jan Report_hDataIn" xfId="3692" xr:uid="{00000000-0005-0000-0000-00005F0E0000}"/>
    <cellStyle name="_Chat &amp; Brandon Jan Report_hTaxLease" xfId="3693" xr:uid="{00000000-0005-0000-0000-0000600E0000}"/>
    <cellStyle name="_Chat &amp; Brandon Jan Report_Majestic 2-79.20MW-MHIs-PPA-2008Dec19-VF" xfId="3694" xr:uid="{00000000-0005-0000-0000-0000610E0000}"/>
    <cellStyle name="_Chat &amp; Brandon Jan Report_MJ" xfId="3695" xr:uid="{00000000-0005-0000-0000-0000620E0000}"/>
    <cellStyle name="_Chat &amp; Brandon Jan Report_OpRoll" xfId="3696" xr:uid="{00000000-0005-0000-0000-0000630E0000}"/>
    <cellStyle name="_Chat &amp; Brandon Jan Report_PR-MHI 2 4s-00 00MW-2008July17" xfId="3697" xr:uid="{00000000-0005-0000-0000-0000640E0000}"/>
    <cellStyle name="_Chat &amp; Brandon Jan Report_ST" xfId="3698" xr:uid="{00000000-0005-0000-0000-0000650E0000}"/>
    <cellStyle name="_Cili_2003 Budget Chigen" xfId="3699" xr:uid="{00000000-0005-0000-0000-0000660E0000}"/>
    <cellStyle name="_Cili_2003 Budget Chigen 2" xfId="3700" xr:uid="{00000000-0005-0000-0000-0000670E0000}"/>
    <cellStyle name="_CL HO 112706" xfId="3701" xr:uid="{00000000-0005-0000-0000-0000680E0000}"/>
    <cellStyle name="_Close Schedules 05-2002" xfId="3702" xr:uid="{00000000-0005-0000-0000-0000690E0000}"/>
    <cellStyle name="_Close Schedules 05-2002_Gila River Model updated hedges change page" xfId="3703" xr:uid="{00000000-0005-0000-0000-00006A0E0000}"/>
    <cellStyle name="_Close Schedules 05-2002_Updates" xfId="3704" xr:uid="{00000000-0005-0000-0000-00006B0E0000}"/>
    <cellStyle name="_COAL_INTERBOOKS_RK" xfId="3705" xr:uid="{00000000-0005-0000-0000-00006C0E0000}"/>
    <cellStyle name="_COAL_INTERBOOKS_RK 2" xfId="3706" xr:uid="{00000000-0005-0000-0000-00006D0E0000}"/>
    <cellStyle name="_COAL_INTERBOOKS_RK 3" xfId="3707" xr:uid="{00000000-0005-0000-0000-00006E0E0000}"/>
    <cellStyle name="_COAL_INTERBOOKS_RK_OLS Balance Sheet" xfId="3708" xr:uid="{00000000-0005-0000-0000-00006F0E0000}"/>
    <cellStyle name="_COAL_INTERBOOKS_RK_PJM 11" xfId="3709" xr:uid="{00000000-0005-0000-0000-0000700E0000}"/>
    <cellStyle name="_COAL_P&amp;L_RK_1204" xfId="3710" xr:uid="{00000000-0005-0000-0000-0000710E0000}"/>
    <cellStyle name="_COAL_P&amp;L_RK_1204 2" xfId="3711" xr:uid="{00000000-0005-0000-0000-0000720E0000}"/>
    <cellStyle name="_COAL_P&amp;L_RK_1204 3" xfId="3712" xr:uid="{00000000-0005-0000-0000-0000730E0000}"/>
    <cellStyle name="_COAL_P&amp;L_RK_1204_Brokers" xfId="3713" xr:uid="{00000000-0005-0000-0000-0000740E0000}"/>
    <cellStyle name="_COAL_P&amp;L_RK_1204_Brokers_1" xfId="3714" xr:uid="{00000000-0005-0000-0000-0000750E0000}"/>
    <cellStyle name="_COAL_P&amp;L_RK_1204_Brokers_1_Detail" xfId="3715" xr:uid="{00000000-0005-0000-0000-0000760E0000}"/>
    <cellStyle name="_COAL_P&amp;L_RK_1204_Brokers_1_ERCOT 11" xfId="3716" xr:uid="{00000000-0005-0000-0000-0000770E0000}"/>
    <cellStyle name="_COAL_P&amp;L_RK_1204_Brokers_Detail" xfId="3717" xr:uid="{00000000-0005-0000-0000-0000780E0000}"/>
    <cellStyle name="_COAL_P&amp;L_RK_1204_Brokers_ERCOT 11" xfId="3718" xr:uid="{00000000-0005-0000-0000-0000790E0000}"/>
    <cellStyle name="_COAL_P&amp;L_RK_1204_Detail" xfId="3719" xr:uid="{00000000-0005-0000-0000-00007A0E0000}"/>
    <cellStyle name="_COAL_P&amp;L_RK_1204_Detail of Deals" xfId="3720" xr:uid="{00000000-0005-0000-0000-00007B0E0000}"/>
    <cellStyle name="_COAL_P&amp;L_RK_1204_Detail of Deals_1" xfId="3721" xr:uid="{00000000-0005-0000-0000-00007C0E0000}"/>
    <cellStyle name="_COAL_P&amp;L_RK_1204_Detail of Deals_1_Detail" xfId="3722" xr:uid="{00000000-0005-0000-0000-00007D0E0000}"/>
    <cellStyle name="_COAL_P&amp;L_RK_1204_Detail of Deals_1_Detail_ERCOT 11" xfId="3723" xr:uid="{00000000-0005-0000-0000-00007E0E0000}"/>
    <cellStyle name="_COAL_P&amp;L_RK_1204_Detail of Deals_2" xfId="3724" xr:uid="{00000000-0005-0000-0000-00007F0E0000}"/>
    <cellStyle name="_COAL_P&amp;L_RK_1204_Detail of Deals_2_Detail" xfId="3725" xr:uid="{00000000-0005-0000-0000-0000800E0000}"/>
    <cellStyle name="_COAL_P&amp;L_RK_1204_Detail of Deals_2_ERCOT 11" xfId="3726" xr:uid="{00000000-0005-0000-0000-0000810E0000}"/>
    <cellStyle name="_COAL_P&amp;L_RK_1204_Detail of Deals_Detail" xfId="3727" xr:uid="{00000000-0005-0000-0000-0000820E0000}"/>
    <cellStyle name="_COAL_P&amp;L_RK_1204_Detail of Deals_ERCOT 11" xfId="3728" xr:uid="{00000000-0005-0000-0000-0000830E0000}"/>
    <cellStyle name="_COAL_P&amp;L_RK_1204_Detail_1" xfId="3729" xr:uid="{00000000-0005-0000-0000-0000840E0000}"/>
    <cellStyle name="_COAL_P&amp;L_RK_1204_Detail_2011 PJM" xfId="3730" xr:uid="{00000000-0005-0000-0000-0000850E0000}"/>
    <cellStyle name="_COAL_P&amp;L_RK_1204_Detail_2011 PJM_ERCOT 11" xfId="3731" xr:uid="{00000000-0005-0000-0000-0000860E0000}"/>
    <cellStyle name="_COAL_P&amp;L_RK_1204_Detail_Detail" xfId="3732" xr:uid="{00000000-0005-0000-0000-0000870E0000}"/>
    <cellStyle name="_COAL_P&amp;L_RK_1204_Detail_Detail_1" xfId="3733" xr:uid="{00000000-0005-0000-0000-0000880E0000}"/>
    <cellStyle name="_COAL_P&amp;L_RK_1204_Detail_Detail_1_ERCOT 11" xfId="3734" xr:uid="{00000000-0005-0000-0000-0000890E0000}"/>
    <cellStyle name="_COAL_P&amp;L_RK_1204_Detail_Detail_ERCOT 11" xfId="3735" xr:uid="{00000000-0005-0000-0000-00008A0E0000}"/>
    <cellStyle name="_COAL_P&amp;L_RK_1204_Detail_PJM 11" xfId="3736" xr:uid="{00000000-0005-0000-0000-00008B0E0000}"/>
    <cellStyle name="_COAL_P&amp;L_RK_1204_Fnl All Deals Detail Inc Locks" xfId="3737" xr:uid="{00000000-0005-0000-0000-00008C0E0000}"/>
    <cellStyle name="_COAL_P&amp;L_RK_1204_Fnl All Deals Detail Inc Locks_2011 PJM" xfId="3738" xr:uid="{00000000-0005-0000-0000-00008D0E0000}"/>
    <cellStyle name="_COAL_P&amp;L_RK_1204_Fnl All Deals Detail Inc Locks_2011 PJM_ERCOT 11" xfId="3739" xr:uid="{00000000-0005-0000-0000-00008E0E0000}"/>
    <cellStyle name="_COAL_P&amp;L_RK_1204_Fnl All Deals Detail Inc Locks_Detail" xfId="3740" xr:uid="{00000000-0005-0000-0000-00008F0E0000}"/>
    <cellStyle name="_COAL_P&amp;L_RK_1204_Fnl All Deals Detail Inc Locks_Detail_1" xfId="3741" xr:uid="{00000000-0005-0000-0000-0000900E0000}"/>
    <cellStyle name="_COAL_P&amp;L_RK_1204_Fnl All Deals Detail Inc Locks_Detail_1_ERCOT 11" xfId="3742" xr:uid="{00000000-0005-0000-0000-0000910E0000}"/>
    <cellStyle name="_COAL_P&amp;L_RK_1204_Fnl All Deals Detail Inc Locks_Detail_ERCOT 11" xfId="3743" xr:uid="{00000000-0005-0000-0000-0000920E0000}"/>
    <cellStyle name="_COAL_P&amp;L_RK_1204_Fnl All Deals Detail Inc Locks_PJM 11" xfId="3744" xr:uid="{00000000-0005-0000-0000-0000930E0000}"/>
    <cellStyle name="_COAL_P&amp;L_RK_1204_FWD_MTM" xfId="3745" xr:uid="{00000000-0005-0000-0000-0000940E0000}"/>
    <cellStyle name="_COAL_P&amp;L_RK_1204_FWD_MTM_ERCOT 11" xfId="3746" xr:uid="{00000000-0005-0000-0000-0000950E0000}"/>
    <cellStyle name="_COAL_P&amp;L_RK_1204_FWD_MTM_PJM 11" xfId="3747" xr:uid="{00000000-0005-0000-0000-0000960E0000}"/>
    <cellStyle name="_COAL_P&amp;L_RK_1204_Gannaway 3X Deals" xfId="3748" xr:uid="{00000000-0005-0000-0000-0000970E0000}"/>
    <cellStyle name="_COAL_P&amp;L_RK_1204_Gannaway 3X Deals_2011 PJM" xfId="3749" xr:uid="{00000000-0005-0000-0000-0000980E0000}"/>
    <cellStyle name="_COAL_P&amp;L_RK_1204_Gannaway 3X Deals_2011 PJM_ERCOT 11" xfId="3750" xr:uid="{00000000-0005-0000-0000-0000990E0000}"/>
    <cellStyle name="_COAL_P&amp;L_RK_1204_Gannaway 3X Deals_Detail" xfId="3751" xr:uid="{00000000-0005-0000-0000-00009A0E0000}"/>
    <cellStyle name="_COAL_P&amp;L_RK_1204_Gannaway 3X Deals_Detail_1" xfId="3752" xr:uid="{00000000-0005-0000-0000-00009B0E0000}"/>
    <cellStyle name="_COAL_P&amp;L_RK_1204_Gannaway 3X Deals_Detail_1_ERCOT 11" xfId="3753" xr:uid="{00000000-0005-0000-0000-00009C0E0000}"/>
    <cellStyle name="_COAL_P&amp;L_RK_1204_Gannaway 3X Deals_Detail_ERCOT 11" xfId="3754" xr:uid="{00000000-0005-0000-0000-00009D0E0000}"/>
    <cellStyle name="_COAL_P&amp;L_RK_1204_Gannaway 3X Deals_PJM 11" xfId="3755" xr:uid="{00000000-0005-0000-0000-00009E0E0000}"/>
    <cellStyle name="_COAL_P&amp;L_RK_1204_Hendrix 3X Deals" xfId="3756" xr:uid="{00000000-0005-0000-0000-00009F0E0000}"/>
    <cellStyle name="_COAL_P&amp;L_RK_1204_Hendrix 3X Deals_2011 PJM" xfId="3757" xr:uid="{00000000-0005-0000-0000-0000A00E0000}"/>
    <cellStyle name="_COAL_P&amp;L_RK_1204_Hendrix 3X Deals_2011 PJM_ERCOT 11" xfId="3758" xr:uid="{00000000-0005-0000-0000-0000A10E0000}"/>
    <cellStyle name="_COAL_P&amp;L_RK_1204_Hendrix 3X Deals_Detail" xfId="3759" xr:uid="{00000000-0005-0000-0000-0000A20E0000}"/>
    <cellStyle name="_COAL_P&amp;L_RK_1204_Hendrix 3X Deals_Detail_1" xfId="3760" xr:uid="{00000000-0005-0000-0000-0000A30E0000}"/>
    <cellStyle name="_COAL_P&amp;L_RK_1204_Hendrix 3X Deals_Detail_1_ERCOT 11" xfId="3761" xr:uid="{00000000-0005-0000-0000-0000A40E0000}"/>
    <cellStyle name="_COAL_P&amp;L_RK_1204_Hendrix 3X Deals_Detail_ERCOT 11" xfId="3762" xr:uid="{00000000-0005-0000-0000-0000A50E0000}"/>
    <cellStyle name="_COAL_P&amp;L_RK_1204_Hendrix 3X Deals_PJM 11" xfId="3763" xr:uid="{00000000-0005-0000-0000-0000A60E0000}"/>
    <cellStyle name="_COAL_P&amp;L_RK_1204_PJM 11" xfId="3764" xr:uid="{00000000-0005-0000-0000-0000A70E0000}"/>
    <cellStyle name="_COAL_P&amp;L_RK_1204_Roquemore 3X Deals" xfId="3765" xr:uid="{00000000-0005-0000-0000-0000A80E0000}"/>
    <cellStyle name="_COAL_P&amp;L_RK_1204_Roquemore 3X Deals_2011 PJM" xfId="3766" xr:uid="{00000000-0005-0000-0000-0000A90E0000}"/>
    <cellStyle name="_COAL_P&amp;L_RK_1204_Roquemore 3X Deals_2011 PJM_ERCOT 11" xfId="3767" xr:uid="{00000000-0005-0000-0000-0000AA0E0000}"/>
    <cellStyle name="_COAL_P&amp;L_RK_1204_Roquemore 3X Deals_Detail" xfId="3768" xr:uid="{00000000-0005-0000-0000-0000AB0E0000}"/>
    <cellStyle name="_COAL_P&amp;L_RK_1204_Roquemore 3X Deals_Detail_1" xfId="3769" xr:uid="{00000000-0005-0000-0000-0000AC0E0000}"/>
    <cellStyle name="_COAL_P&amp;L_RK_1204_Roquemore 3X Deals_Detail_1_ERCOT 11" xfId="3770" xr:uid="{00000000-0005-0000-0000-0000AD0E0000}"/>
    <cellStyle name="_COAL_P&amp;L_RK_1204_Roquemore 3X Deals_Detail_ERCOT 11" xfId="3771" xr:uid="{00000000-0005-0000-0000-0000AE0E0000}"/>
    <cellStyle name="_COAL_P&amp;L_RK_1204_Roquemore 3X Deals_PJM 11" xfId="3772" xr:uid="{00000000-0005-0000-0000-0000AF0E0000}"/>
    <cellStyle name="_COAL_P&amp;L_RK_1204_Sanders 3X Deals (2)" xfId="3773" xr:uid="{00000000-0005-0000-0000-0000B00E0000}"/>
    <cellStyle name="_COAL_P&amp;L_RK_1204_Sanders 3X Deals (2)_2011 PJM" xfId="3774" xr:uid="{00000000-0005-0000-0000-0000B10E0000}"/>
    <cellStyle name="_COAL_P&amp;L_RK_1204_Sanders 3X Deals (2)_2011 PJM_ERCOT 11" xfId="3775" xr:uid="{00000000-0005-0000-0000-0000B20E0000}"/>
    <cellStyle name="_COAL_P&amp;L_RK_1204_Sanders 3X Deals (2)_Detail" xfId="3776" xr:uid="{00000000-0005-0000-0000-0000B30E0000}"/>
    <cellStyle name="_COAL_P&amp;L_RK_1204_Sanders 3X Deals (2)_Detail_1" xfId="3777" xr:uid="{00000000-0005-0000-0000-0000B40E0000}"/>
    <cellStyle name="_COAL_P&amp;L_RK_1204_Sanders 3X Deals (2)_Detail_1_ERCOT 11" xfId="3778" xr:uid="{00000000-0005-0000-0000-0000B50E0000}"/>
    <cellStyle name="_COAL_P&amp;L_RK_1204_Sanders 3X Deals (2)_Detail_ERCOT 11" xfId="3779" xr:uid="{00000000-0005-0000-0000-0000B60E0000}"/>
    <cellStyle name="_COAL_P&amp;L_RK_1204_Sanders 3X Deals (2)_PJM 11" xfId="3780" xr:uid="{00000000-0005-0000-0000-0000B70E0000}"/>
    <cellStyle name="_COAL_P&amp;L_RK_1204_Sheet2" xfId="3781" xr:uid="{00000000-0005-0000-0000-0000B80E0000}"/>
    <cellStyle name="_COAL_P&amp;L_RK_1204_Sheet2_2011 PJM" xfId="3782" xr:uid="{00000000-0005-0000-0000-0000B90E0000}"/>
    <cellStyle name="_COAL_P&amp;L_RK_1204_Sheet2_2011 PJM_ERCOT 11" xfId="3783" xr:uid="{00000000-0005-0000-0000-0000BA0E0000}"/>
    <cellStyle name="_COAL_P&amp;L_RK_1204_Sheet2_Detail" xfId="3784" xr:uid="{00000000-0005-0000-0000-0000BB0E0000}"/>
    <cellStyle name="_COAL_P&amp;L_RK_1204_Sheet2_Detail_1" xfId="3785" xr:uid="{00000000-0005-0000-0000-0000BC0E0000}"/>
    <cellStyle name="_COAL_P&amp;L_RK_1204_Sheet2_Detail_1_ERCOT 11" xfId="3786" xr:uid="{00000000-0005-0000-0000-0000BD0E0000}"/>
    <cellStyle name="_COAL_P&amp;L_RK_1204_Sheet2_Detail_ERCOT 11" xfId="3787" xr:uid="{00000000-0005-0000-0000-0000BE0E0000}"/>
    <cellStyle name="_COAL_P&amp;L_RK_1204_Sheet2_PJM 11" xfId="3788" xr:uid="{00000000-0005-0000-0000-0000BF0E0000}"/>
    <cellStyle name="_Collateral Charge Analysis_v7" xfId="3789" xr:uid="{00000000-0005-0000-0000-0000C00E0000}"/>
    <cellStyle name="_Collateral Charge Analysis_v7 2" xfId="3790" xr:uid="{00000000-0005-0000-0000-0000C10E0000}"/>
    <cellStyle name="_Collateral Charge Analysis_v7 3" xfId="3791" xr:uid="{00000000-0005-0000-0000-0000C20E0000}"/>
    <cellStyle name="_Collateral Charge Analysis_v7_PJM 11" xfId="3792" xr:uid="{00000000-0005-0000-0000-0000C30E0000}"/>
    <cellStyle name="_Com Ops P&amp;L Summary" xfId="3793" xr:uid="{00000000-0005-0000-0000-0000C40E0000}"/>
    <cellStyle name="_Com Ops P&amp;L Summary 2" xfId="3794" xr:uid="{00000000-0005-0000-0000-0000C50E0000}"/>
    <cellStyle name="_Com Ops P&amp;L Summary 3" xfId="3795" xr:uid="{00000000-0005-0000-0000-0000C60E0000}"/>
    <cellStyle name="_Com Ops P&amp;L Summary_OLS Balance Sheet" xfId="3796" xr:uid="{00000000-0005-0000-0000-0000C70E0000}"/>
    <cellStyle name="_Com Ops P&amp;L Summary_PJM 11" xfId="3797" xr:uid="{00000000-0005-0000-0000-0000C80E0000}"/>
    <cellStyle name="_Com Ops P&amp;L with Interbooks" xfId="3798" xr:uid="{00000000-0005-0000-0000-0000C90E0000}"/>
    <cellStyle name="_Com Ops P&amp;L with Interbooks 2" xfId="3799" xr:uid="{00000000-0005-0000-0000-0000CA0E0000}"/>
    <cellStyle name="_Com Ops P&amp;L with Interbooks 3" xfId="3800" xr:uid="{00000000-0005-0000-0000-0000CB0E0000}"/>
    <cellStyle name="_Com Ops P&amp;L with Interbooks_OLS Balance Sheet" xfId="3801" xr:uid="{00000000-0005-0000-0000-0000CC0E0000}"/>
    <cellStyle name="_Com Ops P&amp;L with Interbooks_PJM 11" xfId="3802" xr:uid="{00000000-0005-0000-0000-0000CD0E0000}"/>
    <cellStyle name="_Com Ops P&amp;L without Interbooks" xfId="3803" xr:uid="{00000000-0005-0000-0000-0000CE0E0000}"/>
    <cellStyle name="_Com Ops P&amp;L without Interbooks 2" xfId="3804" xr:uid="{00000000-0005-0000-0000-0000CF0E0000}"/>
    <cellStyle name="_Com Ops P&amp;L without Interbooks 3" xfId="3805" xr:uid="{00000000-0005-0000-0000-0000D00E0000}"/>
    <cellStyle name="_Com Ops P&amp;L without Interbooks_OLS Balance Sheet" xfId="3806" xr:uid="{00000000-0005-0000-0000-0000D10E0000}"/>
    <cellStyle name="_Com Ops P&amp;L without Interbooks_PJM 11" xfId="3807" xr:uid="{00000000-0005-0000-0000-0000D20E0000}"/>
    <cellStyle name="_Comma" xfId="3808" xr:uid="{00000000-0005-0000-0000-0000D30E0000}"/>
    <cellStyle name="_Comma 2" xfId="3809" xr:uid="{00000000-0005-0000-0000-0000D40E0000}"/>
    <cellStyle name="_Comma 2 2" xfId="3810" xr:uid="{00000000-0005-0000-0000-0000D50E0000}"/>
    <cellStyle name="_Comma 2 2 2" xfId="3811" xr:uid="{00000000-0005-0000-0000-0000D60E0000}"/>
    <cellStyle name="_Comma 2 3" xfId="3812" xr:uid="{00000000-0005-0000-0000-0000D70E0000}"/>
    <cellStyle name="_Comma 3" xfId="3813" xr:uid="{00000000-0005-0000-0000-0000D80E0000}"/>
    <cellStyle name="_Comma 3 2" xfId="3814" xr:uid="{00000000-0005-0000-0000-0000D90E0000}"/>
    <cellStyle name="_Comma 3 3" xfId="3815" xr:uid="{00000000-0005-0000-0000-0000DA0E0000}"/>
    <cellStyle name="_Comma 3 4" xfId="3816" xr:uid="{00000000-0005-0000-0000-0000DB0E0000}"/>
    <cellStyle name="_Comma 4" xfId="3817" xr:uid="{00000000-0005-0000-0000-0000DC0E0000}"/>
    <cellStyle name="_Comma 4 2" xfId="3818" xr:uid="{00000000-0005-0000-0000-0000DD0E0000}"/>
    <cellStyle name="_Comma 5" xfId="3819" xr:uid="{00000000-0005-0000-0000-0000DE0E0000}"/>
    <cellStyle name="_Comma 5 2" xfId="3820" xr:uid="{00000000-0005-0000-0000-0000DF0E0000}"/>
    <cellStyle name="_Comma 6" xfId="3821" xr:uid="{00000000-0005-0000-0000-0000E00E0000}"/>
    <cellStyle name="_Comma 7" xfId="3822" xr:uid="{00000000-0005-0000-0000-0000E10E0000}"/>
    <cellStyle name="_Comma_08NY model (Tax)11 21 07 (2)" xfId="3823" xr:uid="{00000000-0005-0000-0000-0000E20E0000}"/>
    <cellStyle name="_Comma_2005-02-1Tracking M-Caprock v13" xfId="3824" xr:uid="{00000000-0005-0000-0000-0000E30E0000}"/>
    <cellStyle name="_Comma_2005-02-1Tracking M-Caprock v4" xfId="3825" xr:uid="{00000000-0005-0000-0000-0000E40E0000}"/>
    <cellStyle name="_Comma_2005-02-1Tracking M-Caprock v4 2" xfId="3826" xr:uid="{00000000-0005-0000-0000-0000E50E0000}"/>
    <cellStyle name="_Comma_Alite_updated client model_5" xfId="3827" xr:uid="{00000000-0005-0000-0000-0000E60E0000}"/>
    <cellStyle name="_Comma_Allco Phase I_simple model_v3" xfId="3828" xr:uid="{00000000-0005-0000-0000-0000E70E0000}"/>
    <cellStyle name="_Comma_Allco Terragen Tax Equity v40" xfId="3829" xr:uid="{00000000-0005-0000-0000-0000E80E0000}"/>
    <cellStyle name="_Comma_Allco Terragen Tax Equity v43 Combined" xfId="3830" xr:uid="{00000000-0005-0000-0000-0000E90E0000}"/>
    <cellStyle name="_Comma_Altona Capital Budget 8-3-07" xfId="3831" xr:uid="{00000000-0005-0000-0000-0000EA0E0000}"/>
    <cellStyle name="_Comma_Altona Capital Budget 8-3-07 2" xfId="3832" xr:uid="{00000000-0005-0000-0000-0000EB0E0000}"/>
    <cellStyle name="_Comma_Altona Capital Budget 8-3-07 3" xfId="3833" xr:uid="{00000000-0005-0000-0000-0000EC0E0000}"/>
    <cellStyle name="_Comma_Altona Capital Budget 8-3-07 4" xfId="3834" xr:uid="{00000000-0005-0000-0000-0000ED0E0000}"/>
    <cellStyle name="_Comma_Altona Capital Budget 8-3-07_Portfolio Inputs" xfId="3835" xr:uid="{00000000-0005-0000-0000-0000EE0E0000}"/>
    <cellStyle name="_Comma_Altona Capital Budget 8-3-07_Portfolio Inputs 2" xfId="3836" xr:uid="{00000000-0005-0000-0000-0000EF0E0000}"/>
    <cellStyle name="_Comma_Book1" xfId="3837" xr:uid="{00000000-0005-0000-0000-0000F00E0000}"/>
    <cellStyle name="_Comma_CapEx" xfId="3838" xr:uid="{00000000-0005-0000-0000-0000F10E0000}"/>
    <cellStyle name="_Comma_CapEx 2" xfId="3839" xr:uid="{00000000-0005-0000-0000-0000F20E0000}"/>
    <cellStyle name="_Comma_CapEx 3" xfId="3840" xr:uid="{00000000-0005-0000-0000-0000F30E0000}"/>
    <cellStyle name="_Comma_CapEx 4" xfId="3841" xr:uid="{00000000-0005-0000-0000-0000F40E0000}"/>
    <cellStyle name="_Comma_Cost" xfId="3842" xr:uid="{00000000-0005-0000-0000-0000F50E0000}"/>
    <cellStyle name="_Comma_Cost 2" xfId="3843" xr:uid="{00000000-0005-0000-0000-0000F60E0000}"/>
    <cellStyle name="_Comma_Cost 3" xfId="3844" xr:uid="{00000000-0005-0000-0000-0000F70E0000}"/>
    <cellStyle name="_Comma_Cost 4" xfId="3845" xr:uid="{00000000-0005-0000-0000-0000F80E0000}"/>
    <cellStyle name="_Comma_Dev + Const" xfId="3846" xr:uid="{00000000-0005-0000-0000-0000F90E0000}"/>
    <cellStyle name="_Comma_Finace Fee" xfId="3847" xr:uid="{00000000-0005-0000-0000-0000FA0E0000}"/>
    <cellStyle name="_Comma_Interface" xfId="3848" xr:uid="{00000000-0005-0000-0000-0000FB0E0000}"/>
    <cellStyle name="_Comma_McAdoo_Grand Ridge Model v56" xfId="3849" xr:uid="{00000000-0005-0000-0000-0000FC0E0000}"/>
    <cellStyle name="_Comma_Model 03_21_02 Base Case No Weights" xfId="3850" xr:uid="{00000000-0005-0000-0000-0000FD0E0000}"/>
    <cellStyle name="_Comma_Model 03_21_02 Base Case No Weights 2" xfId="3851" xr:uid="{00000000-0005-0000-0000-0000FE0E0000}"/>
    <cellStyle name="_Comma_Model 03_21_02 Base Case No Weights 2 2" xfId="3852" xr:uid="{00000000-0005-0000-0000-0000FF0E0000}"/>
    <cellStyle name="_Comma_Model 03_21_02 Base Case No Weights 3" xfId="3853" xr:uid="{00000000-0005-0000-0000-0000000F0000}"/>
    <cellStyle name="_Comma_Model 03_21_02 Base Case No Weights 3 2" xfId="3854" xr:uid="{00000000-0005-0000-0000-0000010F0000}"/>
    <cellStyle name="_Comma_Model 03_21_02 Base Case No Weights 3 3" xfId="3855" xr:uid="{00000000-0005-0000-0000-0000020F0000}"/>
    <cellStyle name="_Comma_Model 03_21_02 Base Case No Weights 4" xfId="3856" xr:uid="{00000000-0005-0000-0000-0000030F0000}"/>
    <cellStyle name="_Comma_Model 03_21_02 Base Case No Weights 5" xfId="3857" xr:uid="{00000000-0005-0000-0000-0000040F0000}"/>
    <cellStyle name="_Comma_Model 03_21_02 Base Case No Weights 6" xfId="3858" xr:uid="{00000000-0005-0000-0000-0000050F0000}"/>
    <cellStyle name="_Comma_Model 03_21_02 Base Case No Weights 7" xfId="3859" xr:uid="{00000000-0005-0000-0000-0000060F0000}"/>
    <cellStyle name="_Comma_Noble NY 2008 Model (using Hackberry framework) with 731a depreciation 11.30.07 after gutting" xfId="3860" xr:uid="{00000000-0005-0000-0000-0000070F0000}"/>
    <cellStyle name="_Comma_Overhead" xfId="3861" xr:uid="{00000000-0005-0000-0000-0000080F0000}"/>
    <cellStyle name="_Comma_Portfolio Inputs" xfId="3862" xr:uid="{00000000-0005-0000-0000-0000090F0000}"/>
    <cellStyle name="_Comma_Portfolio Inputs 2" xfId="3863" xr:uid="{00000000-0005-0000-0000-00000A0F0000}"/>
    <cellStyle name="_Comma_Sheet1" xfId="3864" xr:uid="{00000000-0005-0000-0000-00000B0F0000}"/>
    <cellStyle name="_Comma_Thumb - Revolver 1-20-08" xfId="3865" xr:uid="{00000000-0005-0000-0000-00000C0F0000}"/>
    <cellStyle name="_Comma_Thumb - Revolver 1-20-08 2" xfId="3866" xr:uid="{00000000-0005-0000-0000-00000D0F0000}"/>
    <cellStyle name="_Comma_Thumb - Revolver 1-20-08 3" xfId="3867" xr:uid="{00000000-0005-0000-0000-00000E0F0000}"/>
    <cellStyle name="_Comma_Thumb - Revolver 1-20-08 4" xfId="3868" xr:uid="{00000000-0005-0000-0000-00000F0F0000}"/>
    <cellStyle name="_Comma_Turbine" xfId="3869" xr:uid="{00000000-0005-0000-0000-0000100F0000}"/>
    <cellStyle name="_Comma_Turbine Financing" xfId="3870" xr:uid="{00000000-0005-0000-0000-0000110F0000}"/>
    <cellStyle name="_commentary" xfId="3871" xr:uid="{00000000-0005-0000-0000-0000120F0000}"/>
    <cellStyle name="_Commercial ops tables 2006-12-13" xfId="3872" xr:uid="{00000000-0005-0000-0000-0000130F0000}"/>
    <cellStyle name="_Compiled Alt Clint Ellen Bliss Wfield Chat Chrry Cntvl Budgets 11-6-06 match to capital budget" xfId="3873" xr:uid="{00000000-0005-0000-0000-0000140F0000}"/>
    <cellStyle name="_Compiled Alt Clint Ellen Bliss Wfield Chat Chrry Cntvl Budgets 11-6-06 match to capital budget 2" xfId="3874" xr:uid="{00000000-0005-0000-0000-0000150F0000}"/>
    <cellStyle name="_Compiled Alt Clint Ellen Bliss Wfield Chat Chrry Cntvl Budgets 11-6-06 match to capital budget 3" xfId="3875" xr:uid="{00000000-0005-0000-0000-0000160F0000}"/>
    <cellStyle name="_Compiled Alt Clint Ellen Bliss Wfield Chat Chrry Cntvl Budgets 11-6-06 match to capital budget 4" xfId="3876" xr:uid="{00000000-0005-0000-0000-0000170F0000}"/>
    <cellStyle name="_Compiled Alt Clint Ellen Bliss Wfield Chat Chrry Cntvl Budgets 11-6-06 match to capital budget_aLog" xfId="3877" xr:uid="{00000000-0005-0000-0000-0000180F0000}"/>
    <cellStyle name="_Compiled Alt Clint Ellen Bliss Wfield Chat Chrry Cntvl Budgets 11-6-06 match to capital budget_Annual CF" xfId="3878" xr:uid="{00000000-0005-0000-0000-0000190F0000}"/>
    <cellStyle name="_Compiled Alt Clint Ellen Bliss Wfield Chat Chrry Cntvl Budgets 11-6-06 match to capital budget_Asset Management Expenses NY '08 11-1-07" xfId="3879" xr:uid="{00000000-0005-0000-0000-00001A0F0000}"/>
    <cellStyle name="_Compiled Alt Clint Ellen Bliss Wfield Chat Chrry Cntvl Budgets 11-6-06 match to capital budget_Asset Management Expenses NY '08 11-1-07 2" xfId="3880" xr:uid="{00000000-0005-0000-0000-00001B0F0000}"/>
    <cellStyle name="_Compiled Alt Clint Ellen Bliss Wfield Chat Chrry Cntvl Budgets 11-6-06 match to capital budget_Book1" xfId="3881" xr:uid="{00000000-0005-0000-0000-00001C0F0000}"/>
    <cellStyle name="_Compiled Alt Clint Ellen Bliss Wfield Chat Chrry Cntvl Budgets 11-6-06 match to capital budget_bSum" xfId="3882" xr:uid="{00000000-0005-0000-0000-00001D0F0000}"/>
    <cellStyle name="_Compiled Alt Clint Ellen Bliss Wfield Chat Chrry Cntvl Budgets 11-6-06 match to capital budget_bSum_1" xfId="3883" xr:uid="{00000000-0005-0000-0000-00001E0F0000}"/>
    <cellStyle name="_Compiled Alt Clint Ellen Bliss Wfield Chat Chrry Cntvl Budgets 11-6-06 match to capital budget_Chateaugay" xfId="3884" xr:uid="{00000000-0005-0000-0000-00001F0F0000}"/>
    <cellStyle name="_Compiled Alt Clint Ellen Bliss Wfield Chat Chrry Cntvl Budgets 11-6-06 match to capital budget_Chateaugay 2" xfId="3885" xr:uid="{00000000-0005-0000-0000-0000200F0000}"/>
    <cellStyle name="_Compiled Alt Clint Ellen Bliss Wfield Chat Chrry Cntvl Budgets 11-6-06 match to capital budget_Data" xfId="3886" xr:uid="{00000000-0005-0000-0000-0000210F0000}"/>
    <cellStyle name="_Compiled Alt Clint Ellen Bliss Wfield Chat Chrry Cntvl Budgets 11-6-06 match to capital budget_DataIn" xfId="3887" xr:uid="{00000000-0005-0000-0000-0000220F0000}"/>
    <cellStyle name="_Compiled Alt Clint Ellen Bliss Wfield Chat Chrry Cntvl Budgets 11-6-06 match to capital budget_dBuild" xfId="3888" xr:uid="{00000000-0005-0000-0000-0000230F0000}"/>
    <cellStyle name="_Compiled Alt Clint Ellen Bliss Wfield Chat Chrry Cntvl Budgets 11-6-06 match to capital budget_eLoan" xfId="3889" xr:uid="{00000000-0005-0000-0000-0000240F0000}"/>
    <cellStyle name="_Compiled Alt Clint Ellen Bliss Wfield Chat Chrry Cntvl Budgets 11-6-06 match to capital budget_eLoans" xfId="3890" xr:uid="{00000000-0005-0000-0000-0000250F0000}"/>
    <cellStyle name="_Compiled Alt Clint Ellen Bliss Wfield Chat Chrry Cntvl Budgets 11-6-06 match to capital budget_eVF" xfId="3891" xr:uid="{00000000-0005-0000-0000-0000260F0000}"/>
    <cellStyle name="_Compiled Alt Clint Ellen Bliss Wfield Chat Chrry Cntvl Budgets 11-6-06 match to capital budget_eVF_aLog" xfId="3892" xr:uid="{00000000-0005-0000-0000-0000270F0000}"/>
    <cellStyle name="_Compiled Alt Clint Ellen Bliss Wfield Chat Chrry Cntvl Budgets 11-6-06 match to capital budget_eVF_bSum" xfId="3893" xr:uid="{00000000-0005-0000-0000-0000280F0000}"/>
    <cellStyle name="_Compiled Alt Clint Ellen Bliss Wfield Chat Chrry Cntvl Budgets 11-6-06 match to capital budget_eVF_bSum_1" xfId="3894" xr:uid="{00000000-0005-0000-0000-0000290F0000}"/>
    <cellStyle name="_Compiled Alt Clint Ellen Bliss Wfield Chat Chrry Cntvl Budgets 11-6-06 match to capital budget_eVF_fOp" xfId="3895" xr:uid="{00000000-0005-0000-0000-00002A0F0000}"/>
    <cellStyle name="_Compiled Alt Clint Ellen Bliss Wfield Chat Chrry Cntvl Budgets 11-6-06 match to capital budget_eVF_gAnn" xfId="3896" xr:uid="{00000000-0005-0000-0000-00002B0F0000}"/>
    <cellStyle name="_Compiled Alt Clint Ellen Bliss Wfield Chat Chrry Cntvl Budgets 11-6-06 match to capital budget_eVF_Gulf Wind 2-199.20MW-MHIs-Merchant-2009Feb03" xfId="3897" xr:uid="{00000000-0005-0000-0000-00002C0F0000}"/>
    <cellStyle name="_Compiled Alt Clint Ellen Bliss Wfield Chat Chrry Cntvl Budgets 11-6-06 match to capital budget_eVF_Gulf Wind 2-199.20MW-MHIs-Merchant-2009Jan21" xfId="3898" xr:uid="{00000000-0005-0000-0000-00002D0F0000}"/>
    <cellStyle name="_Compiled Alt Clint Ellen Bliss Wfield Chat Chrry Cntvl Budgets 11-6-06 match to capital budget_eVF_Hatchet Ridge-MHI 2.4s-(2009pricing)-103.20 MW-2009Feb03" xfId="3899" xr:uid="{00000000-0005-0000-0000-00002E0F0000}"/>
    <cellStyle name="_Compiled Alt Clint Ellen Bliss Wfield Chat Chrry Cntvl Budgets 11-6-06 match to capital budget_eVF_hTaxLease" xfId="3900" xr:uid="{00000000-0005-0000-0000-00002F0F0000}"/>
    <cellStyle name="_Compiled Alt Clint Ellen Bliss Wfield Chat Chrry Cntvl Budgets 11-6-06 match to capital budget_fOp" xfId="3901" xr:uid="{00000000-0005-0000-0000-0000300F0000}"/>
    <cellStyle name="_Compiled Alt Clint Ellen Bliss Wfield Chat Chrry Cntvl Budgets 11-6-06 match to capital budget_gAnn" xfId="3902" xr:uid="{00000000-0005-0000-0000-0000310F0000}"/>
    <cellStyle name="_Compiled Alt Clint Ellen Bliss Wfield Chat Chrry Cntvl Budgets 11-6-06 match to capital budget_Gulf Wind 2-199.20MW-MHIs-Merchant-2009Feb03" xfId="3903" xr:uid="{00000000-0005-0000-0000-0000320F0000}"/>
    <cellStyle name="_Compiled Alt Clint Ellen Bliss Wfield Chat Chrry Cntvl Budgets 11-6-06 match to capital budget_Gulf Wind 2-199.20MW-MHIs-Merchant-2009Jan21" xfId="3904" xr:uid="{00000000-0005-0000-0000-0000330F0000}"/>
    <cellStyle name="_Compiled Alt Clint Ellen Bliss Wfield Chat Chrry Cntvl Budgets 11-6-06 match to capital budget_Hatchet Ridge-MHI 2.4s-(2009pricing)103.20 MW-2008Dec19-VF" xfId="3905" xr:uid="{00000000-0005-0000-0000-0000340F0000}"/>
    <cellStyle name="_Compiled Alt Clint Ellen Bliss Wfield Chat Chrry Cntvl Budgets 11-6-06 match to capital budget_Hatchet Ridge-MHI 2.4s-(2009pricing)-103.20 MW-2009Feb03" xfId="3906" xr:uid="{00000000-0005-0000-0000-0000350F0000}"/>
    <cellStyle name="_Compiled Alt Clint Ellen Bliss Wfield Chat Chrry Cntvl Budgets 11-6-06 match to capital budget_hDataIn" xfId="3907" xr:uid="{00000000-0005-0000-0000-0000360F0000}"/>
    <cellStyle name="_Compiled Alt Clint Ellen Bliss Wfield Chat Chrry Cntvl Budgets 11-6-06 match to capital budget_hTaxLease" xfId="3908" xr:uid="{00000000-0005-0000-0000-0000370F0000}"/>
    <cellStyle name="_Compiled Alt Clint Ellen Bliss Wfield Chat Chrry Cntvl Budgets 11-6-06 match to capital budget_Majestic 2-79.20MW-MHIs-PPA-2008Dec19-VF" xfId="3909" xr:uid="{00000000-0005-0000-0000-0000380F0000}"/>
    <cellStyle name="_Compiled Alt Clint Ellen Bliss Wfield Chat Chrry Cntvl Budgets 11-6-06 match to capital budget_MJ" xfId="3910" xr:uid="{00000000-0005-0000-0000-0000390F0000}"/>
    <cellStyle name="_Compiled Alt Clint Ellen Bliss Wfield Chat Chrry Cntvl Budgets 11-6-06 match to capital budget_OpRoll" xfId="3911" xr:uid="{00000000-0005-0000-0000-00003A0F0000}"/>
    <cellStyle name="_Compiled Alt Clint Ellen Bliss Wfield Chat Chrry Cntvl Budgets 11-6-06 match to capital budget_PR-MHI 2 4s-00 00MW-2008July17" xfId="3912" xr:uid="{00000000-0005-0000-0000-00003B0F0000}"/>
    <cellStyle name="_Compiled Alt Clint Ellen Bliss Wfield Chat Chrry Cntvl Budgets 11-6-06 match to capital budget_ST" xfId="3913" xr:uid="{00000000-0005-0000-0000-00003C0F0000}"/>
    <cellStyle name="_Compiled Noble Development Budget All Projects rev 11-30-06" xfId="3914" xr:uid="{00000000-0005-0000-0000-00003D0F0000}"/>
    <cellStyle name="_Compiled Noble Development Budget All Projects rev 11-30-06 2" xfId="3915" xr:uid="{00000000-0005-0000-0000-00003E0F0000}"/>
    <cellStyle name="_Compiled Noble Development Budget All Projects rev 11-30-06 3" xfId="3916" xr:uid="{00000000-0005-0000-0000-00003F0F0000}"/>
    <cellStyle name="_Compiled Noble Development Budget All Projects rev 11-30-06 4" xfId="3917" xr:uid="{00000000-0005-0000-0000-0000400F0000}"/>
    <cellStyle name="_Compiled Noble Development Budget All Projects rev 11-30-06_aLog" xfId="3918" xr:uid="{00000000-0005-0000-0000-0000410F0000}"/>
    <cellStyle name="_Compiled Noble Development Budget All Projects rev 11-30-06_Annual CF" xfId="3919" xr:uid="{00000000-0005-0000-0000-0000420F0000}"/>
    <cellStyle name="_Compiled Noble Development Budget All Projects rev 11-30-06_Asset Management Expenses NY '08 11-1-07" xfId="3920" xr:uid="{00000000-0005-0000-0000-0000430F0000}"/>
    <cellStyle name="_Compiled Noble Development Budget All Projects rev 11-30-06_Asset Management Expenses NY '08 11-1-07 2" xfId="3921" xr:uid="{00000000-0005-0000-0000-0000440F0000}"/>
    <cellStyle name="_Compiled Noble Development Budget All Projects rev 11-30-06_Book1" xfId="3922" xr:uid="{00000000-0005-0000-0000-0000450F0000}"/>
    <cellStyle name="_Compiled Noble Development Budget All Projects rev 11-30-06_bSum" xfId="3923" xr:uid="{00000000-0005-0000-0000-0000460F0000}"/>
    <cellStyle name="_Compiled Noble Development Budget All Projects rev 11-30-06_bSum_1" xfId="3924" xr:uid="{00000000-0005-0000-0000-0000470F0000}"/>
    <cellStyle name="_Compiled Noble Development Budget All Projects rev 11-30-06_Chateaugay" xfId="3925" xr:uid="{00000000-0005-0000-0000-0000480F0000}"/>
    <cellStyle name="_Compiled Noble Development Budget All Projects rev 11-30-06_Chateaugay 2" xfId="3926" xr:uid="{00000000-0005-0000-0000-0000490F0000}"/>
    <cellStyle name="_Compiled Noble Development Budget All Projects rev 11-30-06_Data" xfId="3927" xr:uid="{00000000-0005-0000-0000-00004A0F0000}"/>
    <cellStyle name="_Compiled Noble Development Budget All Projects rev 11-30-06_DataIn" xfId="3928" xr:uid="{00000000-0005-0000-0000-00004B0F0000}"/>
    <cellStyle name="_Compiled Noble Development Budget All Projects rev 11-30-06_dBuild" xfId="3929" xr:uid="{00000000-0005-0000-0000-00004C0F0000}"/>
    <cellStyle name="_Compiled Noble Development Budget All Projects rev 11-30-06_eLoan" xfId="3930" xr:uid="{00000000-0005-0000-0000-00004D0F0000}"/>
    <cellStyle name="_Compiled Noble Development Budget All Projects rev 11-30-06_eLoans" xfId="3931" xr:uid="{00000000-0005-0000-0000-00004E0F0000}"/>
    <cellStyle name="_Compiled Noble Development Budget All Projects rev 11-30-06_eVF" xfId="3932" xr:uid="{00000000-0005-0000-0000-00004F0F0000}"/>
    <cellStyle name="_Compiled Noble Development Budget All Projects rev 11-30-06_eVF_aLog" xfId="3933" xr:uid="{00000000-0005-0000-0000-0000500F0000}"/>
    <cellStyle name="_Compiled Noble Development Budget All Projects rev 11-30-06_eVF_bSum" xfId="3934" xr:uid="{00000000-0005-0000-0000-0000510F0000}"/>
    <cellStyle name="_Compiled Noble Development Budget All Projects rev 11-30-06_eVF_bSum_1" xfId="3935" xr:uid="{00000000-0005-0000-0000-0000520F0000}"/>
    <cellStyle name="_Compiled Noble Development Budget All Projects rev 11-30-06_eVF_fOp" xfId="3936" xr:uid="{00000000-0005-0000-0000-0000530F0000}"/>
    <cellStyle name="_Compiled Noble Development Budget All Projects rev 11-30-06_eVF_gAnn" xfId="3937" xr:uid="{00000000-0005-0000-0000-0000540F0000}"/>
    <cellStyle name="_Compiled Noble Development Budget All Projects rev 11-30-06_eVF_Gulf Wind 2-199.20MW-MHIs-Merchant-2009Feb03" xfId="3938" xr:uid="{00000000-0005-0000-0000-0000550F0000}"/>
    <cellStyle name="_Compiled Noble Development Budget All Projects rev 11-30-06_eVF_Gulf Wind 2-199.20MW-MHIs-Merchant-2009Jan21" xfId="3939" xr:uid="{00000000-0005-0000-0000-0000560F0000}"/>
    <cellStyle name="_Compiled Noble Development Budget All Projects rev 11-30-06_eVF_Hatchet Ridge-MHI 2.4s-(2009pricing)-103.20 MW-2009Feb03" xfId="3940" xr:uid="{00000000-0005-0000-0000-0000570F0000}"/>
    <cellStyle name="_Compiled Noble Development Budget All Projects rev 11-30-06_eVF_hTaxLease" xfId="3941" xr:uid="{00000000-0005-0000-0000-0000580F0000}"/>
    <cellStyle name="_Compiled Noble Development Budget All Projects rev 11-30-06_fOp" xfId="3942" xr:uid="{00000000-0005-0000-0000-0000590F0000}"/>
    <cellStyle name="_Compiled Noble Development Budget All Projects rev 11-30-06_gAnn" xfId="3943" xr:uid="{00000000-0005-0000-0000-00005A0F0000}"/>
    <cellStyle name="_Compiled Noble Development Budget All Projects rev 11-30-06_Gulf Wind 2-199.20MW-MHIs-Merchant-2009Feb03" xfId="3944" xr:uid="{00000000-0005-0000-0000-00005B0F0000}"/>
    <cellStyle name="_Compiled Noble Development Budget All Projects rev 11-30-06_Gulf Wind 2-199.20MW-MHIs-Merchant-2009Jan21" xfId="3945" xr:uid="{00000000-0005-0000-0000-00005C0F0000}"/>
    <cellStyle name="_Compiled Noble Development Budget All Projects rev 11-30-06_Hatchet Ridge-MHI 2.4s-(2009pricing)103.20 MW-2008Dec19-VF" xfId="3946" xr:uid="{00000000-0005-0000-0000-00005D0F0000}"/>
    <cellStyle name="_Compiled Noble Development Budget All Projects rev 11-30-06_Hatchet Ridge-MHI 2.4s-(2009pricing)-103.20 MW-2009Feb03" xfId="3947" xr:uid="{00000000-0005-0000-0000-00005E0F0000}"/>
    <cellStyle name="_Compiled Noble Development Budget All Projects rev 11-30-06_hDataIn" xfId="3948" xr:uid="{00000000-0005-0000-0000-00005F0F0000}"/>
    <cellStyle name="_Compiled Noble Development Budget All Projects rev 11-30-06_hTaxLease" xfId="3949" xr:uid="{00000000-0005-0000-0000-0000600F0000}"/>
    <cellStyle name="_Compiled Noble Development Budget All Projects rev 11-30-06_Majestic 2-79.20MW-MHIs-PPA-2008Dec19-VF" xfId="3950" xr:uid="{00000000-0005-0000-0000-0000610F0000}"/>
    <cellStyle name="_Compiled Noble Development Budget All Projects rev 11-30-06_MJ" xfId="3951" xr:uid="{00000000-0005-0000-0000-0000620F0000}"/>
    <cellStyle name="_Compiled Noble Development Budget All Projects rev 11-30-06_OpRoll" xfId="3952" xr:uid="{00000000-0005-0000-0000-0000630F0000}"/>
    <cellStyle name="_Compiled Noble Development Budget All Projects rev 11-30-06_PR-MHI 2 4s-00 00MW-2008July17" xfId="3953" xr:uid="{00000000-0005-0000-0000-0000640F0000}"/>
    <cellStyle name="_Compiled Noble Development Budget All Projects rev 11-30-06_ST" xfId="3954" xr:uid="{00000000-0005-0000-0000-0000650F0000}"/>
    <cellStyle name="_Compiled Noble Development Budget All Projects rev 12-1-06" xfId="3955" xr:uid="{00000000-0005-0000-0000-0000660F0000}"/>
    <cellStyle name="_Compiled Noble Development Budget All Projects rev 12-1-06 2" xfId="3956" xr:uid="{00000000-0005-0000-0000-0000670F0000}"/>
    <cellStyle name="_Compiled Noble Development Budget All Projects rev 12-1-06 3" xfId="3957" xr:uid="{00000000-0005-0000-0000-0000680F0000}"/>
    <cellStyle name="_Compiled Noble Development Budget All Projects rev 12-1-06 4" xfId="3958" xr:uid="{00000000-0005-0000-0000-0000690F0000}"/>
    <cellStyle name="_Compiled Noble Development Budget All Projects rev 12-1-06_aLog" xfId="3959" xr:uid="{00000000-0005-0000-0000-00006A0F0000}"/>
    <cellStyle name="_Compiled Noble Development Budget All Projects rev 12-1-06_Annual CF" xfId="3960" xr:uid="{00000000-0005-0000-0000-00006B0F0000}"/>
    <cellStyle name="_Compiled Noble Development Budget All Projects rev 12-1-06_Asset Management Expenses NY '08 11-1-07" xfId="3961" xr:uid="{00000000-0005-0000-0000-00006C0F0000}"/>
    <cellStyle name="_Compiled Noble Development Budget All Projects rev 12-1-06_Asset Management Expenses NY '08 11-1-07 2" xfId="3962" xr:uid="{00000000-0005-0000-0000-00006D0F0000}"/>
    <cellStyle name="_Compiled Noble Development Budget All Projects rev 12-1-06_Book1" xfId="3963" xr:uid="{00000000-0005-0000-0000-00006E0F0000}"/>
    <cellStyle name="_Compiled Noble Development Budget All Projects rev 12-1-06_bSum" xfId="3964" xr:uid="{00000000-0005-0000-0000-00006F0F0000}"/>
    <cellStyle name="_Compiled Noble Development Budget All Projects rev 12-1-06_bSum_1" xfId="3965" xr:uid="{00000000-0005-0000-0000-0000700F0000}"/>
    <cellStyle name="_Compiled Noble Development Budget All Projects rev 12-1-06_Chateaugay" xfId="3966" xr:uid="{00000000-0005-0000-0000-0000710F0000}"/>
    <cellStyle name="_Compiled Noble Development Budget All Projects rev 12-1-06_Chateaugay 2" xfId="3967" xr:uid="{00000000-0005-0000-0000-0000720F0000}"/>
    <cellStyle name="_Compiled Noble Development Budget All Projects rev 12-1-06_Data" xfId="3968" xr:uid="{00000000-0005-0000-0000-0000730F0000}"/>
    <cellStyle name="_Compiled Noble Development Budget All Projects rev 12-1-06_DataIn" xfId="3969" xr:uid="{00000000-0005-0000-0000-0000740F0000}"/>
    <cellStyle name="_Compiled Noble Development Budget All Projects rev 12-1-06_dBuild" xfId="3970" xr:uid="{00000000-0005-0000-0000-0000750F0000}"/>
    <cellStyle name="_Compiled Noble Development Budget All Projects rev 12-1-06_eLoan" xfId="3971" xr:uid="{00000000-0005-0000-0000-0000760F0000}"/>
    <cellStyle name="_Compiled Noble Development Budget All Projects rev 12-1-06_eLoans" xfId="3972" xr:uid="{00000000-0005-0000-0000-0000770F0000}"/>
    <cellStyle name="_Compiled Noble Development Budget All Projects rev 12-1-06_eVF" xfId="3973" xr:uid="{00000000-0005-0000-0000-0000780F0000}"/>
    <cellStyle name="_Compiled Noble Development Budget All Projects rev 12-1-06_eVF_aLog" xfId="3974" xr:uid="{00000000-0005-0000-0000-0000790F0000}"/>
    <cellStyle name="_Compiled Noble Development Budget All Projects rev 12-1-06_eVF_bSum" xfId="3975" xr:uid="{00000000-0005-0000-0000-00007A0F0000}"/>
    <cellStyle name="_Compiled Noble Development Budget All Projects rev 12-1-06_eVF_bSum_1" xfId="3976" xr:uid="{00000000-0005-0000-0000-00007B0F0000}"/>
    <cellStyle name="_Compiled Noble Development Budget All Projects rev 12-1-06_eVF_fOp" xfId="3977" xr:uid="{00000000-0005-0000-0000-00007C0F0000}"/>
    <cellStyle name="_Compiled Noble Development Budget All Projects rev 12-1-06_eVF_gAnn" xfId="3978" xr:uid="{00000000-0005-0000-0000-00007D0F0000}"/>
    <cellStyle name="_Compiled Noble Development Budget All Projects rev 12-1-06_eVF_Gulf Wind 2-199.20MW-MHIs-Merchant-2009Feb03" xfId="3979" xr:uid="{00000000-0005-0000-0000-00007E0F0000}"/>
    <cellStyle name="_Compiled Noble Development Budget All Projects rev 12-1-06_eVF_Gulf Wind 2-199.20MW-MHIs-Merchant-2009Jan21" xfId="3980" xr:uid="{00000000-0005-0000-0000-00007F0F0000}"/>
    <cellStyle name="_Compiled Noble Development Budget All Projects rev 12-1-06_eVF_Hatchet Ridge-MHI 2.4s-(2009pricing)-103.20 MW-2009Feb03" xfId="3981" xr:uid="{00000000-0005-0000-0000-0000800F0000}"/>
    <cellStyle name="_Compiled Noble Development Budget All Projects rev 12-1-06_eVF_hTaxLease" xfId="3982" xr:uid="{00000000-0005-0000-0000-0000810F0000}"/>
    <cellStyle name="_Compiled Noble Development Budget All Projects rev 12-1-06_fOp" xfId="3983" xr:uid="{00000000-0005-0000-0000-0000820F0000}"/>
    <cellStyle name="_Compiled Noble Development Budget All Projects rev 12-1-06_gAnn" xfId="3984" xr:uid="{00000000-0005-0000-0000-0000830F0000}"/>
    <cellStyle name="_Compiled Noble Development Budget All Projects rev 12-1-06_Gulf Wind 2-199.20MW-MHIs-Merchant-2009Feb03" xfId="3985" xr:uid="{00000000-0005-0000-0000-0000840F0000}"/>
    <cellStyle name="_Compiled Noble Development Budget All Projects rev 12-1-06_Gulf Wind 2-199.20MW-MHIs-Merchant-2009Jan21" xfId="3986" xr:uid="{00000000-0005-0000-0000-0000850F0000}"/>
    <cellStyle name="_Compiled Noble Development Budget All Projects rev 12-1-06_Hatchet Ridge-MHI 2.4s-(2009pricing)103.20 MW-2008Dec19-VF" xfId="3987" xr:uid="{00000000-0005-0000-0000-0000860F0000}"/>
    <cellStyle name="_Compiled Noble Development Budget All Projects rev 12-1-06_Hatchet Ridge-MHI 2.4s-(2009pricing)-103.20 MW-2009Feb03" xfId="3988" xr:uid="{00000000-0005-0000-0000-0000870F0000}"/>
    <cellStyle name="_Compiled Noble Development Budget All Projects rev 12-1-06_hDataIn" xfId="3989" xr:uid="{00000000-0005-0000-0000-0000880F0000}"/>
    <cellStyle name="_Compiled Noble Development Budget All Projects rev 12-1-06_hTaxLease" xfId="3990" xr:uid="{00000000-0005-0000-0000-0000890F0000}"/>
    <cellStyle name="_Compiled Noble Development Budget All Projects rev 12-1-06_Majestic 2-79.20MW-MHIs-PPA-2008Dec19-VF" xfId="3991" xr:uid="{00000000-0005-0000-0000-00008A0F0000}"/>
    <cellStyle name="_Compiled Noble Development Budget All Projects rev 12-1-06_MJ" xfId="3992" xr:uid="{00000000-0005-0000-0000-00008B0F0000}"/>
    <cellStyle name="_Compiled Noble Development Budget All Projects rev 12-1-06_OpRoll" xfId="3993" xr:uid="{00000000-0005-0000-0000-00008C0F0000}"/>
    <cellStyle name="_Compiled Noble Development Budget All Projects rev 12-1-06_PR-MHI 2 4s-00 00MW-2008July17" xfId="3994" xr:uid="{00000000-0005-0000-0000-00008D0F0000}"/>
    <cellStyle name="_Compiled Noble Development Budget All Projects rev 12-1-06_ST" xfId="3995" xr:uid="{00000000-0005-0000-0000-00008E0F0000}"/>
    <cellStyle name="_Consolidated (11-01-07) - v5 " xfId="3996" xr:uid="{00000000-0005-0000-0000-00008F0F0000}"/>
    <cellStyle name="_Consolidated DCF (12-15-06) 6.0" xfId="3997" xr:uid="{00000000-0005-0000-0000-0000900F0000}"/>
    <cellStyle name="_Consolidated MESA Cashflows_v1" xfId="3998" xr:uid="{00000000-0005-0000-0000-0000910F0000}"/>
    <cellStyle name="_Consolidated Summary - Portfolio_v12" xfId="3999" xr:uid="{00000000-0005-0000-0000-0000920F0000}"/>
    <cellStyle name="_Consolidated Summary - Portfolio_v12 2" xfId="4000" xr:uid="{00000000-0005-0000-0000-0000930F0000}"/>
    <cellStyle name="_Consolidated Summary - Portfolio_v12 3" xfId="4001" xr:uid="{00000000-0005-0000-0000-0000940F0000}"/>
    <cellStyle name="_Consolidated Summary - Portfolio_v12_CEG consolidated model_JEL_v.9" xfId="4002" xr:uid="{00000000-0005-0000-0000-0000950F0000}"/>
    <cellStyle name="_Consolidated Summary - Portfolio_v12_CEG consolidated model_JEL_v.9 2" xfId="4003" xr:uid="{00000000-0005-0000-0000-0000960F0000}"/>
    <cellStyle name="_Consolidated Summary - Portfolio_v12_CEG consolidated model_JEL_v.9 3" xfId="4004" xr:uid="{00000000-0005-0000-0000-0000970F0000}"/>
    <cellStyle name="_Consolidated Summary - Portfolio_v12_CEG consolidated model_JEL_v.9_PJM 11" xfId="4005" xr:uid="{00000000-0005-0000-0000-0000980F0000}"/>
    <cellStyle name="_Consolidated Summary - Portfolio_v12_D_Consolidated2" xfId="4006" xr:uid="{00000000-0005-0000-0000-0000990F0000}"/>
    <cellStyle name="_Consolidated Summary - Portfolio_v12_D_Consolidated2 2" xfId="4007" xr:uid="{00000000-0005-0000-0000-00009A0F0000}"/>
    <cellStyle name="_Consolidated Summary - Portfolio_v12_D_Consolidated2 3" xfId="4008" xr:uid="{00000000-0005-0000-0000-00009B0F0000}"/>
    <cellStyle name="_Consolidated Summary - Portfolio_v12_D_Consolidated2_PJM 11" xfId="4009" xr:uid="{00000000-0005-0000-0000-00009C0F0000}"/>
    <cellStyle name="_Consolidated Summary - Portfolio_v12_Mutilples Template2" xfId="4010" xr:uid="{00000000-0005-0000-0000-00009D0F0000}"/>
    <cellStyle name="_Consolidated Summary - Portfolio_v12_Mutilples Template2 2" xfId="4011" xr:uid="{00000000-0005-0000-0000-00009E0F0000}"/>
    <cellStyle name="_Consolidated Summary - Portfolio_v12_Mutilples Template2 3" xfId="4012" xr:uid="{00000000-0005-0000-0000-00009F0F0000}"/>
    <cellStyle name="_Consolidated Summary - Portfolio_v12_Mutilples Template2_PJM 11" xfId="4013" xr:uid="{00000000-0005-0000-0000-0000A00F0000}"/>
    <cellStyle name="_Consolidated Summary - Portfolio_v12_PJM 11" xfId="4014" xr:uid="{00000000-0005-0000-0000-0000A10F0000}"/>
    <cellStyle name="_Construction Financing" xfId="4015" xr:uid="{00000000-0005-0000-0000-0000A20F0000}"/>
    <cellStyle name="_Construction Financing 2" xfId="4016" xr:uid="{00000000-0005-0000-0000-0000A30F0000}"/>
    <cellStyle name="_Construction Financing 3" xfId="4017" xr:uid="{00000000-0005-0000-0000-0000A40F0000}"/>
    <cellStyle name="_Construction Financing 4" xfId="4018" xr:uid="{00000000-0005-0000-0000-0000A50F0000}"/>
    <cellStyle name="_Construction Financing_aLog" xfId="4019" xr:uid="{00000000-0005-0000-0000-0000A60F0000}"/>
    <cellStyle name="_Construction Financing_Annual CF" xfId="4020" xr:uid="{00000000-0005-0000-0000-0000A70F0000}"/>
    <cellStyle name="_Construction Financing_Book1" xfId="4021" xr:uid="{00000000-0005-0000-0000-0000A80F0000}"/>
    <cellStyle name="_Construction Financing_bSum" xfId="4022" xr:uid="{00000000-0005-0000-0000-0000A90F0000}"/>
    <cellStyle name="_Construction Financing_bSum_1" xfId="4023" xr:uid="{00000000-0005-0000-0000-0000AA0F0000}"/>
    <cellStyle name="_Construction Financing_Data" xfId="4024" xr:uid="{00000000-0005-0000-0000-0000AB0F0000}"/>
    <cellStyle name="_Construction Financing_DataIn" xfId="4025" xr:uid="{00000000-0005-0000-0000-0000AC0F0000}"/>
    <cellStyle name="_Construction Financing_dBuild" xfId="4026" xr:uid="{00000000-0005-0000-0000-0000AD0F0000}"/>
    <cellStyle name="_Construction Financing_eLoan" xfId="4027" xr:uid="{00000000-0005-0000-0000-0000AE0F0000}"/>
    <cellStyle name="_Construction Financing_eLoans" xfId="4028" xr:uid="{00000000-0005-0000-0000-0000AF0F0000}"/>
    <cellStyle name="_Construction Financing_eVF" xfId="4029" xr:uid="{00000000-0005-0000-0000-0000B00F0000}"/>
    <cellStyle name="_Construction Financing_eVF_aLog" xfId="4030" xr:uid="{00000000-0005-0000-0000-0000B10F0000}"/>
    <cellStyle name="_Construction Financing_eVF_bSum" xfId="4031" xr:uid="{00000000-0005-0000-0000-0000B20F0000}"/>
    <cellStyle name="_Construction Financing_eVF_bSum_1" xfId="4032" xr:uid="{00000000-0005-0000-0000-0000B30F0000}"/>
    <cellStyle name="_Construction Financing_eVF_fOp" xfId="4033" xr:uid="{00000000-0005-0000-0000-0000B40F0000}"/>
    <cellStyle name="_Construction Financing_eVF_gAnn" xfId="4034" xr:uid="{00000000-0005-0000-0000-0000B50F0000}"/>
    <cellStyle name="_Construction Financing_eVF_Gulf Wind 2-199.20MW-MHIs-Merchant-2009Feb03" xfId="4035" xr:uid="{00000000-0005-0000-0000-0000B60F0000}"/>
    <cellStyle name="_Construction Financing_eVF_Gulf Wind 2-199.20MW-MHIs-Merchant-2009Jan21" xfId="4036" xr:uid="{00000000-0005-0000-0000-0000B70F0000}"/>
    <cellStyle name="_Construction Financing_eVF_Hatchet Ridge-MHI 2.4s-(2009pricing)-103.20 MW-2009Feb03" xfId="4037" xr:uid="{00000000-0005-0000-0000-0000B80F0000}"/>
    <cellStyle name="_Construction Financing_eVF_hTaxLease" xfId="4038" xr:uid="{00000000-0005-0000-0000-0000B90F0000}"/>
    <cellStyle name="_Construction Financing_fOp" xfId="4039" xr:uid="{00000000-0005-0000-0000-0000BA0F0000}"/>
    <cellStyle name="_Construction Financing_gAnn" xfId="4040" xr:uid="{00000000-0005-0000-0000-0000BB0F0000}"/>
    <cellStyle name="_Construction Financing_Gulf Wind 2-199.20MW-MHIs-Merchant-2009Feb03" xfId="4041" xr:uid="{00000000-0005-0000-0000-0000BC0F0000}"/>
    <cellStyle name="_Construction Financing_Gulf Wind 2-199.20MW-MHIs-Merchant-2009Jan21" xfId="4042" xr:uid="{00000000-0005-0000-0000-0000BD0F0000}"/>
    <cellStyle name="_Construction Financing_Hatchet Ridge-MHI 2.4s-(2009pricing)103.20 MW-2008Dec19-VF" xfId="4043" xr:uid="{00000000-0005-0000-0000-0000BE0F0000}"/>
    <cellStyle name="_Construction Financing_Hatchet Ridge-MHI 2.4s-(2009pricing)-103.20 MW-2009Feb03" xfId="4044" xr:uid="{00000000-0005-0000-0000-0000BF0F0000}"/>
    <cellStyle name="_Construction Financing_hDataIn" xfId="4045" xr:uid="{00000000-0005-0000-0000-0000C00F0000}"/>
    <cellStyle name="_Construction Financing_hTaxLease" xfId="4046" xr:uid="{00000000-0005-0000-0000-0000C10F0000}"/>
    <cellStyle name="_Construction Financing_Majestic 2-79.20MW-MHIs-PPA-2008Dec19-VF" xfId="4047" xr:uid="{00000000-0005-0000-0000-0000C20F0000}"/>
    <cellStyle name="_Construction Financing_MJ" xfId="4048" xr:uid="{00000000-0005-0000-0000-0000C30F0000}"/>
    <cellStyle name="_Construction Financing_OpRoll" xfId="4049" xr:uid="{00000000-0005-0000-0000-0000C40F0000}"/>
    <cellStyle name="_Construction Financing_PR-MHI 2 4s-00 00MW-2008July17" xfId="4050" xr:uid="{00000000-0005-0000-0000-0000C50F0000}"/>
    <cellStyle name="_Construction Financing_ST" xfId="4051" xr:uid="{00000000-0005-0000-0000-0000C60F0000}"/>
    <cellStyle name="_Conversion Expansion Report November 2007 GL  (F) " xfId="4052" xr:uid="{00000000-0005-0000-0000-0000C70F0000}"/>
    <cellStyle name="_Copy of (L3) 0001 Corporate Consolidated Accrued Property  Other Taxes 10-31-06" xfId="4053" xr:uid="{00000000-0005-0000-0000-0000C80F0000}"/>
    <cellStyle name="_Copy of (L3) 0001 Corporate Consolidated Accrued Property  Other Taxes 10-31-06 2" xfId="4054" xr:uid="{00000000-0005-0000-0000-0000C90F0000}"/>
    <cellStyle name="_Copy of (L3) 0001 Corporate Consolidated Accrued Property  Other Taxes 10-31-06 2_Acct Review Master" xfId="4055" xr:uid="{00000000-0005-0000-0000-0000CA0F0000}"/>
    <cellStyle name="_Copy of (L3) 0001 Corporate Consolidated Accrued Property  Other Taxes 10-31-06 3" xfId="4056" xr:uid="{00000000-0005-0000-0000-0000CB0F0000}"/>
    <cellStyle name="_Copy of (L3) 0001 Corporate Consolidated Accrued Property  Other Taxes 10-31-06 3_Acct Review Master" xfId="4057" xr:uid="{00000000-0005-0000-0000-0000CC0F0000}"/>
    <cellStyle name="_Copy of (L3) 0001 Corporate Consolidated Accrued Property  Other Taxes 10-31-06 4" xfId="4058" xr:uid="{00000000-0005-0000-0000-0000CD0F0000}"/>
    <cellStyle name="_Copy of (L3) 0001 Corporate Consolidated Accrued Property  Other Taxes 10-31-06 4_Acct Review Master" xfId="4059" xr:uid="{00000000-0005-0000-0000-0000CE0F0000}"/>
    <cellStyle name="_Copy of (L3) 0001 Corporate Consolidated Accrued Property  Other Taxes 10-31-06 5" xfId="4060" xr:uid="{00000000-0005-0000-0000-0000CF0F0000}"/>
    <cellStyle name="_Copy of (L3) 0001 Corporate Consolidated Accrued Property  Other Taxes 10-31-06 5_Acct Review Master" xfId="4061" xr:uid="{00000000-0005-0000-0000-0000D00F0000}"/>
    <cellStyle name="_Copy of (L3) 0001 Corporate Consolidated Accrued Property  Other Taxes 10-31-06_Acct Review Master" xfId="4062" xr:uid="{00000000-0005-0000-0000-0000D10F0000}"/>
    <cellStyle name="_Copy of (L3) 0001 Corporate Consolidated Accrued Property 11-30-07" xfId="4063" xr:uid="{00000000-0005-0000-0000-0000D20F0000}"/>
    <cellStyle name="_Copy of (L3) 0001 Corporate Consolidated Accrued Property 1-31-07" xfId="4064" xr:uid="{00000000-0005-0000-0000-0000D30F0000}"/>
    <cellStyle name="_Copy of (L3) 0001 Corporate Consolidated Accrued Property 1-31-07 2" xfId="4065" xr:uid="{00000000-0005-0000-0000-0000D40F0000}"/>
    <cellStyle name="_Copy of (L3) 0001 Corporate Consolidated Accrued Property 1-31-07 2_Acct Review Master" xfId="4066" xr:uid="{00000000-0005-0000-0000-0000D50F0000}"/>
    <cellStyle name="_Copy of (L3) 0001 Corporate Consolidated Accrued Property 1-31-07 3" xfId="4067" xr:uid="{00000000-0005-0000-0000-0000D60F0000}"/>
    <cellStyle name="_Copy of (L3) 0001 Corporate Consolidated Accrued Property 1-31-07 3_Acct Review Master" xfId="4068" xr:uid="{00000000-0005-0000-0000-0000D70F0000}"/>
    <cellStyle name="_Copy of (L3) 0001 Corporate Consolidated Accrued Property 1-31-07 4" xfId="4069" xr:uid="{00000000-0005-0000-0000-0000D80F0000}"/>
    <cellStyle name="_Copy of (L3) 0001 Corporate Consolidated Accrued Property 1-31-07 4_Acct Review Master" xfId="4070" xr:uid="{00000000-0005-0000-0000-0000D90F0000}"/>
    <cellStyle name="_Copy of (L3) 0001 Corporate Consolidated Accrued Property 1-31-07 5" xfId="4071" xr:uid="{00000000-0005-0000-0000-0000DA0F0000}"/>
    <cellStyle name="_Copy of (L3) 0001 Corporate Consolidated Accrued Property 1-31-07 5_Acct Review Master" xfId="4072" xr:uid="{00000000-0005-0000-0000-0000DB0F0000}"/>
    <cellStyle name="_Copy of (L3) 0001 Corporate Consolidated Accrued Property 1-31-07_Acct Review Master" xfId="4073" xr:uid="{00000000-0005-0000-0000-0000DC0F0000}"/>
    <cellStyle name="_Copy of (L3) 0001 Corporate Consolidated Accrued Property 5-31-07" xfId="4074" xr:uid="{00000000-0005-0000-0000-0000DD0F0000}"/>
    <cellStyle name="_Copy of (L3) 0001 Corporate Consolidated Accrued Property 6-30-07" xfId="4075" xr:uid="{00000000-0005-0000-0000-0000DE0F0000}"/>
    <cellStyle name="_Copy of (L3) 0001 Corporate Consolidated Accrued Property 9-30-07" xfId="4076" xr:uid="{00000000-0005-0000-0000-0000DF0F0000}"/>
    <cellStyle name="_Copy of 1204-fs" xfId="4077" xr:uid="{00000000-0005-0000-0000-0000E00F0000}"/>
    <cellStyle name="_Copy of 2006 Capital Budget - Master File - November Update - NRG Texas Fossil - w_STP" xfId="4078" xr:uid="{00000000-0005-0000-0000-0000E10F0000}"/>
    <cellStyle name="_Copy of 2006 Capital Budget - Master File - November Update - NRG Texas Fossil - w_STP 2" xfId="4079" xr:uid="{00000000-0005-0000-0000-0000E20F0000}"/>
    <cellStyle name="_Copy of 2006 Capital Budget - Master File - November Update - NRG Texas Fossil - w_STP 2_Benefit Diff Calc" xfId="4080" xr:uid="{00000000-0005-0000-0000-0000E30F0000}"/>
    <cellStyle name="_Copy of 2006 Capital Budget - Master File - November Update - NRG Texas Fossil - w_STP 2_Summary Apr Rec" xfId="4081" xr:uid="{00000000-0005-0000-0000-0000E40F0000}"/>
    <cellStyle name="_Copy of 2006 Capital Budget - Master File - November Update - NRG Texas Fossil - w_STP 2_Summary March Rec" xfId="4082" xr:uid="{00000000-0005-0000-0000-0000E50F0000}"/>
    <cellStyle name="_Copy of 2006 Capital Budget - Master File - November Update - NRG Texas Fossil - w_STP 3" xfId="4083" xr:uid="{00000000-0005-0000-0000-0000E60F0000}"/>
    <cellStyle name="_Copy of 2006 Capital Budget - Master File - November Update - NRG Texas Fossil - w_STP 4" xfId="4084" xr:uid="{00000000-0005-0000-0000-0000E70F0000}"/>
    <cellStyle name="_Copy of 2006 Capital Budget - Master File - November Update - NRG Texas Fossil - w_STP 5" xfId="4085" xr:uid="{00000000-0005-0000-0000-0000E80F0000}"/>
    <cellStyle name="_Copy of 2006 Capital Budget - Master File - November Update - NRG Texas Fossil - w_STP 6" xfId="4086" xr:uid="{00000000-0005-0000-0000-0000E90F0000}"/>
    <cellStyle name="_Copy of 2006 Capital Budget - Master File - November Update - NRG Texas Fossil - w_STP_Benefit Diff Calc" xfId="4087" xr:uid="{00000000-0005-0000-0000-0000EA0F0000}"/>
    <cellStyle name="_Copy of 2006 Capital Budget - Master File - November Update - NRG Texas Fossil - w_STP_CBY4 Operator Costs Jan 2010" xfId="4088" xr:uid="{00000000-0005-0000-0000-0000EB0F0000}"/>
    <cellStyle name="_Copy of 2006 Capital Budget - Master File - November Update - NRG Texas Fossil - w_STP_CBY4 Operator Costs January 2010" xfId="4089" xr:uid="{00000000-0005-0000-0000-0000EC0F0000}"/>
    <cellStyle name="_Copy of 2006 Capital Budget - Master File - November Update - NRG Texas Fossil - w_STP_Summary Apr Rec" xfId="4090" xr:uid="{00000000-0005-0000-0000-0000ED0F0000}"/>
    <cellStyle name="_Copy of 2006 Capital Budget - Master File - November Update - NRG Texas Fossil - w_STP_Summary March Rec" xfId="4091" xr:uid="{00000000-0005-0000-0000-0000EE0F0000}"/>
    <cellStyle name="_Copy of Construction Budget Overview - 9 18 07" xfId="4092" xr:uid="{00000000-0005-0000-0000-0000EF0F0000}"/>
    <cellStyle name="_Copy of Curve comparison v1" xfId="4093" xr:uid="{00000000-0005-0000-0000-0000F00F0000}"/>
    <cellStyle name="_Copy of Curve comparison v1 2" xfId="4094" xr:uid="{00000000-0005-0000-0000-0000F10F0000}"/>
    <cellStyle name="_Copy of Curve comparison v1 3" xfId="4095" xr:uid="{00000000-0005-0000-0000-0000F20F0000}"/>
    <cellStyle name="_Copy of Curve comparison v1_PJM 11" xfId="4096" xr:uid="{00000000-0005-0000-0000-0000F30F0000}"/>
    <cellStyle name="_Copy of ELS April reclasses (2)" xfId="4097" xr:uid="{00000000-0005-0000-0000-0000F40F0000}"/>
    <cellStyle name="_Copy of Interest Income Calculation (2)" xfId="4098" xr:uid="{00000000-0005-0000-0000-0000F50F0000}"/>
    <cellStyle name="_Copy of NRG Asset UCAP and LFRM GM 071102" xfId="4099" xr:uid="{00000000-0005-0000-0000-0000F60F0000}"/>
    <cellStyle name="_Copy of NRG Asset UCAP and LFRM GM 071102 2" xfId="4100" xr:uid="{00000000-0005-0000-0000-0000F70F0000}"/>
    <cellStyle name="_Copy of NRG Asset UCAP and LFRM GM 071102 3" xfId="4101" xr:uid="{00000000-0005-0000-0000-0000F80F0000}"/>
    <cellStyle name="_Copy of NRG Asset UCAP and LFRM GM 071102_Brokers" xfId="4102" xr:uid="{00000000-0005-0000-0000-0000F90F0000}"/>
    <cellStyle name="_Copy of NRG Asset UCAP and LFRM GM 071102_Brokers_Detail" xfId="4103" xr:uid="{00000000-0005-0000-0000-0000FA0F0000}"/>
    <cellStyle name="_Copy of NRG Asset UCAP and LFRM GM 071102_Brokers_ERCOT 11" xfId="4104" xr:uid="{00000000-0005-0000-0000-0000FB0F0000}"/>
    <cellStyle name="_Copy of NRG Asset UCAP and LFRM GM 071102_Detail" xfId="4105" xr:uid="{00000000-0005-0000-0000-0000FC0F0000}"/>
    <cellStyle name="_Copy of NRG Asset UCAP and LFRM GM 071102_Detail of Deals" xfId="4106" xr:uid="{00000000-0005-0000-0000-0000FD0F0000}"/>
    <cellStyle name="_Copy of NRG Asset UCAP and LFRM GM 071102_Detail of Deals_1" xfId="4107" xr:uid="{00000000-0005-0000-0000-0000FE0F0000}"/>
    <cellStyle name="_Copy of NRG Asset UCAP and LFRM GM 071102_Detail of Deals_1_Detail" xfId="4108" xr:uid="{00000000-0005-0000-0000-0000FF0F0000}"/>
    <cellStyle name="_Copy of NRG Asset UCAP and LFRM GM 071102_Detail of Deals_1_Detail_ERCOT 11" xfId="4109" xr:uid="{00000000-0005-0000-0000-000000100000}"/>
    <cellStyle name="_Copy of NRG Asset UCAP and LFRM GM 071102_Detail of Deals_Detail" xfId="4110" xr:uid="{00000000-0005-0000-0000-000001100000}"/>
    <cellStyle name="_Copy of NRG Asset UCAP and LFRM GM 071102_Detail of Deals_ERCOT 11" xfId="4111" xr:uid="{00000000-0005-0000-0000-000002100000}"/>
    <cellStyle name="_Copy of NRG Asset UCAP and LFRM GM 071102_PJM 11" xfId="4112" xr:uid="{00000000-0005-0000-0000-000003100000}"/>
    <cellStyle name="_Copy of Sherbino Cost Model_09-26-07" xfId="4113" xr:uid="{00000000-0005-0000-0000-000004100000}"/>
    <cellStyle name="_Copy of Sherbino I Wind Farm Base Case Model  FINAL Case 1" xfId="4114" xr:uid="{00000000-0005-0000-0000-000005100000}"/>
    <cellStyle name="_Copy of TE MO Projects 2 (2)" xfId="4115" xr:uid="{00000000-0005-0000-0000-000006100000}"/>
    <cellStyle name="_Corporate Consolidated Accrued Property Tax 8-31-07" xfId="4116" xr:uid="{00000000-0005-0000-0000-000007100000}"/>
    <cellStyle name="_COSCI_06_Budget_by_Dept" xfId="4117" xr:uid="{00000000-0005-0000-0000-000008100000}"/>
    <cellStyle name="_Cost Of Service_CT Peakers_090407 DRAFT" xfId="4118" xr:uid="{00000000-0005-0000-0000-000009100000}"/>
    <cellStyle name="_CPN Plant List - general" xfId="4119" xr:uid="{00000000-0005-0000-0000-00000A100000}"/>
    <cellStyle name="_CPV Thermal Model Apr 2010 v1" xfId="4120" xr:uid="{00000000-0005-0000-0000-00000B100000}"/>
    <cellStyle name="_CPV Thermal Model Apr 2010 v1_Matt's Version" xfId="4121" xr:uid="{00000000-0005-0000-0000-00000C100000}"/>
    <cellStyle name="_Crude and HO curves 030707" xfId="4122" xr:uid="{00000000-0005-0000-0000-00000D100000}"/>
    <cellStyle name="_Crude and HO curves 030707 2" xfId="4123" xr:uid="{00000000-0005-0000-0000-00000E100000}"/>
    <cellStyle name="_Crude and HO curves 030707 3" xfId="4124" xr:uid="{00000000-0005-0000-0000-00000F100000}"/>
    <cellStyle name="_Crude and HO curves 030707_PJM 11" xfId="4125" xr:uid="{00000000-0005-0000-0000-000010100000}"/>
    <cellStyle name="_CS Monthly Close Package test" xfId="4126" xr:uid="{00000000-0005-0000-0000-000011100000}"/>
    <cellStyle name="_Currency" xfId="4127" xr:uid="{00000000-0005-0000-0000-000012100000}"/>
    <cellStyle name="_Currency 2" xfId="4128" xr:uid="{00000000-0005-0000-0000-000013100000}"/>
    <cellStyle name="_Currency 2 2" xfId="4129" xr:uid="{00000000-0005-0000-0000-000014100000}"/>
    <cellStyle name="_Currency 2 2 2" xfId="4130" xr:uid="{00000000-0005-0000-0000-000015100000}"/>
    <cellStyle name="_Currency 2 3" xfId="4131" xr:uid="{00000000-0005-0000-0000-000016100000}"/>
    <cellStyle name="_Currency 3" xfId="4132" xr:uid="{00000000-0005-0000-0000-000017100000}"/>
    <cellStyle name="_Currency 3 2" xfId="4133" xr:uid="{00000000-0005-0000-0000-000018100000}"/>
    <cellStyle name="_Currency 3 3" xfId="4134" xr:uid="{00000000-0005-0000-0000-000019100000}"/>
    <cellStyle name="_Currency 3 4" xfId="4135" xr:uid="{00000000-0005-0000-0000-00001A100000}"/>
    <cellStyle name="_Currency 4" xfId="4136" xr:uid="{00000000-0005-0000-0000-00001B100000}"/>
    <cellStyle name="_Currency 4 2" xfId="4137" xr:uid="{00000000-0005-0000-0000-00001C100000}"/>
    <cellStyle name="_Currency 5" xfId="4138" xr:uid="{00000000-0005-0000-0000-00001D100000}"/>
    <cellStyle name="_Currency 5 2" xfId="4139" xr:uid="{00000000-0005-0000-0000-00001E100000}"/>
    <cellStyle name="_Currency 6" xfId="4140" xr:uid="{00000000-0005-0000-0000-00001F100000}"/>
    <cellStyle name="_Currency 7" xfId="4141" xr:uid="{00000000-0005-0000-0000-000020100000}"/>
    <cellStyle name="_Currency_08NY model (Tax)11 21 07 (2)" xfId="4142" xr:uid="{00000000-0005-0000-0000-000021100000}"/>
    <cellStyle name="_Currency_2005-02-1Tracking M-Caprock v13" xfId="4143" xr:uid="{00000000-0005-0000-0000-000022100000}"/>
    <cellStyle name="_Currency_Alite_updated client model_5" xfId="4144" xr:uid="{00000000-0005-0000-0000-000023100000}"/>
    <cellStyle name="_Currency_Allco Phase I_simple model_v3" xfId="4145" xr:uid="{00000000-0005-0000-0000-000024100000}"/>
    <cellStyle name="_Currency_Allco Terragen Tax Equity v40" xfId="4146" xr:uid="{00000000-0005-0000-0000-000025100000}"/>
    <cellStyle name="_Currency_Allco Terragen Tax Equity v43 Combined" xfId="4147" xr:uid="{00000000-0005-0000-0000-000026100000}"/>
    <cellStyle name="_Currency_Altona Capital Budget 8-3-07" xfId="4148" xr:uid="{00000000-0005-0000-0000-000027100000}"/>
    <cellStyle name="_Currency_Altona Capital Budget 8-3-07 2" xfId="4149" xr:uid="{00000000-0005-0000-0000-000028100000}"/>
    <cellStyle name="_Currency_Altona Capital Budget 8-3-07 2 2" xfId="4150" xr:uid="{00000000-0005-0000-0000-000029100000}"/>
    <cellStyle name="_Currency_Altona Capital Budget 8-3-07 3" xfId="4151" xr:uid="{00000000-0005-0000-0000-00002A100000}"/>
    <cellStyle name="_Currency_Altona Capital Budget 8-3-07 4" xfId="4152" xr:uid="{00000000-0005-0000-0000-00002B100000}"/>
    <cellStyle name="_Currency_Altona Capital Budget 8-3-07_Portfolio Inputs" xfId="4153" xr:uid="{00000000-0005-0000-0000-00002C100000}"/>
    <cellStyle name="_Currency_Altona Capital Budget 8-3-07_Portfolio Inputs 2" xfId="4154" xr:uid="{00000000-0005-0000-0000-00002D100000}"/>
    <cellStyle name="_Currency_Book1" xfId="4155" xr:uid="{00000000-0005-0000-0000-00002E100000}"/>
    <cellStyle name="_Currency_CapEx" xfId="4156" xr:uid="{00000000-0005-0000-0000-00002F100000}"/>
    <cellStyle name="_Currency_CapEx 2" xfId="4157" xr:uid="{00000000-0005-0000-0000-000030100000}"/>
    <cellStyle name="_Currency_CapEx 3" xfId="4158" xr:uid="{00000000-0005-0000-0000-000031100000}"/>
    <cellStyle name="_Currency_CapEx 4" xfId="4159" xr:uid="{00000000-0005-0000-0000-000032100000}"/>
    <cellStyle name="_Currency_Cost" xfId="4160" xr:uid="{00000000-0005-0000-0000-000033100000}"/>
    <cellStyle name="_Currency_Cost 2" xfId="4161" xr:uid="{00000000-0005-0000-0000-000034100000}"/>
    <cellStyle name="_Currency_Cost 3" xfId="4162" xr:uid="{00000000-0005-0000-0000-000035100000}"/>
    <cellStyle name="_Currency_Cost 4" xfId="4163" xr:uid="{00000000-0005-0000-0000-000036100000}"/>
    <cellStyle name="_Currency_Dev + Const" xfId="4164" xr:uid="{00000000-0005-0000-0000-000037100000}"/>
    <cellStyle name="_Currency_Diamond Model v49" xfId="4165" xr:uid="{00000000-0005-0000-0000-000038100000}"/>
    <cellStyle name="_Currency_Diamond Model v49 2" xfId="4166" xr:uid="{00000000-0005-0000-0000-000039100000}"/>
    <cellStyle name="_Currency_Finace Fee" xfId="4167" xr:uid="{00000000-0005-0000-0000-00003A100000}"/>
    <cellStyle name="_Currency_Interface" xfId="4168" xr:uid="{00000000-0005-0000-0000-00003B100000}"/>
    <cellStyle name="_Currency_Interface_1" xfId="4169" xr:uid="{00000000-0005-0000-0000-00003C100000}"/>
    <cellStyle name="_Currency_McAdoo_Grand Ridge Model v56" xfId="4170" xr:uid="{00000000-0005-0000-0000-00003D100000}"/>
    <cellStyle name="_Currency_Model 03_21_02 Base Case No Weights" xfId="4171" xr:uid="{00000000-0005-0000-0000-00003E100000}"/>
    <cellStyle name="_Currency_Model 03_21_02 Base Case No Weights 2" xfId="4172" xr:uid="{00000000-0005-0000-0000-00003F100000}"/>
    <cellStyle name="_Currency_Model 03_21_02 Base Case No Weights 2 2" xfId="4173" xr:uid="{00000000-0005-0000-0000-000040100000}"/>
    <cellStyle name="_Currency_Model 03_21_02 Base Case No Weights 3" xfId="4174" xr:uid="{00000000-0005-0000-0000-000041100000}"/>
    <cellStyle name="_Currency_Model 03_21_02 Base Case No Weights 3 2" xfId="4175" xr:uid="{00000000-0005-0000-0000-000042100000}"/>
    <cellStyle name="_Currency_Model 03_21_02 Base Case No Weights 3 3" xfId="4176" xr:uid="{00000000-0005-0000-0000-000043100000}"/>
    <cellStyle name="_Currency_Model 03_21_02 Base Case No Weights 4" xfId="4177" xr:uid="{00000000-0005-0000-0000-000044100000}"/>
    <cellStyle name="_Currency_Model 03_21_02 Base Case No Weights 5" xfId="4178" xr:uid="{00000000-0005-0000-0000-000045100000}"/>
    <cellStyle name="_Currency_Model 03_21_02 Base Case No Weights 6" xfId="4179" xr:uid="{00000000-0005-0000-0000-000046100000}"/>
    <cellStyle name="_Currency_Model 03_21_02 Base Case No Weights 7" xfId="4180" xr:uid="{00000000-0005-0000-0000-000047100000}"/>
    <cellStyle name="_Currency_Noble NY 2008 Model (using Hackberry framework) with 731a depreciation 11.30.07 after gutting" xfId="4181" xr:uid="{00000000-0005-0000-0000-000048100000}"/>
    <cellStyle name="_Currency_Overhead" xfId="4182" xr:uid="{00000000-0005-0000-0000-000049100000}"/>
    <cellStyle name="_Currency_Portfolio Inputs" xfId="4183" xr:uid="{00000000-0005-0000-0000-00004A100000}"/>
    <cellStyle name="_Currency_Portfolio Inputs 2" xfId="4184" xr:uid="{00000000-0005-0000-0000-00004B100000}"/>
    <cellStyle name="_Currency_Senior Notes April 3" xfId="4185" xr:uid="{00000000-0005-0000-0000-00004C100000}"/>
    <cellStyle name="_Currency_Sheet1" xfId="4186" xr:uid="{00000000-0005-0000-0000-00004D100000}"/>
    <cellStyle name="_Currency_Thumb - Revolver 1-20-08" xfId="4187" xr:uid="{00000000-0005-0000-0000-00004E100000}"/>
    <cellStyle name="_Currency_Thumb - Revolver 1-20-08 2" xfId="4188" xr:uid="{00000000-0005-0000-0000-00004F100000}"/>
    <cellStyle name="_Currency_Thumb - Revolver 1-20-08 3" xfId="4189" xr:uid="{00000000-0005-0000-0000-000050100000}"/>
    <cellStyle name="_Currency_Thumb - Revolver 1-20-08 4" xfId="4190" xr:uid="{00000000-0005-0000-0000-000051100000}"/>
    <cellStyle name="_Currency_Turbine" xfId="4191" xr:uid="{00000000-0005-0000-0000-000052100000}"/>
    <cellStyle name="_Currency_Turbine Financing" xfId="4192" xr:uid="{00000000-0005-0000-0000-000053100000}"/>
    <cellStyle name="_CurrencySpace" xfId="4193" xr:uid="{00000000-0005-0000-0000-000054100000}"/>
    <cellStyle name="_CurrencySpace 2" xfId="4194" xr:uid="{00000000-0005-0000-0000-000055100000}"/>
    <cellStyle name="_CurrencySpace 2 2" xfId="4195" xr:uid="{00000000-0005-0000-0000-000056100000}"/>
    <cellStyle name="_CurrencySpace 2 2 2" xfId="4196" xr:uid="{00000000-0005-0000-0000-000057100000}"/>
    <cellStyle name="_CurrencySpace 2 3" xfId="4197" xr:uid="{00000000-0005-0000-0000-000058100000}"/>
    <cellStyle name="_CurrencySpace 3" xfId="4198" xr:uid="{00000000-0005-0000-0000-000059100000}"/>
    <cellStyle name="_CurrencySpace 3 2" xfId="4199" xr:uid="{00000000-0005-0000-0000-00005A100000}"/>
    <cellStyle name="_CurrencySpace 3 3" xfId="4200" xr:uid="{00000000-0005-0000-0000-00005B100000}"/>
    <cellStyle name="_CurrencySpace 3 4" xfId="4201" xr:uid="{00000000-0005-0000-0000-00005C100000}"/>
    <cellStyle name="_CurrencySpace 4" xfId="4202" xr:uid="{00000000-0005-0000-0000-00005D100000}"/>
    <cellStyle name="_CurrencySpace 4 2" xfId="4203" xr:uid="{00000000-0005-0000-0000-00005E100000}"/>
    <cellStyle name="_CurrencySpace 5" xfId="4204" xr:uid="{00000000-0005-0000-0000-00005F100000}"/>
    <cellStyle name="_CurrencySpace 6" xfId="4205" xr:uid="{00000000-0005-0000-0000-000060100000}"/>
    <cellStyle name="_CurrencySpace 7" xfId="4206" xr:uid="{00000000-0005-0000-0000-000061100000}"/>
    <cellStyle name="_CurrencySpace_08NY model (Tax)11 21 07 (2)" xfId="4207" xr:uid="{00000000-0005-0000-0000-000062100000}"/>
    <cellStyle name="_CurrencySpace_15 yr pricing model -at risk" xfId="4208" xr:uid="{00000000-0005-0000-0000-000063100000}"/>
    <cellStyle name="_CurrencySpace_15 yr pricing model -at risk 2" xfId="4209" xr:uid="{00000000-0005-0000-0000-000064100000}"/>
    <cellStyle name="_CurrencySpace_15 yr pricing model -at risk 2 2" xfId="4210" xr:uid="{00000000-0005-0000-0000-000065100000}"/>
    <cellStyle name="_CurrencySpace_15 yr pricing model -at risk 2 2 2" xfId="4211" xr:uid="{00000000-0005-0000-0000-000066100000}"/>
    <cellStyle name="_CurrencySpace_15 yr pricing model -at risk 2 3" xfId="4212" xr:uid="{00000000-0005-0000-0000-000067100000}"/>
    <cellStyle name="_CurrencySpace_15 yr pricing model -at risk 3" xfId="4213" xr:uid="{00000000-0005-0000-0000-000068100000}"/>
    <cellStyle name="_CurrencySpace_15 yr pricing model -at risk 3 2" xfId="4214" xr:uid="{00000000-0005-0000-0000-000069100000}"/>
    <cellStyle name="_CurrencySpace_15 yr pricing model -at risk 3 3" xfId="4215" xr:uid="{00000000-0005-0000-0000-00006A100000}"/>
    <cellStyle name="_CurrencySpace_15 yr pricing model -at risk 4" xfId="4216" xr:uid="{00000000-0005-0000-0000-00006B100000}"/>
    <cellStyle name="_CurrencySpace_15 yr pricing model -at risk 5" xfId="4217" xr:uid="{00000000-0005-0000-0000-00006C100000}"/>
    <cellStyle name="_CurrencySpace_15 yr pricing model -at risk 6" xfId="4218" xr:uid="{00000000-0005-0000-0000-00006D100000}"/>
    <cellStyle name="_CurrencySpace_15 yr pricing model -at risk 7" xfId="4219" xr:uid="{00000000-0005-0000-0000-00006E100000}"/>
    <cellStyle name="_CurrencySpace_15 yr pricing model -at risk 8" xfId="4220" xr:uid="{00000000-0005-0000-0000-00006F100000}"/>
    <cellStyle name="_CurrencySpace_2005-02-1Tracking M-Caprock v13" xfId="4221" xr:uid="{00000000-0005-0000-0000-000070100000}"/>
    <cellStyle name="_CurrencySpace_Alite_updated client model_5" xfId="4222" xr:uid="{00000000-0005-0000-0000-000071100000}"/>
    <cellStyle name="_CurrencySpace_Allco Phase I_simple model_v3" xfId="4223" xr:uid="{00000000-0005-0000-0000-000072100000}"/>
    <cellStyle name="_CurrencySpace_Allco Terragen Tax Equity v40" xfId="4224" xr:uid="{00000000-0005-0000-0000-000073100000}"/>
    <cellStyle name="_CurrencySpace_Allco Terragen Tax Equity v43 Combined" xfId="4225" xr:uid="{00000000-0005-0000-0000-000074100000}"/>
    <cellStyle name="_CurrencySpace_Altona Capital Budget 8-3-07" xfId="4226" xr:uid="{00000000-0005-0000-0000-000075100000}"/>
    <cellStyle name="_CurrencySpace_Altona Capital Budget 8-3-07 2" xfId="4227" xr:uid="{00000000-0005-0000-0000-000076100000}"/>
    <cellStyle name="_CurrencySpace_Altona Capital Budget 8-3-07 2 2" xfId="4228" xr:uid="{00000000-0005-0000-0000-000077100000}"/>
    <cellStyle name="_CurrencySpace_Altona Capital Budget 8-3-07 3" xfId="4229" xr:uid="{00000000-0005-0000-0000-000078100000}"/>
    <cellStyle name="_CurrencySpace_Altona Capital Budget 8-3-07 4" xfId="4230" xr:uid="{00000000-0005-0000-0000-000079100000}"/>
    <cellStyle name="_CurrencySpace_Book1" xfId="4231" xr:uid="{00000000-0005-0000-0000-00007A100000}"/>
    <cellStyle name="_CurrencySpace_CapEx" xfId="4232" xr:uid="{00000000-0005-0000-0000-00007B100000}"/>
    <cellStyle name="_CurrencySpace_CapEx 2" xfId="4233" xr:uid="{00000000-0005-0000-0000-00007C100000}"/>
    <cellStyle name="_CurrencySpace_CapEx 3" xfId="4234" xr:uid="{00000000-0005-0000-0000-00007D100000}"/>
    <cellStyle name="_CurrencySpace_CapEx 4" xfId="4235" xr:uid="{00000000-0005-0000-0000-00007E100000}"/>
    <cellStyle name="_CurrencySpace_Cost" xfId="4236" xr:uid="{00000000-0005-0000-0000-00007F100000}"/>
    <cellStyle name="_CurrencySpace_Cost 2" xfId="4237" xr:uid="{00000000-0005-0000-0000-000080100000}"/>
    <cellStyle name="_CurrencySpace_Cost 3" xfId="4238" xr:uid="{00000000-0005-0000-0000-000081100000}"/>
    <cellStyle name="_CurrencySpace_Cost 4" xfId="4239" xr:uid="{00000000-0005-0000-0000-000082100000}"/>
    <cellStyle name="_CurrencySpace_Dev + Const" xfId="4240" xr:uid="{00000000-0005-0000-0000-000083100000}"/>
    <cellStyle name="_CurrencySpace_Diamond Model v49" xfId="4241" xr:uid="{00000000-0005-0000-0000-000084100000}"/>
    <cellStyle name="_CurrencySpace_Diamond Model v49 2" xfId="4242" xr:uid="{00000000-0005-0000-0000-000085100000}"/>
    <cellStyle name="_CurrencySpace_Finace Fee" xfId="4243" xr:uid="{00000000-0005-0000-0000-000086100000}"/>
    <cellStyle name="_CurrencySpace_Interface" xfId="4244" xr:uid="{00000000-0005-0000-0000-000087100000}"/>
    <cellStyle name="_CurrencySpace_McAdoo_Grand Ridge Model v56" xfId="4245" xr:uid="{00000000-0005-0000-0000-000088100000}"/>
    <cellStyle name="_CurrencySpace_Model 03_21_02 Base Case No Weights" xfId="4246" xr:uid="{00000000-0005-0000-0000-000089100000}"/>
    <cellStyle name="_CurrencySpace_Model 03_21_02 Base Case No Weights 2" xfId="4247" xr:uid="{00000000-0005-0000-0000-00008A100000}"/>
    <cellStyle name="_CurrencySpace_Model 03_21_02 Base Case No Weights 2 2" xfId="4248" xr:uid="{00000000-0005-0000-0000-00008B100000}"/>
    <cellStyle name="_CurrencySpace_Model 03_21_02 Base Case No Weights 3" xfId="4249" xr:uid="{00000000-0005-0000-0000-00008C100000}"/>
    <cellStyle name="_CurrencySpace_Model 03_21_02 Base Case No Weights 3 2" xfId="4250" xr:uid="{00000000-0005-0000-0000-00008D100000}"/>
    <cellStyle name="_CurrencySpace_Model 03_21_02 Base Case No Weights 3 3" xfId="4251" xr:uid="{00000000-0005-0000-0000-00008E100000}"/>
    <cellStyle name="_CurrencySpace_Model 03_21_02 Base Case No Weights 4" xfId="4252" xr:uid="{00000000-0005-0000-0000-00008F100000}"/>
    <cellStyle name="_CurrencySpace_Model 03_21_02 Base Case No Weights 5" xfId="4253" xr:uid="{00000000-0005-0000-0000-000090100000}"/>
    <cellStyle name="_CurrencySpace_Model 03_21_02 Base Case No Weights 6" xfId="4254" xr:uid="{00000000-0005-0000-0000-000091100000}"/>
    <cellStyle name="_CurrencySpace_Model 03_21_02 Base Case No Weights 7" xfId="4255" xr:uid="{00000000-0005-0000-0000-000092100000}"/>
    <cellStyle name="_CurrencySpace_Noble NY 2008 Model (using Hackberry framework) with 731a depreciation 11.30.07 after gutting" xfId="4256" xr:uid="{00000000-0005-0000-0000-000093100000}"/>
    <cellStyle name="_CurrencySpace_Overhead" xfId="4257" xr:uid="{00000000-0005-0000-0000-000094100000}"/>
    <cellStyle name="_CurrencySpace_Portfolio Inputs" xfId="4258" xr:uid="{00000000-0005-0000-0000-000095100000}"/>
    <cellStyle name="_CurrencySpace_Portfolio Inputs 2" xfId="4259" xr:uid="{00000000-0005-0000-0000-000096100000}"/>
    <cellStyle name="_CurrencySpace_Sheet1" xfId="4260" xr:uid="{00000000-0005-0000-0000-000097100000}"/>
    <cellStyle name="_CurrencySpace_Thumb - Revolver 1-20-08" xfId="4261" xr:uid="{00000000-0005-0000-0000-000098100000}"/>
    <cellStyle name="_CurrencySpace_Thumb - Revolver 1-20-08 2" xfId="4262" xr:uid="{00000000-0005-0000-0000-000099100000}"/>
    <cellStyle name="_CurrencySpace_Thumb - Revolver 1-20-08 3" xfId="4263" xr:uid="{00000000-0005-0000-0000-00009A100000}"/>
    <cellStyle name="_CurrencySpace_Thumb - Revolver 1-20-08 4" xfId="4264" xr:uid="{00000000-0005-0000-0000-00009B100000}"/>
    <cellStyle name="_CurrencySpace_Turbine" xfId="4265" xr:uid="{00000000-0005-0000-0000-00009C100000}"/>
    <cellStyle name="_CurrencySpace_Turbine Financing" xfId="4266" xr:uid="{00000000-0005-0000-0000-00009D100000}"/>
    <cellStyle name="_CurveInput2" xfId="4267" xr:uid="{00000000-0005-0000-0000-00009E100000}"/>
    <cellStyle name="_Curves" xfId="4268" xr:uid="{00000000-0005-0000-0000-00009F100000}"/>
    <cellStyle name="_D_Consolidated2" xfId="4269" xr:uid="{00000000-0005-0000-0000-0000A0100000}"/>
    <cellStyle name="_Data" xfId="4270" xr:uid="{00000000-0005-0000-0000-0000A1100000}"/>
    <cellStyle name="_x0013__Data" xfId="4271" xr:uid="{00000000-0005-0000-0000-0000A2100000}"/>
    <cellStyle name="_Data 2" xfId="4272" xr:uid="{00000000-0005-0000-0000-0000A3100000}"/>
    <cellStyle name="_x0013__DataIn" xfId="4273" xr:uid="{00000000-0005-0000-0000-0000A4100000}"/>
    <cellStyle name="_x0013__dBuild" xfId="4274" xr:uid="{00000000-0005-0000-0000-0000A5100000}"/>
    <cellStyle name="_Debt Issue Costs - UPP August 2003" xfId="4275" xr:uid="{00000000-0005-0000-0000-0000A6100000}"/>
    <cellStyle name="_Debt Issue Costs - UPP August 2003_Gila River Model updated hedges change page" xfId="4276" xr:uid="{00000000-0005-0000-0000-0000A7100000}"/>
    <cellStyle name="_Debt Issue Costs - UPP August 2003_Updates" xfId="4277" xr:uid="{00000000-0005-0000-0000-0000A8100000}"/>
    <cellStyle name="_Debt Schedule (DIP) 120705 to MB v1.2" xfId="4278" xr:uid="{00000000-0005-0000-0000-0000A9100000}"/>
    <cellStyle name="_Debt Schedule (First Priority Note) to PA 041806" xfId="4279" xr:uid="{00000000-0005-0000-0000-0000AA100000}"/>
    <cellStyle name="_Debt Sizing - 4.15.09" xfId="4280" xr:uid="{00000000-0005-0000-0000-0000AB100000}"/>
    <cellStyle name="_Debt Sizing Model" xfId="4281" xr:uid="{00000000-0005-0000-0000-0000AC100000}"/>
    <cellStyle name="_DEI Guatemala v1.1" xfId="4282" xr:uid="{00000000-0005-0000-0000-0000AD100000}"/>
    <cellStyle name="_Deliverables_Market Prices ERCOT-N 3PCase" xfId="4283" xr:uid="{00000000-0005-0000-0000-0000AE100000}"/>
    <cellStyle name="_Deliverables_Market Prices ERCOT-N 4PCase (2)" xfId="4284" xr:uid="{00000000-0005-0000-0000-0000AF100000}"/>
    <cellStyle name="_Dell with sensitivity" xfId="4285" xr:uid="{00000000-0005-0000-0000-0000B0100000}"/>
    <cellStyle name="_Dell with sensitivity_CEG consolidated model_JEL_v.9" xfId="4286" xr:uid="{00000000-0005-0000-0000-0000B1100000}"/>
    <cellStyle name="_Dell with sensitivity_D_Consolidated2" xfId="4287" xr:uid="{00000000-0005-0000-0000-0000B2100000}"/>
    <cellStyle name="_Dell with sensitivity_Mutilples Template2" xfId="4288" xr:uid="{00000000-0005-0000-0000-0000B3100000}"/>
    <cellStyle name="_Dell_6c_Stdv10_sensitivity sheet" xfId="4289" xr:uid="{00000000-0005-0000-0000-0000B4100000}"/>
    <cellStyle name="_Dell_6c_Stdv10_sensitivity sheet_CEG consolidated model_JEL_v.9" xfId="4290" xr:uid="{00000000-0005-0000-0000-0000B5100000}"/>
    <cellStyle name="_Dell_6c_Stdv10_sensitivity sheet_D_Consolidated2" xfId="4291" xr:uid="{00000000-0005-0000-0000-0000B6100000}"/>
    <cellStyle name="_Dell_6c_Stdv10_sensitivity sheet_Mutilples Template2" xfId="4292" xr:uid="{00000000-0005-0000-0000-0000B7100000}"/>
    <cellStyle name="_Dell_6c_Stdv8_EntergyRFPv2_Final" xfId="4293" xr:uid="{00000000-0005-0000-0000-0000B8100000}"/>
    <cellStyle name="_Dell_6c_Stdv8_EntergyRFPv2_Final_Gila River Model updated hedges change page" xfId="4294" xr:uid="{00000000-0005-0000-0000-0000B9100000}"/>
    <cellStyle name="_Dell_6c_Stdv8_EntergyRFPv2_Final_Updates" xfId="4295" xr:uid="{00000000-0005-0000-0000-0000BA100000}"/>
    <cellStyle name="_Dell_Level_5a" xfId="4296" xr:uid="{00000000-0005-0000-0000-0000BB100000}"/>
    <cellStyle name="_Dell_Level_5a_Gila River Model updated hedges change page" xfId="4297" xr:uid="{00000000-0005-0000-0000-0000BC100000}"/>
    <cellStyle name="_Dell_Level_5a_Updates" xfId="4298" xr:uid="{00000000-0005-0000-0000-0000BD100000}"/>
    <cellStyle name="_Dell_Level_5d" xfId="4299" xr:uid="{00000000-0005-0000-0000-0000BE100000}"/>
    <cellStyle name="_Dell_Level_5d_Gila River Model updated hedges change page" xfId="4300" xr:uid="{00000000-0005-0000-0000-0000BF100000}"/>
    <cellStyle name="_Dell_Level_5d_Updates" xfId="4301" xr:uid="{00000000-0005-0000-0000-0000C0100000}"/>
    <cellStyle name="_Dell_Level_6c" xfId="4302" xr:uid="{00000000-0005-0000-0000-0000C1100000}"/>
    <cellStyle name="_Dell_Level_6c 2" xfId="4303" xr:uid="{00000000-0005-0000-0000-0000C2100000}"/>
    <cellStyle name="_Dell_Level_6c 3" xfId="4304" xr:uid="{00000000-0005-0000-0000-0000C3100000}"/>
    <cellStyle name="_Dell_Level_6c_CEG consolidated model_JEL_v.9" xfId="4305" xr:uid="{00000000-0005-0000-0000-0000C4100000}"/>
    <cellStyle name="_Dell_Level_6c_CEG consolidated model_JEL_v.9 2" xfId="4306" xr:uid="{00000000-0005-0000-0000-0000C5100000}"/>
    <cellStyle name="_Dell_Level_6c_CEG consolidated model_JEL_v.9 3" xfId="4307" xr:uid="{00000000-0005-0000-0000-0000C6100000}"/>
    <cellStyle name="_Dell_Level_6c_CEG consolidated model_JEL_v.9_PJM 11" xfId="4308" xr:uid="{00000000-0005-0000-0000-0000C7100000}"/>
    <cellStyle name="_Dell_Level_6c_D_Consolidated2" xfId="4309" xr:uid="{00000000-0005-0000-0000-0000C8100000}"/>
    <cellStyle name="_Dell_Level_6c_D_Consolidated2 2" xfId="4310" xr:uid="{00000000-0005-0000-0000-0000C9100000}"/>
    <cellStyle name="_Dell_Level_6c_D_Consolidated2 3" xfId="4311" xr:uid="{00000000-0005-0000-0000-0000CA100000}"/>
    <cellStyle name="_Dell_Level_6c_D_Consolidated2_PJM 11" xfId="4312" xr:uid="{00000000-0005-0000-0000-0000CB100000}"/>
    <cellStyle name="_Dell_Level_6c_Gila River Model updated hedges change page" xfId="4313" xr:uid="{00000000-0005-0000-0000-0000CC100000}"/>
    <cellStyle name="_Dell_Level_6c_Mutilples Template2" xfId="4314" xr:uid="{00000000-0005-0000-0000-0000CD100000}"/>
    <cellStyle name="_Dell_Level_6c_Mutilples Template2 2" xfId="4315" xr:uid="{00000000-0005-0000-0000-0000CE100000}"/>
    <cellStyle name="_Dell_Level_6c_Mutilples Template2 3" xfId="4316" xr:uid="{00000000-0005-0000-0000-0000CF100000}"/>
    <cellStyle name="_Dell_Level_6c_Mutilples Template2_PJM 11" xfId="4317" xr:uid="{00000000-0005-0000-0000-0000D0100000}"/>
    <cellStyle name="_Dell_Level_6c_PJM 11" xfId="4318" xr:uid="{00000000-0005-0000-0000-0000D1100000}"/>
    <cellStyle name="_Dell_Level_6c_Updates" xfId="4319" xr:uid="{00000000-0005-0000-0000-0000D2100000}"/>
    <cellStyle name="_Devon 15-18 Fixed-Variable" xfId="4320" xr:uid="{00000000-0005-0000-0000-0000D3100000}"/>
    <cellStyle name="_Devon COS (Rate model for Norwalk Exhibit 4-25-07)" xfId="4321" xr:uid="{00000000-0005-0000-0000-0000D4100000}"/>
    <cellStyle name="_Devon Generation 120706 Bid Model - Final_updated" xfId="4322" xr:uid="{00000000-0005-0000-0000-0000D5100000}"/>
    <cellStyle name="_Devon LM6000 Addtion OM Cost breakdown  - Rev1" xfId="4323" xr:uid="{00000000-0005-0000-0000-0000D6100000}"/>
    <cellStyle name="_Devon LM6000 Info" xfId="4324" xr:uid="{00000000-0005-0000-0000-0000D7100000}"/>
    <cellStyle name="_Devon LM6000 Info (2)" xfId="4325" xr:uid="{00000000-0005-0000-0000-0000D8100000}"/>
    <cellStyle name="_Devon LM6000 Info 122007" xfId="4326" xr:uid="{00000000-0005-0000-0000-0000D9100000}"/>
    <cellStyle name="_Devon LM6000 Info 122707" xfId="4327" xr:uid="{00000000-0005-0000-0000-0000DA100000}"/>
    <cellStyle name="_Devon LM6000 Info Rev1 (5)" xfId="4328" xr:uid="{00000000-0005-0000-0000-0000DB100000}"/>
    <cellStyle name="_Diamond Model v49" xfId="4329" xr:uid="{00000000-0005-0000-0000-0000DC100000}"/>
    <cellStyle name="_Dispatch_Gross Margins_Sandy Creek (2)" xfId="4330" xr:uid="{00000000-0005-0000-0000-0000DD100000}"/>
    <cellStyle name="_Dispatch_SandyCreek_3Pcase" xfId="4331" xr:uid="{00000000-0005-0000-0000-0000DE100000}"/>
    <cellStyle name="_Dispatch_SandyCreek_3Pcase (2)" xfId="4332" xr:uid="{00000000-0005-0000-0000-0000DF100000}"/>
    <cellStyle name="_Dollar" xfId="4333" xr:uid="{00000000-0005-0000-0000-0000E0100000}"/>
    <cellStyle name="_Dollar 2" xfId="4334" xr:uid="{00000000-0005-0000-0000-0000E1100000}"/>
    <cellStyle name="_Dollar 2 2" xfId="4335" xr:uid="{00000000-0005-0000-0000-0000E2100000}"/>
    <cellStyle name="_Dollar 3" xfId="4336" xr:uid="{00000000-0005-0000-0000-0000E3100000}"/>
    <cellStyle name="_Dollar 4" xfId="4337" xr:uid="{00000000-0005-0000-0000-0000E4100000}"/>
    <cellStyle name="_Dollar 4 2" xfId="4338" xr:uid="{00000000-0005-0000-0000-0000E5100000}"/>
    <cellStyle name="_Dollar 4 3" xfId="4339" xr:uid="{00000000-0005-0000-0000-0000E6100000}"/>
    <cellStyle name="_DSS Monthly Close Package" xfId="4340" xr:uid="{00000000-0005-0000-0000-0000E7100000}"/>
    <cellStyle name="_Duke-Arlington O&amp;M Rev-2 10Oct2005" xfId="4341" xr:uid="{00000000-0005-0000-0000-0000E8100000}"/>
    <cellStyle name="_Economics" xfId="4342" xr:uid="{00000000-0005-0000-0000-0000E9100000}"/>
    <cellStyle name="_Economics 2" xfId="4343" xr:uid="{00000000-0005-0000-0000-0000EA100000}"/>
    <cellStyle name="_Economics 3" xfId="4344" xr:uid="{00000000-0005-0000-0000-0000EB100000}"/>
    <cellStyle name="_Economics 4" xfId="4345" xr:uid="{00000000-0005-0000-0000-0000EC100000}"/>
    <cellStyle name="_Economics_aLog" xfId="4346" xr:uid="{00000000-0005-0000-0000-0000ED100000}"/>
    <cellStyle name="_Economics_Annual CF" xfId="4347" xr:uid="{00000000-0005-0000-0000-0000EE100000}"/>
    <cellStyle name="_Economics_Asset Management Expenses NY '08 11-1-07" xfId="4348" xr:uid="{00000000-0005-0000-0000-0000EF100000}"/>
    <cellStyle name="_Economics_Asset Management Expenses NY '08 11-1-07 2" xfId="4349" xr:uid="{00000000-0005-0000-0000-0000F0100000}"/>
    <cellStyle name="_Economics_Book1" xfId="4350" xr:uid="{00000000-0005-0000-0000-0000F1100000}"/>
    <cellStyle name="_Economics_bSum" xfId="4351" xr:uid="{00000000-0005-0000-0000-0000F2100000}"/>
    <cellStyle name="_Economics_bSum_1" xfId="4352" xr:uid="{00000000-0005-0000-0000-0000F3100000}"/>
    <cellStyle name="_Economics_Chateaugay" xfId="4353" xr:uid="{00000000-0005-0000-0000-0000F4100000}"/>
    <cellStyle name="_Economics_Chateaugay 2" xfId="4354" xr:uid="{00000000-0005-0000-0000-0000F5100000}"/>
    <cellStyle name="_Economics_DataIn" xfId="4355" xr:uid="{00000000-0005-0000-0000-0000F6100000}"/>
    <cellStyle name="_Economics_dBuild" xfId="4356" xr:uid="{00000000-0005-0000-0000-0000F7100000}"/>
    <cellStyle name="_Economics_eLoan" xfId="4357" xr:uid="{00000000-0005-0000-0000-0000F8100000}"/>
    <cellStyle name="_Economics_eLoans" xfId="4358" xr:uid="{00000000-0005-0000-0000-0000F9100000}"/>
    <cellStyle name="_Economics_eVF" xfId="4359" xr:uid="{00000000-0005-0000-0000-0000FA100000}"/>
    <cellStyle name="_Economics_eVF_aLog" xfId="4360" xr:uid="{00000000-0005-0000-0000-0000FB100000}"/>
    <cellStyle name="_Economics_eVF_bSum" xfId="4361" xr:uid="{00000000-0005-0000-0000-0000FC100000}"/>
    <cellStyle name="_Economics_eVF_bSum_1" xfId="4362" xr:uid="{00000000-0005-0000-0000-0000FD100000}"/>
    <cellStyle name="_Economics_eVF_fOp" xfId="4363" xr:uid="{00000000-0005-0000-0000-0000FE100000}"/>
    <cellStyle name="_Economics_eVF_gAnn" xfId="4364" xr:uid="{00000000-0005-0000-0000-0000FF100000}"/>
    <cellStyle name="_Economics_eVF_Gulf Wind 2-199.20MW-MHIs-Merchant-2009Feb03" xfId="4365" xr:uid="{00000000-0005-0000-0000-000000110000}"/>
    <cellStyle name="_Economics_eVF_Gulf Wind 2-199.20MW-MHIs-Merchant-2009Jan21" xfId="4366" xr:uid="{00000000-0005-0000-0000-000001110000}"/>
    <cellStyle name="_Economics_eVF_Hatchet Ridge-MHI 2.4s-(2009pricing)-103.20 MW-2009Feb03" xfId="4367" xr:uid="{00000000-0005-0000-0000-000002110000}"/>
    <cellStyle name="_Economics_eVF_hTaxLease" xfId="4368" xr:uid="{00000000-0005-0000-0000-000003110000}"/>
    <cellStyle name="_Economics_fOp" xfId="4369" xr:uid="{00000000-0005-0000-0000-000004110000}"/>
    <cellStyle name="_Economics_gAnn" xfId="4370" xr:uid="{00000000-0005-0000-0000-000005110000}"/>
    <cellStyle name="_Economics_Gulf Wind 2-199.20MW-MHIs-Merchant-2009Feb03" xfId="4371" xr:uid="{00000000-0005-0000-0000-000006110000}"/>
    <cellStyle name="_Economics_Gulf Wind 2-199.20MW-MHIs-Merchant-2009Jan21" xfId="4372" xr:uid="{00000000-0005-0000-0000-000007110000}"/>
    <cellStyle name="_Economics_Hatchet Ridge-MHI 2.4s-(2009pricing)103.20 MW-2008Dec19-VF" xfId="4373" xr:uid="{00000000-0005-0000-0000-000008110000}"/>
    <cellStyle name="_Economics_Hatchet Ridge-MHI 2.4s-(2009pricing)-103.20 MW-2009Feb03" xfId="4374" xr:uid="{00000000-0005-0000-0000-000009110000}"/>
    <cellStyle name="_Economics_hDataIn" xfId="4375" xr:uid="{00000000-0005-0000-0000-00000A110000}"/>
    <cellStyle name="_Economics_hTaxLease" xfId="4376" xr:uid="{00000000-0005-0000-0000-00000B110000}"/>
    <cellStyle name="_Economics_Majestic 2-79.20MW-MHIs-PPA-2008Dec19-VF" xfId="4377" xr:uid="{00000000-0005-0000-0000-00000C110000}"/>
    <cellStyle name="_Economics_MJ" xfId="4378" xr:uid="{00000000-0005-0000-0000-00000D110000}"/>
    <cellStyle name="_Economics_PR-MHI 2 4s-00 00MW-2008July17" xfId="4379" xr:uid="{00000000-0005-0000-0000-00000E110000}"/>
    <cellStyle name="_Economics_ST" xfId="4380" xr:uid="{00000000-0005-0000-0000-00000F110000}"/>
    <cellStyle name="_ECP 01.04.02" xfId="4381" xr:uid="{00000000-0005-0000-0000-000010110000}"/>
    <cellStyle name="_ECP 1.17.02MK" xfId="4382" xr:uid="{00000000-0005-0000-0000-000011110000}"/>
    <cellStyle name="_ECP 1-22-02" xfId="4383" xr:uid="{00000000-0005-0000-0000-000012110000}"/>
    <cellStyle name="_ECP Model v30 B" xfId="4384" xr:uid="{00000000-0005-0000-0000-000013110000}"/>
    <cellStyle name="_ECP Model v30 B 2" xfId="4385" xr:uid="{00000000-0005-0000-0000-000014110000}"/>
    <cellStyle name="_ECP Model v30 B 3" xfId="4386" xr:uid="{00000000-0005-0000-0000-000015110000}"/>
    <cellStyle name="_ECP Model v30 B_CEG consolidated model_JEL_v.9" xfId="4387" xr:uid="{00000000-0005-0000-0000-000016110000}"/>
    <cellStyle name="_ECP Model v30 B_CEG consolidated model_JEL_v.9 2" xfId="4388" xr:uid="{00000000-0005-0000-0000-000017110000}"/>
    <cellStyle name="_ECP Model v30 B_CEG consolidated model_JEL_v.9 3" xfId="4389" xr:uid="{00000000-0005-0000-0000-000018110000}"/>
    <cellStyle name="_ECP Model v30 B_CEG consolidated model_JEL_v.9_PJM 11" xfId="4390" xr:uid="{00000000-0005-0000-0000-000019110000}"/>
    <cellStyle name="_ECP Model v30 B_D_Consolidated2" xfId="4391" xr:uid="{00000000-0005-0000-0000-00001A110000}"/>
    <cellStyle name="_ECP Model v30 B_D_Consolidated2 2" xfId="4392" xr:uid="{00000000-0005-0000-0000-00001B110000}"/>
    <cellStyle name="_ECP Model v30 B_D_Consolidated2 3" xfId="4393" xr:uid="{00000000-0005-0000-0000-00001C110000}"/>
    <cellStyle name="_ECP Model v30 B_D_Consolidated2_PJM 11" xfId="4394" xr:uid="{00000000-0005-0000-0000-00001D110000}"/>
    <cellStyle name="_ECP Model v30 B_Mutilples Template2" xfId="4395" xr:uid="{00000000-0005-0000-0000-00001E110000}"/>
    <cellStyle name="_ECP Model v30 B_Mutilples Template2 2" xfId="4396" xr:uid="{00000000-0005-0000-0000-00001F110000}"/>
    <cellStyle name="_ECP Model v30 B_Mutilples Template2 3" xfId="4397" xr:uid="{00000000-0005-0000-0000-000020110000}"/>
    <cellStyle name="_ECP Model v30 B_Mutilples Template2_PJM 11" xfId="4398" xr:uid="{00000000-0005-0000-0000-000021110000}"/>
    <cellStyle name="_ECP Model v30 B_PJM 11" xfId="4399" xr:uid="{00000000-0005-0000-0000-000022110000}"/>
    <cellStyle name="_ECP Model v36 07-27-2001" xfId="4400" xr:uid="{00000000-0005-0000-0000-000023110000}"/>
    <cellStyle name="_ECP Model v50.SENSITIVITY" xfId="4401" xr:uid="{00000000-0005-0000-0000-000024110000}"/>
    <cellStyle name="_ECP Model v65" xfId="4402" xr:uid="{00000000-0005-0000-0000-000025110000}"/>
    <cellStyle name="_ECP Model v65 2" xfId="4403" xr:uid="{00000000-0005-0000-0000-000026110000}"/>
    <cellStyle name="_ECP Model v65 3" xfId="4404" xr:uid="{00000000-0005-0000-0000-000027110000}"/>
    <cellStyle name="_ECP Model v65_CEG consolidated model_JEL_v.9" xfId="4405" xr:uid="{00000000-0005-0000-0000-000028110000}"/>
    <cellStyle name="_ECP Model v65_CEG consolidated model_JEL_v.9 2" xfId="4406" xr:uid="{00000000-0005-0000-0000-000029110000}"/>
    <cellStyle name="_ECP Model v65_CEG consolidated model_JEL_v.9 3" xfId="4407" xr:uid="{00000000-0005-0000-0000-00002A110000}"/>
    <cellStyle name="_ECP Model v65_CEG consolidated model_JEL_v.9_PJM 11" xfId="4408" xr:uid="{00000000-0005-0000-0000-00002B110000}"/>
    <cellStyle name="_ECP Model v65_D_Consolidated2" xfId="4409" xr:uid="{00000000-0005-0000-0000-00002C110000}"/>
    <cellStyle name="_ECP Model v65_D_Consolidated2 2" xfId="4410" xr:uid="{00000000-0005-0000-0000-00002D110000}"/>
    <cellStyle name="_ECP Model v65_D_Consolidated2 3" xfId="4411" xr:uid="{00000000-0005-0000-0000-00002E110000}"/>
    <cellStyle name="_ECP Model v65_D_Consolidated2_PJM 11" xfId="4412" xr:uid="{00000000-0005-0000-0000-00002F110000}"/>
    <cellStyle name="_ECP Model v65_Mutilples Template2" xfId="4413" xr:uid="{00000000-0005-0000-0000-000030110000}"/>
    <cellStyle name="_ECP Model v65_Mutilples Template2 2" xfId="4414" xr:uid="{00000000-0005-0000-0000-000031110000}"/>
    <cellStyle name="_ECP Model v65_Mutilples Template2 3" xfId="4415" xr:uid="{00000000-0005-0000-0000-000032110000}"/>
    <cellStyle name="_ECP Model v65_Mutilples Template2_PJM 11" xfId="4416" xr:uid="{00000000-0005-0000-0000-000033110000}"/>
    <cellStyle name="_ECP Model v65_PJM 11" xfId="4417" xr:uid="{00000000-0005-0000-0000-000034110000}"/>
    <cellStyle name="_ecp new - Enron buyout 01-05-01" xfId="4418" xr:uid="{00000000-0005-0000-0000-000035110000}"/>
    <cellStyle name="_ecp new - Enron buyout 01-05-01 2" xfId="4419" xr:uid="{00000000-0005-0000-0000-000036110000}"/>
    <cellStyle name="_ecp new - Enron buyout 01-05-01 3" xfId="4420" xr:uid="{00000000-0005-0000-0000-000037110000}"/>
    <cellStyle name="_ecp new - Enron buyout 01-05-01_CEG consolidated model_JEL_v.9" xfId="4421" xr:uid="{00000000-0005-0000-0000-000038110000}"/>
    <cellStyle name="_ecp new - Enron buyout 01-05-01_CEG consolidated model_JEL_v.9 2" xfId="4422" xr:uid="{00000000-0005-0000-0000-000039110000}"/>
    <cellStyle name="_ecp new - Enron buyout 01-05-01_CEG consolidated model_JEL_v.9 3" xfId="4423" xr:uid="{00000000-0005-0000-0000-00003A110000}"/>
    <cellStyle name="_ecp new - Enron buyout 01-05-01_CEG consolidated model_JEL_v.9_PJM 11" xfId="4424" xr:uid="{00000000-0005-0000-0000-00003B110000}"/>
    <cellStyle name="_ecp new - Enron buyout 01-05-01_D_Consolidated2" xfId="4425" xr:uid="{00000000-0005-0000-0000-00003C110000}"/>
    <cellStyle name="_ecp new - Enron buyout 01-05-01_D_Consolidated2 2" xfId="4426" xr:uid="{00000000-0005-0000-0000-00003D110000}"/>
    <cellStyle name="_ecp new - Enron buyout 01-05-01_D_Consolidated2 3" xfId="4427" xr:uid="{00000000-0005-0000-0000-00003E110000}"/>
    <cellStyle name="_ecp new - Enron buyout 01-05-01_D_Consolidated2_PJM 11" xfId="4428" xr:uid="{00000000-0005-0000-0000-00003F110000}"/>
    <cellStyle name="_ecp new - Enron buyout 01-05-01_Mutilples Template2" xfId="4429" xr:uid="{00000000-0005-0000-0000-000040110000}"/>
    <cellStyle name="_ecp new - Enron buyout 01-05-01_Mutilples Template2 2" xfId="4430" xr:uid="{00000000-0005-0000-0000-000041110000}"/>
    <cellStyle name="_ecp new - Enron buyout 01-05-01_Mutilples Template2 3" xfId="4431" xr:uid="{00000000-0005-0000-0000-000042110000}"/>
    <cellStyle name="_ecp new - Enron buyout 01-05-01_Mutilples Template2_PJM 11" xfId="4432" xr:uid="{00000000-0005-0000-0000-000043110000}"/>
    <cellStyle name="_ecp new - Enron buyout 01-05-01_PJM 11" xfId="4433" xr:uid="{00000000-0005-0000-0000-000044110000}"/>
    <cellStyle name="_ecp new - Enron buyout 04-09-01" xfId="4434" xr:uid="{00000000-0005-0000-0000-000045110000}"/>
    <cellStyle name="_ecp new - Enron buyout 04-09-01 2" xfId="4435" xr:uid="{00000000-0005-0000-0000-000046110000}"/>
    <cellStyle name="_ecp new - Enron buyout 04-09-01 3" xfId="4436" xr:uid="{00000000-0005-0000-0000-000047110000}"/>
    <cellStyle name="_ecp new - Enron buyout 04-09-01_CEG consolidated model_JEL_v.9" xfId="4437" xr:uid="{00000000-0005-0000-0000-000048110000}"/>
    <cellStyle name="_ecp new - Enron buyout 04-09-01_CEG consolidated model_JEL_v.9 2" xfId="4438" xr:uid="{00000000-0005-0000-0000-000049110000}"/>
    <cellStyle name="_ecp new - Enron buyout 04-09-01_CEG consolidated model_JEL_v.9 3" xfId="4439" xr:uid="{00000000-0005-0000-0000-00004A110000}"/>
    <cellStyle name="_ecp new - Enron buyout 04-09-01_CEG consolidated model_JEL_v.9_PJM 11" xfId="4440" xr:uid="{00000000-0005-0000-0000-00004B110000}"/>
    <cellStyle name="_ecp new - Enron buyout 04-09-01_D_Consolidated2" xfId="4441" xr:uid="{00000000-0005-0000-0000-00004C110000}"/>
    <cellStyle name="_ecp new - Enron buyout 04-09-01_D_Consolidated2 2" xfId="4442" xr:uid="{00000000-0005-0000-0000-00004D110000}"/>
    <cellStyle name="_ecp new - Enron buyout 04-09-01_D_Consolidated2 3" xfId="4443" xr:uid="{00000000-0005-0000-0000-00004E110000}"/>
    <cellStyle name="_ecp new - Enron buyout 04-09-01_D_Consolidated2_PJM 11" xfId="4444" xr:uid="{00000000-0005-0000-0000-00004F110000}"/>
    <cellStyle name="_ecp new - Enron buyout 04-09-01_Mutilples Template2" xfId="4445" xr:uid="{00000000-0005-0000-0000-000050110000}"/>
    <cellStyle name="_ecp new - Enron buyout 04-09-01_Mutilples Template2 2" xfId="4446" xr:uid="{00000000-0005-0000-0000-000051110000}"/>
    <cellStyle name="_ecp new - Enron buyout 04-09-01_Mutilples Template2 3" xfId="4447" xr:uid="{00000000-0005-0000-0000-000052110000}"/>
    <cellStyle name="_ecp new - Enron buyout 04-09-01_Mutilples Template2_PJM 11" xfId="4448" xr:uid="{00000000-0005-0000-0000-000053110000}"/>
    <cellStyle name="_ecp new - Enron buyout 04-09-01_PJM 11" xfId="4449" xr:uid="{00000000-0005-0000-0000-000054110000}"/>
    <cellStyle name="_ecp new 10" xfId="4450" xr:uid="{00000000-0005-0000-0000-000055110000}"/>
    <cellStyle name="_ecp new 10 2" xfId="4451" xr:uid="{00000000-0005-0000-0000-000056110000}"/>
    <cellStyle name="_ecp new 10 3" xfId="4452" xr:uid="{00000000-0005-0000-0000-000057110000}"/>
    <cellStyle name="_ecp new 10_CEG consolidated model_JEL_v.9" xfId="4453" xr:uid="{00000000-0005-0000-0000-000058110000}"/>
    <cellStyle name="_ecp new 10_CEG consolidated model_JEL_v.9 2" xfId="4454" xr:uid="{00000000-0005-0000-0000-000059110000}"/>
    <cellStyle name="_ecp new 10_CEG consolidated model_JEL_v.9 3" xfId="4455" xr:uid="{00000000-0005-0000-0000-00005A110000}"/>
    <cellStyle name="_ecp new 10_CEG consolidated model_JEL_v.9_PJM 11" xfId="4456" xr:uid="{00000000-0005-0000-0000-00005B110000}"/>
    <cellStyle name="_ecp new 10_D_Consolidated2" xfId="4457" xr:uid="{00000000-0005-0000-0000-00005C110000}"/>
    <cellStyle name="_ecp new 10_D_Consolidated2 2" xfId="4458" xr:uid="{00000000-0005-0000-0000-00005D110000}"/>
    <cellStyle name="_ecp new 10_D_Consolidated2 3" xfId="4459" xr:uid="{00000000-0005-0000-0000-00005E110000}"/>
    <cellStyle name="_ecp new 10_D_Consolidated2_PJM 11" xfId="4460" xr:uid="{00000000-0005-0000-0000-00005F110000}"/>
    <cellStyle name="_ecp new 10_Mutilples Template2" xfId="4461" xr:uid="{00000000-0005-0000-0000-000060110000}"/>
    <cellStyle name="_ecp new 10_Mutilples Template2 2" xfId="4462" xr:uid="{00000000-0005-0000-0000-000061110000}"/>
    <cellStyle name="_ecp new 10_Mutilples Template2 3" xfId="4463" xr:uid="{00000000-0005-0000-0000-000062110000}"/>
    <cellStyle name="_ecp new 10_Mutilples Template2_PJM 11" xfId="4464" xr:uid="{00000000-0005-0000-0000-000063110000}"/>
    <cellStyle name="_ecp new 10_PJM 11" xfId="4465" xr:uid="{00000000-0005-0000-0000-000064110000}"/>
    <cellStyle name="_ECP v75 EP 10-10-01" xfId="4466" xr:uid="{00000000-0005-0000-0000-000065110000}"/>
    <cellStyle name="_edited1_1Q Review- Final" xfId="4467" xr:uid="{00000000-0005-0000-0000-000066110000}"/>
    <cellStyle name="_edited1_1Q Review- Final_ByProd" xfId="4468" xr:uid="{00000000-0005-0000-0000-000067110000}"/>
    <cellStyle name="_edited1_1Q Review- Final_PVG Numbers" xfId="4469" xr:uid="{00000000-0005-0000-0000-000068110000}"/>
    <cellStyle name="_edited1_1Q Review- Final_super_bill_month_load" xfId="4470" xr:uid="{00000000-0005-0000-0000-000069110000}"/>
    <cellStyle name="_EIF Draft MODEL v2" xfId="4471" xr:uid="{00000000-0005-0000-0000-00006A110000}"/>
    <cellStyle name="_EIF Draft MODEL v2_Gila River Model updated hedges change page" xfId="4472" xr:uid="{00000000-0005-0000-0000-00006B110000}"/>
    <cellStyle name="_EIF Draft MODEL v2_Updates" xfId="4473" xr:uid="{00000000-0005-0000-0000-00006C110000}"/>
    <cellStyle name="_El Dora1" xfId="4474" xr:uid="{00000000-0005-0000-0000-00006D110000}"/>
    <cellStyle name="_El Dora1 2" xfId="4475" xr:uid="{00000000-0005-0000-0000-00006E110000}"/>
    <cellStyle name="_El Dora1 3" xfId="4476" xr:uid="{00000000-0005-0000-0000-00006F110000}"/>
    <cellStyle name="_El Dora1_CEG consolidated model_JEL_v.9" xfId="4477" xr:uid="{00000000-0005-0000-0000-000070110000}"/>
    <cellStyle name="_El Dora1_CEG consolidated model_JEL_v.9 2" xfId="4478" xr:uid="{00000000-0005-0000-0000-000071110000}"/>
    <cellStyle name="_El Dora1_CEG consolidated model_JEL_v.9 3" xfId="4479" xr:uid="{00000000-0005-0000-0000-000072110000}"/>
    <cellStyle name="_El Dora1_CEG consolidated model_JEL_v.9_PJM 11" xfId="4480" xr:uid="{00000000-0005-0000-0000-000073110000}"/>
    <cellStyle name="_El Dora1_D_Consolidated2" xfId="4481" xr:uid="{00000000-0005-0000-0000-000074110000}"/>
    <cellStyle name="_El Dora1_D_Consolidated2 2" xfId="4482" xr:uid="{00000000-0005-0000-0000-000075110000}"/>
    <cellStyle name="_El Dora1_D_Consolidated2 3" xfId="4483" xr:uid="{00000000-0005-0000-0000-000076110000}"/>
    <cellStyle name="_El Dora1_D_Consolidated2_PJM 11" xfId="4484" xr:uid="{00000000-0005-0000-0000-000077110000}"/>
    <cellStyle name="_El Dora1_Gila River Model updated hedges change page" xfId="4485" xr:uid="{00000000-0005-0000-0000-000078110000}"/>
    <cellStyle name="_El Dora1_Mutilples Template2" xfId="4486" xr:uid="{00000000-0005-0000-0000-000079110000}"/>
    <cellStyle name="_El Dora1_Mutilples Template2 2" xfId="4487" xr:uid="{00000000-0005-0000-0000-00007A110000}"/>
    <cellStyle name="_El Dora1_Mutilples Template2 3" xfId="4488" xr:uid="{00000000-0005-0000-0000-00007B110000}"/>
    <cellStyle name="_El Dora1_Mutilples Template2_PJM 11" xfId="4489" xr:uid="{00000000-0005-0000-0000-00007C110000}"/>
    <cellStyle name="_El Dora1_PJM 11" xfId="4490" xr:uid="{00000000-0005-0000-0000-00007D110000}"/>
    <cellStyle name="_El Dora1_Updates" xfId="4491" xr:uid="{00000000-0005-0000-0000-00007E110000}"/>
    <cellStyle name="_El Dorado - 0100 v2" xfId="4492" xr:uid="{00000000-0005-0000-0000-00007F110000}"/>
    <cellStyle name="_El Dorado - 0100 v2 2" xfId="4493" xr:uid="{00000000-0005-0000-0000-000080110000}"/>
    <cellStyle name="_El Dorado - 0100 v2 3" xfId="4494" xr:uid="{00000000-0005-0000-0000-000081110000}"/>
    <cellStyle name="_El Dorado - 0100 v2_CEG consolidated model_JEL_v.9" xfId="4495" xr:uid="{00000000-0005-0000-0000-000082110000}"/>
    <cellStyle name="_El Dorado - 0100 v2_CEG consolidated model_JEL_v.9 2" xfId="4496" xr:uid="{00000000-0005-0000-0000-000083110000}"/>
    <cellStyle name="_El Dorado - 0100 v2_CEG consolidated model_JEL_v.9 3" xfId="4497" xr:uid="{00000000-0005-0000-0000-000084110000}"/>
    <cellStyle name="_El Dorado - 0100 v2_CEG consolidated model_JEL_v.9_PJM 11" xfId="4498" xr:uid="{00000000-0005-0000-0000-000085110000}"/>
    <cellStyle name="_El Dorado - 0100 v2_D_Consolidated2" xfId="4499" xr:uid="{00000000-0005-0000-0000-000086110000}"/>
    <cellStyle name="_El Dorado - 0100 v2_D_Consolidated2 2" xfId="4500" xr:uid="{00000000-0005-0000-0000-000087110000}"/>
    <cellStyle name="_El Dorado - 0100 v2_D_Consolidated2 3" xfId="4501" xr:uid="{00000000-0005-0000-0000-000088110000}"/>
    <cellStyle name="_El Dorado - 0100 v2_D_Consolidated2_PJM 11" xfId="4502" xr:uid="{00000000-0005-0000-0000-000089110000}"/>
    <cellStyle name="_El Dorado - 0100 v2_Gila River Model updated hedges change page" xfId="4503" xr:uid="{00000000-0005-0000-0000-00008A110000}"/>
    <cellStyle name="_El Dorado - 0100 v2_Mutilples Template2" xfId="4504" xr:uid="{00000000-0005-0000-0000-00008B110000}"/>
    <cellStyle name="_El Dorado - 0100 v2_Mutilples Template2 2" xfId="4505" xr:uid="{00000000-0005-0000-0000-00008C110000}"/>
    <cellStyle name="_El Dorado - 0100 v2_Mutilples Template2 3" xfId="4506" xr:uid="{00000000-0005-0000-0000-00008D110000}"/>
    <cellStyle name="_El Dorado - 0100 v2_Mutilples Template2_PJM 11" xfId="4507" xr:uid="{00000000-0005-0000-0000-00008E110000}"/>
    <cellStyle name="_El Dorado - 0100 v2_PJM 11" xfId="4508" xr:uid="{00000000-0005-0000-0000-00008F110000}"/>
    <cellStyle name="_El Dorado - 0100 v2_Updates" xfId="4509" xr:uid="{00000000-0005-0000-0000-000090110000}"/>
    <cellStyle name="_El Dorado - 0100 v6" xfId="4510" xr:uid="{00000000-0005-0000-0000-000091110000}"/>
    <cellStyle name="_El Dorado - 0100 v6 2" xfId="4511" xr:uid="{00000000-0005-0000-0000-000092110000}"/>
    <cellStyle name="_El Dorado - 0100 v6 3" xfId="4512" xr:uid="{00000000-0005-0000-0000-000093110000}"/>
    <cellStyle name="_El Dorado - 0100 v6_CEG consolidated model_JEL_v.9" xfId="4513" xr:uid="{00000000-0005-0000-0000-000094110000}"/>
    <cellStyle name="_El Dorado - 0100 v6_CEG consolidated model_JEL_v.9 2" xfId="4514" xr:uid="{00000000-0005-0000-0000-000095110000}"/>
    <cellStyle name="_El Dorado - 0100 v6_CEG consolidated model_JEL_v.9 3" xfId="4515" xr:uid="{00000000-0005-0000-0000-000096110000}"/>
    <cellStyle name="_El Dorado - 0100 v6_CEG consolidated model_JEL_v.9_PJM 11" xfId="4516" xr:uid="{00000000-0005-0000-0000-000097110000}"/>
    <cellStyle name="_El Dorado - 0100 v6_D_Consolidated2" xfId="4517" xr:uid="{00000000-0005-0000-0000-000098110000}"/>
    <cellStyle name="_El Dorado - 0100 v6_D_Consolidated2 2" xfId="4518" xr:uid="{00000000-0005-0000-0000-000099110000}"/>
    <cellStyle name="_El Dorado - 0100 v6_D_Consolidated2 3" xfId="4519" xr:uid="{00000000-0005-0000-0000-00009A110000}"/>
    <cellStyle name="_El Dorado - 0100 v6_D_Consolidated2_PJM 11" xfId="4520" xr:uid="{00000000-0005-0000-0000-00009B110000}"/>
    <cellStyle name="_El Dorado - 0100 v6_Gila River Model updated hedges change page" xfId="4521" xr:uid="{00000000-0005-0000-0000-00009C110000}"/>
    <cellStyle name="_El Dorado - 0100 v6_Mutilples Template2" xfId="4522" xr:uid="{00000000-0005-0000-0000-00009D110000}"/>
    <cellStyle name="_El Dorado - 0100 v6_Mutilples Template2 2" xfId="4523" xr:uid="{00000000-0005-0000-0000-00009E110000}"/>
    <cellStyle name="_El Dorado - 0100 v6_Mutilples Template2 3" xfId="4524" xr:uid="{00000000-0005-0000-0000-00009F110000}"/>
    <cellStyle name="_El Dorado - 0100 v6_Mutilples Template2_PJM 11" xfId="4525" xr:uid="{00000000-0005-0000-0000-0000A0110000}"/>
    <cellStyle name="_El Dorado - 0100 v6_PJM 11" xfId="4526" xr:uid="{00000000-0005-0000-0000-0000A1110000}"/>
    <cellStyle name="_El Dorado - 0100 v6_Updates" xfId="4527" xr:uid="{00000000-0005-0000-0000-0000A2110000}"/>
    <cellStyle name="_El Dorado - Bank Version 1-15" xfId="4528" xr:uid="{00000000-0005-0000-0000-0000A3110000}"/>
    <cellStyle name="_El Dorado - Bank Version 1-15 2" xfId="4529" xr:uid="{00000000-0005-0000-0000-0000A4110000}"/>
    <cellStyle name="_El Dorado - Bank Version 1-15 3" xfId="4530" xr:uid="{00000000-0005-0000-0000-0000A5110000}"/>
    <cellStyle name="_El Dorado - Bank Version 1-15_CEG consolidated model_JEL_v.9" xfId="4531" xr:uid="{00000000-0005-0000-0000-0000A6110000}"/>
    <cellStyle name="_El Dorado - Bank Version 1-15_CEG consolidated model_JEL_v.9 2" xfId="4532" xr:uid="{00000000-0005-0000-0000-0000A7110000}"/>
    <cellStyle name="_El Dorado - Bank Version 1-15_CEG consolidated model_JEL_v.9 3" xfId="4533" xr:uid="{00000000-0005-0000-0000-0000A8110000}"/>
    <cellStyle name="_El Dorado - Bank Version 1-15_CEG consolidated model_JEL_v.9_PJM 11" xfId="4534" xr:uid="{00000000-0005-0000-0000-0000A9110000}"/>
    <cellStyle name="_El Dorado - Bank Version 1-15_D_Consolidated2" xfId="4535" xr:uid="{00000000-0005-0000-0000-0000AA110000}"/>
    <cellStyle name="_El Dorado - Bank Version 1-15_D_Consolidated2 2" xfId="4536" xr:uid="{00000000-0005-0000-0000-0000AB110000}"/>
    <cellStyle name="_El Dorado - Bank Version 1-15_D_Consolidated2 3" xfId="4537" xr:uid="{00000000-0005-0000-0000-0000AC110000}"/>
    <cellStyle name="_El Dorado - Bank Version 1-15_D_Consolidated2_PJM 11" xfId="4538" xr:uid="{00000000-0005-0000-0000-0000AD110000}"/>
    <cellStyle name="_El Dorado - Bank Version 1-15_Gila River Model updated hedges change page" xfId="4539" xr:uid="{00000000-0005-0000-0000-0000AE110000}"/>
    <cellStyle name="_El Dorado - Bank Version 1-15_Mutilples Template2" xfId="4540" xr:uid="{00000000-0005-0000-0000-0000AF110000}"/>
    <cellStyle name="_El Dorado - Bank Version 1-15_Mutilples Template2 2" xfId="4541" xr:uid="{00000000-0005-0000-0000-0000B0110000}"/>
    <cellStyle name="_El Dorado - Bank Version 1-15_Mutilples Template2 3" xfId="4542" xr:uid="{00000000-0005-0000-0000-0000B1110000}"/>
    <cellStyle name="_El Dorado - Bank Version 1-15_Mutilples Template2_PJM 11" xfId="4543" xr:uid="{00000000-0005-0000-0000-0000B2110000}"/>
    <cellStyle name="_El Dorado - Bank Version 1-15_PJM 11" xfId="4544" xr:uid="{00000000-0005-0000-0000-0000B3110000}"/>
    <cellStyle name="_El Dorado - Bank Version 1-15_Updates" xfId="4545" xr:uid="{00000000-0005-0000-0000-0000B4110000}"/>
    <cellStyle name="_El Dorado - Bank Version 1-31v3b_upside" xfId="4546" xr:uid="{00000000-0005-0000-0000-0000B5110000}"/>
    <cellStyle name="_El Dorado - Bank Version 1-31v3b_upside_Gila River Model updated hedges change page" xfId="4547" xr:uid="{00000000-0005-0000-0000-0000B6110000}"/>
    <cellStyle name="_El Dorado - Bank Version 1-31v3b_upside_Updates" xfId="4548" xr:uid="{00000000-0005-0000-0000-0000B7110000}"/>
    <cellStyle name="_El Dorado 0101 v1 early ops test" xfId="4549" xr:uid="{00000000-0005-0000-0000-0000B8110000}"/>
    <cellStyle name="_El Dorado 0101 v1 early ops test 2" xfId="4550" xr:uid="{00000000-0005-0000-0000-0000B9110000}"/>
    <cellStyle name="_El Dorado 0101 v1 early ops test 3" xfId="4551" xr:uid="{00000000-0005-0000-0000-0000BA110000}"/>
    <cellStyle name="_El Dorado 0101 v1 early ops test_CEG consolidated model_JEL_v.9" xfId="4552" xr:uid="{00000000-0005-0000-0000-0000BB110000}"/>
    <cellStyle name="_El Dorado 0101 v1 early ops test_CEG consolidated model_JEL_v.9 2" xfId="4553" xr:uid="{00000000-0005-0000-0000-0000BC110000}"/>
    <cellStyle name="_El Dorado 0101 v1 early ops test_CEG consolidated model_JEL_v.9 3" xfId="4554" xr:uid="{00000000-0005-0000-0000-0000BD110000}"/>
    <cellStyle name="_El Dorado 0101 v1 early ops test_CEG consolidated model_JEL_v.9_PJM 11" xfId="4555" xr:uid="{00000000-0005-0000-0000-0000BE110000}"/>
    <cellStyle name="_El Dorado 0101 v1 early ops test_D_Consolidated2" xfId="4556" xr:uid="{00000000-0005-0000-0000-0000BF110000}"/>
    <cellStyle name="_El Dorado 0101 v1 early ops test_D_Consolidated2 2" xfId="4557" xr:uid="{00000000-0005-0000-0000-0000C0110000}"/>
    <cellStyle name="_El Dorado 0101 v1 early ops test_D_Consolidated2 3" xfId="4558" xr:uid="{00000000-0005-0000-0000-0000C1110000}"/>
    <cellStyle name="_El Dorado 0101 v1 early ops test_D_Consolidated2_PJM 11" xfId="4559" xr:uid="{00000000-0005-0000-0000-0000C2110000}"/>
    <cellStyle name="_El Dorado 0101 v1 early ops test_Gila River Model updated hedges change page" xfId="4560" xr:uid="{00000000-0005-0000-0000-0000C3110000}"/>
    <cellStyle name="_El Dorado 0101 v1 early ops test_Mutilples Template2" xfId="4561" xr:uid="{00000000-0005-0000-0000-0000C4110000}"/>
    <cellStyle name="_El Dorado 0101 v1 early ops test_Mutilples Template2 2" xfId="4562" xr:uid="{00000000-0005-0000-0000-0000C5110000}"/>
    <cellStyle name="_El Dorado 0101 v1 early ops test_Mutilples Template2 3" xfId="4563" xr:uid="{00000000-0005-0000-0000-0000C6110000}"/>
    <cellStyle name="_El Dorado 0101 v1 early ops test_Mutilples Template2_PJM 11" xfId="4564" xr:uid="{00000000-0005-0000-0000-0000C7110000}"/>
    <cellStyle name="_El Dorado 0101 v1 early ops test_PJM 11" xfId="4565" xr:uid="{00000000-0005-0000-0000-0000C8110000}"/>
    <cellStyle name="_El Dorado 0101 v1 early ops test_Updates" xfId="4566" xr:uid="{00000000-0005-0000-0000-0000C9110000}"/>
    <cellStyle name="_El Dorado 1000 v5 10-27-00" xfId="4567" xr:uid="{00000000-0005-0000-0000-0000CA110000}"/>
    <cellStyle name="_El Dorado 1000 v5 10-27-00_Gila River Model updated hedges change page" xfId="4568" xr:uid="{00000000-0005-0000-0000-0000CB110000}"/>
    <cellStyle name="_El Dorado 1000 v5 10-27-00_Updates" xfId="4569" xr:uid="{00000000-0005-0000-0000-0000CC110000}"/>
    <cellStyle name="_El Dorado 1000 v8" xfId="4570" xr:uid="{00000000-0005-0000-0000-0000CD110000}"/>
    <cellStyle name="_El Dorado 1000 v8 2" xfId="4571" xr:uid="{00000000-0005-0000-0000-0000CE110000}"/>
    <cellStyle name="_El Dorado 1000 v8 3" xfId="4572" xr:uid="{00000000-0005-0000-0000-0000CF110000}"/>
    <cellStyle name="_El Dorado 1000 v8_CEG consolidated model_JEL_v.9" xfId="4573" xr:uid="{00000000-0005-0000-0000-0000D0110000}"/>
    <cellStyle name="_El Dorado 1000 v8_CEG consolidated model_JEL_v.9 2" xfId="4574" xr:uid="{00000000-0005-0000-0000-0000D1110000}"/>
    <cellStyle name="_El Dorado 1000 v8_CEG consolidated model_JEL_v.9 3" xfId="4575" xr:uid="{00000000-0005-0000-0000-0000D2110000}"/>
    <cellStyle name="_El Dorado 1000 v8_CEG consolidated model_JEL_v.9_PJM 11" xfId="4576" xr:uid="{00000000-0005-0000-0000-0000D3110000}"/>
    <cellStyle name="_El Dorado 1000 v8_D_Consolidated2" xfId="4577" xr:uid="{00000000-0005-0000-0000-0000D4110000}"/>
    <cellStyle name="_El Dorado 1000 v8_D_Consolidated2 2" xfId="4578" xr:uid="{00000000-0005-0000-0000-0000D5110000}"/>
    <cellStyle name="_El Dorado 1000 v8_D_Consolidated2 3" xfId="4579" xr:uid="{00000000-0005-0000-0000-0000D6110000}"/>
    <cellStyle name="_El Dorado 1000 v8_D_Consolidated2_PJM 11" xfId="4580" xr:uid="{00000000-0005-0000-0000-0000D7110000}"/>
    <cellStyle name="_El Dorado 1000 v8_Gila River Model updated hedges change page" xfId="4581" xr:uid="{00000000-0005-0000-0000-0000D8110000}"/>
    <cellStyle name="_El Dorado 1000 v8_Mutilples Template2" xfId="4582" xr:uid="{00000000-0005-0000-0000-0000D9110000}"/>
    <cellStyle name="_El Dorado 1000 v8_Mutilples Template2 2" xfId="4583" xr:uid="{00000000-0005-0000-0000-0000DA110000}"/>
    <cellStyle name="_El Dorado 1000 v8_Mutilples Template2 3" xfId="4584" xr:uid="{00000000-0005-0000-0000-0000DB110000}"/>
    <cellStyle name="_El Dorado 1000 v8_Mutilples Template2_PJM 11" xfId="4585" xr:uid="{00000000-0005-0000-0000-0000DC110000}"/>
    <cellStyle name="_El Dorado 1000 v8_PJM 11" xfId="4586" xr:uid="{00000000-0005-0000-0000-0000DD110000}"/>
    <cellStyle name="_El Dorado 1000 v8_Updates" xfId="4587" xr:uid="{00000000-0005-0000-0000-0000DE110000}"/>
    <cellStyle name="_El Dorado 1100 v1" xfId="4588" xr:uid="{00000000-0005-0000-0000-0000DF110000}"/>
    <cellStyle name="_El Dorado 1100 v1 2" xfId="4589" xr:uid="{00000000-0005-0000-0000-0000E0110000}"/>
    <cellStyle name="_El Dorado 1100 v1 3" xfId="4590" xr:uid="{00000000-0005-0000-0000-0000E1110000}"/>
    <cellStyle name="_El Dorado 1100 v1_CEG consolidated model_JEL_v.9" xfId="4591" xr:uid="{00000000-0005-0000-0000-0000E2110000}"/>
    <cellStyle name="_El Dorado 1100 v1_CEG consolidated model_JEL_v.9 2" xfId="4592" xr:uid="{00000000-0005-0000-0000-0000E3110000}"/>
    <cellStyle name="_El Dorado 1100 v1_CEG consolidated model_JEL_v.9 3" xfId="4593" xr:uid="{00000000-0005-0000-0000-0000E4110000}"/>
    <cellStyle name="_El Dorado 1100 v1_CEG consolidated model_JEL_v.9_PJM 11" xfId="4594" xr:uid="{00000000-0005-0000-0000-0000E5110000}"/>
    <cellStyle name="_El Dorado 1100 v1_D_Consolidated2" xfId="4595" xr:uid="{00000000-0005-0000-0000-0000E6110000}"/>
    <cellStyle name="_El Dorado 1100 v1_D_Consolidated2 2" xfId="4596" xr:uid="{00000000-0005-0000-0000-0000E7110000}"/>
    <cellStyle name="_El Dorado 1100 v1_D_Consolidated2 3" xfId="4597" xr:uid="{00000000-0005-0000-0000-0000E8110000}"/>
    <cellStyle name="_El Dorado 1100 v1_D_Consolidated2_PJM 11" xfId="4598" xr:uid="{00000000-0005-0000-0000-0000E9110000}"/>
    <cellStyle name="_El Dorado 1100 v1_Gila River Model updated hedges change page" xfId="4599" xr:uid="{00000000-0005-0000-0000-0000EA110000}"/>
    <cellStyle name="_El Dorado 1100 v1_Mutilples Template2" xfId="4600" xr:uid="{00000000-0005-0000-0000-0000EB110000}"/>
    <cellStyle name="_El Dorado 1100 v1_Mutilples Template2 2" xfId="4601" xr:uid="{00000000-0005-0000-0000-0000EC110000}"/>
    <cellStyle name="_El Dorado 1100 v1_Mutilples Template2 3" xfId="4602" xr:uid="{00000000-0005-0000-0000-0000ED110000}"/>
    <cellStyle name="_El Dorado 1100 v1_Mutilples Template2_PJM 11" xfId="4603" xr:uid="{00000000-0005-0000-0000-0000EE110000}"/>
    <cellStyle name="_El Dorado 1100 v1_PJM 11" xfId="4604" xr:uid="{00000000-0005-0000-0000-0000EF110000}"/>
    <cellStyle name="_El Dorado 1100 v1_Updates" xfId="4605" xr:uid="{00000000-0005-0000-0000-0000F0110000}"/>
    <cellStyle name="_El Dorado 1200 v2 Equity" xfId="4606" xr:uid="{00000000-0005-0000-0000-0000F1110000}"/>
    <cellStyle name="_El Dorado 1200 v2 Equity_CEG consolidated model_JEL_v.9" xfId="4607" xr:uid="{00000000-0005-0000-0000-0000F2110000}"/>
    <cellStyle name="_El Dorado 1200 v2 Equity_D_Consolidated2" xfId="4608" xr:uid="{00000000-0005-0000-0000-0000F3110000}"/>
    <cellStyle name="_El Dorado 1200 v2 Equity_Mutilples Template2" xfId="4609" xr:uid="{00000000-0005-0000-0000-0000F4110000}"/>
    <cellStyle name="_El Dorado 3-15" xfId="4610" xr:uid="{00000000-0005-0000-0000-0000F5110000}"/>
    <cellStyle name="_El Dorado 3-15 2" xfId="4611" xr:uid="{00000000-0005-0000-0000-0000F6110000}"/>
    <cellStyle name="_El Dorado 3-15 3" xfId="4612" xr:uid="{00000000-0005-0000-0000-0000F7110000}"/>
    <cellStyle name="_El Dorado 3-15_CEG consolidated model_JEL_v.9" xfId="4613" xr:uid="{00000000-0005-0000-0000-0000F8110000}"/>
    <cellStyle name="_El Dorado 3-15_CEG consolidated model_JEL_v.9 2" xfId="4614" xr:uid="{00000000-0005-0000-0000-0000F9110000}"/>
    <cellStyle name="_El Dorado 3-15_CEG consolidated model_JEL_v.9 3" xfId="4615" xr:uid="{00000000-0005-0000-0000-0000FA110000}"/>
    <cellStyle name="_El Dorado 3-15_CEG consolidated model_JEL_v.9_PJM 11" xfId="4616" xr:uid="{00000000-0005-0000-0000-0000FB110000}"/>
    <cellStyle name="_El Dorado 3-15_D_Consolidated2" xfId="4617" xr:uid="{00000000-0005-0000-0000-0000FC110000}"/>
    <cellStyle name="_El Dorado 3-15_D_Consolidated2 2" xfId="4618" xr:uid="{00000000-0005-0000-0000-0000FD110000}"/>
    <cellStyle name="_El Dorado 3-15_D_Consolidated2 3" xfId="4619" xr:uid="{00000000-0005-0000-0000-0000FE110000}"/>
    <cellStyle name="_El Dorado 3-15_D_Consolidated2_PJM 11" xfId="4620" xr:uid="{00000000-0005-0000-0000-0000FF110000}"/>
    <cellStyle name="_El Dorado 3-15_Mutilples Template2" xfId="4621" xr:uid="{00000000-0005-0000-0000-000000120000}"/>
    <cellStyle name="_El Dorado 3-15_Mutilples Template2 2" xfId="4622" xr:uid="{00000000-0005-0000-0000-000001120000}"/>
    <cellStyle name="_El Dorado 3-15_Mutilples Template2 3" xfId="4623" xr:uid="{00000000-0005-0000-0000-000002120000}"/>
    <cellStyle name="_El Dorado 3-15_Mutilples Template2_PJM 11" xfId="4624" xr:uid="{00000000-0005-0000-0000-000003120000}"/>
    <cellStyle name="_El Dorado 3-15_PJM 11" xfId="4625" xr:uid="{00000000-0005-0000-0000-000004120000}"/>
    <cellStyle name="_El Dorado 3-19" xfId="4626" xr:uid="{00000000-0005-0000-0000-000005120000}"/>
    <cellStyle name="_El Dorado 3-19 2" xfId="4627" xr:uid="{00000000-0005-0000-0000-000006120000}"/>
    <cellStyle name="_El Dorado 3-19 3" xfId="4628" xr:uid="{00000000-0005-0000-0000-000007120000}"/>
    <cellStyle name="_El Dorado 3-19_CEG consolidated model_JEL_v.9" xfId="4629" xr:uid="{00000000-0005-0000-0000-000008120000}"/>
    <cellStyle name="_El Dorado 3-19_CEG consolidated model_JEL_v.9 2" xfId="4630" xr:uid="{00000000-0005-0000-0000-000009120000}"/>
    <cellStyle name="_El Dorado 3-19_CEG consolidated model_JEL_v.9 3" xfId="4631" xr:uid="{00000000-0005-0000-0000-00000A120000}"/>
    <cellStyle name="_El Dorado 3-19_CEG consolidated model_JEL_v.9_PJM 11" xfId="4632" xr:uid="{00000000-0005-0000-0000-00000B120000}"/>
    <cellStyle name="_El Dorado 3-19_D_Consolidated2" xfId="4633" xr:uid="{00000000-0005-0000-0000-00000C120000}"/>
    <cellStyle name="_El Dorado 3-19_D_Consolidated2 2" xfId="4634" xr:uid="{00000000-0005-0000-0000-00000D120000}"/>
    <cellStyle name="_El Dorado 3-19_D_Consolidated2 3" xfId="4635" xr:uid="{00000000-0005-0000-0000-00000E120000}"/>
    <cellStyle name="_El Dorado 3-19_D_Consolidated2_PJM 11" xfId="4636" xr:uid="{00000000-0005-0000-0000-00000F120000}"/>
    <cellStyle name="_El Dorado 3-19_Mutilples Template2" xfId="4637" xr:uid="{00000000-0005-0000-0000-000010120000}"/>
    <cellStyle name="_El Dorado 3-19_Mutilples Template2 2" xfId="4638" xr:uid="{00000000-0005-0000-0000-000011120000}"/>
    <cellStyle name="_El Dorado 3-19_Mutilples Template2 3" xfId="4639" xr:uid="{00000000-0005-0000-0000-000012120000}"/>
    <cellStyle name="_El Dorado 3-19_Mutilples Template2_PJM 11" xfId="4640" xr:uid="{00000000-0005-0000-0000-000013120000}"/>
    <cellStyle name="_El Dorado 3-19_PJM 11" xfId="4641" xr:uid="{00000000-0005-0000-0000-000014120000}"/>
    <cellStyle name="_El Dorado Const Bud 06-08-01 Revised 2" xfId="4642" xr:uid="{00000000-0005-0000-0000-000015120000}"/>
    <cellStyle name="_El Dorado Const Bud 06-08-01 Revised 2 2" xfId="4643" xr:uid="{00000000-0005-0000-0000-000016120000}"/>
    <cellStyle name="_El Dorado Const Bud 06-08-01 Revised 2 3" xfId="4644" xr:uid="{00000000-0005-0000-0000-000017120000}"/>
    <cellStyle name="_El Dorado Const Bud 06-08-01 Revised 2_CEG consolidated model_JEL_v.9" xfId="4645" xr:uid="{00000000-0005-0000-0000-000018120000}"/>
    <cellStyle name="_El Dorado Const Bud 06-08-01 Revised 2_CEG consolidated model_JEL_v.9 2" xfId="4646" xr:uid="{00000000-0005-0000-0000-000019120000}"/>
    <cellStyle name="_El Dorado Const Bud 06-08-01 Revised 2_CEG consolidated model_JEL_v.9 3" xfId="4647" xr:uid="{00000000-0005-0000-0000-00001A120000}"/>
    <cellStyle name="_El Dorado Const Bud 06-08-01 Revised 2_CEG consolidated model_JEL_v.9_PJM 11" xfId="4648" xr:uid="{00000000-0005-0000-0000-00001B120000}"/>
    <cellStyle name="_El Dorado Const Bud 06-08-01 Revised 2_D_Consolidated2" xfId="4649" xr:uid="{00000000-0005-0000-0000-00001C120000}"/>
    <cellStyle name="_El Dorado Const Bud 06-08-01 Revised 2_D_Consolidated2 2" xfId="4650" xr:uid="{00000000-0005-0000-0000-00001D120000}"/>
    <cellStyle name="_El Dorado Const Bud 06-08-01 Revised 2_D_Consolidated2 3" xfId="4651" xr:uid="{00000000-0005-0000-0000-00001E120000}"/>
    <cellStyle name="_El Dorado Const Bud 06-08-01 Revised 2_D_Consolidated2_PJM 11" xfId="4652" xr:uid="{00000000-0005-0000-0000-00001F120000}"/>
    <cellStyle name="_El Dorado Const Bud 06-08-01 Revised 2_Mutilples Template2" xfId="4653" xr:uid="{00000000-0005-0000-0000-000020120000}"/>
    <cellStyle name="_El Dorado Const Bud 06-08-01 Revised 2_Mutilples Template2 2" xfId="4654" xr:uid="{00000000-0005-0000-0000-000021120000}"/>
    <cellStyle name="_El Dorado Const Bud 06-08-01 Revised 2_Mutilples Template2 3" xfId="4655" xr:uid="{00000000-0005-0000-0000-000022120000}"/>
    <cellStyle name="_El Dorado Const Bud 06-08-01 Revised 2_Mutilples Template2_PJM 11" xfId="4656" xr:uid="{00000000-0005-0000-0000-000023120000}"/>
    <cellStyle name="_El Dorado Const Bud 06-08-01 Revised 2_PJM 11" xfId="4657" xr:uid="{00000000-0005-0000-0000-000024120000}"/>
    <cellStyle name="_El Dorado Project Model 0900 v2" xfId="4658" xr:uid="{00000000-0005-0000-0000-000025120000}"/>
    <cellStyle name="_El Dorado Project Model 0900 v2 2" xfId="4659" xr:uid="{00000000-0005-0000-0000-000026120000}"/>
    <cellStyle name="_El Dorado Project Model 0900 v2 3" xfId="4660" xr:uid="{00000000-0005-0000-0000-000027120000}"/>
    <cellStyle name="_El Dorado Project Model 0900 v2_CEG consolidated model_JEL_v.9" xfId="4661" xr:uid="{00000000-0005-0000-0000-000028120000}"/>
    <cellStyle name="_El Dorado Project Model 0900 v2_CEG consolidated model_JEL_v.9 2" xfId="4662" xr:uid="{00000000-0005-0000-0000-000029120000}"/>
    <cellStyle name="_El Dorado Project Model 0900 v2_CEG consolidated model_JEL_v.9 3" xfId="4663" xr:uid="{00000000-0005-0000-0000-00002A120000}"/>
    <cellStyle name="_El Dorado Project Model 0900 v2_CEG consolidated model_JEL_v.9_PJM 11" xfId="4664" xr:uid="{00000000-0005-0000-0000-00002B120000}"/>
    <cellStyle name="_El Dorado Project Model 0900 v2_D_Consolidated2" xfId="4665" xr:uid="{00000000-0005-0000-0000-00002C120000}"/>
    <cellStyle name="_El Dorado Project Model 0900 v2_D_Consolidated2 2" xfId="4666" xr:uid="{00000000-0005-0000-0000-00002D120000}"/>
    <cellStyle name="_El Dorado Project Model 0900 v2_D_Consolidated2 3" xfId="4667" xr:uid="{00000000-0005-0000-0000-00002E120000}"/>
    <cellStyle name="_El Dorado Project Model 0900 v2_D_Consolidated2_PJM 11" xfId="4668" xr:uid="{00000000-0005-0000-0000-00002F120000}"/>
    <cellStyle name="_El Dorado Project Model 0900 v2_Mutilples Template2" xfId="4669" xr:uid="{00000000-0005-0000-0000-000030120000}"/>
    <cellStyle name="_El Dorado Project Model 0900 v2_Mutilples Template2 2" xfId="4670" xr:uid="{00000000-0005-0000-0000-000031120000}"/>
    <cellStyle name="_El Dorado Project Model 0900 v2_Mutilples Template2 3" xfId="4671" xr:uid="{00000000-0005-0000-0000-000032120000}"/>
    <cellStyle name="_El Dorado Project Model 0900 v2_Mutilples Template2_PJM 11" xfId="4672" xr:uid="{00000000-0005-0000-0000-000033120000}"/>
    <cellStyle name="_El Dorado Project Model 0900 v2_PJM 11" xfId="4673" xr:uid="{00000000-0005-0000-0000-000034120000}"/>
    <cellStyle name="_El_Do_Gila_2x2000MW_CC_101100_partcov4_17%_100%const" xfId="4674" xr:uid="{00000000-0005-0000-0000-000035120000}"/>
    <cellStyle name="_El_Do_Gila_2x2000MW_CC_101100_partcov4_17%_100%const 2" xfId="4675" xr:uid="{00000000-0005-0000-0000-000036120000}"/>
    <cellStyle name="_El_Do_Gila_2x2000MW_CC_101100_partcov4_17%_100%const 3" xfId="4676" xr:uid="{00000000-0005-0000-0000-000037120000}"/>
    <cellStyle name="_El_Do_Gila_2x2000MW_CC_101100_partcov4_17%_100%const_CEG consolidated model_JEL_v.9" xfId="4677" xr:uid="{00000000-0005-0000-0000-000038120000}"/>
    <cellStyle name="_El_Do_Gila_2x2000MW_CC_101100_partcov4_17%_100%const_CEG consolidated model_JEL_v.9 2" xfId="4678" xr:uid="{00000000-0005-0000-0000-000039120000}"/>
    <cellStyle name="_El_Do_Gila_2x2000MW_CC_101100_partcov4_17%_100%const_CEG consolidated model_JEL_v.9 3" xfId="4679" xr:uid="{00000000-0005-0000-0000-00003A120000}"/>
    <cellStyle name="_El_Do_Gila_2x2000MW_CC_101100_partcov4_17%_100%const_CEG consolidated model_JEL_v.9_PJM 11" xfId="4680" xr:uid="{00000000-0005-0000-0000-00003B120000}"/>
    <cellStyle name="_El_Do_Gila_2x2000MW_CC_101100_partcov4_17%_100%const_D_Consolidated2" xfId="4681" xr:uid="{00000000-0005-0000-0000-00003C120000}"/>
    <cellStyle name="_El_Do_Gila_2x2000MW_CC_101100_partcov4_17%_100%const_D_Consolidated2 2" xfId="4682" xr:uid="{00000000-0005-0000-0000-00003D120000}"/>
    <cellStyle name="_El_Do_Gila_2x2000MW_CC_101100_partcov4_17%_100%const_D_Consolidated2 3" xfId="4683" xr:uid="{00000000-0005-0000-0000-00003E120000}"/>
    <cellStyle name="_El_Do_Gila_2x2000MW_CC_101100_partcov4_17%_100%const_D_Consolidated2_PJM 11" xfId="4684" xr:uid="{00000000-0005-0000-0000-00003F120000}"/>
    <cellStyle name="_El_Do_Gila_2x2000MW_CC_101100_partcov4_17%_100%const_Mutilples Template2" xfId="4685" xr:uid="{00000000-0005-0000-0000-000040120000}"/>
    <cellStyle name="_El_Do_Gila_2x2000MW_CC_101100_partcov4_17%_100%const_Mutilples Template2 2" xfId="4686" xr:uid="{00000000-0005-0000-0000-000041120000}"/>
    <cellStyle name="_El_Do_Gila_2x2000MW_CC_101100_partcov4_17%_100%const_Mutilples Template2 3" xfId="4687" xr:uid="{00000000-0005-0000-0000-000042120000}"/>
    <cellStyle name="_El_Do_Gila_2x2000MW_CC_101100_partcov4_17%_100%const_Mutilples Template2_PJM 11" xfId="4688" xr:uid="{00000000-0005-0000-0000-000043120000}"/>
    <cellStyle name="_El_Do_Gila_2x2000MW_CC_101100_partcov4_17%_100%const_PJM 11" xfId="4689" xr:uid="{00000000-0005-0000-0000-000044120000}"/>
    <cellStyle name="_x0013__eLoan" xfId="4690" xr:uid="{00000000-0005-0000-0000-000045120000}"/>
    <cellStyle name="_x0013__eLoans" xfId="4691" xr:uid="{00000000-0005-0000-0000-000046120000}"/>
    <cellStyle name="_ELS Aug 2006 Std JE " xfId="4692" xr:uid="{00000000-0005-0000-0000-000047120000}"/>
    <cellStyle name="_ELS Aug 2006 Std JE  2" xfId="4693" xr:uid="{00000000-0005-0000-0000-000048120000}"/>
    <cellStyle name="_ELS Aug 2006 Std JE _Acct Review Master" xfId="4694" xr:uid="{00000000-0005-0000-0000-000049120000}"/>
    <cellStyle name="_ELS July 2006 JE " xfId="4695" xr:uid="{00000000-0005-0000-0000-00004A120000}"/>
    <cellStyle name="_ELS July 2006 JE  (2)" xfId="4696" xr:uid="{00000000-0005-0000-0000-00004B120000}"/>
    <cellStyle name="_ELS July 2006 JE  (2)_Acct Review Master" xfId="4697" xr:uid="{00000000-0005-0000-0000-00004C120000}"/>
    <cellStyle name="_ELS July 2006 JE  2" xfId="4698" xr:uid="{00000000-0005-0000-0000-00004D120000}"/>
    <cellStyle name="_ELS July 2006 JE  3" xfId="4699" xr:uid="{00000000-0005-0000-0000-00004E120000}"/>
    <cellStyle name="_ELS July 2006 JE  4" xfId="4700" xr:uid="{00000000-0005-0000-0000-00004F120000}"/>
    <cellStyle name="_ELS July 2006 JE  5" xfId="4701" xr:uid="{00000000-0005-0000-0000-000050120000}"/>
    <cellStyle name="_ELS July 2006 JE  6" xfId="4702" xr:uid="{00000000-0005-0000-0000-000051120000}"/>
    <cellStyle name="_ELS July 2006 JE  7" xfId="4703" xr:uid="{00000000-0005-0000-0000-000052120000}"/>
    <cellStyle name="_ELS July 2006 JE _Acct Review Master" xfId="4704" xr:uid="{00000000-0005-0000-0000-000053120000}"/>
    <cellStyle name="_ELS reclass JE" xfId="4705" xr:uid="{00000000-0005-0000-0000-000054120000}"/>
    <cellStyle name="_EME DIP Sizing_JP" xfId="4706" xr:uid="{00000000-0005-0000-0000-000055120000}"/>
    <cellStyle name="_Emission" xfId="4707" xr:uid="{00000000-0005-0000-0000-000056120000}"/>
    <cellStyle name="_Emission 2" xfId="4708" xr:uid="{00000000-0005-0000-0000-000057120000}"/>
    <cellStyle name="_Emission 3" xfId="4709" xr:uid="{00000000-0005-0000-0000-000058120000}"/>
    <cellStyle name="_Emission_PJM 11" xfId="4710" xr:uid="{00000000-0005-0000-0000-000059120000}"/>
    <cellStyle name="_EMISSIONS_ACTUAL" xfId="4711" xr:uid="{00000000-0005-0000-0000-00005A120000}"/>
    <cellStyle name="_EMISSIONS_ACTUAL 2" xfId="4712" xr:uid="{00000000-0005-0000-0000-00005B120000}"/>
    <cellStyle name="_EMISSIONS_ACTUAL 3" xfId="4713" xr:uid="{00000000-0005-0000-0000-00005C120000}"/>
    <cellStyle name="_EMISSIONS_ACTUAL_OLS Balance Sheet" xfId="4714" xr:uid="{00000000-0005-0000-0000-00005D120000}"/>
    <cellStyle name="_EMISSIONS_ACTUAL_PJM 11" xfId="4715" xr:uid="{00000000-0005-0000-0000-00005E120000}"/>
    <cellStyle name="_EMISSIONS_COST" xfId="4716" xr:uid="{00000000-0005-0000-0000-00005F120000}"/>
    <cellStyle name="_EMISSIONS_COST 2" xfId="4717" xr:uid="{00000000-0005-0000-0000-000060120000}"/>
    <cellStyle name="_EMISSIONS_COST 3" xfId="4718" xr:uid="{00000000-0005-0000-0000-000061120000}"/>
    <cellStyle name="_EMISSIONS_COST_OLS Balance Sheet" xfId="4719" xr:uid="{00000000-0005-0000-0000-000062120000}"/>
    <cellStyle name="_EMISSIONS_COST_PJM 11" xfId="4720" xr:uid="{00000000-0005-0000-0000-000063120000}"/>
    <cellStyle name="_EMMH5yrBudgetRev53" xfId="4721" xr:uid="{00000000-0005-0000-0000-000064120000}"/>
    <cellStyle name="_energen_sas" xfId="4722" xr:uid="{00000000-0005-0000-0000-000065120000}"/>
    <cellStyle name="_energen_sas 2" xfId="4723" xr:uid="{00000000-0005-0000-0000-000066120000}"/>
    <cellStyle name="_energen_sas 3" xfId="4724" xr:uid="{00000000-0005-0000-0000-000067120000}"/>
    <cellStyle name="_energen_sas_PJM 11" xfId="4725" xr:uid="{00000000-0005-0000-0000-000068120000}"/>
    <cellStyle name="_Enterprise Waterfall.v3" xfId="4726" xr:uid="{00000000-0005-0000-0000-000069120000}"/>
    <cellStyle name="_Enterprise Waterfall.v3 2" xfId="4727" xr:uid="{00000000-0005-0000-0000-00006A120000}"/>
    <cellStyle name="_Enterprise Waterfall.v3 3" xfId="4728" xr:uid="{00000000-0005-0000-0000-00006B120000}"/>
    <cellStyle name="_Enterprise Waterfall.v3 4" xfId="4729" xr:uid="{00000000-0005-0000-0000-00006C120000}"/>
    <cellStyle name="_Enterprise Waterfall.v3_aLog" xfId="4730" xr:uid="{00000000-0005-0000-0000-00006D120000}"/>
    <cellStyle name="_Enterprise Waterfall.v3_Annual CF" xfId="4731" xr:uid="{00000000-0005-0000-0000-00006E120000}"/>
    <cellStyle name="_Enterprise Waterfall.v3_Book1" xfId="4732" xr:uid="{00000000-0005-0000-0000-00006F120000}"/>
    <cellStyle name="_Enterprise Waterfall.v3_bSum" xfId="4733" xr:uid="{00000000-0005-0000-0000-000070120000}"/>
    <cellStyle name="_Enterprise Waterfall.v3_bSum_1" xfId="4734" xr:uid="{00000000-0005-0000-0000-000071120000}"/>
    <cellStyle name="_Enterprise Waterfall.v3_DataIn" xfId="4735" xr:uid="{00000000-0005-0000-0000-000072120000}"/>
    <cellStyle name="_Enterprise Waterfall.v3_dBuild" xfId="4736" xr:uid="{00000000-0005-0000-0000-000073120000}"/>
    <cellStyle name="_Enterprise Waterfall.v3_eLoan" xfId="4737" xr:uid="{00000000-0005-0000-0000-000074120000}"/>
    <cellStyle name="_Enterprise Waterfall.v3_eLoans" xfId="4738" xr:uid="{00000000-0005-0000-0000-000075120000}"/>
    <cellStyle name="_Enterprise Waterfall.v3_eVF" xfId="4739" xr:uid="{00000000-0005-0000-0000-000076120000}"/>
    <cellStyle name="_Enterprise Waterfall.v3_eVF_aLog" xfId="4740" xr:uid="{00000000-0005-0000-0000-000077120000}"/>
    <cellStyle name="_Enterprise Waterfall.v3_eVF_bSum" xfId="4741" xr:uid="{00000000-0005-0000-0000-000078120000}"/>
    <cellStyle name="_Enterprise Waterfall.v3_eVF_bSum_1" xfId="4742" xr:uid="{00000000-0005-0000-0000-000079120000}"/>
    <cellStyle name="_Enterprise Waterfall.v3_eVF_fOp" xfId="4743" xr:uid="{00000000-0005-0000-0000-00007A120000}"/>
    <cellStyle name="_Enterprise Waterfall.v3_eVF_gAnn" xfId="4744" xr:uid="{00000000-0005-0000-0000-00007B120000}"/>
    <cellStyle name="_Enterprise Waterfall.v3_eVF_Gulf Wind 2-199.20MW-MHIs-Merchant-2009Feb03" xfId="4745" xr:uid="{00000000-0005-0000-0000-00007C120000}"/>
    <cellStyle name="_Enterprise Waterfall.v3_eVF_Gulf Wind 2-199.20MW-MHIs-Merchant-2009Jan21" xfId="4746" xr:uid="{00000000-0005-0000-0000-00007D120000}"/>
    <cellStyle name="_Enterprise Waterfall.v3_eVF_Hatchet Ridge-MHI 2.4s-(2009pricing)-103.20 MW-2009Feb03" xfId="4747" xr:uid="{00000000-0005-0000-0000-00007E120000}"/>
    <cellStyle name="_Enterprise Waterfall.v3_eVF_hTaxLease" xfId="4748" xr:uid="{00000000-0005-0000-0000-00007F120000}"/>
    <cellStyle name="_Enterprise Waterfall.v3_fOp" xfId="4749" xr:uid="{00000000-0005-0000-0000-000080120000}"/>
    <cellStyle name="_Enterprise Waterfall.v3_gAnn" xfId="4750" xr:uid="{00000000-0005-0000-0000-000081120000}"/>
    <cellStyle name="_Enterprise Waterfall.v3_Gulf Wind 2-199.20MW-MHIs-Merchant-2009Feb03" xfId="4751" xr:uid="{00000000-0005-0000-0000-000082120000}"/>
    <cellStyle name="_Enterprise Waterfall.v3_Gulf Wind 2-199.20MW-MHIs-Merchant-2009Jan21" xfId="4752" xr:uid="{00000000-0005-0000-0000-000083120000}"/>
    <cellStyle name="_Enterprise Waterfall.v3_Hatchet Ridge-MHI 2.4s-(2009pricing)103.20 MW-2008Dec19-VF" xfId="4753" xr:uid="{00000000-0005-0000-0000-000084120000}"/>
    <cellStyle name="_Enterprise Waterfall.v3_Hatchet Ridge-MHI 2.4s-(2009pricing)-103.20 MW-2009Feb03" xfId="4754" xr:uid="{00000000-0005-0000-0000-000085120000}"/>
    <cellStyle name="_Enterprise Waterfall.v3_hDataIn" xfId="4755" xr:uid="{00000000-0005-0000-0000-000086120000}"/>
    <cellStyle name="_Enterprise Waterfall.v3_hTaxLease" xfId="4756" xr:uid="{00000000-0005-0000-0000-000087120000}"/>
    <cellStyle name="_Enterprise Waterfall.v3_Majestic 2-79.20MW-MHIs-PPA-2008Dec19-VF" xfId="4757" xr:uid="{00000000-0005-0000-0000-000088120000}"/>
    <cellStyle name="_Enterprise Waterfall.v3_MJ" xfId="4758" xr:uid="{00000000-0005-0000-0000-000089120000}"/>
    <cellStyle name="_Enterprise Waterfall.v3_PR-MHI 2 4s-00 00MW-2008July17" xfId="4759" xr:uid="{00000000-0005-0000-0000-00008A120000}"/>
    <cellStyle name="_Enterprise Waterfall.v3_ST" xfId="4760" xr:uid="{00000000-0005-0000-0000-00008B120000}"/>
    <cellStyle name="_Ercot" xfId="4761" xr:uid="{00000000-0005-0000-0000-00008C120000}"/>
    <cellStyle name="_ERCOT 10" xfId="4762" xr:uid="{00000000-0005-0000-0000-00008D120000}"/>
    <cellStyle name="_Ercot 2" xfId="4763" xr:uid="{00000000-0005-0000-0000-00008E120000}"/>
    <cellStyle name="_Ercot 3" xfId="4764" xr:uid="{00000000-0005-0000-0000-00008F120000}"/>
    <cellStyle name="_Ercot Hedges - Market Case" xfId="4765" xr:uid="{00000000-0005-0000-0000-000090120000}"/>
    <cellStyle name="_Ercot Hedges - Market Case 2" xfId="4766" xr:uid="{00000000-0005-0000-0000-000091120000}"/>
    <cellStyle name="_Ercot Hedges - Market Case 3" xfId="4767" xr:uid="{00000000-0005-0000-0000-000092120000}"/>
    <cellStyle name="_Ercot Hedges - Market Case_Brokers" xfId="4768" xr:uid="{00000000-0005-0000-0000-000093120000}"/>
    <cellStyle name="_Ercot Hedges - Market Case_Brokers_Detail" xfId="4769" xr:uid="{00000000-0005-0000-0000-000094120000}"/>
    <cellStyle name="_Ercot Hedges - Market Case_Brokers_ERCOT 11" xfId="4770" xr:uid="{00000000-0005-0000-0000-000095120000}"/>
    <cellStyle name="_Ercot Hedges - Market Case_Detail" xfId="4771" xr:uid="{00000000-0005-0000-0000-000096120000}"/>
    <cellStyle name="_Ercot Hedges - Market Case_Detail of Deals" xfId="4772" xr:uid="{00000000-0005-0000-0000-000097120000}"/>
    <cellStyle name="_Ercot Hedges - Market Case_Detail of Deals_1" xfId="4773" xr:uid="{00000000-0005-0000-0000-000098120000}"/>
    <cellStyle name="_Ercot Hedges - Market Case_Detail of Deals_1_Detail" xfId="4774" xr:uid="{00000000-0005-0000-0000-000099120000}"/>
    <cellStyle name="_Ercot Hedges - Market Case_Detail of Deals_1_Detail_ERCOT 11" xfId="4775" xr:uid="{00000000-0005-0000-0000-00009A120000}"/>
    <cellStyle name="_Ercot Hedges - Market Case_Detail of Deals_Detail" xfId="4776" xr:uid="{00000000-0005-0000-0000-00009B120000}"/>
    <cellStyle name="_Ercot Hedges - Market Case_Detail of Deals_ERCOT 11" xfId="4777" xr:uid="{00000000-0005-0000-0000-00009C120000}"/>
    <cellStyle name="_Ercot Hedges - Market Case_PJM 11" xfId="4778" xr:uid="{00000000-0005-0000-0000-00009D120000}"/>
    <cellStyle name="_Ercot_PJM 11" xfId="4779" xr:uid="{00000000-0005-0000-0000-00009E120000}"/>
    <cellStyle name="_ERCOT_PR" xfId="4780" xr:uid="{00000000-0005-0000-0000-00009F120000}"/>
    <cellStyle name="_ERCOT_PR 2" xfId="4781" xr:uid="{00000000-0005-0000-0000-0000A0120000}"/>
    <cellStyle name="_ERCOT_PR 3" xfId="4782" xr:uid="{00000000-0005-0000-0000-0000A1120000}"/>
    <cellStyle name="_ERCOT_PR_PJM 11" xfId="4783" xr:uid="{00000000-0005-0000-0000-0000A2120000}"/>
    <cellStyle name="_Estimates of DKK need to Pay DK" xfId="4784" xr:uid="{00000000-0005-0000-0000-0000A3120000}"/>
    <cellStyle name="_Euro" xfId="4785" xr:uid="{00000000-0005-0000-0000-0000A4120000}"/>
    <cellStyle name="_Euro 2" xfId="4786" xr:uid="{00000000-0005-0000-0000-0000A5120000}"/>
    <cellStyle name="_Euro 2 2" xfId="4787" xr:uid="{00000000-0005-0000-0000-0000A6120000}"/>
    <cellStyle name="_Euro 2 2 2" xfId="4788" xr:uid="{00000000-0005-0000-0000-0000A7120000}"/>
    <cellStyle name="_Euro 2 3" xfId="4789" xr:uid="{00000000-0005-0000-0000-0000A8120000}"/>
    <cellStyle name="_Euro 3" xfId="4790" xr:uid="{00000000-0005-0000-0000-0000A9120000}"/>
    <cellStyle name="_Euro 3 2" xfId="4791" xr:uid="{00000000-0005-0000-0000-0000AA120000}"/>
    <cellStyle name="_Euro 3 3" xfId="4792" xr:uid="{00000000-0005-0000-0000-0000AB120000}"/>
    <cellStyle name="_Euro 3 4" xfId="4793" xr:uid="{00000000-0005-0000-0000-0000AC120000}"/>
    <cellStyle name="_Euro 4" xfId="4794" xr:uid="{00000000-0005-0000-0000-0000AD120000}"/>
    <cellStyle name="_Euro 4 2" xfId="4795" xr:uid="{00000000-0005-0000-0000-0000AE120000}"/>
    <cellStyle name="_Euro 5" xfId="4796" xr:uid="{00000000-0005-0000-0000-0000AF120000}"/>
    <cellStyle name="_Euro 5 2" xfId="4797" xr:uid="{00000000-0005-0000-0000-0000B0120000}"/>
    <cellStyle name="_Euro 6" xfId="4798" xr:uid="{00000000-0005-0000-0000-0000B1120000}"/>
    <cellStyle name="_Euro 7" xfId="4799" xr:uid="{00000000-0005-0000-0000-0000B2120000}"/>
    <cellStyle name="_Euro_Portfolio Inputs" xfId="4800" xr:uid="{00000000-0005-0000-0000-0000B3120000}"/>
    <cellStyle name="_Euro_Portfolio Inputs 2" xfId="4801" xr:uid="{00000000-0005-0000-0000-0000B4120000}"/>
    <cellStyle name="_x0013__eVF" xfId="4802" xr:uid="{00000000-0005-0000-0000-0000B5120000}"/>
    <cellStyle name="_x0013__eVF_aLog" xfId="4803" xr:uid="{00000000-0005-0000-0000-0000B6120000}"/>
    <cellStyle name="_x0013__eVF_bSum" xfId="4804" xr:uid="{00000000-0005-0000-0000-0000B7120000}"/>
    <cellStyle name="_x0013__eVF_bSum_1" xfId="4805" xr:uid="{00000000-0005-0000-0000-0000B8120000}"/>
    <cellStyle name="_x0013__eVF_fOp" xfId="4806" xr:uid="{00000000-0005-0000-0000-0000B9120000}"/>
    <cellStyle name="_x0013__eVF_gAnn" xfId="4807" xr:uid="{00000000-0005-0000-0000-0000BA120000}"/>
    <cellStyle name="_x0013__eVF_Gulf Wind 2-199.20MW-MHIs-Merchant-2009Feb03" xfId="4808" xr:uid="{00000000-0005-0000-0000-0000BB120000}"/>
    <cellStyle name="_x0013__eVF_Gulf Wind 2-199.20MW-MHIs-Merchant-2009Jan21" xfId="4809" xr:uid="{00000000-0005-0000-0000-0000BC120000}"/>
    <cellStyle name="_x0013__eVF_Hatchet Ridge-MHI 2.4s-(2009pricing)-103.20 MW-2009Feb03" xfId="4810" xr:uid="{00000000-0005-0000-0000-0000BD120000}"/>
    <cellStyle name="_x0013__eVF_hTaxLease" xfId="4811" xr:uid="{00000000-0005-0000-0000-0000BE120000}"/>
    <cellStyle name="_Exec Comm Aug 02" xfId="4812" xr:uid="{00000000-0005-0000-0000-0000BF120000}"/>
    <cellStyle name="_Exec Comm Sep 02" xfId="4813" xr:uid="{00000000-0005-0000-0000-0000C0120000}"/>
    <cellStyle name="_Executive Report" xfId="4814" xr:uid="{00000000-0005-0000-0000-0000C1120000}"/>
    <cellStyle name="_Executive Report_ByProd" xfId="4815" xr:uid="{00000000-0005-0000-0000-0000C2120000}"/>
    <cellStyle name="_Executive Report_PVG Numbers" xfId="4816" xr:uid="{00000000-0005-0000-0000-0000C3120000}"/>
    <cellStyle name="_Executive Report_super_bill_month_load" xfId="4817" xr:uid="{00000000-0005-0000-0000-0000C4120000}"/>
    <cellStyle name="_Financial Summary" xfId="4818" xr:uid="{00000000-0005-0000-0000-0000C5120000}"/>
    <cellStyle name="_FLASH Add-Ins" xfId="4819" xr:uid="{00000000-0005-0000-0000-0000C6120000}"/>
    <cellStyle name="_FLASH Add-Ins_ByProd" xfId="4820" xr:uid="{00000000-0005-0000-0000-0000C7120000}"/>
    <cellStyle name="_FLASH Add-Ins_PVG Numbers" xfId="4821" xr:uid="{00000000-0005-0000-0000-0000C8120000}"/>
    <cellStyle name="_FLASH Add-Ins_super_bill_month_load" xfId="4822" xr:uid="{00000000-0005-0000-0000-0000C9120000}"/>
    <cellStyle name="_Flash Summary Page" xfId="4823" xr:uid="{00000000-0005-0000-0000-0000CA120000}"/>
    <cellStyle name="_Flash Summary Page_ByProd" xfId="4824" xr:uid="{00000000-0005-0000-0000-0000CB120000}"/>
    <cellStyle name="_Flash Summary Page_PVG Numbers" xfId="4825" xr:uid="{00000000-0005-0000-0000-0000CC120000}"/>
    <cellStyle name="_Flash Summary Page_super_bill_month_load" xfId="4826" xr:uid="{00000000-0005-0000-0000-0000CD120000}"/>
    <cellStyle name="_Flash Template Apr-04 - as sent by Nesha" xfId="4827" xr:uid="{00000000-0005-0000-0000-0000CE120000}"/>
    <cellStyle name="_x0013__fOp" xfId="4828" xr:uid="{00000000-0005-0000-0000-0000CF120000}"/>
    <cellStyle name="_Forward COAL PNL" xfId="4829" xr:uid="{00000000-0005-0000-0000-0000D0120000}"/>
    <cellStyle name="_Forward COAL PNL 2" xfId="4830" xr:uid="{00000000-0005-0000-0000-0000D1120000}"/>
    <cellStyle name="_Forward COAL PNL 3" xfId="4831" xr:uid="{00000000-0005-0000-0000-0000D2120000}"/>
    <cellStyle name="_Forward COAL PNL_Brokers" xfId="4832" xr:uid="{00000000-0005-0000-0000-0000D3120000}"/>
    <cellStyle name="_Forward COAL PNL_Brokers_1" xfId="4833" xr:uid="{00000000-0005-0000-0000-0000D4120000}"/>
    <cellStyle name="_Forward COAL PNL_Brokers_1_Detail" xfId="4834" xr:uid="{00000000-0005-0000-0000-0000D5120000}"/>
    <cellStyle name="_Forward COAL PNL_Brokers_1_ERCOT 11" xfId="4835" xr:uid="{00000000-0005-0000-0000-0000D6120000}"/>
    <cellStyle name="_Forward COAL PNL_Brokers_Detail" xfId="4836" xr:uid="{00000000-0005-0000-0000-0000D7120000}"/>
    <cellStyle name="_Forward COAL PNL_Brokers_ERCOT 11" xfId="4837" xr:uid="{00000000-0005-0000-0000-0000D8120000}"/>
    <cellStyle name="_Forward COAL PNL_Detail" xfId="4838" xr:uid="{00000000-0005-0000-0000-0000D9120000}"/>
    <cellStyle name="_Forward COAL PNL_Detail of Deals" xfId="4839" xr:uid="{00000000-0005-0000-0000-0000DA120000}"/>
    <cellStyle name="_Forward COAL PNL_Detail of Deals_1" xfId="4840" xr:uid="{00000000-0005-0000-0000-0000DB120000}"/>
    <cellStyle name="_Forward COAL PNL_Detail of Deals_1_Detail" xfId="4841" xr:uid="{00000000-0005-0000-0000-0000DC120000}"/>
    <cellStyle name="_Forward COAL PNL_Detail of Deals_1_Detail_ERCOT 11" xfId="4842" xr:uid="{00000000-0005-0000-0000-0000DD120000}"/>
    <cellStyle name="_Forward COAL PNL_Detail of Deals_2" xfId="4843" xr:uid="{00000000-0005-0000-0000-0000DE120000}"/>
    <cellStyle name="_Forward COAL PNL_Detail of Deals_2_Detail" xfId="4844" xr:uid="{00000000-0005-0000-0000-0000DF120000}"/>
    <cellStyle name="_Forward COAL PNL_Detail of Deals_2_ERCOT 11" xfId="4845" xr:uid="{00000000-0005-0000-0000-0000E0120000}"/>
    <cellStyle name="_Forward COAL PNL_Detail of Deals_Detail" xfId="4846" xr:uid="{00000000-0005-0000-0000-0000E1120000}"/>
    <cellStyle name="_Forward COAL PNL_Detail of Deals_ERCOT 11" xfId="4847" xr:uid="{00000000-0005-0000-0000-0000E2120000}"/>
    <cellStyle name="_Forward COAL PNL_Detail_1" xfId="4848" xr:uid="{00000000-0005-0000-0000-0000E3120000}"/>
    <cellStyle name="_Forward COAL PNL_Detail_2011 PJM" xfId="4849" xr:uid="{00000000-0005-0000-0000-0000E4120000}"/>
    <cellStyle name="_Forward COAL PNL_Detail_2011 PJM_ERCOT 11" xfId="4850" xr:uid="{00000000-0005-0000-0000-0000E5120000}"/>
    <cellStyle name="_Forward COAL PNL_Detail_Detail" xfId="4851" xr:uid="{00000000-0005-0000-0000-0000E6120000}"/>
    <cellStyle name="_Forward COAL PNL_Detail_Detail_1" xfId="4852" xr:uid="{00000000-0005-0000-0000-0000E7120000}"/>
    <cellStyle name="_Forward COAL PNL_Detail_Detail_1_ERCOT 11" xfId="4853" xr:uid="{00000000-0005-0000-0000-0000E8120000}"/>
    <cellStyle name="_Forward COAL PNL_Detail_Detail_ERCOT 11" xfId="4854" xr:uid="{00000000-0005-0000-0000-0000E9120000}"/>
    <cellStyle name="_Forward COAL PNL_Detail_PJM 11" xfId="4855" xr:uid="{00000000-0005-0000-0000-0000EA120000}"/>
    <cellStyle name="_Forward COAL PNL_Fnl All Deals Detail Inc Locks" xfId="4856" xr:uid="{00000000-0005-0000-0000-0000EB120000}"/>
    <cellStyle name="_Forward COAL PNL_Fnl All Deals Detail Inc Locks_2011 PJM" xfId="4857" xr:uid="{00000000-0005-0000-0000-0000EC120000}"/>
    <cellStyle name="_Forward COAL PNL_Fnl All Deals Detail Inc Locks_2011 PJM_ERCOT 11" xfId="4858" xr:uid="{00000000-0005-0000-0000-0000ED120000}"/>
    <cellStyle name="_Forward COAL PNL_Fnl All Deals Detail Inc Locks_Detail" xfId="4859" xr:uid="{00000000-0005-0000-0000-0000EE120000}"/>
    <cellStyle name="_Forward COAL PNL_Fnl All Deals Detail Inc Locks_Detail_1" xfId="4860" xr:uid="{00000000-0005-0000-0000-0000EF120000}"/>
    <cellStyle name="_Forward COAL PNL_Fnl All Deals Detail Inc Locks_Detail_1_ERCOT 11" xfId="4861" xr:uid="{00000000-0005-0000-0000-0000F0120000}"/>
    <cellStyle name="_Forward COAL PNL_Fnl All Deals Detail Inc Locks_Detail_ERCOT 11" xfId="4862" xr:uid="{00000000-0005-0000-0000-0000F1120000}"/>
    <cellStyle name="_Forward COAL PNL_Fnl All Deals Detail Inc Locks_PJM 11" xfId="4863" xr:uid="{00000000-0005-0000-0000-0000F2120000}"/>
    <cellStyle name="_Forward COAL PNL_Gannaway 3X Deals" xfId="4864" xr:uid="{00000000-0005-0000-0000-0000F3120000}"/>
    <cellStyle name="_Forward COAL PNL_Gannaway 3X Deals_2011 PJM" xfId="4865" xr:uid="{00000000-0005-0000-0000-0000F4120000}"/>
    <cellStyle name="_Forward COAL PNL_Gannaway 3X Deals_2011 PJM_ERCOT 11" xfId="4866" xr:uid="{00000000-0005-0000-0000-0000F5120000}"/>
    <cellStyle name="_Forward COAL PNL_Gannaway 3X Deals_Detail" xfId="4867" xr:uid="{00000000-0005-0000-0000-0000F6120000}"/>
    <cellStyle name="_Forward COAL PNL_Gannaway 3X Deals_Detail_1" xfId="4868" xr:uid="{00000000-0005-0000-0000-0000F7120000}"/>
    <cellStyle name="_Forward COAL PNL_Gannaway 3X Deals_Detail_1_ERCOT 11" xfId="4869" xr:uid="{00000000-0005-0000-0000-0000F8120000}"/>
    <cellStyle name="_Forward COAL PNL_Gannaway 3X Deals_Detail_ERCOT 11" xfId="4870" xr:uid="{00000000-0005-0000-0000-0000F9120000}"/>
    <cellStyle name="_Forward COAL PNL_Gannaway 3X Deals_PJM 11" xfId="4871" xr:uid="{00000000-0005-0000-0000-0000FA120000}"/>
    <cellStyle name="_Forward COAL PNL_Hendrix 3X Deals" xfId="4872" xr:uid="{00000000-0005-0000-0000-0000FB120000}"/>
    <cellStyle name="_Forward COAL PNL_Hendrix 3X Deals_2011 PJM" xfId="4873" xr:uid="{00000000-0005-0000-0000-0000FC120000}"/>
    <cellStyle name="_Forward COAL PNL_Hendrix 3X Deals_2011 PJM_ERCOT 11" xfId="4874" xr:uid="{00000000-0005-0000-0000-0000FD120000}"/>
    <cellStyle name="_Forward COAL PNL_Hendrix 3X Deals_Detail" xfId="4875" xr:uid="{00000000-0005-0000-0000-0000FE120000}"/>
    <cellStyle name="_Forward COAL PNL_Hendrix 3X Deals_Detail_1" xfId="4876" xr:uid="{00000000-0005-0000-0000-0000FF120000}"/>
    <cellStyle name="_Forward COAL PNL_Hendrix 3X Deals_Detail_1_ERCOT 11" xfId="4877" xr:uid="{00000000-0005-0000-0000-000000130000}"/>
    <cellStyle name="_Forward COAL PNL_Hendrix 3X Deals_Detail_ERCOT 11" xfId="4878" xr:uid="{00000000-0005-0000-0000-000001130000}"/>
    <cellStyle name="_Forward COAL PNL_Hendrix 3X Deals_PJM 11" xfId="4879" xr:uid="{00000000-0005-0000-0000-000002130000}"/>
    <cellStyle name="_Forward COAL PNL_PJM 11" xfId="4880" xr:uid="{00000000-0005-0000-0000-000003130000}"/>
    <cellStyle name="_Forward COAL PNL_Roquemore 3X Deals" xfId="4881" xr:uid="{00000000-0005-0000-0000-000004130000}"/>
    <cellStyle name="_Forward COAL PNL_Roquemore 3X Deals_2011 PJM" xfId="4882" xr:uid="{00000000-0005-0000-0000-000005130000}"/>
    <cellStyle name="_Forward COAL PNL_Roquemore 3X Deals_2011 PJM_ERCOT 11" xfId="4883" xr:uid="{00000000-0005-0000-0000-000006130000}"/>
    <cellStyle name="_Forward COAL PNL_Roquemore 3X Deals_Detail" xfId="4884" xr:uid="{00000000-0005-0000-0000-000007130000}"/>
    <cellStyle name="_Forward COAL PNL_Roquemore 3X Deals_Detail_1" xfId="4885" xr:uid="{00000000-0005-0000-0000-000008130000}"/>
    <cellStyle name="_Forward COAL PNL_Roquemore 3X Deals_Detail_1_ERCOT 11" xfId="4886" xr:uid="{00000000-0005-0000-0000-000009130000}"/>
    <cellStyle name="_Forward COAL PNL_Roquemore 3X Deals_Detail_ERCOT 11" xfId="4887" xr:uid="{00000000-0005-0000-0000-00000A130000}"/>
    <cellStyle name="_Forward COAL PNL_Roquemore 3X Deals_PJM 11" xfId="4888" xr:uid="{00000000-0005-0000-0000-00000B130000}"/>
    <cellStyle name="_Forward COAL PNL_Sanders 3X Deals (2)" xfId="4889" xr:uid="{00000000-0005-0000-0000-00000C130000}"/>
    <cellStyle name="_Forward COAL PNL_Sanders 3X Deals (2)_2011 PJM" xfId="4890" xr:uid="{00000000-0005-0000-0000-00000D130000}"/>
    <cellStyle name="_Forward COAL PNL_Sanders 3X Deals (2)_2011 PJM_ERCOT 11" xfId="4891" xr:uid="{00000000-0005-0000-0000-00000E130000}"/>
    <cellStyle name="_Forward COAL PNL_Sanders 3X Deals (2)_Detail" xfId="4892" xr:uid="{00000000-0005-0000-0000-00000F130000}"/>
    <cellStyle name="_Forward COAL PNL_Sanders 3X Deals (2)_Detail_1" xfId="4893" xr:uid="{00000000-0005-0000-0000-000010130000}"/>
    <cellStyle name="_Forward COAL PNL_Sanders 3X Deals (2)_Detail_1_ERCOT 11" xfId="4894" xr:uid="{00000000-0005-0000-0000-000011130000}"/>
    <cellStyle name="_Forward COAL PNL_Sanders 3X Deals (2)_Detail_ERCOT 11" xfId="4895" xr:uid="{00000000-0005-0000-0000-000012130000}"/>
    <cellStyle name="_Forward COAL PNL_Sanders 3X Deals (2)_PJM 11" xfId="4896" xr:uid="{00000000-0005-0000-0000-000013130000}"/>
    <cellStyle name="_Forward COAL PNL_Sheet2" xfId="4897" xr:uid="{00000000-0005-0000-0000-000014130000}"/>
    <cellStyle name="_Forward COAL PNL_Sheet2_2011 PJM" xfId="4898" xr:uid="{00000000-0005-0000-0000-000015130000}"/>
    <cellStyle name="_Forward COAL PNL_Sheet2_2011 PJM_ERCOT 11" xfId="4899" xr:uid="{00000000-0005-0000-0000-000016130000}"/>
    <cellStyle name="_Forward COAL PNL_Sheet2_Detail" xfId="4900" xr:uid="{00000000-0005-0000-0000-000017130000}"/>
    <cellStyle name="_Forward COAL PNL_Sheet2_Detail_1" xfId="4901" xr:uid="{00000000-0005-0000-0000-000018130000}"/>
    <cellStyle name="_Forward COAL PNL_Sheet2_Detail_1_ERCOT 11" xfId="4902" xr:uid="{00000000-0005-0000-0000-000019130000}"/>
    <cellStyle name="_Forward COAL PNL_Sheet2_Detail_ERCOT 11" xfId="4903" xr:uid="{00000000-0005-0000-0000-00001A130000}"/>
    <cellStyle name="_Forward COAL PNL_Sheet2_PJM 11" xfId="4904" xr:uid="{00000000-0005-0000-0000-00001B130000}"/>
    <cellStyle name="_Forwards" xfId="4905" xr:uid="{00000000-0005-0000-0000-00001C130000}"/>
    <cellStyle name="_FRMC Chart Data" xfId="4906" xr:uid="{00000000-0005-0000-0000-00001D130000}"/>
    <cellStyle name="_FRMC Chart Data 2" xfId="4907" xr:uid="{00000000-0005-0000-0000-00001E130000}"/>
    <cellStyle name="_FRMC Chart Data 3" xfId="4908" xr:uid="{00000000-0005-0000-0000-00001F130000}"/>
    <cellStyle name="_FRMC Chart Data_Brokers" xfId="4909" xr:uid="{00000000-0005-0000-0000-000020130000}"/>
    <cellStyle name="_FRMC Chart Data_Brokers_1" xfId="4910" xr:uid="{00000000-0005-0000-0000-000021130000}"/>
    <cellStyle name="_FRMC Chart Data_Brokers_1_Detail" xfId="4911" xr:uid="{00000000-0005-0000-0000-000022130000}"/>
    <cellStyle name="_FRMC Chart Data_Brokers_1_ERCOT 11" xfId="4912" xr:uid="{00000000-0005-0000-0000-000023130000}"/>
    <cellStyle name="_FRMC Chart Data_Brokers_Detail" xfId="4913" xr:uid="{00000000-0005-0000-0000-000024130000}"/>
    <cellStyle name="_FRMC Chart Data_Brokers_ERCOT 11" xfId="4914" xr:uid="{00000000-0005-0000-0000-000025130000}"/>
    <cellStyle name="_FRMC Chart Data_Detail" xfId="4915" xr:uid="{00000000-0005-0000-0000-000026130000}"/>
    <cellStyle name="_FRMC Chart Data_Detail of Deals" xfId="4916" xr:uid="{00000000-0005-0000-0000-000027130000}"/>
    <cellStyle name="_FRMC Chart Data_Detail of Deals_1" xfId="4917" xr:uid="{00000000-0005-0000-0000-000028130000}"/>
    <cellStyle name="_FRMC Chart Data_Detail of Deals_1_Detail" xfId="4918" xr:uid="{00000000-0005-0000-0000-000029130000}"/>
    <cellStyle name="_FRMC Chart Data_Detail of Deals_1_Detail_ERCOT 11" xfId="4919" xr:uid="{00000000-0005-0000-0000-00002A130000}"/>
    <cellStyle name="_FRMC Chart Data_Detail of Deals_2" xfId="4920" xr:uid="{00000000-0005-0000-0000-00002B130000}"/>
    <cellStyle name="_FRMC Chart Data_Detail of Deals_2_Detail" xfId="4921" xr:uid="{00000000-0005-0000-0000-00002C130000}"/>
    <cellStyle name="_FRMC Chart Data_Detail of Deals_2_ERCOT 11" xfId="4922" xr:uid="{00000000-0005-0000-0000-00002D130000}"/>
    <cellStyle name="_FRMC Chart Data_Detail of Deals_Detail" xfId="4923" xr:uid="{00000000-0005-0000-0000-00002E130000}"/>
    <cellStyle name="_FRMC Chart Data_Detail of Deals_ERCOT 11" xfId="4924" xr:uid="{00000000-0005-0000-0000-00002F130000}"/>
    <cellStyle name="_FRMC Chart Data_Detail_1" xfId="4925" xr:uid="{00000000-0005-0000-0000-000030130000}"/>
    <cellStyle name="_FRMC Chart Data_Detail_2011 PJM" xfId="4926" xr:uid="{00000000-0005-0000-0000-000031130000}"/>
    <cellStyle name="_FRMC Chart Data_Detail_2011 PJM_ERCOT 11" xfId="4927" xr:uid="{00000000-0005-0000-0000-000032130000}"/>
    <cellStyle name="_FRMC Chart Data_Detail_Detail" xfId="4928" xr:uid="{00000000-0005-0000-0000-000033130000}"/>
    <cellStyle name="_FRMC Chart Data_Detail_Detail_1" xfId="4929" xr:uid="{00000000-0005-0000-0000-000034130000}"/>
    <cellStyle name="_FRMC Chart Data_Detail_Detail_1_ERCOT 11" xfId="4930" xr:uid="{00000000-0005-0000-0000-000035130000}"/>
    <cellStyle name="_FRMC Chart Data_Detail_Detail_ERCOT 11" xfId="4931" xr:uid="{00000000-0005-0000-0000-000036130000}"/>
    <cellStyle name="_FRMC Chart Data_Detail_PJM 11" xfId="4932" xr:uid="{00000000-0005-0000-0000-000037130000}"/>
    <cellStyle name="_FRMC Chart Data_Fnl All Deals Detail Inc Locks" xfId="4933" xr:uid="{00000000-0005-0000-0000-000038130000}"/>
    <cellStyle name="_FRMC Chart Data_Fnl All Deals Detail Inc Locks_2011 PJM" xfId="4934" xr:uid="{00000000-0005-0000-0000-000039130000}"/>
    <cellStyle name="_FRMC Chart Data_Fnl All Deals Detail Inc Locks_2011 PJM_ERCOT 11" xfId="4935" xr:uid="{00000000-0005-0000-0000-00003A130000}"/>
    <cellStyle name="_FRMC Chart Data_Fnl All Deals Detail Inc Locks_Detail" xfId="4936" xr:uid="{00000000-0005-0000-0000-00003B130000}"/>
    <cellStyle name="_FRMC Chart Data_Fnl All Deals Detail Inc Locks_Detail_1" xfId="4937" xr:uid="{00000000-0005-0000-0000-00003C130000}"/>
    <cellStyle name="_FRMC Chart Data_Fnl All Deals Detail Inc Locks_Detail_1_ERCOT 11" xfId="4938" xr:uid="{00000000-0005-0000-0000-00003D130000}"/>
    <cellStyle name="_FRMC Chart Data_Fnl All Deals Detail Inc Locks_Detail_ERCOT 11" xfId="4939" xr:uid="{00000000-0005-0000-0000-00003E130000}"/>
    <cellStyle name="_FRMC Chart Data_Fnl All Deals Detail Inc Locks_PJM 11" xfId="4940" xr:uid="{00000000-0005-0000-0000-00003F130000}"/>
    <cellStyle name="_FRMC Chart Data_Gannaway 3X Deals" xfId="4941" xr:uid="{00000000-0005-0000-0000-000040130000}"/>
    <cellStyle name="_FRMC Chart Data_Gannaway 3X Deals_2011 PJM" xfId="4942" xr:uid="{00000000-0005-0000-0000-000041130000}"/>
    <cellStyle name="_FRMC Chart Data_Gannaway 3X Deals_2011 PJM_ERCOT 11" xfId="4943" xr:uid="{00000000-0005-0000-0000-000042130000}"/>
    <cellStyle name="_FRMC Chart Data_Gannaway 3X Deals_Detail" xfId="4944" xr:uid="{00000000-0005-0000-0000-000043130000}"/>
    <cellStyle name="_FRMC Chart Data_Gannaway 3X Deals_Detail_1" xfId="4945" xr:uid="{00000000-0005-0000-0000-000044130000}"/>
    <cellStyle name="_FRMC Chart Data_Gannaway 3X Deals_Detail_1_ERCOT 11" xfId="4946" xr:uid="{00000000-0005-0000-0000-000045130000}"/>
    <cellStyle name="_FRMC Chart Data_Gannaway 3X Deals_Detail_ERCOT 11" xfId="4947" xr:uid="{00000000-0005-0000-0000-000046130000}"/>
    <cellStyle name="_FRMC Chart Data_Gannaway 3X Deals_PJM 11" xfId="4948" xr:uid="{00000000-0005-0000-0000-000047130000}"/>
    <cellStyle name="_FRMC Chart Data_Hendrix 3X Deals" xfId="4949" xr:uid="{00000000-0005-0000-0000-000048130000}"/>
    <cellStyle name="_FRMC Chart Data_Hendrix 3X Deals_2011 PJM" xfId="4950" xr:uid="{00000000-0005-0000-0000-000049130000}"/>
    <cellStyle name="_FRMC Chart Data_Hendrix 3X Deals_2011 PJM_ERCOT 11" xfId="4951" xr:uid="{00000000-0005-0000-0000-00004A130000}"/>
    <cellStyle name="_FRMC Chart Data_Hendrix 3X Deals_Detail" xfId="4952" xr:uid="{00000000-0005-0000-0000-00004B130000}"/>
    <cellStyle name="_FRMC Chart Data_Hendrix 3X Deals_Detail_1" xfId="4953" xr:uid="{00000000-0005-0000-0000-00004C130000}"/>
    <cellStyle name="_FRMC Chart Data_Hendrix 3X Deals_Detail_1_ERCOT 11" xfId="4954" xr:uid="{00000000-0005-0000-0000-00004D130000}"/>
    <cellStyle name="_FRMC Chart Data_Hendrix 3X Deals_Detail_ERCOT 11" xfId="4955" xr:uid="{00000000-0005-0000-0000-00004E130000}"/>
    <cellStyle name="_FRMC Chart Data_Hendrix 3X Deals_PJM 11" xfId="4956" xr:uid="{00000000-0005-0000-0000-00004F130000}"/>
    <cellStyle name="_FRMC Chart Data_PJM 11" xfId="4957" xr:uid="{00000000-0005-0000-0000-000050130000}"/>
    <cellStyle name="_FRMC Chart Data_Roquemore 3X Deals" xfId="4958" xr:uid="{00000000-0005-0000-0000-000051130000}"/>
    <cellStyle name="_FRMC Chart Data_Roquemore 3X Deals_2011 PJM" xfId="4959" xr:uid="{00000000-0005-0000-0000-000052130000}"/>
    <cellStyle name="_FRMC Chart Data_Roquemore 3X Deals_2011 PJM_ERCOT 11" xfId="4960" xr:uid="{00000000-0005-0000-0000-000053130000}"/>
    <cellStyle name="_FRMC Chart Data_Roquemore 3X Deals_Detail" xfId="4961" xr:uid="{00000000-0005-0000-0000-000054130000}"/>
    <cellStyle name="_FRMC Chart Data_Roquemore 3X Deals_Detail_1" xfId="4962" xr:uid="{00000000-0005-0000-0000-000055130000}"/>
    <cellStyle name="_FRMC Chart Data_Roquemore 3X Deals_Detail_1_ERCOT 11" xfId="4963" xr:uid="{00000000-0005-0000-0000-000056130000}"/>
    <cellStyle name="_FRMC Chart Data_Roquemore 3X Deals_Detail_ERCOT 11" xfId="4964" xr:uid="{00000000-0005-0000-0000-000057130000}"/>
    <cellStyle name="_FRMC Chart Data_Roquemore 3X Deals_PJM 11" xfId="4965" xr:uid="{00000000-0005-0000-0000-000058130000}"/>
    <cellStyle name="_FRMC Chart Data_Sanders 3X Deals (2)" xfId="4966" xr:uid="{00000000-0005-0000-0000-000059130000}"/>
    <cellStyle name="_FRMC Chart Data_Sanders 3X Deals (2)_2011 PJM" xfId="4967" xr:uid="{00000000-0005-0000-0000-00005A130000}"/>
    <cellStyle name="_FRMC Chart Data_Sanders 3X Deals (2)_2011 PJM_ERCOT 11" xfId="4968" xr:uid="{00000000-0005-0000-0000-00005B130000}"/>
    <cellStyle name="_FRMC Chart Data_Sanders 3X Deals (2)_Detail" xfId="4969" xr:uid="{00000000-0005-0000-0000-00005C130000}"/>
    <cellStyle name="_FRMC Chart Data_Sanders 3X Deals (2)_Detail_1" xfId="4970" xr:uid="{00000000-0005-0000-0000-00005D130000}"/>
    <cellStyle name="_FRMC Chart Data_Sanders 3X Deals (2)_Detail_1_ERCOT 11" xfId="4971" xr:uid="{00000000-0005-0000-0000-00005E130000}"/>
    <cellStyle name="_FRMC Chart Data_Sanders 3X Deals (2)_Detail_ERCOT 11" xfId="4972" xr:uid="{00000000-0005-0000-0000-00005F130000}"/>
    <cellStyle name="_FRMC Chart Data_Sanders 3X Deals (2)_PJM 11" xfId="4973" xr:uid="{00000000-0005-0000-0000-000060130000}"/>
    <cellStyle name="_FRMC Chart Data_Sheet2" xfId="4974" xr:uid="{00000000-0005-0000-0000-000061130000}"/>
    <cellStyle name="_FRMC Chart Data_Sheet2_2011 PJM" xfId="4975" xr:uid="{00000000-0005-0000-0000-000062130000}"/>
    <cellStyle name="_FRMC Chart Data_Sheet2_2011 PJM_ERCOT 11" xfId="4976" xr:uid="{00000000-0005-0000-0000-000063130000}"/>
    <cellStyle name="_FRMC Chart Data_Sheet2_Detail" xfId="4977" xr:uid="{00000000-0005-0000-0000-000064130000}"/>
    <cellStyle name="_FRMC Chart Data_Sheet2_Detail_1" xfId="4978" xr:uid="{00000000-0005-0000-0000-000065130000}"/>
    <cellStyle name="_FRMC Chart Data_Sheet2_Detail_1_ERCOT 11" xfId="4979" xr:uid="{00000000-0005-0000-0000-000066130000}"/>
    <cellStyle name="_FRMC Chart Data_Sheet2_Detail_ERCOT 11" xfId="4980" xr:uid="{00000000-0005-0000-0000-000067130000}"/>
    <cellStyle name="_FRMC Chart Data_Sheet2_PJM 11" xfId="4981" xr:uid="{00000000-0005-0000-0000-000068130000}"/>
    <cellStyle name="_Front Range 09-10-02" xfId="4982" xr:uid="{00000000-0005-0000-0000-000069130000}"/>
    <cellStyle name="_FWD_MTM" xfId="4983" xr:uid="{00000000-0005-0000-0000-00006A130000}"/>
    <cellStyle name="_FWD_MTM 2" xfId="4984" xr:uid="{00000000-0005-0000-0000-00006B130000}"/>
    <cellStyle name="_FWD_MTM 3" xfId="4985" xr:uid="{00000000-0005-0000-0000-00006C130000}"/>
    <cellStyle name="_FWD_MTM_PJM 11" xfId="4986" xr:uid="{00000000-0005-0000-0000-00006D130000}"/>
    <cellStyle name="_FY2006_budget_calculations_for_plant_engineering_" xfId="4987" xr:uid="{00000000-0005-0000-0000-00006E130000}"/>
    <cellStyle name="_x0013__gAnn" xfId="4988" xr:uid="{00000000-0005-0000-0000-00006F130000}"/>
    <cellStyle name="_Gen Cost" xfId="4989" xr:uid="{00000000-0005-0000-0000-000070130000}"/>
    <cellStyle name="_General Documentation" xfId="4990" xr:uid="{00000000-0005-0000-0000-000071130000}"/>
    <cellStyle name="_General Documentation_Acct Review Master" xfId="4991" xr:uid="{00000000-0005-0000-0000-000072130000}"/>
    <cellStyle name="_GEST&amp;S Quarterly Review - Q1 2005 (template)-NC" xfId="4992" xr:uid="{00000000-0005-0000-0000-000073130000}"/>
    <cellStyle name="_GEST&amp;S Quarterly Review - Q1 2005 (template)-NC_ByProd" xfId="4993" xr:uid="{00000000-0005-0000-0000-000074130000}"/>
    <cellStyle name="_GEST&amp;S Quarterly Review - Q1 2005 (template)-NC_PVG Numbers" xfId="4994" xr:uid="{00000000-0005-0000-0000-000075130000}"/>
    <cellStyle name="_GEST&amp;S Quarterly Review - Q1 2005 (template)-NC_super_bill_month_load" xfId="4995" xr:uid="{00000000-0005-0000-0000-000076130000}"/>
    <cellStyle name="_Gila River - Bank Version 12-16" xfId="4996" xr:uid="{00000000-0005-0000-0000-000077130000}"/>
    <cellStyle name="_Gila River - Bank Version 12-16 2" xfId="4997" xr:uid="{00000000-0005-0000-0000-000078130000}"/>
    <cellStyle name="_Gila River - Bank Version 12-16 3" xfId="4998" xr:uid="{00000000-0005-0000-0000-000079130000}"/>
    <cellStyle name="_Gila River - Bank Version 12-16_CEG consolidated model_JEL_v.9" xfId="4999" xr:uid="{00000000-0005-0000-0000-00007A130000}"/>
    <cellStyle name="_Gila River - Bank Version 12-16_CEG consolidated model_JEL_v.9 2" xfId="5000" xr:uid="{00000000-0005-0000-0000-00007B130000}"/>
    <cellStyle name="_Gila River - Bank Version 12-16_CEG consolidated model_JEL_v.9 3" xfId="5001" xr:uid="{00000000-0005-0000-0000-00007C130000}"/>
    <cellStyle name="_Gila River - Bank Version 12-16_CEG consolidated model_JEL_v.9_PJM 11" xfId="5002" xr:uid="{00000000-0005-0000-0000-00007D130000}"/>
    <cellStyle name="_Gila River - Bank Version 12-16_D_Consolidated2" xfId="5003" xr:uid="{00000000-0005-0000-0000-00007E130000}"/>
    <cellStyle name="_Gila River - Bank Version 12-16_D_Consolidated2 2" xfId="5004" xr:uid="{00000000-0005-0000-0000-00007F130000}"/>
    <cellStyle name="_Gila River - Bank Version 12-16_D_Consolidated2 3" xfId="5005" xr:uid="{00000000-0005-0000-0000-000080130000}"/>
    <cellStyle name="_Gila River - Bank Version 12-16_D_Consolidated2_PJM 11" xfId="5006" xr:uid="{00000000-0005-0000-0000-000081130000}"/>
    <cellStyle name="_Gila River - Bank Version 12-16_Mutilples Template2" xfId="5007" xr:uid="{00000000-0005-0000-0000-000082130000}"/>
    <cellStyle name="_Gila River - Bank Version 12-16_Mutilples Template2 2" xfId="5008" xr:uid="{00000000-0005-0000-0000-000083130000}"/>
    <cellStyle name="_Gila River - Bank Version 12-16_Mutilples Template2 3" xfId="5009" xr:uid="{00000000-0005-0000-0000-000084130000}"/>
    <cellStyle name="_Gila River - Bank Version 12-16_Mutilples Template2_PJM 11" xfId="5010" xr:uid="{00000000-0005-0000-0000-000085130000}"/>
    <cellStyle name="_Gila River - Bank Version 12-16_PJM 11" xfId="5011" xr:uid="{00000000-0005-0000-0000-000086130000}"/>
    <cellStyle name="_Gila River 062600 v1" xfId="5012" xr:uid="{00000000-0005-0000-0000-000087130000}"/>
    <cellStyle name="_Gila River 062600 v1 2" xfId="5013" xr:uid="{00000000-0005-0000-0000-000088130000}"/>
    <cellStyle name="_Gila River 062600 v1 3" xfId="5014" xr:uid="{00000000-0005-0000-0000-000089130000}"/>
    <cellStyle name="_Gila River 062600 v1_CEG consolidated model_JEL_v.9" xfId="5015" xr:uid="{00000000-0005-0000-0000-00008A130000}"/>
    <cellStyle name="_Gila River 062600 v1_CEG consolidated model_JEL_v.9 2" xfId="5016" xr:uid="{00000000-0005-0000-0000-00008B130000}"/>
    <cellStyle name="_Gila River 062600 v1_CEG consolidated model_JEL_v.9 3" xfId="5017" xr:uid="{00000000-0005-0000-0000-00008C130000}"/>
    <cellStyle name="_Gila River 062600 v1_CEG consolidated model_JEL_v.9_PJM 11" xfId="5018" xr:uid="{00000000-0005-0000-0000-00008D130000}"/>
    <cellStyle name="_Gila River 062600 v1_D_Consolidated2" xfId="5019" xr:uid="{00000000-0005-0000-0000-00008E130000}"/>
    <cellStyle name="_Gila River 062600 v1_D_Consolidated2 2" xfId="5020" xr:uid="{00000000-0005-0000-0000-00008F130000}"/>
    <cellStyle name="_Gila River 062600 v1_D_Consolidated2 3" xfId="5021" xr:uid="{00000000-0005-0000-0000-000090130000}"/>
    <cellStyle name="_Gila River 062600 v1_D_Consolidated2_PJM 11" xfId="5022" xr:uid="{00000000-0005-0000-0000-000091130000}"/>
    <cellStyle name="_Gila River 062600 v1_Mutilples Template2" xfId="5023" xr:uid="{00000000-0005-0000-0000-000092130000}"/>
    <cellStyle name="_Gila River 062600 v1_Mutilples Template2 2" xfId="5024" xr:uid="{00000000-0005-0000-0000-000093130000}"/>
    <cellStyle name="_Gila River 062600 v1_Mutilples Template2 3" xfId="5025" xr:uid="{00000000-0005-0000-0000-000094130000}"/>
    <cellStyle name="_Gila River 062600 v1_Mutilples Template2_PJM 11" xfId="5026" xr:uid="{00000000-0005-0000-0000-000095130000}"/>
    <cellStyle name="_Gila River 062600 v1_PJM 11" xfId="5027" xr:uid="{00000000-0005-0000-0000-000096130000}"/>
    <cellStyle name="_Gila River 2-13.xls Chart 1149" xfId="5028" xr:uid="{00000000-0005-0000-0000-000097130000}"/>
    <cellStyle name="_Gila River 2-13.xls Chart 1149 2" xfId="5029" xr:uid="{00000000-0005-0000-0000-000098130000}"/>
    <cellStyle name="_Gila River 2-13.xls Chart 1149 3" xfId="5030" xr:uid="{00000000-0005-0000-0000-000099130000}"/>
    <cellStyle name="_Gila River 2-13.xls Chart 1149_CEG consolidated model_JEL_v.9" xfId="5031" xr:uid="{00000000-0005-0000-0000-00009A130000}"/>
    <cellStyle name="_Gila River 2-13.xls Chart 1149_CEG consolidated model_JEL_v.9 2" xfId="5032" xr:uid="{00000000-0005-0000-0000-00009B130000}"/>
    <cellStyle name="_Gila River 2-13.xls Chart 1149_CEG consolidated model_JEL_v.9 3" xfId="5033" xr:uid="{00000000-0005-0000-0000-00009C130000}"/>
    <cellStyle name="_Gila River 2-13.xls Chart 1149_CEG consolidated model_JEL_v.9_PJM 11" xfId="5034" xr:uid="{00000000-0005-0000-0000-00009D130000}"/>
    <cellStyle name="_Gila River 2-13.xls Chart 1149_D_Consolidated2" xfId="5035" xr:uid="{00000000-0005-0000-0000-00009E130000}"/>
    <cellStyle name="_Gila River 2-13.xls Chart 1149_D_Consolidated2 2" xfId="5036" xr:uid="{00000000-0005-0000-0000-00009F130000}"/>
    <cellStyle name="_Gila River 2-13.xls Chart 1149_D_Consolidated2 3" xfId="5037" xr:uid="{00000000-0005-0000-0000-0000A0130000}"/>
    <cellStyle name="_Gila River 2-13.xls Chart 1149_D_Consolidated2_PJM 11" xfId="5038" xr:uid="{00000000-0005-0000-0000-0000A1130000}"/>
    <cellStyle name="_Gila River 2-13.xls Chart 1149_Mutilples Template2" xfId="5039" xr:uid="{00000000-0005-0000-0000-0000A2130000}"/>
    <cellStyle name="_Gila River 2-13.xls Chart 1149_Mutilples Template2 2" xfId="5040" xr:uid="{00000000-0005-0000-0000-0000A3130000}"/>
    <cellStyle name="_Gila River 2-13.xls Chart 1149_Mutilples Template2 3" xfId="5041" xr:uid="{00000000-0005-0000-0000-0000A4130000}"/>
    <cellStyle name="_Gila River 2-13.xls Chart 1149_Mutilples Template2_PJM 11" xfId="5042" xr:uid="{00000000-0005-0000-0000-0000A5130000}"/>
    <cellStyle name="_Gila River 2-13.xls Chart 1149_PJM 11" xfId="5043" xr:uid="{00000000-0005-0000-0000-0000A6130000}"/>
    <cellStyle name="_Gila River 3-29_25yr" xfId="5044" xr:uid="{00000000-0005-0000-0000-0000A7130000}"/>
    <cellStyle name="_Gila River 3-29_25yr 2" xfId="5045" xr:uid="{00000000-0005-0000-0000-0000A8130000}"/>
    <cellStyle name="_Gila River 3-29_25yr 3" xfId="5046" xr:uid="{00000000-0005-0000-0000-0000A9130000}"/>
    <cellStyle name="_Gila River 3-29_25yr_CEG consolidated model_JEL_v.9" xfId="5047" xr:uid="{00000000-0005-0000-0000-0000AA130000}"/>
    <cellStyle name="_Gila River 3-29_25yr_CEG consolidated model_JEL_v.9 2" xfId="5048" xr:uid="{00000000-0005-0000-0000-0000AB130000}"/>
    <cellStyle name="_Gila River 3-29_25yr_CEG consolidated model_JEL_v.9 3" xfId="5049" xr:uid="{00000000-0005-0000-0000-0000AC130000}"/>
    <cellStyle name="_Gila River 3-29_25yr_CEG consolidated model_JEL_v.9_PJM 11" xfId="5050" xr:uid="{00000000-0005-0000-0000-0000AD130000}"/>
    <cellStyle name="_Gila River 3-29_25yr_D_Consolidated2" xfId="5051" xr:uid="{00000000-0005-0000-0000-0000AE130000}"/>
    <cellStyle name="_Gila River 3-29_25yr_D_Consolidated2 2" xfId="5052" xr:uid="{00000000-0005-0000-0000-0000AF130000}"/>
    <cellStyle name="_Gila River 3-29_25yr_D_Consolidated2 3" xfId="5053" xr:uid="{00000000-0005-0000-0000-0000B0130000}"/>
    <cellStyle name="_Gila River 3-29_25yr_D_Consolidated2_PJM 11" xfId="5054" xr:uid="{00000000-0005-0000-0000-0000B1130000}"/>
    <cellStyle name="_Gila River 3-29_25yr_Mutilples Template2" xfId="5055" xr:uid="{00000000-0005-0000-0000-0000B2130000}"/>
    <cellStyle name="_Gila River 3-29_25yr_Mutilples Template2 2" xfId="5056" xr:uid="{00000000-0005-0000-0000-0000B3130000}"/>
    <cellStyle name="_Gila River 3-29_25yr_Mutilples Template2 3" xfId="5057" xr:uid="{00000000-0005-0000-0000-0000B4130000}"/>
    <cellStyle name="_Gila River 3-29_25yr_Mutilples Template2_PJM 11" xfId="5058" xr:uid="{00000000-0005-0000-0000-0000B5130000}"/>
    <cellStyle name="_Gila River 3-29_25yr_PJM 11" xfId="5059" xr:uid="{00000000-0005-0000-0000-0000B6130000}"/>
    <cellStyle name="_GL_INFO" xfId="5060" xr:uid="{00000000-0005-0000-0000-0000B7130000}"/>
    <cellStyle name="_GL_INFO 2" xfId="5061" xr:uid="{00000000-0005-0000-0000-0000B8130000}"/>
    <cellStyle name="_GL_INFO 3" xfId="5062" xr:uid="{00000000-0005-0000-0000-0000B9130000}"/>
    <cellStyle name="_GL_INFO_ACCT" xfId="5063" xr:uid="{00000000-0005-0000-0000-0000BA130000}"/>
    <cellStyle name="_GL_INFO_ACCT 2" xfId="5064" xr:uid="{00000000-0005-0000-0000-0000BB130000}"/>
    <cellStyle name="_GL_INFO_ACCT 3" xfId="5065" xr:uid="{00000000-0005-0000-0000-0000BC130000}"/>
    <cellStyle name="_GL_INFO_ACCT_PJM 11" xfId="5066" xr:uid="{00000000-0005-0000-0000-0000BD130000}"/>
    <cellStyle name="_GL_INFO_OLS Balance Sheet" xfId="5067" xr:uid="{00000000-0005-0000-0000-0000BE130000}"/>
    <cellStyle name="_GL_INFO_PJM 11" xfId="5068" xr:uid="{00000000-0005-0000-0000-0000BF130000}"/>
    <cellStyle name="_GL+TRANSFER WITH INTERBOOKS" xfId="5069" xr:uid="{00000000-0005-0000-0000-0000C0130000}"/>
    <cellStyle name="_GL+TRANSFER WITH INTERBOOKS 2" xfId="5070" xr:uid="{00000000-0005-0000-0000-0000C1130000}"/>
    <cellStyle name="_GL+TRANSFER WITH INTERBOOKS 3" xfId="5071" xr:uid="{00000000-0005-0000-0000-0000C2130000}"/>
    <cellStyle name="_GL+TRANSFER WITH INTERBOOKS_OLS Balance Sheet" xfId="5072" xr:uid="{00000000-0005-0000-0000-0000C3130000}"/>
    <cellStyle name="_GL+TRANSFER WITH INTERBOOKS_PJM 11" xfId="5073" xr:uid="{00000000-0005-0000-0000-0000C4130000}"/>
    <cellStyle name="_GPC vs Budget" xfId="5074" xr:uid="{00000000-0005-0000-0000-0000C5130000}"/>
    <cellStyle name="_GPC vs Budget_ERCOT 11" xfId="5075" xr:uid="{00000000-0005-0000-0000-0000C6130000}"/>
    <cellStyle name="_GPC vs Budget_PJM 11" xfId="5076" xr:uid="{00000000-0005-0000-0000-0000C7130000}"/>
    <cellStyle name="_GPU PPA Calculations 12-10-01" xfId="5077" xr:uid="{00000000-0005-0000-0000-0000C8130000}"/>
    <cellStyle name="_Greenport Loan Sizing" xfId="5078" xr:uid="{00000000-0005-0000-0000-0000C9130000}"/>
    <cellStyle name="_Greenport Model Hawkeye_Loan" xfId="5079" xr:uid="{00000000-0005-0000-0000-0000CA130000}"/>
    <cellStyle name="_Gross Margin Summary - Tprice for Hongwei 1 4" xfId="5080" xr:uid="{00000000-0005-0000-0000-0000CB130000}"/>
    <cellStyle name="_Gross Margin Summary - Tprice for Hongwei 1 4 2" xfId="5081" xr:uid="{00000000-0005-0000-0000-0000CC130000}"/>
    <cellStyle name="_Gross Margin Summary - Tprice for Hongwei 1 4 3" xfId="5082" xr:uid="{00000000-0005-0000-0000-0000CD130000}"/>
    <cellStyle name="_Gross Margin Summary - Tprice for Hongwei 1 4_Brokers" xfId="5083" xr:uid="{00000000-0005-0000-0000-0000CE130000}"/>
    <cellStyle name="_Gross Margin Summary - Tprice for Hongwei 1 4_Brokers_Detail" xfId="5084" xr:uid="{00000000-0005-0000-0000-0000CF130000}"/>
    <cellStyle name="_Gross Margin Summary - Tprice for Hongwei 1 4_Brokers_ERCOT 11" xfId="5085" xr:uid="{00000000-0005-0000-0000-0000D0130000}"/>
    <cellStyle name="_Gross Margin Summary - Tprice for Hongwei 1 4_Detail" xfId="5086" xr:uid="{00000000-0005-0000-0000-0000D1130000}"/>
    <cellStyle name="_Gross Margin Summary - Tprice for Hongwei 1 4_Detail of Deals" xfId="5087" xr:uid="{00000000-0005-0000-0000-0000D2130000}"/>
    <cellStyle name="_Gross Margin Summary - Tprice for Hongwei 1 4_Detail of Deals_1" xfId="5088" xr:uid="{00000000-0005-0000-0000-0000D3130000}"/>
    <cellStyle name="_Gross Margin Summary - Tprice for Hongwei 1 4_Detail of Deals_1_Detail" xfId="5089" xr:uid="{00000000-0005-0000-0000-0000D4130000}"/>
    <cellStyle name="_Gross Margin Summary - Tprice for Hongwei 1 4_Detail of Deals_1_Detail_ERCOT 11" xfId="5090" xr:uid="{00000000-0005-0000-0000-0000D5130000}"/>
    <cellStyle name="_Gross Margin Summary - Tprice for Hongwei 1 4_Detail of Deals_Detail" xfId="5091" xr:uid="{00000000-0005-0000-0000-0000D6130000}"/>
    <cellStyle name="_Gross Margin Summary - Tprice for Hongwei 1 4_Detail of Deals_ERCOT 11" xfId="5092" xr:uid="{00000000-0005-0000-0000-0000D7130000}"/>
    <cellStyle name="_Gross Margin Summary - Tprice for Hongwei 1 4_PJM 11" xfId="5093" xr:uid="{00000000-0005-0000-0000-0000D8130000}"/>
    <cellStyle name="_GS Model2_11" xfId="5094" xr:uid="{00000000-0005-0000-0000-0000D9130000}"/>
    <cellStyle name="_GS Model2_11 10" xfId="5095" xr:uid="{00000000-0005-0000-0000-0000DA130000}"/>
    <cellStyle name="_GS Model2_11 2" xfId="5096" xr:uid="{00000000-0005-0000-0000-0000DB130000}"/>
    <cellStyle name="_GS Model2_11 2 2" xfId="5097" xr:uid="{00000000-0005-0000-0000-0000DC130000}"/>
    <cellStyle name="_GS Model2_11 3" xfId="5098" xr:uid="{00000000-0005-0000-0000-0000DD130000}"/>
    <cellStyle name="_GS Model2_11 3 2" xfId="5099" xr:uid="{00000000-0005-0000-0000-0000DE130000}"/>
    <cellStyle name="_GS Model2_11 3 3" xfId="5100" xr:uid="{00000000-0005-0000-0000-0000DF130000}"/>
    <cellStyle name="_GS Model2_11 4" xfId="5101" xr:uid="{00000000-0005-0000-0000-0000E0130000}"/>
    <cellStyle name="_GS Model2_11 5" xfId="5102" xr:uid="{00000000-0005-0000-0000-0000E1130000}"/>
    <cellStyle name="_GS Model2_11 6" xfId="5103" xr:uid="{00000000-0005-0000-0000-0000E2130000}"/>
    <cellStyle name="_GS Model2_11 6_212990" xfId="5104" xr:uid="{00000000-0005-0000-0000-0000E3130000}"/>
    <cellStyle name="_GS Model2_11 7" xfId="5105" xr:uid="{00000000-0005-0000-0000-0000E4130000}"/>
    <cellStyle name="_GS Model2_11 8" xfId="5106" xr:uid="{00000000-0005-0000-0000-0000E5130000}"/>
    <cellStyle name="_GS Model2_11 9" xfId="5107" xr:uid="{00000000-0005-0000-0000-0000E6130000}"/>
    <cellStyle name="_GS Model2_11_212990" xfId="5108" xr:uid="{00000000-0005-0000-0000-0000E7130000}"/>
    <cellStyle name="_GS Model2_11_Alpine-Interest" xfId="5109" xr:uid="{00000000-0005-0000-0000-0000E8130000}"/>
    <cellStyle name="_GS Model2_11_Alpine-Interest 2" xfId="5110" xr:uid="{00000000-0005-0000-0000-0000E9130000}"/>
    <cellStyle name="_GS Model2_11_Benefit Diff Calc" xfId="5111" xr:uid="{00000000-0005-0000-0000-0000EA130000}"/>
    <cellStyle name="_GS Model2_11_Corp Debt" xfId="5112" xr:uid="{00000000-0005-0000-0000-0000EB130000}"/>
    <cellStyle name="_GS Model2_11_Corp Debt 2" xfId="5113" xr:uid="{00000000-0005-0000-0000-0000EC130000}"/>
    <cellStyle name="_GS Model2_11_Corp Debt 3" xfId="5114" xr:uid="{00000000-0005-0000-0000-0000ED130000}"/>
    <cellStyle name="_GS Model2_11_Corp Debt_Sheet2" xfId="5115" xr:uid="{00000000-0005-0000-0000-0000EE130000}"/>
    <cellStyle name="_GS Model2_11_Investment in Subs" xfId="5116" xr:uid="{00000000-0005-0000-0000-0000EF130000}"/>
    <cellStyle name="_GS Model2_11_Investment in Subs 2" xfId="5117" xr:uid="{00000000-0005-0000-0000-0000F0130000}"/>
    <cellStyle name="_GS Model2_11_Investment in Subs_1" xfId="5118" xr:uid="{00000000-0005-0000-0000-0000F1130000}"/>
    <cellStyle name="_GS Model2_11_Investment in Subs_1 2" xfId="5119" xr:uid="{00000000-0005-0000-0000-0000F2130000}"/>
    <cellStyle name="_GS Model2_11_Investment in Subs_1_Sheet2" xfId="5120" xr:uid="{00000000-0005-0000-0000-0000F3130000}"/>
    <cellStyle name="_GS Model2_11_Investment in Subs_Sheet2" xfId="5121" xr:uid="{00000000-0005-0000-0000-0000F4130000}"/>
    <cellStyle name="_GS Model2_11_OLS Balance Sheet" xfId="5122" xr:uid="{00000000-0005-0000-0000-0000F5130000}"/>
    <cellStyle name="_GS Model2_11_OLS P_L" xfId="5123" xr:uid="{00000000-0005-0000-0000-0000F6130000}"/>
    <cellStyle name="_GS Model2_11_OLS P_L 2" xfId="5124" xr:uid="{00000000-0005-0000-0000-0000F7130000}"/>
    <cellStyle name="_GS Model2_11_OLS P_L_1" xfId="5125" xr:uid="{00000000-0005-0000-0000-0000F8130000}"/>
    <cellStyle name="_GS Model2_11_OLS P_L_1 2" xfId="5126" xr:uid="{00000000-0005-0000-0000-0000F9130000}"/>
    <cellStyle name="_GS Model2_11_OLS P_L_1_DETAIL 3589.212990" xfId="5127" xr:uid="{00000000-0005-0000-0000-0000FA130000}"/>
    <cellStyle name="_GS Model2_11_OLS P_L_1_Sheet2" xfId="5128" xr:uid="{00000000-0005-0000-0000-0000FB130000}"/>
    <cellStyle name="_GS Model2_11_OLS P_L_2" xfId="5129" xr:uid="{00000000-0005-0000-0000-0000FC130000}"/>
    <cellStyle name="_GS Model2_11_OLS P_L_2_Sheet2" xfId="5130" xr:uid="{00000000-0005-0000-0000-0000FD130000}"/>
    <cellStyle name="_GS Model2_11_OLS P_L_3" xfId="5131" xr:uid="{00000000-0005-0000-0000-0000FE130000}"/>
    <cellStyle name="_GS Model2_11_OLS P_L_3 2" xfId="5132" xr:uid="{00000000-0005-0000-0000-0000FF130000}"/>
    <cellStyle name="_GS Model2_11_OLS P_L_3_Sheet2" xfId="5133" xr:uid="{00000000-0005-0000-0000-000000140000}"/>
    <cellStyle name="_GS Model2_11_OLS P_L_4" xfId="5134" xr:uid="{00000000-0005-0000-0000-000001140000}"/>
    <cellStyle name="_GS Model2_11_OLS P_L_5" xfId="5135" xr:uid="{00000000-0005-0000-0000-000002140000}"/>
    <cellStyle name="_GS Model2_11_OLS P_L_6" xfId="5136" xr:uid="{00000000-0005-0000-0000-000003140000}"/>
    <cellStyle name="_GS Model2_11_OLS P_L_7" xfId="5137" xr:uid="{00000000-0005-0000-0000-000004140000}"/>
    <cellStyle name="_GS Model2_11_OLS P_L_8" xfId="5138" xr:uid="{00000000-0005-0000-0000-000005140000}"/>
    <cellStyle name="_GS Model2_11_OLS P_L_Sheet2" xfId="5139" xr:uid="{00000000-0005-0000-0000-000006140000}"/>
    <cellStyle name="_GS Model2_11_Rebrand amortization table 2" xfId="5140" xr:uid="{00000000-0005-0000-0000-000007140000}"/>
    <cellStyle name="_GS Model2_11_Roadrunner-Interest" xfId="5141" xr:uid="{00000000-0005-0000-0000-000008140000}"/>
    <cellStyle name="_GS Model2_11_Roadrunner-Interest 2" xfId="5142" xr:uid="{00000000-0005-0000-0000-000009140000}"/>
    <cellStyle name="_GS Model2_11_Roadrunner-Interest 3" xfId="5143" xr:uid="{00000000-0005-0000-0000-00000A140000}"/>
    <cellStyle name="_GS Model2_11_Sheet2" xfId="5144" xr:uid="{00000000-0005-0000-0000-00000B140000}"/>
    <cellStyle name="_GS Model2_11_Solar Blythe- Debt" xfId="5145" xr:uid="{00000000-0005-0000-0000-00000C140000}"/>
    <cellStyle name="_GS Model2_11_Solar Blythe- Debt 2" xfId="5146" xr:uid="{00000000-0005-0000-0000-00000D140000}"/>
    <cellStyle name="_GS Model2_11_Solar Blythe- Debt 3" xfId="5147" xr:uid="{00000000-0005-0000-0000-00000E140000}"/>
    <cellStyle name="_GS Model2_11_Solar Blythe-Interest" xfId="5148" xr:uid="{00000000-0005-0000-0000-00000F140000}"/>
    <cellStyle name="_GS Model2_11_Solar Blythe-Interest 2" xfId="5149" xr:uid="{00000000-0005-0000-0000-000010140000}"/>
    <cellStyle name="_GS Model2_11_Solar Blythe-Interest 3" xfId="5150" xr:uid="{00000000-0005-0000-0000-000011140000}"/>
    <cellStyle name="_GS Model2_11_South Trent W- Debt" xfId="5151" xr:uid="{00000000-0005-0000-0000-000012140000}"/>
    <cellStyle name="_GS Model2_11_South Trent W- Debt 2" xfId="5152" xr:uid="{00000000-0005-0000-0000-000013140000}"/>
    <cellStyle name="_GS Model2_11_South Trent W- Debt 3" xfId="5153" xr:uid="{00000000-0005-0000-0000-000014140000}"/>
    <cellStyle name="_GS Model2_11_South Trent W- Debt_Sheet2" xfId="5154" xr:uid="{00000000-0005-0000-0000-000015140000}"/>
    <cellStyle name="_GS Model2_11_South Trent W-Interest" xfId="5155" xr:uid="{00000000-0005-0000-0000-000016140000}"/>
    <cellStyle name="_GS Model2_11_South Trent W-Interest 2" xfId="5156" xr:uid="{00000000-0005-0000-0000-000017140000}"/>
    <cellStyle name="_GS Model2_11_South Trent W-Interest 3" xfId="5157" xr:uid="{00000000-0005-0000-0000-000018140000}"/>
    <cellStyle name="_GS Model2_11_South Trent W-Interest_Sheet2" xfId="5158" xr:uid="{00000000-0005-0000-0000-000019140000}"/>
    <cellStyle name="—_GS_Cash" xfId="5159" xr:uid="{00000000-0005-0000-0000-00001A140000}"/>
    <cellStyle name="—_GS_Cash " xfId="5160" xr:uid="{00000000-0005-0000-0000-00001B140000}"/>
    <cellStyle name="_GT&amp;S Appendix Quarterly Review - Final (Cribbed)" xfId="5161" xr:uid="{00000000-0005-0000-0000-00001C140000}"/>
    <cellStyle name="_GT&amp;S Appendix Quarterly Review - Final (Cribbed)_ByProd" xfId="5162" xr:uid="{00000000-0005-0000-0000-00001D140000}"/>
    <cellStyle name="_GT&amp;S Appendix Quarterly Review - Final (Cribbed)_PVG Numbers" xfId="5163" xr:uid="{00000000-0005-0000-0000-00001E140000}"/>
    <cellStyle name="_GT&amp;S Appendix Quarterly Review - Final (Cribbed)_super_bill_month_load" xfId="5164" xr:uid="{00000000-0005-0000-0000-00001F140000}"/>
    <cellStyle name="_GTS 1st Qtr Scorecard Template Draft Andrea's Cut" xfId="5165" xr:uid="{00000000-0005-0000-0000-000020140000}"/>
    <cellStyle name="_GTS 1st Qtr Scorecard Template Draft Andrea's Cut_ByProd" xfId="5166" xr:uid="{00000000-0005-0000-0000-000021140000}"/>
    <cellStyle name="_GTS 1st Qtr Scorecard Template Draft Andrea's Cut_PVG Numbers" xfId="5167" xr:uid="{00000000-0005-0000-0000-000022140000}"/>
    <cellStyle name="_GTS 1st Qtr Scorecard Template Draft Andrea's Cut_super_bill_month_load" xfId="5168" xr:uid="{00000000-0005-0000-0000-000023140000}"/>
    <cellStyle name="_GTS FX June Summary" xfId="5169" xr:uid="{00000000-0005-0000-0000-000024140000}"/>
    <cellStyle name="_GTS FX June Summary_ByProd" xfId="5170" xr:uid="{00000000-0005-0000-0000-000025140000}"/>
    <cellStyle name="_GTS FX June Summary_PVG Numbers" xfId="5171" xr:uid="{00000000-0005-0000-0000-000026140000}"/>
    <cellStyle name="_GTS FX June Summary_super_bill_month_load" xfId="5172" xr:uid="{00000000-0005-0000-0000-000027140000}"/>
    <cellStyle name="_GTS FX Summary" xfId="5173" xr:uid="{00000000-0005-0000-0000-000028140000}"/>
    <cellStyle name="_GTS FX Summary_ByProd" xfId="5174" xr:uid="{00000000-0005-0000-0000-000029140000}"/>
    <cellStyle name="_GTS FX Summary_PVG Numbers" xfId="5175" xr:uid="{00000000-0005-0000-0000-00002A140000}"/>
    <cellStyle name="_GTS FX Summary_super_bill_month_load" xfId="5176" xr:uid="{00000000-0005-0000-0000-00002B140000}"/>
    <cellStyle name="_x0013__Gulf Wind 2-199.20MW-MHIs-Merchant-2009Feb03" xfId="5177" xr:uid="{00000000-0005-0000-0000-00002C140000}"/>
    <cellStyle name="_x0013__Gulf Wind 2-199.20MW-MHIs-Merchant-2009Jan21" xfId="5178" xr:uid="{00000000-0005-0000-0000-00002D140000}"/>
    <cellStyle name="_Hamakua_refinance_042301" xfId="5179" xr:uid="{00000000-0005-0000-0000-00002E140000}"/>
    <cellStyle name="_Hamakua_refinance_042301 2" xfId="5180" xr:uid="{00000000-0005-0000-0000-00002F140000}"/>
    <cellStyle name="_Hamakua_refinance_042301 3" xfId="5181" xr:uid="{00000000-0005-0000-0000-000030140000}"/>
    <cellStyle name="_Hamakua_refinance_042301_CEG consolidated model_JEL_v.9" xfId="5182" xr:uid="{00000000-0005-0000-0000-000031140000}"/>
    <cellStyle name="_Hamakua_refinance_042301_CEG consolidated model_JEL_v.9 2" xfId="5183" xr:uid="{00000000-0005-0000-0000-000032140000}"/>
    <cellStyle name="_Hamakua_refinance_042301_CEG consolidated model_JEL_v.9 3" xfId="5184" xr:uid="{00000000-0005-0000-0000-000033140000}"/>
    <cellStyle name="_Hamakua_refinance_042301_CEG consolidated model_JEL_v.9_PJM 11" xfId="5185" xr:uid="{00000000-0005-0000-0000-000034140000}"/>
    <cellStyle name="_Hamakua_refinance_042301_D_Consolidated2" xfId="5186" xr:uid="{00000000-0005-0000-0000-000035140000}"/>
    <cellStyle name="_Hamakua_refinance_042301_D_Consolidated2 2" xfId="5187" xr:uid="{00000000-0005-0000-0000-000036140000}"/>
    <cellStyle name="_Hamakua_refinance_042301_D_Consolidated2 3" xfId="5188" xr:uid="{00000000-0005-0000-0000-000037140000}"/>
    <cellStyle name="_Hamakua_refinance_042301_D_Consolidated2_PJM 11" xfId="5189" xr:uid="{00000000-0005-0000-0000-000038140000}"/>
    <cellStyle name="_Hamakua_refinance_042301_Mutilples Template2" xfId="5190" xr:uid="{00000000-0005-0000-0000-000039140000}"/>
    <cellStyle name="_Hamakua_refinance_042301_Mutilples Template2 2" xfId="5191" xr:uid="{00000000-0005-0000-0000-00003A140000}"/>
    <cellStyle name="_Hamakua_refinance_042301_Mutilples Template2 3" xfId="5192" xr:uid="{00000000-0005-0000-0000-00003B140000}"/>
    <cellStyle name="_Hamakua_refinance_042301_Mutilples Template2_PJM 11" xfId="5193" xr:uid="{00000000-0005-0000-0000-00003C140000}"/>
    <cellStyle name="_Hamakua_refinance_042301_PJM 11" xfId="5194" xr:uid="{00000000-0005-0000-0000-00003D140000}"/>
    <cellStyle name="_x0013__Hatchet Ridge Debt Profiles" xfId="5195" xr:uid="{00000000-0005-0000-0000-00003E140000}"/>
    <cellStyle name="_x0013__Hatchet Ridge-MHI 2.4s-(2009pricing)103.20 MW-2008Dec19-VF" xfId="5196" xr:uid="{00000000-0005-0000-0000-00003F140000}"/>
    <cellStyle name="_x0013__Hatchet Ridge-MHI 2.4s-(2009pricing)-103.20 MW-2009Feb03" xfId="5197" xr:uid="{00000000-0005-0000-0000-000040140000}"/>
    <cellStyle name="_Hatchet Ridge-v1b" xfId="5198" xr:uid="{00000000-0005-0000-0000-000041140000}"/>
    <cellStyle name="_Hatchet Ridge-v1b_Hatchet Ridge Debt Profiles" xfId="5199" xr:uid="{00000000-0005-0000-0000-000042140000}"/>
    <cellStyle name="_HC Merrill Lynch Analysis" xfId="5200" xr:uid="{00000000-0005-0000-0000-000043140000}"/>
    <cellStyle name="_x0013__hDataIn" xfId="5201" xr:uid="{00000000-0005-0000-0000-000044140000}"/>
    <cellStyle name="_Headcount October_04 Request1" xfId="5202" xr:uid="{00000000-0005-0000-0000-000045140000}"/>
    <cellStyle name="_Headcount October_04 Request1_ByProd" xfId="5203" xr:uid="{00000000-0005-0000-0000-000046140000}"/>
    <cellStyle name="_Headcount October_04 Request1_PVG Numbers" xfId="5204" xr:uid="{00000000-0005-0000-0000-000047140000}"/>
    <cellStyle name="_Headcount October_04 Request1_super_bill_month_load" xfId="5205" xr:uid="{00000000-0005-0000-0000-000048140000}"/>
    <cellStyle name="_Heading" xfId="5206" xr:uid="{00000000-0005-0000-0000-000049140000}"/>
    <cellStyle name="_Heading 2" xfId="5207" xr:uid="{00000000-0005-0000-0000-00004A140000}"/>
    <cellStyle name="_Heading 3" xfId="5208" xr:uid="{00000000-0005-0000-0000-00004B140000}"/>
    <cellStyle name="_Heading_aLog" xfId="5209" xr:uid="{00000000-0005-0000-0000-00004C140000}"/>
    <cellStyle name="_Heading_aLog 2" xfId="5210" xr:uid="{00000000-0005-0000-0000-00004D140000}"/>
    <cellStyle name="_Heading_aLog_bSum" xfId="5211" xr:uid="{00000000-0005-0000-0000-00004E140000}"/>
    <cellStyle name="_Heading_aLog_fOp" xfId="5212" xr:uid="{00000000-0005-0000-0000-00004F140000}"/>
    <cellStyle name="_Heading_aLog_Hatchet Ridge Debt Profiles" xfId="5213" xr:uid="{00000000-0005-0000-0000-000050140000}"/>
    <cellStyle name="_Heading_Annual CF" xfId="5214" xr:uid="{00000000-0005-0000-0000-000051140000}"/>
    <cellStyle name="_Heading_Book1" xfId="5215" xr:uid="{00000000-0005-0000-0000-000052140000}"/>
    <cellStyle name="_Heading_BR-GE xle-54 00MW-2008Nov05-Investors (New Structure)" xfId="5216" xr:uid="{00000000-0005-0000-0000-000053140000}"/>
    <cellStyle name="_Heading_bSum" xfId="5217" xr:uid="{00000000-0005-0000-0000-000054140000}"/>
    <cellStyle name="_Heading_bSum_1" xfId="5218" xr:uid="{00000000-0005-0000-0000-000055140000}"/>
    <cellStyle name="_Heading_bSum_BNB 2008 Portfolio Model of 2008Dec16" xfId="5219" xr:uid="{00000000-0005-0000-0000-000056140000}"/>
    <cellStyle name="_Heading_bSum_bSum" xfId="5220" xr:uid="{00000000-0005-0000-0000-000057140000}"/>
    <cellStyle name="_Heading_bSum_eVF" xfId="5221" xr:uid="{00000000-0005-0000-0000-000058140000}"/>
    <cellStyle name="_Heading_bSum_gAnn" xfId="5222" xr:uid="{00000000-0005-0000-0000-000059140000}"/>
    <cellStyle name="_Heading_bSum_Majestic 2-79.20MW-MHIs-PPA-2008Dec19-VF" xfId="5223" xr:uid="{00000000-0005-0000-0000-00005A140000}"/>
    <cellStyle name="_Heading_Copy of Kenedy-283 20MW-2008Nov06-Investors(New Structure) (3)" xfId="5224" xr:uid="{00000000-0005-0000-0000-00005B140000}"/>
    <cellStyle name="_Heading_DataIn" xfId="5225" xr:uid="{00000000-0005-0000-0000-00005C140000}"/>
    <cellStyle name="_Heading_DataIn_1" xfId="5226" xr:uid="{00000000-0005-0000-0000-00005D140000}"/>
    <cellStyle name="_Heading_dBuild" xfId="5227" xr:uid="{00000000-0005-0000-0000-00005E140000}"/>
    <cellStyle name="_Heading_eLoan" xfId="5228" xr:uid="{00000000-0005-0000-0000-00005F140000}"/>
    <cellStyle name="_Heading_eVF" xfId="5229" xr:uid="{00000000-0005-0000-0000-000060140000}"/>
    <cellStyle name="_Heading_eVF_1" xfId="5230" xr:uid="{00000000-0005-0000-0000-000061140000}"/>
    <cellStyle name="_Heading_fOp" xfId="5231" xr:uid="{00000000-0005-0000-0000-000062140000}"/>
    <cellStyle name="_Heading_gAnn" xfId="5232" xr:uid="{00000000-0005-0000-0000-000063140000}"/>
    <cellStyle name="_Heading_gAnn_1" xfId="5233" xr:uid="{00000000-0005-0000-0000-000064140000}"/>
    <cellStyle name="_Heading_Gulf Wind 2-199.20MW-MHIs-Merchant-2009Feb03" xfId="5234" xr:uid="{00000000-0005-0000-0000-000065140000}"/>
    <cellStyle name="_Heading_Gulf Wind 2-199.20MW-MHIs-Merchant-2009Jan21" xfId="5235" xr:uid="{00000000-0005-0000-0000-000066140000}"/>
    <cellStyle name="_Heading_Hatchet Ridge-MHI 2.4s-(2009pricing)103.20 MW-2008Dec19-VF" xfId="5236" xr:uid="{00000000-0005-0000-0000-000067140000}"/>
    <cellStyle name="_Heading_Hatchet Ridge-MHI 2.4s-(2009pricing)-103.20 MW-2009Feb03" xfId="5237" xr:uid="{00000000-0005-0000-0000-000068140000}"/>
    <cellStyle name="_Heading_hTaxLease" xfId="5238" xr:uid="{00000000-0005-0000-0000-000069140000}"/>
    <cellStyle name="_Heading_MJ" xfId="5239" xr:uid="{00000000-0005-0000-0000-00006A140000}"/>
    <cellStyle name="_Heading_Model 03_21_02 Base Case No Weights" xfId="5240" xr:uid="{00000000-0005-0000-0000-00006B140000}"/>
    <cellStyle name="_Heading_Model 03_21_02 Base Case No Weights 2" xfId="5241" xr:uid="{00000000-0005-0000-0000-00006C140000}"/>
    <cellStyle name="_Heading_Model 03_21_02 Base Case No Weights 2 2" xfId="5242" xr:uid="{00000000-0005-0000-0000-00006D140000}"/>
    <cellStyle name="_Heading_Model 03_21_02 Base Case No Weights 2 2 2" xfId="5243" xr:uid="{00000000-0005-0000-0000-00006E140000}"/>
    <cellStyle name="_Heading_Model 03_21_02 Base Case No Weights 2 3" xfId="5244" xr:uid="{00000000-0005-0000-0000-00006F140000}"/>
    <cellStyle name="_Heading_Model 03_21_02 Base Case No Weights 3" xfId="5245" xr:uid="{00000000-0005-0000-0000-000070140000}"/>
    <cellStyle name="_Heading_Model 03_21_02 Base Case No Weights 3 2" xfId="5246" xr:uid="{00000000-0005-0000-0000-000071140000}"/>
    <cellStyle name="_Heading_Model 03_21_02 Base Case No Weights 3 3" xfId="5247" xr:uid="{00000000-0005-0000-0000-000072140000}"/>
    <cellStyle name="_Heading_Model 03_21_02 Base Case No Weights 3 4" xfId="5248" xr:uid="{00000000-0005-0000-0000-000073140000}"/>
    <cellStyle name="_Heading_Model 03_21_02 Base Case No Weights 3_212990" xfId="5249" xr:uid="{00000000-0005-0000-0000-000074140000}"/>
    <cellStyle name="_Heading_Model 03_21_02 Base Case No Weights 4" xfId="5250" xr:uid="{00000000-0005-0000-0000-000075140000}"/>
    <cellStyle name="_Heading_Model 03_21_02 Base Case No Weights 4 2" xfId="5251" xr:uid="{00000000-0005-0000-0000-000076140000}"/>
    <cellStyle name="_Heading_Model 03_21_02 Base Case No Weights 5" xfId="5252" xr:uid="{00000000-0005-0000-0000-000077140000}"/>
    <cellStyle name="_Heading_Model 03_21_02 Base Case No Weights 5 2" xfId="5253" xr:uid="{00000000-0005-0000-0000-000078140000}"/>
    <cellStyle name="_Heading_Model 03_21_02 Base Case No Weights 6" xfId="5254" xr:uid="{00000000-0005-0000-0000-000079140000}"/>
    <cellStyle name="_Heading_Model 03_21_02 Base Case No Weights 7" xfId="5255" xr:uid="{00000000-0005-0000-0000-00007A140000}"/>
    <cellStyle name="_Heading_Model 03_21_02 Base Case No Weights 8" xfId="5256" xr:uid="{00000000-0005-0000-0000-00007B140000}"/>
    <cellStyle name="_Heading_Model 03_21_02 Base Case No Weights 9" xfId="5257" xr:uid="{00000000-0005-0000-0000-00007C140000}"/>
    <cellStyle name="_Heading_Model 03_21_02 Base Case No Weights_08.31.11 JE's AGraf1" xfId="5258" xr:uid="{00000000-0005-0000-0000-00007D140000}"/>
    <cellStyle name="_Heading_Model 03_21_02 Base Case No Weights_09.30.11 JE's AGraf1" xfId="5259" xr:uid="{00000000-0005-0000-0000-00007E140000}"/>
    <cellStyle name="_Heading_Model 03_21_02 Base Case No Weights_Alpine-Interest" xfId="5260" xr:uid="{00000000-0005-0000-0000-00007F140000}"/>
    <cellStyle name="_Heading_Model 03_21_02 Base Case No Weights_Capex" xfId="5261" xr:uid="{00000000-0005-0000-0000-000080140000}"/>
    <cellStyle name="_Heading_Model 03_21_02 Base Case No Weights_Corp Debt" xfId="5262" xr:uid="{00000000-0005-0000-0000-000081140000}"/>
    <cellStyle name="_Heading_Model 03_21_02 Base Case No Weights_DETAIL 3589.212990" xfId="5263" xr:uid="{00000000-0005-0000-0000-000082140000}"/>
    <cellStyle name="_Heading_Model 03_21_02 Base Case No Weights_DS-412" xfId="5264" xr:uid="{00000000-0005-0000-0000-000083140000}"/>
    <cellStyle name="_Heading_Model 03_21_02 Base Case No Weights_Investment in Subs" xfId="5265" xr:uid="{00000000-0005-0000-0000-000084140000}"/>
    <cellStyle name="_Heading_Model 03_21_02 Base Case No Weights_Investment in Subs_1" xfId="5266" xr:uid="{00000000-0005-0000-0000-000085140000}"/>
    <cellStyle name="_Heading_Model 03_21_02 Base Case No Weights_Investment in Subs_1 2" xfId="5267" xr:uid="{00000000-0005-0000-0000-000086140000}"/>
    <cellStyle name="_Heading_Model 03_21_02 Base Case No Weights_Investment in Subs_2" xfId="5268" xr:uid="{00000000-0005-0000-0000-000087140000}"/>
    <cellStyle name="_Heading_Model 03_21_02 Base Case No Weights_Investment in Subs_2 2" xfId="5269" xr:uid="{00000000-0005-0000-0000-000088140000}"/>
    <cellStyle name="_Heading_Model 03_21_02 Base Case No Weights_OLS Balance Sheet" xfId="5270" xr:uid="{00000000-0005-0000-0000-000089140000}"/>
    <cellStyle name="_Heading_Model 03_21_02 Base Case No Weights_OLS P_L" xfId="5271" xr:uid="{00000000-0005-0000-0000-00008A140000}"/>
    <cellStyle name="_Heading_Model 03_21_02 Base Case No Weights_OLS P_L 2" xfId="5272" xr:uid="{00000000-0005-0000-0000-00008B140000}"/>
    <cellStyle name="_Heading_Model 03_21_02 Base Case No Weights_OLS P_L_1" xfId="5273" xr:uid="{00000000-0005-0000-0000-00008C140000}"/>
    <cellStyle name="_Heading_Model 03_21_02 Base Case No Weights_OLS P_L_1 2" xfId="5274" xr:uid="{00000000-0005-0000-0000-00008D140000}"/>
    <cellStyle name="_Heading_Model 03_21_02 Base Case No Weights_OLS P_L_1_DETAIL 3589.212990" xfId="5275" xr:uid="{00000000-0005-0000-0000-00008E140000}"/>
    <cellStyle name="_Heading_Model 03_21_02 Base Case No Weights_OLS P_L_2" xfId="5276" xr:uid="{00000000-0005-0000-0000-00008F140000}"/>
    <cellStyle name="_Heading_Model 03_21_02 Base Case No Weights_OLS P_L_2 2" xfId="5277" xr:uid="{00000000-0005-0000-0000-000090140000}"/>
    <cellStyle name="_Heading_Model 03_21_02 Base Case No Weights_OLS P_L_2_DETAIL 3589.212990" xfId="5278" xr:uid="{00000000-0005-0000-0000-000091140000}"/>
    <cellStyle name="_Heading_Model 03_21_02 Base Case No Weights_OLS P_L_3" xfId="5279" xr:uid="{00000000-0005-0000-0000-000092140000}"/>
    <cellStyle name="_Heading_Model 03_21_02 Base Case No Weights_OLS P_L_4" xfId="5280" xr:uid="{00000000-0005-0000-0000-000093140000}"/>
    <cellStyle name="_Heading_Model 03_21_02 Base Case No Weights_OLS P_L_4 2" xfId="5281" xr:uid="{00000000-0005-0000-0000-000094140000}"/>
    <cellStyle name="_Heading_Model 03_21_02 Base Case No Weights_OLS P_L_5" xfId="5282" xr:uid="{00000000-0005-0000-0000-000095140000}"/>
    <cellStyle name="_Heading_Model 03_21_02 Base Case No Weights_OLS P_L_6" xfId="5283" xr:uid="{00000000-0005-0000-0000-000096140000}"/>
    <cellStyle name="_Heading_Model 03_21_02 Base Case No Weights_OLS P_L_7" xfId="5284" xr:uid="{00000000-0005-0000-0000-000097140000}"/>
    <cellStyle name="_Heading_Model 03_21_02 Base Case No Weights_OLS P_L_8" xfId="5285" xr:uid="{00000000-0005-0000-0000-000098140000}"/>
    <cellStyle name="_Heading_Model 03_21_02 Base Case No Weights_OLS P_L_9" xfId="5286" xr:uid="{00000000-0005-0000-0000-000099140000}"/>
    <cellStyle name="_Heading_Model 03_21_02 Base Case No Weights_Rebrand amortization table 2" xfId="5287" xr:uid="{00000000-0005-0000-0000-00009A140000}"/>
    <cellStyle name="_Heading_Model 03_21_02 Base Case No Weights_Roadrunner-Interest" xfId="5288" xr:uid="{00000000-0005-0000-0000-00009B140000}"/>
    <cellStyle name="_Heading_Model 03_21_02 Base Case No Weights_Solar Blythe- Debt" xfId="5289" xr:uid="{00000000-0005-0000-0000-00009C140000}"/>
    <cellStyle name="_Heading_Model 03_21_02 Base Case No Weights_Solar Blythe-Interest" xfId="5290" xr:uid="{00000000-0005-0000-0000-00009D140000}"/>
    <cellStyle name="_Heading_Model 03_21_02 Base Case No Weights_South Trent W- Debt" xfId="5291" xr:uid="{00000000-0005-0000-0000-00009E140000}"/>
    <cellStyle name="_Heading_Model 03_21_02 Base Case No Weights_South Trent W-Interest" xfId="5292" xr:uid="{00000000-0005-0000-0000-00009F140000}"/>
    <cellStyle name="_Heading_PR-MHI 2 4s-00 00MW-2008July17" xfId="5293" xr:uid="{00000000-0005-0000-0000-0000A0140000}"/>
    <cellStyle name="_Heading_Project Finance Economics" xfId="5294" xr:uid="{00000000-0005-0000-0000-0000A1140000}"/>
    <cellStyle name="_Heading_ST" xfId="5295" xr:uid="{00000000-0005-0000-0000-0000A2140000}"/>
    <cellStyle name="_Heading_Wessington-GE-51 00MW-2008Oct30-TaxEquity-p50 (New Structure)" xfId="5296" xr:uid="{00000000-0005-0000-0000-0000A3140000}"/>
    <cellStyle name="_Hedge Comparision" xfId="5297" xr:uid="{00000000-0005-0000-0000-0000A4140000}"/>
    <cellStyle name="_Hedge Comparision 2" xfId="5298" xr:uid="{00000000-0005-0000-0000-0000A5140000}"/>
    <cellStyle name="_Hedge Comparision 3" xfId="5299" xr:uid="{00000000-0005-0000-0000-0000A6140000}"/>
    <cellStyle name="_Hedge Comparision_Brokers" xfId="5300" xr:uid="{00000000-0005-0000-0000-0000A7140000}"/>
    <cellStyle name="_Hedge Comparision_Brokers_1" xfId="5301" xr:uid="{00000000-0005-0000-0000-0000A8140000}"/>
    <cellStyle name="_Hedge Comparision_Brokers_1_Detail" xfId="5302" xr:uid="{00000000-0005-0000-0000-0000A9140000}"/>
    <cellStyle name="_Hedge Comparision_Brokers_1_ERCOT 11" xfId="5303" xr:uid="{00000000-0005-0000-0000-0000AA140000}"/>
    <cellStyle name="_Hedge Comparision_Brokers_Detail" xfId="5304" xr:uid="{00000000-0005-0000-0000-0000AB140000}"/>
    <cellStyle name="_Hedge Comparision_Brokers_ERCOT 11" xfId="5305" xr:uid="{00000000-0005-0000-0000-0000AC140000}"/>
    <cellStyle name="_Hedge Comparision_Detail" xfId="5306" xr:uid="{00000000-0005-0000-0000-0000AD140000}"/>
    <cellStyle name="_Hedge Comparision_Detail of Deals" xfId="5307" xr:uid="{00000000-0005-0000-0000-0000AE140000}"/>
    <cellStyle name="_Hedge Comparision_Detail of Deals_1" xfId="5308" xr:uid="{00000000-0005-0000-0000-0000AF140000}"/>
    <cellStyle name="_Hedge Comparision_Detail of Deals_1_Detail" xfId="5309" xr:uid="{00000000-0005-0000-0000-0000B0140000}"/>
    <cellStyle name="_Hedge Comparision_Detail of Deals_1_Detail_ERCOT 11" xfId="5310" xr:uid="{00000000-0005-0000-0000-0000B1140000}"/>
    <cellStyle name="_Hedge Comparision_Detail of Deals_2" xfId="5311" xr:uid="{00000000-0005-0000-0000-0000B2140000}"/>
    <cellStyle name="_Hedge Comparision_Detail of Deals_2_Detail" xfId="5312" xr:uid="{00000000-0005-0000-0000-0000B3140000}"/>
    <cellStyle name="_Hedge Comparision_Detail of Deals_2_ERCOT 11" xfId="5313" xr:uid="{00000000-0005-0000-0000-0000B4140000}"/>
    <cellStyle name="_Hedge Comparision_Detail of Deals_Detail" xfId="5314" xr:uid="{00000000-0005-0000-0000-0000B5140000}"/>
    <cellStyle name="_Hedge Comparision_Detail of Deals_ERCOT 11" xfId="5315" xr:uid="{00000000-0005-0000-0000-0000B6140000}"/>
    <cellStyle name="_Hedge Comparision_Detail_1" xfId="5316" xr:uid="{00000000-0005-0000-0000-0000B7140000}"/>
    <cellStyle name="_Hedge Comparision_Detail_2011 PJM" xfId="5317" xr:uid="{00000000-0005-0000-0000-0000B8140000}"/>
    <cellStyle name="_Hedge Comparision_Detail_2011 PJM_ERCOT 11" xfId="5318" xr:uid="{00000000-0005-0000-0000-0000B9140000}"/>
    <cellStyle name="_Hedge Comparision_Detail_Detail" xfId="5319" xr:uid="{00000000-0005-0000-0000-0000BA140000}"/>
    <cellStyle name="_Hedge Comparision_Detail_Detail_1" xfId="5320" xr:uid="{00000000-0005-0000-0000-0000BB140000}"/>
    <cellStyle name="_Hedge Comparision_Detail_Detail_1_ERCOT 11" xfId="5321" xr:uid="{00000000-0005-0000-0000-0000BC140000}"/>
    <cellStyle name="_Hedge Comparision_Detail_Detail_ERCOT 11" xfId="5322" xr:uid="{00000000-0005-0000-0000-0000BD140000}"/>
    <cellStyle name="_Hedge Comparision_Detail_PJM 11" xfId="5323" xr:uid="{00000000-0005-0000-0000-0000BE140000}"/>
    <cellStyle name="_Hedge Comparision_Fnl All Deals Detail Inc Locks" xfId="5324" xr:uid="{00000000-0005-0000-0000-0000BF140000}"/>
    <cellStyle name="_Hedge Comparision_Fnl All Deals Detail Inc Locks_2011 PJM" xfId="5325" xr:uid="{00000000-0005-0000-0000-0000C0140000}"/>
    <cellStyle name="_Hedge Comparision_Fnl All Deals Detail Inc Locks_2011 PJM_ERCOT 11" xfId="5326" xr:uid="{00000000-0005-0000-0000-0000C1140000}"/>
    <cellStyle name="_Hedge Comparision_Fnl All Deals Detail Inc Locks_Detail" xfId="5327" xr:uid="{00000000-0005-0000-0000-0000C2140000}"/>
    <cellStyle name="_Hedge Comparision_Fnl All Deals Detail Inc Locks_Detail_1" xfId="5328" xr:uid="{00000000-0005-0000-0000-0000C3140000}"/>
    <cellStyle name="_Hedge Comparision_Fnl All Deals Detail Inc Locks_Detail_1_ERCOT 11" xfId="5329" xr:uid="{00000000-0005-0000-0000-0000C4140000}"/>
    <cellStyle name="_Hedge Comparision_Fnl All Deals Detail Inc Locks_Detail_ERCOT 11" xfId="5330" xr:uid="{00000000-0005-0000-0000-0000C5140000}"/>
    <cellStyle name="_Hedge Comparision_Fnl All Deals Detail Inc Locks_PJM 11" xfId="5331" xr:uid="{00000000-0005-0000-0000-0000C6140000}"/>
    <cellStyle name="_Hedge Comparision_Gannaway 3X Deals" xfId="5332" xr:uid="{00000000-0005-0000-0000-0000C7140000}"/>
    <cellStyle name="_Hedge Comparision_Gannaway 3X Deals_2011 PJM" xfId="5333" xr:uid="{00000000-0005-0000-0000-0000C8140000}"/>
    <cellStyle name="_Hedge Comparision_Gannaway 3X Deals_2011 PJM_ERCOT 11" xfId="5334" xr:uid="{00000000-0005-0000-0000-0000C9140000}"/>
    <cellStyle name="_Hedge Comparision_Gannaway 3X Deals_Detail" xfId="5335" xr:uid="{00000000-0005-0000-0000-0000CA140000}"/>
    <cellStyle name="_Hedge Comparision_Gannaway 3X Deals_Detail_1" xfId="5336" xr:uid="{00000000-0005-0000-0000-0000CB140000}"/>
    <cellStyle name="_Hedge Comparision_Gannaway 3X Deals_Detail_1_ERCOT 11" xfId="5337" xr:uid="{00000000-0005-0000-0000-0000CC140000}"/>
    <cellStyle name="_Hedge Comparision_Gannaway 3X Deals_Detail_ERCOT 11" xfId="5338" xr:uid="{00000000-0005-0000-0000-0000CD140000}"/>
    <cellStyle name="_Hedge Comparision_Gannaway 3X Deals_PJM 11" xfId="5339" xr:uid="{00000000-0005-0000-0000-0000CE140000}"/>
    <cellStyle name="_Hedge Comparision_Hendrix 3X Deals" xfId="5340" xr:uid="{00000000-0005-0000-0000-0000CF140000}"/>
    <cellStyle name="_Hedge Comparision_Hendrix 3X Deals_2011 PJM" xfId="5341" xr:uid="{00000000-0005-0000-0000-0000D0140000}"/>
    <cellStyle name="_Hedge Comparision_Hendrix 3X Deals_2011 PJM_ERCOT 11" xfId="5342" xr:uid="{00000000-0005-0000-0000-0000D1140000}"/>
    <cellStyle name="_Hedge Comparision_Hendrix 3X Deals_Detail" xfId="5343" xr:uid="{00000000-0005-0000-0000-0000D2140000}"/>
    <cellStyle name="_Hedge Comparision_Hendrix 3X Deals_Detail_1" xfId="5344" xr:uid="{00000000-0005-0000-0000-0000D3140000}"/>
    <cellStyle name="_Hedge Comparision_Hendrix 3X Deals_Detail_1_ERCOT 11" xfId="5345" xr:uid="{00000000-0005-0000-0000-0000D4140000}"/>
    <cellStyle name="_Hedge Comparision_Hendrix 3X Deals_Detail_ERCOT 11" xfId="5346" xr:uid="{00000000-0005-0000-0000-0000D5140000}"/>
    <cellStyle name="_Hedge Comparision_Hendrix 3X Deals_PJM 11" xfId="5347" xr:uid="{00000000-0005-0000-0000-0000D6140000}"/>
    <cellStyle name="_Hedge Comparision_PJM 11" xfId="5348" xr:uid="{00000000-0005-0000-0000-0000D7140000}"/>
    <cellStyle name="_Hedge Comparision_Roquemore 3X Deals" xfId="5349" xr:uid="{00000000-0005-0000-0000-0000D8140000}"/>
    <cellStyle name="_Hedge Comparision_Roquemore 3X Deals_2011 PJM" xfId="5350" xr:uid="{00000000-0005-0000-0000-0000D9140000}"/>
    <cellStyle name="_Hedge Comparision_Roquemore 3X Deals_2011 PJM_ERCOT 11" xfId="5351" xr:uid="{00000000-0005-0000-0000-0000DA140000}"/>
    <cellStyle name="_Hedge Comparision_Roquemore 3X Deals_Detail" xfId="5352" xr:uid="{00000000-0005-0000-0000-0000DB140000}"/>
    <cellStyle name="_Hedge Comparision_Roquemore 3X Deals_Detail_1" xfId="5353" xr:uid="{00000000-0005-0000-0000-0000DC140000}"/>
    <cellStyle name="_Hedge Comparision_Roquemore 3X Deals_Detail_1_ERCOT 11" xfId="5354" xr:uid="{00000000-0005-0000-0000-0000DD140000}"/>
    <cellStyle name="_Hedge Comparision_Roquemore 3X Deals_Detail_ERCOT 11" xfId="5355" xr:uid="{00000000-0005-0000-0000-0000DE140000}"/>
    <cellStyle name="_Hedge Comparision_Roquemore 3X Deals_PJM 11" xfId="5356" xr:uid="{00000000-0005-0000-0000-0000DF140000}"/>
    <cellStyle name="_Hedge Comparision_Sanders 3X Deals (2)" xfId="5357" xr:uid="{00000000-0005-0000-0000-0000E0140000}"/>
    <cellStyle name="_Hedge Comparision_Sanders 3X Deals (2)_2011 PJM" xfId="5358" xr:uid="{00000000-0005-0000-0000-0000E1140000}"/>
    <cellStyle name="_Hedge Comparision_Sanders 3X Deals (2)_2011 PJM_ERCOT 11" xfId="5359" xr:uid="{00000000-0005-0000-0000-0000E2140000}"/>
    <cellStyle name="_Hedge Comparision_Sanders 3X Deals (2)_Detail" xfId="5360" xr:uid="{00000000-0005-0000-0000-0000E3140000}"/>
    <cellStyle name="_Hedge Comparision_Sanders 3X Deals (2)_Detail_1" xfId="5361" xr:uid="{00000000-0005-0000-0000-0000E4140000}"/>
    <cellStyle name="_Hedge Comparision_Sanders 3X Deals (2)_Detail_1_ERCOT 11" xfId="5362" xr:uid="{00000000-0005-0000-0000-0000E5140000}"/>
    <cellStyle name="_Hedge Comparision_Sanders 3X Deals (2)_Detail_ERCOT 11" xfId="5363" xr:uid="{00000000-0005-0000-0000-0000E6140000}"/>
    <cellStyle name="_Hedge Comparision_Sanders 3X Deals (2)_PJM 11" xfId="5364" xr:uid="{00000000-0005-0000-0000-0000E7140000}"/>
    <cellStyle name="_Hedge Comparision_Sheet2" xfId="5365" xr:uid="{00000000-0005-0000-0000-0000E8140000}"/>
    <cellStyle name="_Hedge Comparision_Sheet2_2011 PJM" xfId="5366" xr:uid="{00000000-0005-0000-0000-0000E9140000}"/>
    <cellStyle name="_Hedge Comparision_Sheet2_2011 PJM_ERCOT 11" xfId="5367" xr:uid="{00000000-0005-0000-0000-0000EA140000}"/>
    <cellStyle name="_Hedge Comparision_Sheet2_Detail" xfId="5368" xr:uid="{00000000-0005-0000-0000-0000EB140000}"/>
    <cellStyle name="_Hedge Comparision_Sheet2_Detail_1" xfId="5369" xr:uid="{00000000-0005-0000-0000-0000EC140000}"/>
    <cellStyle name="_Hedge Comparision_Sheet2_Detail_1_ERCOT 11" xfId="5370" xr:uid="{00000000-0005-0000-0000-0000ED140000}"/>
    <cellStyle name="_Hedge Comparision_Sheet2_Detail_ERCOT 11" xfId="5371" xr:uid="{00000000-0005-0000-0000-0000EE140000}"/>
    <cellStyle name="_Hedge Comparision_Sheet2_PJM 11" xfId="5372" xr:uid="{00000000-0005-0000-0000-0000EF140000}"/>
    <cellStyle name="_Hedge Effectiveness Test June 11th" xfId="5373" xr:uid="{00000000-0005-0000-0000-0000F0140000}"/>
    <cellStyle name="_Hedges(DEC)" xfId="5374" xr:uid="{00000000-0005-0000-0000-0000F1140000}"/>
    <cellStyle name="_Hedges(DEC) 2" xfId="5375" xr:uid="{00000000-0005-0000-0000-0000F2140000}"/>
    <cellStyle name="_Hedges(DEC) 3" xfId="5376" xr:uid="{00000000-0005-0000-0000-0000F3140000}"/>
    <cellStyle name="_Hedges(DEC)_Brokers" xfId="5377" xr:uid="{00000000-0005-0000-0000-0000F4140000}"/>
    <cellStyle name="_Hedges(DEC)_Brokers_1" xfId="5378" xr:uid="{00000000-0005-0000-0000-0000F5140000}"/>
    <cellStyle name="_Hedges(DEC)_Brokers_1_Detail" xfId="5379" xr:uid="{00000000-0005-0000-0000-0000F6140000}"/>
    <cellStyle name="_Hedges(DEC)_Brokers_1_ERCOT 11" xfId="5380" xr:uid="{00000000-0005-0000-0000-0000F7140000}"/>
    <cellStyle name="_Hedges(DEC)_Brokers_Detail" xfId="5381" xr:uid="{00000000-0005-0000-0000-0000F8140000}"/>
    <cellStyle name="_Hedges(DEC)_Brokers_ERCOT 11" xfId="5382" xr:uid="{00000000-0005-0000-0000-0000F9140000}"/>
    <cellStyle name="_Hedges(DEC)_Detail" xfId="5383" xr:uid="{00000000-0005-0000-0000-0000FA140000}"/>
    <cellStyle name="_Hedges(DEC)_Detail of Deals" xfId="5384" xr:uid="{00000000-0005-0000-0000-0000FB140000}"/>
    <cellStyle name="_Hedges(DEC)_Detail of Deals_1" xfId="5385" xr:uid="{00000000-0005-0000-0000-0000FC140000}"/>
    <cellStyle name="_Hedges(DEC)_Detail of Deals_1_Detail" xfId="5386" xr:uid="{00000000-0005-0000-0000-0000FD140000}"/>
    <cellStyle name="_Hedges(DEC)_Detail of Deals_1_Detail_ERCOT 11" xfId="5387" xr:uid="{00000000-0005-0000-0000-0000FE140000}"/>
    <cellStyle name="_Hedges(DEC)_Detail of Deals_2" xfId="5388" xr:uid="{00000000-0005-0000-0000-0000FF140000}"/>
    <cellStyle name="_Hedges(DEC)_Detail of Deals_2_Detail" xfId="5389" xr:uid="{00000000-0005-0000-0000-000000150000}"/>
    <cellStyle name="_Hedges(DEC)_Detail of Deals_2_ERCOT 11" xfId="5390" xr:uid="{00000000-0005-0000-0000-000001150000}"/>
    <cellStyle name="_Hedges(DEC)_Detail of Deals_Detail" xfId="5391" xr:uid="{00000000-0005-0000-0000-000002150000}"/>
    <cellStyle name="_Hedges(DEC)_Detail of Deals_ERCOT 11" xfId="5392" xr:uid="{00000000-0005-0000-0000-000003150000}"/>
    <cellStyle name="_Hedges(DEC)_Detail_1" xfId="5393" xr:uid="{00000000-0005-0000-0000-000004150000}"/>
    <cellStyle name="_Hedges(DEC)_Detail_2011 PJM" xfId="5394" xr:uid="{00000000-0005-0000-0000-000005150000}"/>
    <cellStyle name="_Hedges(DEC)_Detail_2011 PJM_ERCOT 11" xfId="5395" xr:uid="{00000000-0005-0000-0000-000006150000}"/>
    <cellStyle name="_Hedges(DEC)_Detail_Detail" xfId="5396" xr:uid="{00000000-0005-0000-0000-000007150000}"/>
    <cellStyle name="_Hedges(DEC)_Detail_Detail_1" xfId="5397" xr:uid="{00000000-0005-0000-0000-000008150000}"/>
    <cellStyle name="_Hedges(DEC)_Detail_Detail_1_ERCOT 11" xfId="5398" xr:uid="{00000000-0005-0000-0000-000009150000}"/>
    <cellStyle name="_Hedges(DEC)_Detail_Detail_ERCOT 11" xfId="5399" xr:uid="{00000000-0005-0000-0000-00000A150000}"/>
    <cellStyle name="_Hedges(DEC)_Detail_PJM 11" xfId="5400" xr:uid="{00000000-0005-0000-0000-00000B150000}"/>
    <cellStyle name="_Hedges(DEC)_Fnl All Deals Detail Inc Locks" xfId="5401" xr:uid="{00000000-0005-0000-0000-00000C150000}"/>
    <cellStyle name="_Hedges(DEC)_Fnl All Deals Detail Inc Locks_2011 PJM" xfId="5402" xr:uid="{00000000-0005-0000-0000-00000D150000}"/>
    <cellStyle name="_Hedges(DEC)_Fnl All Deals Detail Inc Locks_2011 PJM_ERCOT 11" xfId="5403" xr:uid="{00000000-0005-0000-0000-00000E150000}"/>
    <cellStyle name="_Hedges(DEC)_Fnl All Deals Detail Inc Locks_Detail" xfId="5404" xr:uid="{00000000-0005-0000-0000-00000F150000}"/>
    <cellStyle name="_Hedges(DEC)_Fnl All Deals Detail Inc Locks_Detail_1" xfId="5405" xr:uid="{00000000-0005-0000-0000-000010150000}"/>
    <cellStyle name="_Hedges(DEC)_Fnl All Deals Detail Inc Locks_Detail_1_ERCOT 11" xfId="5406" xr:uid="{00000000-0005-0000-0000-000011150000}"/>
    <cellStyle name="_Hedges(DEC)_Fnl All Deals Detail Inc Locks_Detail_ERCOT 11" xfId="5407" xr:uid="{00000000-0005-0000-0000-000012150000}"/>
    <cellStyle name="_Hedges(DEC)_Fnl All Deals Detail Inc Locks_PJM 11" xfId="5408" xr:uid="{00000000-0005-0000-0000-000013150000}"/>
    <cellStyle name="_Hedges(DEC)_Gannaway 3X Deals" xfId="5409" xr:uid="{00000000-0005-0000-0000-000014150000}"/>
    <cellStyle name="_Hedges(DEC)_Gannaway 3X Deals_2011 PJM" xfId="5410" xr:uid="{00000000-0005-0000-0000-000015150000}"/>
    <cellStyle name="_Hedges(DEC)_Gannaway 3X Deals_2011 PJM_ERCOT 11" xfId="5411" xr:uid="{00000000-0005-0000-0000-000016150000}"/>
    <cellStyle name="_Hedges(DEC)_Gannaway 3X Deals_Detail" xfId="5412" xr:uid="{00000000-0005-0000-0000-000017150000}"/>
    <cellStyle name="_Hedges(DEC)_Gannaway 3X Deals_Detail_1" xfId="5413" xr:uid="{00000000-0005-0000-0000-000018150000}"/>
    <cellStyle name="_Hedges(DEC)_Gannaway 3X Deals_Detail_1_ERCOT 11" xfId="5414" xr:uid="{00000000-0005-0000-0000-000019150000}"/>
    <cellStyle name="_Hedges(DEC)_Gannaway 3X Deals_Detail_ERCOT 11" xfId="5415" xr:uid="{00000000-0005-0000-0000-00001A150000}"/>
    <cellStyle name="_Hedges(DEC)_Gannaway 3X Deals_PJM 11" xfId="5416" xr:uid="{00000000-0005-0000-0000-00001B150000}"/>
    <cellStyle name="_Hedges(DEC)_Hendrix 3X Deals" xfId="5417" xr:uid="{00000000-0005-0000-0000-00001C150000}"/>
    <cellStyle name="_Hedges(DEC)_Hendrix 3X Deals_2011 PJM" xfId="5418" xr:uid="{00000000-0005-0000-0000-00001D150000}"/>
    <cellStyle name="_Hedges(DEC)_Hendrix 3X Deals_2011 PJM_ERCOT 11" xfId="5419" xr:uid="{00000000-0005-0000-0000-00001E150000}"/>
    <cellStyle name="_Hedges(DEC)_Hendrix 3X Deals_Detail" xfId="5420" xr:uid="{00000000-0005-0000-0000-00001F150000}"/>
    <cellStyle name="_Hedges(DEC)_Hendrix 3X Deals_Detail_1" xfId="5421" xr:uid="{00000000-0005-0000-0000-000020150000}"/>
    <cellStyle name="_Hedges(DEC)_Hendrix 3X Deals_Detail_1_ERCOT 11" xfId="5422" xr:uid="{00000000-0005-0000-0000-000021150000}"/>
    <cellStyle name="_Hedges(DEC)_Hendrix 3X Deals_Detail_ERCOT 11" xfId="5423" xr:uid="{00000000-0005-0000-0000-000022150000}"/>
    <cellStyle name="_Hedges(DEC)_Hendrix 3X Deals_PJM 11" xfId="5424" xr:uid="{00000000-0005-0000-0000-000023150000}"/>
    <cellStyle name="_Hedges(DEC)_PJM 11" xfId="5425" xr:uid="{00000000-0005-0000-0000-000024150000}"/>
    <cellStyle name="_Hedges(DEC)_Roquemore 3X Deals" xfId="5426" xr:uid="{00000000-0005-0000-0000-000025150000}"/>
    <cellStyle name="_Hedges(DEC)_Roquemore 3X Deals_2011 PJM" xfId="5427" xr:uid="{00000000-0005-0000-0000-000026150000}"/>
    <cellStyle name="_Hedges(DEC)_Roquemore 3X Deals_2011 PJM_ERCOT 11" xfId="5428" xr:uid="{00000000-0005-0000-0000-000027150000}"/>
    <cellStyle name="_Hedges(DEC)_Roquemore 3X Deals_Detail" xfId="5429" xr:uid="{00000000-0005-0000-0000-000028150000}"/>
    <cellStyle name="_Hedges(DEC)_Roquemore 3X Deals_Detail_1" xfId="5430" xr:uid="{00000000-0005-0000-0000-000029150000}"/>
    <cellStyle name="_Hedges(DEC)_Roquemore 3X Deals_Detail_1_ERCOT 11" xfId="5431" xr:uid="{00000000-0005-0000-0000-00002A150000}"/>
    <cellStyle name="_Hedges(DEC)_Roquemore 3X Deals_Detail_ERCOT 11" xfId="5432" xr:uid="{00000000-0005-0000-0000-00002B150000}"/>
    <cellStyle name="_Hedges(DEC)_Roquemore 3X Deals_PJM 11" xfId="5433" xr:uid="{00000000-0005-0000-0000-00002C150000}"/>
    <cellStyle name="_Hedges(DEC)_Sanders 3X Deals (2)" xfId="5434" xr:uid="{00000000-0005-0000-0000-00002D150000}"/>
    <cellStyle name="_Hedges(DEC)_Sanders 3X Deals (2)_2011 PJM" xfId="5435" xr:uid="{00000000-0005-0000-0000-00002E150000}"/>
    <cellStyle name="_Hedges(DEC)_Sanders 3X Deals (2)_2011 PJM_ERCOT 11" xfId="5436" xr:uid="{00000000-0005-0000-0000-00002F150000}"/>
    <cellStyle name="_Hedges(DEC)_Sanders 3X Deals (2)_Detail" xfId="5437" xr:uid="{00000000-0005-0000-0000-000030150000}"/>
    <cellStyle name="_Hedges(DEC)_Sanders 3X Deals (2)_Detail_1" xfId="5438" xr:uid="{00000000-0005-0000-0000-000031150000}"/>
    <cellStyle name="_Hedges(DEC)_Sanders 3X Deals (2)_Detail_1_ERCOT 11" xfId="5439" xr:uid="{00000000-0005-0000-0000-000032150000}"/>
    <cellStyle name="_Hedges(DEC)_Sanders 3X Deals (2)_Detail_ERCOT 11" xfId="5440" xr:uid="{00000000-0005-0000-0000-000033150000}"/>
    <cellStyle name="_Hedges(DEC)_Sanders 3X Deals (2)_PJM 11" xfId="5441" xr:uid="{00000000-0005-0000-0000-000034150000}"/>
    <cellStyle name="_Hedges(DEC)_Sheet2" xfId="5442" xr:uid="{00000000-0005-0000-0000-000035150000}"/>
    <cellStyle name="_Hedges(DEC)_Sheet2_2011 PJM" xfId="5443" xr:uid="{00000000-0005-0000-0000-000036150000}"/>
    <cellStyle name="_Hedges(DEC)_Sheet2_2011 PJM_ERCOT 11" xfId="5444" xr:uid="{00000000-0005-0000-0000-000037150000}"/>
    <cellStyle name="_Hedges(DEC)_Sheet2_Detail" xfId="5445" xr:uid="{00000000-0005-0000-0000-000038150000}"/>
    <cellStyle name="_Hedges(DEC)_Sheet2_Detail_1" xfId="5446" xr:uid="{00000000-0005-0000-0000-000039150000}"/>
    <cellStyle name="_Hedges(DEC)_Sheet2_Detail_1_ERCOT 11" xfId="5447" xr:uid="{00000000-0005-0000-0000-00003A150000}"/>
    <cellStyle name="_Hedges(DEC)_Sheet2_Detail_ERCOT 11" xfId="5448" xr:uid="{00000000-0005-0000-0000-00003B150000}"/>
    <cellStyle name="_Hedges(DEC)_Sheet2_PJM 11" xfId="5449" xr:uid="{00000000-0005-0000-0000-00003C150000}"/>
    <cellStyle name="_Highlight" xfId="5450" xr:uid="{00000000-0005-0000-0000-00003D150000}"/>
    <cellStyle name="_Highlight 2" xfId="5451" xr:uid="{00000000-0005-0000-0000-00003E150000}"/>
    <cellStyle name="_Highlight 2 2" xfId="5452" xr:uid="{00000000-0005-0000-0000-00003F150000}"/>
    <cellStyle name="_Highlight 2 2 2" xfId="5453" xr:uid="{00000000-0005-0000-0000-000040150000}"/>
    <cellStyle name="_Highlight 2 3" xfId="5454" xr:uid="{00000000-0005-0000-0000-000041150000}"/>
    <cellStyle name="_Highlight 2 3 2" xfId="5455" xr:uid="{00000000-0005-0000-0000-000042150000}"/>
    <cellStyle name="_Highlight 3" xfId="5456" xr:uid="{00000000-0005-0000-0000-000043150000}"/>
    <cellStyle name="_Highlight 3 2" xfId="5457" xr:uid="{00000000-0005-0000-0000-000044150000}"/>
    <cellStyle name="_Highlight 3 3" xfId="5458" xr:uid="{00000000-0005-0000-0000-000045150000}"/>
    <cellStyle name="_Highlight 3 4" xfId="5459" xr:uid="{00000000-0005-0000-0000-000046150000}"/>
    <cellStyle name="_Highlight 3 5" xfId="5460" xr:uid="{00000000-0005-0000-0000-000047150000}"/>
    <cellStyle name="_Highlight 4" xfId="5461" xr:uid="{00000000-0005-0000-0000-000048150000}"/>
    <cellStyle name="_Highlight 4 2" xfId="5462" xr:uid="{00000000-0005-0000-0000-000049150000}"/>
    <cellStyle name="_Highlight 5" xfId="5463" xr:uid="{00000000-0005-0000-0000-00004A150000}"/>
    <cellStyle name="_Highlight 6" xfId="5464" xr:uid="{00000000-0005-0000-0000-00004B150000}"/>
    <cellStyle name="_Highlight 7" xfId="5465" xr:uid="{00000000-0005-0000-0000-00004C150000}"/>
    <cellStyle name="_Highlight 8" xfId="5466" xr:uid="{00000000-0005-0000-0000-00004D150000}"/>
    <cellStyle name="_Highlight 9" xfId="5467" xr:uid="{00000000-0005-0000-0000-00004E150000}"/>
    <cellStyle name="_HR Comparison - one-sheeter ERCOT.4" xfId="5468" xr:uid="{00000000-0005-0000-0000-00004F150000}"/>
    <cellStyle name="_x0013__hTaxLease" xfId="5469" xr:uid="{00000000-0005-0000-0000-000050150000}"/>
    <cellStyle name="_HW#2 solution set" xfId="5470" xr:uid="{00000000-0005-0000-0000-000051150000}"/>
    <cellStyle name="_HW#2 solution set 2" xfId="5471" xr:uid="{00000000-0005-0000-0000-000052150000}"/>
    <cellStyle name="_HW#2 solution set 2_Hatchet Ridge Debt Profiles" xfId="5472" xr:uid="{00000000-0005-0000-0000-000053150000}"/>
    <cellStyle name="_HW#2 solution set_~3540048" xfId="5473" xr:uid="{00000000-0005-0000-0000-000054150000}"/>
    <cellStyle name="_HW#2 solution set_~3540048 2" xfId="5474" xr:uid="{00000000-0005-0000-0000-000055150000}"/>
    <cellStyle name="_HW#2 solution set_~3540048 2_Hatchet Ridge Debt Profiles" xfId="5475" xr:uid="{00000000-0005-0000-0000-000056150000}"/>
    <cellStyle name="_HW#2 solution set_~3540048_Hatchet Ridge Debt Profiles" xfId="5476" xr:uid="{00000000-0005-0000-0000-000057150000}"/>
    <cellStyle name="_HW#2 solution set_bSum" xfId="5477" xr:uid="{00000000-0005-0000-0000-000058150000}"/>
    <cellStyle name="_HW#2 solution set_bSum_Hatchet Ridge Debt Profiles" xfId="5478" xr:uid="{00000000-0005-0000-0000-000059150000}"/>
    <cellStyle name="_HW#2 solution set_fOp" xfId="5479" xr:uid="{00000000-0005-0000-0000-00005A150000}"/>
    <cellStyle name="_HW#2 solution set_fOp_Hatchet Ridge Debt Profiles" xfId="5480" xr:uid="{00000000-0005-0000-0000-00005B150000}"/>
    <cellStyle name="_I-GEM V1_7_1" xfId="5481" xr:uid="{00000000-0005-0000-0000-00005C150000}"/>
    <cellStyle name="_Illinois 111100 v1" xfId="5482" xr:uid="{00000000-0005-0000-0000-00005D150000}"/>
    <cellStyle name="_Illinois 111100 v1 2" xfId="5483" xr:uid="{00000000-0005-0000-0000-00005E150000}"/>
    <cellStyle name="_Illinois 111100 v1 3" xfId="5484" xr:uid="{00000000-0005-0000-0000-00005F150000}"/>
    <cellStyle name="_Illinois 111100 v1_CEG consolidated model_JEL_v.9" xfId="5485" xr:uid="{00000000-0005-0000-0000-000060150000}"/>
    <cellStyle name="_Illinois 111100 v1_CEG consolidated model_JEL_v.9 2" xfId="5486" xr:uid="{00000000-0005-0000-0000-000061150000}"/>
    <cellStyle name="_Illinois 111100 v1_CEG consolidated model_JEL_v.9 3" xfId="5487" xr:uid="{00000000-0005-0000-0000-000062150000}"/>
    <cellStyle name="_Illinois 111100 v1_CEG consolidated model_JEL_v.9_PJM 11" xfId="5488" xr:uid="{00000000-0005-0000-0000-000063150000}"/>
    <cellStyle name="_Illinois 111100 v1_D_Consolidated2" xfId="5489" xr:uid="{00000000-0005-0000-0000-000064150000}"/>
    <cellStyle name="_Illinois 111100 v1_D_Consolidated2 2" xfId="5490" xr:uid="{00000000-0005-0000-0000-000065150000}"/>
    <cellStyle name="_Illinois 111100 v1_D_Consolidated2 3" xfId="5491" xr:uid="{00000000-0005-0000-0000-000066150000}"/>
    <cellStyle name="_Illinois 111100 v1_D_Consolidated2_PJM 11" xfId="5492" xr:uid="{00000000-0005-0000-0000-000067150000}"/>
    <cellStyle name="_Illinois 111100 v1_Mutilples Template2" xfId="5493" xr:uid="{00000000-0005-0000-0000-000068150000}"/>
    <cellStyle name="_Illinois 111100 v1_Mutilples Template2 2" xfId="5494" xr:uid="{00000000-0005-0000-0000-000069150000}"/>
    <cellStyle name="_Illinois 111100 v1_Mutilples Template2 3" xfId="5495" xr:uid="{00000000-0005-0000-0000-00006A150000}"/>
    <cellStyle name="_Illinois 111100 v1_Mutilples Template2_PJM 11" xfId="5496" xr:uid="{00000000-0005-0000-0000-00006B150000}"/>
    <cellStyle name="_Illinois 111100 v1_PJM 11" xfId="5497" xr:uid="{00000000-0005-0000-0000-00006C150000}"/>
    <cellStyle name="_Implied enogex Valuation v01" xfId="5498" xr:uid="{00000000-0005-0000-0000-00006D150000}"/>
    <cellStyle name="_Input Data Sheet for Revision NA 6 Nov 08" xfId="5499" xr:uid="{00000000-0005-0000-0000-00006E150000}"/>
    <cellStyle name="_Input Data Sheet for Revision NA 6 Nov 08 2" xfId="5500" xr:uid="{00000000-0005-0000-0000-00006F150000}"/>
    <cellStyle name="_Input Data Sheet for Revision NA 6 Nov 08 2_Hatchet Ridge Debt Profiles" xfId="5501" xr:uid="{00000000-0005-0000-0000-000070150000}"/>
    <cellStyle name="_Input Data Sheet for Revision NA 6 Nov 08_bSum" xfId="5502" xr:uid="{00000000-0005-0000-0000-000071150000}"/>
    <cellStyle name="_Input Data Sheet for Revision NA 6 Nov 08_bSum_Hatchet Ridge Debt Profiles" xfId="5503" xr:uid="{00000000-0005-0000-0000-000072150000}"/>
    <cellStyle name="_Input Data Sheet for Revision NA 6 Nov 08_fOp" xfId="5504" xr:uid="{00000000-0005-0000-0000-000073150000}"/>
    <cellStyle name="_Input Data Sheet for Revision NA 6 Nov 08_fOp_Hatchet Ridge Debt Profiles" xfId="5505" xr:uid="{00000000-0005-0000-0000-000074150000}"/>
    <cellStyle name="_Inputs" xfId="5506" xr:uid="{00000000-0005-0000-0000-000075150000}"/>
    <cellStyle name="_Inputs 2" xfId="5507" xr:uid="{00000000-0005-0000-0000-000076150000}"/>
    <cellStyle name="_Inputs 3" xfId="5508" xr:uid="{00000000-0005-0000-0000-000077150000}"/>
    <cellStyle name="_Inputs 4" xfId="5509" xr:uid="{00000000-0005-0000-0000-000078150000}"/>
    <cellStyle name="_Inputs Repowering" xfId="5510" xr:uid="{00000000-0005-0000-0000-000079150000}"/>
    <cellStyle name="_Inputs_aLog" xfId="5511" xr:uid="{00000000-0005-0000-0000-00007A150000}"/>
    <cellStyle name="_Inputs_Annual CF" xfId="5512" xr:uid="{00000000-0005-0000-0000-00007B150000}"/>
    <cellStyle name="_Inputs_Book1" xfId="5513" xr:uid="{00000000-0005-0000-0000-00007C150000}"/>
    <cellStyle name="_Inputs_bSum" xfId="5514" xr:uid="{00000000-0005-0000-0000-00007D150000}"/>
    <cellStyle name="_Inputs_bSum_1" xfId="5515" xr:uid="{00000000-0005-0000-0000-00007E150000}"/>
    <cellStyle name="_Inputs_DataIn" xfId="5516" xr:uid="{00000000-0005-0000-0000-00007F150000}"/>
    <cellStyle name="_Inputs_dBuild" xfId="5517" xr:uid="{00000000-0005-0000-0000-000080150000}"/>
    <cellStyle name="_Inputs_eLoan" xfId="5518" xr:uid="{00000000-0005-0000-0000-000081150000}"/>
    <cellStyle name="_Inputs_eLoans" xfId="5519" xr:uid="{00000000-0005-0000-0000-000082150000}"/>
    <cellStyle name="_Inputs_eVF" xfId="5520" xr:uid="{00000000-0005-0000-0000-000083150000}"/>
    <cellStyle name="_Inputs_eVF_aLog" xfId="5521" xr:uid="{00000000-0005-0000-0000-000084150000}"/>
    <cellStyle name="_Inputs_eVF_bSum" xfId="5522" xr:uid="{00000000-0005-0000-0000-000085150000}"/>
    <cellStyle name="_Inputs_eVF_bSum_1" xfId="5523" xr:uid="{00000000-0005-0000-0000-000086150000}"/>
    <cellStyle name="_Inputs_eVF_fOp" xfId="5524" xr:uid="{00000000-0005-0000-0000-000087150000}"/>
    <cellStyle name="_Inputs_eVF_gAnn" xfId="5525" xr:uid="{00000000-0005-0000-0000-000088150000}"/>
    <cellStyle name="_Inputs_eVF_Gulf Wind 2-199.20MW-MHIs-Merchant-2009Feb03" xfId="5526" xr:uid="{00000000-0005-0000-0000-000089150000}"/>
    <cellStyle name="_Inputs_eVF_Gulf Wind 2-199.20MW-MHIs-Merchant-2009Jan21" xfId="5527" xr:uid="{00000000-0005-0000-0000-00008A150000}"/>
    <cellStyle name="_Inputs_eVF_Hatchet Ridge-MHI 2.4s-(2009pricing)-103.20 MW-2009Feb03" xfId="5528" xr:uid="{00000000-0005-0000-0000-00008B150000}"/>
    <cellStyle name="_Inputs_eVF_hTaxLease" xfId="5529" xr:uid="{00000000-0005-0000-0000-00008C150000}"/>
    <cellStyle name="_Inputs_fOp" xfId="5530" xr:uid="{00000000-0005-0000-0000-00008D150000}"/>
    <cellStyle name="_Inputs_gAnn" xfId="5531" xr:uid="{00000000-0005-0000-0000-00008E150000}"/>
    <cellStyle name="_Inputs_Gulf Wind 2-199.20MW-MHIs-Merchant-2009Feb03" xfId="5532" xr:uid="{00000000-0005-0000-0000-00008F150000}"/>
    <cellStyle name="_Inputs_Gulf Wind 2-199.20MW-MHIs-Merchant-2009Jan21" xfId="5533" xr:uid="{00000000-0005-0000-0000-000090150000}"/>
    <cellStyle name="_Inputs_Hatchet Ridge-MHI 2.4s-(2009pricing)103.20 MW-2008Dec19-VF" xfId="5534" xr:uid="{00000000-0005-0000-0000-000091150000}"/>
    <cellStyle name="_Inputs_Hatchet Ridge-MHI 2.4s-(2009pricing)-103.20 MW-2009Feb03" xfId="5535" xr:uid="{00000000-0005-0000-0000-000092150000}"/>
    <cellStyle name="_Inputs_hDataIn" xfId="5536" xr:uid="{00000000-0005-0000-0000-000093150000}"/>
    <cellStyle name="_Inputs_hTaxLease" xfId="5537" xr:uid="{00000000-0005-0000-0000-000094150000}"/>
    <cellStyle name="_Inputs_Majestic 2-79.20MW-MHIs-PPA-2008Dec19-VF" xfId="5538" xr:uid="{00000000-0005-0000-0000-000095150000}"/>
    <cellStyle name="_Inputs_MJ" xfId="5539" xr:uid="{00000000-0005-0000-0000-000096150000}"/>
    <cellStyle name="_Inputs_PR-MHI 2 4s-00 00MW-2008July17" xfId="5540" xr:uid="{00000000-0005-0000-0000-000097150000}"/>
    <cellStyle name="_Inputs_ST" xfId="5541" xr:uid="{00000000-0005-0000-0000-000098150000}"/>
    <cellStyle name="_Interbooks" xfId="5542" xr:uid="{00000000-0005-0000-0000-000099150000}"/>
    <cellStyle name="_Interbooks 2" xfId="5543" xr:uid="{00000000-0005-0000-0000-00009A150000}"/>
    <cellStyle name="_Interbooks 3" xfId="5544" xr:uid="{00000000-0005-0000-0000-00009B150000}"/>
    <cellStyle name="_Interbooks_Brokers" xfId="5545" xr:uid="{00000000-0005-0000-0000-00009C150000}"/>
    <cellStyle name="_Interbooks_Brokers_1" xfId="5546" xr:uid="{00000000-0005-0000-0000-00009D150000}"/>
    <cellStyle name="_Interbooks_Brokers_1_Detail" xfId="5547" xr:uid="{00000000-0005-0000-0000-00009E150000}"/>
    <cellStyle name="_Interbooks_Brokers_1_ERCOT 11" xfId="5548" xr:uid="{00000000-0005-0000-0000-00009F150000}"/>
    <cellStyle name="_Interbooks_Brokers_Detail" xfId="5549" xr:uid="{00000000-0005-0000-0000-0000A0150000}"/>
    <cellStyle name="_Interbooks_Brokers_ERCOT 11" xfId="5550" xr:uid="{00000000-0005-0000-0000-0000A1150000}"/>
    <cellStyle name="_Interbooks_Detail" xfId="5551" xr:uid="{00000000-0005-0000-0000-0000A2150000}"/>
    <cellStyle name="_Interbooks_Detail of Deals" xfId="5552" xr:uid="{00000000-0005-0000-0000-0000A3150000}"/>
    <cellStyle name="_Interbooks_Detail of Deals_1" xfId="5553" xr:uid="{00000000-0005-0000-0000-0000A4150000}"/>
    <cellStyle name="_Interbooks_Detail of Deals_1_Detail" xfId="5554" xr:uid="{00000000-0005-0000-0000-0000A5150000}"/>
    <cellStyle name="_Interbooks_Detail of Deals_1_Detail_ERCOT 11" xfId="5555" xr:uid="{00000000-0005-0000-0000-0000A6150000}"/>
    <cellStyle name="_Interbooks_Detail of Deals_2" xfId="5556" xr:uid="{00000000-0005-0000-0000-0000A7150000}"/>
    <cellStyle name="_Interbooks_Detail of Deals_2_Detail" xfId="5557" xr:uid="{00000000-0005-0000-0000-0000A8150000}"/>
    <cellStyle name="_Interbooks_Detail of Deals_2_ERCOT 11" xfId="5558" xr:uid="{00000000-0005-0000-0000-0000A9150000}"/>
    <cellStyle name="_Interbooks_Detail of Deals_Detail" xfId="5559" xr:uid="{00000000-0005-0000-0000-0000AA150000}"/>
    <cellStyle name="_Interbooks_Detail of Deals_ERCOT 11" xfId="5560" xr:uid="{00000000-0005-0000-0000-0000AB150000}"/>
    <cellStyle name="_Interbooks_Detail_1" xfId="5561" xr:uid="{00000000-0005-0000-0000-0000AC150000}"/>
    <cellStyle name="_Interbooks_Detail_2011 PJM" xfId="5562" xr:uid="{00000000-0005-0000-0000-0000AD150000}"/>
    <cellStyle name="_Interbooks_Detail_2011 PJM_ERCOT 11" xfId="5563" xr:uid="{00000000-0005-0000-0000-0000AE150000}"/>
    <cellStyle name="_Interbooks_Detail_Detail" xfId="5564" xr:uid="{00000000-0005-0000-0000-0000AF150000}"/>
    <cellStyle name="_Interbooks_Detail_Detail_1" xfId="5565" xr:uid="{00000000-0005-0000-0000-0000B0150000}"/>
    <cellStyle name="_Interbooks_Detail_Detail_1_ERCOT 11" xfId="5566" xr:uid="{00000000-0005-0000-0000-0000B1150000}"/>
    <cellStyle name="_Interbooks_Detail_Detail_ERCOT 11" xfId="5567" xr:uid="{00000000-0005-0000-0000-0000B2150000}"/>
    <cellStyle name="_Interbooks_Detail_PJM 11" xfId="5568" xr:uid="{00000000-0005-0000-0000-0000B3150000}"/>
    <cellStyle name="_Interbooks_Fnl All Deals Detail Inc Locks" xfId="5569" xr:uid="{00000000-0005-0000-0000-0000B4150000}"/>
    <cellStyle name="_Interbooks_Fnl All Deals Detail Inc Locks_2011 PJM" xfId="5570" xr:uid="{00000000-0005-0000-0000-0000B5150000}"/>
    <cellStyle name="_Interbooks_Fnl All Deals Detail Inc Locks_2011 PJM_ERCOT 11" xfId="5571" xr:uid="{00000000-0005-0000-0000-0000B6150000}"/>
    <cellStyle name="_Interbooks_Fnl All Deals Detail Inc Locks_Detail" xfId="5572" xr:uid="{00000000-0005-0000-0000-0000B7150000}"/>
    <cellStyle name="_Interbooks_Fnl All Deals Detail Inc Locks_Detail_1" xfId="5573" xr:uid="{00000000-0005-0000-0000-0000B8150000}"/>
    <cellStyle name="_Interbooks_Fnl All Deals Detail Inc Locks_Detail_1_ERCOT 11" xfId="5574" xr:uid="{00000000-0005-0000-0000-0000B9150000}"/>
    <cellStyle name="_Interbooks_Fnl All Deals Detail Inc Locks_Detail_ERCOT 11" xfId="5575" xr:uid="{00000000-0005-0000-0000-0000BA150000}"/>
    <cellStyle name="_Interbooks_Fnl All Deals Detail Inc Locks_PJM 11" xfId="5576" xr:uid="{00000000-0005-0000-0000-0000BB150000}"/>
    <cellStyle name="_Interbooks_FWD_MTM" xfId="5577" xr:uid="{00000000-0005-0000-0000-0000BC150000}"/>
    <cellStyle name="_Interbooks_FWD_MTM_ERCOT 11" xfId="5578" xr:uid="{00000000-0005-0000-0000-0000BD150000}"/>
    <cellStyle name="_Interbooks_FWD_MTM_PJM 11" xfId="5579" xr:uid="{00000000-0005-0000-0000-0000BE150000}"/>
    <cellStyle name="_Interbooks_Gannaway 3X Deals" xfId="5580" xr:uid="{00000000-0005-0000-0000-0000BF150000}"/>
    <cellStyle name="_Interbooks_Gannaway 3X Deals_2011 PJM" xfId="5581" xr:uid="{00000000-0005-0000-0000-0000C0150000}"/>
    <cellStyle name="_Interbooks_Gannaway 3X Deals_2011 PJM_ERCOT 11" xfId="5582" xr:uid="{00000000-0005-0000-0000-0000C1150000}"/>
    <cellStyle name="_Interbooks_Gannaway 3X Deals_Detail" xfId="5583" xr:uid="{00000000-0005-0000-0000-0000C2150000}"/>
    <cellStyle name="_Interbooks_Gannaway 3X Deals_Detail_1" xfId="5584" xr:uid="{00000000-0005-0000-0000-0000C3150000}"/>
    <cellStyle name="_Interbooks_Gannaway 3X Deals_Detail_1_ERCOT 11" xfId="5585" xr:uid="{00000000-0005-0000-0000-0000C4150000}"/>
    <cellStyle name="_Interbooks_Gannaway 3X Deals_Detail_ERCOT 11" xfId="5586" xr:uid="{00000000-0005-0000-0000-0000C5150000}"/>
    <cellStyle name="_Interbooks_Gannaway 3X Deals_PJM 11" xfId="5587" xr:uid="{00000000-0005-0000-0000-0000C6150000}"/>
    <cellStyle name="_Interbooks_Hendrix 3X Deals" xfId="5588" xr:uid="{00000000-0005-0000-0000-0000C7150000}"/>
    <cellStyle name="_Interbooks_Hendrix 3X Deals_2011 PJM" xfId="5589" xr:uid="{00000000-0005-0000-0000-0000C8150000}"/>
    <cellStyle name="_Interbooks_Hendrix 3X Deals_2011 PJM_ERCOT 11" xfId="5590" xr:uid="{00000000-0005-0000-0000-0000C9150000}"/>
    <cellStyle name="_Interbooks_Hendrix 3X Deals_Detail" xfId="5591" xr:uid="{00000000-0005-0000-0000-0000CA150000}"/>
    <cellStyle name="_Interbooks_Hendrix 3X Deals_Detail_1" xfId="5592" xr:uid="{00000000-0005-0000-0000-0000CB150000}"/>
    <cellStyle name="_Interbooks_Hendrix 3X Deals_Detail_1_ERCOT 11" xfId="5593" xr:uid="{00000000-0005-0000-0000-0000CC150000}"/>
    <cellStyle name="_Interbooks_Hendrix 3X Deals_Detail_ERCOT 11" xfId="5594" xr:uid="{00000000-0005-0000-0000-0000CD150000}"/>
    <cellStyle name="_Interbooks_Hendrix 3X Deals_PJM 11" xfId="5595" xr:uid="{00000000-0005-0000-0000-0000CE150000}"/>
    <cellStyle name="_Interbooks_PJM 11" xfId="5596" xr:uid="{00000000-0005-0000-0000-0000CF150000}"/>
    <cellStyle name="_Interbooks_Roquemore 3X Deals" xfId="5597" xr:uid="{00000000-0005-0000-0000-0000D0150000}"/>
    <cellStyle name="_Interbooks_Roquemore 3X Deals_2011 PJM" xfId="5598" xr:uid="{00000000-0005-0000-0000-0000D1150000}"/>
    <cellStyle name="_Interbooks_Roquemore 3X Deals_2011 PJM_ERCOT 11" xfId="5599" xr:uid="{00000000-0005-0000-0000-0000D2150000}"/>
    <cellStyle name="_Interbooks_Roquemore 3X Deals_Detail" xfId="5600" xr:uid="{00000000-0005-0000-0000-0000D3150000}"/>
    <cellStyle name="_Interbooks_Roquemore 3X Deals_Detail_1" xfId="5601" xr:uid="{00000000-0005-0000-0000-0000D4150000}"/>
    <cellStyle name="_Interbooks_Roquemore 3X Deals_Detail_1_ERCOT 11" xfId="5602" xr:uid="{00000000-0005-0000-0000-0000D5150000}"/>
    <cellStyle name="_Interbooks_Roquemore 3X Deals_Detail_ERCOT 11" xfId="5603" xr:uid="{00000000-0005-0000-0000-0000D6150000}"/>
    <cellStyle name="_Interbooks_Roquemore 3X Deals_PJM 11" xfId="5604" xr:uid="{00000000-0005-0000-0000-0000D7150000}"/>
    <cellStyle name="_Interbooks_Sanders 3X Deals (2)" xfId="5605" xr:uid="{00000000-0005-0000-0000-0000D8150000}"/>
    <cellStyle name="_Interbooks_Sanders 3X Deals (2)_2011 PJM" xfId="5606" xr:uid="{00000000-0005-0000-0000-0000D9150000}"/>
    <cellStyle name="_Interbooks_Sanders 3X Deals (2)_2011 PJM_ERCOT 11" xfId="5607" xr:uid="{00000000-0005-0000-0000-0000DA150000}"/>
    <cellStyle name="_Interbooks_Sanders 3X Deals (2)_Detail" xfId="5608" xr:uid="{00000000-0005-0000-0000-0000DB150000}"/>
    <cellStyle name="_Interbooks_Sanders 3X Deals (2)_Detail_1" xfId="5609" xr:uid="{00000000-0005-0000-0000-0000DC150000}"/>
    <cellStyle name="_Interbooks_Sanders 3X Deals (2)_Detail_1_ERCOT 11" xfId="5610" xr:uid="{00000000-0005-0000-0000-0000DD150000}"/>
    <cellStyle name="_Interbooks_Sanders 3X Deals (2)_Detail_ERCOT 11" xfId="5611" xr:uid="{00000000-0005-0000-0000-0000DE150000}"/>
    <cellStyle name="_Interbooks_Sanders 3X Deals (2)_PJM 11" xfId="5612" xr:uid="{00000000-0005-0000-0000-0000DF150000}"/>
    <cellStyle name="_Interbooks_Sheet2" xfId="5613" xr:uid="{00000000-0005-0000-0000-0000E0150000}"/>
    <cellStyle name="_Interbooks_Sheet2_2011 PJM" xfId="5614" xr:uid="{00000000-0005-0000-0000-0000E1150000}"/>
    <cellStyle name="_Interbooks_Sheet2_2011 PJM_ERCOT 11" xfId="5615" xr:uid="{00000000-0005-0000-0000-0000E2150000}"/>
    <cellStyle name="_Interbooks_Sheet2_Detail" xfId="5616" xr:uid="{00000000-0005-0000-0000-0000E3150000}"/>
    <cellStyle name="_Interbooks_Sheet2_Detail_1" xfId="5617" xr:uid="{00000000-0005-0000-0000-0000E4150000}"/>
    <cellStyle name="_Interbooks_Sheet2_Detail_1_ERCOT 11" xfId="5618" xr:uid="{00000000-0005-0000-0000-0000E5150000}"/>
    <cellStyle name="_Interbooks_Sheet2_Detail_ERCOT 11" xfId="5619" xr:uid="{00000000-0005-0000-0000-0000E6150000}"/>
    <cellStyle name="_Interbooks_Sheet2_PJM 11" xfId="5620" xr:uid="{00000000-0005-0000-0000-0000E7150000}"/>
    <cellStyle name="_InterGen Valuation - Citi1_v20" xfId="5621" xr:uid="{00000000-0005-0000-0000-0000E8150000}"/>
    <cellStyle name="_IPC Summary 101702" xfId="5622" xr:uid="{00000000-0005-0000-0000-0000E9150000}"/>
    <cellStyle name="_IPC Summary 101702_ByProd" xfId="5623" xr:uid="{00000000-0005-0000-0000-0000EA150000}"/>
    <cellStyle name="_IPC Summary 101702_PVG Numbers" xfId="5624" xr:uid="{00000000-0005-0000-0000-0000EB150000}"/>
    <cellStyle name="_IPC Summary 101702_super_bill_month_load" xfId="5625" xr:uid="{00000000-0005-0000-0000-0000EC150000}"/>
    <cellStyle name="_Jan 05 Summary_Controllers" xfId="5626" xr:uid="{00000000-0005-0000-0000-0000ED150000}"/>
    <cellStyle name="_JCP&amp;L PPA 1-9-01" xfId="5627" xr:uid="{00000000-0005-0000-0000-0000EE150000}"/>
    <cellStyle name="_Journal Entries for Apr" xfId="5628" xr:uid="{00000000-0005-0000-0000-0000EF150000}"/>
    <cellStyle name="_Journal Entries for August" xfId="5629" xr:uid="{00000000-0005-0000-0000-0000F0150000}"/>
    <cellStyle name="_Journal Entries for Dec" xfId="5630" xr:uid="{00000000-0005-0000-0000-0000F1150000}"/>
    <cellStyle name="_Journal Entries for Feb" xfId="5631" xr:uid="{00000000-0005-0000-0000-0000F2150000}"/>
    <cellStyle name="_Journal Entries for Jan" xfId="5632" xr:uid="{00000000-0005-0000-0000-0000F3150000}"/>
    <cellStyle name="_Journal Entries for July" xfId="5633" xr:uid="{00000000-0005-0000-0000-0000F4150000}"/>
    <cellStyle name="_Journal Entries for June" xfId="5634" xr:uid="{00000000-0005-0000-0000-0000F5150000}"/>
    <cellStyle name="_Journal Entries for Mar" xfId="5635" xr:uid="{00000000-0005-0000-0000-0000F6150000}"/>
    <cellStyle name="_Journal Entries for Nov" xfId="5636" xr:uid="{00000000-0005-0000-0000-0000F7150000}"/>
    <cellStyle name="_Journal Entries for Nov 2" xfId="5637" xr:uid="{00000000-0005-0000-0000-0000F8150000}"/>
    <cellStyle name="_Journal Entries for Nov 2_Acct Review Master" xfId="5638" xr:uid="{00000000-0005-0000-0000-0000F9150000}"/>
    <cellStyle name="_Journal Entries for Nov 3" xfId="5639" xr:uid="{00000000-0005-0000-0000-0000FA150000}"/>
    <cellStyle name="_Journal Entries for Nov 3_Acct Review Master" xfId="5640" xr:uid="{00000000-0005-0000-0000-0000FB150000}"/>
    <cellStyle name="_Journal Entries for Nov 4" xfId="5641" xr:uid="{00000000-0005-0000-0000-0000FC150000}"/>
    <cellStyle name="_Journal Entries for Nov 4_Acct Review Master" xfId="5642" xr:uid="{00000000-0005-0000-0000-0000FD150000}"/>
    <cellStyle name="_Journal Entries for Nov 5" xfId="5643" xr:uid="{00000000-0005-0000-0000-0000FE150000}"/>
    <cellStyle name="_Journal Entries for Nov 5_Acct Review Master" xfId="5644" xr:uid="{00000000-0005-0000-0000-0000FF150000}"/>
    <cellStyle name="_Journal Entries for Nov_Acct Review Master" xfId="5645" xr:uid="{00000000-0005-0000-0000-000000160000}"/>
    <cellStyle name="_Journal Entries for Oct" xfId="5646" xr:uid="{00000000-0005-0000-0000-000001160000}"/>
    <cellStyle name="_Journal Entries for Sept" xfId="5647" xr:uid="{00000000-0005-0000-0000-000002160000}"/>
    <cellStyle name="_JPMP PAPS Clinton Model -- 27 April 2005" xfId="5648" xr:uid="{00000000-0005-0000-0000-000003160000}"/>
    <cellStyle name="_JPMP PAPS Clinton Model -- 27 April 2005 2" xfId="5649" xr:uid="{00000000-0005-0000-0000-000004160000}"/>
    <cellStyle name="_JPMP PAPS Clinton Model -- 27 April 2005 3" xfId="5650" xr:uid="{00000000-0005-0000-0000-000005160000}"/>
    <cellStyle name="_JPMP PAPS Clinton Model -- 27 April 2005 4" xfId="5651" xr:uid="{00000000-0005-0000-0000-000006160000}"/>
    <cellStyle name="_JPMP PAPS Clinton Model -- 27 April 2005_aLog" xfId="5652" xr:uid="{00000000-0005-0000-0000-000007160000}"/>
    <cellStyle name="_JPMP PAPS Clinton Model -- 27 April 2005_Annual CF" xfId="5653" xr:uid="{00000000-0005-0000-0000-000008160000}"/>
    <cellStyle name="_JPMP PAPS Clinton Model -- 27 April 2005_Book1" xfId="5654" xr:uid="{00000000-0005-0000-0000-000009160000}"/>
    <cellStyle name="_JPMP PAPS Clinton Model -- 27 April 2005_bSum" xfId="5655" xr:uid="{00000000-0005-0000-0000-00000A160000}"/>
    <cellStyle name="_JPMP PAPS Clinton Model -- 27 April 2005_bSum_1" xfId="5656" xr:uid="{00000000-0005-0000-0000-00000B160000}"/>
    <cellStyle name="_JPMP PAPS Clinton Model -- 27 April 2005_DataIn" xfId="5657" xr:uid="{00000000-0005-0000-0000-00000C160000}"/>
    <cellStyle name="_JPMP PAPS Clinton Model -- 27 April 2005_dBuild" xfId="5658" xr:uid="{00000000-0005-0000-0000-00000D160000}"/>
    <cellStyle name="_JPMP PAPS Clinton Model -- 27 April 2005_eLoan" xfId="5659" xr:uid="{00000000-0005-0000-0000-00000E160000}"/>
    <cellStyle name="_JPMP PAPS Clinton Model -- 27 April 2005_eLoans" xfId="5660" xr:uid="{00000000-0005-0000-0000-00000F160000}"/>
    <cellStyle name="_JPMP PAPS Clinton Model -- 27 April 2005_eVF" xfId="5661" xr:uid="{00000000-0005-0000-0000-000010160000}"/>
    <cellStyle name="_JPMP PAPS Clinton Model -- 27 April 2005_eVF_aLog" xfId="5662" xr:uid="{00000000-0005-0000-0000-000011160000}"/>
    <cellStyle name="_JPMP PAPS Clinton Model -- 27 April 2005_eVF_bSum" xfId="5663" xr:uid="{00000000-0005-0000-0000-000012160000}"/>
    <cellStyle name="_JPMP PAPS Clinton Model -- 27 April 2005_eVF_bSum_1" xfId="5664" xr:uid="{00000000-0005-0000-0000-000013160000}"/>
    <cellStyle name="_JPMP PAPS Clinton Model -- 27 April 2005_eVF_fOp" xfId="5665" xr:uid="{00000000-0005-0000-0000-000014160000}"/>
    <cellStyle name="_JPMP PAPS Clinton Model -- 27 April 2005_eVF_gAnn" xfId="5666" xr:uid="{00000000-0005-0000-0000-000015160000}"/>
    <cellStyle name="_JPMP PAPS Clinton Model -- 27 April 2005_eVF_Gulf Wind 2-199.20MW-MHIs-Merchant-2009Feb03" xfId="5667" xr:uid="{00000000-0005-0000-0000-000016160000}"/>
    <cellStyle name="_JPMP PAPS Clinton Model -- 27 April 2005_eVF_Gulf Wind 2-199.20MW-MHIs-Merchant-2009Jan21" xfId="5668" xr:uid="{00000000-0005-0000-0000-000017160000}"/>
    <cellStyle name="_JPMP PAPS Clinton Model -- 27 April 2005_eVF_Hatchet Ridge-MHI 2.4s-(2009pricing)-103.20 MW-2009Feb03" xfId="5669" xr:uid="{00000000-0005-0000-0000-000018160000}"/>
    <cellStyle name="_JPMP PAPS Clinton Model -- 27 April 2005_eVF_hTaxLease" xfId="5670" xr:uid="{00000000-0005-0000-0000-000019160000}"/>
    <cellStyle name="_JPMP PAPS Clinton Model -- 27 April 2005_fOp" xfId="5671" xr:uid="{00000000-0005-0000-0000-00001A160000}"/>
    <cellStyle name="_JPMP PAPS Clinton Model -- 27 April 2005_gAnn" xfId="5672" xr:uid="{00000000-0005-0000-0000-00001B160000}"/>
    <cellStyle name="_JPMP PAPS Clinton Model -- 27 April 2005_Gulf Wind 2-199.20MW-MHIs-Merchant-2009Feb03" xfId="5673" xr:uid="{00000000-0005-0000-0000-00001C160000}"/>
    <cellStyle name="_JPMP PAPS Clinton Model -- 27 April 2005_Gulf Wind 2-199.20MW-MHIs-Merchant-2009Jan21" xfId="5674" xr:uid="{00000000-0005-0000-0000-00001D160000}"/>
    <cellStyle name="_JPMP PAPS Clinton Model -- 27 April 2005_Hatchet Ridge-MHI 2.4s-(2009pricing)103.20 MW-2008Dec19-VF" xfId="5675" xr:uid="{00000000-0005-0000-0000-00001E160000}"/>
    <cellStyle name="_JPMP PAPS Clinton Model -- 27 April 2005_Hatchet Ridge-MHI 2.4s-(2009pricing)-103.20 MW-2009Feb03" xfId="5676" xr:uid="{00000000-0005-0000-0000-00001F160000}"/>
    <cellStyle name="_JPMP PAPS Clinton Model -- 27 April 2005_hDataIn" xfId="5677" xr:uid="{00000000-0005-0000-0000-000020160000}"/>
    <cellStyle name="_JPMP PAPS Clinton Model -- 27 April 2005_hTaxLease" xfId="5678" xr:uid="{00000000-0005-0000-0000-000021160000}"/>
    <cellStyle name="_JPMP PAPS Clinton Model -- 27 April 2005_Majestic 2-79.20MW-MHIs-PPA-2008Dec19-VF" xfId="5679" xr:uid="{00000000-0005-0000-0000-000022160000}"/>
    <cellStyle name="_JPMP PAPS Clinton Model -- 27 April 2005_MJ" xfId="5680" xr:uid="{00000000-0005-0000-0000-000023160000}"/>
    <cellStyle name="_JPMP PAPS Clinton Model -- 27 April 2005_PR-MHI 2 4s-00 00MW-2008July17" xfId="5681" xr:uid="{00000000-0005-0000-0000-000024160000}"/>
    <cellStyle name="_JPMP PAPS Clinton Model -- 27 April 2005_ST" xfId="5682" xr:uid="{00000000-0005-0000-0000-000025160000}"/>
    <cellStyle name="_JPMP waterfall 5-1-06_x" xfId="5683" xr:uid="{00000000-0005-0000-0000-000026160000}"/>
    <cellStyle name="_JPMP waterfall 5-1-06_x 2" xfId="5684" xr:uid="{00000000-0005-0000-0000-000027160000}"/>
    <cellStyle name="_JPMP waterfall 5-1-06_x 3" xfId="5685" xr:uid="{00000000-0005-0000-0000-000028160000}"/>
    <cellStyle name="_JPMP waterfall 5-1-06_x 4" xfId="5686" xr:uid="{00000000-0005-0000-0000-000029160000}"/>
    <cellStyle name="_JPMP waterfall 5-1-06_x_aLog" xfId="5687" xr:uid="{00000000-0005-0000-0000-00002A160000}"/>
    <cellStyle name="_JPMP waterfall 5-1-06_x_Annual CF" xfId="5688" xr:uid="{00000000-0005-0000-0000-00002B160000}"/>
    <cellStyle name="_JPMP waterfall 5-1-06_x_Book1" xfId="5689" xr:uid="{00000000-0005-0000-0000-00002C160000}"/>
    <cellStyle name="_JPMP waterfall 5-1-06_x_bSum" xfId="5690" xr:uid="{00000000-0005-0000-0000-00002D160000}"/>
    <cellStyle name="_JPMP waterfall 5-1-06_x_bSum_1" xfId="5691" xr:uid="{00000000-0005-0000-0000-00002E160000}"/>
    <cellStyle name="_JPMP waterfall 5-1-06_x_DataIn" xfId="5692" xr:uid="{00000000-0005-0000-0000-00002F160000}"/>
    <cellStyle name="_JPMP waterfall 5-1-06_x_dBuild" xfId="5693" xr:uid="{00000000-0005-0000-0000-000030160000}"/>
    <cellStyle name="_JPMP waterfall 5-1-06_x_eLoan" xfId="5694" xr:uid="{00000000-0005-0000-0000-000031160000}"/>
    <cellStyle name="_JPMP waterfall 5-1-06_x_eLoans" xfId="5695" xr:uid="{00000000-0005-0000-0000-000032160000}"/>
    <cellStyle name="_JPMP waterfall 5-1-06_x_eVF" xfId="5696" xr:uid="{00000000-0005-0000-0000-000033160000}"/>
    <cellStyle name="_JPMP waterfall 5-1-06_x_eVF_aLog" xfId="5697" xr:uid="{00000000-0005-0000-0000-000034160000}"/>
    <cellStyle name="_JPMP waterfall 5-1-06_x_eVF_bSum" xfId="5698" xr:uid="{00000000-0005-0000-0000-000035160000}"/>
    <cellStyle name="_JPMP waterfall 5-1-06_x_eVF_bSum_1" xfId="5699" xr:uid="{00000000-0005-0000-0000-000036160000}"/>
    <cellStyle name="_JPMP waterfall 5-1-06_x_eVF_fOp" xfId="5700" xr:uid="{00000000-0005-0000-0000-000037160000}"/>
    <cellStyle name="_JPMP waterfall 5-1-06_x_eVF_gAnn" xfId="5701" xr:uid="{00000000-0005-0000-0000-000038160000}"/>
    <cellStyle name="_JPMP waterfall 5-1-06_x_eVF_Gulf Wind 2-199.20MW-MHIs-Merchant-2009Feb03" xfId="5702" xr:uid="{00000000-0005-0000-0000-000039160000}"/>
    <cellStyle name="_JPMP waterfall 5-1-06_x_eVF_Gulf Wind 2-199.20MW-MHIs-Merchant-2009Jan21" xfId="5703" xr:uid="{00000000-0005-0000-0000-00003A160000}"/>
    <cellStyle name="_JPMP waterfall 5-1-06_x_eVF_Hatchet Ridge-MHI 2.4s-(2009pricing)-103.20 MW-2009Feb03" xfId="5704" xr:uid="{00000000-0005-0000-0000-00003B160000}"/>
    <cellStyle name="_JPMP waterfall 5-1-06_x_eVF_hTaxLease" xfId="5705" xr:uid="{00000000-0005-0000-0000-00003C160000}"/>
    <cellStyle name="_JPMP waterfall 5-1-06_x_fOp" xfId="5706" xr:uid="{00000000-0005-0000-0000-00003D160000}"/>
    <cellStyle name="_JPMP waterfall 5-1-06_x_gAnn" xfId="5707" xr:uid="{00000000-0005-0000-0000-00003E160000}"/>
    <cellStyle name="_JPMP waterfall 5-1-06_x_Gulf Wind 2-199.20MW-MHIs-Merchant-2009Feb03" xfId="5708" xr:uid="{00000000-0005-0000-0000-00003F160000}"/>
    <cellStyle name="_JPMP waterfall 5-1-06_x_Gulf Wind 2-199.20MW-MHIs-Merchant-2009Jan21" xfId="5709" xr:uid="{00000000-0005-0000-0000-000040160000}"/>
    <cellStyle name="_JPMP waterfall 5-1-06_x_Hatchet Ridge-MHI 2.4s-(2009pricing)103.20 MW-2008Dec19-VF" xfId="5710" xr:uid="{00000000-0005-0000-0000-000041160000}"/>
    <cellStyle name="_JPMP waterfall 5-1-06_x_Hatchet Ridge-MHI 2.4s-(2009pricing)-103.20 MW-2009Feb03" xfId="5711" xr:uid="{00000000-0005-0000-0000-000042160000}"/>
    <cellStyle name="_JPMP waterfall 5-1-06_x_hDataIn" xfId="5712" xr:uid="{00000000-0005-0000-0000-000043160000}"/>
    <cellStyle name="_JPMP waterfall 5-1-06_x_hTaxLease" xfId="5713" xr:uid="{00000000-0005-0000-0000-000044160000}"/>
    <cellStyle name="_JPMP waterfall 5-1-06_x_Majestic 2-79.20MW-MHIs-PPA-2008Dec19-VF" xfId="5714" xr:uid="{00000000-0005-0000-0000-000045160000}"/>
    <cellStyle name="_JPMP waterfall 5-1-06_x_MJ" xfId="5715" xr:uid="{00000000-0005-0000-0000-000046160000}"/>
    <cellStyle name="_JPMP waterfall 5-1-06_x_PR-MHI 2 4s-00 00MW-2008July17" xfId="5716" xr:uid="{00000000-0005-0000-0000-000047160000}"/>
    <cellStyle name="_JPMP waterfall 5-1-06_x_ST" xfId="5717" xr:uid="{00000000-0005-0000-0000-000048160000}"/>
    <cellStyle name="_kInterimCF" xfId="5718" xr:uid="{00000000-0005-0000-0000-000049160000}"/>
    <cellStyle name="_kInterimCF_Hatchet Ridge Debt Profiles" xfId="5719" xr:uid="{00000000-0005-0000-0000-00004A160000}"/>
    <cellStyle name="_KPI Scorecard for HRv3" xfId="5720" xr:uid="{00000000-0005-0000-0000-00004B160000}"/>
    <cellStyle name="_KPI Scorecard for HRv3_ByProd" xfId="5721" xr:uid="{00000000-0005-0000-0000-00004C160000}"/>
    <cellStyle name="_KPI Scorecard for HRv3_PVG Numbers" xfId="5722" xr:uid="{00000000-0005-0000-0000-00004D160000}"/>
    <cellStyle name="_KPI Scorecard for HRv3_super_bill_month_load" xfId="5723" xr:uid="{00000000-0005-0000-0000-00004E160000}"/>
    <cellStyle name="_LDC Rate Base Model_v5" xfId="5724" xr:uid="{00000000-0005-0000-0000-00004F160000}"/>
    <cellStyle name="_Linden 2.04.02" xfId="5725" xr:uid="{00000000-0005-0000-0000-000050160000}"/>
    <cellStyle name="_Linden 2.07.02" xfId="5726" xr:uid="{00000000-0005-0000-0000-000051160000}"/>
    <cellStyle name="_Linden 5.13.02" xfId="5727" xr:uid="{00000000-0005-0000-0000-000052160000}"/>
    <cellStyle name="_Linden Restructuring 11-14-01" xfId="5728" xr:uid="{00000000-0005-0000-0000-000053160000}"/>
    <cellStyle name="_Linden Restructuring 8-24-01" xfId="5729" xr:uid="{00000000-0005-0000-0000-000054160000}"/>
    <cellStyle name="_x0013__LinkSheet" xfId="5730" xr:uid="{00000000-0005-0000-0000-000055160000}"/>
    <cellStyle name="_x0013__LinkSheet_Hatchet Ridge Debt Profiles" xfId="5731" xr:uid="{00000000-0005-0000-0000-000056160000}"/>
    <cellStyle name="_Load" xfId="5732" xr:uid="{00000000-0005-0000-0000-000057160000}"/>
    <cellStyle name="_Loan Draw Schedule" xfId="5733" xr:uid="{00000000-0005-0000-0000-000058160000}"/>
    <cellStyle name="_Loan Draw Schedule 2" xfId="5734" xr:uid="{00000000-0005-0000-0000-000059160000}"/>
    <cellStyle name="_Loan Draw Schedule 3" xfId="5735" xr:uid="{00000000-0005-0000-0000-00005A160000}"/>
    <cellStyle name="_Loan Draw Schedule_CEG consolidated model_JEL_v.9" xfId="5736" xr:uid="{00000000-0005-0000-0000-00005B160000}"/>
    <cellStyle name="_Loan Draw Schedule_CEG consolidated model_JEL_v.9 2" xfId="5737" xr:uid="{00000000-0005-0000-0000-00005C160000}"/>
    <cellStyle name="_Loan Draw Schedule_CEG consolidated model_JEL_v.9 3" xfId="5738" xr:uid="{00000000-0005-0000-0000-00005D160000}"/>
    <cellStyle name="_Loan Draw Schedule_CEG consolidated model_JEL_v.9_PJM 11" xfId="5739" xr:uid="{00000000-0005-0000-0000-00005E160000}"/>
    <cellStyle name="_Loan Draw Schedule_D_Consolidated2" xfId="5740" xr:uid="{00000000-0005-0000-0000-00005F160000}"/>
    <cellStyle name="_Loan Draw Schedule_D_Consolidated2 2" xfId="5741" xr:uid="{00000000-0005-0000-0000-000060160000}"/>
    <cellStyle name="_Loan Draw Schedule_D_Consolidated2 3" xfId="5742" xr:uid="{00000000-0005-0000-0000-000061160000}"/>
    <cellStyle name="_Loan Draw Schedule_D_Consolidated2_PJM 11" xfId="5743" xr:uid="{00000000-0005-0000-0000-000062160000}"/>
    <cellStyle name="_Loan Draw Schedule_Mutilples Template2" xfId="5744" xr:uid="{00000000-0005-0000-0000-000063160000}"/>
    <cellStyle name="_Loan Draw Schedule_Mutilples Template2 2" xfId="5745" xr:uid="{00000000-0005-0000-0000-000064160000}"/>
    <cellStyle name="_Loan Draw Schedule_Mutilples Template2 3" xfId="5746" xr:uid="{00000000-0005-0000-0000-000065160000}"/>
    <cellStyle name="_Loan Draw Schedule_Mutilples Template2_PJM 11" xfId="5747" xr:uid="{00000000-0005-0000-0000-000066160000}"/>
    <cellStyle name="_Loan Draw Schedule_PJM 11" xfId="5748" xr:uid="{00000000-0005-0000-0000-000067160000}"/>
    <cellStyle name="_x0013__Majestic 2-79.20MW-MHIs-PPA-2008Dec19-VF" xfId="5749" xr:uid="{00000000-0005-0000-0000-000068160000}"/>
    <cellStyle name="_Mar30" xfId="5750" xr:uid="{00000000-0005-0000-0000-000069160000}"/>
    <cellStyle name="_Mar30 2" xfId="5751" xr:uid="{00000000-0005-0000-0000-00006A160000}"/>
    <cellStyle name="_Mar30 3" xfId="5752" xr:uid="{00000000-0005-0000-0000-00006B160000}"/>
    <cellStyle name="_Mar30_1" xfId="5753" xr:uid="{00000000-0005-0000-0000-00006C160000}"/>
    <cellStyle name="_Mar30_1 2" xfId="5754" xr:uid="{00000000-0005-0000-0000-00006D160000}"/>
    <cellStyle name="_Mar30_1 3" xfId="5755" xr:uid="{00000000-0005-0000-0000-00006E160000}"/>
    <cellStyle name="_Mar30_1_PJM 11" xfId="5756" xr:uid="{00000000-0005-0000-0000-00006F160000}"/>
    <cellStyle name="_Mar30_Brokers" xfId="5757" xr:uid="{00000000-0005-0000-0000-000070160000}"/>
    <cellStyle name="_Mar30_Brokers_1" xfId="5758" xr:uid="{00000000-0005-0000-0000-000071160000}"/>
    <cellStyle name="_Mar30_Brokers_1_Detail" xfId="5759" xr:uid="{00000000-0005-0000-0000-000072160000}"/>
    <cellStyle name="_Mar30_Brokers_1_ERCOT 11" xfId="5760" xr:uid="{00000000-0005-0000-0000-000073160000}"/>
    <cellStyle name="_Mar30_Brokers_Detail" xfId="5761" xr:uid="{00000000-0005-0000-0000-000074160000}"/>
    <cellStyle name="_Mar30_Brokers_ERCOT 11" xfId="5762" xr:uid="{00000000-0005-0000-0000-000075160000}"/>
    <cellStyle name="_Mar30_Detail" xfId="5763" xr:uid="{00000000-0005-0000-0000-000076160000}"/>
    <cellStyle name="_Mar30_Detail of Deals" xfId="5764" xr:uid="{00000000-0005-0000-0000-000077160000}"/>
    <cellStyle name="_Mar30_Detail of Deals_1" xfId="5765" xr:uid="{00000000-0005-0000-0000-000078160000}"/>
    <cellStyle name="_Mar30_Detail of Deals_1_Detail" xfId="5766" xr:uid="{00000000-0005-0000-0000-000079160000}"/>
    <cellStyle name="_Mar30_Detail of Deals_1_Detail_ERCOT 11" xfId="5767" xr:uid="{00000000-0005-0000-0000-00007A160000}"/>
    <cellStyle name="_Mar30_Detail of Deals_2" xfId="5768" xr:uid="{00000000-0005-0000-0000-00007B160000}"/>
    <cellStyle name="_Mar30_Detail of Deals_2_Detail" xfId="5769" xr:uid="{00000000-0005-0000-0000-00007C160000}"/>
    <cellStyle name="_Mar30_Detail of Deals_2_ERCOT 11" xfId="5770" xr:uid="{00000000-0005-0000-0000-00007D160000}"/>
    <cellStyle name="_Mar30_Detail of Deals_Detail" xfId="5771" xr:uid="{00000000-0005-0000-0000-00007E160000}"/>
    <cellStyle name="_Mar30_Detail of Deals_ERCOT 11" xfId="5772" xr:uid="{00000000-0005-0000-0000-00007F160000}"/>
    <cellStyle name="_Mar30_Detail_1" xfId="5773" xr:uid="{00000000-0005-0000-0000-000080160000}"/>
    <cellStyle name="_Mar30_Detail_2011 PJM" xfId="5774" xr:uid="{00000000-0005-0000-0000-000081160000}"/>
    <cellStyle name="_Mar30_Detail_2011 PJM_ERCOT 11" xfId="5775" xr:uid="{00000000-0005-0000-0000-000082160000}"/>
    <cellStyle name="_Mar30_Detail_Detail" xfId="5776" xr:uid="{00000000-0005-0000-0000-000083160000}"/>
    <cellStyle name="_Mar30_Detail_Detail_1" xfId="5777" xr:uid="{00000000-0005-0000-0000-000084160000}"/>
    <cellStyle name="_Mar30_Detail_Detail_1_ERCOT 11" xfId="5778" xr:uid="{00000000-0005-0000-0000-000085160000}"/>
    <cellStyle name="_Mar30_Detail_Detail_ERCOT 11" xfId="5779" xr:uid="{00000000-0005-0000-0000-000086160000}"/>
    <cellStyle name="_Mar30_Detail_PJM 11" xfId="5780" xr:uid="{00000000-0005-0000-0000-000087160000}"/>
    <cellStyle name="_Mar30_Fnl All Deals Detail Inc Locks" xfId="5781" xr:uid="{00000000-0005-0000-0000-000088160000}"/>
    <cellStyle name="_Mar30_Fnl All Deals Detail Inc Locks_2011 PJM" xfId="5782" xr:uid="{00000000-0005-0000-0000-000089160000}"/>
    <cellStyle name="_Mar30_Fnl All Deals Detail Inc Locks_2011 PJM_ERCOT 11" xfId="5783" xr:uid="{00000000-0005-0000-0000-00008A160000}"/>
    <cellStyle name="_Mar30_Fnl All Deals Detail Inc Locks_Detail" xfId="5784" xr:uid="{00000000-0005-0000-0000-00008B160000}"/>
    <cellStyle name="_Mar30_Fnl All Deals Detail Inc Locks_Detail_1" xfId="5785" xr:uid="{00000000-0005-0000-0000-00008C160000}"/>
    <cellStyle name="_Mar30_Fnl All Deals Detail Inc Locks_Detail_1_ERCOT 11" xfId="5786" xr:uid="{00000000-0005-0000-0000-00008D160000}"/>
    <cellStyle name="_Mar30_Fnl All Deals Detail Inc Locks_Detail_ERCOT 11" xfId="5787" xr:uid="{00000000-0005-0000-0000-00008E160000}"/>
    <cellStyle name="_Mar30_Fnl All Deals Detail Inc Locks_PJM 11" xfId="5788" xr:uid="{00000000-0005-0000-0000-00008F160000}"/>
    <cellStyle name="_Mar30_Gannaway 3X Deals" xfId="5789" xr:uid="{00000000-0005-0000-0000-000090160000}"/>
    <cellStyle name="_Mar30_Gannaway 3X Deals_2011 PJM" xfId="5790" xr:uid="{00000000-0005-0000-0000-000091160000}"/>
    <cellStyle name="_Mar30_Gannaway 3X Deals_2011 PJM_ERCOT 11" xfId="5791" xr:uid="{00000000-0005-0000-0000-000092160000}"/>
    <cellStyle name="_Mar30_Gannaway 3X Deals_Detail" xfId="5792" xr:uid="{00000000-0005-0000-0000-000093160000}"/>
    <cellStyle name="_Mar30_Gannaway 3X Deals_Detail_1" xfId="5793" xr:uid="{00000000-0005-0000-0000-000094160000}"/>
    <cellStyle name="_Mar30_Gannaway 3X Deals_Detail_1_ERCOT 11" xfId="5794" xr:uid="{00000000-0005-0000-0000-000095160000}"/>
    <cellStyle name="_Mar30_Gannaway 3X Deals_Detail_ERCOT 11" xfId="5795" xr:uid="{00000000-0005-0000-0000-000096160000}"/>
    <cellStyle name="_Mar30_Gannaway 3X Deals_PJM 11" xfId="5796" xr:uid="{00000000-0005-0000-0000-000097160000}"/>
    <cellStyle name="_Mar30_Hendrix 3X Deals" xfId="5797" xr:uid="{00000000-0005-0000-0000-000098160000}"/>
    <cellStyle name="_Mar30_Hendrix 3X Deals_2011 PJM" xfId="5798" xr:uid="{00000000-0005-0000-0000-000099160000}"/>
    <cellStyle name="_Mar30_Hendrix 3X Deals_2011 PJM_ERCOT 11" xfId="5799" xr:uid="{00000000-0005-0000-0000-00009A160000}"/>
    <cellStyle name="_Mar30_Hendrix 3X Deals_Detail" xfId="5800" xr:uid="{00000000-0005-0000-0000-00009B160000}"/>
    <cellStyle name="_Mar30_Hendrix 3X Deals_Detail_1" xfId="5801" xr:uid="{00000000-0005-0000-0000-00009C160000}"/>
    <cellStyle name="_Mar30_Hendrix 3X Deals_Detail_1_ERCOT 11" xfId="5802" xr:uid="{00000000-0005-0000-0000-00009D160000}"/>
    <cellStyle name="_Mar30_Hendrix 3X Deals_Detail_ERCOT 11" xfId="5803" xr:uid="{00000000-0005-0000-0000-00009E160000}"/>
    <cellStyle name="_Mar30_Hendrix 3X Deals_PJM 11" xfId="5804" xr:uid="{00000000-0005-0000-0000-00009F160000}"/>
    <cellStyle name="_Mar30_PJM 11" xfId="5805" xr:uid="{00000000-0005-0000-0000-0000A0160000}"/>
    <cellStyle name="_Mar30_Roquemore 3X Deals" xfId="5806" xr:uid="{00000000-0005-0000-0000-0000A1160000}"/>
    <cellStyle name="_Mar30_Roquemore 3X Deals_2011 PJM" xfId="5807" xr:uid="{00000000-0005-0000-0000-0000A2160000}"/>
    <cellStyle name="_Mar30_Roquemore 3X Deals_2011 PJM_ERCOT 11" xfId="5808" xr:uid="{00000000-0005-0000-0000-0000A3160000}"/>
    <cellStyle name="_Mar30_Roquemore 3X Deals_Detail" xfId="5809" xr:uid="{00000000-0005-0000-0000-0000A4160000}"/>
    <cellStyle name="_Mar30_Roquemore 3X Deals_Detail_1" xfId="5810" xr:uid="{00000000-0005-0000-0000-0000A5160000}"/>
    <cellStyle name="_Mar30_Roquemore 3X Deals_Detail_1_ERCOT 11" xfId="5811" xr:uid="{00000000-0005-0000-0000-0000A6160000}"/>
    <cellStyle name="_Mar30_Roquemore 3X Deals_Detail_ERCOT 11" xfId="5812" xr:uid="{00000000-0005-0000-0000-0000A7160000}"/>
    <cellStyle name="_Mar30_Roquemore 3X Deals_PJM 11" xfId="5813" xr:uid="{00000000-0005-0000-0000-0000A8160000}"/>
    <cellStyle name="_Mar30_Sanders 3X Deals (2)" xfId="5814" xr:uid="{00000000-0005-0000-0000-0000A9160000}"/>
    <cellStyle name="_Mar30_Sanders 3X Deals (2)_2011 PJM" xfId="5815" xr:uid="{00000000-0005-0000-0000-0000AA160000}"/>
    <cellStyle name="_Mar30_Sanders 3X Deals (2)_2011 PJM_ERCOT 11" xfId="5816" xr:uid="{00000000-0005-0000-0000-0000AB160000}"/>
    <cellStyle name="_Mar30_Sanders 3X Deals (2)_Detail" xfId="5817" xr:uid="{00000000-0005-0000-0000-0000AC160000}"/>
    <cellStyle name="_Mar30_Sanders 3X Deals (2)_Detail_1" xfId="5818" xr:uid="{00000000-0005-0000-0000-0000AD160000}"/>
    <cellStyle name="_Mar30_Sanders 3X Deals (2)_Detail_1_ERCOT 11" xfId="5819" xr:uid="{00000000-0005-0000-0000-0000AE160000}"/>
    <cellStyle name="_Mar30_Sanders 3X Deals (2)_Detail_ERCOT 11" xfId="5820" xr:uid="{00000000-0005-0000-0000-0000AF160000}"/>
    <cellStyle name="_Mar30_Sanders 3X Deals (2)_PJM 11" xfId="5821" xr:uid="{00000000-0005-0000-0000-0000B0160000}"/>
    <cellStyle name="_Mar30_Sheet2" xfId="5822" xr:uid="{00000000-0005-0000-0000-0000B1160000}"/>
    <cellStyle name="_Mar30_Sheet2_2011 PJM" xfId="5823" xr:uid="{00000000-0005-0000-0000-0000B2160000}"/>
    <cellStyle name="_Mar30_Sheet2_2011 PJM_ERCOT 11" xfId="5824" xr:uid="{00000000-0005-0000-0000-0000B3160000}"/>
    <cellStyle name="_Mar30_Sheet2_Detail" xfId="5825" xr:uid="{00000000-0005-0000-0000-0000B4160000}"/>
    <cellStyle name="_Mar30_Sheet2_Detail_1" xfId="5826" xr:uid="{00000000-0005-0000-0000-0000B5160000}"/>
    <cellStyle name="_Mar30_Sheet2_Detail_1_ERCOT 11" xfId="5827" xr:uid="{00000000-0005-0000-0000-0000B6160000}"/>
    <cellStyle name="_Mar30_Sheet2_Detail_ERCOT 11" xfId="5828" xr:uid="{00000000-0005-0000-0000-0000B7160000}"/>
    <cellStyle name="_Mar30_Sheet2_PJM 11" xfId="5829" xr:uid="{00000000-0005-0000-0000-0000B8160000}"/>
    <cellStyle name="_Market Hedge File Reconciliation Nov 2007" xfId="5830" xr:uid="{00000000-0005-0000-0000-0000B9160000}"/>
    <cellStyle name="_Market Hedge File Reconciliation Nov 2007 2" xfId="5831" xr:uid="{00000000-0005-0000-0000-0000BA160000}"/>
    <cellStyle name="_Market Hedge File Reconciliation Nov 2007 3" xfId="5832" xr:uid="{00000000-0005-0000-0000-0000BB160000}"/>
    <cellStyle name="_Market Hedge File Reconciliation Nov 2007_Brokers" xfId="5833" xr:uid="{00000000-0005-0000-0000-0000BC160000}"/>
    <cellStyle name="_Market Hedge File Reconciliation Nov 2007_Brokers_Detail" xfId="5834" xr:uid="{00000000-0005-0000-0000-0000BD160000}"/>
    <cellStyle name="_Market Hedge File Reconciliation Nov 2007_Brokers_ERCOT 11" xfId="5835" xr:uid="{00000000-0005-0000-0000-0000BE160000}"/>
    <cellStyle name="_Market Hedge File Reconciliation Nov 2007_Detail" xfId="5836" xr:uid="{00000000-0005-0000-0000-0000BF160000}"/>
    <cellStyle name="_Market Hedge File Reconciliation Nov 2007_Detail of Deals" xfId="5837" xr:uid="{00000000-0005-0000-0000-0000C0160000}"/>
    <cellStyle name="_Market Hedge File Reconciliation Nov 2007_Detail of Deals_1" xfId="5838" xr:uid="{00000000-0005-0000-0000-0000C1160000}"/>
    <cellStyle name="_Market Hedge File Reconciliation Nov 2007_Detail of Deals_1_Detail" xfId="5839" xr:uid="{00000000-0005-0000-0000-0000C2160000}"/>
    <cellStyle name="_Market Hedge File Reconciliation Nov 2007_Detail of Deals_1_Detail_ERCOT 11" xfId="5840" xr:uid="{00000000-0005-0000-0000-0000C3160000}"/>
    <cellStyle name="_Market Hedge File Reconciliation Nov 2007_Detail of Deals_Detail" xfId="5841" xr:uid="{00000000-0005-0000-0000-0000C4160000}"/>
    <cellStyle name="_Market Hedge File Reconciliation Nov 2007_Detail of Deals_ERCOT 11" xfId="5842" xr:uid="{00000000-0005-0000-0000-0000C5160000}"/>
    <cellStyle name="_Market Hedge File Reconciliation Nov 2007_PJM 11" xfId="5843" xr:uid="{00000000-0005-0000-0000-0000C6160000}"/>
    <cellStyle name="_MCPResults_Nominal" xfId="5844" xr:uid="{00000000-0005-0000-0000-0000C7160000}"/>
    <cellStyle name="_MED Consolidated Monthly Close Package" xfId="5845" xr:uid="{00000000-0005-0000-0000-0000C8160000}"/>
    <cellStyle name="_Method Summary" xfId="5846" xr:uid="{00000000-0005-0000-0000-0000C9160000}"/>
    <cellStyle name="_Method Summary 2" xfId="5847" xr:uid="{00000000-0005-0000-0000-0000CA160000}"/>
    <cellStyle name="_Method Summary 3" xfId="5848" xr:uid="{00000000-0005-0000-0000-0000CB160000}"/>
    <cellStyle name="_Method Summary_Brokers" xfId="5849" xr:uid="{00000000-0005-0000-0000-0000CC160000}"/>
    <cellStyle name="_Method Summary_Brokers_1" xfId="5850" xr:uid="{00000000-0005-0000-0000-0000CD160000}"/>
    <cellStyle name="_Method Summary_Brokers_1_Detail" xfId="5851" xr:uid="{00000000-0005-0000-0000-0000CE160000}"/>
    <cellStyle name="_Method Summary_Brokers_1_ERCOT 11" xfId="5852" xr:uid="{00000000-0005-0000-0000-0000CF160000}"/>
    <cellStyle name="_Method Summary_Brokers_Detail" xfId="5853" xr:uid="{00000000-0005-0000-0000-0000D0160000}"/>
    <cellStyle name="_Method Summary_Brokers_ERCOT 11" xfId="5854" xr:uid="{00000000-0005-0000-0000-0000D1160000}"/>
    <cellStyle name="_Method Summary_Detail" xfId="5855" xr:uid="{00000000-0005-0000-0000-0000D2160000}"/>
    <cellStyle name="_Method Summary_Detail of Deals" xfId="5856" xr:uid="{00000000-0005-0000-0000-0000D3160000}"/>
    <cellStyle name="_Method Summary_Detail of Deals_1" xfId="5857" xr:uid="{00000000-0005-0000-0000-0000D4160000}"/>
    <cellStyle name="_Method Summary_Detail of Deals_1_Detail" xfId="5858" xr:uid="{00000000-0005-0000-0000-0000D5160000}"/>
    <cellStyle name="_Method Summary_Detail of Deals_1_Detail_ERCOT 11" xfId="5859" xr:uid="{00000000-0005-0000-0000-0000D6160000}"/>
    <cellStyle name="_Method Summary_Detail of Deals_2" xfId="5860" xr:uid="{00000000-0005-0000-0000-0000D7160000}"/>
    <cellStyle name="_Method Summary_Detail of Deals_2_Detail" xfId="5861" xr:uid="{00000000-0005-0000-0000-0000D8160000}"/>
    <cellStyle name="_Method Summary_Detail of Deals_2_ERCOT 11" xfId="5862" xr:uid="{00000000-0005-0000-0000-0000D9160000}"/>
    <cellStyle name="_Method Summary_Detail of Deals_Detail" xfId="5863" xr:uid="{00000000-0005-0000-0000-0000DA160000}"/>
    <cellStyle name="_Method Summary_Detail of Deals_ERCOT 11" xfId="5864" xr:uid="{00000000-0005-0000-0000-0000DB160000}"/>
    <cellStyle name="_Method Summary_Detail_1" xfId="5865" xr:uid="{00000000-0005-0000-0000-0000DC160000}"/>
    <cellStyle name="_Method Summary_Detail_2011 PJM" xfId="5866" xr:uid="{00000000-0005-0000-0000-0000DD160000}"/>
    <cellStyle name="_Method Summary_Detail_2011 PJM_ERCOT 11" xfId="5867" xr:uid="{00000000-0005-0000-0000-0000DE160000}"/>
    <cellStyle name="_Method Summary_Detail_Detail" xfId="5868" xr:uid="{00000000-0005-0000-0000-0000DF160000}"/>
    <cellStyle name="_Method Summary_Detail_Detail_1" xfId="5869" xr:uid="{00000000-0005-0000-0000-0000E0160000}"/>
    <cellStyle name="_Method Summary_Detail_Detail_1_ERCOT 11" xfId="5870" xr:uid="{00000000-0005-0000-0000-0000E1160000}"/>
    <cellStyle name="_Method Summary_Detail_Detail_ERCOT 11" xfId="5871" xr:uid="{00000000-0005-0000-0000-0000E2160000}"/>
    <cellStyle name="_Method Summary_Detail_PJM 11" xfId="5872" xr:uid="{00000000-0005-0000-0000-0000E3160000}"/>
    <cellStyle name="_Method Summary_Fnl All Deals Detail Inc Locks" xfId="5873" xr:uid="{00000000-0005-0000-0000-0000E4160000}"/>
    <cellStyle name="_Method Summary_Fnl All Deals Detail Inc Locks_2011 PJM" xfId="5874" xr:uid="{00000000-0005-0000-0000-0000E5160000}"/>
    <cellStyle name="_Method Summary_Fnl All Deals Detail Inc Locks_2011 PJM_ERCOT 11" xfId="5875" xr:uid="{00000000-0005-0000-0000-0000E6160000}"/>
    <cellStyle name="_Method Summary_Fnl All Deals Detail Inc Locks_Detail" xfId="5876" xr:uid="{00000000-0005-0000-0000-0000E7160000}"/>
    <cellStyle name="_Method Summary_Fnl All Deals Detail Inc Locks_Detail_1" xfId="5877" xr:uid="{00000000-0005-0000-0000-0000E8160000}"/>
    <cellStyle name="_Method Summary_Fnl All Deals Detail Inc Locks_Detail_1_ERCOT 11" xfId="5878" xr:uid="{00000000-0005-0000-0000-0000E9160000}"/>
    <cellStyle name="_Method Summary_Fnl All Deals Detail Inc Locks_Detail_ERCOT 11" xfId="5879" xr:uid="{00000000-0005-0000-0000-0000EA160000}"/>
    <cellStyle name="_Method Summary_Fnl All Deals Detail Inc Locks_PJM 11" xfId="5880" xr:uid="{00000000-0005-0000-0000-0000EB160000}"/>
    <cellStyle name="_Method Summary_FWD_MTM" xfId="5881" xr:uid="{00000000-0005-0000-0000-0000EC160000}"/>
    <cellStyle name="_Method Summary_FWD_MTM_ERCOT 11" xfId="5882" xr:uid="{00000000-0005-0000-0000-0000ED160000}"/>
    <cellStyle name="_Method Summary_FWD_MTM_PJM 11" xfId="5883" xr:uid="{00000000-0005-0000-0000-0000EE160000}"/>
    <cellStyle name="_Method Summary_Gannaway 3X Deals" xfId="5884" xr:uid="{00000000-0005-0000-0000-0000EF160000}"/>
    <cellStyle name="_Method Summary_Gannaway 3X Deals_2011 PJM" xfId="5885" xr:uid="{00000000-0005-0000-0000-0000F0160000}"/>
    <cellStyle name="_Method Summary_Gannaway 3X Deals_2011 PJM_ERCOT 11" xfId="5886" xr:uid="{00000000-0005-0000-0000-0000F1160000}"/>
    <cellStyle name="_Method Summary_Gannaway 3X Deals_Detail" xfId="5887" xr:uid="{00000000-0005-0000-0000-0000F2160000}"/>
    <cellStyle name="_Method Summary_Gannaway 3X Deals_Detail_1" xfId="5888" xr:uid="{00000000-0005-0000-0000-0000F3160000}"/>
    <cellStyle name="_Method Summary_Gannaway 3X Deals_Detail_1_ERCOT 11" xfId="5889" xr:uid="{00000000-0005-0000-0000-0000F4160000}"/>
    <cellStyle name="_Method Summary_Gannaway 3X Deals_Detail_ERCOT 11" xfId="5890" xr:uid="{00000000-0005-0000-0000-0000F5160000}"/>
    <cellStyle name="_Method Summary_Gannaway 3X Deals_PJM 11" xfId="5891" xr:uid="{00000000-0005-0000-0000-0000F6160000}"/>
    <cellStyle name="_Method Summary_Hendrix 3X Deals" xfId="5892" xr:uid="{00000000-0005-0000-0000-0000F7160000}"/>
    <cellStyle name="_Method Summary_Hendrix 3X Deals_2011 PJM" xfId="5893" xr:uid="{00000000-0005-0000-0000-0000F8160000}"/>
    <cellStyle name="_Method Summary_Hendrix 3X Deals_2011 PJM_ERCOT 11" xfId="5894" xr:uid="{00000000-0005-0000-0000-0000F9160000}"/>
    <cellStyle name="_Method Summary_Hendrix 3X Deals_Detail" xfId="5895" xr:uid="{00000000-0005-0000-0000-0000FA160000}"/>
    <cellStyle name="_Method Summary_Hendrix 3X Deals_Detail_1" xfId="5896" xr:uid="{00000000-0005-0000-0000-0000FB160000}"/>
    <cellStyle name="_Method Summary_Hendrix 3X Deals_Detail_1_ERCOT 11" xfId="5897" xr:uid="{00000000-0005-0000-0000-0000FC160000}"/>
    <cellStyle name="_Method Summary_Hendrix 3X Deals_Detail_ERCOT 11" xfId="5898" xr:uid="{00000000-0005-0000-0000-0000FD160000}"/>
    <cellStyle name="_Method Summary_Hendrix 3X Deals_PJM 11" xfId="5899" xr:uid="{00000000-0005-0000-0000-0000FE160000}"/>
    <cellStyle name="_Method Summary_PJM 11" xfId="5900" xr:uid="{00000000-0005-0000-0000-0000FF160000}"/>
    <cellStyle name="_Method Summary_Roquemore 3X Deals" xfId="5901" xr:uid="{00000000-0005-0000-0000-000000170000}"/>
    <cellStyle name="_Method Summary_Roquemore 3X Deals_2011 PJM" xfId="5902" xr:uid="{00000000-0005-0000-0000-000001170000}"/>
    <cellStyle name="_Method Summary_Roquemore 3X Deals_2011 PJM_ERCOT 11" xfId="5903" xr:uid="{00000000-0005-0000-0000-000002170000}"/>
    <cellStyle name="_Method Summary_Roquemore 3X Deals_Detail" xfId="5904" xr:uid="{00000000-0005-0000-0000-000003170000}"/>
    <cellStyle name="_Method Summary_Roquemore 3X Deals_Detail_1" xfId="5905" xr:uid="{00000000-0005-0000-0000-000004170000}"/>
    <cellStyle name="_Method Summary_Roquemore 3X Deals_Detail_1_ERCOT 11" xfId="5906" xr:uid="{00000000-0005-0000-0000-000005170000}"/>
    <cellStyle name="_Method Summary_Roquemore 3X Deals_Detail_ERCOT 11" xfId="5907" xr:uid="{00000000-0005-0000-0000-000006170000}"/>
    <cellStyle name="_Method Summary_Roquemore 3X Deals_PJM 11" xfId="5908" xr:uid="{00000000-0005-0000-0000-000007170000}"/>
    <cellStyle name="_Method Summary_Sanders 3X Deals (2)" xfId="5909" xr:uid="{00000000-0005-0000-0000-000008170000}"/>
    <cellStyle name="_Method Summary_Sanders 3X Deals (2)_2011 PJM" xfId="5910" xr:uid="{00000000-0005-0000-0000-000009170000}"/>
    <cellStyle name="_Method Summary_Sanders 3X Deals (2)_2011 PJM_ERCOT 11" xfId="5911" xr:uid="{00000000-0005-0000-0000-00000A170000}"/>
    <cellStyle name="_Method Summary_Sanders 3X Deals (2)_Detail" xfId="5912" xr:uid="{00000000-0005-0000-0000-00000B170000}"/>
    <cellStyle name="_Method Summary_Sanders 3X Deals (2)_Detail_1" xfId="5913" xr:uid="{00000000-0005-0000-0000-00000C170000}"/>
    <cellStyle name="_Method Summary_Sanders 3X Deals (2)_Detail_1_ERCOT 11" xfId="5914" xr:uid="{00000000-0005-0000-0000-00000D170000}"/>
    <cellStyle name="_Method Summary_Sanders 3X Deals (2)_Detail_ERCOT 11" xfId="5915" xr:uid="{00000000-0005-0000-0000-00000E170000}"/>
    <cellStyle name="_Method Summary_Sanders 3X Deals (2)_PJM 11" xfId="5916" xr:uid="{00000000-0005-0000-0000-00000F170000}"/>
    <cellStyle name="_Method Summary_Sheet2" xfId="5917" xr:uid="{00000000-0005-0000-0000-000010170000}"/>
    <cellStyle name="_Method Summary_Sheet2_2011 PJM" xfId="5918" xr:uid="{00000000-0005-0000-0000-000011170000}"/>
    <cellStyle name="_Method Summary_Sheet2_2011 PJM_ERCOT 11" xfId="5919" xr:uid="{00000000-0005-0000-0000-000012170000}"/>
    <cellStyle name="_Method Summary_Sheet2_Detail" xfId="5920" xr:uid="{00000000-0005-0000-0000-000013170000}"/>
    <cellStyle name="_Method Summary_Sheet2_Detail_1" xfId="5921" xr:uid="{00000000-0005-0000-0000-000014170000}"/>
    <cellStyle name="_Method Summary_Sheet2_Detail_1_ERCOT 11" xfId="5922" xr:uid="{00000000-0005-0000-0000-000015170000}"/>
    <cellStyle name="_Method Summary_Sheet2_Detail_ERCOT 11" xfId="5923" xr:uid="{00000000-0005-0000-0000-000016170000}"/>
    <cellStyle name="_Method Summary_Sheet2_PJM 11" xfId="5924" xr:uid="{00000000-0005-0000-0000-000017170000}"/>
    <cellStyle name="_Milford Electron 1Q 2002 04-02-02" xfId="5925" xr:uid="{00000000-0005-0000-0000-000018170000}"/>
    <cellStyle name="_Misc Journal Entries for August" xfId="5926" xr:uid="{00000000-0005-0000-0000-000019170000}"/>
    <cellStyle name="_Misc Journal Entries for August 2" xfId="5927" xr:uid="{00000000-0005-0000-0000-00001A170000}"/>
    <cellStyle name="_Misc Journal Entries for August 2_Acct Review Master" xfId="5928" xr:uid="{00000000-0005-0000-0000-00001B170000}"/>
    <cellStyle name="_Misc Journal Entries for August 3" xfId="5929" xr:uid="{00000000-0005-0000-0000-00001C170000}"/>
    <cellStyle name="_Misc Journal Entries for August 3_Acct Review Master" xfId="5930" xr:uid="{00000000-0005-0000-0000-00001D170000}"/>
    <cellStyle name="_Misc Journal Entries for August 4" xfId="5931" xr:uid="{00000000-0005-0000-0000-00001E170000}"/>
    <cellStyle name="_Misc Journal Entries for August 4_Acct Review Master" xfId="5932" xr:uid="{00000000-0005-0000-0000-00001F170000}"/>
    <cellStyle name="_Misc Journal Entries for August 5" xfId="5933" xr:uid="{00000000-0005-0000-0000-000020170000}"/>
    <cellStyle name="_Misc Journal Entries for August 5_Acct Review Master" xfId="5934" xr:uid="{00000000-0005-0000-0000-000021170000}"/>
    <cellStyle name="_Misc Journal Entries for August_Acct Review Master" xfId="5935" xr:uid="{00000000-0005-0000-0000-000022170000}"/>
    <cellStyle name="_Misc Journal Entries for July" xfId="5936" xr:uid="{00000000-0005-0000-0000-000023170000}"/>
    <cellStyle name="_Misc Journal Entries for July 2" xfId="5937" xr:uid="{00000000-0005-0000-0000-000024170000}"/>
    <cellStyle name="_Misc Journal Entries for July 2_Acct Review Master" xfId="5938" xr:uid="{00000000-0005-0000-0000-000025170000}"/>
    <cellStyle name="_Misc Journal Entries for July 3" xfId="5939" xr:uid="{00000000-0005-0000-0000-000026170000}"/>
    <cellStyle name="_Misc Journal Entries for July 3_Acct Review Master" xfId="5940" xr:uid="{00000000-0005-0000-0000-000027170000}"/>
    <cellStyle name="_Misc Journal Entries for July 4" xfId="5941" xr:uid="{00000000-0005-0000-0000-000028170000}"/>
    <cellStyle name="_Misc Journal Entries for July 4_Acct Review Master" xfId="5942" xr:uid="{00000000-0005-0000-0000-000029170000}"/>
    <cellStyle name="_Misc Journal Entries for July 5" xfId="5943" xr:uid="{00000000-0005-0000-0000-00002A170000}"/>
    <cellStyle name="_Misc Journal Entries for July 5_Acct Review Master" xfId="5944" xr:uid="{00000000-0005-0000-0000-00002B170000}"/>
    <cellStyle name="_Misc Journal Entries for July_Acct Review Master" xfId="5945" xr:uid="{00000000-0005-0000-0000-00002C170000}"/>
    <cellStyle name="_Misc Journal Entries for June" xfId="5946" xr:uid="{00000000-0005-0000-0000-00002D170000}"/>
    <cellStyle name="_Misc Journal Entries for June 2" xfId="5947" xr:uid="{00000000-0005-0000-0000-00002E170000}"/>
    <cellStyle name="_Misc Journal Entries for June 2_Acct Review Master" xfId="5948" xr:uid="{00000000-0005-0000-0000-00002F170000}"/>
    <cellStyle name="_Misc Journal Entries for June 3" xfId="5949" xr:uid="{00000000-0005-0000-0000-000030170000}"/>
    <cellStyle name="_Misc Journal Entries for June 3_Acct Review Master" xfId="5950" xr:uid="{00000000-0005-0000-0000-000031170000}"/>
    <cellStyle name="_Misc Journal Entries for June 4" xfId="5951" xr:uid="{00000000-0005-0000-0000-000032170000}"/>
    <cellStyle name="_Misc Journal Entries for June 4_Acct Review Master" xfId="5952" xr:uid="{00000000-0005-0000-0000-000033170000}"/>
    <cellStyle name="_Misc Journal Entries for June 5" xfId="5953" xr:uid="{00000000-0005-0000-0000-000034170000}"/>
    <cellStyle name="_Misc Journal Entries for June 5_Acct Review Master" xfId="5954" xr:uid="{00000000-0005-0000-0000-000035170000}"/>
    <cellStyle name="_Misc Journal Entries for June_Acct Review Master" xfId="5955" xr:uid="{00000000-0005-0000-0000-000036170000}"/>
    <cellStyle name="_Missouri 0502 v6_TPS_PPA" xfId="5956" xr:uid="{00000000-0005-0000-0000-000037170000}"/>
    <cellStyle name="_Missouri 0502 v6_TPS_PPA 2" xfId="5957" xr:uid="{00000000-0005-0000-0000-000038170000}"/>
    <cellStyle name="_Missouri 0502 v6_TPS_PPA 3" xfId="5958" xr:uid="{00000000-0005-0000-0000-000039170000}"/>
    <cellStyle name="_Missouri 0502 v6_TPS_PPA_CEG consolidated model_JEL_v.9" xfId="5959" xr:uid="{00000000-0005-0000-0000-00003A170000}"/>
    <cellStyle name="_Missouri 0502 v6_TPS_PPA_CEG consolidated model_JEL_v.9 2" xfId="5960" xr:uid="{00000000-0005-0000-0000-00003B170000}"/>
    <cellStyle name="_Missouri 0502 v6_TPS_PPA_CEG consolidated model_JEL_v.9 3" xfId="5961" xr:uid="{00000000-0005-0000-0000-00003C170000}"/>
    <cellStyle name="_Missouri 0502 v6_TPS_PPA_CEG consolidated model_JEL_v.9_PJM 11" xfId="5962" xr:uid="{00000000-0005-0000-0000-00003D170000}"/>
    <cellStyle name="_Missouri 0502 v6_TPS_PPA_D_Consolidated2" xfId="5963" xr:uid="{00000000-0005-0000-0000-00003E170000}"/>
    <cellStyle name="_Missouri 0502 v6_TPS_PPA_D_Consolidated2 2" xfId="5964" xr:uid="{00000000-0005-0000-0000-00003F170000}"/>
    <cellStyle name="_Missouri 0502 v6_TPS_PPA_D_Consolidated2 3" xfId="5965" xr:uid="{00000000-0005-0000-0000-000040170000}"/>
    <cellStyle name="_Missouri 0502 v6_TPS_PPA_D_Consolidated2_PJM 11" xfId="5966" xr:uid="{00000000-0005-0000-0000-000041170000}"/>
    <cellStyle name="_Missouri 0502 v6_TPS_PPA_Mutilples Template2" xfId="5967" xr:uid="{00000000-0005-0000-0000-000042170000}"/>
    <cellStyle name="_Missouri 0502 v6_TPS_PPA_Mutilples Template2 2" xfId="5968" xr:uid="{00000000-0005-0000-0000-000043170000}"/>
    <cellStyle name="_Missouri 0502 v6_TPS_PPA_Mutilples Template2 3" xfId="5969" xr:uid="{00000000-0005-0000-0000-000044170000}"/>
    <cellStyle name="_Missouri 0502 v6_TPS_PPA_Mutilples Template2_PJM 11" xfId="5970" xr:uid="{00000000-0005-0000-0000-000045170000}"/>
    <cellStyle name="_Missouri 0502 v6_TPS_PPA_PJM 11" xfId="5971" xr:uid="{00000000-0005-0000-0000-000046170000}"/>
    <cellStyle name="_x0013__MJ" xfId="5972" xr:uid="{00000000-0005-0000-0000-000047170000}"/>
    <cellStyle name="_Mkt Prices Preliminary 020206 LoDemand Del" xfId="5973" xr:uid="{00000000-0005-0000-0000-000048170000}"/>
    <cellStyle name="_MLIM-Q2Review.xls Chart 2" xfId="5974" xr:uid="{00000000-0005-0000-0000-000049170000}"/>
    <cellStyle name="_Monthly Flash - Executive Reports" xfId="5975" xr:uid="{00000000-0005-0000-0000-00004A170000}"/>
    <cellStyle name="_Monthly Flash AUGUST-04 Values Returned " xfId="5976" xr:uid="{00000000-0005-0000-0000-00004B170000}"/>
    <cellStyle name="_Monthly Flash June-04 v01 Values Returned v2" xfId="5977" xr:uid="{00000000-0005-0000-0000-00004C170000}"/>
    <cellStyle name="_Monthly Flash May-04  Values Returned" xfId="5978" xr:uid="{00000000-0005-0000-0000-00004D170000}"/>
    <cellStyle name="_Monthly Flash Values Returned JULY-04 " xfId="5979" xr:uid="{00000000-0005-0000-0000-00004E170000}"/>
    <cellStyle name="_Monthly Flash Values Returned V2 JULY-04 " xfId="5980" xr:uid="{00000000-0005-0000-0000-00004F170000}"/>
    <cellStyle name="_MSA Budget 2007 rev11-21-06" xfId="5981" xr:uid="{00000000-0005-0000-0000-000050170000}"/>
    <cellStyle name="_MSA Budget 2007 rev11-21-06 2" xfId="5982" xr:uid="{00000000-0005-0000-0000-000051170000}"/>
    <cellStyle name="_MSA Budget 2007 rev11-21-06 3" xfId="5983" xr:uid="{00000000-0005-0000-0000-000052170000}"/>
    <cellStyle name="_MSA Budget 2007 rev11-21-06 4" xfId="5984" xr:uid="{00000000-0005-0000-0000-000053170000}"/>
    <cellStyle name="_MSA Budget 2007 rev11-21-06_aLog" xfId="5985" xr:uid="{00000000-0005-0000-0000-000054170000}"/>
    <cellStyle name="_MSA Budget 2007 rev11-21-06_Annual CF" xfId="5986" xr:uid="{00000000-0005-0000-0000-000055170000}"/>
    <cellStyle name="_MSA Budget 2007 rev11-21-06_Book1" xfId="5987" xr:uid="{00000000-0005-0000-0000-000056170000}"/>
    <cellStyle name="_MSA Budget 2007 rev11-21-06_bSum" xfId="5988" xr:uid="{00000000-0005-0000-0000-000057170000}"/>
    <cellStyle name="_MSA Budget 2007 rev11-21-06_bSum_1" xfId="5989" xr:uid="{00000000-0005-0000-0000-000058170000}"/>
    <cellStyle name="_MSA Budget 2007 rev11-21-06_DataIn" xfId="5990" xr:uid="{00000000-0005-0000-0000-000059170000}"/>
    <cellStyle name="_MSA Budget 2007 rev11-21-06_dBuild" xfId="5991" xr:uid="{00000000-0005-0000-0000-00005A170000}"/>
    <cellStyle name="_MSA Budget 2007 rev11-21-06_eLoan" xfId="5992" xr:uid="{00000000-0005-0000-0000-00005B170000}"/>
    <cellStyle name="_MSA Budget 2007 rev11-21-06_eLoans" xfId="5993" xr:uid="{00000000-0005-0000-0000-00005C170000}"/>
    <cellStyle name="_MSA Budget 2007 rev11-21-06_eVF" xfId="5994" xr:uid="{00000000-0005-0000-0000-00005D170000}"/>
    <cellStyle name="_MSA Budget 2007 rev11-21-06_eVF_aLog" xfId="5995" xr:uid="{00000000-0005-0000-0000-00005E170000}"/>
    <cellStyle name="_MSA Budget 2007 rev11-21-06_eVF_bSum" xfId="5996" xr:uid="{00000000-0005-0000-0000-00005F170000}"/>
    <cellStyle name="_MSA Budget 2007 rev11-21-06_eVF_bSum_1" xfId="5997" xr:uid="{00000000-0005-0000-0000-000060170000}"/>
    <cellStyle name="_MSA Budget 2007 rev11-21-06_eVF_fOp" xfId="5998" xr:uid="{00000000-0005-0000-0000-000061170000}"/>
    <cellStyle name="_MSA Budget 2007 rev11-21-06_eVF_gAnn" xfId="5999" xr:uid="{00000000-0005-0000-0000-000062170000}"/>
    <cellStyle name="_MSA Budget 2007 rev11-21-06_eVF_Gulf Wind 2-199.20MW-MHIs-Merchant-2009Feb03" xfId="6000" xr:uid="{00000000-0005-0000-0000-000063170000}"/>
    <cellStyle name="_MSA Budget 2007 rev11-21-06_eVF_Gulf Wind 2-199.20MW-MHIs-Merchant-2009Jan21" xfId="6001" xr:uid="{00000000-0005-0000-0000-000064170000}"/>
    <cellStyle name="_MSA Budget 2007 rev11-21-06_eVF_Hatchet Ridge-MHI 2.4s-(2009pricing)-103.20 MW-2009Feb03" xfId="6002" xr:uid="{00000000-0005-0000-0000-000065170000}"/>
    <cellStyle name="_MSA Budget 2007 rev11-21-06_eVF_hTaxLease" xfId="6003" xr:uid="{00000000-0005-0000-0000-000066170000}"/>
    <cellStyle name="_MSA Budget 2007 rev11-21-06_fOp" xfId="6004" xr:uid="{00000000-0005-0000-0000-000067170000}"/>
    <cellStyle name="_MSA Budget 2007 rev11-21-06_gAnn" xfId="6005" xr:uid="{00000000-0005-0000-0000-000068170000}"/>
    <cellStyle name="_MSA Budget 2007 rev11-21-06_Gulf Wind 2-199.20MW-MHIs-Merchant-2009Feb03" xfId="6006" xr:uid="{00000000-0005-0000-0000-000069170000}"/>
    <cellStyle name="_MSA Budget 2007 rev11-21-06_Gulf Wind 2-199.20MW-MHIs-Merchant-2009Jan21" xfId="6007" xr:uid="{00000000-0005-0000-0000-00006A170000}"/>
    <cellStyle name="_MSA Budget 2007 rev11-21-06_Hatchet Ridge-MHI 2.4s-(2009pricing)103.20 MW-2008Dec19-VF" xfId="6008" xr:uid="{00000000-0005-0000-0000-00006B170000}"/>
    <cellStyle name="_MSA Budget 2007 rev11-21-06_Hatchet Ridge-MHI 2.4s-(2009pricing)-103.20 MW-2009Feb03" xfId="6009" xr:uid="{00000000-0005-0000-0000-00006C170000}"/>
    <cellStyle name="_MSA Budget 2007 rev11-21-06_hDataIn" xfId="6010" xr:uid="{00000000-0005-0000-0000-00006D170000}"/>
    <cellStyle name="_MSA Budget 2007 rev11-21-06_hTaxLease" xfId="6011" xr:uid="{00000000-0005-0000-0000-00006E170000}"/>
    <cellStyle name="_MSA Budget 2007 rev11-21-06_Majestic 2-79.20MW-MHIs-PPA-2008Dec19-VF" xfId="6012" xr:uid="{00000000-0005-0000-0000-00006F170000}"/>
    <cellStyle name="_MSA Budget 2007 rev11-21-06_MJ" xfId="6013" xr:uid="{00000000-0005-0000-0000-000070170000}"/>
    <cellStyle name="_MSA Budget 2007 rev11-21-06_PR-MHI 2 4s-00 00MW-2008July17" xfId="6014" xr:uid="{00000000-0005-0000-0000-000071170000}"/>
    <cellStyle name="_MSA Budget 2007 rev11-21-06_ST" xfId="6015" xr:uid="{00000000-0005-0000-0000-000072170000}"/>
    <cellStyle name="_MSA Budget 2007 rev11-6-06" xfId="6016" xr:uid="{00000000-0005-0000-0000-000073170000}"/>
    <cellStyle name="_MSA Budget 2007 rev11-6-06 2" xfId="6017" xr:uid="{00000000-0005-0000-0000-000074170000}"/>
    <cellStyle name="_MSA Budget 2007 rev11-6-06 3" xfId="6018" xr:uid="{00000000-0005-0000-0000-000075170000}"/>
    <cellStyle name="_MSA Budget 2007 rev11-6-06 4" xfId="6019" xr:uid="{00000000-0005-0000-0000-000076170000}"/>
    <cellStyle name="_MSA Budget 2007 rev11-6-06_aLog" xfId="6020" xr:uid="{00000000-0005-0000-0000-000077170000}"/>
    <cellStyle name="_MSA Budget 2007 rev11-6-06_Annual CF" xfId="6021" xr:uid="{00000000-0005-0000-0000-000078170000}"/>
    <cellStyle name="_MSA Budget 2007 rev11-6-06_Book1" xfId="6022" xr:uid="{00000000-0005-0000-0000-000079170000}"/>
    <cellStyle name="_MSA Budget 2007 rev11-6-06_bSum" xfId="6023" xr:uid="{00000000-0005-0000-0000-00007A170000}"/>
    <cellStyle name="_MSA Budget 2007 rev11-6-06_bSum_1" xfId="6024" xr:uid="{00000000-0005-0000-0000-00007B170000}"/>
    <cellStyle name="_MSA Budget 2007 rev11-6-06_DataIn" xfId="6025" xr:uid="{00000000-0005-0000-0000-00007C170000}"/>
    <cellStyle name="_MSA Budget 2007 rev11-6-06_dBuild" xfId="6026" xr:uid="{00000000-0005-0000-0000-00007D170000}"/>
    <cellStyle name="_MSA Budget 2007 rev11-6-06_eLoan" xfId="6027" xr:uid="{00000000-0005-0000-0000-00007E170000}"/>
    <cellStyle name="_MSA Budget 2007 rev11-6-06_eLoans" xfId="6028" xr:uid="{00000000-0005-0000-0000-00007F170000}"/>
    <cellStyle name="_MSA Budget 2007 rev11-6-06_eVF" xfId="6029" xr:uid="{00000000-0005-0000-0000-000080170000}"/>
    <cellStyle name="_MSA Budget 2007 rev11-6-06_eVF_aLog" xfId="6030" xr:uid="{00000000-0005-0000-0000-000081170000}"/>
    <cellStyle name="_MSA Budget 2007 rev11-6-06_eVF_bSum" xfId="6031" xr:uid="{00000000-0005-0000-0000-000082170000}"/>
    <cellStyle name="_MSA Budget 2007 rev11-6-06_eVF_bSum_1" xfId="6032" xr:uid="{00000000-0005-0000-0000-000083170000}"/>
    <cellStyle name="_MSA Budget 2007 rev11-6-06_eVF_fOp" xfId="6033" xr:uid="{00000000-0005-0000-0000-000084170000}"/>
    <cellStyle name="_MSA Budget 2007 rev11-6-06_eVF_gAnn" xfId="6034" xr:uid="{00000000-0005-0000-0000-000085170000}"/>
    <cellStyle name="_MSA Budget 2007 rev11-6-06_eVF_Gulf Wind 2-199.20MW-MHIs-Merchant-2009Feb03" xfId="6035" xr:uid="{00000000-0005-0000-0000-000086170000}"/>
    <cellStyle name="_MSA Budget 2007 rev11-6-06_eVF_Gulf Wind 2-199.20MW-MHIs-Merchant-2009Jan21" xfId="6036" xr:uid="{00000000-0005-0000-0000-000087170000}"/>
    <cellStyle name="_MSA Budget 2007 rev11-6-06_eVF_Hatchet Ridge-MHI 2.4s-(2009pricing)-103.20 MW-2009Feb03" xfId="6037" xr:uid="{00000000-0005-0000-0000-000088170000}"/>
    <cellStyle name="_MSA Budget 2007 rev11-6-06_eVF_hTaxLease" xfId="6038" xr:uid="{00000000-0005-0000-0000-000089170000}"/>
    <cellStyle name="_MSA Budget 2007 rev11-6-06_fOp" xfId="6039" xr:uid="{00000000-0005-0000-0000-00008A170000}"/>
    <cellStyle name="_MSA Budget 2007 rev11-6-06_gAnn" xfId="6040" xr:uid="{00000000-0005-0000-0000-00008B170000}"/>
    <cellStyle name="_MSA Budget 2007 rev11-6-06_Gulf Wind 2-199.20MW-MHIs-Merchant-2009Feb03" xfId="6041" xr:uid="{00000000-0005-0000-0000-00008C170000}"/>
    <cellStyle name="_MSA Budget 2007 rev11-6-06_Gulf Wind 2-199.20MW-MHIs-Merchant-2009Jan21" xfId="6042" xr:uid="{00000000-0005-0000-0000-00008D170000}"/>
    <cellStyle name="_MSA Budget 2007 rev11-6-06_Hatchet Ridge-MHI 2.4s-(2009pricing)103.20 MW-2008Dec19-VF" xfId="6043" xr:uid="{00000000-0005-0000-0000-00008E170000}"/>
    <cellStyle name="_MSA Budget 2007 rev11-6-06_Hatchet Ridge-MHI 2.4s-(2009pricing)-103.20 MW-2009Feb03" xfId="6044" xr:uid="{00000000-0005-0000-0000-00008F170000}"/>
    <cellStyle name="_MSA Budget 2007 rev11-6-06_hDataIn" xfId="6045" xr:uid="{00000000-0005-0000-0000-000090170000}"/>
    <cellStyle name="_MSA Budget 2007 rev11-6-06_hTaxLease" xfId="6046" xr:uid="{00000000-0005-0000-0000-000091170000}"/>
    <cellStyle name="_MSA Budget 2007 rev11-6-06_Majestic 2-79.20MW-MHIs-PPA-2008Dec19-VF" xfId="6047" xr:uid="{00000000-0005-0000-0000-000092170000}"/>
    <cellStyle name="_MSA Budget 2007 rev11-6-06_MJ" xfId="6048" xr:uid="{00000000-0005-0000-0000-000093170000}"/>
    <cellStyle name="_MSA Budget 2007 rev11-6-06_PR-MHI 2 4s-00 00MW-2008July17" xfId="6049" xr:uid="{00000000-0005-0000-0000-000094170000}"/>
    <cellStyle name="_MSA Budget 2007 rev11-6-06_ST" xfId="6050" xr:uid="{00000000-0005-0000-0000-000095170000}"/>
    <cellStyle name="_Multiple" xfId="6051" xr:uid="{00000000-0005-0000-0000-000096170000}"/>
    <cellStyle name="_Multiple 2" xfId="6052" xr:uid="{00000000-0005-0000-0000-000097170000}"/>
    <cellStyle name="_Multiple 2 2" xfId="6053" xr:uid="{00000000-0005-0000-0000-000098170000}"/>
    <cellStyle name="_Multiple 2 2 2" xfId="6054" xr:uid="{00000000-0005-0000-0000-000099170000}"/>
    <cellStyle name="_Multiple 2 3" xfId="6055" xr:uid="{00000000-0005-0000-0000-00009A170000}"/>
    <cellStyle name="_Multiple 3" xfId="6056" xr:uid="{00000000-0005-0000-0000-00009B170000}"/>
    <cellStyle name="_Multiple 3 2" xfId="6057" xr:uid="{00000000-0005-0000-0000-00009C170000}"/>
    <cellStyle name="_Multiple 3 3" xfId="6058" xr:uid="{00000000-0005-0000-0000-00009D170000}"/>
    <cellStyle name="_Multiple 3 4" xfId="6059" xr:uid="{00000000-0005-0000-0000-00009E170000}"/>
    <cellStyle name="_Multiple 4" xfId="6060" xr:uid="{00000000-0005-0000-0000-00009F170000}"/>
    <cellStyle name="_Multiple 4 2" xfId="6061" xr:uid="{00000000-0005-0000-0000-0000A0170000}"/>
    <cellStyle name="_Multiple 5" xfId="6062" xr:uid="{00000000-0005-0000-0000-0000A1170000}"/>
    <cellStyle name="_Multiple 6" xfId="6063" xr:uid="{00000000-0005-0000-0000-0000A2170000}"/>
    <cellStyle name="_Multiple 7" xfId="6064" xr:uid="{00000000-0005-0000-0000-0000A3170000}"/>
    <cellStyle name="_Multiple_2005-02-1Tracking M-Caprock v13" xfId="6065" xr:uid="{00000000-0005-0000-0000-0000A4170000}"/>
    <cellStyle name="_Multiple_2005-02-1Tracking M-Caprock v4" xfId="6066" xr:uid="{00000000-0005-0000-0000-0000A5170000}"/>
    <cellStyle name="_Multiple_2005-02-1Tracking M-Caprock v4 2" xfId="6067" xr:uid="{00000000-0005-0000-0000-0000A6170000}"/>
    <cellStyle name="_Multiple_Altona Capital Budget 8-3-07" xfId="6068" xr:uid="{00000000-0005-0000-0000-0000A7170000}"/>
    <cellStyle name="_Multiple_Altona Capital Budget 8-3-07 2" xfId="6069" xr:uid="{00000000-0005-0000-0000-0000A8170000}"/>
    <cellStyle name="_Multiple_Altona Capital Budget 8-3-07 3" xfId="6070" xr:uid="{00000000-0005-0000-0000-0000A9170000}"/>
    <cellStyle name="_Multiple_Altona Capital Budget 8-3-07 4" xfId="6071" xr:uid="{00000000-0005-0000-0000-0000AA170000}"/>
    <cellStyle name="_Multiple_Altona Capital Budget 8-3-07_Portfolio Inputs" xfId="6072" xr:uid="{00000000-0005-0000-0000-0000AB170000}"/>
    <cellStyle name="_Multiple_Altona Capital Budget 8-3-07_Portfolio Inputs 2" xfId="6073" xr:uid="{00000000-0005-0000-0000-0000AC170000}"/>
    <cellStyle name="_Multiple_CapEx" xfId="6074" xr:uid="{00000000-0005-0000-0000-0000AD170000}"/>
    <cellStyle name="_Multiple_CapEx 2" xfId="6075" xr:uid="{00000000-0005-0000-0000-0000AE170000}"/>
    <cellStyle name="_Multiple_CapEx 3" xfId="6076" xr:uid="{00000000-0005-0000-0000-0000AF170000}"/>
    <cellStyle name="_Multiple_CapEx 4" xfId="6077" xr:uid="{00000000-0005-0000-0000-0000B0170000}"/>
    <cellStyle name="_Multiple_Cost" xfId="6078" xr:uid="{00000000-0005-0000-0000-0000B1170000}"/>
    <cellStyle name="_Multiple_Cost 2" xfId="6079" xr:uid="{00000000-0005-0000-0000-0000B2170000}"/>
    <cellStyle name="_Multiple_Cost 3" xfId="6080" xr:uid="{00000000-0005-0000-0000-0000B3170000}"/>
    <cellStyle name="_Multiple_Cost 4" xfId="6081" xr:uid="{00000000-0005-0000-0000-0000B4170000}"/>
    <cellStyle name="_Multiple_GS Model2_11" xfId="6082" xr:uid="{00000000-0005-0000-0000-0000B5170000}"/>
    <cellStyle name="_Multiple_GS Model2_11 2" xfId="6083" xr:uid="{00000000-0005-0000-0000-0000B6170000}"/>
    <cellStyle name="_Multiple_GS Model2_11 2 2" xfId="6084" xr:uid="{00000000-0005-0000-0000-0000B7170000}"/>
    <cellStyle name="_Multiple_GS Model2_11 3" xfId="6085" xr:uid="{00000000-0005-0000-0000-0000B8170000}"/>
    <cellStyle name="_Multiple_GS Model2_11 3 2" xfId="6086" xr:uid="{00000000-0005-0000-0000-0000B9170000}"/>
    <cellStyle name="_Multiple_GS Model2_11 3 3" xfId="6087" xr:uid="{00000000-0005-0000-0000-0000BA170000}"/>
    <cellStyle name="_Multiple_GS Model2_11 4" xfId="6088" xr:uid="{00000000-0005-0000-0000-0000BB170000}"/>
    <cellStyle name="_Multiple_GS Model2_11 5" xfId="6089" xr:uid="{00000000-0005-0000-0000-0000BC170000}"/>
    <cellStyle name="_Multiple_GS Model2_11 6" xfId="6090" xr:uid="{00000000-0005-0000-0000-0000BD170000}"/>
    <cellStyle name="_Multiple_GS Model2_11 7" xfId="6091" xr:uid="{00000000-0005-0000-0000-0000BE170000}"/>
    <cellStyle name="_Multiple_Model 03_21_02 Base Case No Weights" xfId="6092" xr:uid="{00000000-0005-0000-0000-0000BF170000}"/>
    <cellStyle name="_Multiple_Model 03_21_02 Base Case No Weights 2" xfId="6093" xr:uid="{00000000-0005-0000-0000-0000C0170000}"/>
    <cellStyle name="_Multiple_Model 03_21_02 Base Case No Weights 2 2" xfId="6094" xr:uid="{00000000-0005-0000-0000-0000C1170000}"/>
    <cellStyle name="_Multiple_Model 03_21_02 Base Case No Weights 3" xfId="6095" xr:uid="{00000000-0005-0000-0000-0000C2170000}"/>
    <cellStyle name="_Multiple_Model 03_21_02 Base Case No Weights 3 2" xfId="6096" xr:uid="{00000000-0005-0000-0000-0000C3170000}"/>
    <cellStyle name="_Multiple_Model 03_21_02 Base Case No Weights 3 3" xfId="6097" xr:uid="{00000000-0005-0000-0000-0000C4170000}"/>
    <cellStyle name="_Multiple_Model 03_21_02 Base Case No Weights 4" xfId="6098" xr:uid="{00000000-0005-0000-0000-0000C5170000}"/>
    <cellStyle name="_Multiple_Model 03_21_02 Base Case No Weights 5" xfId="6099" xr:uid="{00000000-0005-0000-0000-0000C6170000}"/>
    <cellStyle name="_Multiple_Model 03_21_02 Base Case No Weights 6" xfId="6100" xr:uid="{00000000-0005-0000-0000-0000C7170000}"/>
    <cellStyle name="_Multiple_Model 03_21_02 Base Case No Weights 7" xfId="6101" xr:uid="{00000000-0005-0000-0000-0000C8170000}"/>
    <cellStyle name="_Multiple_Portfolio Inputs" xfId="6102" xr:uid="{00000000-0005-0000-0000-0000C9170000}"/>
    <cellStyle name="_Multiple_Portfolio Inputs 2" xfId="6103" xr:uid="{00000000-0005-0000-0000-0000CA170000}"/>
    <cellStyle name="_Multiple_Thumb - Revolver 1-20-08" xfId="6104" xr:uid="{00000000-0005-0000-0000-0000CB170000}"/>
    <cellStyle name="_Multiple_Thumb - Revolver 1-20-08 2" xfId="6105" xr:uid="{00000000-0005-0000-0000-0000CC170000}"/>
    <cellStyle name="_Multiple_Thumb - Revolver 1-20-08 3" xfId="6106" xr:uid="{00000000-0005-0000-0000-0000CD170000}"/>
    <cellStyle name="_Multiple_Thumb - Revolver 1-20-08 4" xfId="6107" xr:uid="{00000000-0005-0000-0000-0000CE170000}"/>
    <cellStyle name="_MultipleSpace" xfId="6108" xr:uid="{00000000-0005-0000-0000-0000CF170000}"/>
    <cellStyle name="_MultipleSpace 2" xfId="6109" xr:uid="{00000000-0005-0000-0000-0000D0170000}"/>
    <cellStyle name="_MultipleSpace 2 2" xfId="6110" xr:uid="{00000000-0005-0000-0000-0000D1170000}"/>
    <cellStyle name="_MultipleSpace 3" xfId="6111" xr:uid="{00000000-0005-0000-0000-0000D2170000}"/>
    <cellStyle name="_MultipleSpace 3 2" xfId="6112" xr:uid="{00000000-0005-0000-0000-0000D3170000}"/>
    <cellStyle name="_MultipleSpace 3 3" xfId="6113" xr:uid="{00000000-0005-0000-0000-0000D4170000}"/>
    <cellStyle name="_MultipleSpace 4" xfId="6114" xr:uid="{00000000-0005-0000-0000-0000D5170000}"/>
    <cellStyle name="_MultipleSpace 5" xfId="6115" xr:uid="{00000000-0005-0000-0000-0000D6170000}"/>
    <cellStyle name="_MultipleSpace 6" xfId="6116" xr:uid="{00000000-0005-0000-0000-0000D7170000}"/>
    <cellStyle name="_MultipleSpace 7" xfId="6117" xr:uid="{00000000-0005-0000-0000-0000D8170000}"/>
    <cellStyle name="_MultipleSpace_2005-02-1Tracking M-Caprock v13" xfId="6118" xr:uid="{00000000-0005-0000-0000-0000D9170000}"/>
    <cellStyle name="_MultipleSpace_2005-02-1Tracking M-Caprock v4" xfId="6119" xr:uid="{00000000-0005-0000-0000-0000DA170000}"/>
    <cellStyle name="_MultipleSpace_2005-02-1Tracking M-Caprock v4 2" xfId="6120" xr:uid="{00000000-0005-0000-0000-0000DB170000}"/>
    <cellStyle name="_MultipleSpace_Altona Capital Budget 8-3-07" xfId="6121" xr:uid="{00000000-0005-0000-0000-0000DC170000}"/>
    <cellStyle name="_MultipleSpace_Altona Capital Budget 8-3-07 2" xfId="6122" xr:uid="{00000000-0005-0000-0000-0000DD170000}"/>
    <cellStyle name="_MultipleSpace_Altona Capital Budget 8-3-07 3" xfId="6123" xr:uid="{00000000-0005-0000-0000-0000DE170000}"/>
    <cellStyle name="_MultipleSpace_Altona Capital Budget 8-3-07 4" xfId="6124" xr:uid="{00000000-0005-0000-0000-0000DF170000}"/>
    <cellStyle name="_MultipleSpace_Altona Capital Budget 8-3-07_Portfolio Inputs" xfId="6125" xr:uid="{00000000-0005-0000-0000-0000E0170000}"/>
    <cellStyle name="_MultipleSpace_Altona Capital Budget 8-3-07_Portfolio Inputs 2" xfId="6126" xr:uid="{00000000-0005-0000-0000-0000E1170000}"/>
    <cellStyle name="_MultipleSpace_bSum" xfId="6127" xr:uid="{00000000-0005-0000-0000-0000E2170000}"/>
    <cellStyle name="_MultipleSpace_bSum 2" xfId="6128" xr:uid="{00000000-0005-0000-0000-0000E3170000}"/>
    <cellStyle name="_MultipleSpace_CapEx" xfId="6129" xr:uid="{00000000-0005-0000-0000-0000E4170000}"/>
    <cellStyle name="_MultipleSpace_CapEx 2" xfId="6130" xr:uid="{00000000-0005-0000-0000-0000E5170000}"/>
    <cellStyle name="_MultipleSpace_CapEx 3" xfId="6131" xr:uid="{00000000-0005-0000-0000-0000E6170000}"/>
    <cellStyle name="_MultipleSpace_CapEx 4" xfId="6132" xr:uid="{00000000-0005-0000-0000-0000E7170000}"/>
    <cellStyle name="_MultipleSpace_Cost" xfId="6133" xr:uid="{00000000-0005-0000-0000-0000E8170000}"/>
    <cellStyle name="_MultipleSpace_Cost 2" xfId="6134" xr:uid="{00000000-0005-0000-0000-0000E9170000}"/>
    <cellStyle name="_MultipleSpace_Cost 3" xfId="6135" xr:uid="{00000000-0005-0000-0000-0000EA170000}"/>
    <cellStyle name="_MultipleSpace_Cost 4" xfId="6136" xr:uid="{00000000-0005-0000-0000-0000EB170000}"/>
    <cellStyle name="_MultipleSpace_GS Model2_11" xfId="6137" xr:uid="{00000000-0005-0000-0000-0000EC170000}"/>
    <cellStyle name="_MultipleSpace_GS Model2_11 2" xfId="6138" xr:uid="{00000000-0005-0000-0000-0000ED170000}"/>
    <cellStyle name="_MultipleSpace_GS Model2_11 2 2" xfId="6139" xr:uid="{00000000-0005-0000-0000-0000EE170000}"/>
    <cellStyle name="_MultipleSpace_GS Model2_11 3" xfId="6140" xr:uid="{00000000-0005-0000-0000-0000EF170000}"/>
    <cellStyle name="_MultipleSpace_GS Model2_11 3 2" xfId="6141" xr:uid="{00000000-0005-0000-0000-0000F0170000}"/>
    <cellStyle name="_MultipleSpace_GS Model2_11 3 3" xfId="6142" xr:uid="{00000000-0005-0000-0000-0000F1170000}"/>
    <cellStyle name="_MultipleSpace_GS Model2_11 4" xfId="6143" xr:uid="{00000000-0005-0000-0000-0000F2170000}"/>
    <cellStyle name="_MultipleSpace_GS Model2_11 5" xfId="6144" xr:uid="{00000000-0005-0000-0000-0000F3170000}"/>
    <cellStyle name="_MultipleSpace_GS Model2_11 6" xfId="6145" xr:uid="{00000000-0005-0000-0000-0000F4170000}"/>
    <cellStyle name="_MultipleSpace_GS Model2_11 7" xfId="6146" xr:uid="{00000000-0005-0000-0000-0000F5170000}"/>
    <cellStyle name="_MultipleSpace_Model 03_21_02 Base Case No Weights" xfId="6147" xr:uid="{00000000-0005-0000-0000-0000F6170000}"/>
    <cellStyle name="_MultipleSpace_Model 03_21_02 Base Case No Weights 2" xfId="6148" xr:uid="{00000000-0005-0000-0000-0000F7170000}"/>
    <cellStyle name="_MultipleSpace_Model 03_21_02 Base Case No Weights 2 2" xfId="6149" xr:uid="{00000000-0005-0000-0000-0000F8170000}"/>
    <cellStyle name="_MultipleSpace_Model 03_21_02 Base Case No Weights 3" xfId="6150" xr:uid="{00000000-0005-0000-0000-0000F9170000}"/>
    <cellStyle name="_MultipleSpace_Model 03_21_02 Base Case No Weights 3 2" xfId="6151" xr:uid="{00000000-0005-0000-0000-0000FA170000}"/>
    <cellStyle name="_MultipleSpace_Model 03_21_02 Base Case No Weights 3 3" xfId="6152" xr:uid="{00000000-0005-0000-0000-0000FB170000}"/>
    <cellStyle name="_MultipleSpace_Model 03_21_02 Base Case No Weights 4" xfId="6153" xr:uid="{00000000-0005-0000-0000-0000FC170000}"/>
    <cellStyle name="_MultipleSpace_Model 03_21_02 Base Case No Weights 5" xfId="6154" xr:uid="{00000000-0005-0000-0000-0000FD170000}"/>
    <cellStyle name="_MultipleSpace_Model 03_21_02 Base Case No Weights 6" xfId="6155" xr:uid="{00000000-0005-0000-0000-0000FE170000}"/>
    <cellStyle name="_MultipleSpace_Model 03_21_02 Base Case No Weights 7" xfId="6156" xr:uid="{00000000-0005-0000-0000-0000FF170000}"/>
    <cellStyle name="_MultipleSpace_Portfolio Inputs" xfId="6157" xr:uid="{00000000-0005-0000-0000-000000180000}"/>
    <cellStyle name="_MultipleSpace_Portfolio Inputs 2" xfId="6158" xr:uid="{00000000-0005-0000-0000-000001180000}"/>
    <cellStyle name="_MultipleSpace_Thumb - Revolver 1-20-08" xfId="6159" xr:uid="{00000000-0005-0000-0000-000002180000}"/>
    <cellStyle name="_MultipleSpace_Thumb - Revolver 1-20-08 2" xfId="6160" xr:uid="{00000000-0005-0000-0000-000003180000}"/>
    <cellStyle name="_MultipleSpace_Thumb - Revolver 1-20-08 3" xfId="6161" xr:uid="{00000000-0005-0000-0000-000004180000}"/>
    <cellStyle name="_MultipleSpace_Thumb - Revolver 1-20-08 4" xfId="6162" xr:uid="{00000000-0005-0000-0000-000005180000}"/>
    <cellStyle name="_Mutilples Template2" xfId="6163" xr:uid="{00000000-0005-0000-0000-000006180000}"/>
    <cellStyle name="_Mutilples Template2 2" xfId="6164" xr:uid="{00000000-0005-0000-0000-000007180000}"/>
    <cellStyle name="_Mutilples Template2 3" xfId="6165" xr:uid="{00000000-0005-0000-0000-000008180000}"/>
    <cellStyle name="_Mutilples Template2_PJM 11" xfId="6166" xr:uid="{00000000-0005-0000-0000-000009180000}"/>
    <cellStyle name="_NA-Grid 1006v2 (2)" xfId="6167" xr:uid="{00000000-0005-0000-0000-00000A180000}"/>
    <cellStyle name="_NE Budgets" xfId="6168" xr:uid="{00000000-0005-0000-0000-00000B180000}"/>
    <cellStyle name="_NE Budgets 2" xfId="6169" xr:uid="{00000000-0005-0000-0000-00000C180000}"/>
    <cellStyle name="_NE Budgets 3" xfId="6170" xr:uid="{00000000-0005-0000-0000-00000D180000}"/>
    <cellStyle name="_NE Budgets 4" xfId="6171" xr:uid="{00000000-0005-0000-0000-00000E180000}"/>
    <cellStyle name="_NE Budgets_aLog" xfId="6172" xr:uid="{00000000-0005-0000-0000-00000F180000}"/>
    <cellStyle name="_NE Budgets_Annual CF" xfId="6173" xr:uid="{00000000-0005-0000-0000-000010180000}"/>
    <cellStyle name="_NE Budgets_Book1" xfId="6174" xr:uid="{00000000-0005-0000-0000-000011180000}"/>
    <cellStyle name="_NE Budgets_bSum" xfId="6175" xr:uid="{00000000-0005-0000-0000-000012180000}"/>
    <cellStyle name="_NE Budgets_bSum_1" xfId="6176" xr:uid="{00000000-0005-0000-0000-000013180000}"/>
    <cellStyle name="_NE Budgets_DataIn" xfId="6177" xr:uid="{00000000-0005-0000-0000-000014180000}"/>
    <cellStyle name="_NE Budgets_dBuild" xfId="6178" xr:uid="{00000000-0005-0000-0000-000015180000}"/>
    <cellStyle name="_NE Budgets_eLoan" xfId="6179" xr:uid="{00000000-0005-0000-0000-000016180000}"/>
    <cellStyle name="_NE Budgets_eLoans" xfId="6180" xr:uid="{00000000-0005-0000-0000-000017180000}"/>
    <cellStyle name="_NE Budgets_eVF" xfId="6181" xr:uid="{00000000-0005-0000-0000-000018180000}"/>
    <cellStyle name="_NE Budgets_eVF_aLog" xfId="6182" xr:uid="{00000000-0005-0000-0000-000019180000}"/>
    <cellStyle name="_NE Budgets_eVF_bSum" xfId="6183" xr:uid="{00000000-0005-0000-0000-00001A180000}"/>
    <cellStyle name="_NE Budgets_eVF_bSum_1" xfId="6184" xr:uid="{00000000-0005-0000-0000-00001B180000}"/>
    <cellStyle name="_NE Budgets_eVF_fOp" xfId="6185" xr:uid="{00000000-0005-0000-0000-00001C180000}"/>
    <cellStyle name="_NE Budgets_eVF_gAnn" xfId="6186" xr:uid="{00000000-0005-0000-0000-00001D180000}"/>
    <cellStyle name="_NE Budgets_eVF_Gulf Wind 2-199.20MW-MHIs-Merchant-2009Feb03" xfId="6187" xr:uid="{00000000-0005-0000-0000-00001E180000}"/>
    <cellStyle name="_NE Budgets_eVF_Gulf Wind 2-199.20MW-MHIs-Merchant-2009Jan21" xfId="6188" xr:uid="{00000000-0005-0000-0000-00001F180000}"/>
    <cellStyle name="_NE Budgets_eVF_Hatchet Ridge-MHI 2.4s-(2009pricing)-103.20 MW-2009Feb03" xfId="6189" xr:uid="{00000000-0005-0000-0000-000020180000}"/>
    <cellStyle name="_NE Budgets_eVF_hTaxLease" xfId="6190" xr:uid="{00000000-0005-0000-0000-000021180000}"/>
    <cellStyle name="_NE Budgets_fOp" xfId="6191" xr:uid="{00000000-0005-0000-0000-000022180000}"/>
    <cellStyle name="_NE Budgets_gAnn" xfId="6192" xr:uid="{00000000-0005-0000-0000-000023180000}"/>
    <cellStyle name="_NE Budgets_Gulf Wind 2-199.20MW-MHIs-Merchant-2009Feb03" xfId="6193" xr:uid="{00000000-0005-0000-0000-000024180000}"/>
    <cellStyle name="_NE Budgets_Gulf Wind 2-199.20MW-MHIs-Merchant-2009Jan21" xfId="6194" xr:uid="{00000000-0005-0000-0000-000025180000}"/>
    <cellStyle name="_NE Budgets_Hatchet Ridge-MHI 2.4s-(2009pricing)103.20 MW-2008Dec19-VF" xfId="6195" xr:uid="{00000000-0005-0000-0000-000026180000}"/>
    <cellStyle name="_NE Budgets_Hatchet Ridge-MHI 2.4s-(2009pricing)-103.20 MW-2009Feb03" xfId="6196" xr:uid="{00000000-0005-0000-0000-000027180000}"/>
    <cellStyle name="_NE Budgets_hDataIn" xfId="6197" xr:uid="{00000000-0005-0000-0000-000028180000}"/>
    <cellStyle name="_NE Budgets_hTaxLease" xfId="6198" xr:uid="{00000000-0005-0000-0000-000029180000}"/>
    <cellStyle name="_NE Budgets_Majestic 2-79.20MW-MHIs-PPA-2008Dec19-VF" xfId="6199" xr:uid="{00000000-0005-0000-0000-00002A180000}"/>
    <cellStyle name="_NE Budgets_MJ" xfId="6200" xr:uid="{00000000-0005-0000-0000-00002B180000}"/>
    <cellStyle name="_NE Budgets_PR-MHI 2 4s-00 00MW-2008July17" xfId="6201" xr:uid="{00000000-0005-0000-0000-00002C180000}"/>
    <cellStyle name="_NE Budgets_ST" xfId="6202" xr:uid="{00000000-0005-0000-0000-00002D180000}"/>
    <cellStyle name="_NE_PR" xfId="6203" xr:uid="{00000000-0005-0000-0000-00002E180000}"/>
    <cellStyle name="_NE_PR 2" xfId="6204" xr:uid="{00000000-0005-0000-0000-00002F180000}"/>
    <cellStyle name="_NE_PR 3" xfId="6205" xr:uid="{00000000-0005-0000-0000-000030180000}"/>
    <cellStyle name="_NE_PR_1" xfId="6206" xr:uid="{00000000-0005-0000-0000-000031180000}"/>
    <cellStyle name="_NE_PR_1 2" xfId="6207" xr:uid="{00000000-0005-0000-0000-000032180000}"/>
    <cellStyle name="_NE_PR_1 3" xfId="6208" xr:uid="{00000000-0005-0000-0000-000033180000}"/>
    <cellStyle name="_NE_PR_1_PJM 11" xfId="6209" xr:uid="{00000000-0005-0000-0000-000034180000}"/>
    <cellStyle name="_NE_PR_Brokers" xfId="6210" xr:uid="{00000000-0005-0000-0000-000035180000}"/>
    <cellStyle name="_NE_PR_Brokers_1" xfId="6211" xr:uid="{00000000-0005-0000-0000-000036180000}"/>
    <cellStyle name="_NE_PR_Brokers_1_Detail" xfId="6212" xr:uid="{00000000-0005-0000-0000-000037180000}"/>
    <cellStyle name="_NE_PR_Brokers_1_ERCOT 11" xfId="6213" xr:uid="{00000000-0005-0000-0000-000038180000}"/>
    <cellStyle name="_NE_PR_Brokers_Detail" xfId="6214" xr:uid="{00000000-0005-0000-0000-000039180000}"/>
    <cellStyle name="_NE_PR_Brokers_ERCOT 11" xfId="6215" xr:uid="{00000000-0005-0000-0000-00003A180000}"/>
    <cellStyle name="_NE_PR_Detail" xfId="6216" xr:uid="{00000000-0005-0000-0000-00003B180000}"/>
    <cellStyle name="_NE_PR_Detail of Deals" xfId="6217" xr:uid="{00000000-0005-0000-0000-00003C180000}"/>
    <cellStyle name="_NE_PR_Detail of Deals_1" xfId="6218" xr:uid="{00000000-0005-0000-0000-00003D180000}"/>
    <cellStyle name="_NE_PR_Detail of Deals_1_Detail" xfId="6219" xr:uid="{00000000-0005-0000-0000-00003E180000}"/>
    <cellStyle name="_NE_PR_Detail of Deals_1_Detail_ERCOT 11" xfId="6220" xr:uid="{00000000-0005-0000-0000-00003F180000}"/>
    <cellStyle name="_NE_PR_Detail of Deals_2" xfId="6221" xr:uid="{00000000-0005-0000-0000-000040180000}"/>
    <cellStyle name="_NE_PR_Detail of Deals_2_Detail" xfId="6222" xr:uid="{00000000-0005-0000-0000-000041180000}"/>
    <cellStyle name="_NE_PR_Detail of Deals_2_ERCOT 11" xfId="6223" xr:uid="{00000000-0005-0000-0000-000042180000}"/>
    <cellStyle name="_NE_PR_Detail of Deals_Detail" xfId="6224" xr:uid="{00000000-0005-0000-0000-000043180000}"/>
    <cellStyle name="_NE_PR_Detail of Deals_ERCOT 11" xfId="6225" xr:uid="{00000000-0005-0000-0000-000044180000}"/>
    <cellStyle name="_NE_PR_Detail_1" xfId="6226" xr:uid="{00000000-0005-0000-0000-000045180000}"/>
    <cellStyle name="_NE_PR_Detail_2011 PJM" xfId="6227" xr:uid="{00000000-0005-0000-0000-000046180000}"/>
    <cellStyle name="_NE_PR_Detail_2011 PJM_ERCOT 11" xfId="6228" xr:uid="{00000000-0005-0000-0000-000047180000}"/>
    <cellStyle name="_NE_PR_Detail_Detail" xfId="6229" xr:uid="{00000000-0005-0000-0000-000048180000}"/>
    <cellStyle name="_NE_PR_Detail_Detail_1" xfId="6230" xr:uid="{00000000-0005-0000-0000-000049180000}"/>
    <cellStyle name="_NE_PR_Detail_Detail_1_ERCOT 11" xfId="6231" xr:uid="{00000000-0005-0000-0000-00004A180000}"/>
    <cellStyle name="_NE_PR_Detail_Detail_ERCOT 11" xfId="6232" xr:uid="{00000000-0005-0000-0000-00004B180000}"/>
    <cellStyle name="_NE_PR_Detail_PJM 11" xfId="6233" xr:uid="{00000000-0005-0000-0000-00004C180000}"/>
    <cellStyle name="_NE_PR_Fnl All Deals Detail Inc Locks" xfId="6234" xr:uid="{00000000-0005-0000-0000-00004D180000}"/>
    <cellStyle name="_NE_PR_Fnl All Deals Detail Inc Locks_2011 PJM" xfId="6235" xr:uid="{00000000-0005-0000-0000-00004E180000}"/>
    <cellStyle name="_NE_PR_Fnl All Deals Detail Inc Locks_2011 PJM_ERCOT 11" xfId="6236" xr:uid="{00000000-0005-0000-0000-00004F180000}"/>
    <cellStyle name="_NE_PR_Fnl All Deals Detail Inc Locks_Detail" xfId="6237" xr:uid="{00000000-0005-0000-0000-000050180000}"/>
    <cellStyle name="_NE_PR_Fnl All Deals Detail Inc Locks_Detail_1" xfId="6238" xr:uid="{00000000-0005-0000-0000-000051180000}"/>
    <cellStyle name="_NE_PR_Fnl All Deals Detail Inc Locks_Detail_1_ERCOT 11" xfId="6239" xr:uid="{00000000-0005-0000-0000-000052180000}"/>
    <cellStyle name="_NE_PR_Fnl All Deals Detail Inc Locks_Detail_ERCOT 11" xfId="6240" xr:uid="{00000000-0005-0000-0000-000053180000}"/>
    <cellStyle name="_NE_PR_Fnl All Deals Detail Inc Locks_PJM 11" xfId="6241" xr:uid="{00000000-0005-0000-0000-000054180000}"/>
    <cellStyle name="_NE_PR_Gannaway 3X Deals" xfId="6242" xr:uid="{00000000-0005-0000-0000-000055180000}"/>
    <cellStyle name="_NE_PR_Gannaway 3X Deals_2011 PJM" xfId="6243" xr:uid="{00000000-0005-0000-0000-000056180000}"/>
    <cellStyle name="_NE_PR_Gannaway 3X Deals_2011 PJM_ERCOT 11" xfId="6244" xr:uid="{00000000-0005-0000-0000-000057180000}"/>
    <cellStyle name="_NE_PR_Gannaway 3X Deals_Detail" xfId="6245" xr:uid="{00000000-0005-0000-0000-000058180000}"/>
    <cellStyle name="_NE_PR_Gannaway 3X Deals_Detail_1" xfId="6246" xr:uid="{00000000-0005-0000-0000-000059180000}"/>
    <cellStyle name="_NE_PR_Gannaway 3X Deals_Detail_1_ERCOT 11" xfId="6247" xr:uid="{00000000-0005-0000-0000-00005A180000}"/>
    <cellStyle name="_NE_PR_Gannaway 3X Deals_Detail_ERCOT 11" xfId="6248" xr:uid="{00000000-0005-0000-0000-00005B180000}"/>
    <cellStyle name="_NE_PR_Gannaway 3X Deals_PJM 11" xfId="6249" xr:uid="{00000000-0005-0000-0000-00005C180000}"/>
    <cellStyle name="_NE_PR_Hendrix 3X Deals" xfId="6250" xr:uid="{00000000-0005-0000-0000-00005D180000}"/>
    <cellStyle name="_NE_PR_Hendrix 3X Deals_2011 PJM" xfId="6251" xr:uid="{00000000-0005-0000-0000-00005E180000}"/>
    <cellStyle name="_NE_PR_Hendrix 3X Deals_2011 PJM_ERCOT 11" xfId="6252" xr:uid="{00000000-0005-0000-0000-00005F180000}"/>
    <cellStyle name="_NE_PR_Hendrix 3X Deals_Detail" xfId="6253" xr:uid="{00000000-0005-0000-0000-000060180000}"/>
    <cellStyle name="_NE_PR_Hendrix 3X Deals_Detail_1" xfId="6254" xr:uid="{00000000-0005-0000-0000-000061180000}"/>
    <cellStyle name="_NE_PR_Hendrix 3X Deals_Detail_1_ERCOT 11" xfId="6255" xr:uid="{00000000-0005-0000-0000-000062180000}"/>
    <cellStyle name="_NE_PR_Hendrix 3X Deals_Detail_ERCOT 11" xfId="6256" xr:uid="{00000000-0005-0000-0000-000063180000}"/>
    <cellStyle name="_NE_PR_Hendrix 3X Deals_PJM 11" xfId="6257" xr:uid="{00000000-0005-0000-0000-000064180000}"/>
    <cellStyle name="_NE_PR_PJM 11" xfId="6258" xr:uid="{00000000-0005-0000-0000-000065180000}"/>
    <cellStyle name="_NE_PR_Roquemore 3X Deals" xfId="6259" xr:uid="{00000000-0005-0000-0000-000066180000}"/>
    <cellStyle name="_NE_PR_Roquemore 3X Deals_2011 PJM" xfId="6260" xr:uid="{00000000-0005-0000-0000-000067180000}"/>
    <cellStyle name="_NE_PR_Roquemore 3X Deals_2011 PJM_ERCOT 11" xfId="6261" xr:uid="{00000000-0005-0000-0000-000068180000}"/>
    <cellStyle name="_NE_PR_Roquemore 3X Deals_Detail" xfId="6262" xr:uid="{00000000-0005-0000-0000-000069180000}"/>
    <cellStyle name="_NE_PR_Roquemore 3X Deals_Detail_1" xfId="6263" xr:uid="{00000000-0005-0000-0000-00006A180000}"/>
    <cellStyle name="_NE_PR_Roquemore 3X Deals_Detail_1_ERCOT 11" xfId="6264" xr:uid="{00000000-0005-0000-0000-00006B180000}"/>
    <cellStyle name="_NE_PR_Roquemore 3X Deals_Detail_ERCOT 11" xfId="6265" xr:uid="{00000000-0005-0000-0000-00006C180000}"/>
    <cellStyle name="_NE_PR_Roquemore 3X Deals_PJM 11" xfId="6266" xr:uid="{00000000-0005-0000-0000-00006D180000}"/>
    <cellStyle name="_NE_PR_Sanders 3X Deals (2)" xfId="6267" xr:uid="{00000000-0005-0000-0000-00006E180000}"/>
    <cellStyle name="_NE_PR_Sanders 3X Deals (2)_2011 PJM" xfId="6268" xr:uid="{00000000-0005-0000-0000-00006F180000}"/>
    <cellStyle name="_NE_PR_Sanders 3X Deals (2)_2011 PJM_ERCOT 11" xfId="6269" xr:uid="{00000000-0005-0000-0000-000070180000}"/>
    <cellStyle name="_NE_PR_Sanders 3X Deals (2)_Detail" xfId="6270" xr:uid="{00000000-0005-0000-0000-000071180000}"/>
    <cellStyle name="_NE_PR_Sanders 3X Deals (2)_Detail_1" xfId="6271" xr:uid="{00000000-0005-0000-0000-000072180000}"/>
    <cellStyle name="_NE_PR_Sanders 3X Deals (2)_Detail_1_ERCOT 11" xfId="6272" xr:uid="{00000000-0005-0000-0000-000073180000}"/>
    <cellStyle name="_NE_PR_Sanders 3X Deals (2)_Detail_ERCOT 11" xfId="6273" xr:uid="{00000000-0005-0000-0000-000074180000}"/>
    <cellStyle name="_NE_PR_Sanders 3X Deals (2)_PJM 11" xfId="6274" xr:uid="{00000000-0005-0000-0000-000075180000}"/>
    <cellStyle name="_NE_PR_Sheet2" xfId="6275" xr:uid="{00000000-0005-0000-0000-000076180000}"/>
    <cellStyle name="_NE_PR_Sheet2_2011 PJM" xfId="6276" xr:uid="{00000000-0005-0000-0000-000077180000}"/>
    <cellStyle name="_NE_PR_Sheet2_2011 PJM_ERCOT 11" xfId="6277" xr:uid="{00000000-0005-0000-0000-000078180000}"/>
    <cellStyle name="_NE_PR_Sheet2_Detail" xfId="6278" xr:uid="{00000000-0005-0000-0000-000079180000}"/>
    <cellStyle name="_NE_PR_Sheet2_Detail_1" xfId="6279" xr:uid="{00000000-0005-0000-0000-00007A180000}"/>
    <cellStyle name="_NE_PR_Sheet2_Detail_1_ERCOT 11" xfId="6280" xr:uid="{00000000-0005-0000-0000-00007B180000}"/>
    <cellStyle name="_NE_PR_Sheet2_Detail_ERCOT 11" xfId="6281" xr:uid="{00000000-0005-0000-0000-00007C180000}"/>
    <cellStyle name="_NE_PR_Sheet2_PJM 11" xfId="6282" xr:uid="{00000000-0005-0000-0000-00007D180000}"/>
    <cellStyle name="_NePool" xfId="6283" xr:uid="{00000000-0005-0000-0000-00007E180000}"/>
    <cellStyle name="_NePool 2" xfId="6284" xr:uid="{00000000-0005-0000-0000-00007F180000}"/>
    <cellStyle name="_NePool 3" xfId="6285" xr:uid="{00000000-0005-0000-0000-000080180000}"/>
    <cellStyle name="_NePool_PJM 11" xfId="6286" xr:uid="{00000000-0005-0000-0000-000081180000}"/>
    <cellStyle name="_Nick P&amp;L" xfId="6287" xr:uid="{00000000-0005-0000-0000-000082180000}"/>
    <cellStyle name="_Nick P&amp;L 2" xfId="6288" xr:uid="{00000000-0005-0000-0000-000083180000}"/>
    <cellStyle name="_Nick P&amp;L 3" xfId="6289" xr:uid="{00000000-0005-0000-0000-000084180000}"/>
    <cellStyle name="_Nick P&amp;L_OLS Balance Sheet" xfId="6290" xr:uid="{00000000-0005-0000-0000-000085180000}"/>
    <cellStyle name="_Nick P&amp;L_PJM 11" xfId="6291" xr:uid="{00000000-0005-0000-0000-000086180000}"/>
    <cellStyle name="_NICK_SUMMARY" xfId="6292" xr:uid="{00000000-0005-0000-0000-000087180000}"/>
    <cellStyle name="_NICK_SUMMARY 2" xfId="6293" xr:uid="{00000000-0005-0000-0000-000088180000}"/>
    <cellStyle name="_NICK_SUMMARY 3" xfId="6294" xr:uid="{00000000-0005-0000-0000-000089180000}"/>
    <cellStyle name="_NICK_SUMMARY_OLS Balance Sheet" xfId="6295" xr:uid="{00000000-0005-0000-0000-00008A180000}"/>
    <cellStyle name="_NICK_SUMMARY_PJM 11" xfId="6296" xr:uid="{00000000-0005-0000-0000-00008B180000}"/>
    <cellStyle name="_Noble" xfId="6297" xr:uid="{00000000-0005-0000-0000-00008C180000}"/>
    <cellStyle name="_Noble NY 2006 - Model(monthly)1" xfId="6298" xr:uid="{00000000-0005-0000-0000-00008D180000}"/>
    <cellStyle name="_Noble NY 2006 OM - Model" xfId="6299" xr:uid="{00000000-0005-0000-0000-00008E180000}"/>
    <cellStyle name="_Noble%20NY%202007%20-%20Model%28monthly%291(1)" xfId="6300" xr:uid="{00000000-0005-0000-0000-00008F180000}"/>
    <cellStyle name="_Noble19" xfId="6301" xr:uid="{00000000-0005-0000-0000-000090180000}"/>
    <cellStyle name="_Non-comp Analysis-Returned VER3 02117" xfId="6302" xr:uid="{00000000-0005-0000-0000-000091180000}"/>
    <cellStyle name="_Non-comp Analysis-Returned VER3 02117_ByProd" xfId="6303" xr:uid="{00000000-0005-0000-0000-000092180000}"/>
    <cellStyle name="_Non-comp Analysis-Returned VER3 02117_PVG Numbers" xfId="6304" xr:uid="{00000000-0005-0000-0000-000093180000}"/>
    <cellStyle name="_Non-comp Analysis-Returned VER3 02117_super_bill_month_load" xfId="6305" xr:uid="{00000000-0005-0000-0000-000094180000}"/>
    <cellStyle name="_noon" xfId="6306" xr:uid="{00000000-0005-0000-0000-000095180000}"/>
    <cellStyle name="_noon_ByProd" xfId="6307" xr:uid="{00000000-0005-0000-0000-000096180000}"/>
    <cellStyle name="_noon_PVG Numbers" xfId="6308" xr:uid="{00000000-0005-0000-0000-000097180000}"/>
    <cellStyle name="_noon_super_bill_month_load" xfId="6309" xr:uid="{00000000-0005-0000-0000-000098180000}"/>
    <cellStyle name="_NorthEast and South Central Hedges - Market Case" xfId="6310" xr:uid="{00000000-0005-0000-0000-000099180000}"/>
    <cellStyle name="_NorthEast and South Central Hedges - Market Case 2" xfId="6311" xr:uid="{00000000-0005-0000-0000-00009A180000}"/>
    <cellStyle name="_NorthEast and South Central Hedges - Market Case 3" xfId="6312" xr:uid="{00000000-0005-0000-0000-00009B180000}"/>
    <cellStyle name="_NorthEast and South Central Hedges - Market Case_Brokers" xfId="6313" xr:uid="{00000000-0005-0000-0000-00009C180000}"/>
    <cellStyle name="_NorthEast and South Central Hedges - Market Case_Brokers_Detail" xfId="6314" xr:uid="{00000000-0005-0000-0000-00009D180000}"/>
    <cellStyle name="_NorthEast and South Central Hedges - Market Case_Brokers_ERCOT 11" xfId="6315" xr:uid="{00000000-0005-0000-0000-00009E180000}"/>
    <cellStyle name="_NorthEast and South Central Hedges - Market Case_Detail" xfId="6316" xr:uid="{00000000-0005-0000-0000-00009F180000}"/>
    <cellStyle name="_NorthEast and South Central Hedges - Market Case_Detail of Deals" xfId="6317" xr:uid="{00000000-0005-0000-0000-0000A0180000}"/>
    <cellStyle name="_NorthEast and South Central Hedges - Market Case_Detail of Deals_1" xfId="6318" xr:uid="{00000000-0005-0000-0000-0000A1180000}"/>
    <cellStyle name="_NorthEast and South Central Hedges - Market Case_Detail of Deals_1_Detail" xfId="6319" xr:uid="{00000000-0005-0000-0000-0000A2180000}"/>
    <cellStyle name="_NorthEast and South Central Hedges - Market Case_Detail of Deals_1_Detail_ERCOT 11" xfId="6320" xr:uid="{00000000-0005-0000-0000-0000A3180000}"/>
    <cellStyle name="_NorthEast and South Central Hedges - Market Case_Detail of Deals_Detail" xfId="6321" xr:uid="{00000000-0005-0000-0000-0000A4180000}"/>
    <cellStyle name="_NorthEast and South Central Hedges - Market Case_Detail of Deals_ERCOT 11" xfId="6322" xr:uid="{00000000-0005-0000-0000-0000A5180000}"/>
    <cellStyle name="_NorthEast and South Central Hedges - Market Case_PJM 11" xfId="6323" xr:uid="{00000000-0005-0000-0000-0000A6180000}"/>
    <cellStyle name="_Nov 16 Review - Support (111604)" xfId="6324" xr:uid="{00000000-0005-0000-0000-0000A7180000}"/>
    <cellStyle name="_Nov 16 Review - Support (111604)_ByProd" xfId="6325" xr:uid="{00000000-0005-0000-0000-0000A8180000}"/>
    <cellStyle name="_Nov 16 Review - Support (111604)_PVG Numbers" xfId="6326" xr:uid="{00000000-0005-0000-0000-0000A9180000}"/>
    <cellStyle name="_Nov 16 Review - Support (111604)_super_bill_month_load" xfId="6327" xr:uid="{00000000-0005-0000-0000-0000AA180000}"/>
    <cellStyle name="_Nov30_Risk" xfId="6328" xr:uid="{00000000-0005-0000-0000-0000AB180000}"/>
    <cellStyle name="_Nov30_Risk 2" xfId="6329" xr:uid="{00000000-0005-0000-0000-0000AC180000}"/>
    <cellStyle name="_Nov30_Risk 3" xfId="6330" xr:uid="{00000000-0005-0000-0000-0000AD180000}"/>
    <cellStyle name="_Nov30_Risk_Brokers" xfId="6331" xr:uid="{00000000-0005-0000-0000-0000AE180000}"/>
    <cellStyle name="_Nov30_Risk_Brokers_1" xfId="6332" xr:uid="{00000000-0005-0000-0000-0000AF180000}"/>
    <cellStyle name="_Nov30_Risk_Brokers_1_Detail" xfId="6333" xr:uid="{00000000-0005-0000-0000-0000B0180000}"/>
    <cellStyle name="_Nov30_Risk_Brokers_1_ERCOT 11" xfId="6334" xr:uid="{00000000-0005-0000-0000-0000B1180000}"/>
    <cellStyle name="_Nov30_Risk_Brokers_Detail" xfId="6335" xr:uid="{00000000-0005-0000-0000-0000B2180000}"/>
    <cellStyle name="_Nov30_Risk_Brokers_ERCOT 11" xfId="6336" xr:uid="{00000000-0005-0000-0000-0000B3180000}"/>
    <cellStyle name="_Nov30_Risk_Detail" xfId="6337" xr:uid="{00000000-0005-0000-0000-0000B4180000}"/>
    <cellStyle name="_Nov30_Risk_Detail of Deals" xfId="6338" xr:uid="{00000000-0005-0000-0000-0000B5180000}"/>
    <cellStyle name="_Nov30_Risk_Detail of Deals_1" xfId="6339" xr:uid="{00000000-0005-0000-0000-0000B6180000}"/>
    <cellStyle name="_Nov30_Risk_Detail of Deals_1_Detail" xfId="6340" xr:uid="{00000000-0005-0000-0000-0000B7180000}"/>
    <cellStyle name="_Nov30_Risk_Detail of Deals_1_Detail_ERCOT 11" xfId="6341" xr:uid="{00000000-0005-0000-0000-0000B8180000}"/>
    <cellStyle name="_Nov30_Risk_Detail of Deals_2" xfId="6342" xr:uid="{00000000-0005-0000-0000-0000B9180000}"/>
    <cellStyle name="_Nov30_Risk_Detail of Deals_2_Detail" xfId="6343" xr:uid="{00000000-0005-0000-0000-0000BA180000}"/>
    <cellStyle name="_Nov30_Risk_Detail of Deals_2_ERCOT 11" xfId="6344" xr:uid="{00000000-0005-0000-0000-0000BB180000}"/>
    <cellStyle name="_Nov30_Risk_Detail of Deals_Detail" xfId="6345" xr:uid="{00000000-0005-0000-0000-0000BC180000}"/>
    <cellStyle name="_Nov30_Risk_Detail of Deals_ERCOT 11" xfId="6346" xr:uid="{00000000-0005-0000-0000-0000BD180000}"/>
    <cellStyle name="_Nov30_Risk_Detail_1" xfId="6347" xr:uid="{00000000-0005-0000-0000-0000BE180000}"/>
    <cellStyle name="_Nov30_Risk_Detail_2011 PJM" xfId="6348" xr:uid="{00000000-0005-0000-0000-0000BF180000}"/>
    <cellStyle name="_Nov30_Risk_Detail_2011 PJM_ERCOT 11" xfId="6349" xr:uid="{00000000-0005-0000-0000-0000C0180000}"/>
    <cellStyle name="_Nov30_Risk_Detail_Detail" xfId="6350" xr:uid="{00000000-0005-0000-0000-0000C1180000}"/>
    <cellStyle name="_Nov30_Risk_Detail_Detail_1" xfId="6351" xr:uid="{00000000-0005-0000-0000-0000C2180000}"/>
    <cellStyle name="_Nov30_Risk_Detail_Detail_1_ERCOT 11" xfId="6352" xr:uid="{00000000-0005-0000-0000-0000C3180000}"/>
    <cellStyle name="_Nov30_Risk_Detail_Detail_ERCOT 11" xfId="6353" xr:uid="{00000000-0005-0000-0000-0000C4180000}"/>
    <cellStyle name="_Nov30_Risk_Detail_PJM 11" xfId="6354" xr:uid="{00000000-0005-0000-0000-0000C5180000}"/>
    <cellStyle name="_Nov30_Risk_Fnl All Deals Detail Inc Locks" xfId="6355" xr:uid="{00000000-0005-0000-0000-0000C6180000}"/>
    <cellStyle name="_Nov30_Risk_Fnl All Deals Detail Inc Locks_2011 PJM" xfId="6356" xr:uid="{00000000-0005-0000-0000-0000C7180000}"/>
    <cellStyle name="_Nov30_Risk_Fnl All Deals Detail Inc Locks_2011 PJM_ERCOT 11" xfId="6357" xr:uid="{00000000-0005-0000-0000-0000C8180000}"/>
    <cellStyle name="_Nov30_Risk_Fnl All Deals Detail Inc Locks_Detail" xfId="6358" xr:uid="{00000000-0005-0000-0000-0000C9180000}"/>
    <cellStyle name="_Nov30_Risk_Fnl All Deals Detail Inc Locks_Detail_1" xfId="6359" xr:uid="{00000000-0005-0000-0000-0000CA180000}"/>
    <cellStyle name="_Nov30_Risk_Fnl All Deals Detail Inc Locks_Detail_1_ERCOT 11" xfId="6360" xr:uid="{00000000-0005-0000-0000-0000CB180000}"/>
    <cellStyle name="_Nov30_Risk_Fnl All Deals Detail Inc Locks_Detail_ERCOT 11" xfId="6361" xr:uid="{00000000-0005-0000-0000-0000CC180000}"/>
    <cellStyle name="_Nov30_Risk_Fnl All Deals Detail Inc Locks_PJM 11" xfId="6362" xr:uid="{00000000-0005-0000-0000-0000CD180000}"/>
    <cellStyle name="_Nov30_Risk_Gannaway 3X Deals" xfId="6363" xr:uid="{00000000-0005-0000-0000-0000CE180000}"/>
    <cellStyle name="_Nov30_Risk_Gannaway 3X Deals_2011 PJM" xfId="6364" xr:uid="{00000000-0005-0000-0000-0000CF180000}"/>
    <cellStyle name="_Nov30_Risk_Gannaway 3X Deals_2011 PJM_ERCOT 11" xfId="6365" xr:uid="{00000000-0005-0000-0000-0000D0180000}"/>
    <cellStyle name="_Nov30_Risk_Gannaway 3X Deals_Detail" xfId="6366" xr:uid="{00000000-0005-0000-0000-0000D1180000}"/>
    <cellStyle name="_Nov30_Risk_Gannaway 3X Deals_Detail_1" xfId="6367" xr:uid="{00000000-0005-0000-0000-0000D2180000}"/>
    <cellStyle name="_Nov30_Risk_Gannaway 3X Deals_Detail_1_ERCOT 11" xfId="6368" xr:uid="{00000000-0005-0000-0000-0000D3180000}"/>
    <cellStyle name="_Nov30_Risk_Gannaway 3X Deals_Detail_ERCOT 11" xfId="6369" xr:uid="{00000000-0005-0000-0000-0000D4180000}"/>
    <cellStyle name="_Nov30_Risk_Gannaway 3X Deals_PJM 11" xfId="6370" xr:uid="{00000000-0005-0000-0000-0000D5180000}"/>
    <cellStyle name="_Nov30_Risk_Hendrix 3X Deals" xfId="6371" xr:uid="{00000000-0005-0000-0000-0000D6180000}"/>
    <cellStyle name="_Nov30_Risk_Hendrix 3X Deals_2011 PJM" xfId="6372" xr:uid="{00000000-0005-0000-0000-0000D7180000}"/>
    <cellStyle name="_Nov30_Risk_Hendrix 3X Deals_2011 PJM_ERCOT 11" xfId="6373" xr:uid="{00000000-0005-0000-0000-0000D8180000}"/>
    <cellStyle name="_Nov30_Risk_Hendrix 3X Deals_Detail" xfId="6374" xr:uid="{00000000-0005-0000-0000-0000D9180000}"/>
    <cellStyle name="_Nov30_Risk_Hendrix 3X Deals_Detail_1" xfId="6375" xr:uid="{00000000-0005-0000-0000-0000DA180000}"/>
    <cellStyle name="_Nov30_Risk_Hendrix 3X Deals_Detail_1_ERCOT 11" xfId="6376" xr:uid="{00000000-0005-0000-0000-0000DB180000}"/>
    <cellStyle name="_Nov30_Risk_Hendrix 3X Deals_Detail_ERCOT 11" xfId="6377" xr:uid="{00000000-0005-0000-0000-0000DC180000}"/>
    <cellStyle name="_Nov30_Risk_Hendrix 3X Deals_PJM 11" xfId="6378" xr:uid="{00000000-0005-0000-0000-0000DD180000}"/>
    <cellStyle name="_Nov30_Risk_PJM 11" xfId="6379" xr:uid="{00000000-0005-0000-0000-0000DE180000}"/>
    <cellStyle name="_Nov30_Risk_Roquemore 3X Deals" xfId="6380" xr:uid="{00000000-0005-0000-0000-0000DF180000}"/>
    <cellStyle name="_Nov30_Risk_Roquemore 3X Deals_2011 PJM" xfId="6381" xr:uid="{00000000-0005-0000-0000-0000E0180000}"/>
    <cellStyle name="_Nov30_Risk_Roquemore 3X Deals_2011 PJM_ERCOT 11" xfId="6382" xr:uid="{00000000-0005-0000-0000-0000E1180000}"/>
    <cellStyle name="_Nov30_Risk_Roquemore 3X Deals_Detail" xfId="6383" xr:uid="{00000000-0005-0000-0000-0000E2180000}"/>
    <cellStyle name="_Nov30_Risk_Roquemore 3X Deals_Detail_1" xfId="6384" xr:uid="{00000000-0005-0000-0000-0000E3180000}"/>
    <cellStyle name="_Nov30_Risk_Roquemore 3X Deals_Detail_1_ERCOT 11" xfId="6385" xr:uid="{00000000-0005-0000-0000-0000E4180000}"/>
    <cellStyle name="_Nov30_Risk_Roquemore 3X Deals_Detail_ERCOT 11" xfId="6386" xr:uid="{00000000-0005-0000-0000-0000E5180000}"/>
    <cellStyle name="_Nov30_Risk_Roquemore 3X Deals_PJM 11" xfId="6387" xr:uid="{00000000-0005-0000-0000-0000E6180000}"/>
    <cellStyle name="_Nov30_Risk_Sanders 3X Deals (2)" xfId="6388" xr:uid="{00000000-0005-0000-0000-0000E7180000}"/>
    <cellStyle name="_Nov30_Risk_Sanders 3X Deals (2)_2011 PJM" xfId="6389" xr:uid="{00000000-0005-0000-0000-0000E8180000}"/>
    <cellStyle name="_Nov30_Risk_Sanders 3X Deals (2)_2011 PJM_ERCOT 11" xfId="6390" xr:uid="{00000000-0005-0000-0000-0000E9180000}"/>
    <cellStyle name="_Nov30_Risk_Sanders 3X Deals (2)_Detail" xfId="6391" xr:uid="{00000000-0005-0000-0000-0000EA180000}"/>
    <cellStyle name="_Nov30_Risk_Sanders 3X Deals (2)_Detail_1" xfId="6392" xr:uid="{00000000-0005-0000-0000-0000EB180000}"/>
    <cellStyle name="_Nov30_Risk_Sanders 3X Deals (2)_Detail_1_ERCOT 11" xfId="6393" xr:uid="{00000000-0005-0000-0000-0000EC180000}"/>
    <cellStyle name="_Nov30_Risk_Sanders 3X Deals (2)_Detail_ERCOT 11" xfId="6394" xr:uid="{00000000-0005-0000-0000-0000ED180000}"/>
    <cellStyle name="_Nov30_Risk_Sanders 3X Deals (2)_PJM 11" xfId="6395" xr:uid="{00000000-0005-0000-0000-0000EE180000}"/>
    <cellStyle name="_Nov30_Risk_Sheet2" xfId="6396" xr:uid="{00000000-0005-0000-0000-0000EF180000}"/>
    <cellStyle name="_Nov30_Risk_Sheet2_2011 PJM" xfId="6397" xr:uid="{00000000-0005-0000-0000-0000F0180000}"/>
    <cellStyle name="_Nov30_Risk_Sheet2_2011 PJM_ERCOT 11" xfId="6398" xr:uid="{00000000-0005-0000-0000-0000F1180000}"/>
    <cellStyle name="_Nov30_Risk_Sheet2_Detail" xfId="6399" xr:uid="{00000000-0005-0000-0000-0000F2180000}"/>
    <cellStyle name="_Nov30_Risk_Sheet2_Detail_1" xfId="6400" xr:uid="{00000000-0005-0000-0000-0000F3180000}"/>
    <cellStyle name="_Nov30_Risk_Sheet2_Detail_1_ERCOT 11" xfId="6401" xr:uid="{00000000-0005-0000-0000-0000F4180000}"/>
    <cellStyle name="_Nov30_Risk_Sheet2_Detail_ERCOT 11" xfId="6402" xr:uid="{00000000-0005-0000-0000-0000F5180000}"/>
    <cellStyle name="_Nov30_Risk_Sheet2_PJM 11" xfId="6403" xr:uid="{00000000-0005-0000-0000-0000F6180000}"/>
    <cellStyle name="_NRG Asset UCAP and LFRM GM 071026" xfId="6404" xr:uid="{00000000-0005-0000-0000-0000F7180000}"/>
    <cellStyle name="_NRG Asset UCAP and LFRM GM 071026 2" xfId="6405" xr:uid="{00000000-0005-0000-0000-0000F8180000}"/>
    <cellStyle name="_NRG Asset UCAP and LFRM GM 071026 3" xfId="6406" xr:uid="{00000000-0005-0000-0000-0000F9180000}"/>
    <cellStyle name="_NRG Asset UCAP and LFRM GM 071026_Brokers" xfId="6407" xr:uid="{00000000-0005-0000-0000-0000FA180000}"/>
    <cellStyle name="_NRG Asset UCAP and LFRM GM 071026_Brokers_Detail" xfId="6408" xr:uid="{00000000-0005-0000-0000-0000FB180000}"/>
    <cellStyle name="_NRG Asset UCAP and LFRM GM 071026_Brokers_ERCOT 11" xfId="6409" xr:uid="{00000000-0005-0000-0000-0000FC180000}"/>
    <cellStyle name="_NRG Asset UCAP and LFRM GM 071026_Detail" xfId="6410" xr:uid="{00000000-0005-0000-0000-0000FD180000}"/>
    <cellStyle name="_NRG Asset UCAP and LFRM GM 071026_Detail of Deals" xfId="6411" xr:uid="{00000000-0005-0000-0000-0000FE180000}"/>
    <cellStyle name="_NRG Asset UCAP and LFRM GM 071026_Detail of Deals_1" xfId="6412" xr:uid="{00000000-0005-0000-0000-0000FF180000}"/>
    <cellStyle name="_NRG Asset UCAP and LFRM GM 071026_Detail of Deals_1_Detail" xfId="6413" xr:uid="{00000000-0005-0000-0000-000000190000}"/>
    <cellStyle name="_NRG Asset UCAP and LFRM GM 071026_Detail of Deals_1_Detail_ERCOT 11" xfId="6414" xr:uid="{00000000-0005-0000-0000-000001190000}"/>
    <cellStyle name="_NRG Asset UCAP and LFRM GM 071026_Detail of Deals_Detail" xfId="6415" xr:uid="{00000000-0005-0000-0000-000002190000}"/>
    <cellStyle name="_NRG Asset UCAP and LFRM GM 071026_Detail of Deals_ERCOT 11" xfId="6416" xr:uid="{00000000-0005-0000-0000-000003190000}"/>
    <cellStyle name="_NRG Asset UCAP and LFRM GM 071026_PJM 11" xfId="6417" xr:uid="{00000000-0005-0000-0000-000004190000}"/>
    <cellStyle name="_NRG Model Levered" xfId="6418" xr:uid="{00000000-0005-0000-0000-000005190000}"/>
    <cellStyle name="_NRG Payment Miletones" xfId="6419" xr:uid="{00000000-0005-0000-0000-000006190000}"/>
    <cellStyle name="_NY" xfId="6420" xr:uid="{00000000-0005-0000-0000-000007190000}"/>
    <cellStyle name="_NY 2" xfId="6421" xr:uid="{00000000-0005-0000-0000-000008190000}"/>
    <cellStyle name="_NY 3" xfId="6422" xr:uid="{00000000-0005-0000-0000-000009190000}"/>
    <cellStyle name="_NY_PJM 11" xfId="6423" xr:uid="{00000000-0005-0000-0000-00000A190000}"/>
    <cellStyle name="_NY_PR" xfId="6424" xr:uid="{00000000-0005-0000-0000-00000B190000}"/>
    <cellStyle name="_NY_PR 2" xfId="6425" xr:uid="{00000000-0005-0000-0000-00000C190000}"/>
    <cellStyle name="_NY_PR 3" xfId="6426" xr:uid="{00000000-0005-0000-0000-00000D190000}"/>
    <cellStyle name="_NY_PR_1" xfId="6427" xr:uid="{00000000-0005-0000-0000-00000E190000}"/>
    <cellStyle name="_NY_PR_1 2" xfId="6428" xr:uid="{00000000-0005-0000-0000-00000F190000}"/>
    <cellStyle name="_NY_PR_1 3" xfId="6429" xr:uid="{00000000-0005-0000-0000-000010190000}"/>
    <cellStyle name="_NY_PR_1_PJM 11" xfId="6430" xr:uid="{00000000-0005-0000-0000-000011190000}"/>
    <cellStyle name="_NY_PR_Brokers" xfId="6431" xr:uid="{00000000-0005-0000-0000-000012190000}"/>
    <cellStyle name="_NY_PR_Brokers_1" xfId="6432" xr:uid="{00000000-0005-0000-0000-000013190000}"/>
    <cellStyle name="_NY_PR_Brokers_1_Detail" xfId="6433" xr:uid="{00000000-0005-0000-0000-000014190000}"/>
    <cellStyle name="_NY_PR_Brokers_1_ERCOT 11" xfId="6434" xr:uid="{00000000-0005-0000-0000-000015190000}"/>
    <cellStyle name="_NY_PR_Brokers_Detail" xfId="6435" xr:uid="{00000000-0005-0000-0000-000016190000}"/>
    <cellStyle name="_NY_PR_Brokers_ERCOT 11" xfId="6436" xr:uid="{00000000-0005-0000-0000-000017190000}"/>
    <cellStyle name="_NY_PR_Detail" xfId="6437" xr:uid="{00000000-0005-0000-0000-000018190000}"/>
    <cellStyle name="_NY_PR_Detail of Deals" xfId="6438" xr:uid="{00000000-0005-0000-0000-000019190000}"/>
    <cellStyle name="_NY_PR_Detail of Deals_1" xfId="6439" xr:uid="{00000000-0005-0000-0000-00001A190000}"/>
    <cellStyle name="_NY_PR_Detail of Deals_1_Detail" xfId="6440" xr:uid="{00000000-0005-0000-0000-00001B190000}"/>
    <cellStyle name="_NY_PR_Detail of Deals_1_Detail_ERCOT 11" xfId="6441" xr:uid="{00000000-0005-0000-0000-00001C190000}"/>
    <cellStyle name="_NY_PR_Detail of Deals_2" xfId="6442" xr:uid="{00000000-0005-0000-0000-00001D190000}"/>
    <cellStyle name="_NY_PR_Detail of Deals_2_Detail" xfId="6443" xr:uid="{00000000-0005-0000-0000-00001E190000}"/>
    <cellStyle name="_NY_PR_Detail of Deals_2_ERCOT 11" xfId="6444" xr:uid="{00000000-0005-0000-0000-00001F190000}"/>
    <cellStyle name="_NY_PR_Detail of Deals_Detail" xfId="6445" xr:uid="{00000000-0005-0000-0000-000020190000}"/>
    <cellStyle name="_NY_PR_Detail of Deals_ERCOT 11" xfId="6446" xr:uid="{00000000-0005-0000-0000-000021190000}"/>
    <cellStyle name="_NY_PR_Detail_1" xfId="6447" xr:uid="{00000000-0005-0000-0000-000022190000}"/>
    <cellStyle name="_NY_PR_Detail_2011 PJM" xfId="6448" xr:uid="{00000000-0005-0000-0000-000023190000}"/>
    <cellStyle name="_NY_PR_Detail_2011 PJM_ERCOT 11" xfId="6449" xr:uid="{00000000-0005-0000-0000-000024190000}"/>
    <cellStyle name="_NY_PR_Detail_Detail" xfId="6450" xr:uid="{00000000-0005-0000-0000-000025190000}"/>
    <cellStyle name="_NY_PR_Detail_Detail_1" xfId="6451" xr:uid="{00000000-0005-0000-0000-000026190000}"/>
    <cellStyle name="_NY_PR_Detail_Detail_1_ERCOT 11" xfId="6452" xr:uid="{00000000-0005-0000-0000-000027190000}"/>
    <cellStyle name="_NY_PR_Detail_Detail_ERCOT 11" xfId="6453" xr:uid="{00000000-0005-0000-0000-000028190000}"/>
    <cellStyle name="_NY_PR_Detail_PJM 11" xfId="6454" xr:uid="{00000000-0005-0000-0000-000029190000}"/>
    <cellStyle name="_NY_PR_Fnl All Deals Detail Inc Locks" xfId="6455" xr:uid="{00000000-0005-0000-0000-00002A190000}"/>
    <cellStyle name="_NY_PR_Fnl All Deals Detail Inc Locks_2011 PJM" xfId="6456" xr:uid="{00000000-0005-0000-0000-00002B190000}"/>
    <cellStyle name="_NY_PR_Fnl All Deals Detail Inc Locks_2011 PJM_ERCOT 11" xfId="6457" xr:uid="{00000000-0005-0000-0000-00002C190000}"/>
    <cellStyle name="_NY_PR_Fnl All Deals Detail Inc Locks_Detail" xfId="6458" xr:uid="{00000000-0005-0000-0000-00002D190000}"/>
    <cellStyle name="_NY_PR_Fnl All Deals Detail Inc Locks_Detail_1" xfId="6459" xr:uid="{00000000-0005-0000-0000-00002E190000}"/>
    <cellStyle name="_NY_PR_Fnl All Deals Detail Inc Locks_Detail_1_ERCOT 11" xfId="6460" xr:uid="{00000000-0005-0000-0000-00002F190000}"/>
    <cellStyle name="_NY_PR_Fnl All Deals Detail Inc Locks_Detail_ERCOT 11" xfId="6461" xr:uid="{00000000-0005-0000-0000-000030190000}"/>
    <cellStyle name="_NY_PR_Fnl All Deals Detail Inc Locks_PJM 11" xfId="6462" xr:uid="{00000000-0005-0000-0000-000031190000}"/>
    <cellStyle name="_NY_PR_Gannaway 3X Deals" xfId="6463" xr:uid="{00000000-0005-0000-0000-000032190000}"/>
    <cellStyle name="_NY_PR_Gannaway 3X Deals_2011 PJM" xfId="6464" xr:uid="{00000000-0005-0000-0000-000033190000}"/>
    <cellStyle name="_NY_PR_Gannaway 3X Deals_2011 PJM_ERCOT 11" xfId="6465" xr:uid="{00000000-0005-0000-0000-000034190000}"/>
    <cellStyle name="_NY_PR_Gannaway 3X Deals_Detail" xfId="6466" xr:uid="{00000000-0005-0000-0000-000035190000}"/>
    <cellStyle name="_NY_PR_Gannaway 3X Deals_Detail_1" xfId="6467" xr:uid="{00000000-0005-0000-0000-000036190000}"/>
    <cellStyle name="_NY_PR_Gannaway 3X Deals_Detail_1_ERCOT 11" xfId="6468" xr:uid="{00000000-0005-0000-0000-000037190000}"/>
    <cellStyle name="_NY_PR_Gannaway 3X Deals_Detail_ERCOT 11" xfId="6469" xr:uid="{00000000-0005-0000-0000-000038190000}"/>
    <cellStyle name="_NY_PR_Gannaway 3X Deals_PJM 11" xfId="6470" xr:uid="{00000000-0005-0000-0000-000039190000}"/>
    <cellStyle name="_NY_PR_Hendrix 3X Deals" xfId="6471" xr:uid="{00000000-0005-0000-0000-00003A190000}"/>
    <cellStyle name="_NY_PR_Hendrix 3X Deals_2011 PJM" xfId="6472" xr:uid="{00000000-0005-0000-0000-00003B190000}"/>
    <cellStyle name="_NY_PR_Hendrix 3X Deals_2011 PJM_ERCOT 11" xfId="6473" xr:uid="{00000000-0005-0000-0000-00003C190000}"/>
    <cellStyle name="_NY_PR_Hendrix 3X Deals_Detail" xfId="6474" xr:uid="{00000000-0005-0000-0000-00003D190000}"/>
    <cellStyle name="_NY_PR_Hendrix 3X Deals_Detail_1" xfId="6475" xr:uid="{00000000-0005-0000-0000-00003E190000}"/>
    <cellStyle name="_NY_PR_Hendrix 3X Deals_Detail_1_ERCOT 11" xfId="6476" xr:uid="{00000000-0005-0000-0000-00003F190000}"/>
    <cellStyle name="_NY_PR_Hendrix 3X Deals_Detail_ERCOT 11" xfId="6477" xr:uid="{00000000-0005-0000-0000-000040190000}"/>
    <cellStyle name="_NY_PR_Hendrix 3X Deals_PJM 11" xfId="6478" xr:uid="{00000000-0005-0000-0000-000041190000}"/>
    <cellStyle name="_NY_PR_PJM 11" xfId="6479" xr:uid="{00000000-0005-0000-0000-000042190000}"/>
    <cellStyle name="_NY_PR_Roquemore 3X Deals" xfId="6480" xr:uid="{00000000-0005-0000-0000-000043190000}"/>
    <cellStyle name="_NY_PR_Roquemore 3X Deals_2011 PJM" xfId="6481" xr:uid="{00000000-0005-0000-0000-000044190000}"/>
    <cellStyle name="_NY_PR_Roquemore 3X Deals_2011 PJM_ERCOT 11" xfId="6482" xr:uid="{00000000-0005-0000-0000-000045190000}"/>
    <cellStyle name="_NY_PR_Roquemore 3X Deals_Detail" xfId="6483" xr:uid="{00000000-0005-0000-0000-000046190000}"/>
    <cellStyle name="_NY_PR_Roquemore 3X Deals_Detail_1" xfId="6484" xr:uid="{00000000-0005-0000-0000-000047190000}"/>
    <cellStyle name="_NY_PR_Roquemore 3X Deals_Detail_1_ERCOT 11" xfId="6485" xr:uid="{00000000-0005-0000-0000-000048190000}"/>
    <cellStyle name="_NY_PR_Roquemore 3X Deals_Detail_ERCOT 11" xfId="6486" xr:uid="{00000000-0005-0000-0000-000049190000}"/>
    <cellStyle name="_NY_PR_Roquemore 3X Deals_PJM 11" xfId="6487" xr:uid="{00000000-0005-0000-0000-00004A190000}"/>
    <cellStyle name="_NY_PR_Sanders 3X Deals (2)" xfId="6488" xr:uid="{00000000-0005-0000-0000-00004B190000}"/>
    <cellStyle name="_NY_PR_Sanders 3X Deals (2)_2011 PJM" xfId="6489" xr:uid="{00000000-0005-0000-0000-00004C190000}"/>
    <cellStyle name="_NY_PR_Sanders 3X Deals (2)_2011 PJM_ERCOT 11" xfId="6490" xr:uid="{00000000-0005-0000-0000-00004D190000}"/>
    <cellStyle name="_NY_PR_Sanders 3X Deals (2)_Detail" xfId="6491" xr:uid="{00000000-0005-0000-0000-00004E190000}"/>
    <cellStyle name="_NY_PR_Sanders 3X Deals (2)_Detail_1" xfId="6492" xr:uid="{00000000-0005-0000-0000-00004F190000}"/>
    <cellStyle name="_NY_PR_Sanders 3X Deals (2)_Detail_1_ERCOT 11" xfId="6493" xr:uid="{00000000-0005-0000-0000-000050190000}"/>
    <cellStyle name="_NY_PR_Sanders 3X Deals (2)_Detail_ERCOT 11" xfId="6494" xr:uid="{00000000-0005-0000-0000-000051190000}"/>
    <cellStyle name="_NY_PR_Sanders 3X Deals (2)_PJM 11" xfId="6495" xr:uid="{00000000-0005-0000-0000-000052190000}"/>
    <cellStyle name="_NY_PR_Sheet2" xfId="6496" xr:uid="{00000000-0005-0000-0000-000053190000}"/>
    <cellStyle name="_NY_PR_Sheet2_2011 PJM" xfId="6497" xr:uid="{00000000-0005-0000-0000-000054190000}"/>
    <cellStyle name="_NY_PR_Sheet2_2011 PJM_ERCOT 11" xfId="6498" xr:uid="{00000000-0005-0000-0000-000055190000}"/>
    <cellStyle name="_NY_PR_Sheet2_Detail" xfId="6499" xr:uid="{00000000-0005-0000-0000-000056190000}"/>
    <cellStyle name="_NY_PR_Sheet2_Detail_1" xfId="6500" xr:uid="{00000000-0005-0000-0000-000057190000}"/>
    <cellStyle name="_NY_PR_Sheet2_Detail_1_ERCOT 11" xfId="6501" xr:uid="{00000000-0005-0000-0000-000058190000}"/>
    <cellStyle name="_NY_PR_Sheet2_Detail_ERCOT 11" xfId="6502" xr:uid="{00000000-0005-0000-0000-000059190000}"/>
    <cellStyle name="_NY_PR_Sheet2_PJM 11" xfId="6503" xr:uid="{00000000-0005-0000-0000-00005A190000}"/>
    <cellStyle name="_OEV CF Model_042803 v2" xfId="6504" xr:uid="{00000000-0005-0000-0000-00005B190000}"/>
    <cellStyle name="_OM Cost breakdown  -DV 78 (2)" xfId="6505" xr:uid="{00000000-0005-0000-0000-00005C190000}"/>
    <cellStyle name="_Oneta 052200 v1" xfId="6506" xr:uid="{00000000-0005-0000-0000-00005D190000}"/>
    <cellStyle name="_Oneta 052200 v1 2" xfId="6507" xr:uid="{00000000-0005-0000-0000-00005E190000}"/>
    <cellStyle name="_Oneta 052200 v1 3" xfId="6508" xr:uid="{00000000-0005-0000-0000-00005F190000}"/>
    <cellStyle name="_Oneta 052200 v1_CEG consolidated model_JEL_v.9" xfId="6509" xr:uid="{00000000-0005-0000-0000-000060190000}"/>
    <cellStyle name="_Oneta 052200 v1_CEG consolidated model_JEL_v.9 2" xfId="6510" xr:uid="{00000000-0005-0000-0000-000061190000}"/>
    <cellStyle name="_Oneta 052200 v1_CEG consolidated model_JEL_v.9 3" xfId="6511" xr:uid="{00000000-0005-0000-0000-000062190000}"/>
    <cellStyle name="_Oneta 052200 v1_CEG consolidated model_JEL_v.9_PJM 11" xfId="6512" xr:uid="{00000000-0005-0000-0000-000063190000}"/>
    <cellStyle name="_Oneta 052200 v1_D_Consolidated2" xfId="6513" xr:uid="{00000000-0005-0000-0000-000064190000}"/>
    <cellStyle name="_Oneta 052200 v1_D_Consolidated2 2" xfId="6514" xr:uid="{00000000-0005-0000-0000-000065190000}"/>
    <cellStyle name="_Oneta 052200 v1_D_Consolidated2 3" xfId="6515" xr:uid="{00000000-0005-0000-0000-000066190000}"/>
    <cellStyle name="_Oneta 052200 v1_D_Consolidated2_PJM 11" xfId="6516" xr:uid="{00000000-0005-0000-0000-000067190000}"/>
    <cellStyle name="_Oneta 052200 v1_Mutilples Template2" xfId="6517" xr:uid="{00000000-0005-0000-0000-000068190000}"/>
    <cellStyle name="_Oneta 052200 v1_Mutilples Template2 2" xfId="6518" xr:uid="{00000000-0005-0000-0000-000069190000}"/>
    <cellStyle name="_Oneta 052200 v1_Mutilples Template2 3" xfId="6519" xr:uid="{00000000-0005-0000-0000-00006A190000}"/>
    <cellStyle name="_Oneta 052200 v1_Mutilples Template2_PJM 11" xfId="6520" xr:uid="{00000000-0005-0000-0000-00006B190000}"/>
    <cellStyle name="_Oneta 052200 v1_PJM 11" xfId="6521" xr:uid="{00000000-0005-0000-0000-00006C190000}"/>
    <cellStyle name="_Oneta 061300" xfId="6522" xr:uid="{00000000-0005-0000-0000-00006D190000}"/>
    <cellStyle name="_Oneta 061300 2" xfId="6523" xr:uid="{00000000-0005-0000-0000-00006E190000}"/>
    <cellStyle name="_Oneta 061300 3" xfId="6524" xr:uid="{00000000-0005-0000-0000-00006F190000}"/>
    <cellStyle name="_Oneta 061300_CEG consolidated model_JEL_v.9" xfId="6525" xr:uid="{00000000-0005-0000-0000-000070190000}"/>
    <cellStyle name="_Oneta 061300_CEG consolidated model_JEL_v.9 2" xfId="6526" xr:uid="{00000000-0005-0000-0000-000071190000}"/>
    <cellStyle name="_Oneta 061300_CEG consolidated model_JEL_v.9 3" xfId="6527" xr:uid="{00000000-0005-0000-0000-000072190000}"/>
    <cellStyle name="_Oneta 061300_CEG consolidated model_JEL_v.9_PJM 11" xfId="6528" xr:uid="{00000000-0005-0000-0000-000073190000}"/>
    <cellStyle name="_Oneta 061300_D_Consolidated2" xfId="6529" xr:uid="{00000000-0005-0000-0000-000074190000}"/>
    <cellStyle name="_Oneta 061300_D_Consolidated2 2" xfId="6530" xr:uid="{00000000-0005-0000-0000-000075190000}"/>
    <cellStyle name="_Oneta 061300_D_Consolidated2 3" xfId="6531" xr:uid="{00000000-0005-0000-0000-000076190000}"/>
    <cellStyle name="_Oneta 061300_D_Consolidated2_PJM 11" xfId="6532" xr:uid="{00000000-0005-0000-0000-000077190000}"/>
    <cellStyle name="_Oneta 061300_Mutilples Template2" xfId="6533" xr:uid="{00000000-0005-0000-0000-000078190000}"/>
    <cellStyle name="_Oneta 061300_Mutilples Template2 2" xfId="6534" xr:uid="{00000000-0005-0000-0000-000079190000}"/>
    <cellStyle name="_Oneta 061300_Mutilples Template2 3" xfId="6535" xr:uid="{00000000-0005-0000-0000-00007A190000}"/>
    <cellStyle name="_Oneta 061300_Mutilples Template2_PJM 11" xfId="6536" xr:uid="{00000000-0005-0000-0000-00007B190000}"/>
    <cellStyle name="_Oneta 061300_PJM 11" xfId="6537" xr:uid="{00000000-0005-0000-0000-00007C190000}"/>
    <cellStyle name="_x0013__OperationsLinkSheet.V.4.2-Base" xfId="6538" xr:uid="{00000000-0005-0000-0000-00007D190000}"/>
    <cellStyle name="_OT Debt" xfId="6539" xr:uid="{00000000-0005-0000-0000-00007E190000}"/>
    <cellStyle name="_P&amp;L Ostrowicki Style 1.6" xfId="6540" xr:uid="{00000000-0005-0000-0000-00007F190000}"/>
    <cellStyle name="_P&amp;L Ostrowicki Style 1.6 2" xfId="6541" xr:uid="{00000000-0005-0000-0000-000080190000}"/>
    <cellStyle name="_P&amp;L Ostrowicki Style 1.6 3" xfId="6542" xr:uid="{00000000-0005-0000-0000-000081190000}"/>
    <cellStyle name="_P&amp;L Ostrowicki Style 1.6_OLS Balance Sheet" xfId="6543" xr:uid="{00000000-0005-0000-0000-000082190000}"/>
    <cellStyle name="_P&amp;L Ostrowicki Style 1.6_PJM 11" xfId="6544" xr:uid="{00000000-0005-0000-0000-000083190000}"/>
    <cellStyle name="_PACE" xfId="6545" xr:uid="{00000000-0005-0000-0000-000084190000}"/>
    <cellStyle name="_Pace new curves 9-27-01" xfId="6546" xr:uid="{00000000-0005-0000-0000-000085190000}"/>
    <cellStyle name="_Pace Sensitivity" xfId="6547" xr:uid="{00000000-0005-0000-0000-000086190000}"/>
    <cellStyle name="_Pass thru (ASM) 4-18-07" xfId="6548" xr:uid="{00000000-0005-0000-0000-000087190000}"/>
    <cellStyle name="_Pass thru (ASM) 4-18-07 2" xfId="6549" xr:uid="{00000000-0005-0000-0000-000088190000}"/>
    <cellStyle name="_Pass thru (ASM) 4-18-07 3" xfId="6550" xr:uid="{00000000-0005-0000-0000-000089190000}"/>
    <cellStyle name="_Pass thru (ASM) 4-18-07 4" xfId="6551" xr:uid="{00000000-0005-0000-0000-00008A190000}"/>
    <cellStyle name="_Pass thru (ASM) 4-18-07_aLog" xfId="6552" xr:uid="{00000000-0005-0000-0000-00008B190000}"/>
    <cellStyle name="_Pass thru (ASM) 4-18-07_Annual CF" xfId="6553" xr:uid="{00000000-0005-0000-0000-00008C190000}"/>
    <cellStyle name="_Pass thru (ASM) 4-18-07_Book1" xfId="6554" xr:uid="{00000000-0005-0000-0000-00008D190000}"/>
    <cellStyle name="_Pass thru (ASM) 4-18-07_bSum" xfId="6555" xr:uid="{00000000-0005-0000-0000-00008E190000}"/>
    <cellStyle name="_Pass thru (ASM) 4-18-07_bSum_1" xfId="6556" xr:uid="{00000000-0005-0000-0000-00008F190000}"/>
    <cellStyle name="_Pass thru (ASM) 4-18-07_DataIn" xfId="6557" xr:uid="{00000000-0005-0000-0000-000090190000}"/>
    <cellStyle name="_Pass thru (ASM) 4-18-07_dBuild" xfId="6558" xr:uid="{00000000-0005-0000-0000-000091190000}"/>
    <cellStyle name="_Pass thru (ASM) 4-18-07_eLoan" xfId="6559" xr:uid="{00000000-0005-0000-0000-000092190000}"/>
    <cellStyle name="_Pass thru (ASM) 4-18-07_eLoans" xfId="6560" xr:uid="{00000000-0005-0000-0000-000093190000}"/>
    <cellStyle name="_Pass thru (ASM) 4-18-07_eVF" xfId="6561" xr:uid="{00000000-0005-0000-0000-000094190000}"/>
    <cellStyle name="_Pass thru (ASM) 4-18-07_eVF_aLog" xfId="6562" xr:uid="{00000000-0005-0000-0000-000095190000}"/>
    <cellStyle name="_Pass thru (ASM) 4-18-07_eVF_bSum" xfId="6563" xr:uid="{00000000-0005-0000-0000-000096190000}"/>
    <cellStyle name="_Pass thru (ASM) 4-18-07_eVF_bSum_1" xfId="6564" xr:uid="{00000000-0005-0000-0000-000097190000}"/>
    <cellStyle name="_Pass thru (ASM) 4-18-07_eVF_fOp" xfId="6565" xr:uid="{00000000-0005-0000-0000-000098190000}"/>
    <cellStyle name="_Pass thru (ASM) 4-18-07_eVF_gAnn" xfId="6566" xr:uid="{00000000-0005-0000-0000-000099190000}"/>
    <cellStyle name="_Pass thru (ASM) 4-18-07_eVF_Gulf Wind 2-199.20MW-MHIs-Merchant-2009Feb03" xfId="6567" xr:uid="{00000000-0005-0000-0000-00009A190000}"/>
    <cellStyle name="_Pass thru (ASM) 4-18-07_eVF_Gulf Wind 2-199.20MW-MHIs-Merchant-2009Jan21" xfId="6568" xr:uid="{00000000-0005-0000-0000-00009B190000}"/>
    <cellStyle name="_Pass thru (ASM) 4-18-07_eVF_Hatchet Ridge-MHI 2.4s-(2009pricing)-103.20 MW-2009Feb03" xfId="6569" xr:uid="{00000000-0005-0000-0000-00009C190000}"/>
    <cellStyle name="_Pass thru (ASM) 4-18-07_eVF_hTaxLease" xfId="6570" xr:uid="{00000000-0005-0000-0000-00009D190000}"/>
    <cellStyle name="_Pass thru (ASM) 4-18-07_fOp" xfId="6571" xr:uid="{00000000-0005-0000-0000-00009E190000}"/>
    <cellStyle name="_Pass thru (ASM) 4-18-07_gAnn" xfId="6572" xr:uid="{00000000-0005-0000-0000-00009F190000}"/>
    <cellStyle name="_Pass thru (ASM) 4-18-07_Gulf Wind 2-199.20MW-MHIs-Merchant-2009Feb03" xfId="6573" xr:uid="{00000000-0005-0000-0000-0000A0190000}"/>
    <cellStyle name="_Pass thru (ASM) 4-18-07_Gulf Wind 2-199.20MW-MHIs-Merchant-2009Jan21" xfId="6574" xr:uid="{00000000-0005-0000-0000-0000A1190000}"/>
    <cellStyle name="_Pass thru (ASM) 4-18-07_Hatchet Ridge-MHI 2.4s-(2009pricing)103.20 MW-2008Dec19-VF" xfId="6575" xr:uid="{00000000-0005-0000-0000-0000A2190000}"/>
    <cellStyle name="_Pass thru (ASM) 4-18-07_Hatchet Ridge-MHI 2.4s-(2009pricing)-103.20 MW-2009Feb03" xfId="6576" xr:uid="{00000000-0005-0000-0000-0000A3190000}"/>
    <cellStyle name="_Pass thru (ASM) 4-18-07_hDataIn" xfId="6577" xr:uid="{00000000-0005-0000-0000-0000A4190000}"/>
    <cellStyle name="_Pass thru (ASM) 4-18-07_hTaxLease" xfId="6578" xr:uid="{00000000-0005-0000-0000-0000A5190000}"/>
    <cellStyle name="_Pass thru (ASM) 4-18-07_Majestic 2-79.20MW-MHIs-PPA-2008Dec19-VF" xfId="6579" xr:uid="{00000000-0005-0000-0000-0000A6190000}"/>
    <cellStyle name="_Pass thru (ASM) 4-18-07_MJ" xfId="6580" xr:uid="{00000000-0005-0000-0000-0000A7190000}"/>
    <cellStyle name="_Pass thru (ASM) 4-18-07_PR-MHI 2 4s-00 00MW-2008July17" xfId="6581" xr:uid="{00000000-0005-0000-0000-0000A8190000}"/>
    <cellStyle name="_Pass thru (ASM) 4-18-07_ST" xfId="6582" xr:uid="{00000000-0005-0000-0000-0000A9190000}"/>
    <cellStyle name="_Percent" xfId="6583" xr:uid="{00000000-0005-0000-0000-0000AA190000}"/>
    <cellStyle name="_Percent 2" xfId="6584" xr:uid="{00000000-0005-0000-0000-0000AB190000}"/>
    <cellStyle name="_Percent 2 2" xfId="6585" xr:uid="{00000000-0005-0000-0000-0000AC190000}"/>
    <cellStyle name="_Percent 3" xfId="6586" xr:uid="{00000000-0005-0000-0000-0000AD190000}"/>
    <cellStyle name="_Percent 3 2" xfId="6587" xr:uid="{00000000-0005-0000-0000-0000AE190000}"/>
    <cellStyle name="_Percent 3 3" xfId="6588" xr:uid="{00000000-0005-0000-0000-0000AF190000}"/>
    <cellStyle name="_Percent 4" xfId="6589" xr:uid="{00000000-0005-0000-0000-0000B0190000}"/>
    <cellStyle name="_Percent 5" xfId="6590" xr:uid="{00000000-0005-0000-0000-0000B1190000}"/>
    <cellStyle name="_Percent 6" xfId="6591" xr:uid="{00000000-0005-0000-0000-0000B2190000}"/>
    <cellStyle name="_Percent 7" xfId="6592" xr:uid="{00000000-0005-0000-0000-0000B3190000}"/>
    <cellStyle name="_Percent_GS Model2_11" xfId="6593" xr:uid="{00000000-0005-0000-0000-0000B4190000}"/>
    <cellStyle name="_Percent_GS Model2_11 2" xfId="6594" xr:uid="{00000000-0005-0000-0000-0000B5190000}"/>
    <cellStyle name="_Percent_GS Model2_11 2 2" xfId="6595" xr:uid="{00000000-0005-0000-0000-0000B6190000}"/>
    <cellStyle name="_Percent_GS Model2_11 3" xfId="6596" xr:uid="{00000000-0005-0000-0000-0000B7190000}"/>
    <cellStyle name="_Percent_GS Model2_11 3 2" xfId="6597" xr:uid="{00000000-0005-0000-0000-0000B8190000}"/>
    <cellStyle name="_Percent_GS Model2_11 3 3" xfId="6598" xr:uid="{00000000-0005-0000-0000-0000B9190000}"/>
    <cellStyle name="_Percent_GS Model2_11 4" xfId="6599" xr:uid="{00000000-0005-0000-0000-0000BA190000}"/>
    <cellStyle name="_Percent_GS Model2_11 5" xfId="6600" xr:uid="{00000000-0005-0000-0000-0000BB190000}"/>
    <cellStyle name="_Percent_GS Model2_11 6" xfId="6601" xr:uid="{00000000-0005-0000-0000-0000BC190000}"/>
    <cellStyle name="_Percent_GS Model2_11 7" xfId="6602" xr:uid="{00000000-0005-0000-0000-0000BD190000}"/>
    <cellStyle name="_Percent_Portfolio Inputs" xfId="6603" xr:uid="{00000000-0005-0000-0000-0000BE190000}"/>
    <cellStyle name="_Percent_Portfolio Inputs 2" xfId="6604" xr:uid="{00000000-0005-0000-0000-0000BF190000}"/>
    <cellStyle name="_PercentSpace" xfId="6605" xr:uid="{00000000-0005-0000-0000-0000C0190000}"/>
    <cellStyle name="_PercentSpace 2" xfId="6606" xr:uid="{00000000-0005-0000-0000-0000C1190000}"/>
    <cellStyle name="_PercentSpace 2 2" xfId="6607" xr:uid="{00000000-0005-0000-0000-0000C2190000}"/>
    <cellStyle name="_PercentSpace 3" xfId="6608" xr:uid="{00000000-0005-0000-0000-0000C3190000}"/>
    <cellStyle name="_PercentSpace 3 2" xfId="6609" xr:uid="{00000000-0005-0000-0000-0000C4190000}"/>
    <cellStyle name="_PercentSpace 3 3" xfId="6610" xr:uid="{00000000-0005-0000-0000-0000C5190000}"/>
    <cellStyle name="_PercentSpace 4" xfId="6611" xr:uid="{00000000-0005-0000-0000-0000C6190000}"/>
    <cellStyle name="_PercentSpace 5" xfId="6612" xr:uid="{00000000-0005-0000-0000-0000C7190000}"/>
    <cellStyle name="_PercentSpace 6" xfId="6613" xr:uid="{00000000-0005-0000-0000-0000C8190000}"/>
    <cellStyle name="_PercentSpace 7" xfId="6614" xr:uid="{00000000-0005-0000-0000-0000C9190000}"/>
    <cellStyle name="_PercentSpace_GS Model2_11" xfId="6615" xr:uid="{00000000-0005-0000-0000-0000CA190000}"/>
    <cellStyle name="_PercentSpace_GS Model2_11 2" xfId="6616" xr:uid="{00000000-0005-0000-0000-0000CB190000}"/>
    <cellStyle name="_PercentSpace_GS Model2_11 2 2" xfId="6617" xr:uid="{00000000-0005-0000-0000-0000CC190000}"/>
    <cellStyle name="_PercentSpace_GS Model2_11 3" xfId="6618" xr:uid="{00000000-0005-0000-0000-0000CD190000}"/>
    <cellStyle name="_PercentSpace_GS Model2_11 3 2" xfId="6619" xr:uid="{00000000-0005-0000-0000-0000CE190000}"/>
    <cellStyle name="_PercentSpace_GS Model2_11 3 3" xfId="6620" xr:uid="{00000000-0005-0000-0000-0000CF190000}"/>
    <cellStyle name="_PercentSpace_GS Model2_11 4" xfId="6621" xr:uid="{00000000-0005-0000-0000-0000D0190000}"/>
    <cellStyle name="_PercentSpace_GS Model2_11 5" xfId="6622" xr:uid="{00000000-0005-0000-0000-0000D1190000}"/>
    <cellStyle name="_PercentSpace_GS Model2_11 6" xfId="6623" xr:uid="{00000000-0005-0000-0000-0000D2190000}"/>
    <cellStyle name="_PercentSpace_GS Model2_11 7" xfId="6624" xr:uid="{00000000-0005-0000-0000-0000D3190000}"/>
    <cellStyle name="_PercentSpace_Portfolio Inputs" xfId="6625" xr:uid="{00000000-0005-0000-0000-0000D4190000}"/>
    <cellStyle name="_PercentSpace_Portfolio Inputs 2" xfId="6626" xr:uid="{00000000-0005-0000-0000-0000D5190000}"/>
    <cellStyle name="_PILOT  HOST 18May07 (2)" xfId="6627" xr:uid="{00000000-0005-0000-0000-0000D6190000}"/>
    <cellStyle name="_PILOT  HOST 18May07 (2) 2" xfId="6628" xr:uid="{00000000-0005-0000-0000-0000D7190000}"/>
    <cellStyle name="_PILOT  HOST 18May07 (2) 3" xfId="6629" xr:uid="{00000000-0005-0000-0000-0000D8190000}"/>
    <cellStyle name="_PILOT  HOST 18May07 (2) 4" xfId="6630" xr:uid="{00000000-0005-0000-0000-0000D9190000}"/>
    <cellStyle name="_PILOT  HOST 18May07 (2)_aLog" xfId="6631" xr:uid="{00000000-0005-0000-0000-0000DA190000}"/>
    <cellStyle name="_PILOT  HOST 18May07 (2)_Annual CF" xfId="6632" xr:uid="{00000000-0005-0000-0000-0000DB190000}"/>
    <cellStyle name="_PILOT  HOST 18May07 (2)_Book1" xfId="6633" xr:uid="{00000000-0005-0000-0000-0000DC190000}"/>
    <cellStyle name="_PILOT  HOST 18May07 (2)_bSum" xfId="6634" xr:uid="{00000000-0005-0000-0000-0000DD190000}"/>
    <cellStyle name="_PILOT  HOST 18May07 (2)_bSum_1" xfId="6635" xr:uid="{00000000-0005-0000-0000-0000DE190000}"/>
    <cellStyle name="_PILOT  HOST 18May07 (2)_DataIn" xfId="6636" xr:uid="{00000000-0005-0000-0000-0000DF190000}"/>
    <cellStyle name="_PILOT  HOST 18May07 (2)_dBuild" xfId="6637" xr:uid="{00000000-0005-0000-0000-0000E0190000}"/>
    <cellStyle name="_PILOT  HOST 18May07 (2)_eLoan" xfId="6638" xr:uid="{00000000-0005-0000-0000-0000E1190000}"/>
    <cellStyle name="_PILOT  HOST 18May07 (2)_eLoans" xfId="6639" xr:uid="{00000000-0005-0000-0000-0000E2190000}"/>
    <cellStyle name="_PILOT  HOST 18May07 (2)_eVF" xfId="6640" xr:uid="{00000000-0005-0000-0000-0000E3190000}"/>
    <cellStyle name="_PILOT  HOST 18May07 (2)_eVF_aLog" xfId="6641" xr:uid="{00000000-0005-0000-0000-0000E4190000}"/>
    <cellStyle name="_PILOT  HOST 18May07 (2)_eVF_bSum" xfId="6642" xr:uid="{00000000-0005-0000-0000-0000E5190000}"/>
    <cellStyle name="_PILOT  HOST 18May07 (2)_eVF_bSum_1" xfId="6643" xr:uid="{00000000-0005-0000-0000-0000E6190000}"/>
    <cellStyle name="_PILOT  HOST 18May07 (2)_eVF_fOp" xfId="6644" xr:uid="{00000000-0005-0000-0000-0000E7190000}"/>
    <cellStyle name="_PILOT  HOST 18May07 (2)_eVF_gAnn" xfId="6645" xr:uid="{00000000-0005-0000-0000-0000E8190000}"/>
    <cellStyle name="_PILOT  HOST 18May07 (2)_eVF_Gulf Wind 2-199.20MW-MHIs-Merchant-2009Feb03" xfId="6646" xr:uid="{00000000-0005-0000-0000-0000E9190000}"/>
    <cellStyle name="_PILOT  HOST 18May07 (2)_eVF_Gulf Wind 2-199.20MW-MHIs-Merchant-2009Jan21" xfId="6647" xr:uid="{00000000-0005-0000-0000-0000EA190000}"/>
    <cellStyle name="_PILOT  HOST 18May07 (2)_eVF_Hatchet Ridge-MHI 2.4s-(2009pricing)-103.20 MW-2009Feb03" xfId="6648" xr:uid="{00000000-0005-0000-0000-0000EB190000}"/>
    <cellStyle name="_PILOT  HOST 18May07 (2)_eVF_hTaxLease" xfId="6649" xr:uid="{00000000-0005-0000-0000-0000EC190000}"/>
    <cellStyle name="_PILOT  HOST 18May07 (2)_fOp" xfId="6650" xr:uid="{00000000-0005-0000-0000-0000ED190000}"/>
    <cellStyle name="_PILOT  HOST 18May07 (2)_gAnn" xfId="6651" xr:uid="{00000000-0005-0000-0000-0000EE190000}"/>
    <cellStyle name="_PILOT  HOST 18May07 (2)_Gulf Wind 2-199.20MW-MHIs-Merchant-2009Feb03" xfId="6652" xr:uid="{00000000-0005-0000-0000-0000EF190000}"/>
    <cellStyle name="_PILOT  HOST 18May07 (2)_Gulf Wind 2-199.20MW-MHIs-Merchant-2009Jan21" xfId="6653" xr:uid="{00000000-0005-0000-0000-0000F0190000}"/>
    <cellStyle name="_PILOT  HOST 18May07 (2)_Hatchet Ridge-MHI 2.4s-(2009pricing)103.20 MW-2008Dec19-VF" xfId="6654" xr:uid="{00000000-0005-0000-0000-0000F1190000}"/>
    <cellStyle name="_PILOT  HOST 18May07 (2)_Hatchet Ridge-MHI 2.4s-(2009pricing)-103.20 MW-2009Feb03" xfId="6655" xr:uid="{00000000-0005-0000-0000-0000F2190000}"/>
    <cellStyle name="_PILOT  HOST 18May07 (2)_hDataIn" xfId="6656" xr:uid="{00000000-0005-0000-0000-0000F3190000}"/>
    <cellStyle name="_PILOT  HOST 18May07 (2)_hTaxLease" xfId="6657" xr:uid="{00000000-0005-0000-0000-0000F4190000}"/>
    <cellStyle name="_PILOT  HOST 18May07 (2)_Majestic 2-79.20MW-MHIs-PPA-2008Dec19-VF" xfId="6658" xr:uid="{00000000-0005-0000-0000-0000F5190000}"/>
    <cellStyle name="_PILOT  HOST 18May07 (2)_MJ" xfId="6659" xr:uid="{00000000-0005-0000-0000-0000F6190000}"/>
    <cellStyle name="_PILOT  HOST 18May07 (2)_PR-MHI 2 4s-00 00MW-2008July17" xfId="6660" xr:uid="{00000000-0005-0000-0000-0000F7190000}"/>
    <cellStyle name="_PILOT  HOST 18May07 (2)_ST" xfId="6661" xr:uid="{00000000-0005-0000-0000-0000F8190000}"/>
    <cellStyle name="_PJM" xfId="6662" xr:uid="{00000000-0005-0000-0000-0000F9190000}"/>
    <cellStyle name="_x0013__PJM 11" xfId="6663" xr:uid="{00000000-0005-0000-0000-0000FA190000}"/>
    <cellStyle name="_PJM 2" xfId="6664" xr:uid="{00000000-0005-0000-0000-0000FB190000}"/>
    <cellStyle name="_PJM 3" xfId="6665" xr:uid="{00000000-0005-0000-0000-0000FC190000}"/>
    <cellStyle name="_PJM_PJM 11" xfId="6666" xr:uid="{00000000-0005-0000-0000-0000FD190000}"/>
    <cellStyle name="_PJM_PR" xfId="6667" xr:uid="{00000000-0005-0000-0000-0000FE190000}"/>
    <cellStyle name="_PJM_PR 2" xfId="6668" xr:uid="{00000000-0005-0000-0000-0000FF190000}"/>
    <cellStyle name="_PJM_PR 3" xfId="6669" xr:uid="{00000000-0005-0000-0000-0000001A0000}"/>
    <cellStyle name="_PJM_PR_1" xfId="6670" xr:uid="{00000000-0005-0000-0000-0000011A0000}"/>
    <cellStyle name="_PJM_PR_1 2" xfId="6671" xr:uid="{00000000-0005-0000-0000-0000021A0000}"/>
    <cellStyle name="_PJM_PR_1 3" xfId="6672" xr:uid="{00000000-0005-0000-0000-0000031A0000}"/>
    <cellStyle name="_PJM_PR_1_PJM 11" xfId="6673" xr:uid="{00000000-0005-0000-0000-0000041A0000}"/>
    <cellStyle name="_PJM_PR_Brokers" xfId="6674" xr:uid="{00000000-0005-0000-0000-0000051A0000}"/>
    <cellStyle name="_PJM_PR_Brokers_1" xfId="6675" xr:uid="{00000000-0005-0000-0000-0000061A0000}"/>
    <cellStyle name="_PJM_PR_Brokers_1_Detail" xfId="6676" xr:uid="{00000000-0005-0000-0000-0000071A0000}"/>
    <cellStyle name="_PJM_PR_Brokers_1_ERCOT 11" xfId="6677" xr:uid="{00000000-0005-0000-0000-0000081A0000}"/>
    <cellStyle name="_PJM_PR_Brokers_Detail" xfId="6678" xr:uid="{00000000-0005-0000-0000-0000091A0000}"/>
    <cellStyle name="_PJM_PR_Brokers_ERCOT 11" xfId="6679" xr:uid="{00000000-0005-0000-0000-00000A1A0000}"/>
    <cellStyle name="_PJM_PR_Detail" xfId="6680" xr:uid="{00000000-0005-0000-0000-00000B1A0000}"/>
    <cellStyle name="_PJM_PR_Detail of Deals" xfId="6681" xr:uid="{00000000-0005-0000-0000-00000C1A0000}"/>
    <cellStyle name="_PJM_PR_Detail of Deals_1" xfId="6682" xr:uid="{00000000-0005-0000-0000-00000D1A0000}"/>
    <cellStyle name="_PJM_PR_Detail of Deals_1_Detail" xfId="6683" xr:uid="{00000000-0005-0000-0000-00000E1A0000}"/>
    <cellStyle name="_PJM_PR_Detail of Deals_1_Detail_ERCOT 11" xfId="6684" xr:uid="{00000000-0005-0000-0000-00000F1A0000}"/>
    <cellStyle name="_PJM_PR_Detail of Deals_2" xfId="6685" xr:uid="{00000000-0005-0000-0000-0000101A0000}"/>
    <cellStyle name="_PJM_PR_Detail of Deals_2_Detail" xfId="6686" xr:uid="{00000000-0005-0000-0000-0000111A0000}"/>
    <cellStyle name="_PJM_PR_Detail of Deals_2_ERCOT 11" xfId="6687" xr:uid="{00000000-0005-0000-0000-0000121A0000}"/>
    <cellStyle name="_PJM_PR_Detail of Deals_Detail" xfId="6688" xr:uid="{00000000-0005-0000-0000-0000131A0000}"/>
    <cellStyle name="_PJM_PR_Detail of Deals_ERCOT 11" xfId="6689" xr:uid="{00000000-0005-0000-0000-0000141A0000}"/>
    <cellStyle name="_PJM_PR_Detail_1" xfId="6690" xr:uid="{00000000-0005-0000-0000-0000151A0000}"/>
    <cellStyle name="_PJM_PR_Detail_2011 PJM" xfId="6691" xr:uid="{00000000-0005-0000-0000-0000161A0000}"/>
    <cellStyle name="_PJM_PR_Detail_2011 PJM_ERCOT 11" xfId="6692" xr:uid="{00000000-0005-0000-0000-0000171A0000}"/>
    <cellStyle name="_PJM_PR_Detail_Detail" xfId="6693" xr:uid="{00000000-0005-0000-0000-0000181A0000}"/>
    <cellStyle name="_PJM_PR_Detail_Detail_1" xfId="6694" xr:uid="{00000000-0005-0000-0000-0000191A0000}"/>
    <cellStyle name="_PJM_PR_Detail_Detail_1_ERCOT 11" xfId="6695" xr:uid="{00000000-0005-0000-0000-00001A1A0000}"/>
    <cellStyle name="_PJM_PR_Detail_Detail_ERCOT 11" xfId="6696" xr:uid="{00000000-0005-0000-0000-00001B1A0000}"/>
    <cellStyle name="_PJM_PR_Detail_PJM 11" xfId="6697" xr:uid="{00000000-0005-0000-0000-00001C1A0000}"/>
    <cellStyle name="_PJM_PR_Fnl All Deals Detail Inc Locks" xfId="6698" xr:uid="{00000000-0005-0000-0000-00001D1A0000}"/>
    <cellStyle name="_PJM_PR_Fnl All Deals Detail Inc Locks_2011 PJM" xfId="6699" xr:uid="{00000000-0005-0000-0000-00001E1A0000}"/>
    <cellStyle name="_PJM_PR_Fnl All Deals Detail Inc Locks_2011 PJM_ERCOT 11" xfId="6700" xr:uid="{00000000-0005-0000-0000-00001F1A0000}"/>
    <cellStyle name="_PJM_PR_Fnl All Deals Detail Inc Locks_Detail" xfId="6701" xr:uid="{00000000-0005-0000-0000-0000201A0000}"/>
    <cellStyle name="_PJM_PR_Fnl All Deals Detail Inc Locks_Detail_1" xfId="6702" xr:uid="{00000000-0005-0000-0000-0000211A0000}"/>
    <cellStyle name="_PJM_PR_Fnl All Deals Detail Inc Locks_Detail_1_ERCOT 11" xfId="6703" xr:uid="{00000000-0005-0000-0000-0000221A0000}"/>
    <cellStyle name="_PJM_PR_Fnl All Deals Detail Inc Locks_Detail_ERCOT 11" xfId="6704" xr:uid="{00000000-0005-0000-0000-0000231A0000}"/>
    <cellStyle name="_PJM_PR_Fnl All Deals Detail Inc Locks_PJM 11" xfId="6705" xr:uid="{00000000-0005-0000-0000-0000241A0000}"/>
    <cellStyle name="_PJM_PR_Gannaway 3X Deals" xfId="6706" xr:uid="{00000000-0005-0000-0000-0000251A0000}"/>
    <cellStyle name="_PJM_PR_Gannaway 3X Deals_2011 PJM" xfId="6707" xr:uid="{00000000-0005-0000-0000-0000261A0000}"/>
    <cellStyle name="_PJM_PR_Gannaway 3X Deals_2011 PJM_ERCOT 11" xfId="6708" xr:uid="{00000000-0005-0000-0000-0000271A0000}"/>
    <cellStyle name="_PJM_PR_Gannaway 3X Deals_Detail" xfId="6709" xr:uid="{00000000-0005-0000-0000-0000281A0000}"/>
    <cellStyle name="_PJM_PR_Gannaway 3X Deals_Detail_1" xfId="6710" xr:uid="{00000000-0005-0000-0000-0000291A0000}"/>
    <cellStyle name="_PJM_PR_Gannaway 3X Deals_Detail_1_ERCOT 11" xfId="6711" xr:uid="{00000000-0005-0000-0000-00002A1A0000}"/>
    <cellStyle name="_PJM_PR_Gannaway 3X Deals_Detail_ERCOT 11" xfId="6712" xr:uid="{00000000-0005-0000-0000-00002B1A0000}"/>
    <cellStyle name="_PJM_PR_Gannaway 3X Deals_PJM 11" xfId="6713" xr:uid="{00000000-0005-0000-0000-00002C1A0000}"/>
    <cellStyle name="_PJM_PR_Hendrix 3X Deals" xfId="6714" xr:uid="{00000000-0005-0000-0000-00002D1A0000}"/>
    <cellStyle name="_PJM_PR_Hendrix 3X Deals_2011 PJM" xfId="6715" xr:uid="{00000000-0005-0000-0000-00002E1A0000}"/>
    <cellStyle name="_PJM_PR_Hendrix 3X Deals_2011 PJM_ERCOT 11" xfId="6716" xr:uid="{00000000-0005-0000-0000-00002F1A0000}"/>
    <cellStyle name="_PJM_PR_Hendrix 3X Deals_Detail" xfId="6717" xr:uid="{00000000-0005-0000-0000-0000301A0000}"/>
    <cellStyle name="_PJM_PR_Hendrix 3X Deals_Detail_1" xfId="6718" xr:uid="{00000000-0005-0000-0000-0000311A0000}"/>
    <cellStyle name="_PJM_PR_Hendrix 3X Deals_Detail_1_ERCOT 11" xfId="6719" xr:uid="{00000000-0005-0000-0000-0000321A0000}"/>
    <cellStyle name="_PJM_PR_Hendrix 3X Deals_Detail_ERCOT 11" xfId="6720" xr:uid="{00000000-0005-0000-0000-0000331A0000}"/>
    <cellStyle name="_PJM_PR_Hendrix 3X Deals_PJM 11" xfId="6721" xr:uid="{00000000-0005-0000-0000-0000341A0000}"/>
    <cellStyle name="_PJM_PR_PJM 11" xfId="6722" xr:uid="{00000000-0005-0000-0000-0000351A0000}"/>
    <cellStyle name="_PJM_PR_Roquemore 3X Deals" xfId="6723" xr:uid="{00000000-0005-0000-0000-0000361A0000}"/>
    <cellStyle name="_PJM_PR_Roquemore 3X Deals_2011 PJM" xfId="6724" xr:uid="{00000000-0005-0000-0000-0000371A0000}"/>
    <cellStyle name="_PJM_PR_Roquemore 3X Deals_2011 PJM_ERCOT 11" xfId="6725" xr:uid="{00000000-0005-0000-0000-0000381A0000}"/>
    <cellStyle name="_PJM_PR_Roquemore 3X Deals_Detail" xfId="6726" xr:uid="{00000000-0005-0000-0000-0000391A0000}"/>
    <cellStyle name="_PJM_PR_Roquemore 3X Deals_Detail_1" xfId="6727" xr:uid="{00000000-0005-0000-0000-00003A1A0000}"/>
    <cellStyle name="_PJM_PR_Roquemore 3X Deals_Detail_1_ERCOT 11" xfId="6728" xr:uid="{00000000-0005-0000-0000-00003B1A0000}"/>
    <cellStyle name="_PJM_PR_Roquemore 3X Deals_Detail_ERCOT 11" xfId="6729" xr:uid="{00000000-0005-0000-0000-00003C1A0000}"/>
    <cellStyle name="_PJM_PR_Roquemore 3X Deals_PJM 11" xfId="6730" xr:uid="{00000000-0005-0000-0000-00003D1A0000}"/>
    <cellStyle name="_PJM_PR_Sanders 3X Deals (2)" xfId="6731" xr:uid="{00000000-0005-0000-0000-00003E1A0000}"/>
    <cellStyle name="_PJM_PR_Sanders 3X Deals (2)_2011 PJM" xfId="6732" xr:uid="{00000000-0005-0000-0000-00003F1A0000}"/>
    <cellStyle name="_PJM_PR_Sanders 3X Deals (2)_2011 PJM_ERCOT 11" xfId="6733" xr:uid="{00000000-0005-0000-0000-0000401A0000}"/>
    <cellStyle name="_PJM_PR_Sanders 3X Deals (2)_Detail" xfId="6734" xr:uid="{00000000-0005-0000-0000-0000411A0000}"/>
    <cellStyle name="_PJM_PR_Sanders 3X Deals (2)_Detail_1" xfId="6735" xr:uid="{00000000-0005-0000-0000-0000421A0000}"/>
    <cellStyle name="_PJM_PR_Sanders 3X Deals (2)_Detail_1_ERCOT 11" xfId="6736" xr:uid="{00000000-0005-0000-0000-0000431A0000}"/>
    <cellStyle name="_PJM_PR_Sanders 3X Deals (2)_Detail_ERCOT 11" xfId="6737" xr:uid="{00000000-0005-0000-0000-0000441A0000}"/>
    <cellStyle name="_PJM_PR_Sanders 3X Deals (2)_PJM 11" xfId="6738" xr:uid="{00000000-0005-0000-0000-0000451A0000}"/>
    <cellStyle name="_PJM_PR_Sheet2" xfId="6739" xr:uid="{00000000-0005-0000-0000-0000461A0000}"/>
    <cellStyle name="_PJM_PR_Sheet2_2011 PJM" xfId="6740" xr:uid="{00000000-0005-0000-0000-0000471A0000}"/>
    <cellStyle name="_PJM_PR_Sheet2_2011 PJM_ERCOT 11" xfId="6741" xr:uid="{00000000-0005-0000-0000-0000481A0000}"/>
    <cellStyle name="_PJM_PR_Sheet2_Detail" xfId="6742" xr:uid="{00000000-0005-0000-0000-0000491A0000}"/>
    <cellStyle name="_PJM_PR_Sheet2_Detail_1" xfId="6743" xr:uid="{00000000-0005-0000-0000-00004A1A0000}"/>
    <cellStyle name="_PJM_PR_Sheet2_Detail_1_ERCOT 11" xfId="6744" xr:uid="{00000000-0005-0000-0000-00004B1A0000}"/>
    <cellStyle name="_PJM_PR_Sheet2_Detail_ERCOT 11" xfId="6745" xr:uid="{00000000-0005-0000-0000-00004C1A0000}"/>
    <cellStyle name="_PJM_PR_Sheet2_PJM 11" xfId="6746" xr:uid="{00000000-0005-0000-0000-00004D1A0000}"/>
    <cellStyle name="_PJM_Sheet2" xfId="6747" xr:uid="{00000000-0005-0000-0000-00004E1A0000}"/>
    <cellStyle name="_PJM_Sheet2 2" xfId="6748" xr:uid="{00000000-0005-0000-0000-00004F1A0000}"/>
    <cellStyle name="_PJM_Sheet2 3" xfId="6749" xr:uid="{00000000-0005-0000-0000-0000501A0000}"/>
    <cellStyle name="_PJM_Sheet2_Brokers" xfId="6750" xr:uid="{00000000-0005-0000-0000-0000511A0000}"/>
    <cellStyle name="_PJM_Sheet2_Brokers_1" xfId="6751" xr:uid="{00000000-0005-0000-0000-0000521A0000}"/>
    <cellStyle name="_PJM_Sheet2_Brokers_1_Detail" xfId="6752" xr:uid="{00000000-0005-0000-0000-0000531A0000}"/>
    <cellStyle name="_PJM_Sheet2_Brokers_1_ERCOT 11" xfId="6753" xr:uid="{00000000-0005-0000-0000-0000541A0000}"/>
    <cellStyle name="_PJM_Sheet2_Brokers_Detail" xfId="6754" xr:uid="{00000000-0005-0000-0000-0000551A0000}"/>
    <cellStyle name="_PJM_Sheet2_Brokers_ERCOT 11" xfId="6755" xr:uid="{00000000-0005-0000-0000-0000561A0000}"/>
    <cellStyle name="_PJM_Sheet2_Detail" xfId="6756" xr:uid="{00000000-0005-0000-0000-0000571A0000}"/>
    <cellStyle name="_PJM_Sheet2_Detail of Deals" xfId="6757" xr:uid="{00000000-0005-0000-0000-0000581A0000}"/>
    <cellStyle name="_PJM_Sheet2_Detail of Deals_1" xfId="6758" xr:uid="{00000000-0005-0000-0000-0000591A0000}"/>
    <cellStyle name="_PJM_Sheet2_Detail of Deals_1_Detail" xfId="6759" xr:uid="{00000000-0005-0000-0000-00005A1A0000}"/>
    <cellStyle name="_PJM_Sheet2_Detail of Deals_1_Detail_ERCOT 11" xfId="6760" xr:uid="{00000000-0005-0000-0000-00005B1A0000}"/>
    <cellStyle name="_PJM_Sheet2_Detail of Deals_2" xfId="6761" xr:uid="{00000000-0005-0000-0000-00005C1A0000}"/>
    <cellStyle name="_PJM_Sheet2_Detail of Deals_2_Detail" xfId="6762" xr:uid="{00000000-0005-0000-0000-00005D1A0000}"/>
    <cellStyle name="_PJM_Sheet2_Detail of Deals_2_ERCOT 11" xfId="6763" xr:uid="{00000000-0005-0000-0000-00005E1A0000}"/>
    <cellStyle name="_PJM_Sheet2_Detail of Deals_Detail" xfId="6764" xr:uid="{00000000-0005-0000-0000-00005F1A0000}"/>
    <cellStyle name="_PJM_Sheet2_Detail of Deals_ERCOT 11" xfId="6765" xr:uid="{00000000-0005-0000-0000-0000601A0000}"/>
    <cellStyle name="_PJM_Sheet2_Detail_1" xfId="6766" xr:uid="{00000000-0005-0000-0000-0000611A0000}"/>
    <cellStyle name="_PJM_Sheet2_Detail_2011 PJM" xfId="6767" xr:uid="{00000000-0005-0000-0000-0000621A0000}"/>
    <cellStyle name="_PJM_Sheet2_Detail_2011 PJM_ERCOT 11" xfId="6768" xr:uid="{00000000-0005-0000-0000-0000631A0000}"/>
    <cellStyle name="_PJM_Sheet2_Detail_Detail" xfId="6769" xr:uid="{00000000-0005-0000-0000-0000641A0000}"/>
    <cellStyle name="_PJM_Sheet2_Detail_Detail_1" xfId="6770" xr:uid="{00000000-0005-0000-0000-0000651A0000}"/>
    <cellStyle name="_PJM_Sheet2_Detail_Detail_1_ERCOT 11" xfId="6771" xr:uid="{00000000-0005-0000-0000-0000661A0000}"/>
    <cellStyle name="_PJM_Sheet2_Detail_Detail_ERCOT 11" xfId="6772" xr:uid="{00000000-0005-0000-0000-0000671A0000}"/>
    <cellStyle name="_PJM_Sheet2_Detail_PJM 11" xfId="6773" xr:uid="{00000000-0005-0000-0000-0000681A0000}"/>
    <cellStyle name="_PJM_Sheet2_Fnl All Deals Detail Inc Locks" xfId="6774" xr:uid="{00000000-0005-0000-0000-0000691A0000}"/>
    <cellStyle name="_PJM_Sheet2_Fnl All Deals Detail Inc Locks_2011 PJM" xfId="6775" xr:uid="{00000000-0005-0000-0000-00006A1A0000}"/>
    <cellStyle name="_PJM_Sheet2_Fnl All Deals Detail Inc Locks_2011 PJM_ERCOT 11" xfId="6776" xr:uid="{00000000-0005-0000-0000-00006B1A0000}"/>
    <cellStyle name="_PJM_Sheet2_Fnl All Deals Detail Inc Locks_Detail" xfId="6777" xr:uid="{00000000-0005-0000-0000-00006C1A0000}"/>
    <cellStyle name="_PJM_Sheet2_Fnl All Deals Detail Inc Locks_Detail_1" xfId="6778" xr:uid="{00000000-0005-0000-0000-00006D1A0000}"/>
    <cellStyle name="_PJM_Sheet2_Fnl All Deals Detail Inc Locks_Detail_1_ERCOT 11" xfId="6779" xr:uid="{00000000-0005-0000-0000-00006E1A0000}"/>
    <cellStyle name="_PJM_Sheet2_Fnl All Deals Detail Inc Locks_Detail_ERCOT 11" xfId="6780" xr:uid="{00000000-0005-0000-0000-00006F1A0000}"/>
    <cellStyle name="_PJM_Sheet2_Fnl All Deals Detail Inc Locks_PJM 11" xfId="6781" xr:uid="{00000000-0005-0000-0000-0000701A0000}"/>
    <cellStyle name="_PJM_Sheet2_Gannaway 3X Deals" xfId="6782" xr:uid="{00000000-0005-0000-0000-0000711A0000}"/>
    <cellStyle name="_PJM_Sheet2_Gannaway 3X Deals_2011 PJM" xfId="6783" xr:uid="{00000000-0005-0000-0000-0000721A0000}"/>
    <cellStyle name="_PJM_Sheet2_Gannaway 3X Deals_2011 PJM_ERCOT 11" xfId="6784" xr:uid="{00000000-0005-0000-0000-0000731A0000}"/>
    <cellStyle name="_PJM_Sheet2_Gannaway 3X Deals_Detail" xfId="6785" xr:uid="{00000000-0005-0000-0000-0000741A0000}"/>
    <cellStyle name="_PJM_Sheet2_Gannaway 3X Deals_Detail_1" xfId="6786" xr:uid="{00000000-0005-0000-0000-0000751A0000}"/>
    <cellStyle name="_PJM_Sheet2_Gannaway 3X Deals_Detail_1_ERCOT 11" xfId="6787" xr:uid="{00000000-0005-0000-0000-0000761A0000}"/>
    <cellStyle name="_PJM_Sheet2_Gannaway 3X Deals_Detail_ERCOT 11" xfId="6788" xr:uid="{00000000-0005-0000-0000-0000771A0000}"/>
    <cellStyle name="_PJM_Sheet2_Gannaway 3X Deals_PJM 11" xfId="6789" xr:uid="{00000000-0005-0000-0000-0000781A0000}"/>
    <cellStyle name="_PJM_Sheet2_Hendrix 3X Deals" xfId="6790" xr:uid="{00000000-0005-0000-0000-0000791A0000}"/>
    <cellStyle name="_PJM_Sheet2_Hendrix 3X Deals_2011 PJM" xfId="6791" xr:uid="{00000000-0005-0000-0000-00007A1A0000}"/>
    <cellStyle name="_PJM_Sheet2_Hendrix 3X Deals_2011 PJM_ERCOT 11" xfId="6792" xr:uid="{00000000-0005-0000-0000-00007B1A0000}"/>
    <cellStyle name="_PJM_Sheet2_Hendrix 3X Deals_Detail" xfId="6793" xr:uid="{00000000-0005-0000-0000-00007C1A0000}"/>
    <cellStyle name="_PJM_Sheet2_Hendrix 3X Deals_Detail_1" xfId="6794" xr:uid="{00000000-0005-0000-0000-00007D1A0000}"/>
    <cellStyle name="_PJM_Sheet2_Hendrix 3X Deals_Detail_1_ERCOT 11" xfId="6795" xr:uid="{00000000-0005-0000-0000-00007E1A0000}"/>
    <cellStyle name="_PJM_Sheet2_Hendrix 3X Deals_Detail_ERCOT 11" xfId="6796" xr:uid="{00000000-0005-0000-0000-00007F1A0000}"/>
    <cellStyle name="_PJM_Sheet2_Hendrix 3X Deals_PJM 11" xfId="6797" xr:uid="{00000000-0005-0000-0000-0000801A0000}"/>
    <cellStyle name="_PJM_Sheet2_PJM 11" xfId="6798" xr:uid="{00000000-0005-0000-0000-0000811A0000}"/>
    <cellStyle name="_PJM_Sheet2_Roquemore 3X Deals" xfId="6799" xr:uid="{00000000-0005-0000-0000-0000821A0000}"/>
    <cellStyle name="_PJM_Sheet2_Roquemore 3X Deals_2011 PJM" xfId="6800" xr:uid="{00000000-0005-0000-0000-0000831A0000}"/>
    <cellStyle name="_PJM_Sheet2_Roquemore 3X Deals_2011 PJM_ERCOT 11" xfId="6801" xr:uid="{00000000-0005-0000-0000-0000841A0000}"/>
    <cellStyle name="_PJM_Sheet2_Roquemore 3X Deals_Detail" xfId="6802" xr:uid="{00000000-0005-0000-0000-0000851A0000}"/>
    <cellStyle name="_PJM_Sheet2_Roquemore 3X Deals_Detail_1" xfId="6803" xr:uid="{00000000-0005-0000-0000-0000861A0000}"/>
    <cellStyle name="_PJM_Sheet2_Roquemore 3X Deals_Detail_1_ERCOT 11" xfId="6804" xr:uid="{00000000-0005-0000-0000-0000871A0000}"/>
    <cellStyle name="_PJM_Sheet2_Roquemore 3X Deals_Detail_ERCOT 11" xfId="6805" xr:uid="{00000000-0005-0000-0000-0000881A0000}"/>
    <cellStyle name="_PJM_Sheet2_Roquemore 3X Deals_PJM 11" xfId="6806" xr:uid="{00000000-0005-0000-0000-0000891A0000}"/>
    <cellStyle name="_PJM_Sheet2_Sanders 3X Deals (2)" xfId="6807" xr:uid="{00000000-0005-0000-0000-00008A1A0000}"/>
    <cellStyle name="_PJM_Sheet2_Sanders 3X Deals (2)_2011 PJM" xfId="6808" xr:uid="{00000000-0005-0000-0000-00008B1A0000}"/>
    <cellStyle name="_PJM_Sheet2_Sanders 3X Deals (2)_2011 PJM_ERCOT 11" xfId="6809" xr:uid="{00000000-0005-0000-0000-00008C1A0000}"/>
    <cellStyle name="_PJM_Sheet2_Sanders 3X Deals (2)_Detail" xfId="6810" xr:uid="{00000000-0005-0000-0000-00008D1A0000}"/>
    <cellStyle name="_PJM_Sheet2_Sanders 3X Deals (2)_Detail_1" xfId="6811" xr:uid="{00000000-0005-0000-0000-00008E1A0000}"/>
    <cellStyle name="_PJM_Sheet2_Sanders 3X Deals (2)_Detail_1_ERCOT 11" xfId="6812" xr:uid="{00000000-0005-0000-0000-00008F1A0000}"/>
    <cellStyle name="_PJM_Sheet2_Sanders 3X Deals (2)_Detail_ERCOT 11" xfId="6813" xr:uid="{00000000-0005-0000-0000-0000901A0000}"/>
    <cellStyle name="_PJM_Sheet2_Sanders 3X Deals (2)_PJM 11" xfId="6814" xr:uid="{00000000-0005-0000-0000-0000911A0000}"/>
    <cellStyle name="_PJM_Sheet2_Sheet2" xfId="6815" xr:uid="{00000000-0005-0000-0000-0000921A0000}"/>
    <cellStyle name="_PJM_Sheet2_Sheet2_2011 PJM" xfId="6816" xr:uid="{00000000-0005-0000-0000-0000931A0000}"/>
    <cellStyle name="_PJM_Sheet2_Sheet2_2011 PJM_ERCOT 11" xfId="6817" xr:uid="{00000000-0005-0000-0000-0000941A0000}"/>
    <cellStyle name="_PJM_Sheet2_Sheet2_Detail" xfId="6818" xr:uid="{00000000-0005-0000-0000-0000951A0000}"/>
    <cellStyle name="_PJM_Sheet2_Sheet2_Detail_1" xfId="6819" xr:uid="{00000000-0005-0000-0000-0000961A0000}"/>
    <cellStyle name="_PJM_Sheet2_Sheet2_Detail_1_ERCOT 11" xfId="6820" xr:uid="{00000000-0005-0000-0000-0000971A0000}"/>
    <cellStyle name="_PJM_Sheet2_Sheet2_Detail_ERCOT 11" xfId="6821" xr:uid="{00000000-0005-0000-0000-0000981A0000}"/>
    <cellStyle name="_PJM_Sheet2_Sheet2_PJM 11" xfId="6822" xr:uid="{00000000-0005-0000-0000-0000991A0000}"/>
    <cellStyle name="_Plant Operations - Business Unit _ Cost Center Matrix - 06-06-07" xfId="6823" xr:uid="{00000000-0005-0000-0000-00009A1A0000}"/>
    <cellStyle name="_Plant Operations - Business Unit _ Cost Center Matrix - 06-06-07 2" xfId="6824" xr:uid="{00000000-0005-0000-0000-00009B1A0000}"/>
    <cellStyle name="_Plant Operations - Business Unit _ Cost Center Matrix - 06-06-07_Benefit Diff Calc" xfId="6825" xr:uid="{00000000-0005-0000-0000-00009C1A0000}"/>
    <cellStyle name="_Plant Operations Master File - OM and GA Rollup - November 2007" xfId="6826" xr:uid="{00000000-0005-0000-0000-00009D1A0000}"/>
    <cellStyle name="_PlantReport_Jul31CO2Case" xfId="6827" xr:uid="{00000000-0005-0000-0000-00009E1A0000}"/>
    <cellStyle name="_PlantReport_Jul31CO2Case 2" xfId="6828" xr:uid="{00000000-0005-0000-0000-00009F1A0000}"/>
    <cellStyle name="_PlantReport_Jul31CO2Case 3" xfId="6829" xr:uid="{00000000-0005-0000-0000-0000A01A0000}"/>
    <cellStyle name="_PlantReport_Jul31CO2Case_PJM 11" xfId="6830" xr:uid="{00000000-0005-0000-0000-0000A11A0000}"/>
    <cellStyle name="_PlantReport_MKT" xfId="6831" xr:uid="{00000000-0005-0000-0000-0000A21A0000}"/>
    <cellStyle name="_PlantReport_MKT 2" xfId="6832" xr:uid="{00000000-0005-0000-0000-0000A31A0000}"/>
    <cellStyle name="_PlantReport_MKT 3" xfId="6833" xr:uid="{00000000-0005-0000-0000-0000A41A0000}"/>
    <cellStyle name="_PlantReport_MKT_PJM 11" xfId="6834" xr:uid="{00000000-0005-0000-0000-0000A51A0000}"/>
    <cellStyle name="_PlantReport_NEPOOL_2007 Budget" xfId="6835" xr:uid="{00000000-0005-0000-0000-0000A61A0000}"/>
    <cellStyle name="_PlantReport_NEPOOL_2007 Budget 2" xfId="6836" xr:uid="{00000000-0005-0000-0000-0000A71A0000}"/>
    <cellStyle name="_PlantReport_NEPOOL_2007 Budget 3" xfId="6837" xr:uid="{00000000-0005-0000-0000-0000A81A0000}"/>
    <cellStyle name="_PlantReport_NEPOOL_2007 Budget_PJM 11" xfId="6838" xr:uid="{00000000-0005-0000-0000-0000A91A0000}"/>
    <cellStyle name="_PlantReport_NY_2007 Budget" xfId="6839" xr:uid="{00000000-0005-0000-0000-0000AA1A0000}"/>
    <cellStyle name="_PlantReport_NY_2007 Budget 2" xfId="6840" xr:uid="{00000000-0005-0000-0000-0000AB1A0000}"/>
    <cellStyle name="_PlantReport_NY_2007 Budget 3" xfId="6841" xr:uid="{00000000-0005-0000-0000-0000AC1A0000}"/>
    <cellStyle name="_PlantReport_NY_2007 Budget_PJM 11" xfId="6842" xr:uid="{00000000-0005-0000-0000-0000AD1A0000}"/>
    <cellStyle name="_PlantReport_NY_with Carbon" xfId="6843" xr:uid="{00000000-0005-0000-0000-0000AE1A0000}"/>
    <cellStyle name="_PlantReport_NY_with Carbon 2" xfId="6844" xr:uid="{00000000-0005-0000-0000-0000AF1A0000}"/>
    <cellStyle name="_PlantReport_NY_with Carbon 3" xfId="6845" xr:uid="{00000000-0005-0000-0000-0000B01A0000}"/>
    <cellStyle name="_PlantReport_NY_with Carbon_PJM 11" xfId="6846" xr:uid="{00000000-0005-0000-0000-0000B11A0000}"/>
    <cellStyle name="_PlantReport_PJM_2007 Budget" xfId="6847" xr:uid="{00000000-0005-0000-0000-0000B21A0000}"/>
    <cellStyle name="_PlantReport_PJM_2007 Budget 2" xfId="6848" xr:uid="{00000000-0005-0000-0000-0000B31A0000}"/>
    <cellStyle name="_PlantReport_PJM_2007 Budget 3" xfId="6849" xr:uid="{00000000-0005-0000-0000-0000B41A0000}"/>
    <cellStyle name="_PlantReport_PJM_2007 Budget_PJM 11" xfId="6850" xr:uid="{00000000-0005-0000-0000-0000B51A0000}"/>
    <cellStyle name="_PlantReport_SC_2007 Budget" xfId="6851" xr:uid="{00000000-0005-0000-0000-0000B61A0000}"/>
    <cellStyle name="_PlantReport_SC_2007 Budget 2" xfId="6852" xr:uid="{00000000-0005-0000-0000-0000B71A0000}"/>
    <cellStyle name="_PlantReport_SC_2007 Budget 3" xfId="6853" xr:uid="{00000000-0005-0000-0000-0000B81A0000}"/>
    <cellStyle name="_PlantReport_SC_2007 Budget_PJM 11" xfId="6854" xr:uid="{00000000-0005-0000-0000-0000B91A0000}"/>
    <cellStyle name="_PlantReport_Texas_2007 Budget" xfId="6855" xr:uid="{00000000-0005-0000-0000-0000BA1A0000}"/>
    <cellStyle name="_PlantReport_Texas_2007 Budget 2" xfId="6856" xr:uid="{00000000-0005-0000-0000-0000BB1A0000}"/>
    <cellStyle name="_PlantReport_Texas_2007 Budget 3" xfId="6857" xr:uid="{00000000-0005-0000-0000-0000BC1A0000}"/>
    <cellStyle name="_PlantReport_Texas_2007 Budget_PJM 11" xfId="6858" xr:uid="{00000000-0005-0000-0000-0000BD1A0000}"/>
    <cellStyle name="_PlantReport_Texas_with Carbon" xfId="6859" xr:uid="{00000000-0005-0000-0000-0000BE1A0000}"/>
    <cellStyle name="_PlantReport_Texas_with Carbon 2" xfId="6860" xr:uid="{00000000-0005-0000-0000-0000BF1A0000}"/>
    <cellStyle name="_PlantReport_Texas_with Carbon 3" xfId="6861" xr:uid="{00000000-0005-0000-0000-0000C01A0000}"/>
    <cellStyle name="_PlantReport_Texas_with Carbon_PJM 11" xfId="6862" xr:uid="{00000000-0005-0000-0000-0000C11A0000}"/>
    <cellStyle name="_Pole Positioning Page 1002" xfId="6863" xr:uid="{00000000-0005-0000-0000-0000C21A0000}"/>
    <cellStyle name="_Pole Positioning Page 1002_ByProd" xfId="6864" xr:uid="{00000000-0005-0000-0000-0000C31A0000}"/>
    <cellStyle name="_Pole Positioning Page 1002_PVG Numbers" xfId="6865" xr:uid="{00000000-0005-0000-0000-0000C41A0000}"/>
    <cellStyle name="_Pole Positioning Page 1002_super_bill_month_load" xfId="6866" xr:uid="{00000000-0005-0000-0000-0000C51A0000}"/>
    <cellStyle name="_Port River" xfId="6867" xr:uid="{00000000-0005-0000-0000-0000C61A0000}"/>
    <cellStyle name="_Power and Fuel Price Template Jun 30" xfId="6868" xr:uid="{00000000-0005-0000-0000-0000C71A0000}"/>
    <cellStyle name="_Power and Fuel Price Template Jun 30 2" xfId="6869" xr:uid="{00000000-0005-0000-0000-0000C81A0000}"/>
    <cellStyle name="_Power and Fuel Price Template Jun 30 3" xfId="6870" xr:uid="{00000000-0005-0000-0000-0000C91A0000}"/>
    <cellStyle name="_Power and Fuel Price Template Jun 30_PJM 11" xfId="6871" xr:uid="{00000000-0005-0000-0000-0000CA1A0000}"/>
    <cellStyle name="_Power and Fuel Price Template_08312007_v8 Grey" xfId="6872" xr:uid="{00000000-0005-0000-0000-0000CB1A0000}"/>
    <cellStyle name="_Power and Fuel Price Template_08312007_v8 Grey 2" xfId="6873" xr:uid="{00000000-0005-0000-0000-0000CC1A0000}"/>
    <cellStyle name="_Power and Fuel Price Template_08312007_v8 Grey 3" xfId="6874" xr:uid="{00000000-0005-0000-0000-0000CD1A0000}"/>
    <cellStyle name="_Power and Fuel Price Template_08312007_v8 Grey_PJM 11" xfId="6875" xr:uid="{00000000-0005-0000-0000-0000CE1A0000}"/>
    <cellStyle name="_PPA Curve Analysis" xfId="6876" xr:uid="{00000000-0005-0000-0000-0000CF1A0000}"/>
    <cellStyle name="_PPA Curve Analysis 2" xfId="6877" xr:uid="{00000000-0005-0000-0000-0000D01A0000}"/>
    <cellStyle name="_PPA Curve Analysis 3" xfId="6878" xr:uid="{00000000-0005-0000-0000-0000D11A0000}"/>
    <cellStyle name="_PPA Curve Analysis_CEG consolidated model_JEL_v.9" xfId="6879" xr:uid="{00000000-0005-0000-0000-0000D21A0000}"/>
    <cellStyle name="_PPA Curve Analysis_CEG consolidated model_JEL_v.9 2" xfId="6880" xr:uid="{00000000-0005-0000-0000-0000D31A0000}"/>
    <cellStyle name="_PPA Curve Analysis_CEG consolidated model_JEL_v.9 3" xfId="6881" xr:uid="{00000000-0005-0000-0000-0000D41A0000}"/>
    <cellStyle name="_PPA Curve Analysis_CEG consolidated model_JEL_v.9_PJM 11" xfId="6882" xr:uid="{00000000-0005-0000-0000-0000D51A0000}"/>
    <cellStyle name="_PPA Curve Analysis_D_Consolidated2" xfId="6883" xr:uid="{00000000-0005-0000-0000-0000D61A0000}"/>
    <cellStyle name="_PPA Curve Analysis_D_Consolidated2 2" xfId="6884" xr:uid="{00000000-0005-0000-0000-0000D71A0000}"/>
    <cellStyle name="_PPA Curve Analysis_D_Consolidated2 3" xfId="6885" xr:uid="{00000000-0005-0000-0000-0000D81A0000}"/>
    <cellStyle name="_PPA Curve Analysis_D_Consolidated2_PJM 11" xfId="6886" xr:uid="{00000000-0005-0000-0000-0000D91A0000}"/>
    <cellStyle name="_PPA Curve Analysis_Mutilples Template2" xfId="6887" xr:uid="{00000000-0005-0000-0000-0000DA1A0000}"/>
    <cellStyle name="_PPA Curve Analysis_Mutilples Template2 2" xfId="6888" xr:uid="{00000000-0005-0000-0000-0000DB1A0000}"/>
    <cellStyle name="_PPA Curve Analysis_Mutilples Template2 3" xfId="6889" xr:uid="{00000000-0005-0000-0000-0000DC1A0000}"/>
    <cellStyle name="_PPA Curve Analysis_Mutilples Template2_PJM 11" xfId="6890" xr:uid="{00000000-0005-0000-0000-0000DD1A0000}"/>
    <cellStyle name="_PPA Curve Analysis_PJM 11" xfId="6891" xr:uid="{00000000-0005-0000-0000-0000DE1A0000}"/>
    <cellStyle name="_PPA's" xfId="6892" xr:uid="{00000000-0005-0000-0000-0000DF1A0000}"/>
    <cellStyle name="_prestemp" xfId="6893" xr:uid="{00000000-0005-0000-0000-0000E01A0000}"/>
    <cellStyle name="_prestemp 10" xfId="6894" xr:uid="{00000000-0005-0000-0000-0000E11A0000}"/>
    <cellStyle name="_prestemp 2" xfId="6895" xr:uid="{00000000-0005-0000-0000-0000E21A0000}"/>
    <cellStyle name="_prestemp 2 2" xfId="6896" xr:uid="{00000000-0005-0000-0000-0000E31A0000}"/>
    <cellStyle name="_prestemp 2 3" xfId="6897" xr:uid="{00000000-0005-0000-0000-0000E41A0000}"/>
    <cellStyle name="_prestemp 2_Acct Review Master" xfId="6898" xr:uid="{00000000-0005-0000-0000-0000E51A0000}"/>
    <cellStyle name="_prestemp 2_Benefit Diff Calc" xfId="6899" xr:uid="{00000000-0005-0000-0000-0000E61A0000}"/>
    <cellStyle name="_prestemp 2_Summary Apr Rec" xfId="6900" xr:uid="{00000000-0005-0000-0000-0000E71A0000}"/>
    <cellStyle name="_prestemp 2_Summary March Rec" xfId="6901" xr:uid="{00000000-0005-0000-0000-0000E81A0000}"/>
    <cellStyle name="_prestemp 3" xfId="6902" xr:uid="{00000000-0005-0000-0000-0000E91A0000}"/>
    <cellStyle name="_prestemp 3 2" xfId="6903" xr:uid="{00000000-0005-0000-0000-0000EA1A0000}"/>
    <cellStyle name="_prestemp 3 3" xfId="6904" xr:uid="{00000000-0005-0000-0000-0000EB1A0000}"/>
    <cellStyle name="_prestemp 3 4" xfId="6905" xr:uid="{00000000-0005-0000-0000-0000EC1A0000}"/>
    <cellStyle name="_prestemp 3_Acct Review Master" xfId="6906" xr:uid="{00000000-0005-0000-0000-0000ED1A0000}"/>
    <cellStyle name="_prestemp 3_Acct Review Master_1" xfId="6907" xr:uid="{00000000-0005-0000-0000-0000EE1A0000}"/>
    <cellStyle name="_prestemp 4" xfId="6908" xr:uid="{00000000-0005-0000-0000-0000EF1A0000}"/>
    <cellStyle name="_prestemp 4_Acct Review Master" xfId="6909" xr:uid="{00000000-0005-0000-0000-0000F01A0000}"/>
    <cellStyle name="_prestemp 5" xfId="6910" xr:uid="{00000000-0005-0000-0000-0000F11A0000}"/>
    <cellStyle name="_prestemp 5_Acct Review Master" xfId="6911" xr:uid="{00000000-0005-0000-0000-0000F21A0000}"/>
    <cellStyle name="_prestemp 6" xfId="6912" xr:uid="{00000000-0005-0000-0000-0000F31A0000}"/>
    <cellStyle name="_prestemp 6_Acct Review Master" xfId="6913" xr:uid="{00000000-0005-0000-0000-0000F41A0000}"/>
    <cellStyle name="_prestemp 7" xfId="6914" xr:uid="{00000000-0005-0000-0000-0000F51A0000}"/>
    <cellStyle name="_prestemp 8" xfId="6915" xr:uid="{00000000-0005-0000-0000-0000F61A0000}"/>
    <cellStyle name="_prestemp 9" xfId="6916" xr:uid="{00000000-0005-0000-0000-0000F71A0000}"/>
    <cellStyle name="_prestemp_Acct Review Master" xfId="6917" xr:uid="{00000000-0005-0000-0000-0000F81A0000}"/>
    <cellStyle name="_prestemp_Acct Review Master_1" xfId="6918" xr:uid="{00000000-0005-0000-0000-0000F91A0000}"/>
    <cellStyle name="_prestemp_Benefit Diff Calc" xfId="6919" xr:uid="{00000000-0005-0000-0000-0000FA1A0000}"/>
    <cellStyle name="_prestemp_CBY4 Operator Costs Jan 2010" xfId="6920" xr:uid="{00000000-0005-0000-0000-0000FB1A0000}"/>
    <cellStyle name="_prestemp_Summary Apr Rec" xfId="6921" xr:uid="{00000000-0005-0000-0000-0000FC1A0000}"/>
    <cellStyle name="_prestemp_Summary March Rec" xfId="6922" xr:uid="{00000000-0005-0000-0000-0000FD1A0000}"/>
    <cellStyle name="_x0013__PR-MHI 2 4s-00 00MW-2008July17" xfId="6923" xr:uid="{00000000-0005-0000-0000-0000FE1A0000}"/>
    <cellStyle name="_Proforma Astoria LMS - 03-21-05 ICFbase2" xfId="6924" xr:uid="{00000000-0005-0000-0000-0000FF1A0000}"/>
    <cellStyle name="_Project &amp; Const Costs" xfId="6925" xr:uid="{00000000-0005-0000-0000-0000001B0000}"/>
    <cellStyle name="_Project Budget Templates Combo rev 2" xfId="6926" xr:uid="{00000000-0005-0000-0000-0000011B0000}"/>
    <cellStyle name="_Project Budget Templates Combo rev 2 2" xfId="6927" xr:uid="{00000000-0005-0000-0000-0000021B0000}"/>
    <cellStyle name="_Project Budget Templates Combo rev 2 3" xfId="6928" xr:uid="{00000000-0005-0000-0000-0000031B0000}"/>
    <cellStyle name="_Project Budget Templates Combo rev 2 4" xfId="6929" xr:uid="{00000000-0005-0000-0000-0000041B0000}"/>
    <cellStyle name="_Project Budget Templates Combo rev 2_aLog" xfId="6930" xr:uid="{00000000-0005-0000-0000-0000051B0000}"/>
    <cellStyle name="_Project Budget Templates Combo rev 2_Annual CF" xfId="6931" xr:uid="{00000000-0005-0000-0000-0000061B0000}"/>
    <cellStyle name="_Project Budget Templates Combo rev 2_Book1" xfId="6932" xr:uid="{00000000-0005-0000-0000-0000071B0000}"/>
    <cellStyle name="_Project Budget Templates Combo rev 2_bSum" xfId="6933" xr:uid="{00000000-0005-0000-0000-0000081B0000}"/>
    <cellStyle name="_Project Budget Templates Combo rev 2_bSum_1" xfId="6934" xr:uid="{00000000-0005-0000-0000-0000091B0000}"/>
    <cellStyle name="_Project Budget Templates Combo rev 2_DataIn" xfId="6935" xr:uid="{00000000-0005-0000-0000-00000A1B0000}"/>
    <cellStyle name="_Project Budget Templates Combo rev 2_dBuild" xfId="6936" xr:uid="{00000000-0005-0000-0000-00000B1B0000}"/>
    <cellStyle name="_Project Budget Templates Combo rev 2_eLoan" xfId="6937" xr:uid="{00000000-0005-0000-0000-00000C1B0000}"/>
    <cellStyle name="_Project Budget Templates Combo rev 2_eLoans" xfId="6938" xr:uid="{00000000-0005-0000-0000-00000D1B0000}"/>
    <cellStyle name="_Project Budget Templates Combo rev 2_eVF" xfId="6939" xr:uid="{00000000-0005-0000-0000-00000E1B0000}"/>
    <cellStyle name="_Project Budget Templates Combo rev 2_eVF_aLog" xfId="6940" xr:uid="{00000000-0005-0000-0000-00000F1B0000}"/>
    <cellStyle name="_Project Budget Templates Combo rev 2_eVF_bSum" xfId="6941" xr:uid="{00000000-0005-0000-0000-0000101B0000}"/>
    <cellStyle name="_Project Budget Templates Combo rev 2_eVF_bSum_1" xfId="6942" xr:uid="{00000000-0005-0000-0000-0000111B0000}"/>
    <cellStyle name="_Project Budget Templates Combo rev 2_eVF_fOp" xfId="6943" xr:uid="{00000000-0005-0000-0000-0000121B0000}"/>
    <cellStyle name="_Project Budget Templates Combo rev 2_eVF_gAnn" xfId="6944" xr:uid="{00000000-0005-0000-0000-0000131B0000}"/>
    <cellStyle name="_Project Budget Templates Combo rev 2_eVF_Gulf Wind 2-199.20MW-MHIs-Merchant-2009Feb03" xfId="6945" xr:uid="{00000000-0005-0000-0000-0000141B0000}"/>
    <cellStyle name="_Project Budget Templates Combo rev 2_eVF_Gulf Wind 2-199.20MW-MHIs-Merchant-2009Jan21" xfId="6946" xr:uid="{00000000-0005-0000-0000-0000151B0000}"/>
    <cellStyle name="_Project Budget Templates Combo rev 2_eVF_Hatchet Ridge-MHI 2.4s-(2009pricing)-103.20 MW-2009Feb03" xfId="6947" xr:uid="{00000000-0005-0000-0000-0000161B0000}"/>
    <cellStyle name="_Project Budget Templates Combo rev 2_eVF_hTaxLease" xfId="6948" xr:uid="{00000000-0005-0000-0000-0000171B0000}"/>
    <cellStyle name="_Project Budget Templates Combo rev 2_fOp" xfId="6949" xr:uid="{00000000-0005-0000-0000-0000181B0000}"/>
    <cellStyle name="_Project Budget Templates Combo rev 2_gAnn" xfId="6950" xr:uid="{00000000-0005-0000-0000-0000191B0000}"/>
    <cellStyle name="_Project Budget Templates Combo rev 2_Gulf Wind 2-199.20MW-MHIs-Merchant-2009Feb03" xfId="6951" xr:uid="{00000000-0005-0000-0000-00001A1B0000}"/>
    <cellStyle name="_Project Budget Templates Combo rev 2_Gulf Wind 2-199.20MW-MHIs-Merchant-2009Jan21" xfId="6952" xr:uid="{00000000-0005-0000-0000-00001B1B0000}"/>
    <cellStyle name="_Project Budget Templates Combo rev 2_Hatchet Ridge-MHI 2.4s-(2009pricing)103.20 MW-2008Dec19-VF" xfId="6953" xr:uid="{00000000-0005-0000-0000-00001C1B0000}"/>
    <cellStyle name="_Project Budget Templates Combo rev 2_Hatchet Ridge-MHI 2.4s-(2009pricing)-103.20 MW-2009Feb03" xfId="6954" xr:uid="{00000000-0005-0000-0000-00001D1B0000}"/>
    <cellStyle name="_Project Budget Templates Combo rev 2_hDataIn" xfId="6955" xr:uid="{00000000-0005-0000-0000-00001E1B0000}"/>
    <cellStyle name="_Project Budget Templates Combo rev 2_hTaxLease" xfId="6956" xr:uid="{00000000-0005-0000-0000-00001F1B0000}"/>
    <cellStyle name="_Project Budget Templates Combo rev 2_Majestic 2-79.20MW-MHIs-PPA-2008Dec19-VF" xfId="6957" xr:uid="{00000000-0005-0000-0000-0000201B0000}"/>
    <cellStyle name="_Project Budget Templates Combo rev 2_MJ" xfId="6958" xr:uid="{00000000-0005-0000-0000-0000211B0000}"/>
    <cellStyle name="_Project Budget Templates Combo rev 2_PR-MHI 2 4s-00 00MW-2008July17" xfId="6959" xr:uid="{00000000-0005-0000-0000-0000221B0000}"/>
    <cellStyle name="_Project Budget Templates Combo rev 2_ST" xfId="6960" xr:uid="{00000000-0005-0000-0000-0000231B0000}"/>
    <cellStyle name="_Project Model Form Links" xfId="6961" xr:uid="{00000000-0005-0000-0000-0000241B0000}"/>
    <cellStyle name="_Project Model Form Links 2" xfId="6962" xr:uid="{00000000-0005-0000-0000-0000251B0000}"/>
    <cellStyle name="_Project Model Form Links 3" xfId="6963" xr:uid="{00000000-0005-0000-0000-0000261B0000}"/>
    <cellStyle name="_Project Model Form Links_CEG consolidated model_JEL_v.9" xfId="6964" xr:uid="{00000000-0005-0000-0000-0000271B0000}"/>
    <cellStyle name="_Project Model Form Links_CEG consolidated model_JEL_v.9 2" xfId="6965" xr:uid="{00000000-0005-0000-0000-0000281B0000}"/>
    <cellStyle name="_Project Model Form Links_CEG consolidated model_JEL_v.9 3" xfId="6966" xr:uid="{00000000-0005-0000-0000-0000291B0000}"/>
    <cellStyle name="_Project Model Form Links_CEG consolidated model_JEL_v.9_PJM 11" xfId="6967" xr:uid="{00000000-0005-0000-0000-00002A1B0000}"/>
    <cellStyle name="_Project Model Form Links_D_Consolidated2" xfId="6968" xr:uid="{00000000-0005-0000-0000-00002B1B0000}"/>
    <cellStyle name="_Project Model Form Links_D_Consolidated2 2" xfId="6969" xr:uid="{00000000-0005-0000-0000-00002C1B0000}"/>
    <cellStyle name="_Project Model Form Links_D_Consolidated2 3" xfId="6970" xr:uid="{00000000-0005-0000-0000-00002D1B0000}"/>
    <cellStyle name="_Project Model Form Links_D_Consolidated2_PJM 11" xfId="6971" xr:uid="{00000000-0005-0000-0000-00002E1B0000}"/>
    <cellStyle name="_Project Model Form Links_Mutilples Template2" xfId="6972" xr:uid="{00000000-0005-0000-0000-00002F1B0000}"/>
    <cellStyle name="_Project Model Form Links_Mutilples Template2 2" xfId="6973" xr:uid="{00000000-0005-0000-0000-0000301B0000}"/>
    <cellStyle name="_Project Model Form Links_Mutilples Template2 3" xfId="6974" xr:uid="{00000000-0005-0000-0000-0000311B0000}"/>
    <cellStyle name="_Project Model Form Links_Mutilples Template2_PJM 11" xfId="6975" xr:uid="{00000000-0005-0000-0000-0000321B0000}"/>
    <cellStyle name="_Project Model Form Links_PJM 11" xfId="6976" xr:uid="{00000000-0005-0000-0000-0000331B0000}"/>
    <cellStyle name="_Project Orchid 020707" xfId="6977" xr:uid="{00000000-0005-0000-0000-0000341B0000}"/>
    <cellStyle name="_Projects trend" xfId="6978" xr:uid="{00000000-0005-0000-0000-0000351B0000}"/>
    <cellStyle name="_PromptMonthAnalysis" xfId="6979" xr:uid="{00000000-0005-0000-0000-0000361B0000}"/>
    <cellStyle name="_PromptMonthAnalysis 2" xfId="6980" xr:uid="{00000000-0005-0000-0000-0000371B0000}"/>
    <cellStyle name="_PromptMonthAnalysis 3" xfId="6981" xr:uid="{00000000-0005-0000-0000-0000381B0000}"/>
    <cellStyle name="_PromptMonthAnalysis_Brokers" xfId="6982" xr:uid="{00000000-0005-0000-0000-0000391B0000}"/>
    <cellStyle name="_PromptMonthAnalysis_Brokers_1" xfId="6983" xr:uid="{00000000-0005-0000-0000-00003A1B0000}"/>
    <cellStyle name="_PromptMonthAnalysis_Brokers_1_Detail" xfId="6984" xr:uid="{00000000-0005-0000-0000-00003B1B0000}"/>
    <cellStyle name="_PromptMonthAnalysis_Brokers_1_ERCOT 11" xfId="6985" xr:uid="{00000000-0005-0000-0000-00003C1B0000}"/>
    <cellStyle name="_PromptMonthAnalysis_Brokers_Detail" xfId="6986" xr:uid="{00000000-0005-0000-0000-00003D1B0000}"/>
    <cellStyle name="_PromptMonthAnalysis_Brokers_ERCOT 11" xfId="6987" xr:uid="{00000000-0005-0000-0000-00003E1B0000}"/>
    <cellStyle name="_PromptMonthAnalysis_Detail" xfId="6988" xr:uid="{00000000-0005-0000-0000-00003F1B0000}"/>
    <cellStyle name="_PromptMonthAnalysis_Detail of Deals" xfId="6989" xr:uid="{00000000-0005-0000-0000-0000401B0000}"/>
    <cellStyle name="_PromptMonthAnalysis_Detail of Deals_1" xfId="6990" xr:uid="{00000000-0005-0000-0000-0000411B0000}"/>
    <cellStyle name="_PromptMonthAnalysis_Detail of Deals_1_Detail" xfId="6991" xr:uid="{00000000-0005-0000-0000-0000421B0000}"/>
    <cellStyle name="_PromptMonthAnalysis_Detail of Deals_1_Detail_ERCOT 11" xfId="6992" xr:uid="{00000000-0005-0000-0000-0000431B0000}"/>
    <cellStyle name="_PromptMonthAnalysis_Detail of Deals_2" xfId="6993" xr:uid="{00000000-0005-0000-0000-0000441B0000}"/>
    <cellStyle name="_PromptMonthAnalysis_Detail of Deals_2_Detail" xfId="6994" xr:uid="{00000000-0005-0000-0000-0000451B0000}"/>
    <cellStyle name="_PromptMonthAnalysis_Detail of Deals_2_ERCOT 11" xfId="6995" xr:uid="{00000000-0005-0000-0000-0000461B0000}"/>
    <cellStyle name="_PromptMonthAnalysis_Detail of Deals_Detail" xfId="6996" xr:uid="{00000000-0005-0000-0000-0000471B0000}"/>
    <cellStyle name="_PromptMonthAnalysis_Detail of Deals_ERCOT 11" xfId="6997" xr:uid="{00000000-0005-0000-0000-0000481B0000}"/>
    <cellStyle name="_PromptMonthAnalysis_Detail_1" xfId="6998" xr:uid="{00000000-0005-0000-0000-0000491B0000}"/>
    <cellStyle name="_PromptMonthAnalysis_Detail_2011 PJM" xfId="6999" xr:uid="{00000000-0005-0000-0000-00004A1B0000}"/>
    <cellStyle name="_PromptMonthAnalysis_Detail_2011 PJM_ERCOT 11" xfId="7000" xr:uid="{00000000-0005-0000-0000-00004B1B0000}"/>
    <cellStyle name="_PromptMonthAnalysis_Detail_Detail" xfId="7001" xr:uid="{00000000-0005-0000-0000-00004C1B0000}"/>
    <cellStyle name="_PromptMonthAnalysis_Detail_Detail_1" xfId="7002" xr:uid="{00000000-0005-0000-0000-00004D1B0000}"/>
    <cellStyle name="_PromptMonthAnalysis_Detail_Detail_1_ERCOT 11" xfId="7003" xr:uid="{00000000-0005-0000-0000-00004E1B0000}"/>
    <cellStyle name="_PromptMonthAnalysis_Detail_Detail_ERCOT 11" xfId="7004" xr:uid="{00000000-0005-0000-0000-00004F1B0000}"/>
    <cellStyle name="_PromptMonthAnalysis_Detail_PJM 11" xfId="7005" xr:uid="{00000000-0005-0000-0000-0000501B0000}"/>
    <cellStyle name="_PromptMonthAnalysis_Fnl All Deals Detail Inc Locks" xfId="7006" xr:uid="{00000000-0005-0000-0000-0000511B0000}"/>
    <cellStyle name="_PromptMonthAnalysis_Fnl All Deals Detail Inc Locks_2011 PJM" xfId="7007" xr:uid="{00000000-0005-0000-0000-0000521B0000}"/>
    <cellStyle name="_PromptMonthAnalysis_Fnl All Deals Detail Inc Locks_2011 PJM_ERCOT 11" xfId="7008" xr:uid="{00000000-0005-0000-0000-0000531B0000}"/>
    <cellStyle name="_PromptMonthAnalysis_Fnl All Deals Detail Inc Locks_Detail" xfId="7009" xr:uid="{00000000-0005-0000-0000-0000541B0000}"/>
    <cellStyle name="_PromptMonthAnalysis_Fnl All Deals Detail Inc Locks_Detail_1" xfId="7010" xr:uid="{00000000-0005-0000-0000-0000551B0000}"/>
    <cellStyle name="_PromptMonthAnalysis_Fnl All Deals Detail Inc Locks_Detail_1_ERCOT 11" xfId="7011" xr:uid="{00000000-0005-0000-0000-0000561B0000}"/>
    <cellStyle name="_PromptMonthAnalysis_Fnl All Deals Detail Inc Locks_Detail_ERCOT 11" xfId="7012" xr:uid="{00000000-0005-0000-0000-0000571B0000}"/>
    <cellStyle name="_PromptMonthAnalysis_Fnl All Deals Detail Inc Locks_PJM 11" xfId="7013" xr:uid="{00000000-0005-0000-0000-0000581B0000}"/>
    <cellStyle name="_PromptMonthAnalysis_Gannaway 3X Deals" xfId="7014" xr:uid="{00000000-0005-0000-0000-0000591B0000}"/>
    <cellStyle name="_PromptMonthAnalysis_Gannaway 3X Deals_2011 PJM" xfId="7015" xr:uid="{00000000-0005-0000-0000-00005A1B0000}"/>
    <cellStyle name="_PromptMonthAnalysis_Gannaway 3X Deals_2011 PJM_ERCOT 11" xfId="7016" xr:uid="{00000000-0005-0000-0000-00005B1B0000}"/>
    <cellStyle name="_PromptMonthAnalysis_Gannaway 3X Deals_Detail" xfId="7017" xr:uid="{00000000-0005-0000-0000-00005C1B0000}"/>
    <cellStyle name="_PromptMonthAnalysis_Gannaway 3X Deals_Detail_1" xfId="7018" xr:uid="{00000000-0005-0000-0000-00005D1B0000}"/>
    <cellStyle name="_PromptMonthAnalysis_Gannaway 3X Deals_Detail_1_ERCOT 11" xfId="7019" xr:uid="{00000000-0005-0000-0000-00005E1B0000}"/>
    <cellStyle name="_PromptMonthAnalysis_Gannaway 3X Deals_Detail_ERCOT 11" xfId="7020" xr:uid="{00000000-0005-0000-0000-00005F1B0000}"/>
    <cellStyle name="_PromptMonthAnalysis_Gannaway 3X Deals_PJM 11" xfId="7021" xr:uid="{00000000-0005-0000-0000-0000601B0000}"/>
    <cellStyle name="_PromptMonthAnalysis_Hendrix 3X Deals" xfId="7022" xr:uid="{00000000-0005-0000-0000-0000611B0000}"/>
    <cellStyle name="_PromptMonthAnalysis_Hendrix 3X Deals_2011 PJM" xfId="7023" xr:uid="{00000000-0005-0000-0000-0000621B0000}"/>
    <cellStyle name="_PromptMonthAnalysis_Hendrix 3X Deals_2011 PJM_ERCOT 11" xfId="7024" xr:uid="{00000000-0005-0000-0000-0000631B0000}"/>
    <cellStyle name="_PromptMonthAnalysis_Hendrix 3X Deals_Detail" xfId="7025" xr:uid="{00000000-0005-0000-0000-0000641B0000}"/>
    <cellStyle name="_PromptMonthAnalysis_Hendrix 3X Deals_Detail_1" xfId="7026" xr:uid="{00000000-0005-0000-0000-0000651B0000}"/>
    <cellStyle name="_PromptMonthAnalysis_Hendrix 3X Deals_Detail_1_ERCOT 11" xfId="7027" xr:uid="{00000000-0005-0000-0000-0000661B0000}"/>
    <cellStyle name="_PromptMonthAnalysis_Hendrix 3X Deals_Detail_ERCOT 11" xfId="7028" xr:uid="{00000000-0005-0000-0000-0000671B0000}"/>
    <cellStyle name="_PromptMonthAnalysis_Hendrix 3X Deals_PJM 11" xfId="7029" xr:uid="{00000000-0005-0000-0000-0000681B0000}"/>
    <cellStyle name="_PromptMonthAnalysis_PJM 11" xfId="7030" xr:uid="{00000000-0005-0000-0000-0000691B0000}"/>
    <cellStyle name="_PromptMonthAnalysis_Roquemore 3X Deals" xfId="7031" xr:uid="{00000000-0005-0000-0000-00006A1B0000}"/>
    <cellStyle name="_PromptMonthAnalysis_Roquemore 3X Deals_2011 PJM" xfId="7032" xr:uid="{00000000-0005-0000-0000-00006B1B0000}"/>
    <cellStyle name="_PromptMonthAnalysis_Roquemore 3X Deals_2011 PJM_ERCOT 11" xfId="7033" xr:uid="{00000000-0005-0000-0000-00006C1B0000}"/>
    <cellStyle name="_PromptMonthAnalysis_Roquemore 3X Deals_Detail" xfId="7034" xr:uid="{00000000-0005-0000-0000-00006D1B0000}"/>
    <cellStyle name="_PromptMonthAnalysis_Roquemore 3X Deals_Detail_1" xfId="7035" xr:uid="{00000000-0005-0000-0000-00006E1B0000}"/>
    <cellStyle name="_PromptMonthAnalysis_Roquemore 3X Deals_Detail_1_ERCOT 11" xfId="7036" xr:uid="{00000000-0005-0000-0000-00006F1B0000}"/>
    <cellStyle name="_PromptMonthAnalysis_Roquemore 3X Deals_Detail_ERCOT 11" xfId="7037" xr:uid="{00000000-0005-0000-0000-0000701B0000}"/>
    <cellStyle name="_PromptMonthAnalysis_Roquemore 3X Deals_PJM 11" xfId="7038" xr:uid="{00000000-0005-0000-0000-0000711B0000}"/>
    <cellStyle name="_PromptMonthAnalysis_Sanders 3X Deals (2)" xfId="7039" xr:uid="{00000000-0005-0000-0000-0000721B0000}"/>
    <cellStyle name="_PromptMonthAnalysis_Sanders 3X Deals (2)_2011 PJM" xfId="7040" xr:uid="{00000000-0005-0000-0000-0000731B0000}"/>
    <cellStyle name="_PromptMonthAnalysis_Sanders 3X Deals (2)_2011 PJM_ERCOT 11" xfId="7041" xr:uid="{00000000-0005-0000-0000-0000741B0000}"/>
    <cellStyle name="_PromptMonthAnalysis_Sanders 3X Deals (2)_Detail" xfId="7042" xr:uid="{00000000-0005-0000-0000-0000751B0000}"/>
    <cellStyle name="_PromptMonthAnalysis_Sanders 3X Deals (2)_Detail_1" xfId="7043" xr:uid="{00000000-0005-0000-0000-0000761B0000}"/>
    <cellStyle name="_PromptMonthAnalysis_Sanders 3X Deals (2)_Detail_1_ERCOT 11" xfId="7044" xr:uid="{00000000-0005-0000-0000-0000771B0000}"/>
    <cellStyle name="_PromptMonthAnalysis_Sanders 3X Deals (2)_Detail_ERCOT 11" xfId="7045" xr:uid="{00000000-0005-0000-0000-0000781B0000}"/>
    <cellStyle name="_PromptMonthAnalysis_Sanders 3X Deals (2)_PJM 11" xfId="7046" xr:uid="{00000000-0005-0000-0000-0000791B0000}"/>
    <cellStyle name="_PromptMonthAnalysis_Sheet2" xfId="7047" xr:uid="{00000000-0005-0000-0000-00007A1B0000}"/>
    <cellStyle name="_PromptMonthAnalysis_Sheet2_2011 PJM" xfId="7048" xr:uid="{00000000-0005-0000-0000-00007B1B0000}"/>
    <cellStyle name="_PromptMonthAnalysis_Sheet2_2011 PJM_ERCOT 11" xfId="7049" xr:uid="{00000000-0005-0000-0000-00007C1B0000}"/>
    <cellStyle name="_PromptMonthAnalysis_Sheet2_Detail" xfId="7050" xr:uid="{00000000-0005-0000-0000-00007D1B0000}"/>
    <cellStyle name="_PromptMonthAnalysis_Sheet2_Detail_1" xfId="7051" xr:uid="{00000000-0005-0000-0000-00007E1B0000}"/>
    <cellStyle name="_PromptMonthAnalysis_Sheet2_Detail_1_ERCOT 11" xfId="7052" xr:uid="{00000000-0005-0000-0000-00007F1B0000}"/>
    <cellStyle name="_PromptMonthAnalysis_Sheet2_Detail_ERCOT 11" xfId="7053" xr:uid="{00000000-0005-0000-0000-0000801B0000}"/>
    <cellStyle name="_PromptMonthAnalysis_Sheet2_PJM 11" xfId="7054" xr:uid="{00000000-0005-0000-0000-0000811B0000}"/>
    <cellStyle name="_Property Tax" xfId="7055" xr:uid="{00000000-0005-0000-0000-0000821B0000}"/>
    <cellStyle name="_Property Tax 2" xfId="7056" xr:uid="{00000000-0005-0000-0000-0000831B0000}"/>
    <cellStyle name="_Property Tax 3" xfId="7057" xr:uid="{00000000-0005-0000-0000-0000841B0000}"/>
    <cellStyle name="_Property Tax 4" xfId="7058" xr:uid="{00000000-0005-0000-0000-0000851B0000}"/>
    <cellStyle name="_Property Tax_aLog" xfId="7059" xr:uid="{00000000-0005-0000-0000-0000861B0000}"/>
    <cellStyle name="_Property Tax_Annual CF" xfId="7060" xr:uid="{00000000-0005-0000-0000-0000871B0000}"/>
    <cellStyle name="_Property Tax_Book1" xfId="7061" xr:uid="{00000000-0005-0000-0000-0000881B0000}"/>
    <cellStyle name="_Property Tax_bSum" xfId="7062" xr:uid="{00000000-0005-0000-0000-0000891B0000}"/>
    <cellStyle name="_Property Tax_bSum_1" xfId="7063" xr:uid="{00000000-0005-0000-0000-00008A1B0000}"/>
    <cellStyle name="_Property Tax_DataIn" xfId="7064" xr:uid="{00000000-0005-0000-0000-00008B1B0000}"/>
    <cellStyle name="_Property Tax_dBuild" xfId="7065" xr:uid="{00000000-0005-0000-0000-00008C1B0000}"/>
    <cellStyle name="_Property Tax_eLoan" xfId="7066" xr:uid="{00000000-0005-0000-0000-00008D1B0000}"/>
    <cellStyle name="_Property Tax_eLoans" xfId="7067" xr:uid="{00000000-0005-0000-0000-00008E1B0000}"/>
    <cellStyle name="_Property Tax_eVF" xfId="7068" xr:uid="{00000000-0005-0000-0000-00008F1B0000}"/>
    <cellStyle name="_Property Tax_eVF_aLog" xfId="7069" xr:uid="{00000000-0005-0000-0000-0000901B0000}"/>
    <cellStyle name="_Property Tax_eVF_bSum" xfId="7070" xr:uid="{00000000-0005-0000-0000-0000911B0000}"/>
    <cellStyle name="_Property Tax_eVF_bSum_1" xfId="7071" xr:uid="{00000000-0005-0000-0000-0000921B0000}"/>
    <cellStyle name="_Property Tax_eVF_fOp" xfId="7072" xr:uid="{00000000-0005-0000-0000-0000931B0000}"/>
    <cellStyle name="_Property Tax_eVF_gAnn" xfId="7073" xr:uid="{00000000-0005-0000-0000-0000941B0000}"/>
    <cellStyle name="_Property Tax_eVF_Gulf Wind 2-199.20MW-MHIs-Merchant-2009Feb03" xfId="7074" xr:uid="{00000000-0005-0000-0000-0000951B0000}"/>
    <cellStyle name="_Property Tax_eVF_Gulf Wind 2-199.20MW-MHIs-Merchant-2009Jan21" xfId="7075" xr:uid="{00000000-0005-0000-0000-0000961B0000}"/>
    <cellStyle name="_Property Tax_eVF_Hatchet Ridge-MHI 2.4s-(2009pricing)-103.20 MW-2009Feb03" xfId="7076" xr:uid="{00000000-0005-0000-0000-0000971B0000}"/>
    <cellStyle name="_Property Tax_eVF_hTaxLease" xfId="7077" xr:uid="{00000000-0005-0000-0000-0000981B0000}"/>
    <cellStyle name="_Property Tax_fOp" xfId="7078" xr:uid="{00000000-0005-0000-0000-0000991B0000}"/>
    <cellStyle name="_Property Tax_gAnn" xfId="7079" xr:uid="{00000000-0005-0000-0000-00009A1B0000}"/>
    <cellStyle name="_Property Tax_Gulf Wind 2-199.20MW-MHIs-Merchant-2009Feb03" xfId="7080" xr:uid="{00000000-0005-0000-0000-00009B1B0000}"/>
    <cellStyle name="_Property Tax_Gulf Wind 2-199.20MW-MHIs-Merchant-2009Jan21" xfId="7081" xr:uid="{00000000-0005-0000-0000-00009C1B0000}"/>
    <cellStyle name="_Property Tax_Hatchet Ridge-MHI 2.4s-(2009pricing)103.20 MW-2008Dec19-VF" xfId="7082" xr:uid="{00000000-0005-0000-0000-00009D1B0000}"/>
    <cellStyle name="_Property Tax_Hatchet Ridge-MHI 2.4s-(2009pricing)-103.20 MW-2009Feb03" xfId="7083" xr:uid="{00000000-0005-0000-0000-00009E1B0000}"/>
    <cellStyle name="_Property Tax_hDataIn" xfId="7084" xr:uid="{00000000-0005-0000-0000-00009F1B0000}"/>
    <cellStyle name="_Property Tax_hTaxLease" xfId="7085" xr:uid="{00000000-0005-0000-0000-0000A01B0000}"/>
    <cellStyle name="_Property Tax_Majestic 2-79.20MW-MHIs-PPA-2008Dec19-VF" xfId="7086" xr:uid="{00000000-0005-0000-0000-0000A11B0000}"/>
    <cellStyle name="_Property Tax_MJ" xfId="7087" xr:uid="{00000000-0005-0000-0000-0000A21B0000}"/>
    <cellStyle name="_Property Tax_PR-MHI 2 4s-00 00MW-2008July17" xfId="7088" xr:uid="{00000000-0005-0000-0000-0000A31B0000}"/>
    <cellStyle name="_Property Tax_ST" xfId="7089" xr:uid="{00000000-0005-0000-0000-0000A41B0000}"/>
    <cellStyle name="_Proposed Wfield Chat Chrry Cntvl Budgets history compared rev 10-31-06rev1" xfId="7090" xr:uid="{00000000-0005-0000-0000-0000A51B0000}"/>
    <cellStyle name="_Proposed Wfield Chat Chrry Cntvl Budgets history compared rev 10-31-06rev1 2" xfId="7091" xr:uid="{00000000-0005-0000-0000-0000A61B0000}"/>
    <cellStyle name="_Proposed Wfield Chat Chrry Cntvl Budgets history compared rev 10-31-06rev1 3" xfId="7092" xr:uid="{00000000-0005-0000-0000-0000A71B0000}"/>
    <cellStyle name="_Proposed Wfield Chat Chrry Cntvl Budgets history compared rev 10-31-06rev1 4" xfId="7093" xr:uid="{00000000-0005-0000-0000-0000A81B0000}"/>
    <cellStyle name="_Proposed Wfield Chat Chrry Cntvl Budgets history compared rev 10-31-06rev1_aLog" xfId="7094" xr:uid="{00000000-0005-0000-0000-0000A91B0000}"/>
    <cellStyle name="_Proposed Wfield Chat Chrry Cntvl Budgets history compared rev 10-31-06rev1_Annual CF" xfId="7095" xr:uid="{00000000-0005-0000-0000-0000AA1B0000}"/>
    <cellStyle name="_Proposed Wfield Chat Chrry Cntvl Budgets history compared rev 10-31-06rev1_Book1" xfId="7096" xr:uid="{00000000-0005-0000-0000-0000AB1B0000}"/>
    <cellStyle name="_Proposed Wfield Chat Chrry Cntvl Budgets history compared rev 10-31-06rev1_bSum" xfId="7097" xr:uid="{00000000-0005-0000-0000-0000AC1B0000}"/>
    <cellStyle name="_Proposed Wfield Chat Chrry Cntvl Budgets history compared rev 10-31-06rev1_bSum_1" xfId="7098" xr:uid="{00000000-0005-0000-0000-0000AD1B0000}"/>
    <cellStyle name="_Proposed Wfield Chat Chrry Cntvl Budgets history compared rev 10-31-06rev1_DataIn" xfId="7099" xr:uid="{00000000-0005-0000-0000-0000AE1B0000}"/>
    <cellStyle name="_Proposed Wfield Chat Chrry Cntvl Budgets history compared rev 10-31-06rev1_dBuild" xfId="7100" xr:uid="{00000000-0005-0000-0000-0000AF1B0000}"/>
    <cellStyle name="_Proposed Wfield Chat Chrry Cntvl Budgets history compared rev 10-31-06rev1_eLoan" xfId="7101" xr:uid="{00000000-0005-0000-0000-0000B01B0000}"/>
    <cellStyle name="_Proposed Wfield Chat Chrry Cntvl Budgets history compared rev 10-31-06rev1_eLoans" xfId="7102" xr:uid="{00000000-0005-0000-0000-0000B11B0000}"/>
    <cellStyle name="_Proposed Wfield Chat Chrry Cntvl Budgets history compared rev 10-31-06rev1_eVF" xfId="7103" xr:uid="{00000000-0005-0000-0000-0000B21B0000}"/>
    <cellStyle name="_Proposed Wfield Chat Chrry Cntvl Budgets history compared rev 10-31-06rev1_eVF_aLog" xfId="7104" xr:uid="{00000000-0005-0000-0000-0000B31B0000}"/>
    <cellStyle name="_Proposed Wfield Chat Chrry Cntvl Budgets history compared rev 10-31-06rev1_eVF_bSum" xfId="7105" xr:uid="{00000000-0005-0000-0000-0000B41B0000}"/>
    <cellStyle name="_Proposed Wfield Chat Chrry Cntvl Budgets history compared rev 10-31-06rev1_eVF_bSum_1" xfId="7106" xr:uid="{00000000-0005-0000-0000-0000B51B0000}"/>
    <cellStyle name="_Proposed Wfield Chat Chrry Cntvl Budgets history compared rev 10-31-06rev1_eVF_fOp" xfId="7107" xr:uid="{00000000-0005-0000-0000-0000B61B0000}"/>
    <cellStyle name="_Proposed Wfield Chat Chrry Cntvl Budgets history compared rev 10-31-06rev1_eVF_gAnn" xfId="7108" xr:uid="{00000000-0005-0000-0000-0000B71B0000}"/>
    <cellStyle name="_Proposed Wfield Chat Chrry Cntvl Budgets history compared rev 10-31-06rev1_eVF_Gulf Wind 2-199.20MW-MHIs-Merchant-2009Feb03" xfId="7109" xr:uid="{00000000-0005-0000-0000-0000B81B0000}"/>
    <cellStyle name="_Proposed Wfield Chat Chrry Cntvl Budgets history compared rev 10-31-06rev1_eVF_Gulf Wind 2-199.20MW-MHIs-Merchant-2009Jan21" xfId="7110" xr:uid="{00000000-0005-0000-0000-0000B91B0000}"/>
    <cellStyle name="_Proposed Wfield Chat Chrry Cntvl Budgets history compared rev 10-31-06rev1_eVF_Hatchet Ridge-MHI 2.4s-(2009pricing)-103.20 MW-2009Feb03" xfId="7111" xr:uid="{00000000-0005-0000-0000-0000BA1B0000}"/>
    <cellStyle name="_Proposed Wfield Chat Chrry Cntvl Budgets history compared rev 10-31-06rev1_eVF_hTaxLease" xfId="7112" xr:uid="{00000000-0005-0000-0000-0000BB1B0000}"/>
    <cellStyle name="_Proposed Wfield Chat Chrry Cntvl Budgets history compared rev 10-31-06rev1_fOp" xfId="7113" xr:uid="{00000000-0005-0000-0000-0000BC1B0000}"/>
    <cellStyle name="_Proposed Wfield Chat Chrry Cntvl Budgets history compared rev 10-31-06rev1_gAnn" xfId="7114" xr:uid="{00000000-0005-0000-0000-0000BD1B0000}"/>
    <cellStyle name="_Proposed Wfield Chat Chrry Cntvl Budgets history compared rev 10-31-06rev1_Gulf Wind 2-199.20MW-MHIs-Merchant-2009Feb03" xfId="7115" xr:uid="{00000000-0005-0000-0000-0000BE1B0000}"/>
    <cellStyle name="_Proposed Wfield Chat Chrry Cntvl Budgets history compared rev 10-31-06rev1_Gulf Wind 2-199.20MW-MHIs-Merchant-2009Jan21" xfId="7116" xr:uid="{00000000-0005-0000-0000-0000BF1B0000}"/>
    <cellStyle name="_Proposed Wfield Chat Chrry Cntvl Budgets history compared rev 10-31-06rev1_Hatchet Ridge-MHI 2.4s-(2009pricing)103.20 MW-2008Dec19-VF" xfId="7117" xr:uid="{00000000-0005-0000-0000-0000C01B0000}"/>
    <cellStyle name="_Proposed Wfield Chat Chrry Cntvl Budgets history compared rev 10-31-06rev1_Hatchet Ridge-MHI 2.4s-(2009pricing)-103.20 MW-2009Feb03" xfId="7118" xr:uid="{00000000-0005-0000-0000-0000C11B0000}"/>
    <cellStyle name="_Proposed Wfield Chat Chrry Cntvl Budgets history compared rev 10-31-06rev1_hDataIn" xfId="7119" xr:uid="{00000000-0005-0000-0000-0000C21B0000}"/>
    <cellStyle name="_Proposed Wfield Chat Chrry Cntvl Budgets history compared rev 10-31-06rev1_hTaxLease" xfId="7120" xr:uid="{00000000-0005-0000-0000-0000C31B0000}"/>
    <cellStyle name="_Proposed Wfield Chat Chrry Cntvl Budgets history compared rev 10-31-06rev1_Majestic 2-79.20MW-MHIs-PPA-2008Dec19-VF" xfId="7121" xr:uid="{00000000-0005-0000-0000-0000C41B0000}"/>
    <cellStyle name="_Proposed Wfield Chat Chrry Cntvl Budgets history compared rev 10-31-06rev1_MJ" xfId="7122" xr:uid="{00000000-0005-0000-0000-0000C51B0000}"/>
    <cellStyle name="_Proposed Wfield Chat Chrry Cntvl Budgets history compared rev 10-31-06rev1_PR-MHI 2 4s-00 00MW-2008July17" xfId="7123" xr:uid="{00000000-0005-0000-0000-0000C61B0000}"/>
    <cellStyle name="_Proposed Wfield Chat Chrry Cntvl Budgets history compared rev 10-31-06rev1_ST" xfId="7124" xr:uid="{00000000-0005-0000-0000-0000C71B0000}"/>
    <cellStyle name="_PVG Numbers" xfId="7125" xr:uid="{00000000-0005-0000-0000-0000C81B0000}"/>
    <cellStyle name="_PVG Numbers 2" xfId="7126" xr:uid="{00000000-0005-0000-0000-0000C91B0000}"/>
    <cellStyle name="_PVG Numbers 3" xfId="7127" xr:uid="{00000000-0005-0000-0000-0000CA1B0000}"/>
    <cellStyle name="_PVG Numbers_PJM 11" xfId="7128" xr:uid="{00000000-0005-0000-0000-0000CB1B0000}"/>
    <cellStyle name="_Rate Model 2005 Submit 110105 final (2) - New build (2) (2)" xfId="7129" xr:uid="{00000000-0005-0000-0000-0000CC1B0000}"/>
    <cellStyle name="_Rate model for Norwalk Exhibit 4-25-07" xfId="7130" xr:uid="{00000000-0005-0000-0000-0000CD1B0000}"/>
    <cellStyle name="_Rating Agency Analysis v2" xfId="7131" xr:uid="{00000000-0005-0000-0000-0000CE1B0000}"/>
    <cellStyle name="_Rating Agency Analysis v2 2" xfId="7132" xr:uid="{00000000-0005-0000-0000-0000CF1B0000}"/>
    <cellStyle name="_Rating Agency Analysis v2 3" xfId="7133" xr:uid="{00000000-0005-0000-0000-0000D01B0000}"/>
    <cellStyle name="_Rating Agency Analysis v2_CEG consolidated model_JEL_v.9" xfId="7134" xr:uid="{00000000-0005-0000-0000-0000D11B0000}"/>
    <cellStyle name="_Rating Agency Analysis v2_CEG consolidated model_JEL_v.9 2" xfId="7135" xr:uid="{00000000-0005-0000-0000-0000D21B0000}"/>
    <cellStyle name="_Rating Agency Analysis v2_CEG consolidated model_JEL_v.9 3" xfId="7136" xr:uid="{00000000-0005-0000-0000-0000D31B0000}"/>
    <cellStyle name="_Rating Agency Analysis v2_CEG consolidated model_JEL_v.9_PJM 11" xfId="7137" xr:uid="{00000000-0005-0000-0000-0000D41B0000}"/>
    <cellStyle name="_Rating Agency Analysis v2_D_Consolidated2" xfId="7138" xr:uid="{00000000-0005-0000-0000-0000D51B0000}"/>
    <cellStyle name="_Rating Agency Analysis v2_D_Consolidated2 2" xfId="7139" xr:uid="{00000000-0005-0000-0000-0000D61B0000}"/>
    <cellStyle name="_Rating Agency Analysis v2_D_Consolidated2 3" xfId="7140" xr:uid="{00000000-0005-0000-0000-0000D71B0000}"/>
    <cellStyle name="_Rating Agency Analysis v2_D_Consolidated2_PJM 11" xfId="7141" xr:uid="{00000000-0005-0000-0000-0000D81B0000}"/>
    <cellStyle name="_Rating Agency Analysis v2_Mutilples Template2" xfId="7142" xr:uid="{00000000-0005-0000-0000-0000D91B0000}"/>
    <cellStyle name="_Rating Agency Analysis v2_Mutilples Template2 2" xfId="7143" xr:uid="{00000000-0005-0000-0000-0000DA1B0000}"/>
    <cellStyle name="_Rating Agency Analysis v2_Mutilples Template2 3" xfId="7144" xr:uid="{00000000-0005-0000-0000-0000DB1B0000}"/>
    <cellStyle name="_Rating Agency Analysis v2_Mutilples Template2_PJM 11" xfId="7145" xr:uid="{00000000-0005-0000-0000-0000DC1B0000}"/>
    <cellStyle name="_Rating Agency Analysis v2_PJM 11" xfId="7146" xr:uid="{00000000-0005-0000-0000-0000DD1B0000}"/>
    <cellStyle name="_Rating Agency Model v3" xfId="7147" xr:uid="{00000000-0005-0000-0000-0000DE1B0000}"/>
    <cellStyle name="_Rec Detail" xfId="7148" xr:uid="{00000000-0005-0000-0000-0000DF1B0000}"/>
    <cellStyle name="_Rec Detail 2" xfId="7149" xr:uid="{00000000-0005-0000-0000-0000E01B0000}"/>
    <cellStyle name="_Rec Detail 3" xfId="7150" xr:uid="{00000000-0005-0000-0000-0000E11B0000}"/>
    <cellStyle name="_Rec Detail_PJM 11" xfId="7151" xr:uid="{00000000-0005-0000-0000-0000E21B0000}"/>
    <cellStyle name="_Reconciliation of Electron to Asset Management Models" xfId="7152" xr:uid="{00000000-0005-0000-0000-0000E31B0000}"/>
    <cellStyle name="_Regional" xfId="7153" xr:uid="{00000000-0005-0000-0000-0000E41B0000}"/>
    <cellStyle name="_Regional 2" xfId="7154" xr:uid="{00000000-0005-0000-0000-0000E51B0000}"/>
    <cellStyle name="_Regional 3" xfId="7155" xr:uid="{00000000-0005-0000-0000-0000E61B0000}"/>
    <cellStyle name="_Regional 4" xfId="7156" xr:uid="{00000000-0005-0000-0000-0000E71B0000}"/>
    <cellStyle name="_Regional_aLog" xfId="7157" xr:uid="{00000000-0005-0000-0000-0000E81B0000}"/>
    <cellStyle name="_Regional_Annual CF" xfId="7158" xr:uid="{00000000-0005-0000-0000-0000E91B0000}"/>
    <cellStyle name="_Regional_Book1" xfId="7159" xr:uid="{00000000-0005-0000-0000-0000EA1B0000}"/>
    <cellStyle name="_Regional_bSum" xfId="7160" xr:uid="{00000000-0005-0000-0000-0000EB1B0000}"/>
    <cellStyle name="_Regional_bSum_1" xfId="7161" xr:uid="{00000000-0005-0000-0000-0000EC1B0000}"/>
    <cellStyle name="_Regional_DataIn" xfId="7162" xr:uid="{00000000-0005-0000-0000-0000ED1B0000}"/>
    <cellStyle name="_Regional_dBuild" xfId="7163" xr:uid="{00000000-0005-0000-0000-0000EE1B0000}"/>
    <cellStyle name="_Regional_eLoan" xfId="7164" xr:uid="{00000000-0005-0000-0000-0000EF1B0000}"/>
    <cellStyle name="_Regional_eLoans" xfId="7165" xr:uid="{00000000-0005-0000-0000-0000F01B0000}"/>
    <cellStyle name="_Regional_eVF" xfId="7166" xr:uid="{00000000-0005-0000-0000-0000F11B0000}"/>
    <cellStyle name="_Regional_eVF_aLog" xfId="7167" xr:uid="{00000000-0005-0000-0000-0000F21B0000}"/>
    <cellStyle name="_Regional_eVF_bSum" xfId="7168" xr:uid="{00000000-0005-0000-0000-0000F31B0000}"/>
    <cellStyle name="_Regional_eVF_bSum_1" xfId="7169" xr:uid="{00000000-0005-0000-0000-0000F41B0000}"/>
    <cellStyle name="_Regional_eVF_fOp" xfId="7170" xr:uid="{00000000-0005-0000-0000-0000F51B0000}"/>
    <cellStyle name="_Regional_eVF_gAnn" xfId="7171" xr:uid="{00000000-0005-0000-0000-0000F61B0000}"/>
    <cellStyle name="_Regional_eVF_Gulf Wind 2-199.20MW-MHIs-Merchant-2009Feb03" xfId="7172" xr:uid="{00000000-0005-0000-0000-0000F71B0000}"/>
    <cellStyle name="_Regional_eVF_Gulf Wind 2-199.20MW-MHIs-Merchant-2009Jan21" xfId="7173" xr:uid="{00000000-0005-0000-0000-0000F81B0000}"/>
    <cellStyle name="_Regional_eVF_Hatchet Ridge-MHI 2.4s-(2009pricing)-103.20 MW-2009Feb03" xfId="7174" xr:uid="{00000000-0005-0000-0000-0000F91B0000}"/>
    <cellStyle name="_Regional_eVF_hTaxLease" xfId="7175" xr:uid="{00000000-0005-0000-0000-0000FA1B0000}"/>
    <cellStyle name="_Regional_fOp" xfId="7176" xr:uid="{00000000-0005-0000-0000-0000FB1B0000}"/>
    <cellStyle name="_Regional_gAnn" xfId="7177" xr:uid="{00000000-0005-0000-0000-0000FC1B0000}"/>
    <cellStyle name="_Regional_Gulf Wind 2-199.20MW-MHIs-Merchant-2009Feb03" xfId="7178" xr:uid="{00000000-0005-0000-0000-0000FD1B0000}"/>
    <cellStyle name="_Regional_Gulf Wind 2-199.20MW-MHIs-Merchant-2009Jan21" xfId="7179" xr:uid="{00000000-0005-0000-0000-0000FE1B0000}"/>
    <cellStyle name="_Regional_Hatchet Ridge-MHI 2.4s-(2009pricing)103.20 MW-2008Dec19-VF" xfId="7180" xr:uid="{00000000-0005-0000-0000-0000FF1B0000}"/>
    <cellStyle name="_Regional_Hatchet Ridge-MHI 2.4s-(2009pricing)-103.20 MW-2009Feb03" xfId="7181" xr:uid="{00000000-0005-0000-0000-0000001C0000}"/>
    <cellStyle name="_Regional_hDataIn" xfId="7182" xr:uid="{00000000-0005-0000-0000-0000011C0000}"/>
    <cellStyle name="_Regional_hTaxLease" xfId="7183" xr:uid="{00000000-0005-0000-0000-0000021C0000}"/>
    <cellStyle name="_Regional_Majestic 2-79.20MW-MHIs-PPA-2008Dec19-VF" xfId="7184" xr:uid="{00000000-0005-0000-0000-0000031C0000}"/>
    <cellStyle name="_Regional_MJ" xfId="7185" xr:uid="{00000000-0005-0000-0000-0000041C0000}"/>
    <cellStyle name="_Regional_PR-MHI 2 4s-00 00MW-2008July17" xfId="7186" xr:uid="{00000000-0005-0000-0000-0000051C0000}"/>
    <cellStyle name="_Regional_ST" xfId="7187" xr:uid="{00000000-0005-0000-0000-0000061C0000}"/>
    <cellStyle name="_Renaissance" xfId="7188" xr:uid="{00000000-0005-0000-0000-0000071C0000}"/>
    <cellStyle name="_reporting Pkg 03-15" xfId="7189" xr:uid="{00000000-0005-0000-0000-0000081C0000}"/>
    <cellStyle name="_Request" xfId="7190" xr:uid="{00000000-0005-0000-0000-0000091C0000}"/>
    <cellStyle name="_Request 2" xfId="7191" xr:uid="{00000000-0005-0000-0000-00000A1C0000}"/>
    <cellStyle name="_Request 3" xfId="7192" xr:uid="{00000000-0005-0000-0000-00000B1C0000}"/>
    <cellStyle name="_Request_Brokers" xfId="7193" xr:uid="{00000000-0005-0000-0000-00000C1C0000}"/>
    <cellStyle name="_Request_Brokers_1" xfId="7194" xr:uid="{00000000-0005-0000-0000-00000D1C0000}"/>
    <cellStyle name="_Request_Brokers_1_Detail" xfId="7195" xr:uid="{00000000-0005-0000-0000-00000E1C0000}"/>
    <cellStyle name="_Request_Brokers_1_ERCOT 11" xfId="7196" xr:uid="{00000000-0005-0000-0000-00000F1C0000}"/>
    <cellStyle name="_Request_Brokers_Detail" xfId="7197" xr:uid="{00000000-0005-0000-0000-0000101C0000}"/>
    <cellStyle name="_Request_Brokers_ERCOT 11" xfId="7198" xr:uid="{00000000-0005-0000-0000-0000111C0000}"/>
    <cellStyle name="_Request_Detail" xfId="7199" xr:uid="{00000000-0005-0000-0000-0000121C0000}"/>
    <cellStyle name="_Request_Detail of Deals" xfId="7200" xr:uid="{00000000-0005-0000-0000-0000131C0000}"/>
    <cellStyle name="_Request_Detail of Deals_1" xfId="7201" xr:uid="{00000000-0005-0000-0000-0000141C0000}"/>
    <cellStyle name="_Request_Detail of Deals_1_Detail" xfId="7202" xr:uid="{00000000-0005-0000-0000-0000151C0000}"/>
    <cellStyle name="_Request_Detail of Deals_1_Detail_ERCOT 11" xfId="7203" xr:uid="{00000000-0005-0000-0000-0000161C0000}"/>
    <cellStyle name="_Request_Detail of Deals_2" xfId="7204" xr:uid="{00000000-0005-0000-0000-0000171C0000}"/>
    <cellStyle name="_Request_Detail of Deals_2_Detail" xfId="7205" xr:uid="{00000000-0005-0000-0000-0000181C0000}"/>
    <cellStyle name="_Request_Detail of Deals_2_ERCOT 11" xfId="7206" xr:uid="{00000000-0005-0000-0000-0000191C0000}"/>
    <cellStyle name="_Request_Detail of Deals_Detail" xfId="7207" xr:uid="{00000000-0005-0000-0000-00001A1C0000}"/>
    <cellStyle name="_Request_Detail of Deals_ERCOT 11" xfId="7208" xr:uid="{00000000-0005-0000-0000-00001B1C0000}"/>
    <cellStyle name="_Request_Detail_1" xfId="7209" xr:uid="{00000000-0005-0000-0000-00001C1C0000}"/>
    <cellStyle name="_Request_Detail_2011 PJM" xfId="7210" xr:uid="{00000000-0005-0000-0000-00001D1C0000}"/>
    <cellStyle name="_Request_Detail_2011 PJM_ERCOT 11" xfId="7211" xr:uid="{00000000-0005-0000-0000-00001E1C0000}"/>
    <cellStyle name="_Request_Detail_Detail" xfId="7212" xr:uid="{00000000-0005-0000-0000-00001F1C0000}"/>
    <cellStyle name="_Request_Detail_Detail_1" xfId="7213" xr:uid="{00000000-0005-0000-0000-0000201C0000}"/>
    <cellStyle name="_Request_Detail_Detail_1_ERCOT 11" xfId="7214" xr:uid="{00000000-0005-0000-0000-0000211C0000}"/>
    <cellStyle name="_Request_Detail_Detail_ERCOT 11" xfId="7215" xr:uid="{00000000-0005-0000-0000-0000221C0000}"/>
    <cellStyle name="_Request_Detail_PJM 11" xfId="7216" xr:uid="{00000000-0005-0000-0000-0000231C0000}"/>
    <cellStyle name="_Request_Fnl All Deals Detail Inc Locks" xfId="7217" xr:uid="{00000000-0005-0000-0000-0000241C0000}"/>
    <cellStyle name="_Request_Fnl All Deals Detail Inc Locks_2011 PJM" xfId="7218" xr:uid="{00000000-0005-0000-0000-0000251C0000}"/>
    <cellStyle name="_Request_Fnl All Deals Detail Inc Locks_2011 PJM_ERCOT 11" xfId="7219" xr:uid="{00000000-0005-0000-0000-0000261C0000}"/>
    <cellStyle name="_Request_Fnl All Deals Detail Inc Locks_Detail" xfId="7220" xr:uid="{00000000-0005-0000-0000-0000271C0000}"/>
    <cellStyle name="_Request_Fnl All Deals Detail Inc Locks_Detail_1" xfId="7221" xr:uid="{00000000-0005-0000-0000-0000281C0000}"/>
    <cellStyle name="_Request_Fnl All Deals Detail Inc Locks_Detail_1_ERCOT 11" xfId="7222" xr:uid="{00000000-0005-0000-0000-0000291C0000}"/>
    <cellStyle name="_Request_Fnl All Deals Detail Inc Locks_Detail_ERCOT 11" xfId="7223" xr:uid="{00000000-0005-0000-0000-00002A1C0000}"/>
    <cellStyle name="_Request_Fnl All Deals Detail Inc Locks_PJM 11" xfId="7224" xr:uid="{00000000-0005-0000-0000-00002B1C0000}"/>
    <cellStyle name="_Request_Gannaway 3X Deals" xfId="7225" xr:uid="{00000000-0005-0000-0000-00002C1C0000}"/>
    <cellStyle name="_Request_Gannaway 3X Deals_2011 PJM" xfId="7226" xr:uid="{00000000-0005-0000-0000-00002D1C0000}"/>
    <cellStyle name="_Request_Gannaway 3X Deals_2011 PJM_ERCOT 11" xfId="7227" xr:uid="{00000000-0005-0000-0000-00002E1C0000}"/>
    <cellStyle name="_Request_Gannaway 3X Deals_Detail" xfId="7228" xr:uid="{00000000-0005-0000-0000-00002F1C0000}"/>
    <cellStyle name="_Request_Gannaway 3X Deals_Detail_1" xfId="7229" xr:uid="{00000000-0005-0000-0000-0000301C0000}"/>
    <cellStyle name="_Request_Gannaway 3X Deals_Detail_1_ERCOT 11" xfId="7230" xr:uid="{00000000-0005-0000-0000-0000311C0000}"/>
    <cellStyle name="_Request_Gannaway 3X Deals_Detail_ERCOT 11" xfId="7231" xr:uid="{00000000-0005-0000-0000-0000321C0000}"/>
    <cellStyle name="_Request_Gannaway 3X Deals_PJM 11" xfId="7232" xr:uid="{00000000-0005-0000-0000-0000331C0000}"/>
    <cellStyle name="_Request_Hendrix 3X Deals" xfId="7233" xr:uid="{00000000-0005-0000-0000-0000341C0000}"/>
    <cellStyle name="_Request_Hendrix 3X Deals_2011 PJM" xfId="7234" xr:uid="{00000000-0005-0000-0000-0000351C0000}"/>
    <cellStyle name="_Request_Hendrix 3X Deals_2011 PJM_ERCOT 11" xfId="7235" xr:uid="{00000000-0005-0000-0000-0000361C0000}"/>
    <cellStyle name="_Request_Hendrix 3X Deals_Detail" xfId="7236" xr:uid="{00000000-0005-0000-0000-0000371C0000}"/>
    <cellStyle name="_Request_Hendrix 3X Deals_Detail_1" xfId="7237" xr:uid="{00000000-0005-0000-0000-0000381C0000}"/>
    <cellStyle name="_Request_Hendrix 3X Deals_Detail_1_ERCOT 11" xfId="7238" xr:uid="{00000000-0005-0000-0000-0000391C0000}"/>
    <cellStyle name="_Request_Hendrix 3X Deals_Detail_ERCOT 11" xfId="7239" xr:uid="{00000000-0005-0000-0000-00003A1C0000}"/>
    <cellStyle name="_Request_Hendrix 3X Deals_PJM 11" xfId="7240" xr:uid="{00000000-0005-0000-0000-00003B1C0000}"/>
    <cellStyle name="_Request_PJM 11" xfId="7241" xr:uid="{00000000-0005-0000-0000-00003C1C0000}"/>
    <cellStyle name="_Request_Roquemore 3X Deals" xfId="7242" xr:uid="{00000000-0005-0000-0000-00003D1C0000}"/>
    <cellStyle name="_Request_Roquemore 3X Deals_2011 PJM" xfId="7243" xr:uid="{00000000-0005-0000-0000-00003E1C0000}"/>
    <cellStyle name="_Request_Roquemore 3X Deals_2011 PJM_ERCOT 11" xfId="7244" xr:uid="{00000000-0005-0000-0000-00003F1C0000}"/>
    <cellStyle name="_Request_Roquemore 3X Deals_Detail" xfId="7245" xr:uid="{00000000-0005-0000-0000-0000401C0000}"/>
    <cellStyle name="_Request_Roquemore 3X Deals_Detail_1" xfId="7246" xr:uid="{00000000-0005-0000-0000-0000411C0000}"/>
    <cellStyle name="_Request_Roquemore 3X Deals_Detail_1_ERCOT 11" xfId="7247" xr:uid="{00000000-0005-0000-0000-0000421C0000}"/>
    <cellStyle name="_Request_Roquemore 3X Deals_Detail_ERCOT 11" xfId="7248" xr:uid="{00000000-0005-0000-0000-0000431C0000}"/>
    <cellStyle name="_Request_Roquemore 3X Deals_PJM 11" xfId="7249" xr:uid="{00000000-0005-0000-0000-0000441C0000}"/>
    <cellStyle name="_Request_Sanders 3X Deals (2)" xfId="7250" xr:uid="{00000000-0005-0000-0000-0000451C0000}"/>
    <cellStyle name="_Request_Sanders 3X Deals (2)_2011 PJM" xfId="7251" xr:uid="{00000000-0005-0000-0000-0000461C0000}"/>
    <cellStyle name="_Request_Sanders 3X Deals (2)_2011 PJM_ERCOT 11" xfId="7252" xr:uid="{00000000-0005-0000-0000-0000471C0000}"/>
    <cellStyle name="_Request_Sanders 3X Deals (2)_Detail" xfId="7253" xr:uid="{00000000-0005-0000-0000-0000481C0000}"/>
    <cellStyle name="_Request_Sanders 3X Deals (2)_Detail_1" xfId="7254" xr:uid="{00000000-0005-0000-0000-0000491C0000}"/>
    <cellStyle name="_Request_Sanders 3X Deals (2)_Detail_1_ERCOT 11" xfId="7255" xr:uid="{00000000-0005-0000-0000-00004A1C0000}"/>
    <cellStyle name="_Request_Sanders 3X Deals (2)_Detail_ERCOT 11" xfId="7256" xr:uid="{00000000-0005-0000-0000-00004B1C0000}"/>
    <cellStyle name="_Request_Sanders 3X Deals (2)_PJM 11" xfId="7257" xr:uid="{00000000-0005-0000-0000-00004C1C0000}"/>
    <cellStyle name="_Request_Sheet2" xfId="7258" xr:uid="{00000000-0005-0000-0000-00004D1C0000}"/>
    <cellStyle name="_Request_Sheet2_2011 PJM" xfId="7259" xr:uid="{00000000-0005-0000-0000-00004E1C0000}"/>
    <cellStyle name="_Request_Sheet2_2011 PJM_ERCOT 11" xfId="7260" xr:uid="{00000000-0005-0000-0000-00004F1C0000}"/>
    <cellStyle name="_Request_Sheet2_Detail" xfId="7261" xr:uid="{00000000-0005-0000-0000-0000501C0000}"/>
    <cellStyle name="_Request_Sheet2_Detail_1" xfId="7262" xr:uid="{00000000-0005-0000-0000-0000511C0000}"/>
    <cellStyle name="_Request_Sheet2_Detail_1_ERCOT 11" xfId="7263" xr:uid="{00000000-0005-0000-0000-0000521C0000}"/>
    <cellStyle name="_Request_Sheet2_Detail_ERCOT 11" xfId="7264" xr:uid="{00000000-0005-0000-0000-0000531C0000}"/>
    <cellStyle name="_Request_Sheet2_PJM 11" xfId="7265" xr:uid="{00000000-0005-0000-0000-0000541C0000}"/>
    <cellStyle name="_revenue pages" xfId="7266" xr:uid="{00000000-0005-0000-0000-0000551C0000}"/>
    <cellStyle name="_Revised Model - v13 (from CSFB 5-4-04) copy Heat Rate" xfId="7267" xr:uid="{00000000-0005-0000-0000-0000561C0000}"/>
    <cellStyle name="_Rigel 112106 Base Case $132m" xfId="7268" xr:uid="{00000000-0005-0000-0000-0000571C0000}"/>
    <cellStyle name="_Riverside" xfId="7269" xr:uid="{00000000-0005-0000-0000-0000581C0000}"/>
    <cellStyle name="_Riverside Refi Model 4-14-04" xfId="7270" xr:uid="{00000000-0005-0000-0000-0000591C0000}"/>
    <cellStyle name="_Riverside Refi Model 4-14-04 - aruna" xfId="7271" xr:uid="{00000000-0005-0000-0000-00005A1C0000}"/>
    <cellStyle name="_RMEC 2X1 501F 78% starts r6 011402 OM1 (from Andrew W. 6-27-03 9-28am)" xfId="7272" xr:uid="{00000000-0005-0000-0000-00005B1C0000}"/>
    <cellStyle name="_RMEC 2X1 501F 84% hours r12 100802" xfId="7273" xr:uid="{00000000-0005-0000-0000-00005C1C0000}"/>
    <cellStyle name="_RMEC Refi Model 4-14-04" xfId="7274" xr:uid="{00000000-0005-0000-0000-00005D1C0000}"/>
    <cellStyle name="_RMEC Refi Model 4-14-04 - aruna" xfId="7275" xr:uid="{00000000-0005-0000-0000-00005E1C0000}"/>
    <cellStyle name="_Rocky Mount DRD" xfId="7276" xr:uid="{00000000-0005-0000-0000-00005F1C0000}"/>
    <cellStyle name="_RR_Emissions" xfId="7277" xr:uid="{00000000-0005-0000-0000-0000601C0000}"/>
    <cellStyle name="_RR_Emissions 2" xfId="7278" xr:uid="{00000000-0005-0000-0000-0000611C0000}"/>
    <cellStyle name="_RR_Emissions 3" xfId="7279" xr:uid="{00000000-0005-0000-0000-0000621C0000}"/>
    <cellStyle name="_RR_Emissions_OLS Balance Sheet" xfId="7280" xr:uid="{00000000-0005-0000-0000-0000631C0000}"/>
    <cellStyle name="_RR_Emissions_PJM 11" xfId="7281" xr:uid="{00000000-0005-0000-0000-0000641C0000}"/>
    <cellStyle name="_Saguaro Income Aug 07" xfId="7282" xr:uid="{00000000-0005-0000-0000-0000651C0000}"/>
    <cellStyle name="_Saguaro Income Dec 06" xfId="7283" xr:uid="{00000000-0005-0000-0000-0000661C0000}"/>
    <cellStyle name="_Saguaro Income Dec 07" xfId="7284" xr:uid="{00000000-0005-0000-0000-0000671C0000}"/>
    <cellStyle name="_Saguaro Income Feb 07" xfId="7285" xr:uid="{00000000-0005-0000-0000-0000681C0000}"/>
    <cellStyle name="_Saguaro Income Feb 08" xfId="7286" xr:uid="{00000000-0005-0000-0000-0000691C0000}"/>
    <cellStyle name="_Saguaro Income Mar 07" xfId="7287" xr:uid="{00000000-0005-0000-0000-00006A1C0000}"/>
    <cellStyle name="_Saguaro Income Mar 08" xfId="7288" xr:uid="{00000000-0005-0000-0000-00006B1C0000}"/>
    <cellStyle name="_Saguaro Income Nov 07" xfId="7289" xr:uid="{00000000-0005-0000-0000-00006C1C0000}"/>
    <cellStyle name="_Sales Reporting_June'02" xfId="7290" xr:uid="{00000000-0005-0000-0000-00006D1C0000}"/>
    <cellStyle name="_Sandy Creek - LS Power Allocation (version 1)" xfId="7291" xr:uid="{00000000-0005-0000-0000-00006E1C0000}"/>
    <cellStyle name="_SC" xfId="7292" xr:uid="{00000000-0005-0000-0000-00006F1C0000}"/>
    <cellStyle name="_SC 2" xfId="7293" xr:uid="{00000000-0005-0000-0000-0000701C0000}"/>
    <cellStyle name="_SC 3" xfId="7294" xr:uid="{00000000-0005-0000-0000-0000711C0000}"/>
    <cellStyle name="_SC Summary" xfId="7295" xr:uid="{00000000-0005-0000-0000-0000721C0000}"/>
    <cellStyle name="_SC Summary 2" xfId="7296" xr:uid="{00000000-0005-0000-0000-0000731C0000}"/>
    <cellStyle name="_SC Summary 3" xfId="7297" xr:uid="{00000000-0005-0000-0000-0000741C0000}"/>
    <cellStyle name="_SC Summary_OLS Balance Sheet" xfId="7298" xr:uid="{00000000-0005-0000-0000-0000751C0000}"/>
    <cellStyle name="_SC Summary_PJM 11" xfId="7299" xr:uid="{00000000-0005-0000-0000-0000761C0000}"/>
    <cellStyle name="_SC_PJM 11" xfId="7300" xr:uid="{00000000-0005-0000-0000-0000771C0000}"/>
    <cellStyle name="_SC_PR" xfId="7301" xr:uid="{00000000-0005-0000-0000-0000781C0000}"/>
    <cellStyle name="_SC_PR 2" xfId="7302" xr:uid="{00000000-0005-0000-0000-0000791C0000}"/>
    <cellStyle name="_SC_PR 3" xfId="7303" xr:uid="{00000000-0005-0000-0000-00007A1C0000}"/>
    <cellStyle name="_SC_PR_PJM 11" xfId="7304" xr:uid="{00000000-0005-0000-0000-00007B1C0000}"/>
    <cellStyle name="_Shaping_tool" xfId="7305" xr:uid="{00000000-0005-0000-0000-00007C1C0000}"/>
    <cellStyle name="_Share Strategy v6 012207" xfId="7306" xr:uid="{00000000-0005-0000-0000-00007D1C0000}"/>
    <cellStyle name="_Share Strategy v6 012207 2" xfId="7307" xr:uid="{00000000-0005-0000-0000-00007E1C0000}"/>
    <cellStyle name="_Sheet1" xfId="7308" xr:uid="{00000000-0005-0000-0000-00007F1C0000}"/>
    <cellStyle name="_Sheet1 2" xfId="7309" xr:uid="{00000000-0005-0000-0000-0000801C0000}"/>
    <cellStyle name="_Sheet1 3" xfId="7310" xr:uid="{00000000-0005-0000-0000-0000811C0000}"/>
    <cellStyle name="_Sheet1 4" xfId="7311" xr:uid="{00000000-0005-0000-0000-0000821C0000}"/>
    <cellStyle name="_Sheet1_aLog" xfId="7312" xr:uid="{00000000-0005-0000-0000-0000831C0000}"/>
    <cellStyle name="_Sheet1_Annual CF" xfId="7313" xr:uid="{00000000-0005-0000-0000-0000841C0000}"/>
    <cellStyle name="_Sheet1_AnnualData" xfId="7314" xr:uid="{00000000-0005-0000-0000-0000851C0000}"/>
    <cellStyle name="_Sheet1_AnnualData 2" xfId="7315" xr:uid="{00000000-0005-0000-0000-0000861C0000}"/>
    <cellStyle name="_Sheet1_AnnualData 3" xfId="7316" xr:uid="{00000000-0005-0000-0000-0000871C0000}"/>
    <cellStyle name="_Sheet1_AnnualData 4" xfId="7317" xr:uid="{00000000-0005-0000-0000-0000881C0000}"/>
    <cellStyle name="_Sheet1_AnnualData_aLog" xfId="7318" xr:uid="{00000000-0005-0000-0000-0000891C0000}"/>
    <cellStyle name="_Sheet1_AnnualData_Annual CF" xfId="7319" xr:uid="{00000000-0005-0000-0000-00008A1C0000}"/>
    <cellStyle name="_Sheet1_AnnualData_Book1" xfId="7320" xr:uid="{00000000-0005-0000-0000-00008B1C0000}"/>
    <cellStyle name="_Sheet1_AnnualData_bSum" xfId="7321" xr:uid="{00000000-0005-0000-0000-00008C1C0000}"/>
    <cellStyle name="_Sheet1_AnnualData_bSum_1" xfId="7322" xr:uid="{00000000-0005-0000-0000-00008D1C0000}"/>
    <cellStyle name="_Sheet1_AnnualData_DataIn" xfId="7323" xr:uid="{00000000-0005-0000-0000-00008E1C0000}"/>
    <cellStyle name="_Sheet1_AnnualData_dBuild" xfId="7324" xr:uid="{00000000-0005-0000-0000-00008F1C0000}"/>
    <cellStyle name="_Sheet1_AnnualData_eLoan" xfId="7325" xr:uid="{00000000-0005-0000-0000-0000901C0000}"/>
    <cellStyle name="_Sheet1_AnnualData_eLoans" xfId="7326" xr:uid="{00000000-0005-0000-0000-0000911C0000}"/>
    <cellStyle name="_Sheet1_AnnualData_eVF" xfId="7327" xr:uid="{00000000-0005-0000-0000-0000921C0000}"/>
    <cellStyle name="_Sheet1_AnnualData_eVF_aLog" xfId="7328" xr:uid="{00000000-0005-0000-0000-0000931C0000}"/>
    <cellStyle name="_Sheet1_AnnualData_eVF_bSum" xfId="7329" xr:uid="{00000000-0005-0000-0000-0000941C0000}"/>
    <cellStyle name="_Sheet1_AnnualData_eVF_bSum_1" xfId="7330" xr:uid="{00000000-0005-0000-0000-0000951C0000}"/>
    <cellStyle name="_Sheet1_AnnualData_eVF_fOp" xfId="7331" xr:uid="{00000000-0005-0000-0000-0000961C0000}"/>
    <cellStyle name="_Sheet1_AnnualData_eVF_gAnn" xfId="7332" xr:uid="{00000000-0005-0000-0000-0000971C0000}"/>
    <cellStyle name="_Sheet1_AnnualData_eVF_Gulf Wind 2-199.20MW-MHIs-Merchant-2009Feb03" xfId="7333" xr:uid="{00000000-0005-0000-0000-0000981C0000}"/>
    <cellStyle name="_Sheet1_AnnualData_eVF_Gulf Wind 2-199.20MW-MHIs-Merchant-2009Jan21" xfId="7334" xr:uid="{00000000-0005-0000-0000-0000991C0000}"/>
    <cellStyle name="_Sheet1_AnnualData_eVF_Hatchet Ridge-MHI 2.4s-(2009pricing)-103.20 MW-2009Feb03" xfId="7335" xr:uid="{00000000-0005-0000-0000-00009A1C0000}"/>
    <cellStyle name="_Sheet1_AnnualData_eVF_hTaxLease" xfId="7336" xr:uid="{00000000-0005-0000-0000-00009B1C0000}"/>
    <cellStyle name="_Sheet1_AnnualData_fOp" xfId="7337" xr:uid="{00000000-0005-0000-0000-00009C1C0000}"/>
    <cellStyle name="_Sheet1_AnnualData_gAnn" xfId="7338" xr:uid="{00000000-0005-0000-0000-00009D1C0000}"/>
    <cellStyle name="_Sheet1_AnnualData_Gulf Wind 2-199.20MW-MHIs-Merchant-2009Feb03" xfId="7339" xr:uid="{00000000-0005-0000-0000-00009E1C0000}"/>
    <cellStyle name="_Sheet1_AnnualData_Gulf Wind 2-199.20MW-MHIs-Merchant-2009Jan21" xfId="7340" xr:uid="{00000000-0005-0000-0000-00009F1C0000}"/>
    <cellStyle name="_Sheet1_AnnualData_Hatchet Ridge-MHI 2.4s-(2009pricing)103.20 MW-2008Dec19-VF" xfId="7341" xr:uid="{00000000-0005-0000-0000-0000A01C0000}"/>
    <cellStyle name="_Sheet1_AnnualData_Hatchet Ridge-MHI 2.4s-(2009pricing)-103.20 MW-2009Feb03" xfId="7342" xr:uid="{00000000-0005-0000-0000-0000A11C0000}"/>
    <cellStyle name="_Sheet1_AnnualData_hDataIn" xfId="7343" xr:uid="{00000000-0005-0000-0000-0000A21C0000}"/>
    <cellStyle name="_Sheet1_AnnualData_hTaxLease" xfId="7344" xr:uid="{00000000-0005-0000-0000-0000A31C0000}"/>
    <cellStyle name="_Sheet1_AnnualData_Majestic 2-79.20MW-MHIs-PPA-2008Dec19-VF" xfId="7345" xr:uid="{00000000-0005-0000-0000-0000A41C0000}"/>
    <cellStyle name="_Sheet1_AnnualData_MJ" xfId="7346" xr:uid="{00000000-0005-0000-0000-0000A51C0000}"/>
    <cellStyle name="_Sheet1_AnnualData_PR-MHI 2 4s-00 00MW-2008July17" xfId="7347" xr:uid="{00000000-0005-0000-0000-0000A61C0000}"/>
    <cellStyle name="_Sheet1_AnnualData_ST" xfId="7348" xr:uid="{00000000-0005-0000-0000-0000A71C0000}"/>
    <cellStyle name="_Sheet1_Book1" xfId="7349" xr:uid="{00000000-0005-0000-0000-0000A81C0000}"/>
    <cellStyle name="_Sheet1_Book1 2" xfId="7350" xr:uid="{00000000-0005-0000-0000-0000A91C0000}"/>
    <cellStyle name="_Sheet1_Book1 3" xfId="7351" xr:uid="{00000000-0005-0000-0000-0000AA1C0000}"/>
    <cellStyle name="_Sheet1_Book1 4" xfId="7352" xr:uid="{00000000-0005-0000-0000-0000AB1C0000}"/>
    <cellStyle name="_Sheet1_Book1_1" xfId="7353" xr:uid="{00000000-0005-0000-0000-0000AC1C0000}"/>
    <cellStyle name="_Sheet1_Book1_aLog" xfId="7354" xr:uid="{00000000-0005-0000-0000-0000AD1C0000}"/>
    <cellStyle name="_Sheet1_Book1_Annual CF" xfId="7355" xr:uid="{00000000-0005-0000-0000-0000AE1C0000}"/>
    <cellStyle name="_Sheet1_Book1_Book1" xfId="7356" xr:uid="{00000000-0005-0000-0000-0000AF1C0000}"/>
    <cellStyle name="_Sheet1_Book1_bSum" xfId="7357" xr:uid="{00000000-0005-0000-0000-0000B01C0000}"/>
    <cellStyle name="_Sheet1_Book1_bSum_1" xfId="7358" xr:uid="{00000000-0005-0000-0000-0000B11C0000}"/>
    <cellStyle name="_Sheet1_Book1_DataIn" xfId="7359" xr:uid="{00000000-0005-0000-0000-0000B21C0000}"/>
    <cellStyle name="_Sheet1_Book1_dBuild" xfId="7360" xr:uid="{00000000-0005-0000-0000-0000B31C0000}"/>
    <cellStyle name="_Sheet1_Book1_eLoan" xfId="7361" xr:uid="{00000000-0005-0000-0000-0000B41C0000}"/>
    <cellStyle name="_Sheet1_Book1_eLoans" xfId="7362" xr:uid="{00000000-0005-0000-0000-0000B51C0000}"/>
    <cellStyle name="_Sheet1_Book1_eVF" xfId="7363" xr:uid="{00000000-0005-0000-0000-0000B61C0000}"/>
    <cellStyle name="_Sheet1_Book1_eVF_aLog" xfId="7364" xr:uid="{00000000-0005-0000-0000-0000B71C0000}"/>
    <cellStyle name="_Sheet1_Book1_eVF_bSum" xfId="7365" xr:uid="{00000000-0005-0000-0000-0000B81C0000}"/>
    <cellStyle name="_Sheet1_Book1_eVF_bSum_1" xfId="7366" xr:uid="{00000000-0005-0000-0000-0000B91C0000}"/>
    <cellStyle name="_Sheet1_Book1_eVF_fOp" xfId="7367" xr:uid="{00000000-0005-0000-0000-0000BA1C0000}"/>
    <cellStyle name="_Sheet1_Book1_eVF_gAnn" xfId="7368" xr:uid="{00000000-0005-0000-0000-0000BB1C0000}"/>
    <cellStyle name="_Sheet1_Book1_eVF_Gulf Wind 2-199.20MW-MHIs-Merchant-2009Feb03" xfId="7369" xr:uid="{00000000-0005-0000-0000-0000BC1C0000}"/>
    <cellStyle name="_Sheet1_Book1_eVF_Gulf Wind 2-199.20MW-MHIs-Merchant-2009Jan21" xfId="7370" xr:uid="{00000000-0005-0000-0000-0000BD1C0000}"/>
    <cellStyle name="_Sheet1_Book1_eVF_Hatchet Ridge-MHI 2.4s-(2009pricing)-103.20 MW-2009Feb03" xfId="7371" xr:uid="{00000000-0005-0000-0000-0000BE1C0000}"/>
    <cellStyle name="_Sheet1_Book1_eVF_hTaxLease" xfId="7372" xr:uid="{00000000-0005-0000-0000-0000BF1C0000}"/>
    <cellStyle name="_Sheet1_Book1_fOp" xfId="7373" xr:uid="{00000000-0005-0000-0000-0000C01C0000}"/>
    <cellStyle name="_Sheet1_Book1_gAnn" xfId="7374" xr:uid="{00000000-0005-0000-0000-0000C11C0000}"/>
    <cellStyle name="_Sheet1_Book1_Gulf Wind 2-199.20MW-MHIs-Merchant-2009Feb03" xfId="7375" xr:uid="{00000000-0005-0000-0000-0000C21C0000}"/>
    <cellStyle name="_Sheet1_Book1_Gulf Wind 2-199.20MW-MHIs-Merchant-2009Jan21" xfId="7376" xr:uid="{00000000-0005-0000-0000-0000C31C0000}"/>
    <cellStyle name="_Sheet1_Book1_Hatchet Ridge-MHI 2.4s-(2009pricing)103.20 MW-2008Dec19-VF" xfId="7377" xr:uid="{00000000-0005-0000-0000-0000C41C0000}"/>
    <cellStyle name="_Sheet1_Book1_Hatchet Ridge-MHI 2.4s-(2009pricing)-103.20 MW-2009Feb03" xfId="7378" xr:uid="{00000000-0005-0000-0000-0000C51C0000}"/>
    <cellStyle name="_Sheet1_Book1_hDataIn" xfId="7379" xr:uid="{00000000-0005-0000-0000-0000C61C0000}"/>
    <cellStyle name="_Sheet1_Book1_hTaxLease" xfId="7380" xr:uid="{00000000-0005-0000-0000-0000C71C0000}"/>
    <cellStyle name="_Sheet1_Book1_Majestic 2-79.20MW-MHIs-PPA-2008Dec19-VF" xfId="7381" xr:uid="{00000000-0005-0000-0000-0000C81C0000}"/>
    <cellStyle name="_Sheet1_Book1_MJ" xfId="7382" xr:uid="{00000000-0005-0000-0000-0000C91C0000}"/>
    <cellStyle name="_Sheet1_Book1_PR-MHI 2 4s-00 00MW-2008July17" xfId="7383" xr:uid="{00000000-0005-0000-0000-0000CA1C0000}"/>
    <cellStyle name="_Sheet1_Book1_ST" xfId="7384" xr:uid="{00000000-0005-0000-0000-0000CB1C0000}"/>
    <cellStyle name="_Sheet1_Brokers" xfId="7385" xr:uid="{00000000-0005-0000-0000-0000CC1C0000}"/>
    <cellStyle name="_Sheet1_Brokers_1" xfId="7386" xr:uid="{00000000-0005-0000-0000-0000CD1C0000}"/>
    <cellStyle name="_Sheet1_Brokers_1_Detail" xfId="7387" xr:uid="{00000000-0005-0000-0000-0000CE1C0000}"/>
    <cellStyle name="_Sheet1_Brokers_1_ERCOT 11" xfId="7388" xr:uid="{00000000-0005-0000-0000-0000CF1C0000}"/>
    <cellStyle name="_Sheet1_Brokers_Detail" xfId="7389" xr:uid="{00000000-0005-0000-0000-0000D01C0000}"/>
    <cellStyle name="_Sheet1_Brokers_ERCOT 11" xfId="7390" xr:uid="{00000000-0005-0000-0000-0000D11C0000}"/>
    <cellStyle name="_Sheet1_bSum" xfId="7391" xr:uid="{00000000-0005-0000-0000-0000D21C0000}"/>
    <cellStyle name="_Sheet1_bSum_1" xfId="7392" xr:uid="{00000000-0005-0000-0000-0000D31C0000}"/>
    <cellStyle name="_Sheet1_DataIn" xfId="7393" xr:uid="{00000000-0005-0000-0000-0000D41C0000}"/>
    <cellStyle name="_Sheet1_dBuild" xfId="7394" xr:uid="{00000000-0005-0000-0000-0000D51C0000}"/>
    <cellStyle name="_Sheet1_Detail" xfId="7395" xr:uid="{00000000-0005-0000-0000-0000D61C0000}"/>
    <cellStyle name="_Sheet1_Detail of Deals" xfId="7396" xr:uid="{00000000-0005-0000-0000-0000D71C0000}"/>
    <cellStyle name="_Sheet1_Detail of Deals_1" xfId="7397" xr:uid="{00000000-0005-0000-0000-0000D81C0000}"/>
    <cellStyle name="_Sheet1_Detail of Deals_1_Detail" xfId="7398" xr:uid="{00000000-0005-0000-0000-0000D91C0000}"/>
    <cellStyle name="_Sheet1_Detail of Deals_1_Detail_ERCOT 11" xfId="7399" xr:uid="{00000000-0005-0000-0000-0000DA1C0000}"/>
    <cellStyle name="_Sheet1_Detail of Deals_2" xfId="7400" xr:uid="{00000000-0005-0000-0000-0000DB1C0000}"/>
    <cellStyle name="_Sheet1_Detail of Deals_2_Detail" xfId="7401" xr:uid="{00000000-0005-0000-0000-0000DC1C0000}"/>
    <cellStyle name="_Sheet1_Detail of Deals_2_ERCOT 11" xfId="7402" xr:uid="{00000000-0005-0000-0000-0000DD1C0000}"/>
    <cellStyle name="_Sheet1_Detail of Deals_Detail" xfId="7403" xr:uid="{00000000-0005-0000-0000-0000DE1C0000}"/>
    <cellStyle name="_Sheet1_Detail of Deals_ERCOT 11" xfId="7404" xr:uid="{00000000-0005-0000-0000-0000DF1C0000}"/>
    <cellStyle name="_Sheet1_Detail_1" xfId="7405" xr:uid="{00000000-0005-0000-0000-0000E01C0000}"/>
    <cellStyle name="_Sheet1_Detail_2011 PJM" xfId="7406" xr:uid="{00000000-0005-0000-0000-0000E11C0000}"/>
    <cellStyle name="_Sheet1_Detail_2011 PJM_ERCOT 11" xfId="7407" xr:uid="{00000000-0005-0000-0000-0000E21C0000}"/>
    <cellStyle name="_Sheet1_Detail_Detail" xfId="7408" xr:uid="{00000000-0005-0000-0000-0000E31C0000}"/>
    <cellStyle name="_Sheet1_Detail_Detail_1" xfId="7409" xr:uid="{00000000-0005-0000-0000-0000E41C0000}"/>
    <cellStyle name="_Sheet1_Detail_Detail_1_ERCOT 11" xfId="7410" xr:uid="{00000000-0005-0000-0000-0000E51C0000}"/>
    <cellStyle name="_Sheet1_Detail_Detail_ERCOT 11" xfId="7411" xr:uid="{00000000-0005-0000-0000-0000E61C0000}"/>
    <cellStyle name="_Sheet1_Detail_PJM 11" xfId="7412" xr:uid="{00000000-0005-0000-0000-0000E71C0000}"/>
    <cellStyle name="_Sheet1_eLoan" xfId="7413" xr:uid="{00000000-0005-0000-0000-0000E81C0000}"/>
    <cellStyle name="_Sheet1_eLoans" xfId="7414" xr:uid="{00000000-0005-0000-0000-0000E91C0000}"/>
    <cellStyle name="_Sheet1_ERCOT 10" xfId="7415" xr:uid="{00000000-0005-0000-0000-0000EA1C0000}"/>
    <cellStyle name="_Sheet1_ERCOT 11" xfId="7416" xr:uid="{00000000-0005-0000-0000-0000EB1C0000}"/>
    <cellStyle name="_Sheet1_eVF" xfId="7417" xr:uid="{00000000-0005-0000-0000-0000EC1C0000}"/>
    <cellStyle name="_Sheet1_eVF_aLog" xfId="7418" xr:uid="{00000000-0005-0000-0000-0000ED1C0000}"/>
    <cellStyle name="_Sheet1_eVF_bSum" xfId="7419" xr:uid="{00000000-0005-0000-0000-0000EE1C0000}"/>
    <cellStyle name="_Sheet1_eVF_bSum_1" xfId="7420" xr:uid="{00000000-0005-0000-0000-0000EF1C0000}"/>
    <cellStyle name="_Sheet1_eVF_fOp" xfId="7421" xr:uid="{00000000-0005-0000-0000-0000F01C0000}"/>
    <cellStyle name="_Sheet1_eVF_gAnn" xfId="7422" xr:uid="{00000000-0005-0000-0000-0000F11C0000}"/>
    <cellStyle name="_Sheet1_eVF_Gulf Wind 2-199.20MW-MHIs-Merchant-2009Feb03" xfId="7423" xr:uid="{00000000-0005-0000-0000-0000F21C0000}"/>
    <cellStyle name="_Sheet1_eVF_Gulf Wind 2-199.20MW-MHIs-Merchant-2009Jan21" xfId="7424" xr:uid="{00000000-0005-0000-0000-0000F31C0000}"/>
    <cellStyle name="_Sheet1_eVF_Hatchet Ridge-MHI 2.4s-(2009pricing)-103.20 MW-2009Feb03" xfId="7425" xr:uid="{00000000-0005-0000-0000-0000F41C0000}"/>
    <cellStyle name="_Sheet1_eVF_hTaxLease" xfId="7426" xr:uid="{00000000-0005-0000-0000-0000F51C0000}"/>
    <cellStyle name="_Sheet1_Fnl All Deals Detail Inc Locks" xfId="7427" xr:uid="{00000000-0005-0000-0000-0000F61C0000}"/>
    <cellStyle name="_Sheet1_Fnl All Deals Detail Inc Locks_2011 PJM" xfId="7428" xr:uid="{00000000-0005-0000-0000-0000F71C0000}"/>
    <cellStyle name="_Sheet1_Fnl All Deals Detail Inc Locks_2011 PJM_ERCOT 11" xfId="7429" xr:uid="{00000000-0005-0000-0000-0000F81C0000}"/>
    <cellStyle name="_Sheet1_Fnl All Deals Detail Inc Locks_Detail" xfId="7430" xr:uid="{00000000-0005-0000-0000-0000F91C0000}"/>
    <cellStyle name="_Sheet1_Fnl All Deals Detail Inc Locks_Detail_1" xfId="7431" xr:uid="{00000000-0005-0000-0000-0000FA1C0000}"/>
    <cellStyle name="_Sheet1_Fnl All Deals Detail Inc Locks_Detail_1_ERCOT 11" xfId="7432" xr:uid="{00000000-0005-0000-0000-0000FB1C0000}"/>
    <cellStyle name="_Sheet1_Fnl All Deals Detail Inc Locks_Detail_ERCOT 11" xfId="7433" xr:uid="{00000000-0005-0000-0000-0000FC1C0000}"/>
    <cellStyle name="_Sheet1_Fnl All Deals Detail Inc Locks_PJM 11" xfId="7434" xr:uid="{00000000-0005-0000-0000-0000FD1C0000}"/>
    <cellStyle name="_Sheet1_fOp" xfId="7435" xr:uid="{00000000-0005-0000-0000-0000FE1C0000}"/>
    <cellStyle name="_Sheet1_gAnn" xfId="7436" xr:uid="{00000000-0005-0000-0000-0000FF1C0000}"/>
    <cellStyle name="_Sheet1_Gannaway 3X Deals" xfId="7437" xr:uid="{00000000-0005-0000-0000-0000001D0000}"/>
    <cellStyle name="_Sheet1_Gannaway 3X Deals_2011 PJM" xfId="7438" xr:uid="{00000000-0005-0000-0000-0000011D0000}"/>
    <cellStyle name="_Sheet1_Gannaway 3X Deals_2011 PJM_ERCOT 11" xfId="7439" xr:uid="{00000000-0005-0000-0000-0000021D0000}"/>
    <cellStyle name="_Sheet1_Gannaway 3X Deals_Detail" xfId="7440" xr:uid="{00000000-0005-0000-0000-0000031D0000}"/>
    <cellStyle name="_Sheet1_Gannaway 3X Deals_Detail_1" xfId="7441" xr:uid="{00000000-0005-0000-0000-0000041D0000}"/>
    <cellStyle name="_Sheet1_Gannaway 3X Deals_Detail_1_ERCOT 11" xfId="7442" xr:uid="{00000000-0005-0000-0000-0000051D0000}"/>
    <cellStyle name="_Sheet1_Gannaway 3X Deals_Detail_ERCOT 11" xfId="7443" xr:uid="{00000000-0005-0000-0000-0000061D0000}"/>
    <cellStyle name="_Sheet1_Gannaway 3X Deals_PJM 11" xfId="7444" xr:uid="{00000000-0005-0000-0000-0000071D0000}"/>
    <cellStyle name="_Sheet1_Gulf Wind 2-199.20MW-MHIs-Merchant-2009Feb03" xfId="7445" xr:uid="{00000000-0005-0000-0000-0000081D0000}"/>
    <cellStyle name="_Sheet1_Gulf Wind 2-199.20MW-MHIs-Merchant-2009Jan21" xfId="7446" xr:uid="{00000000-0005-0000-0000-0000091D0000}"/>
    <cellStyle name="_Sheet1_Hatchet Ridge-MHI 2.4s-(2009pricing)103.20 MW-2008Dec19-VF" xfId="7447" xr:uid="{00000000-0005-0000-0000-00000A1D0000}"/>
    <cellStyle name="_Sheet1_Hatchet Ridge-MHI 2.4s-(2009pricing)-103.20 MW-2009Feb03" xfId="7448" xr:uid="{00000000-0005-0000-0000-00000B1D0000}"/>
    <cellStyle name="_Sheet1_hDataIn" xfId="7449" xr:uid="{00000000-0005-0000-0000-00000C1D0000}"/>
    <cellStyle name="_Sheet1_Hendrix 3X Deals" xfId="7450" xr:uid="{00000000-0005-0000-0000-00000D1D0000}"/>
    <cellStyle name="_Sheet1_Hendrix 3X Deals_2011 PJM" xfId="7451" xr:uid="{00000000-0005-0000-0000-00000E1D0000}"/>
    <cellStyle name="_Sheet1_Hendrix 3X Deals_2011 PJM_ERCOT 11" xfId="7452" xr:uid="{00000000-0005-0000-0000-00000F1D0000}"/>
    <cellStyle name="_Sheet1_Hendrix 3X Deals_Detail" xfId="7453" xr:uid="{00000000-0005-0000-0000-0000101D0000}"/>
    <cellStyle name="_Sheet1_Hendrix 3X Deals_Detail_1" xfId="7454" xr:uid="{00000000-0005-0000-0000-0000111D0000}"/>
    <cellStyle name="_Sheet1_Hendrix 3X Deals_Detail_1_ERCOT 11" xfId="7455" xr:uid="{00000000-0005-0000-0000-0000121D0000}"/>
    <cellStyle name="_Sheet1_Hendrix 3X Deals_Detail_ERCOT 11" xfId="7456" xr:uid="{00000000-0005-0000-0000-0000131D0000}"/>
    <cellStyle name="_Sheet1_Hendrix 3X Deals_PJM 11" xfId="7457" xr:uid="{00000000-0005-0000-0000-0000141D0000}"/>
    <cellStyle name="_Sheet1_hTaxLease" xfId="7458" xr:uid="{00000000-0005-0000-0000-0000151D0000}"/>
    <cellStyle name="_Sheet1_Majestic 2-79.20MW-MHIs-PPA-2008Dec19-VF" xfId="7459" xr:uid="{00000000-0005-0000-0000-0000161D0000}"/>
    <cellStyle name="_Sheet1_MJ" xfId="7460" xr:uid="{00000000-0005-0000-0000-0000171D0000}"/>
    <cellStyle name="_Sheet1_Pass thru (ASM) 4-18-07" xfId="7461" xr:uid="{00000000-0005-0000-0000-0000181D0000}"/>
    <cellStyle name="_Sheet1_Pass thru (ASM) 4-18-07 2" xfId="7462" xr:uid="{00000000-0005-0000-0000-0000191D0000}"/>
    <cellStyle name="_Sheet1_Pass thru (ASM) 4-18-07 3" xfId="7463" xr:uid="{00000000-0005-0000-0000-00001A1D0000}"/>
    <cellStyle name="_Sheet1_Pass thru (ASM) 4-18-07 4" xfId="7464" xr:uid="{00000000-0005-0000-0000-00001B1D0000}"/>
    <cellStyle name="_Sheet1_Pass thru (ASM) 4-18-07_aLog" xfId="7465" xr:uid="{00000000-0005-0000-0000-00001C1D0000}"/>
    <cellStyle name="_Sheet1_Pass thru (ASM) 4-18-07_Annual CF" xfId="7466" xr:uid="{00000000-0005-0000-0000-00001D1D0000}"/>
    <cellStyle name="_Sheet1_Pass thru (ASM) 4-18-07_Book1" xfId="7467" xr:uid="{00000000-0005-0000-0000-00001E1D0000}"/>
    <cellStyle name="_Sheet1_Pass thru (ASM) 4-18-07_bSum" xfId="7468" xr:uid="{00000000-0005-0000-0000-00001F1D0000}"/>
    <cellStyle name="_Sheet1_Pass thru (ASM) 4-18-07_bSum_1" xfId="7469" xr:uid="{00000000-0005-0000-0000-0000201D0000}"/>
    <cellStyle name="_Sheet1_Pass thru (ASM) 4-18-07_DataIn" xfId="7470" xr:uid="{00000000-0005-0000-0000-0000211D0000}"/>
    <cellStyle name="_Sheet1_Pass thru (ASM) 4-18-07_dBuild" xfId="7471" xr:uid="{00000000-0005-0000-0000-0000221D0000}"/>
    <cellStyle name="_Sheet1_Pass thru (ASM) 4-18-07_eLoan" xfId="7472" xr:uid="{00000000-0005-0000-0000-0000231D0000}"/>
    <cellStyle name="_Sheet1_Pass thru (ASM) 4-18-07_eLoans" xfId="7473" xr:uid="{00000000-0005-0000-0000-0000241D0000}"/>
    <cellStyle name="_Sheet1_Pass thru (ASM) 4-18-07_eVF" xfId="7474" xr:uid="{00000000-0005-0000-0000-0000251D0000}"/>
    <cellStyle name="_Sheet1_Pass thru (ASM) 4-18-07_eVF_aLog" xfId="7475" xr:uid="{00000000-0005-0000-0000-0000261D0000}"/>
    <cellStyle name="_Sheet1_Pass thru (ASM) 4-18-07_eVF_bSum" xfId="7476" xr:uid="{00000000-0005-0000-0000-0000271D0000}"/>
    <cellStyle name="_Sheet1_Pass thru (ASM) 4-18-07_eVF_bSum_1" xfId="7477" xr:uid="{00000000-0005-0000-0000-0000281D0000}"/>
    <cellStyle name="_Sheet1_Pass thru (ASM) 4-18-07_eVF_fOp" xfId="7478" xr:uid="{00000000-0005-0000-0000-0000291D0000}"/>
    <cellStyle name="_Sheet1_Pass thru (ASM) 4-18-07_eVF_gAnn" xfId="7479" xr:uid="{00000000-0005-0000-0000-00002A1D0000}"/>
    <cellStyle name="_Sheet1_Pass thru (ASM) 4-18-07_eVF_Gulf Wind 2-199.20MW-MHIs-Merchant-2009Feb03" xfId="7480" xr:uid="{00000000-0005-0000-0000-00002B1D0000}"/>
    <cellStyle name="_Sheet1_Pass thru (ASM) 4-18-07_eVF_Gulf Wind 2-199.20MW-MHIs-Merchant-2009Jan21" xfId="7481" xr:uid="{00000000-0005-0000-0000-00002C1D0000}"/>
    <cellStyle name="_Sheet1_Pass thru (ASM) 4-18-07_eVF_Hatchet Ridge-MHI 2.4s-(2009pricing)-103.20 MW-2009Feb03" xfId="7482" xr:uid="{00000000-0005-0000-0000-00002D1D0000}"/>
    <cellStyle name="_Sheet1_Pass thru (ASM) 4-18-07_eVF_hTaxLease" xfId="7483" xr:uid="{00000000-0005-0000-0000-00002E1D0000}"/>
    <cellStyle name="_Sheet1_Pass thru (ASM) 4-18-07_fOp" xfId="7484" xr:uid="{00000000-0005-0000-0000-00002F1D0000}"/>
    <cellStyle name="_Sheet1_Pass thru (ASM) 4-18-07_gAnn" xfId="7485" xr:uid="{00000000-0005-0000-0000-0000301D0000}"/>
    <cellStyle name="_Sheet1_Pass thru (ASM) 4-18-07_Gulf Wind 2-199.20MW-MHIs-Merchant-2009Feb03" xfId="7486" xr:uid="{00000000-0005-0000-0000-0000311D0000}"/>
    <cellStyle name="_Sheet1_Pass thru (ASM) 4-18-07_Gulf Wind 2-199.20MW-MHIs-Merchant-2009Jan21" xfId="7487" xr:uid="{00000000-0005-0000-0000-0000321D0000}"/>
    <cellStyle name="_Sheet1_Pass thru (ASM) 4-18-07_Hatchet Ridge-MHI 2.4s-(2009pricing)103.20 MW-2008Dec19-VF" xfId="7488" xr:uid="{00000000-0005-0000-0000-0000331D0000}"/>
    <cellStyle name="_Sheet1_Pass thru (ASM) 4-18-07_Hatchet Ridge-MHI 2.4s-(2009pricing)-103.20 MW-2009Feb03" xfId="7489" xr:uid="{00000000-0005-0000-0000-0000341D0000}"/>
    <cellStyle name="_Sheet1_Pass thru (ASM) 4-18-07_hDataIn" xfId="7490" xr:uid="{00000000-0005-0000-0000-0000351D0000}"/>
    <cellStyle name="_Sheet1_Pass thru (ASM) 4-18-07_hTaxLease" xfId="7491" xr:uid="{00000000-0005-0000-0000-0000361D0000}"/>
    <cellStyle name="_Sheet1_Pass thru (ASM) 4-18-07_Majestic 2-79.20MW-MHIs-PPA-2008Dec19-VF" xfId="7492" xr:uid="{00000000-0005-0000-0000-0000371D0000}"/>
    <cellStyle name="_Sheet1_Pass thru (ASM) 4-18-07_MJ" xfId="7493" xr:uid="{00000000-0005-0000-0000-0000381D0000}"/>
    <cellStyle name="_Sheet1_Pass thru (ASM) 4-18-07_PR-MHI 2 4s-00 00MW-2008July17" xfId="7494" xr:uid="{00000000-0005-0000-0000-0000391D0000}"/>
    <cellStyle name="_Sheet1_Pass thru (ASM) 4-18-07_ST" xfId="7495" xr:uid="{00000000-0005-0000-0000-00003A1D0000}"/>
    <cellStyle name="_Sheet1_PILOT  HOST 18May07 (2)" xfId="7496" xr:uid="{00000000-0005-0000-0000-00003B1D0000}"/>
    <cellStyle name="_Sheet1_PILOT  HOST 18May07 (2) 2" xfId="7497" xr:uid="{00000000-0005-0000-0000-00003C1D0000}"/>
    <cellStyle name="_Sheet1_PILOT  HOST 18May07 (2) 3" xfId="7498" xr:uid="{00000000-0005-0000-0000-00003D1D0000}"/>
    <cellStyle name="_Sheet1_PILOT  HOST 18May07 (2) 4" xfId="7499" xr:uid="{00000000-0005-0000-0000-00003E1D0000}"/>
    <cellStyle name="_Sheet1_PILOT  HOST 18May07 (2)_aLog" xfId="7500" xr:uid="{00000000-0005-0000-0000-00003F1D0000}"/>
    <cellStyle name="_Sheet1_PILOT  HOST 18May07 (2)_Annual CF" xfId="7501" xr:uid="{00000000-0005-0000-0000-0000401D0000}"/>
    <cellStyle name="_Sheet1_PILOT  HOST 18May07 (2)_Book1" xfId="7502" xr:uid="{00000000-0005-0000-0000-0000411D0000}"/>
    <cellStyle name="_Sheet1_PILOT  HOST 18May07 (2)_bSum" xfId="7503" xr:uid="{00000000-0005-0000-0000-0000421D0000}"/>
    <cellStyle name="_Sheet1_PILOT  HOST 18May07 (2)_bSum_1" xfId="7504" xr:uid="{00000000-0005-0000-0000-0000431D0000}"/>
    <cellStyle name="_Sheet1_PILOT  HOST 18May07 (2)_DataIn" xfId="7505" xr:uid="{00000000-0005-0000-0000-0000441D0000}"/>
    <cellStyle name="_Sheet1_PILOT  HOST 18May07 (2)_dBuild" xfId="7506" xr:uid="{00000000-0005-0000-0000-0000451D0000}"/>
    <cellStyle name="_Sheet1_PILOT  HOST 18May07 (2)_eLoan" xfId="7507" xr:uid="{00000000-0005-0000-0000-0000461D0000}"/>
    <cellStyle name="_Sheet1_PILOT  HOST 18May07 (2)_eLoans" xfId="7508" xr:uid="{00000000-0005-0000-0000-0000471D0000}"/>
    <cellStyle name="_Sheet1_PILOT  HOST 18May07 (2)_eVF" xfId="7509" xr:uid="{00000000-0005-0000-0000-0000481D0000}"/>
    <cellStyle name="_Sheet1_PILOT  HOST 18May07 (2)_eVF_aLog" xfId="7510" xr:uid="{00000000-0005-0000-0000-0000491D0000}"/>
    <cellStyle name="_Sheet1_PILOT  HOST 18May07 (2)_eVF_bSum" xfId="7511" xr:uid="{00000000-0005-0000-0000-00004A1D0000}"/>
    <cellStyle name="_Sheet1_PILOT  HOST 18May07 (2)_eVF_bSum_1" xfId="7512" xr:uid="{00000000-0005-0000-0000-00004B1D0000}"/>
    <cellStyle name="_Sheet1_PILOT  HOST 18May07 (2)_eVF_fOp" xfId="7513" xr:uid="{00000000-0005-0000-0000-00004C1D0000}"/>
    <cellStyle name="_Sheet1_PILOT  HOST 18May07 (2)_eVF_gAnn" xfId="7514" xr:uid="{00000000-0005-0000-0000-00004D1D0000}"/>
    <cellStyle name="_Sheet1_PILOT  HOST 18May07 (2)_eVF_Gulf Wind 2-199.20MW-MHIs-Merchant-2009Feb03" xfId="7515" xr:uid="{00000000-0005-0000-0000-00004E1D0000}"/>
    <cellStyle name="_Sheet1_PILOT  HOST 18May07 (2)_eVF_Gulf Wind 2-199.20MW-MHIs-Merchant-2009Jan21" xfId="7516" xr:uid="{00000000-0005-0000-0000-00004F1D0000}"/>
    <cellStyle name="_Sheet1_PILOT  HOST 18May07 (2)_eVF_Hatchet Ridge-MHI 2.4s-(2009pricing)-103.20 MW-2009Feb03" xfId="7517" xr:uid="{00000000-0005-0000-0000-0000501D0000}"/>
    <cellStyle name="_Sheet1_PILOT  HOST 18May07 (2)_eVF_hTaxLease" xfId="7518" xr:uid="{00000000-0005-0000-0000-0000511D0000}"/>
    <cellStyle name="_Sheet1_PILOT  HOST 18May07 (2)_fOp" xfId="7519" xr:uid="{00000000-0005-0000-0000-0000521D0000}"/>
    <cellStyle name="_Sheet1_PILOT  HOST 18May07 (2)_gAnn" xfId="7520" xr:uid="{00000000-0005-0000-0000-0000531D0000}"/>
    <cellStyle name="_Sheet1_PILOT  HOST 18May07 (2)_Gulf Wind 2-199.20MW-MHIs-Merchant-2009Feb03" xfId="7521" xr:uid="{00000000-0005-0000-0000-0000541D0000}"/>
    <cellStyle name="_Sheet1_PILOT  HOST 18May07 (2)_Gulf Wind 2-199.20MW-MHIs-Merchant-2009Jan21" xfId="7522" xr:uid="{00000000-0005-0000-0000-0000551D0000}"/>
    <cellStyle name="_Sheet1_PILOT  HOST 18May07 (2)_Hatchet Ridge-MHI 2.4s-(2009pricing)103.20 MW-2008Dec19-VF" xfId="7523" xr:uid="{00000000-0005-0000-0000-0000561D0000}"/>
    <cellStyle name="_Sheet1_PILOT  HOST 18May07 (2)_Hatchet Ridge-MHI 2.4s-(2009pricing)-103.20 MW-2009Feb03" xfId="7524" xr:uid="{00000000-0005-0000-0000-0000571D0000}"/>
    <cellStyle name="_Sheet1_PILOT  HOST 18May07 (2)_hDataIn" xfId="7525" xr:uid="{00000000-0005-0000-0000-0000581D0000}"/>
    <cellStyle name="_Sheet1_PILOT  HOST 18May07 (2)_hTaxLease" xfId="7526" xr:uid="{00000000-0005-0000-0000-0000591D0000}"/>
    <cellStyle name="_Sheet1_PILOT  HOST 18May07 (2)_Majestic 2-79.20MW-MHIs-PPA-2008Dec19-VF" xfId="7527" xr:uid="{00000000-0005-0000-0000-00005A1D0000}"/>
    <cellStyle name="_Sheet1_PILOT  HOST 18May07 (2)_MJ" xfId="7528" xr:uid="{00000000-0005-0000-0000-00005B1D0000}"/>
    <cellStyle name="_Sheet1_PILOT  HOST 18May07 (2)_PR-MHI 2 4s-00 00MW-2008July17" xfId="7529" xr:uid="{00000000-0005-0000-0000-00005C1D0000}"/>
    <cellStyle name="_Sheet1_PILOT  HOST 18May07 (2)_ST" xfId="7530" xr:uid="{00000000-0005-0000-0000-00005D1D0000}"/>
    <cellStyle name="_Sheet1_PJM 11" xfId="7531" xr:uid="{00000000-0005-0000-0000-00005E1D0000}"/>
    <cellStyle name="_Sheet1_PR-MHI 2 4s-00 00MW-2008July17" xfId="7532" xr:uid="{00000000-0005-0000-0000-00005F1D0000}"/>
    <cellStyle name="_Sheet1_Property Tax" xfId="7533" xr:uid="{00000000-0005-0000-0000-0000601D0000}"/>
    <cellStyle name="_Sheet1_Property Tax 2" xfId="7534" xr:uid="{00000000-0005-0000-0000-0000611D0000}"/>
    <cellStyle name="_Sheet1_Property Tax 3" xfId="7535" xr:uid="{00000000-0005-0000-0000-0000621D0000}"/>
    <cellStyle name="_Sheet1_Property Tax 4" xfId="7536" xr:uid="{00000000-0005-0000-0000-0000631D0000}"/>
    <cellStyle name="_Sheet1_Property Tax_aLog" xfId="7537" xr:uid="{00000000-0005-0000-0000-0000641D0000}"/>
    <cellStyle name="_Sheet1_Property Tax_Annual CF" xfId="7538" xr:uid="{00000000-0005-0000-0000-0000651D0000}"/>
    <cellStyle name="_Sheet1_Property Tax_Book1" xfId="7539" xr:uid="{00000000-0005-0000-0000-0000661D0000}"/>
    <cellStyle name="_Sheet1_Property Tax_bSum" xfId="7540" xr:uid="{00000000-0005-0000-0000-0000671D0000}"/>
    <cellStyle name="_Sheet1_Property Tax_bSum_1" xfId="7541" xr:uid="{00000000-0005-0000-0000-0000681D0000}"/>
    <cellStyle name="_Sheet1_Property Tax_DataIn" xfId="7542" xr:uid="{00000000-0005-0000-0000-0000691D0000}"/>
    <cellStyle name="_Sheet1_Property Tax_dBuild" xfId="7543" xr:uid="{00000000-0005-0000-0000-00006A1D0000}"/>
    <cellStyle name="_Sheet1_Property Tax_eLoan" xfId="7544" xr:uid="{00000000-0005-0000-0000-00006B1D0000}"/>
    <cellStyle name="_Sheet1_Property Tax_eLoans" xfId="7545" xr:uid="{00000000-0005-0000-0000-00006C1D0000}"/>
    <cellStyle name="_Sheet1_Property Tax_eVF" xfId="7546" xr:uid="{00000000-0005-0000-0000-00006D1D0000}"/>
    <cellStyle name="_Sheet1_Property Tax_eVF_aLog" xfId="7547" xr:uid="{00000000-0005-0000-0000-00006E1D0000}"/>
    <cellStyle name="_Sheet1_Property Tax_eVF_bSum" xfId="7548" xr:uid="{00000000-0005-0000-0000-00006F1D0000}"/>
    <cellStyle name="_Sheet1_Property Tax_eVF_bSum_1" xfId="7549" xr:uid="{00000000-0005-0000-0000-0000701D0000}"/>
    <cellStyle name="_Sheet1_Property Tax_eVF_fOp" xfId="7550" xr:uid="{00000000-0005-0000-0000-0000711D0000}"/>
    <cellStyle name="_Sheet1_Property Tax_eVF_gAnn" xfId="7551" xr:uid="{00000000-0005-0000-0000-0000721D0000}"/>
    <cellStyle name="_Sheet1_Property Tax_eVF_Gulf Wind 2-199.20MW-MHIs-Merchant-2009Feb03" xfId="7552" xr:uid="{00000000-0005-0000-0000-0000731D0000}"/>
    <cellStyle name="_Sheet1_Property Tax_eVF_Gulf Wind 2-199.20MW-MHIs-Merchant-2009Jan21" xfId="7553" xr:uid="{00000000-0005-0000-0000-0000741D0000}"/>
    <cellStyle name="_Sheet1_Property Tax_eVF_Hatchet Ridge-MHI 2.4s-(2009pricing)-103.20 MW-2009Feb03" xfId="7554" xr:uid="{00000000-0005-0000-0000-0000751D0000}"/>
    <cellStyle name="_Sheet1_Property Tax_eVF_hTaxLease" xfId="7555" xr:uid="{00000000-0005-0000-0000-0000761D0000}"/>
    <cellStyle name="_Sheet1_Property Tax_fOp" xfId="7556" xr:uid="{00000000-0005-0000-0000-0000771D0000}"/>
    <cellStyle name="_Sheet1_Property Tax_gAnn" xfId="7557" xr:uid="{00000000-0005-0000-0000-0000781D0000}"/>
    <cellStyle name="_Sheet1_Property Tax_Gulf Wind 2-199.20MW-MHIs-Merchant-2009Feb03" xfId="7558" xr:uid="{00000000-0005-0000-0000-0000791D0000}"/>
    <cellStyle name="_Sheet1_Property Tax_Gulf Wind 2-199.20MW-MHIs-Merchant-2009Jan21" xfId="7559" xr:uid="{00000000-0005-0000-0000-00007A1D0000}"/>
    <cellStyle name="_Sheet1_Property Tax_Hatchet Ridge-MHI 2.4s-(2009pricing)103.20 MW-2008Dec19-VF" xfId="7560" xr:uid="{00000000-0005-0000-0000-00007B1D0000}"/>
    <cellStyle name="_Sheet1_Property Tax_Hatchet Ridge-MHI 2.4s-(2009pricing)-103.20 MW-2009Feb03" xfId="7561" xr:uid="{00000000-0005-0000-0000-00007C1D0000}"/>
    <cellStyle name="_Sheet1_Property Tax_hDataIn" xfId="7562" xr:uid="{00000000-0005-0000-0000-00007D1D0000}"/>
    <cellStyle name="_Sheet1_Property Tax_hTaxLease" xfId="7563" xr:uid="{00000000-0005-0000-0000-00007E1D0000}"/>
    <cellStyle name="_Sheet1_Property Tax_Majestic 2-79.20MW-MHIs-PPA-2008Dec19-VF" xfId="7564" xr:uid="{00000000-0005-0000-0000-00007F1D0000}"/>
    <cellStyle name="_Sheet1_Property Tax_MJ" xfId="7565" xr:uid="{00000000-0005-0000-0000-0000801D0000}"/>
    <cellStyle name="_Sheet1_Property Tax_PR-MHI 2 4s-00 00MW-2008July17" xfId="7566" xr:uid="{00000000-0005-0000-0000-0000811D0000}"/>
    <cellStyle name="_Sheet1_Property Tax_ST" xfId="7567" xr:uid="{00000000-0005-0000-0000-0000821D0000}"/>
    <cellStyle name="_Sheet1_Roquemore 3X Deals" xfId="7568" xr:uid="{00000000-0005-0000-0000-0000831D0000}"/>
    <cellStyle name="_Sheet1_Roquemore 3X Deals_2011 PJM" xfId="7569" xr:uid="{00000000-0005-0000-0000-0000841D0000}"/>
    <cellStyle name="_Sheet1_Roquemore 3X Deals_2011 PJM_ERCOT 11" xfId="7570" xr:uid="{00000000-0005-0000-0000-0000851D0000}"/>
    <cellStyle name="_Sheet1_Roquemore 3X Deals_Detail" xfId="7571" xr:uid="{00000000-0005-0000-0000-0000861D0000}"/>
    <cellStyle name="_Sheet1_Roquemore 3X Deals_Detail_1" xfId="7572" xr:uid="{00000000-0005-0000-0000-0000871D0000}"/>
    <cellStyle name="_Sheet1_Roquemore 3X Deals_Detail_1_ERCOT 11" xfId="7573" xr:uid="{00000000-0005-0000-0000-0000881D0000}"/>
    <cellStyle name="_Sheet1_Roquemore 3X Deals_Detail_ERCOT 11" xfId="7574" xr:uid="{00000000-0005-0000-0000-0000891D0000}"/>
    <cellStyle name="_Sheet1_Roquemore 3X Deals_PJM 11" xfId="7575" xr:uid="{00000000-0005-0000-0000-00008A1D0000}"/>
    <cellStyle name="_Sheet1_Sanders 3X Deals (2)" xfId="7576" xr:uid="{00000000-0005-0000-0000-00008B1D0000}"/>
    <cellStyle name="_Sheet1_Sanders 3X Deals (2)_2011 PJM" xfId="7577" xr:uid="{00000000-0005-0000-0000-00008C1D0000}"/>
    <cellStyle name="_Sheet1_Sanders 3X Deals (2)_2011 PJM_ERCOT 11" xfId="7578" xr:uid="{00000000-0005-0000-0000-00008D1D0000}"/>
    <cellStyle name="_Sheet1_Sanders 3X Deals (2)_Detail" xfId="7579" xr:uid="{00000000-0005-0000-0000-00008E1D0000}"/>
    <cellStyle name="_Sheet1_Sanders 3X Deals (2)_Detail_1" xfId="7580" xr:uid="{00000000-0005-0000-0000-00008F1D0000}"/>
    <cellStyle name="_Sheet1_Sanders 3X Deals (2)_Detail_1_ERCOT 11" xfId="7581" xr:uid="{00000000-0005-0000-0000-0000901D0000}"/>
    <cellStyle name="_Sheet1_Sanders 3X Deals (2)_Detail_ERCOT 11" xfId="7582" xr:uid="{00000000-0005-0000-0000-0000911D0000}"/>
    <cellStyle name="_Sheet1_Sanders 3X Deals (2)_PJM 11" xfId="7583" xr:uid="{00000000-0005-0000-0000-0000921D0000}"/>
    <cellStyle name="_Sheet1_Sheet2" xfId="7584" xr:uid="{00000000-0005-0000-0000-0000931D0000}"/>
    <cellStyle name="_Sheet1_Sheet2_2011 PJM" xfId="7585" xr:uid="{00000000-0005-0000-0000-0000941D0000}"/>
    <cellStyle name="_Sheet1_Sheet2_2011 PJM_ERCOT 11" xfId="7586" xr:uid="{00000000-0005-0000-0000-0000951D0000}"/>
    <cellStyle name="_Sheet1_Sheet2_Detail" xfId="7587" xr:uid="{00000000-0005-0000-0000-0000961D0000}"/>
    <cellStyle name="_Sheet1_Sheet2_Detail_1" xfId="7588" xr:uid="{00000000-0005-0000-0000-0000971D0000}"/>
    <cellStyle name="_Sheet1_Sheet2_Detail_1_ERCOT 11" xfId="7589" xr:uid="{00000000-0005-0000-0000-0000981D0000}"/>
    <cellStyle name="_Sheet1_Sheet2_Detail_ERCOT 11" xfId="7590" xr:uid="{00000000-0005-0000-0000-0000991D0000}"/>
    <cellStyle name="_Sheet1_Sheet2_PJM 11" xfId="7591" xr:uid="{00000000-0005-0000-0000-00009A1D0000}"/>
    <cellStyle name="_Sheet1_ST" xfId="7592" xr:uid="{00000000-0005-0000-0000-00009B1D0000}"/>
    <cellStyle name="_Sheet2" xfId="7593" xr:uid="{00000000-0005-0000-0000-00009C1D0000}"/>
    <cellStyle name="_Sheet2 2" xfId="7594" xr:uid="{00000000-0005-0000-0000-00009D1D0000}"/>
    <cellStyle name="_Sheet2 3" xfId="7595" xr:uid="{00000000-0005-0000-0000-00009E1D0000}"/>
    <cellStyle name="_Sheet2 4" xfId="7596" xr:uid="{00000000-0005-0000-0000-00009F1D0000}"/>
    <cellStyle name="_Sheet2_1" xfId="7597" xr:uid="{00000000-0005-0000-0000-0000A01D0000}"/>
    <cellStyle name="_Sheet2_1 2" xfId="7598" xr:uid="{00000000-0005-0000-0000-0000A11D0000}"/>
    <cellStyle name="_Sheet2_1 3" xfId="7599" xr:uid="{00000000-0005-0000-0000-0000A21D0000}"/>
    <cellStyle name="_Sheet2_1_PJM 11" xfId="7600" xr:uid="{00000000-0005-0000-0000-0000A31D0000}"/>
    <cellStyle name="_Sheet2_aLog" xfId="7601" xr:uid="{00000000-0005-0000-0000-0000A41D0000}"/>
    <cellStyle name="_Sheet2_Annual CF" xfId="7602" xr:uid="{00000000-0005-0000-0000-0000A51D0000}"/>
    <cellStyle name="_Sheet2_Book1" xfId="7603" xr:uid="{00000000-0005-0000-0000-0000A61D0000}"/>
    <cellStyle name="_Sheet2_Brokers" xfId="7604" xr:uid="{00000000-0005-0000-0000-0000A71D0000}"/>
    <cellStyle name="_Sheet2_Brokers_1" xfId="7605" xr:uid="{00000000-0005-0000-0000-0000A81D0000}"/>
    <cellStyle name="_Sheet2_Brokers_1_Detail" xfId="7606" xr:uid="{00000000-0005-0000-0000-0000A91D0000}"/>
    <cellStyle name="_Sheet2_Brokers_1_ERCOT 11" xfId="7607" xr:uid="{00000000-0005-0000-0000-0000AA1D0000}"/>
    <cellStyle name="_Sheet2_Brokers_Detail" xfId="7608" xr:uid="{00000000-0005-0000-0000-0000AB1D0000}"/>
    <cellStyle name="_Sheet2_Brokers_ERCOT 11" xfId="7609" xr:uid="{00000000-0005-0000-0000-0000AC1D0000}"/>
    <cellStyle name="_Sheet2_bSum" xfId="7610" xr:uid="{00000000-0005-0000-0000-0000AD1D0000}"/>
    <cellStyle name="_Sheet2_bSum_1" xfId="7611" xr:uid="{00000000-0005-0000-0000-0000AE1D0000}"/>
    <cellStyle name="_Sheet2_DataIn" xfId="7612" xr:uid="{00000000-0005-0000-0000-0000AF1D0000}"/>
    <cellStyle name="_Sheet2_dBuild" xfId="7613" xr:uid="{00000000-0005-0000-0000-0000B01D0000}"/>
    <cellStyle name="_Sheet2_Detail" xfId="7614" xr:uid="{00000000-0005-0000-0000-0000B11D0000}"/>
    <cellStyle name="_Sheet2_Detail of Deals" xfId="7615" xr:uid="{00000000-0005-0000-0000-0000B21D0000}"/>
    <cellStyle name="_Sheet2_Detail of Deals_1" xfId="7616" xr:uid="{00000000-0005-0000-0000-0000B31D0000}"/>
    <cellStyle name="_Sheet2_Detail of Deals_1_Detail" xfId="7617" xr:uid="{00000000-0005-0000-0000-0000B41D0000}"/>
    <cellStyle name="_Sheet2_Detail of Deals_1_Detail_ERCOT 11" xfId="7618" xr:uid="{00000000-0005-0000-0000-0000B51D0000}"/>
    <cellStyle name="_Sheet2_Detail of Deals_2" xfId="7619" xr:uid="{00000000-0005-0000-0000-0000B61D0000}"/>
    <cellStyle name="_Sheet2_Detail of Deals_2_Detail" xfId="7620" xr:uid="{00000000-0005-0000-0000-0000B71D0000}"/>
    <cellStyle name="_Sheet2_Detail of Deals_2_ERCOT 11" xfId="7621" xr:uid="{00000000-0005-0000-0000-0000B81D0000}"/>
    <cellStyle name="_Sheet2_Detail of Deals_Detail" xfId="7622" xr:uid="{00000000-0005-0000-0000-0000B91D0000}"/>
    <cellStyle name="_Sheet2_Detail of Deals_ERCOT 11" xfId="7623" xr:uid="{00000000-0005-0000-0000-0000BA1D0000}"/>
    <cellStyle name="_Sheet2_Detail_1" xfId="7624" xr:uid="{00000000-0005-0000-0000-0000BB1D0000}"/>
    <cellStyle name="_Sheet2_Detail_2011 PJM" xfId="7625" xr:uid="{00000000-0005-0000-0000-0000BC1D0000}"/>
    <cellStyle name="_Sheet2_Detail_2011 PJM_ERCOT 11" xfId="7626" xr:uid="{00000000-0005-0000-0000-0000BD1D0000}"/>
    <cellStyle name="_Sheet2_Detail_Detail" xfId="7627" xr:uid="{00000000-0005-0000-0000-0000BE1D0000}"/>
    <cellStyle name="_Sheet2_Detail_Detail_1" xfId="7628" xr:uid="{00000000-0005-0000-0000-0000BF1D0000}"/>
    <cellStyle name="_Sheet2_Detail_Detail_1_ERCOT 11" xfId="7629" xr:uid="{00000000-0005-0000-0000-0000C01D0000}"/>
    <cellStyle name="_Sheet2_Detail_Detail_ERCOT 11" xfId="7630" xr:uid="{00000000-0005-0000-0000-0000C11D0000}"/>
    <cellStyle name="_Sheet2_Detail_PJM 11" xfId="7631" xr:uid="{00000000-0005-0000-0000-0000C21D0000}"/>
    <cellStyle name="_Sheet2_eLoan" xfId="7632" xr:uid="{00000000-0005-0000-0000-0000C31D0000}"/>
    <cellStyle name="_Sheet2_eLoans" xfId="7633" xr:uid="{00000000-0005-0000-0000-0000C41D0000}"/>
    <cellStyle name="_Sheet2_eVF" xfId="7634" xr:uid="{00000000-0005-0000-0000-0000C51D0000}"/>
    <cellStyle name="_Sheet2_eVF_aLog" xfId="7635" xr:uid="{00000000-0005-0000-0000-0000C61D0000}"/>
    <cellStyle name="_Sheet2_eVF_bSum" xfId="7636" xr:uid="{00000000-0005-0000-0000-0000C71D0000}"/>
    <cellStyle name="_Sheet2_eVF_bSum_1" xfId="7637" xr:uid="{00000000-0005-0000-0000-0000C81D0000}"/>
    <cellStyle name="_Sheet2_eVF_fOp" xfId="7638" xr:uid="{00000000-0005-0000-0000-0000C91D0000}"/>
    <cellStyle name="_Sheet2_eVF_gAnn" xfId="7639" xr:uid="{00000000-0005-0000-0000-0000CA1D0000}"/>
    <cellStyle name="_Sheet2_eVF_Gulf Wind 2-199.20MW-MHIs-Merchant-2009Feb03" xfId="7640" xr:uid="{00000000-0005-0000-0000-0000CB1D0000}"/>
    <cellStyle name="_Sheet2_eVF_Gulf Wind 2-199.20MW-MHIs-Merchant-2009Jan21" xfId="7641" xr:uid="{00000000-0005-0000-0000-0000CC1D0000}"/>
    <cellStyle name="_Sheet2_eVF_Hatchet Ridge-MHI 2.4s-(2009pricing)-103.20 MW-2009Feb03" xfId="7642" xr:uid="{00000000-0005-0000-0000-0000CD1D0000}"/>
    <cellStyle name="_Sheet2_eVF_hTaxLease" xfId="7643" xr:uid="{00000000-0005-0000-0000-0000CE1D0000}"/>
    <cellStyle name="_Sheet2_Fnl All Deals Detail Inc Locks" xfId="7644" xr:uid="{00000000-0005-0000-0000-0000CF1D0000}"/>
    <cellStyle name="_Sheet2_Fnl All Deals Detail Inc Locks_2011 PJM" xfId="7645" xr:uid="{00000000-0005-0000-0000-0000D01D0000}"/>
    <cellStyle name="_Sheet2_Fnl All Deals Detail Inc Locks_2011 PJM_ERCOT 11" xfId="7646" xr:uid="{00000000-0005-0000-0000-0000D11D0000}"/>
    <cellStyle name="_Sheet2_Fnl All Deals Detail Inc Locks_Detail" xfId="7647" xr:uid="{00000000-0005-0000-0000-0000D21D0000}"/>
    <cellStyle name="_Sheet2_Fnl All Deals Detail Inc Locks_Detail_1" xfId="7648" xr:uid="{00000000-0005-0000-0000-0000D31D0000}"/>
    <cellStyle name="_Sheet2_Fnl All Deals Detail Inc Locks_Detail_1_ERCOT 11" xfId="7649" xr:uid="{00000000-0005-0000-0000-0000D41D0000}"/>
    <cellStyle name="_Sheet2_Fnl All Deals Detail Inc Locks_Detail_ERCOT 11" xfId="7650" xr:uid="{00000000-0005-0000-0000-0000D51D0000}"/>
    <cellStyle name="_Sheet2_Fnl All Deals Detail Inc Locks_PJM 11" xfId="7651" xr:uid="{00000000-0005-0000-0000-0000D61D0000}"/>
    <cellStyle name="_Sheet2_fOp" xfId="7652" xr:uid="{00000000-0005-0000-0000-0000D71D0000}"/>
    <cellStyle name="_Sheet2_gAnn" xfId="7653" xr:uid="{00000000-0005-0000-0000-0000D81D0000}"/>
    <cellStyle name="_Sheet2_Gannaway 3X Deals" xfId="7654" xr:uid="{00000000-0005-0000-0000-0000D91D0000}"/>
    <cellStyle name="_Sheet2_Gannaway 3X Deals_2011 PJM" xfId="7655" xr:uid="{00000000-0005-0000-0000-0000DA1D0000}"/>
    <cellStyle name="_Sheet2_Gannaway 3X Deals_2011 PJM_ERCOT 11" xfId="7656" xr:uid="{00000000-0005-0000-0000-0000DB1D0000}"/>
    <cellStyle name="_Sheet2_Gannaway 3X Deals_Detail" xfId="7657" xr:uid="{00000000-0005-0000-0000-0000DC1D0000}"/>
    <cellStyle name="_Sheet2_Gannaway 3X Deals_Detail_1" xfId="7658" xr:uid="{00000000-0005-0000-0000-0000DD1D0000}"/>
    <cellStyle name="_Sheet2_Gannaway 3X Deals_Detail_1_ERCOT 11" xfId="7659" xr:uid="{00000000-0005-0000-0000-0000DE1D0000}"/>
    <cellStyle name="_Sheet2_Gannaway 3X Deals_Detail_ERCOT 11" xfId="7660" xr:uid="{00000000-0005-0000-0000-0000DF1D0000}"/>
    <cellStyle name="_Sheet2_Gannaway 3X Deals_PJM 11" xfId="7661" xr:uid="{00000000-0005-0000-0000-0000E01D0000}"/>
    <cellStyle name="_Sheet2_Gulf Wind 2-199.20MW-MHIs-Merchant-2009Feb03" xfId="7662" xr:uid="{00000000-0005-0000-0000-0000E11D0000}"/>
    <cellStyle name="_Sheet2_Gulf Wind 2-199.20MW-MHIs-Merchant-2009Jan21" xfId="7663" xr:uid="{00000000-0005-0000-0000-0000E21D0000}"/>
    <cellStyle name="_Sheet2_Hatchet Ridge-MHI 2.4s-(2009pricing)103.20 MW-2008Dec19-VF" xfId="7664" xr:uid="{00000000-0005-0000-0000-0000E31D0000}"/>
    <cellStyle name="_Sheet2_Hatchet Ridge-MHI 2.4s-(2009pricing)-103.20 MW-2009Feb03" xfId="7665" xr:uid="{00000000-0005-0000-0000-0000E41D0000}"/>
    <cellStyle name="_Sheet2_hDataIn" xfId="7666" xr:uid="{00000000-0005-0000-0000-0000E51D0000}"/>
    <cellStyle name="_Sheet2_Hendrix 3X Deals" xfId="7667" xr:uid="{00000000-0005-0000-0000-0000E61D0000}"/>
    <cellStyle name="_Sheet2_Hendrix 3X Deals_2011 PJM" xfId="7668" xr:uid="{00000000-0005-0000-0000-0000E71D0000}"/>
    <cellStyle name="_Sheet2_Hendrix 3X Deals_2011 PJM_ERCOT 11" xfId="7669" xr:uid="{00000000-0005-0000-0000-0000E81D0000}"/>
    <cellStyle name="_Sheet2_Hendrix 3X Deals_Detail" xfId="7670" xr:uid="{00000000-0005-0000-0000-0000E91D0000}"/>
    <cellStyle name="_Sheet2_Hendrix 3X Deals_Detail_1" xfId="7671" xr:uid="{00000000-0005-0000-0000-0000EA1D0000}"/>
    <cellStyle name="_Sheet2_Hendrix 3X Deals_Detail_1_ERCOT 11" xfId="7672" xr:uid="{00000000-0005-0000-0000-0000EB1D0000}"/>
    <cellStyle name="_Sheet2_Hendrix 3X Deals_Detail_ERCOT 11" xfId="7673" xr:uid="{00000000-0005-0000-0000-0000EC1D0000}"/>
    <cellStyle name="_Sheet2_Hendrix 3X Deals_PJM 11" xfId="7674" xr:uid="{00000000-0005-0000-0000-0000ED1D0000}"/>
    <cellStyle name="_Sheet2_hTaxLease" xfId="7675" xr:uid="{00000000-0005-0000-0000-0000EE1D0000}"/>
    <cellStyle name="_Sheet2_Majestic 2-79.20MW-MHIs-PPA-2008Dec19-VF" xfId="7676" xr:uid="{00000000-0005-0000-0000-0000EF1D0000}"/>
    <cellStyle name="_Sheet2_MJ" xfId="7677" xr:uid="{00000000-0005-0000-0000-0000F01D0000}"/>
    <cellStyle name="_Sheet2_PJM 11" xfId="7678" xr:uid="{00000000-0005-0000-0000-0000F11D0000}"/>
    <cellStyle name="_Sheet2_PR-MHI 2 4s-00 00MW-2008July17" xfId="7679" xr:uid="{00000000-0005-0000-0000-0000F21D0000}"/>
    <cellStyle name="_Sheet2_Roquemore 3X Deals" xfId="7680" xr:uid="{00000000-0005-0000-0000-0000F31D0000}"/>
    <cellStyle name="_Sheet2_Roquemore 3X Deals_2011 PJM" xfId="7681" xr:uid="{00000000-0005-0000-0000-0000F41D0000}"/>
    <cellStyle name="_Sheet2_Roquemore 3X Deals_2011 PJM_ERCOT 11" xfId="7682" xr:uid="{00000000-0005-0000-0000-0000F51D0000}"/>
    <cellStyle name="_Sheet2_Roquemore 3X Deals_Detail" xfId="7683" xr:uid="{00000000-0005-0000-0000-0000F61D0000}"/>
    <cellStyle name="_Sheet2_Roquemore 3X Deals_Detail_1" xfId="7684" xr:uid="{00000000-0005-0000-0000-0000F71D0000}"/>
    <cellStyle name="_Sheet2_Roquemore 3X Deals_Detail_1_ERCOT 11" xfId="7685" xr:uid="{00000000-0005-0000-0000-0000F81D0000}"/>
    <cellStyle name="_Sheet2_Roquemore 3X Deals_Detail_ERCOT 11" xfId="7686" xr:uid="{00000000-0005-0000-0000-0000F91D0000}"/>
    <cellStyle name="_Sheet2_Roquemore 3X Deals_PJM 11" xfId="7687" xr:uid="{00000000-0005-0000-0000-0000FA1D0000}"/>
    <cellStyle name="_Sheet2_Sanders 3X Deals (2)" xfId="7688" xr:uid="{00000000-0005-0000-0000-0000FB1D0000}"/>
    <cellStyle name="_Sheet2_Sanders 3X Deals (2)_2011 PJM" xfId="7689" xr:uid="{00000000-0005-0000-0000-0000FC1D0000}"/>
    <cellStyle name="_Sheet2_Sanders 3X Deals (2)_2011 PJM_ERCOT 11" xfId="7690" xr:uid="{00000000-0005-0000-0000-0000FD1D0000}"/>
    <cellStyle name="_Sheet2_Sanders 3X Deals (2)_Detail" xfId="7691" xr:uid="{00000000-0005-0000-0000-0000FE1D0000}"/>
    <cellStyle name="_Sheet2_Sanders 3X Deals (2)_Detail_1" xfId="7692" xr:uid="{00000000-0005-0000-0000-0000FF1D0000}"/>
    <cellStyle name="_Sheet2_Sanders 3X Deals (2)_Detail_1_ERCOT 11" xfId="7693" xr:uid="{00000000-0005-0000-0000-0000001E0000}"/>
    <cellStyle name="_Sheet2_Sanders 3X Deals (2)_Detail_ERCOT 11" xfId="7694" xr:uid="{00000000-0005-0000-0000-0000011E0000}"/>
    <cellStyle name="_Sheet2_Sanders 3X Deals (2)_PJM 11" xfId="7695" xr:uid="{00000000-0005-0000-0000-0000021E0000}"/>
    <cellStyle name="_Sheet2_Sheet2" xfId="7696" xr:uid="{00000000-0005-0000-0000-0000031E0000}"/>
    <cellStyle name="_Sheet2_Sheet2_2011 PJM" xfId="7697" xr:uid="{00000000-0005-0000-0000-0000041E0000}"/>
    <cellStyle name="_Sheet2_Sheet2_2011 PJM_ERCOT 11" xfId="7698" xr:uid="{00000000-0005-0000-0000-0000051E0000}"/>
    <cellStyle name="_Sheet2_Sheet2_Detail" xfId="7699" xr:uid="{00000000-0005-0000-0000-0000061E0000}"/>
    <cellStyle name="_Sheet2_Sheet2_Detail_1" xfId="7700" xr:uid="{00000000-0005-0000-0000-0000071E0000}"/>
    <cellStyle name="_Sheet2_Sheet2_Detail_1_ERCOT 11" xfId="7701" xr:uid="{00000000-0005-0000-0000-0000081E0000}"/>
    <cellStyle name="_Sheet2_Sheet2_Detail_ERCOT 11" xfId="7702" xr:uid="{00000000-0005-0000-0000-0000091E0000}"/>
    <cellStyle name="_Sheet2_Sheet2_PJM 11" xfId="7703" xr:uid="{00000000-0005-0000-0000-00000A1E0000}"/>
    <cellStyle name="_Sheet2_ST" xfId="7704" xr:uid="{00000000-0005-0000-0000-00000B1E0000}"/>
    <cellStyle name="_Sherbino 20070618" xfId="7705" xr:uid="{00000000-0005-0000-0000-00000C1E0000}"/>
    <cellStyle name="_Sherbino 20070620" xfId="7706" xr:uid="{00000000-0005-0000-0000-00000D1E0000}"/>
    <cellStyle name="_Sherbino 20080602" xfId="7707" xr:uid="{00000000-0005-0000-0000-00000E1E0000}"/>
    <cellStyle name="_Sherbino Const Budget Overview R 1 110907" xfId="7708" xr:uid="{00000000-0005-0000-0000-00000F1E0000}"/>
    <cellStyle name="_Sherbino Const Budget rec for BP" xfId="7709" xr:uid="{00000000-0005-0000-0000-0000101E0000}"/>
    <cellStyle name="_Sherbino I Wind Farm Base Case Model  FINAL" xfId="7710" xr:uid="{00000000-0005-0000-0000-0000111E0000}"/>
    <cellStyle name="_Sherbino I Wind Farm Base Case Model_Lenders Version 20070707" xfId="7711" xr:uid="{00000000-0005-0000-0000-0000121E0000}"/>
    <cellStyle name="_Sherbino I Wind Farm Base Case Model_Lenders Version 5 (3) Case 1 20080616" xfId="7712" xr:uid="{00000000-0005-0000-0000-0000131E0000}"/>
    <cellStyle name="_Sherbino I Wind Farm Base Case Model_Lenders Version 5 (3) Case 1 20080616 b" xfId="7713" xr:uid="{00000000-0005-0000-0000-0000141E0000}"/>
    <cellStyle name="_Sherbino I Wind Farm Base Case Model_Lenders Version 5 (3) Case 4 20080626" xfId="7714" xr:uid="{00000000-0005-0000-0000-0000151E0000}"/>
    <cellStyle name="_Sherbino II 20080904" xfId="7715" xr:uid="{00000000-0005-0000-0000-0000161E0000}"/>
    <cellStyle name="_Sherbino II 20080909" xfId="7716" xr:uid="{00000000-0005-0000-0000-0000171E0000}"/>
    <cellStyle name="_Sherbino Model 01-24-08_Final" xfId="7717" xr:uid="{00000000-0005-0000-0000-0000181E0000}"/>
    <cellStyle name="_Sherbino Pro Forma sd" xfId="7718" xr:uid="{00000000-0005-0000-0000-0000191E0000}"/>
    <cellStyle name="_SJQN CONS 083102" xfId="7719" xr:uid="{00000000-0005-0000-0000-00001A1E0000}"/>
    <cellStyle name="_SoleOwner" xfId="7720" xr:uid="{00000000-0005-0000-0000-00001B1E0000}"/>
    <cellStyle name="_SoleOwner 2" xfId="7721" xr:uid="{00000000-0005-0000-0000-00001C1E0000}"/>
    <cellStyle name="_SoleOwner 3" xfId="7722" xr:uid="{00000000-0005-0000-0000-00001D1E0000}"/>
    <cellStyle name="_SoleOwner 4" xfId="7723" xr:uid="{00000000-0005-0000-0000-00001E1E0000}"/>
    <cellStyle name="_SoleOwner_aLog" xfId="7724" xr:uid="{00000000-0005-0000-0000-00001F1E0000}"/>
    <cellStyle name="_SoleOwner_Annual CF" xfId="7725" xr:uid="{00000000-0005-0000-0000-0000201E0000}"/>
    <cellStyle name="_SoleOwner_Book1" xfId="7726" xr:uid="{00000000-0005-0000-0000-0000211E0000}"/>
    <cellStyle name="_SoleOwner_bSum" xfId="7727" xr:uid="{00000000-0005-0000-0000-0000221E0000}"/>
    <cellStyle name="_SoleOwner_bSum_1" xfId="7728" xr:uid="{00000000-0005-0000-0000-0000231E0000}"/>
    <cellStyle name="_SoleOwner_DataIn" xfId="7729" xr:uid="{00000000-0005-0000-0000-0000241E0000}"/>
    <cellStyle name="_SoleOwner_dBuild" xfId="7730" xr:uid="{00000000-0005-0000-0000-0000251E0000}"/>
    <cellStyle name="_SoleOwner_eLoan" xfId="7731" xr:uid="{00000000-0005-0000-0000-0000261E0000}"/>
    <cellStyle name="_SoleOwner_eLoans" xfId="7732" xr:uid="{00000000-0005-0000-0000-0000271E0000}"/>
    <cellStyle name="_SoleOwner_eVF" xfId="7733" xr:uid="{00000000-0005-0000-0000-0000281E0000}"/>
    <cellStyle name="_SoleOwner_eVF_aLog" xfId="7734" xr:uid="{00000000-0005-0000-0000-0000291E0000}"/>
    <cellStyle name="_SoleOwner_eVF_bSum" xfId="7735" xr:uid="{00000000-0005-0000-0000-00002A1E0000}"/>
    <cellStyle name="_SoleOwner_eVF_bSum_1" xfId="7736" xr:uid="{00000000-0005-0000-0000-00002B1E0000}"/>
    <cellStyle name="_SoleOwner_eVF_fOp" xfId="7737" xr:uid="{00000000-0005-0000-0000-00002C1E0000}"/>
    <cellStyle name="_SoleOwner_eVF_gAnn" xfId="7738" xr:uid="{00000000-0005-0000-0000-00002D1E0000}"/>
    <cellStyle name="_SoleOwner_eVF_Gulf Wind 2-199.20MW-MHIs-Merchant-2009Feb03" xfId="7739" xr:uid="{00000000-0005-0000-0000-00002E1E0000}"/>
    <cellStyle name="_SoleOwner_eVF_Gulf Wind 2-199.20MW-MHIs-Merchant-2009Jan21" xfId="7740" xr:uid="{00000000-0005-0000-0000-00002F1E0000}"/>
    <cellStyle name="_SoleOwner_eVF_Hatchet Ridge-MHI 2.4s-(2009pricing)-103.20 MW-2009Feb03" xfId="7741" xr:uid="{00000000-0005-0000-0000-0000301E0000}"/>
    <cellStyle name="_SoleOwner_eVF_hTaxLease" xfId="7742" xr:uid="{00000000-0005-0000-0000-0000311E0000}"/>
    <cellStyle name="_SoleOwner_fOp" xfId="7743" xr:uid="{00000000-0005-0000-0000-0000321E0000}"/>
    <cellStyle name="_SoleOwner_gAnn" xfId="7744" xr:uid="{00000000-0005-0000-0000-0000331E0000}"/>
    <cellStyle name="_SoleOwner_Gulf Wind 2-199.20MW-MHIs-Merchant-2009Feb03" xfId="7745" xr:uid="{00000000-0005-0000-0000-0000341E0000}"/>
    <cellStyle name="_SoleOwner_Gulf Wind 2-199.20MW-MHIs-Merchant-2009Jan21" xfId="7746" xr:uid="{00000000-0005-0000-0000-0000351E0000}"/>
    <cellStyle name="_SoleOwner_Hatchet Ridge-MHI 2.4s-(2009pricing)103.20 MW-2008Dec19-VF" xfId="7747" xr:uid="{00000000-0005-0000-0000-0000361E0000}"/>
    <cellStyle name="_SoleOwner_Hatchet Ridge-MHI 2.4s-(2009pricing)-103.20 MW-2009Feb03" xfId="7748" xr:uid="{00000000-0005-0000-0000-0000371E0000}"/>
    <cellStyle name="_SoleOwner_hDataIn" xfId="7749" xr:uid="{00000000-0005-0000-0000-0000381E0000}"/>
    <cellStyle name="_SoleOwner_hTaxLease" xfId="7750" xr:uid="{00000000-0005-0000-0000-0000391E0000}"/>
    <cellStyle name="_SoleOwner_Majestic 2-79.20MW-MHIs-PPA-2008Dec19-VF" xfId="7751" xr:uid="{00000000-0005-0000-0000-00003A1E0000}"/>
    <cellStyle name="_SoleOwner_MJ" xfId="7752" xr:uid="{00000000-0005-0000-0000-00003B1E0000}"/>
    <cellStyle name="_SoleOwner_PR-MHI 2 4s-00 00MW-2008July17" xfId="7753" xr:uid="{00000000-0005-0000-0000-00003C1E0000}"/>
    <cellStyle name="_SoleOwner_ST" xfId="7754" xr:uid="{00000000-0005-0000-0000-00003D1E0000}"/>
    <cellStyle name="_South Central Methodology" xfId="7755" xr:uid="{00000000-0005-0000-0000-00003E1E0000}"/>
    <cellStyle name="_South Central Methodology 2" xfId="7756" xr:uid="{00000000-0005-0000-0000-00003F1E0000}"/>
    <cellStyle name="_South Central Methodology 3" xfId="7757" xr:uid="{00000000-0005-0000-0000-0000401E0000}"/>
    <cellStyle name="_South Central Methodology_OLS Balance Sheet" xfId="7758" xr:uid="{00000000-0005-0000-0000-0000411E0000}"/>
    <cellStyle name="_South Central Methodology_PJM 11" xfId="7759" xr:uid="{00000000-0005-0000-0000-0000421E0000}"/>
    <cellStyle name="_SRT - Roseville Structured Deals_Mar 07" xfId="7760" xr:uid="{00000000-0005-0000-0000-0000431E0000}"/>
    <cellStyle name="_x0013__ST" xfId="7761" xr:uid="{00000000-0005-0000-0000-0000441E0000}"/>
    <cellStyle name="_Standard PPA format" xfId="7762" xr:uid="{00000000-0005-0000-0000-0000451E0000}"/>
    <cellStyle name="_Std. Output" xfId="7763" xr:uid="{00000000-0005-0000-0000-0000461E0000}"/>
    <cellStyle name="_SubHeading" xfId="7764" xr:uid="{00000000-0005-0000-0000-0000471E0000}"/>
    <cellStyle name="_SubHeading 2" xfId="7765" xr:uid="{00000000-0005-0000-0000-0000481E0000}"/>
    <cellStyle name="_SubHeading 3" xfId="7766" xr:uid="{00000000-0005-0000-0000-0000491E0000}"/>
    <cellStyle name="_SubHeading_aLog" xfId="7767" xr:uid="{00000000-0005-0000-0000-00004A1E0000}"/>
    <cellStyle name="_SubHeading_aLog 2" xfId="7768" xr:uid="{00000000-0005-0000-0000-00004B1E0000}"/>
    <cellStyle name="_SubHeading_aLog_bSum" xfId="7769" xr:uid="{00000000-0005-0000-0000-00004C1E0000}"/>
    <cellStyle name="_SubHeading_aLog_fOp" xfId="7770" xr:uid="{00000000-0005-0000-0000-00004D1E0000}"/>
    <cellStyle name="_SubHeading_aLog_Hatchet Ridge Debt Profiles" xfId="7771" xr:uid="{00000000-0005-0000-0000-00004E1E0000}"/>
    <cellStyle name="_SubHeading_Annual CF" xfId="7772" xr:uid="{00000000-0005-0000-0000-00004F1E0000}"/>
    <cellStyle name="_SubHeading_Book1" xfId="7773" xr:uid="{00000000-0005-0000-0000-0000501E0000}"/>
    <cellStyle name="_SubHeading_BR-GE xle-54 00MW-2008Nov05-Investors (New Structure)" xfId="7774" xr:uid="{00000000-0005-0000-0000-0000511E0000}"/>
    <cellStyle name="_SubHeading_bSum" xfId="7775" xr:uid="{00000000-0005-0000-0000-0000521E0000}"/>
    <cellStyle name="_SubHeading_bSum_1" xfId="7776" xr:uid="{00000000-0005-0000-0000-0000531E0000}"/>
    <cellStyle name="_SubHeading_bSum_BNB 2008 Portfolio Model of 2008Dec16" xfId="7777" xr:uid="{00000000-0005-0000-0000-0000541E0000}"/>
    <cellStyle name="_SubHeading_bSum_bSum" xfId="7778" xr:uid="{00000000-0005-0000-0000-0000551E0000}"/>
    <cellStyle name="_SubHeading_bSum_eVF" xfId="7779" xr:uid="{00000000-0005-0000-0000-0000561E0000}"/>
    <cellStyle name="_SubHeading_bSum_gAnn" xfId="7780" xr:uid="{00000000-0005-0000-0000-0000571E0000}"/>
    <cellStyle name="_SubHeading_bSum_Majestic 2-79.20MW-MHIs-PPA-2008Dec19-VF" xfId="7781" xr:uid="{00000000-0005-0000-0000-0000581E0000}"/>
    <cellStyle name="_SubHeading_Copy of Kenedy-283 20MW-2008Nov06-Investors(New Structure) (3)" xfId="7782" xr:uid="{00000000-0005-0000-0000-0000591E0000}"/>
    <cellStyle name="_SubHeading_DataIn" xfId="7783" xr:uid="{00000000-0005-0000-0000-00005A1E0000}"/>
    <cellStyle name="_SubHeading_DataIn_1" xfId="7784" xr:uid="{00000000-0005-0000-0000-00005B1E0000}"/>
    <cellStyle name="_SubHeading_dBuild" xfId="7785" xr:uid="{00000000-0005-0000-0000-00005C1E0000}"/>
    <cellStyle name="_SubHeading_eLoan" xfId="7786" xr:uid="{00000000-0005-0000-0000-00005D1E0000}"/>
    <cellStyle name="_SubHeading_eVF" xfId="7787" xr:uid="{00000000-0005-0000-0000-00005E1E0000}"/>
    <cellStyle name="_SubHeading_eVF_1" xfId="7788" xr:uid="{00000000-0005-0000-0000-00005F1E0000}"/>
    <cellStyle name="_SubHeading_fOp" xfId="7789" xr:uid="{00000000-0005-0000-0000-0000601E0000}"/>
    <cellStyle name="_SubHeading_gAnn" xfId="7790" xr:uid="{00000000-0005-0000-0000-0000611E0000}"/>
    <cellStyle name="_SubHeading_gAnn_1" xfId="7791" xr:uid="{00000000-0005-0000-0000-0000621E0000}"/>
    <cellStyle name="_SubHeading_Gulf Wind 2-199.20MW-MHIs-Merchant-2009Feb03" xfId="7792" xr:uid="{00000000-0005-0000-0000-0000631E0000}"/>
    <cellStyle name="_SubHeading_Gulf Wind 2-199.20MW-MHIs-Merchant-2009Jan21" xfId="7793" xr:uid="{00000000-0005-0000-0000-0000641E0000}"/>
    <cellStyle name="_SubHeading_Hatchet Ridge-MHI 2.4s-(2009pricing)103.20 MW-2008Dec19-VF" xfId="7794" xr:uid="{00000000-0005-0000-0000-0000651E0000}"/>
    <cellStyle name="_SubHeading_Hatchet Ridge-MHI 2.4s-(2009pricing)-103.20 MW-2009Feb03" xfId="7795" xr:uid="{00000000-0005-0000-0000-0000661E0000}"/>
    <cellStyle name="_SubHeading_hTaxLease" xfId="7796" xr:uid="{00000000-0005-0000-0000-0000671E0000}"/>
    <cellStyle name="_SubHeading_MJ" xfId="7797" xr:uid="{00000000-0005-0000-0000-0000681E0000}"/>
    <cellStyle name="_SubHeading_Model 03_21_02 Base Case No Weights" xfId="7798" xr:uid="{00000000-0005-0000-0000-0000691E0000}"/>
    <cellStyle name="_SubHeading_Model 03_21_02 Base Case No Weights 2" xfId="7799" xr:uid="{00000000-0005-0000-0000-00006A1E0000}"/>
    <cellStyle name="_SubHeading_Model 03_21_02 Base Case No Weights 2 2" xfId="7800" xr:uid="{00000000-0005-0000-0000-00006B1E0000}"/>
    <cellStyle name="_SubHeading_Model 03_21_02 Base Case No Weights 3" xfId="7801" xr:uid="{00000000-0005-0000-0000-00006C1E0000}"/>
    <cellStyle name="_SubHeading_Model 03_21_02 Base Case No Weights 3 2" xfId="7802" xr:uid="{00000000-0005-0000-0000-00006D1E0000}"/>
    <cellStyle name="_SubHeading_Model 03_21_02 Base Case No Weights 3 3" xfId="7803" xr:uid="{00000000-0005-0000-0000-00006E1E0000}"/>
    <cellStyle name="_SubHeading_Model 03_21_02 Base Case No Weights 3_212990" xfId="7804" xr:uid="{00000000-0005-0000-0000-00006F1E0000}"/>
    <cellStyle name="_SubHeading_Model 03_21_02 Base Case No Weights 4" xfId="7805" xr:uid="{00000000-0005-0000-0000-0000701E0000}"/>
    <cellStyle name="_SubHeading_Model 03_21_02 Base Case No Weights 5" xfId="7806" xr:uid="{00000000-0005-0000-0000-0000711E0000}"/>
    <cellStyle name="_SubHeading_Model 03_21_02 Base Case No Weights 6" xfId="7807" xr:uid="{00000000-0005-0000-0000-0000721E0000}"/>
    <cellStyle name="_SubHeading_Model 03_21_02 Base Case No Weights 7" xfId="7808" xr:uid="{00000000-0005-0000-0000-0000731E0000}"/>
    <cellStyle name="_SubHeading_Model 03_21_02 Base Case No Weights 8" xfId="7809" xr:uid="{00000000-0005-0000-0000-0000741E0000}"/>
    <cellStyle name="_SubHeading_Model 03_21_02 Base Case No Weights 9" xfId="7810" xr:uid="{00000000-0005-0000-0000-0000751E0000}"/>
    <cellStyle name="_SubHeading_Model 03_21_02 Base Case No Weights_08.31.11 JE's AGraf1" xfId="7811" xr:uid="{00000000-0005-0000-0000-0000761E0000}"/>
    <cellStyle name="_SubHeading_Model 03_21_02 Base Case No Weights_09.30.11 JE's AGraf1" xfId="7812" xr:uid="{00000000-0005-0000-0000-0000771E0000}"/>
    <cellStyle name="_SubHeading_Model 03_21_02 Base Case No Weights_Alpine-Interest" xfId="7813" xr:uid="{00000000-0005-0000-0000-0000781E0000}"/>
    <cellStyle name="_SubHeading_Model 03_21_02 Base Case No Weights_Capex" xfId="7814" xr:uid="{00000000-0005-0000-0000-0000791E0000}"/>
    <cellStyle name="_SubHeading_Model 03_21_02 Base Case No Weights_Corp Debt" xfId="7815" xr:uid="{00000000-0005-0000-0000-00007A1E0000}"/>
    <cellStyle name="_SubHeading_Model 03_21_02 Base Case No Weights_DETAIL 3589.212990" xfId="7816" xr:uid="{00000000-0005-0000-0000-00007B1E0000}"/>
    <cellStyle name="_SubHeading_Model 03_21_02 Base Case No Weights_DS-412" xfId="7817" xr:uid="{00000000-0005-0000-0000-00007C1E0000}"/>
    <cellStyle name="_SubHeading_Model 03_21_02 Base Case No Weights_Investment in Subs" xfId="7818" xr:uid="{00000000-0005-0000-0000-00007D1E0000}"/>
    <cellStyle name="_SubHeading_Model 03_21_02 Base Case No Weights_Investment in Subs_1" xfId="7819" xr:uid="{00000000-0005-0000-0000-00007E1E0000}"/>
    <cellStyle name="_SubHeading_Model 03_21_02 Base Case No Weights_Investment in Subs_1 2" xfId="7820" xr:uid="{00000000-0005-0000-0000-00007F1E0000}"/>
    <cellStyle name="_SubHeading_Model 03_21_02 Base Case No Weights_Investment in Subs_2" xfId="7821" xr:uid="{00000000-0005-0000-0000-0000801E0000}"/>
    <cellStyle name="_SubHeading_Model 03_21_02 Base Case No Weights_Investment in Subs_2 2" xfId="7822" xr:uid="{00000000-0005-0000-0000-0000811E0000}"/>
    <cellStyle name="_SubHeading_Model 03_21_02 Base Case No Weights_OLS Balance Sheet" xfId="7823" xr:uid="{00000000-0005-0000-0000-0000821E0000}"/>
    <cellStyle name="_SubHeading_Model 03_21_02 Base Case No Weights_OLS P_L" xfId="7824" xr:uid="{00000000-0005-0000-0000-0000831E0000}"/>
    <cellStyle name="_SubHeading_Model 03_21_02 Base Case No Weights_OLS P_L 2" xfId="7825" xr:uid="{00000000-0005-0000-0000-0000841E0000}"/>
    <cellStyle name="_SubHeading_Model 03_21_02 Base Case No Weights_OLS P_L_1" xfId="7826" xr:uid="{00000000-0005-0000-0000-0000851E0000}"/>
    <cellStyle name="_SubHeading_Model 03_21_02 Base Case No Weights_OLS P_L_1 2" xfId="7827" xr:uid="{00000000-0005-0000-0000-0000861E0000}"/>
    <cellStyle name="_SubHeading_Model 03_21_02 Base Case No Weights_OLS P_L_1_DETAIL 3589.212990" xfId="7828" xr:uid="{00000000-0005-0000-0000-0000871E0000}"/>
    <cellStyle name="_SubHeading_Model 03_21_02 Base Case No Weights_OLS P_L_2" xfId="7829" xr:uid="{00000000-0005-0000-0000-0000881E0000}"/>
    <cellStyle name="_SubHeading_Model 03_21_02 Base Case No Weights_OLS P_L_2 2" xfId="7830" xr:uid="{00000000-0005-0000-0000-0000891E0000}"/>
    <cellStyle name="_SubHeading_Model 03_21_02 Base Case No Weights_OLS P_L_2_DETAIL 3589.212990" xfId="7831" xr:uid="{00000000-0005-0000-0000-00008A1E0000}"/>
    <cellStyle name="_SubHeading_Model 03_21_02 Base Case No Weights_OLS P_L_3" xfId="7832" xr:uid="{00000000-0005-0000-0000-00008B1E0000}"/>
    <cellStyle name="_SubHeading_Model 03_21_02 Base Case No Weights_OLS P_L_4" xfId="7833" xr:uid="{00000000-0005-0000-0000-00008C1E0000}"/>
    <cellStyle name="_SubHeading_Model 03_21_02 Base Case No Weights_OLS P_L_4 2" xfId="7834" xr:uid="{00000000-0005-0000-0000-00008D1E0000}"/>
    <cellStyle name="_SubHeading_Model 03_21_02 Base Case No Weights_OLS P_L_5" xfId="7835" xr:uid="{00000000-0005-0000-0000-00008E1E0000}"/>
    <cellStyle name="_SubHeading_Model 03_21_02 Base Case No Weights_OLS P_L_6" xfId="7836" xr:uid="{00000000-0005-0000-0000-00008F1E0000}"/>
    <cellStyle name="_SubHeading_Model 03_21_02 Base Case No Weights_OLS P_L_7" xfId="7837" xr:uid="{00000000-0005-0000-0000-0000901E0000}"/>
    <cellStyle name="_SubHeading_Model 03_21_02 Base Case No Weights_OLS P_L_8" xfId="7838" xr:uid="{00000000-0005-0000-0000-0000911E0000}"/>
    <cellStyle name="_SubHeading_Model 03_21_02 Base Case No Weights_OLS P_L_9" xfId="7839" xr:uid="{00000000-0005-0000-0000-0000921E0000}"/>
    <cellStyle name="_SubHeading_Model 03_21_02 Base Case No Weights_Rebrand amortization table 2" xfId="7840" xr:uid="{00000000-0005-0000-0000-0000931E0000}"/>
    <cellStyle name="_SubHeading_Model 03_21_02 Base Case No Weights_Roadrunner-Interest" xfId="7841" xr:uid="{00000000-0005-0000-0000-0000941E0000}"/>
    <cellStyle name="_SubHeading_Model 03_21_02 Base Case No Weights_Solar Blythe- Debt" xfId="7842" xr:uid="{00000000-0005-0000-0000-0000951E0000}"/>
    <cellStyle name="_SubHeading_Model 03_21_02 Base Case No Weights_Solar Blythe-Interest" xfId="7843" xr:uid="{00000000-0005-0000-0000-0000961E0000}"/>
    <cellStyle name="_SubHeading_Model 03_21_02 Base Case No Weights_South Trent W- Debt" xfId="7844" xr:uid="{00000000-0005-0000-0000-0000971E0000}"/>
    <cellStyle name="_SubHeading_Model 03_21_02 Base Case No Weights_South Trent W-Interest" xfId="7845" xr:uid="{00000000-0005-0000-0000-0000981E0000}"/>
    <cellStyle name="_SubHeading_PR-MHI 2 4s-00 00MW-2008July17" xfId="7846" xr:uid="{00000000-0005-0000-0000-0000991E0000}"/>
    <cellStyle name="_SubHeading_Project Finance Economics" xfId="7847" xr:uid="{00000000-0005-0000-0000-00009A1E0000}"/>
    <cellStyle name="_SubHeading_ST" xfId="7848" xr:uid="{00000000-0005-0000-0000-00009B1E0000}"/>
    <cellStyle name="_SubHeading_Wessington-GE-51 00MW-2008Oct30-TaxEquity-p50 (New Structure)" xfId="7849" xr:uid="{00000000-0005-0000-0000-00009C1E0000}"/>
    <cellStyle name="_Sugar Closing JournalEntrylogandForm" xfId="7850" xr:uid="{00000000-0005-0000-0000-00009D1E0000}"/>
    <cellStyle name="_Sugar Creek  Flow of Funds Schedule - 043008" xfId="7851" xr:uid="{00000000-0005-0000-0000-00009E1E0000}"/>
    <cellStyle name="_summary" xfId="7852" xr:uid="{00000000-0005-0000-0000-00009F1E0000}"/>
    <cellStyle name="_SUMMARY_DIFF_WITHHRESET" xfId="7853" xr:uid="{00000000-0005-0000-0000-0000A01E0000}"/>
    <cellStyle name="_SUMMARY_DIFF_WITHHRESET 2" xfId="7854" xr:uid="{00000000-0005-0000-0000-0000A11E0000}"/>
    <cellStyle name="_SUMMARY_DIFF_WITHHRESET 3" xfId="7855" xr:uid="{00000000-0005-0000-0000-0000A21E0000}"/>
    <cellStyle name="_SUMMARY_DIFF_WITHHRESET_OLS Balance Sheet" xfId="7856" xr:uid="{00000000-0005-0000-0000-0000A31E0000}"/>
    <cellStyle name="_SUMMARY_DIFF_WITHHRESET_PJM 11" xfId="7857" xr:uid="{00000000-0005-0000-0000-0000A41E0000}"/>
    <cellStyle name="_summary_Zerocarbon" xfId="7858" xr:uid="{00000000-0005-0000-0000-0000A51E0000}"/>
    <cellStyle name="_super_bill_month_load" xfId="7859" xr:uid="{00000000-0005-0000-0000-0000A61E0000}"/>
    <cellStyle name="_super_bill_month_load 2" xfId="7860" xr:uid="{00000000-0005-0000-0000-0000A71E0000}"/>
    <cellStyle name="_super_bill_month_load 3" xfId="7861" xr:uid="{00000000-0005-0000-0000-0000A81E0000}"/>
    <cellStyle name="_super_bill_month_load_PJM 11" xfId="7862" xr:uid="{00000000-0005-0000-0000-0000A91E0000}"/>
    <cellStyle name="_Supplemental Data" xfId="7863" xr:uid="{00000000-0005-0000-0000-0000AA1E0000}"/>
    <cellStyle name="_Support Cost Data Book - May" xfId="7864" xr:uid="{00000000-0005-0000-0000-0000AB1E0000}"/>
    <cellStyle name="_Support Cost Data Book - May_ERCOT 11" xfId="7865" xr:uid="{00000000-0005-0000-0000-0000AC1E0000}"/>
    <cellStyle name="_Support Cost Data Book - May_PJM 11" xfId="7866" xr:uid="{00000000-0005-0000-0000-0000AD1E0000}"/>
    <cellStyle name="_Table" xfId="7867" xr:uid="{00000000-0005-0000-0000-0000AE1E0000}"/>
    <cellStyle name="_Table 2" xfId="7868" xr:uid="{00000000-0005-0000-0000-0000AF1E0000}"/>
    <cellStyle name="_Table 2 2" xfId="7869" xr:uid="{00000000-0005-0000-0000-0000B01E0000}"/>
    <cellStyle name="_Table 2 2 2" xfId="7870" xr:uid="{00000000-0005-0000-0000-0000B11E0000}"/>
    <cellStyle name="_Table 3" xfId="7871" xr:uid="{00000000-0005-0000-0000-0000B21E0000}"/>
    <cellStyle name="_Table 3 2" xfId="7872" xr:uid="{00000000-0005-0000-0000-0000B31E0000}"/>
    <cellStyle name="_Table 4" xfId="7873" xr:uid="{00000000-0005-0000-0000-0000B41E0000}"/>
    <cellStyle name="_Table_2005-02-1Tracking M-Caprock v13" xfId="7874" xr:uid="{00000000-0005-0000-0000-0000B51E0000}"/>
    <cellStyle name="_Table_2005-02-1Tracking M-Caprock v4" xfId="7875" xr:uid="{00000000-0005-0000-0000-0000B61E0000}"/>
    <cellStyle name="_Table_aLog" xfId="7876" xr:uid="{00000000-0005-0000-0000-0000B71E0000}"/>
    <cellStyle name="_Table_aLog_1" xfId="7877" xr:uid="{00000000-0005-0000-0000-0000B81E0000}"/>
    <cellStyle name="_Table_aLog_1 2" xfId="7878" xr:uid="{00000000-0005-0000-0000-0000B91E0000}"/>
    <cellStyle name="_Table_aLog_1_bSum" xfId="7879" xr:uid="{00000000-0005-0000-0000-0000BA1E0000}"/>
    <cellStyle name="_Table_aLog_1_fOp" xfId="7880" xr:uid="{00000000-0005-0000-0000-0000BB1E0000}"/>
    <cellStyle name="_Table_aLog_1_Hatchet Ridge Debt Profiles" xfId="7881" xr:uid="{00000000-0005-0000-0000-0000BC1E0000}"/>
    <cellStyle name="_Table_aLog_1_hLoans" xfId="7882" xr:uid="{00000000-0005-0000-0000-0000BD1E0000}"/>
    <cellStyle name="_Table_Annual CF" xfId="7883" xr:uid="{00000000-0005-0000-0000-0000BE1E0000}"/>
    <cellStyle name="_Table_Book1" xfId="7884" xr:uid="{00000000-0005-0000-0000-0000BF1E0000}"/>
    <cellStyle name="_Table_BR-GE xle-54 00MW-2008Nov05-Investors (New Structure)" xfId="7885" xr:uid="{00000000-0005-0000-0000-0000C01E0000}"/>
    <cellStyle name="_Table_BR-GE xle-54 00MW-2008Nov05-Investors (New Structure) 2" xfId="7886" xr:uid="{00000000-0005-0000-0000-0000C11E0000}"/>
    <cellStyle name="_Table_BR-GE xle-54 00MW-2008Nov05-Investors (New Structure)_bSum" xfId="7887" xr:uid="{00000000-0005-0000-0000-0000C21E0000}"/>
    <cellStyle name="_Table_BR-GE xle-54 00MW-2008Nov05-Investors (New Structure)_fOp" xfId="7888" xr:uid="{00000000-0005-0000-0000-0000C31E0000}"/>
    <cellStyle name="_Table_BR-GE xle-54 00MW-2008Nov05-Investors (New Structure)_Hatchet Ridge Debt Profiles" xfId="7889" xr:uid="{00000000-0005-0000-0000-0000C41E0000}"/>
    <cellStyle name="_Table_bSum" xfId="7890" xr:uid="{00000000-0005-0000-0000-0000C51E0000}"/>
    <cellStyle name="_Table_bSum_1" xfId="7891" xr:uid="{00000000-0005-0000-0000-0000C61E0000}"/>
    <cellStyle name="_Table_bSum_1_aLog" xfId="7892" xr:uid="{00000000-0005-0000-0000-0000C71E0000}"/>
    <cellStyle name="_Table_bSum_1_bSum" xfId="7893" xr:uid="{00000000-0005-0000-0000-0000C81E0000}"/>
    <cellStyle name="_Table_bSum_1_bSum_1" xfId="7894" xr:uid="{00000000-0005-0000-0000-0000C91E0000}"/>
    <cellStyle name="_Table_bSum_1_eLoan" xfId="7895" xr:uid="{00000000-0005-0000-0000-0000CA1E0000}"/>
    <cellStyle name="_Table_bSum_1_eVF" xfId="7896" xr:uid="{00000000-0005-0000-0000-0000CB1E0000}"/>
    <cellStyle name="_Table_bSum_1_eVF_1" xfId="7897" xr:uid="{00000000-0005-0000-0000-0000CC1E0000}"/>
    <cellStyle name="_Table_bSum_1_fOp" xfId="7898" xr:uid="{00000000-0005-0000-0000-0000CD1E0000}"/>
    <cellStyle name="_Table_bSum_1_gAnn" xfId="7899" xr:uid="{00000000-0005-0000-0000-0000CE1E0000}"/>
    <cellStyle name="_Table_bSum_1_Gulf Wind 2-199.20MW-MHIs-Merchant-2009Feb03" xfId="7900" xr:uid="{00000000-0005-0000-0000-0000CF1E0000}"/>
    <cellStyle name="_Table_bSum_1_Gulf Wind 2-199.20MW-MHIs-Merchant-2009Jan21" xfId="7901" xr:uid="{00000000-0005-0000-0000-0000D01E0000}"/>
    <cellStyle name="_Table_bSum_1_Hatchet Ridge-MHI 2.4s-(2009pricing)-103.20 MW-2009Feb03" xfId="7902" xr:uid="{00000000-0005-0000-0000-0000D11E0000}"/>
    <cellStyle name="_Table_bSum_1_hTaxLease" xfId="7903" xr:uid="{00000000-0005-0000-0000-0000D21E0000}"/>
    <cellStyle name="_Table_bSum_2" xfId="7904" xr:uid="{00000000-0005-0000-0000-0000D31E0000}"/>
    <cellStyle name="_Table_bSum_BNB 2008 Portfolio Model of 2008Dec16" xfId="7905" xr:uid="{00000000-0005-0000-0000-0000D41E0000}"/>
    <cellStyle name="_Table_bSum_bSum" xfId="7906" xr:uid="{00000000-0005-0000-0000-0000D51E0000}"/>
    <cellStyle name="_Table_bSum_eVF" xfId="7907" xr:uid="{00000000-0005-0000-0000-0000D61E0000}"/>
    <cellStyle name="_Table_bSum_gAnn" xfId="7908" xr:uid="{00000000-0005-0000-0000-0000D71E0000}"/>
    <cellStyle name="_Table_bSum_Majestic 2-79.20MW-MHIs-PPA-2008Dec19-VF" xfId="7909" xr:uid="{00000000-0005-0000-0000-0000D81E0000}"/>
    <cellStyle name="_Table_Copy of Kenedy-283 20MW-2008Nov06-Investors(New Structure) (3)" xfId="7910" xr:uid="{00000000-0005-0000-0000-0000D91E0000}"/>
    <cellStyle name="_Table_DataIn" xfId="7911" xr:uid="{00000000-0005-0000-0000-0000DA1E0000}"/>
    <cellStyle name="_Table_DataIn_1" xfId="7912" xr:uid="{00000000-0005-0000-0000-0000DB1E0000}"/>
    <cellStyle name="_Table_dBuild" xfId="7913" xr:uid="{00000000-0005-0000-0000-0000DC1E0000}"/>
    <cellStyle name="_Table_Debt Sizing - 4.15.09" xfId="7914" xr:uid="{00000000-0005-0000-0000-0000DD1E0000}"/>
    <cellStyle name="_Table_DS-412" xfId="7915" xr:uid="{00000000-0005-0000-0000-0000DE1E0000}"/>
    <cellStyle name="_Table_eLoan" xfId="7916" xr:uid="{00000000-0005-0000-0000-0000DF1E0000}"/>
    <cellStyle name="_Table_eVF" xfId="7917" xr:uid="{00000000-0005-0000-0000-0000E01E0000}"/>
    <cellStyle name="_Table_eVF_1" xfId="7918" xr:uid="{00000000-0005-0000-0000-0000E11E0000}"/>
    <cellStyle name="_Table_fOp" xfId="7919" xr:uid="{00000000-0005-0000-0000-0000E21E0000}"/>
    <cellStyle name="_Table_gAnn" xfId="7920" xr:uid="{00000000-0005-0000-0000-0000E31E0000}"/>
    <cellStyle name="_Table_gAnn_1" xfId="7921" xr:uid="{00000000-0005-0000-0000-0000E41E0000}"/>
    <cellStyle name="_Table_Gulf Wind 2-199.20MW-MHIs-Merchant-2009Feb03" xfId="7922" xr:uid="{00000000-0005-0000-0000-0000E51E0000}"/>
    <cellStyle name="_Table_Gulf Wind 2-199.20MW-MHIs-Merchant-2009Jan21" xfId="7923" xr:uid="{00000000-0005-0000-0000-0000E61E0000}"/>
    <cellStyle name="_Table_Hatchet Ridge-MHI 2.4s-(2009pricing)103.20 MW-2008Dec19-VF" xfId="7924" xr:uid="{00000000-0005-0000-0000-0000E71E0000}"/>
    <cellStyle name="_Table_Hatchet Ridge-MHI 2.4s-(2009pricing)-103.20 MW-2009Feb03" xfId="7925" xr:uid="{00000000-0005-0000-0000-0000E81E0000}"/>
    <cellStyle name="_Table_hDataIn" xfId="7926" xr:uid="{00000000-0005-0000-0000-0000E91E0000}"/>
    <cellStyle name="_Table_hLoans" xfId="7927" xr:uid="{00000000-0005-0000-0000-0000EA1E0000}"/>
    <cellStyle name="_Table_hTaxLease" xfId="7928" xr:uid="{00000000-0005-0000-0000-0000EB1E0000}"/>
    <cellStyle name="_Table_iPFb" xfId="7929" xr:uid="{00000000-0005-0000-0000-0000EC1E0000}"/>
    <cellStyle name="_Table_iPFb_bSum" xfId="7930" xr:uid="{00000000-0005-0000-0000-0000ED1E0000}"/>
    <cellStyle name="_Table_iPFb_fOp" xfId="7931" xr:uid="{00000000-0005-0000-0000-0000EE1E0000}"/>
    <cellStyle name="_Table_Ivanpah- Debt" xfId="7932" xr:uid="{00000000-0005-0000-0000-0000EF1E0000}"/>
    <cellStyle name="_Table_Ivanpah- Debt 2" xfId="7933" xr:uid="{00000000-0005-0000-0000-0000F01E0000}"/>
    <cellStyle name="_Table_Ivanpah- Debt_Conemaugh-Interest" xfId="7934" xr:uid="{00000000-0005-0000-0000-0000F11E0000}"/>
    <cellStyle name="_Table_Ivanpah- Debt_Conemaugh-Interest 2" xfId="7935" xr:uid="{00000000-0005-0000-0000-0000F21E0000}"/>
    <cellStyle name="_Table_Ivanpah- Debt_Dunkirk-Interest" xfId="7936" xr:uid="{00000000-0005-0000-0000-0000F31E0000}"/>
    <cellStyle name="_Table_Ivanpah- Debt_Dunkirk-Interest 2" xfId="7937" xr:uid="{00000000-0005-0000-0000-0000F41E0000}"/>
    <cellStyle name="_Table_Ivanpah- Debt_Indian River-Interest" xfId="7938" xr:uid="{00000000-0005-0000-0000-0000F51E0000}"/>
    <cellStyle name="_Table_Ivanpah- Debt_Indian River-Interest 2" xfId="7939" xr:uid="{00000000-0005-0000-0000-0000F61E0000}"/>
    <cellStyle name="_Table_Ivanpah-Interest" xfId="7940" xr:uid="{00000000-0005-0000-0000-0000F71E0000}"/>
    <cellStyle name="_Table_Ivanpah-Interest 2" xfId="7941" xr:uid="{00000000-0005-0000-0000-0000F81E0000}"/>
    <cellStyle name="_Table_Ivanpah-Interest_Conemaugh-Interest" xfId="7942" xr:uid="{00000000-0005-0000-0000-0000F91E0000}"/>
    <cellStyle name="_Table_Ivanpah-Interest_Conemaugh-Interest 2" xfId="7943" xr:uid="{00000000-0005-0000-0000-0000FA1E0000}"/>
    <cellStyle name="_Table_Ivanpah-Interest_Dunkirk-Interest" xfId="7944" xr:uid="{00000000-0005-0000-0000-0000FB1E0000}"/>
    <cellStyle name="_Table_Ivanpah-Interest_Dunkirk-Interest 2" xfId="7945" xr:uid="{00000000-0005-0000-0000-0000FC1E0000}"/>
    <cellStyle name="_Table_Ivanpah-Interest_Indian River-Interest" xfId="7946" xr:uid="{00000000-0005-0000-0000-0000FD1E0000}"/>
    <cellStyle name="_Table_Ivanpah-Interest_Indian River-Interest 2" xfId="7947" xr:uid="{00000000-0005-0000-0000-0000FE1E0000}"/>
    <cellStyle name="_Table_Majestic 2-79.20MW-MHIs-PPA-2008Dec19-VF" xfId="7948" xr:uid="{00000000-0005-0000-0000-0000FF1E0000}"/>
    <cellStyle name="_Table_MJ" xfId="7949" xr:uid="{00000000-0005-0000-0000-0000001F0000}"/>
    <cellStyle name="_Table_Model 03_21_02 Base Case No Weights" xfId="7950" xr:uid="{00000000-0005-0000-0000-0000011F0000}"/>
    <cellStyle name="_Table_Model 03_21_02 Base Case No Weights 2" xfId="7951" xr:uid="{00000000-0005-0000-0000-0000021F0000}"/>
    <cellStyle name="_Table_Model 03_21_02 Base Case No Weights 2 2" xfId="7952" xr:uid="{00000000-0005-0000-0000-0000031F0000}"/>
    <cellStyle name="_Table_Model 03_21_02 Base Case No Weights 2 3" xfId="7953" xr:uid="{00000000-0005-0000-0000-0000041F0000}"/>
    <cellStyle name="_Table_Model 03_21_02 Base Case No Weights 3" xfId="7954" xr:uid="{00000000-0005-0000-0000-0000051F0000}"/>
    <cellStyle name="_Table_Model 03_21_02 Base Case No Weights 3_212990" xfId="7955" xr:uid="{00000000-0005-0000-0000-0000061F0000}"/>
    <cellStyle name="_Table_Model 03_21_02 Base Case No Weights 4" xfId="7956" xr:uid="{00000000-0005-0000-0000-0000071F0000}"/>
    <cellStyle name="_Table_Model 03_21_02 Base Case No Weights 4 2" xfId="7957" xr:uid="{00000000-0005-0000-0000-0000081F0000}"/>
    <cellStyle name="_Table_Model 03_21_02 Base Case No Weights 4 3" xfId="7958" xr:uid="{00000000-0005-0000-0000-0000091F0000}"/>
    <cellStyle name="_Table_Model 03_21_02 Base Case No Weights 5" xfId="7959" xr:uid="{00000000-0005-0000-0000-00000A1F0000}"/>
    <cellStyle name="_Table_Model 03_21_02 Base Case No Weights 6" xfId="7960" xr:uid="{00000000-0005-0000-0000-00000B1F0000}"/>
    <cellStyle name="_Table_Model 03_21_02 Base Case No Weights 7" xfId="7961" xr:uid="{00000000-0005-0000-0000-00000C1F0000}"/>
    <cellStyle name="_Table_Model 03_21_02 Base Case No Weights 8" xfId="7962" xr:uid="{00000000-0005-0000-0000-00000D1F0000}"/>
    <cellStyle name="_Table_Model 03_21_02 Base Case No Weights 9" xfId="7963" xr:uid="{00000000-0005-0000-0000-00000E1F0000}"/>
    <cellStyle name="_Table_Model 03_21_02 Base Case No Weights_08.31.11 JE's AGraf1" xfId="7964" xr:uid="{00000000-0005-0000-0000-00000F1F0000}"/>
    <cellStyle name="_Table_Model 03_21_02 Base Case No Weights_09.30.11 JE's AGraf1" xfId="7965" xr:uid="{00000000-0005-0000-0000-0000101F0000}"/>
    <cellStyle name="_Table_Model 03_21_02 Base Case No Weights_Alpine-Interest" xfId="7966" xr:uid="{00000000-0005-0000-0000-0000111F0000}"/>
    <cellStyle name="_Table_Model 03_21_02 Base Case No Weights_Alpine-Interest 2" xfId="7967" xr:uid="{00000000-0005-0000-0000-0000121F0000}"/>
    <cellStyle name="_Table_Model 03_21_02 Base Case No Weights_Capex" xfId="7968" xr:uid="{00000000-0005-0000-0000-0000131F0000}"/>
    <cellStyle name="_Table_Model 03_21_02 Base Case No Weights_Corp Debt" xfId="7969" xr:uid="{00000000-0005-0000-0000-0000141F0000}"/>
    <cellStyle name="_Table_Model 03_21_02 Base Case No Weights_Corp Debt 2" xfId="7970" xr:uid="{00000000-0005-0000-0000-0000151F0000}"/>
    <cellStyle name="_Table_Model 03_21_02 Base Case No Weights_DETAIL 3589.212990" xfId="7971" xr:uid="{00000000-0005-0000-0000-0000161F0000}"/>
    <cellStyle name="_Table_Model 03_21_02 Base Case No Weights_DS-412" xfId="7972" xr:uid="{00000000-0005-0000-0000-0000171F0000}"/>
    <cellStyle name="_Table_Model 03_21_02 Base Case No Weights_Investment in Subs" xfId="7973" xr:uid="{00000000-0005-0000-0000-0000181F0000}"/>
    <cellStyle name="_Table_Model 03_21_02 Base Case No Weights_Investment in Subs_1" xfId="7974" xr:uid="{00000000-0005-0000-0000-0000191F0000}"/>
    <cellStyle name="_Table_Model 03_21_02 Base Case No Weights_Investment in Subs_1 2" xfId="7975" xr:uid="{00000000-0005-0000-0000-00001A1F0000}"/>
    <cellStyle name="_Table_Model 03_21_02 Base Case No Weights_Investment in Subs_2" xfId="7976" xr:uid="{00000000-0005-0000-0000-00001B1F0000}"/>
    <cellStyle name="_Table_Model 03_21_02 Base Case No Weights_Investment in Subs_2 2" xfId="7977" xr:uid="{00000000-0005-0000-0000-00001C1F0000}"/>
    <cellStyle name="_Table_Model 03_21_02 Base Case No Weights_OLS Balance Sheet" xfId="7978" xr:uid="{00000000-0005-0000-0000-00001D1F0000}"/>
    <cellStyle name="_Table_Model 03_21_02 Base Case No Weights_OLS P_L" xfId="7979" xr:uid="{00000000-0005-0000-0000-00001E1F0000}"/>
    <cellStyle name="_Table_Model 03_21_02 Base Case No Weights_OLS P_L 2" xfId="7980" xr:uid="{00000000-0005-0000-0000-00001F1F0000}"/>
    <cellStyle name="_Table_Model 03_21_02 Base Case No Weights_OLS P_L_1" xfId="7981" xr:uid="{00000000-0005-0000-0000-0000201F0000}"/>
    <cellStyle name="_Table_Model 03_21_02 Base Case No Weights_OLS P_L_1 2" xfId="7982" xr:uid="{00000000-0005-0000-0000-0000211F0000}"/>
    <cellStyle name="_Table_Model 03_21_02 Base Case No Weights_OLS P_L_1_DETAIL 3589.212990" xfId="7983" xr:uid="{00000000-0005-0000-0000-0000221F0000}"/>
    <cellStyle name="_Table_Model 03_21_02 Base Case No Weights_OLS P_L_2" xfId="7984" xr:uid="{00000000-0005-0000-0000-0000231F0000}"/>
    <cellStyle name="_Table_Model 03_21_02 Base Case No Weights_OLS P_L_2 2" xfId="7985" xr:uid="{00000000-0005-0000-0000-0000241F0000}"/>
    <cellStyle name="_Table_Model 03_21_02 Base Case No Weights_OLS P_L_2_DETAIL 3589.212990" xfId="7986" xr:uid="{00000000-0005-0000-0000-0000251F0000}"/>
    <cellStyle name="_Table_Model 03_21_02 Base Case No Weights_OLS P_L_3" xfId="7987" xr:uid="{00000000-0005-0000-0000-0000261F0000}"/>
    <cellStyle name="_Table_Model 03_21_02 Base Case No Weights_OLS P_L_4" xfId="7988" xr:uid="{00000000-0005-0000-0000-0000271F0000}"/>
    <cellStyle name="_Table_Model 03_21_02 Base Case No Weights_OLS P_L_4 2" xfId="7989" xr:uid="{00000000-0005-0000-0000-0000281F0000}"/>
    <cellStyle name="_Table_Model 03_21_02 Base Case No Weights_OLS P_L_5" xfId="7990" xr:uid="{00000000-0005-0000-0000-0000291F0000}"/>
    <cellStyle name="_Table_Model 03_21_02 Base Case No Weights_OLS P_L_6" xfId="7991" xr:uid="{00000000-0005-0000-0000-00002A1F0000}"/>
    <cellStyle name="_Table_Model 03_21_02 Base Case No Weights_OLS P_L_7" xfId="7992" xr:uid="{00000000-0005-0000-0000-00002B1F0000}"/>
    <cellStyle name="_Table_Model 03_21_02 Base Case No Weights_OLS P_L_8" xfId="7993" xr:uid="{00000000-0005-0000-0000-00002C1F0000}"/>
    <cellStyle name="_Table_Model 03_21_02 Base Case No Weights_OLS P_L_9" xfId="7994" xr:uid="{00000000-0005-0000-0000-00002D1F0000}"/>
    <cellStyle name="_Table_Model 03_21_02 Base Case No Weights_Rebrand amortization table 2" xfId="7995" xr:uid="{00000000-0005-0000-0000-00002E1F0000}"/>
    <cellStyle name="_Table_Model 03_21_02 Base Case No Weights_Roadrunner-Interest" xfId="7996" xr:uid="{00000000-0005-0000-0000-00002F1F0000}"/>
    <cellStyle name="_Table_Model 03_21_02 Base Case No Weights_Roadrunner-Interest 2" xfId="7997" xr:uid="{00000000-0005-0000-0000-0000301F0000}"/>
    <cellStyle name="_Table_Model 03_21_02 Base Case No Weights_Solar Blythe- Debt" xfId="7998" xr:uid="{00000000-0005-0000-0000-0000311F0000}"/>
    <cellStyle name="_Table_Model 03_21_02 Base Case No Weights_Solar Blythe- Debt 2" xfId="7999" xr:uid="{00000000-0005-0000-0000-0000321F0000}"/>
    <cellStyle name="_Table_Model 03_21_02 Base Case No Weights_Solar Blythe-Interest" xfId="8000" xr:uid="{00000000-0005-0000-0000-0000331F0000}"/>
    <cellStyle name="_Table_Model 03_21_02 Base Case No Weights_Solar Blythe-Interest 2" xfId="8001" xr:uid="{00000000-0005-0000-0000-0000341F0000}"/>
    <cellStyle name="_Table_Model 03_21_02 Base Case No Weights_South Trent W- Debt" xfId="8002" xr:uid="{00000000-0005-0000-0000-0000351F0000}"/>
    <cellStyle name="_Table_Model 03_21_02 Base Case No Weights_South Trent W- Debt 2" xfId="8003" xr:uid="{00000000-0005-0000-0000-0000361F0000}"/>
    <cellStyle name="_Table_Model 03_21_02 Base Case No Weights_South Trent W-Interest" xfId="8004" xr:uid="{00000000-0005-0000-0000-0000371F0000}"/>
    <cellStyle name="_Table_Model 03_21_02 Base Case No Weights_South Trent W-Interest 2" xfId="8005" xr:uid="{00000000-0005-0000-0000-0000381F0000}"/>
    <cellStyle name="_Table_OLS P_L" xfId="8006" xr:uid="{00000000-0005-0000-0000-0000391F0000}"/>
    <cellStyle name="_Table_OperationsLinkSheet.V.4.2-Base" xfId="8007" xr:uid="{00000000-0005-0000-0000-00003A1F0000}"/>
    <cellStyle name="_Table_PR-MHI 2 4s-00 00MW-2008July17" xfId="8008" xr:uid="{00000000-0005-0000-0000-00003B1F0000}"/>
    <cellStyle name="_Table_Project Finance Economics" xfId="8009" xr:uid="{00000000-0005-0000-0000-00003C1F0000}"/>
    <cellStyle name="_Table_Recon Log" xfId="8010" xr:uid="{00000000-0005-0000-0000-00003D1F0000}"/>
    <cellStyle name="_Table_Roadrunner-Interest" xfId="8011" xr:uid="{00000000-0005-0000-0000-00003E1F0000}"/>
    <cellStyle name="_Table_Roadrunner-Interest 2" xfId="8012" xr:uid="{00000000-0005-0000-0000-00003F1F0000}"/>
    <cellStyle name="_Table_Roadrunner-Interest_Ivanpah- Debt" xfId="8013" xr:uid="{00000000-0005-0000-0000-0000401F0000}"/>
    <cellStyle name="_Table_Roadrunner-Interest_Ivanpah- Debt 2" xfId="8014" xr:uid="{00000000-0005-0000-0000-0000411F0000}"/>
    <cellStyle name="_Table_Roadrunner-Interest_Ivanpah- Debt_1" xfId="8015" xr:uid="{00000000-0005-0000-0000-0000421F0000}"/>
    <cellStyle name="_Table_Roadrunner-Interest_Ivanpah- Debt_1 2" xfId="8016" xr:uid="{00000000-0005-0000-0000-0000431F0000}"/>
    <cellStyle name="_Table_Roadrunner-Interest_Ivanpah- Debt_1_Conemaugh-Interest" xfId="8017" xr:uid="{00000000-0005-0000-0000-0000441F0000}"/>
    <cellStyle name="_Table_Roadrunner-Interest_Ivanpah- Debt_1_Conemaugh-Interest 2" xfId="8018" xr:uid="{00000000-0005-0000-0000-0000451F0000}"/>
    <cellStyle name="_Table_Roadrunner-Interest_Ivanpah- Debt_1_Dunkirk-Interest" xfId="8019" xr:uid="{00000000-0005-0000-0000-0000461F0000}"/>
    <cellStyle name="_Table_Roadrunner-Interest_Ivanpah- Debt_1_Dunkirk-Interest 2" xfId="8020" xr:uid="{00000000-0005-0000-0000-0000471F0000}"/>
    <cellStyle name="_Table_Roadrunner-Interest_Ivanpah- Debt_1_Indian River-Interest" xfId="8021" xr:uid="{00000000-0005-0000-0000-0000481F0000}"/>
    <cellStyle name="_Table_Roadrunner-Interest_Ivanpah- Debt_1_Indian River-Interest 2" xfId="8022" xr:uid="{00000000-0005-0000-0000-0000491F0000}"/>
    <cellStyle name="_Table_Roadrunner-Interest_Ivanpah- Debt_Ivanpah- Debt" xfId="8023" xr:uid="{00000000-0005-0000-0000-00004A1F0000}"/>
    <cellStyle name="_Table_Roadrunner-Interest_Ivanpah- Debt_Ivanpah- Debt 2" xfId="8024" xr:uid="{00000000-0005-0000-0000-00004B1F0000}"/>
    <cellStyle name="_Table_Roadrunner-Interest_Ivanpah- Debt_Ivanpah- Debt_Conemaugh-Interest" xfId="8025" xr:uid="{00000000-0005-0000-0000-00004C1F0000}"/>
    <cellStyle name="_Table_Roadrunner-Interest_Ivanpah- Debt_Ivanpah- Debt_Conemaugh-Interest 2" xfId="8026" xr:uid="{00000000-0005-0000-0000-00004D1F0000}"/>
    <cellStyle name="_Table_Roadrunner-Interest_Ivanpah- Debt_Ivanpah- Debt_Dunkirk-Interest" xfId="8027" xr:uid="{00000000-0005-0000-0000-00004E1F0000}"/>
    <cellStyle name="_Table_Roadrunner-Interest_Ivanpah- Debt_Ivanpah- Debt_Dunkirk-Interest 2" xfId="8028" xr:uid="{00000000-0005-0000-0000-00004F1F0000}"/>
    <cellStyle name="_Table_Roadrunner-Interest_Ivanpah- Debt_Ivanpah- Debt_Indian River-Interest" xfId="8029" xr:uid="{00000000-0005-0000-0000-0000501F0000}"/>
    <cellStyle name="_Table_Roadrunner-Interest_Ivanpah- Debt_Ivanpah- Debt_Indian River-Interest 2" xfId="8030" xr:uid="{00000000-0005-0000-0000-0000511F0000}"/>
    <cellStyle name="_Table_Roadrunner-Interest_Ivanpah- Debt_Ivanpah-Interest" xfId="8031" xr:uid="{00000000-0005-0000-0000-0000521F0000}"/>
    <cellStyle name="_Table_Roadrunner-Interest_Ivanpah- Debt_Ivanpah-Interest 2" xfId="8032" xr:uid="{00000000-0005-0000-0000-0000531F0000}"/>
    <cellStyle name="_Table_Roadrunner-Interest_Ivanpah- Debt_Ivanpah-Interest_Conemaugh-Interest" xfId="8033" xr:uid="{00000000-0005-0000-0000-0000541F0000}"/>
    <cellStyle name="_Table_Roadrunner-Interest_Ivanpah- Debt_Ivanpah-Interest_Conemaugh-Interest 2" xfId="8034" xr:uid="{00000000-0005-0000-0000-0000551F0000}"/>
    <cellStyle name="_Table_Roadrunner-Interest_Ivanpah- Debt_Ivanpah-Interest_Dunkirk-Interest" xfId="8035" xr:uid="{00000000-0005-0000-0000-0000561F0000}"/>
    <cellStyle name="_Table_Roadrunner-Interest_Ivanpah- Debt_Ivanpah-Interest_Dunkirk-Interest 2" xfId="8036" xr:uid="{00000000-0005-0000-0000-0000571F0000}"/>
    <cellStyle name="_Table_Roadrunner-Interest_Ivanpah- Debt_Ivanpah-Interest_Indian River-Interest" xfId="8037" xr:uid="{00000000-0005-0000-0000-0000581F0000}"/>
    <cellStyle name="_Table_Roadrunner-Interest_Ivanpah- Debt_Ivanpah-Interest_Indian River-Interest 2" xfId="8038" xr:uid="{00000000-0005-0000-0000-0000591F0000}"/>
    <cellStyle name="_Table_Roadrunner-Interest_Ivanpah- Debt_SPP-Interest" xfId="8039" xr:uid="{00000000-0005-0000-0000-00005A1F0000}"/>
    <cellStyle name="_Table_Roadrunner-Interest_Ivanpah- Debt_SPP-Interest 2" xfId="8040" xr:uid="{00000000-0005-0000-0000-00005B1F0000}"/>
    <cellStyle name="_Table_Roadrunner-Interest_Ivanpah- Debt_SPP-Interest_Conemaugh-Interest" xfId="8041" xr:uid="{00000000-0005-0000-0000-00005C1F0000}"/>
    <cellStyle name="_Table_Roadrunner-Interest_Ivanpah- Debt_SPP-Interest_Conemaugh-Interest 2" xfId="8042" xr:uid="{00000000-0005-0000-0000-00005D1F0000}"/>
    <cellStyle name="_Table_Roadrunner-Interest_Ivanpah- Debt_SPP-Interest_Dunkirk-Interest" xfId="8043" xr:uid="{00000000-0005-0000-0000-00005E1F0000}"/>
    <cellStyle name="_Table_Roadrunner-Interest_Ivanpah- Debt_SPP-Interest_Dunkirk-Interest 2" xfId="8044" xr:uid="{00000000-0005-0000-0000-00005F1F0000}"/>
    <cellStyle name="_Table_Roadrunner-Interest_Ivanpah- Debt_SPP-Interest_Indian River-Interest" xfId="8045" xr:uid="{00000000-0005-0000-0000-0000601F0000}"/>
    <cellStyle name="_Table_Roadrunner-Interest_Ivanpah- Debt_SPP-Interest_Indian River-Interest 2" xfId="8046" xr:uid="{00000000-0005-0000-0000-0000611F0000}"/>
    <cellStyle name="_Table_Roadrunner-Interest_Ivanpah-Interest" xfId="8047" xr:uid="{00000000-0005-0000-0000-0000621F0000}"/>
    <cellStyle name="_Table_Roadrunner-Interest_Ivanpah-Interest 2" xfId="8048" xr:uid="{00000000-0005-0000-0000-0000631F0000}"/>
    <cellStyle name="_Table_Roadrunner-Interest_Ivanpah-Interest_1" xfId="8049" xr:uid="{00000000-0005-0000-0000-0000641F0000}"/>
    <cellStyle name="_Table_Roadrunner-Interest_Ivanpah-Interest_1 2" xfId="8050" xr:uid="{00000000-0005-0000-0000-0000651F0000}"/>
    <cellStyle name="_Table_Roadrunner-Interest_Ivanpah-Interest_1_Conemaugh-Interest" xfId="8051" xr:uid="{00000000-0005-0000-0000-0000661F0000}"/>
    <cellStyle name="_Table_Roadrunner-Interest_Ivanpah-Interest_1_Conemaugh-Interest 2" xfId="8052" xr:uid="{00000000-0005-0000-0000-0000671F0000}"/>
    <cellStyle name="_Table_Roadrunner-Interest_Ivanpah-Interest_1_Dunkirk-Interest" xfId="8053" xr:uid="{00000000-0005-0000-0000-0000681F0000}"/>
    <cellStyle name="_Table_Roadrunner-Interest_Ivanpah-Interest_1_Dunkirk-Interest 2" xfId="8054" xr:uid="{00000000-0005-0000-0000-0000691F0000}"/>
    <cellStyle name="_Table_Roadrunner-Interest_Ivanpah-Interest_1_Indian River-Interest" xfId="8055" xr:uid="{00000000-0005-0000-0000-00006A1F0000}"/>
    <cellStyle name="_Table_Roadrunner-Interest_Ivanpah-Interest_1_Indian River-Interest 2" xfId="8056" xr:uid="{00000000-0005-0000-0000-00006B1F0000}"/>
    <cellStyle name="_Table_Roadrunner-Interest_Ivanpah-Interest_Ivanpah- Debt" xfId="8057" xr:uid="{00000000-0005-0000-0000-00006C1F0000}"/>
    <cellStyle name="_Table_Roadrunner-Interest_Ivanpah-Interest_Ivanpah- Debt 2" xfId="8058" xr:uid="{00000000-0005-0000-0000-00006D1F0000}"/>
    <cellStyle name="_Table_Roadrunner-Interest_Ivanpah-Interest_Ivanpah- Debt_Conemaugh-Interest" xfId="8059" xr:uid="{00000000-0005-0000-0000-00006E1F0000}"/>
    <cellStyle name="_Table_Roadrunner-Interest_Ivanpah-Interest_Ivanpah- Debt_Conemaugh-Interest 2" xfId="8060" xr:uid="{00000000-0005-0000-0000-00006F1F0000}"/>
    <cellStyle name="_Table_Roadrunner-Interest_Ivanpah-Interest_Ivanpah- Debt_Dunkirk-Interest" xfId="8061" xr:uid="{00000000-0005-0000-0000-0000701F0000}"/>
    <cellStyle name="_Table_Roadrunner-Interest_Ivanpah-Interest_Ivanpah- Debt_Dunkirk-Interest 2" xfId="8062" xr:uid="{00000000-0005-0000-0000-0000711F0000}"/>
    <cellStyle name="_Table_Roadrunner-Interest_Ivanpah-Interest_Ivanpah- Debt_Indian River-Interest" xfId="8063" xr:uid="{00000000-0005-0000-0000-0000721F0000}"/>
    <cellStyle name="_Table_Roadrunner-Interest_Ivanpah-Interest_Ivanpah- Debt_Indian River-Interest 2" xfId="8064" xr:uid="{00000000-0005-0000-0000-0000731F0000}"/>
    <cellStyle name="_Table_Roadrunner-Interest_Ivanpah-Interest_Ivanpah-Interest" xfId="8065" xr:uid="{00000000-0005-0000-0000-0000741F0000}"/>
    <cellStyle name="_Table_Roadrunner-Interest_Ivanpah-Interest_Ivanpah-Interest 2" xfId="8066" xr:uid="{00000000-0005-0000-0000-0000751F0000}"/>
    <cellStyle name="_Table_Roadrunner-Interest_Ivanpah-Interest_Ivanpah-Interest_Conemaugh-Interest" xfId="8067" xr:uid="{00000000-0005-0000-0000-0000761F0000}"/>
    <cellStyle name="_Table_Roadrunner-Interest_Ivanpah-Interest_Ivanpah-Interest_Conemaugh-Interest 2" xfId="8068" xr:uid="{00000000-0005-0000-0000-0000771F0000}"/>
    <cellStyle name="_Table_Roadrunner-Interest_Ivanpah-Interest_Ivanpah-Interest_Dunkirk-Interest" xfId="8069" xr:uid="{00000000-0005-0000-0000-0000781F0000}"/>
    <cellStyle name="_Table_Roadrunner-Interest_Ivanpah-Interest_Ivanpah-Interest_Dunkirk-Interest 2" xfId="8070" xr:uid="{00000000-0005-0000-0000-0000791F0000}"/>
    <cellStyle name="_Table_Roadrunner-Interest_Ivanpah-Interest_Ivanpah-Interest_Indian River-Interest" xfId="8071" xr:uid="{00000000-0005-0000-0000-00007A1F0000}"/>
    <cellStyle name="_Table_Roadrunner-Interest_Ivanpah-Interest_Ivanpah-Interest_Indian River-Interest 2" xfId="8072" xr:uid="{00000000-0005-0000-0000-00007B1F0000}"/>
    <cellStyle name="_Table_Roadrunner-Interest_Ivanpah-Interest_SPP-Interest" xfId="8073" xr:uid="{00000000-0005-0000-0000-00007C1F0000}"/>
    <cellStyle name="_Table_Roadrunner-Interest_Ivanpah-Interest_SPP-Interest 2" xfId="8074" xr:uid="{00000000-0005-0000-0000-00007D1F0000}"/>
    <cellStyle name="_Table_Roadrunner-Interest_Ivanpah-Interest_SPP-Interest_Conemaugh-Interest" xfId="8075" xr:uid="{00000000-0005-0000-0000-00007E1F0000}"/>
    <cellStyle name="_Table_Roadrunner-Interest_Ivanpah-Interest_SPP-Interest_Conemaugh-Interest 2" xfId="8076" xr:uid="{00000000-0005-0000-0000-00007F1F0000}"/>
    <cellStyle name="_Table_Roadrunner-Interest_Ivanpah-Interest_SPP-Interest_Dunkirk-Interest" xfId="8077" xr:uid="{00000000-0005-0000-0000-0000801F0000}"/>
    <cellStyle name="_Table_Roadrunner-Interest_Ivanpah-Interest_SPP-Interest_Dunkirk-Interest 2" xfId="8078" xr:uid="{00000000-0005-0000-0000-0000811F0000}"/>
    <cellStyle name="_Table_Roadrunner-Interest_Ivanpah-Interest_SPP-Interest_Indian River-Interest" xfId="8079" xr:uid="{00000000-0005-0000-0000-0000821F0000}"/>
    <cellStyle name="_Table_Roadrunner-Interest_Ivanpah-Interest_SPP-Interest_Indian River-Interest 2" xfId="8080" xr:uid="{00000000-0005-0000-0000-0000831F0000}"/>
    <cellStyle name="_Table_Roadrunner-Interest_Solar Blythe-Interest" xfId="8081" xr:uid="{00000000-0005-0000-0000-0000841F0000}"/>
    <cellStyle name="_Table_Roadrunner-Interest_Solar Blythe-Interest 2" xfId="8082" xr:uid="{00000000-0005-0000-0000-0000851F0000}"/>
    <cellStyle name="_Table_Roadrunner-Interest_Solar Blythe-Interest_Ivanpah- Debt" xfId="8083" xr:uid="{00000000-0005-0000-0000-0000861F0000}"/>
    <cellStyle name="_Table_Roadrunner-Interest_Solar Blythe-Interest_Ivanpah- Debt 2" xfId="8084" xr:uid="{00000000-0005-0000-0000-0000871F0000}"/>
    <cellStyle name="_Table_Roadrunner-Interest_Solar Blythe-Interest_Ivanpah- Debt_Conemaugh-Interest" xfId="8085" xr:uid="{00000000-0005-0000-0000-0000881F0000}"/>
    <cellStyle name="_Table_Roadrunner-Interest_Solar Blythe-Interest_Ivanpah- Debt_Conemaugh-Interest 2" xfId="8086" xr:uid="{00000000-0005-0000-0000-0000891F0000}"/>
    <cellStyle name="_Table_Roadrunner-Interest_Solar Blythe-Interest_Ivanpah- Debt_Dunkirk-Interest" xfId="8087" xr:uid="{00000000-0005-0000-0000-00008A1F0000}"/>
    <cellStyle name="_Table_Roadrunner-Interest_Solar Blythe-Interest_Ivanpah- Debt_Dunkirk-Interest 2" xfId="8088" xr:uid="{00000000-0005-0000-0000-00008B1F0000}"/>
    <cellStyle name="_Table_Roadrunner-Interest_Solar Blythe-Interest_Ivanpah- Debt_Indian River-Interest" xfId="8089" xr:uid="{00000000-0005-0000-0000-00008C1F0000}"/>
    <cellStyle name="_Table_Roadrunner-Interest_Solar Blythe-Interest_Ivanpah- Debt_Indian River-Interest 2" xfId="8090" xr:uid="{00000000-0005-0000-0000-00008D1F0000}"/>
    <cellStyle name="_Table_Roadrunner-Interest_Solar Blythe-Interest_Ivanpah-Interest" xfId="8091" xr:uid="{00000000-0005-0000-0000-00008E1F0000}"/>
    <cellStyle name="_Table_Roadrunner-Interest_Solar Blythe-Interest_Ivanpah-Interest 2" xfId="8092" xr:uid="{00000000-0005-0000-0000-00008F1F0000}"/>
    <cellStyle name="_Table_Roadrunner-Interest_Solar Blythe-Interest_Ivanpah-Interest_Conemaugh-Interest" xfId="8093" xr:uid="{00000000-0005-0000-0000-0000901F0000}"/>
    <cellStyle name="_Table_Roadrunner-Interest_Solar Blythe-Interest_Ivanpah-Interest_Conemaugh-Interest 2" xfId="8094" xr:uid="{00000000-0005-0000-0000-0000911F0000}"/>
    <cellStyle name="_Table_Roadrunner-Interest_Solar Blythe-Interest_Ivanpah-Interest_Dunkirk-Interest" xfId="8095" xr:uid="{00000000-0005-0000-0000-0000921F0000}"/>
    <cellStyle name="_Table_Roadrunner-Interest_Solar Blythe-Interest_Ivanpah-Interest_Dunkirk-Interest 2" xfId="8096" xr:uid="{00000000-0005-0000-0000-0000931F0000}"/>
    <cellStyle name="_Table_Roadrunner-Interest_Solar Blythe-Interest_Ivanpah-Interest_Indian River-Interest" xfId="8097" xr:uid="{00000000-0005-0000-0000-0000941F0000}"/>
    <cellStyle name="_Table_Roadrunner-Interest_Solar Blythe-Interest_Ivanpah-Interest_Indian River-Interest 2" xfId="8098" xr:uid="{00000000-0005-0000-0000-0000951F0000}"/>
    <cellStyle name="_Table_Roadrunner-Interest_Solar Blythe-Interest_SPP-Interest" xfId="8099" xr:uid="{00000000-0005-0000-0000-0000961F0000}"/>
    <cellStyle name="_Table_Roadrunner-Interest_Solar Blythe-Interest_SPP-Interest 2" xfId="8100" xr:uid="{00000000-0005-0000-0000-0000971F0000}"/>
    <cellStyle name="_Table_Roadrunner-Interest_Solar Blythe-Interest_SPP-Interest_Conemaugh-Interest" xfId="8101" xr:uid="{00000000-0005-0000-0000-0000981F0000}"/>
    <cellStyle name="_Table_Roadrunner-Interest_Solar Blythe-Interest_SPP-Interest_Conemaugh-Interest 2" xfId="8102" xr:uid="{00000000-0005-0000-0000-0000991F0000}"/>
    <cellStyle name="_Table_Roadrunner-Interest_Solar Blythe-Interest_SPP-Interest_Dunkirk-Interest" xfId="8103" xr:uid="{00000000-0005-0000-0000-00009A1F0000}"/>
    <cellStyle name="_Table_Roadrunner-Interest_Solar Blythe-Interest_SPP-Interest_Dunkirk-Interest 2" xfId="8104" xr:uid="{00000000-0005-0000-0000-00009B1F0000}"/>
    <cellStyle name="_Table_Roadrunner-Interest_Solar Blythe-Interest_SPP-Interest_Indian River-Interest" xfId="8105" xr:uid="{00000000-0005-0000-0000-00009C1F0000}"/>
    <cellStyle name="_Table_Roadrunner-Interest_Solar Blythe-Interest_SPP-Interest_Indian River-Interest 2" xfId="8106" xr:uid="{00000000-0005-0000-0000-00009D1F0000}"/>
    <cellStyle name="_Table_Roadrunner-Interest_SPP-Interest" xfId="8107" xr:uid="{00000000-0005-0000-0000-00009E1F0000}"/>
    <cellStyle name="_Table_Roadrunner-Interest_SPP-Interest 2" xfId="8108" xr:uid="{00000000-0005-0000-0000-00009F1F0000}"/>
    <cellStyle name="_Table_Roadrunner-Interest_SPP-Interest_Conemaugh-Interest" xfId="8109" xr:uid="{00000000-0005-0000-0000-0000A01F0000}"/>
    <cellStyle name="_Table_Roadrunner-Interest_SPP-Interest_Conemaugh-Interest 2" xfId="8110" xr:uid="{00000000-0005-0000-0000-0000A11F0000}"/>
    <cellStyle name="_Table_Roadrunner-Interest_SPP-Interest_Dunkirk-Interest" xfId="8111" xr:uid="{00000000-0005-0000-0000-0000A21F0000}"/>
    <cellStyle name="_Table_Roadrunner-Interest_SPP-Interest_Dunkirk-Interest 2" xfId="8112" xr:uid="{00000000-0005-0000-0000-0000A31F0000}"/>
    <cellStyle name="_Table_Roadrunner-Interest_SPP-Interest_Indian River-Interest" xfId="8113" xr:uid="{00000000-0005-0000-0000-0000A41F0000}"/>
    <cellStyle name="_Table_Roadrunner-Interest_SPP-Interest_Indian River-Interest 2" xfId="8114" xr:uid="{00000000-0005-0000-0000-0000A51F0000}"/>
    <cellStyle name="_Table_Solar Blythe- Debt" xfId="8115" xr:uid="{00000000-0005-0000-0000-0000A61F0000}"/>
    <cellStyle name="_Table_Solar Blythe- Debt 2" xfId="8116" xr:uid="{00000000-0005-0000-0000-0000A71F0000}"/>
    <cellStyle name="_Table_Solar Blythe- Debt_Ivanpah- Debt" xfId="8117" xr:uid="{00000000-0005-0000-0000-0000A81F0000}"/>
    <cellStyle name="_Table_Solar Blythe- Debt_Ivanpah- Debt 2" xfId="8118" xr:uid="{00000000-0005-0000-0000-0000A91F0000}"/>
    <cellStyle name="_Table_Solar Blythe- Debt_Ivanpah- Debt_1" xfId="8119" xr:uid="{00000000-0005-0000-0000-0000AA1F0000}"/>
    <cellStyle name="_Table_Solar Blythe- Debt_Ivanpah- Debt_1 2" xfId="8120" xr:uid="{00000000-0005-0000-0000-0000AB1F0000}"/>
    <cellStyle name="_Table_Solar Blythe- Debt_Ivanpah- Debt_1_Conemaugh-Interest" xfId="8121" xr:uid="{00000000-0005-0000-0000-0000AC1F0000}"/>
    <cellStyle name="_Table_Solar Blythe- Debt_Ivanpah- Debt_1_Conemaugh-Interest 2" xfId="8122" xr:uid="{00000000-0005-0000-0000-0000AD1F0000}"/>
    <cellStyle name="_Table_Solar Blythe- Debt_Ivanpah- Debt_1_Dunkirk-Interest" xfId="8123" xr:uid="{00000000-0005-0000-0000-0000AE1F0000}"/>
    <cellStyle name="_Table_Solar Blythe- Debt_Ivanpah- Debt_1_Dunkirk-Interest 2" xfId="8124" xr:uid="{00000000-0005-0000-0000-0000AF1F0000}"/>
    <cellStyle name="_Table_Solar Blythe- Debt_Ivanpah- Debt_1_Indian River-Interest" xfId="8125" xr:uid="{00000000-0005-0000-0000-0000B01F0000}"/>
    <cellStyle name="_Table_Solar Blythe- Debt_Ivanpah- Debt_1_Indian River-Interest 2" xfId="8126" xr:uid="{00000000-0005-0000-0000-0000B11F0000}"/>
    <cellStyle name="_Table_Solar Blythe- Debt_Ivanpah- Debt_Ivanpah- Debt" xfId="8127" xr:uid="{00000000-0005-0000-0000-0000B21F0000}"/>
    <cellStyle name="_Table_Solar Blythe- Debt_Ivanpah- Debt_Ivanpah- Debt 2" xfId="8128" xr:uid="{00000000-0005-0000-0000-0000B31F0000}"/>
    <cellStyle name="_Table_Solar Blythe- Debt_Ivanpah- Debt_Ivanpah- Debt_Conemaugh-Interest" xfId="8129" xr:uid="{00000000-0005-0000-0000-0000B41F0000}"/>
    <cellStyle name="_Table_Solar Blythe- Debt_Ivanpah- Debt_Ivanpah- Debt_Conemaugh-Interest 2" xfId="8130" xr:uid="{00000000-0005-0000-0000-0000B51F0000}"/>
    <cellStyle name="_Table_Solar Blythe- Debt_Ivanpah- Debt_Ivanpah- Debt_Dunkirk-Interest" xfId="8131" xr:uid="{00000000-0005-0000-0000-0000B61F0000}"/>
    <cellStyle name="_Table_Solar Blythe- Debt_Ivanpah- Debt_Ivanpah- Debt_Dunkirk-Interest 2" xfId="8132" xr:uid="{00000000-0005-0000-0000-0000B71F0000}"/>
    <cellStyle name="_Table_Solar Blythe- Debt_Ivanpah- Debt_Ivanpah- Debt_Indian River-Interest" xfId="8133" xr:uid="{00000000-0005-0000-0000-0000B81F0000}"/>
    <cellStyle name="_Table_Solar Blythe- Debt_Ivanpah- Debt_Ivanpah- Debt_Indian River-Interest 2" xfId="8134" xr:uid="{00000000-0005-0000-0000-0000B91F0000}"/>
    <cellStyle name="_Table_Solar Blythe- Debt_Ivanpah- Debt_Ivanpah-Interest" xfId="8135" xr:uid="{00000000-0005-0000-0000-0000BA1F0000}"/>
    <cellStyle name="_Table_Solar Blythe- Debt_Ivanpah- Debt_Ivanpah-Interest 2" xfId="8136" xr:uid="{00000000-0005-0000-0000-0000BB1F0000}"/>
    <cellStyle name="_Table_Solar Blythe- Debt_Ivanpah- Debt_Ivanpah-Interest_Conemaugh-Interest" xfId="8137" xr:uid="{00000000-0005-0000-0000-0000BC1F0000}"/>
    <cellStyle name="_Table_Solar Blythe- Debt_Ivanpah- Debt_Ivanpah-Interest_Conemaugh-Interest 2" xfId="8138" xr:uid="{00000000-0005-0000-0000-0000BD1F0000}"/>
    <cellStyle name="_Table_Solar Blythe- Debt_Ivanpah- Debt_Ivanpah-Interest_Dunkirk-Interest" xfId="8139" xr:uid="{00000000-0005-0000-0000-0000BE1F0000}"/>
    <cellStyle name="_Table_Solar Blythe- Debt_Ivanpah- Debt_Ivanpah-Interest_Dunkirk-Interest 2" xfId="8140" xr:uid="{00000000-0005-0000-0000-0000BF1F0000}"/>
    <cellStyle name="_Table_Solar Blythe- Debt_Ivanpah- Debt_Ivanpah-Interest_Indian River-Interest" xfId="8141" xr:uid="{00000000-0005-0000-0000-0000C01F0000}"/>
    <cellStyle name="_Table_Solar Blythe- Debt_Ivanpah- Debt_Ivanpah-Interest_Indian River-Interest 2" xfId="8142" xr:uid="{00000000-0005-0000-0000-0000C11F0000}"/>
    <cellStyle name="_Table_Solar Blythe- Debt_Ivanpah- Debt_SPP-Interest" xfId="8143" xr:uid="{00000000-0005-0000-0000-0000C21F0000}"/>
    <cellStyle name="_Table_Solar Blythe- Debt_Ivanpah- Debt_SPP-Interest 2" xfId="8144" xr:uid="{00000000-0005-0000-0000-0000C31F0000}"/>
    <cellStyle name="_Table_Solar Blythe- Debt_Ivanpah- Debt_SPP-Interest_Conemaugh-Interest" xfId="8145" xr:uid="{00000000-0005-0000-0000-0000C41F0000}"/>
    <cellStyle name="_Table_Solar Blythe- Debt_Ivanpah- Debt_SPP-Interest_Conemaugh-Interest 2" xfId="8146" xr:uid="{00000000-0005-0000-0000-0000C51F0000}"/>
    <cellStyle name="_Table_Solar Blythe- Debt_Ivanpah- Debt_SPP-Interest_Dunkirk-Interest" xfId="8147" xr:uid="{00000000-0005-0000-0000-0000C61F0000}"/>
    <cellStyle name="_Table_Solar Blythe- Debt_Ivanpah- Debt_SPP-Interest_Dunkirk-Interest 2" xfId="8148" xr:uid="{00000000-0005-0000-0000-0000C71F0000}"/>
    <cellStyle name="_Table_Solar Blythe- Debt_Ivanpah- Debt_SPP-Interest_Indian River-Interest" xfId="8149" xr:uid="{00000000-0005-0000-0000-0000C81F0000}"/>
    <cellStyle name="_Table_Solar Blythe- Debt_Ivanpah- Debt_SPP-Interest_Indian River-Interest 2" xfId="8150" xr:uid="{00000000-0005-0000-0000-0000C91F0000}"/>
    <cellStyle name="_Table_Solar Blythe- Debt_Ivanpah-Interest" xfId="8151" xr:uid="{00000000-0005-0000-0000-0000CA1F0000}"/>
    <cellStyle name="_Table_Solar Blythe- Debt_Ivanpah-Interest 2" xfId="8152" xr:uid="{00000000-0005-0000-0000-0000CB1F0000}"/>
    <cellStyle name="_Table_Solar Blythe- Debt_Ivanpah-Interest_1" xfId="8153" xr:uid="{00000000-0005-0000-0000-0000CC1F0000}"/>
    <cellStyle name="_Table_Solar Blythe- Debt_Ivanpah-Interest_1 2" xfId="8154" xr:uid="{00000000-0005-0000-0000-0000CD1F0000}"/>
    <cellStyle name="_Table_Solar Blythe- Debt_Ivanpah-Interest_1_Conemaugh-Interest" xfId="8155" xr:uid="{00000000-0005-0000-0000-0000CE1F0000}"/>
    <cellStyle name="_Table_Solar Blythe- Debt_Ivanpah-Interest_1_Conemaugh-Interest 2" xfId="8156" xr:uid="{00000000-0005-0000-0000-0000CF1F0000}"/>
    <cellStyle name="_Table_Solar Blythe- Debt_Ivanpah-Interest_1_Dunkirk-Interest" xfId="8157" xr:uid="{00000000-0005-0000-0000-0000D01F0000}"/>
    <cellStyle name="_Table_Solar Blythe- Debt_Ivanpah-Interest_1_Dunkirk-Interest 2" xfId="8158" xr:uid="{00000000-0005-0000-0000-0000D11F0000}"/>
    <cellStyle name="_Table_Solar Blythe- Debt_Ivanpah-Interest_1_Indian River-Interest" xfId="8159" xr:uid="{00000000-0005-0000-0000-0000D21F0000}"/>
    <cellStyle name="_Table_Solar Blythe- Debt_Ivanpah-Interest_1_Indian River-Interest 2" xfId="8160" xr:uid="{00000000-0005-0000-0000-0000D31F0000}"/>
    <cellStyle name="_Table_Solar Blythe- Debt_Ivanpah-Interest_Ivanpah- Debt" xfId="8161" xr:uid="{00000000-0005-0000-0000-0000D41F0000}"/>
    <cellStyle name="_Table_Solar Blythe- Debt_Ivanpah-Interest_Ivanpah- Debt 2" xfId="8162" xr:uid="{00000000-0005-0000-0000-0000D51F0000}"/>
    <cellStyle name="_Table_Solar Blythe- Debt_Ivanpah-Interest_Ivanpah- Debt_Conemaugh-Interest" xfId="8163" xr:uid="{00000000-0005-0000-0000-0000D61F0000}"/>
    <cellStyle name="_Table_Solar Blythe- Debt_Ivanpah-Interest_Ivanpah- Debt_Conemaugh-Interest 2" xfId="8164" xr:uid="{00000000-0005-0000-0000-0000D71F0000}"/>
    <cellStyle name="_Table_Solar Blythe- Debt_Ivanpah-Interest_Ivanpah- Debt_Dunkirk-Interest" xfId="8165" xr:uid="{00000000-0005-0000-0000-0000D81F0000}"/>
    <cellStyle name="_Table_Solar Blythe- Debt_Ivanpah-Interest_Ivanpah- Debt_Dunkirk-Interest 2" xfId="8166" xr:uid="{00000000-0005-0000-0000-0000D91F0000}"/>
    <cellStyle name="_Table_Solar Blythe- Debt_Ivanpah-Interest_Ivanpah- Debt_Indian River-Interest" xfId="8167" xr:uid="{00000000-0005-0000-0000-0000DA1F0000}"/>
    <cellStyle name="_Table_Solar Blythe- Debt_Ivanpah-Interest_Ivanpah- Debt_Indian River-Interest 2" xfId="8168" xr:uid="{00000000-0005-0000-0000-0000DB1F0000}"/>
    <cellStyle name="_Table_Solar Blythe- Debt_Ivanpah-Interest_Ivanpah-Interest" xfId="8169" xr:uid="{00000000-0005-0000-0000-0000DC1F0000}"/>
    <cellStyle name="_Table_Solar Blythe- Debt_Ivanpah-Interest_Ivanpah-Interest 2" xfId="8170" xr:uid="{00000000-0005-0000-0000-0000DD1F0000}"/>
    <cellStyle name="_Table_Solar Blythe- Debt_Ivanpah-Interest_Ivanpah-Interest_Conemaugh-Interest" xfId="8171" xr:uid="{00000000-0005-0000-0000-0000DE1F0000}"/>
    <cellStyle name="_Table_Solar Blythe- Debt_Ivanpah-Interest_Ivanpah-Interest_Conemaugh-Interest 2" xfId="8172" xr:uid="{00000000-0005-0000-0000-0000DF1F0000}"/>
    <cellStyle name="_Table_Solar Blythe- Debt_Ivanpah-Interest_Ivanpah-Interest_Dunkirk-Interest" xfId="8173" xr:uid="{00000000-0005-0000-0000-0000E01F0000}"/>
    <cellStyle name="_Table_Solar Blythe- Debt_Ivanpah-Interest_Ivanpah-Interest_Dunkirk-Interest 2" xfId="8174" xr:uid="{00000000-0005-0000-0000-0000E11F0000}"/>
    <cellStyle name="_Table_Solar Blythe- Debt_Ivanpah-Interest_Ivanpah-Interest_Indian River-Interest" xfId="8175" xr:uid="{00000000-0005-0000-0000-0000E21F0000}"/>
    <cellStyle name="_Table_Solar Blythe- Debt_Ivanpah-Interest_Ivanpah-Interest_Indian River-Interest 2" xfId="8176" xr:uid="{00000000-0005-0000-0000-0000E31F0000}"/>
    <cellStyle name="_Table_Solar Blythe- Debt_Ivanpah-Interest_SPP-Interest" xfId="8177" xr:uid="{00000000-0005-0000-0000-0000E41F0000}"/>
    <cellStyle name="_Table_Solar Blythe- Debt_Ivanpah-Interest_SPP-Interest 2" xfId="8178" xr:uid="{00000000-0005-0000-0000-0000E51F0000}"/>
    <cellStyle name="_Table_Solar Blythe- Debt_Ivanpah-Interest_SPP-Interest_Conemaugh-Interest" xfId="8179" xr:uid="{00000000-0005-0000-0000-0000E61F0000}"/>
    <cellStyle name="_Table_Solar Blythe- Debt_Ivanpah-Interest_SPP-Interest_Conemaugh-Interest 2" xfId="8180" xr:uid="{00000000-0005-0000-0000-0000E71F0000}"/>
    <cellStyle name="_Table_Solar Blythe- Debt_Ivanpah-Interest_SPP-Interest_Dunkirk-Interest" xfId="8181" xr:uid="{00000000-0005-0000-0000-0000E81F0000}"/>
    <cellStyle name="_Table_Solar Blythe- Debt_Ivanpah-Interest_SPP-Interest_Dunkirk-Interest 2" xfId="8182" xr:uid="{00000000-0005-0000-0000-0000E91F0000}"/>
    <cellStyle name="_Table_Solar Blythe- Debt_Ivanpah-Interest_SPP-Interest_Indian River-Interest" xfId="8183" xr:uid="{00000000-0005-0000-0000-0000EA1F0000}"/>
    <cellStyle name="_Table_Solar Blythe- Debt_Ivanpah-Interest_SPP-Interest_Indian River-Interest 2" xfId="8184" xr:uid="{00000000-0005-0000-0000-0000EB1F0000}"/>
    <cellStyle name="_Table_Solar Blythe- Debt_Solar Blythe-Interest" xfId="8185" xr:uid="{00000000-0005-0000-0000-0000EC1F0000}"/>
    <cellStyle name="_Table_Solar Blythe- Debt_Solar Blythe-Interest 2" xfId="8186" xr:uid="{00000000-0005-0000-0000-0000ED1F0000}"/>
    <cellStyle name="_Table_Solar Blythe- Debt_Solar Blythe-Interest_Ivanpah- Debt" xfId="8187" xr:uid="{00000000-0005-0000-0000-0000EE1F0000}"/>
    <cellStyle name="_Table_Solar Blythe- Debt_Solar Blythe-Interest_Ivanpah- Debt 2" xfId="8188" xr:uid="{00000000-0005-0000-0000-0000EF1F0000}"/>
    <cellStyle name="_Table_Solar Blythe- Debt_Solar Blythe-Interest_Ivanpah- Debt_Conemaugh-Interest" xfId="8189" xr:uid="{00000000-0005-0000-0000-0000F01F0000}"/>
    <cellStyle name="_Table_Solar Blythe- Debt_Solar Blythe-Interest_Ivanpah- Debt_Conemaugh-Interest 2" xfId="8190" xr:uid="{00000000-0005-0000-0000-0000F11F0000}"/>
    <cellStyle name="_Table_Solar Blythe- Debt_Solar Blythe-Interest_Ivanpah- Debt_Dunkirk-Interest" xfId="8191" xr:uid="{00000000-0005-0000-0000-0000F21F0000}"/>
    <cellStyle name="_Table_Solar Blythe- Debt_Solar Blythe-Interest_Ivanpah- Debt_Dunkirk-Interest 2" xfId="8192" xr:uid="{00000000-0005-0000-0000-0000F31F0000}"/>
    <cellStyle name="_Table_Solar Blythe- Debt_Solar Blythe-Interest_Ivanpah- Debt_Indian River-Interest" xfId="8193" xr:uid="{00000000-0005-0000-0000-0000F41F0000}"/>
    <cellStyle name="_Table_Solar Blythe- Debt_Solar Blythe-Interest_Ivanpah- Debt_Indian River-Interest 2" xfId="8194" xr:uid="{00000000-0005-0000-0000-0000F51F0000}"/>
    <cellStyle name="_Table_Solar Blythe- Debt_Solar Blythe-Interest_Ivanpah-Interest" xfId="8195" xr:uid="{00000000-0005-0000-0000-0000F61F0000}"/>
    <cellStyle name="_Table_Solar Blythe- Debt_Solar Blythe-Interest_Ivanpah-Interest 2" xfId="8196" xr:uid="{00000000-0005-0000-0000-0000F71F0000}"/>
    <cellStyle name="_Table_Solar Blythe- Debt_Solar Blythe-Interest_Ivanpah-Interest_Conemaugh-Interest" xfId="8197" xr:uid="{00000000-0005-0000-0000-0000F81F0000}"/>
    <cellStyle name="_Table_Solar Blythe- Debt_Solar Blythe-Interest_Ivanpah-Interest_Conemaugh-Interest 2" xfId="8198" xr:uid="{00000000-0005-0000-0000-0000F91F0000}"/>
    <cellStyle name="_Table_Solar Blythe- Debt_Solar Blythe-Interest_Ivanpah-Interest_Dunkirk-Interest" xfId="8199" xr:uid="{00000000-0005-0000-0000-0000FA1F0000}"/>
    <cellStyle name="_Table_Solar Blythe- Debt_Solar Blythe-Interest_Ivanpah-Interest_Dunkirk-Interest 2" xfId="8200" xr:uid="{00000000-0005-0000-0000-0000FB1F0000}"/>
    <cellStyle name="_Table_Solar Blythe- Debt_Solar Blythe-Interest_Ivanpah-Interest_Indian River-Interest" xfId="8201" xr:uid="{00000000-0005-0000-0000-0000FC1F0000}"/>
    <cellStyle name="_Table_Solar Blythe- Debt_Solar Blythe-Interest_Ivanpah-Interest_Indian River-Interest 2" xfId="8202" xr:uid="{00000000-0005-0000-0000-0000FD1F0000}"/>
    <cellStyle name="_Table_Solar Blythe- Debt_Solar Blythe-Interest_SPP-Interest" xfId="8203" xr:uid="{00000000-0005-0000-0000-0000FE1F0000}"/>
    <cellStyle name="_Table_Solar Blythe- Debt_Solar Blythe-Interest_SPP-Interest 2" xfId="8204" xr:uid="{00000000-0005-0000-0000-0000FF1F0000}"/>
    <cellStyle name="_Table_Solar Blythe- Debt_Solar Blythe-Interest_SPP-Interest_Conemaugh-Interest" xfId="8205" xr:uid="{00000000-0005-0000-0000-000000200000}"/>
    <cellStyle name="_Table_Solar Blythe- Debt_Solar Blythe-Interest_SPP-Interest_Conemaugh-Interest 2" xfId="8206" xr:uid="{00000000-0005-0000-0000-000001200000}"/>
    <cellStyle name="_Table_Solar Blythe- Debt_Solar Blythe-Interest_SPP-Interest_Dunkirk-Interest" xfId="8207" xr:uid="{00000000-0005-0000-0000-000002200000}"/>
    <cellStyle name="_Table_Solar Blythe- Debt_Solar Blythe-Interest_SPP-Interest_Dunkirk-Interest 2" xfId="8208" xr:uid="{00000000-0005-0000-0000-000003200000}"/>
    <cellStyle name="_Table_Solar Blythe- Debt_Solar Blythe-Interest_SPP-Interest_Indian River-Interest" xfId="8209" xr:uid="{00000000-0005-0000-0000-000004200000}"/>
    <cellStyle name="_Table_Solar Blythe- Debt_Solar Blythe-Interest_SPP-Interest_Indian River-Interest 2" xfId="8210" xr:uid="{00000000-0005-0000-0000-000005200000}"/>
    <cellStyle name="_Table_Solar Blythe- Debt_SPP-Interest" xfId="8211" xr:uid="{00000000-0005-0000-0000-000006200000}"/>
    <cellStyle name="_Table_Solar Blythe- Debt_SPP-Interest 2" xfId="8212" xr:uid="{00000000-0005-0000-0000-000007200000}"/>
    <cellStyle name="_Table_Solar Blythe- Debt_SPP-Interest_Conemaugh-Interest" xfId="8213" xr:uid="{00000000-0005-0000-0000-000008200000}"/>
    <cellStyle name="_Table_Solar Blythe- Debt_SPP-Interest_Conemaugh-Interest 2" xfId="8214" xr:uid="{00000000-0005-0000-0000-000009200000}"/>
    <cellStyle name="_Table_Solar Blythe- Debt_SPP-Interest_Dunkirk-Interest" xfId="8215" xr:uid="{00000000-0005-0000-0000-00000A200000}"/>
    <cellStyle name="_Table_Solar Blythe- Debt_SPP-Interest_Dunkirk-Interest 2" xfId="8216" xr:uid="{00000000-0005-0000-0000-00000B200000}"/>
    <cellStyle name="_Table_Solar Blythe- Debt_SPP-Interest_Indian River-Interest" xfId="8217" xr:uid="{00000000-0005-0000-0000-00000C200000}"/>
    <cellStyle name="_Table_Solar Blythe- Debt_SPP-Interest_Indian River-Interest 2" xfId="8218" xr:uid="{00000000-0005-0000-0000-00000D200000}"/>
    <cellStyle name="_Table_Solar Blythe-Interest" xfId="8219" xr:uid="{00000000-0005-0000-0000-00000E200000}"/>
    <cellStyle name="_Table_Solar Blythe-Interest 2" xfId="8220" xr:uid="{00000000-0005-0000-0000-00000F200000}"/>
    <cellStyle name="_Table_Solar Blythe-Interest_Ivanpah- Debt" xfId="8221" xr:uid="{00000000-0005-0000-0000-000010200000}"/>
    <cellStyle name="_Table_Solar Blythe-Interest_Ivanpah- Debt 2" xfId="8222" xr:uid="{00000000-0005-0000-0000-000011200000}"/>
    <cellStyle name="_Table_Solar Blythe-Interest_Ivanpah- Debt_1" xfId="8223" xr:uid="{00000000-0005-0000-0000-000012200000}"/>
    <cellStyle name="_Table_Solar Blythe-Interest_Ivanpah- Debt_1 2" xfId="8224" xr:uid="{00000000-0005-0000-0000-000013200000}"/>
    <cellStyle name="_Table_Solar Blythe-Interest_Ivanpah- Debt_1_Conemaugh-Interest" xfId="8225" xr:uid="{00000000-0005-0000-0000-000014200000}"/>
    <cellStyle name="_Table_Solar Blythe-Interest_Ivanpah- Debt_1_Conemaugh-Interest 2" xfId="8226" xr:uid="{00000000-0005-0000-0000-000015200000}"/>
    <cellStyle name="_Table_Solar Blythe-Interest_Ivanpah- Debt_1_Dunkirk-Interest" xfId="8227" xr:uid="{00000000-0005-0000-0000-000016200000}"/>
    <cellStyle name="_Table_Solar Blythe-Interest_Ivanpah- Debt_1_Dunkirk-Interest 2" xfId="8228" xr:uid="{00000000-0005-0000-0000-000017200000}"/>
    <cellStyle name="_Table_Solar Blythe-Interest_Ivanpah- Debt_1_Indian River-Interest" xfId="8229" xr:uid="{00000000-0005-0000-0000-000018200000}"/>
    <cellStyle name="_Table_Solar Blythe-Interest_Ivanpah- Debt_1_Indian River-Interest 2" xfId="8230" xr:uid="{00000000-0005-0000-0000-000019200000}"/>
    <cellStyle name="_Table_Solar Blythe-Interest_Ivanpah- Debt_Ivanpah- Debt" xfId="8231" xr:uid="{00000000-0005-0000-0000-00001A200000}"/>
    <cellStyle name="_Table_Solar Blythe-Interest_Ivanpah- Debt_Ivanpah- Debt 2" xfId="8232" xr:uid="{00000000-0005-0000-0000-00001B200000}"/>
    <cellStyle name="_Table_Solar Blythe-Interest_Ivanpah- Debt_Ivanpah- Debt_Conemaugh-Interest" xfId="8233" xr:uid="{00000000-0005-0000-0000-00001C200000}"/>
    <cellStyle name="_Table_Solar Blythe-Interest_Ivanpah- Debt_Ivanpah- Debt_Conemaugh-Interest 2" xfId="8234" xr:uid="{00000000-0005-0000-0000-00001D200000}"/>
    <cellStyle name="_Table_Solar Blythe-Interest_Ivanpah- Debt_Ivanpah- Debt_Dunkirk-Interest" xfId="8235" xr:uid="{00000000-0005-0000-0000-00001E200000}"/>
    <cellStyle name="_Table_Solar Blythe-Interest_Ivanpah- Debt_Ivanpah- Debt_Dunkirk-Interest 2" xfId="8236" xr:uid="{00000000-0005-0000-0000-00001F200000}"/>
    <cellStyle name="_Table_Solar Blythe-Interest_Ivanpah- Debt_Ivanpah- Debt_Indian River-Interest" xfId="8237" xr:uid="{00000000-0005-0000-0000-000020200000}"/>
    <cellStyle name="_Table_Solar Blythe-Interest_Ivanpah- Debt_Ivanpah- Debt_Indian River-Interest 2" xfId="8238" xr:uid="{00000000-0005-0000-0000-000021200000}"/>
    <cellStyle name="_Table_Solar Blythe-Interest_Ivanpah- Debt_Ivanpah-Interest" xfId="8239" xr:uid="{00000000-0005-0000-0000-000022200000}"/>
    <cellStyle name="_Table_Solar Blythe-Interest_Ivanpah- Debt_Ivanpah-Interest 2" xfId="8240" xr:uid="{00000000-0005-0000-0000-000023200000}"/>
    <cellStyle name="_Table_Solar Blythe-Interest_Ivanpah- Debt_Ivanpah-Interest_Conemaugh-Interest" xfId="8241" xr:uid="{00000000-0005-0000-0000-000024200000}"/>
    <cellStyle name="_Table_Solar Blythe-Interest_Ivanpah- Debt_Ivanpah-Interest_Conemaugh-Interest 2" xfId="8242" xr:uid="{00000000-0005-0000-0000-000025200000}"/>
    <cellStyle name="_Table_Solar Blythe-Interest_Ivanpah- Debt_Ivanpah-Interest_Dunkirk-Interest" xfId="8243" xr:uid="{00000000-0005-0000-0000-000026200000}"/>
    <cellStyle name="_Table_Solar Blythe-Interest_Ivanpah- Debt_Ivanpah-Interest_Dunkirk-Interest 2" xfId="8244" xr:uid="{00000000-0005-0000-0000-000027200000}"/>
    <cellStyle name="_Table_Solar Blythe-Interest_Ivanpah- Debt_Ivanpah-Interest_Indian River-Interest" xfId="8245" xr:uid="{00000000-0005-0000-0000-000028200000}"/>
    <cellStyle name="_Table_Solar Blythe-Interest_Ivanpah- Debt_Ivanpah-Interest_Indian River-Interest 2" xfId="8246" xr:uid="{00000000-0005-0000-0000-000029200000}"/>
    <cellStyle name="_Table_Solar Blythe-Interest_Ivanpah- Debt_SPP-Interest" xfId="8247" xr:uid="{00000000-0005-0000-0000-00002A200000}"/>
    <cellStyle name="_Table_Solar Blythe-Interest_Ivanpah- Debt_SPP-Interest 2" xfId="8248" xr:uid="{00000000-0005-0000-0000-00002B200000}"/>
    <cellStyle name="_Table_Solar Blythe-Interest_Ivanpah- Debt_SPP-Interest_Conemaugh-Interest" xfId="8249" xr:uid="{00000000-0005-0000-0000-00002C200000}"/>
    <cellStyle name="_Table_Solar Blythe-Interest_Ivanpah- Debt_SPP-Interest_Conemaugh-Interest 2" xfId="8250" xr:uid="{00000000-0005-0000-0000-00002D200000}"/>
    <cellStyle name="_Table_Solar Blythe-Interest_Ivanpah- Debt_SPP-Interest_Dunkirk-Interest" xfId="8251" xr:uid="{00000000-0005-0000-0000-00002E200000}"/>
    <cellStyle name="_Table_Solar Blythe-Interest_Ivanpah- Debt_SPP-Interest_Dunkirk-Interest 2" xfId="8252" xr:uid="{00000000-0005-0000-0000-00002F200000}"/>
    <cellStyle name="_Table_Solar Blythe-Interest_Ivanpah- Debt_SPP-Interest_Indian River-Interest" xfId="8253" xr:uid="{00000000-0005-0000-0000-000030200000}"/>
    <cellStyle name="_Table_Solar Blythe-Interest_Ivanpah- Debt_SPP-Interest_Indian River-Interest 2" xfId="8254" xr:uid="{00000000-0005-0000-0000-000031200000}"/>
    <cellStyle name="_Table_Solar Blythe-Interest_Ivanpah-Interest" xfId="8255" xr:uid="{00000000-0005-0000-0000-000032200000}"/>
    <cellStyle name="_Table_Solar Blythe-Interest_Ivanpah-Interest 2" xfId="8256" xr:uid="{00000000-0005-0000-0000-000033200000}"/>
    <cellStyle name="_Table_Solar Blythe-Interest_Ivanpah-Interest_1" xfId="8257" xr:uid="{00000000-0005-0000-0000-000034200000}"/>
    <cellStyle name="_Table_Solar Blythe-Interest_Ivanpah-Interest_1 2" xfId="8258" xr:uid="{00000000-0005-0000-0000-000035200000}"/>
    <cellStyle name="_Table_Solar Blythe-Interest_Ivanpah-Interest_1_Conemaugh-Interest" xfId="8259" xr:uid="{00000000-0005-0000-0000-000036200000}"/>
    <cellStyle name="_Table_Solar Blythe-Interest_Ivanpah-Interest_1_Conemaugh-Interest 2" xfId="8260" xr:uid="{00000000-0005-0000-0000-000037200000}"/>
    <cellStyle name="_Table_Solar Blythe-Interest_Ivanpah-Interest_1_Dunkirk-Interest" xfId="8261" xr:uid="{00000000-0005-0000-0000-000038200000}"/>
    <cellStyle name="_Table_Solar Blythe-Interest_Ivanpah-Interest_1_Dunkirk-Interest 2" xfId="8262" xr:uid="{00000000-0005-0000-0000-000039200000}"/>
    <cellStyle name="_Table_Solar Blythe-Interest_Ivanpah-Interest_1_Indian River-Interest" xfId="8263" xr:uid="{00000000-0005-0000-0000-00003A200000}"/>
    <cellStyle name="_Table_Solar Blythe-Interest_Ivanpah-Interest_1_Indian River-Interest 2" xfId="8264" xr:uid="{00000000-0005-0000-0000-00003B200000}"/>
    <cellStyle name="_Table_Solar Blythe-Interest_Ivanpah-Interest_Ivanpah- Debt" xfId="8265" xr:uid="{00000000-0005-0000-0000-00003C200000}"/>
    <cellStyle name="_Table_Solar Blythe-Interest_Ivanpah-Interest_Ivanpah- Debt 2" xfId="8266" xr:uid="{00000000-0005-0000-0000-00003D200000}"/>
    <cellStyle name="_Table_Solar Blythe-Interest_Ivanpah-Interest_Ivanpah- Debt_Conemaugh-Interest" xfId="8267" xr:uid="{00000000-0005-0000-0000-00003E200000}"/>
    <cellStyle name="_Table_Solar Blythe-Interest_Ivanpah-Interest_Ivanpah- Debt_Conemaugh-Interest 2" xfId="8268" xr:uid="{00000000-0005-0000-0000-00003F200000}"/>
    <cellStyle name="_Table_Solar Blythe-Interest_Ivanpah-Interest_Ivanpah- Debt_Dunkirk-Interest" xfId="8269" xr:uid="{00000000-0005-0000-0000-000040200000}"/>
    <cellStyle name="_Table_Solar Blythe-Interest_Ivanpah-Interest_Ivanpah- Debt_Dunkirk-Interest 2" xfId="8270" xr:uid="{00000000-0005-0000-0000-000041200000}"/>
    <cellStyle name="_Table_Solar Blythe-Interest_Ivanpah-Interest_Ivanpah- Debt_Indian River-Interest" xfId="8271" xr:uid="{00000000-0005-0000-0000-000042200000}"/>
    <cellStyle name="_Table_Solar Blythe-Interest_Ivanpah-Interest_Ivanpah- Debt_Indian River-Interest 2" xfId="8272" xr:uid="{00000000-0005-0000-0000-000043200000}"/>
    <cellStyle name="_Table_Solar Blythe-Interest_Ivanpah-Interest_Ivanpah-Interest" xfId="8273" xr:uid="{00000000-0005-0000-0000-000044200000}"/>
    <cellStyle name="_Table_Solar Blythe-Interest_Ivanpah-Interest_Ivanpah-Interest 2" xfId="8274" xr:uid="{00000000-0005-0000-0000-000045200000}"/>
    <cellStyle name="_Table_Solar Blythe-Interest_Ivanpah-Interest_Ivanpah-Interest_Conemaugh-Interest" xfId="8275" xr:uid="{00000000-0005-0000-0000-000046200000}"/>
    <cellStyle name="_Table_Solar Blythe-Interest_Ivanpah-Interest_Ivanpah-Interest_Conemaugh-Interest 2" xfId="8276" xr:uid="{00000000-0005-0000-0000-000047200000}"/>
    <cellStyle name="_Table_Solar Blythe-Interest_Ivanpah-Interest_Ivanpah-Interest_Dunkirk-Interest" xfId="8277" xr:uid="{00000000-0005-0000-0000-000048200000}"/>
    <cellStyle name="_Table_Solar Blythe-Interest_Ivanpah-Interest_Ivanpah-Interest_Dunkirk-Interest 2" xfId="8278" xr:uid="{00000000-0005-0000-0000-000049200000}"/>
    <cellStyle name="_Table_Solar Blythe-Interest_Ivanpah-Interest_Ivanpah-Interest_Indian River-Interest" xfId="8279" xr:uid="{00000000-0005-0000-0000-00004A200000}"/>
    <cellStyle name="_Table_Solar Blythe-Interest_Ivanpah-Interest_Ivanpah-Interest_Indian River-Interest 2" xfId="8280" xr:uid="{00000000-0005-0000-0000-00004B200000}"/>
    <cellStyle name="_Table_Solar Blythe-Interest_Ivanpah-Interest_SPP-Interest" xfId="8281" xr:uid="{00000000-0005-0000-0000-00004C200000}"/>
    <cellStyle name="_Table_Solar Blythe-Interest_Ivanpah-Interest_SPP-Interest 2" xfId="8282" xr:uid="{00000000-0005-0000-0000-00004D200000}"/>
    <cellStyle name="_Table_Solar Blythe-Interest_Ivanpah-Interest_SPP-Interest_Conemaugh-Interest" xfId="8283" xr:uid="{00000000-0005-0000-0000-00004E200000}"/>
    <cellStyle name="_Table_Solar Blythe-Interest_Ivanpah-Interest_SPP-Interest_Conemaugh-Interest 2" xfId="8284" xr:uid="{00000000-0005-0000-0000-00004F200000}"/>
    <cellStyle name="_Table_Solar Blythe-Interest_Ivanpah-Interest_SPP-Interest_Dunkirk-Interest" xfId="8285" xr:uid="{00000000-0005-0000-0000-000050200000}"/>
    <cellStyle name="_Table_Solar Blythe-Interest_Ivanpah-Interest_SPP-Interest_Dunkirk-Interest 2" xfId="8286" xr:uid="{00000000-0005-0000-0000-000051200000}"/>
    <cellStyle name="_Table_Solar Blythe-Interest_Ivanpah-Interest_SPP-Interest_Indian River-Interest" xfId="8287" xr:uid="{00000000-0005-0000-0000-000052200000}"/>
    <cellStyle name="_Table_Solar Blythe-Interest_Ivanpah-Interest_SPP-Interest_Indian River-Interest 2" xfId="8288" xr:uid="{00000000-0005-0000-0000-000053200000}"/>
    <cellStyle name="_Table_Solar Blythe-Interest_Solar Blythe-Interest" xfId="8289" xr:uid="{00000000-0005-0000-0000-000054200000}"/>
    <cellStyle name="_Table_Solar Blythe-Interest_Solar Blythe-Interest 2" xfId="8290" xr:uid="{00000000-0005-0000-0000-000055200000}"/>
    <cellStyle name="_Table_Solar Blythe-Interest_Solar Blythe-Interest_Ivanpah- Debt" xfId="8291" xr:uid="{00000000-0005-0000-0000-000056200000}"/>
    <cellStyle name="_Table_Solar Blythe-Interest_Solar Blythe-Interest_Ivanpah- Debt 2" xfId="8292" xr:uid="{00000000-0005-0000-0000-000057200000}"/>
    <cellStyle name="_Table_Solar Blythe-Interest_Solar Blythe-Interest_Ivanpah- Debt_Conemaugh-Interest" xfId="8293" xr:uid="{00000000-0005-0000-0000-000058200000}"/>
    <cellStyle name="_Table_Solar Blythe-Interest_Solar Blythe-Interest_Ivanpah- Debt_Conemaugh-Interest 2" xfId="8294" xr:uid="{00000000-0005-0000-0000-000059200000}"/>
    <cellStyle name="_Table_Solar Blythe-Interest_Solar Blythe-Interest_Ivanpah- Debt_Dunkirk-Interest" xfId="8295" xr:uid="{00000000-0005-0000-0000-00005A200000}"/>
    <cellStyle name="_Table_Solar Blythe-Interest_Solar Blythe-Interest_Ivanpah- Debt_Dunkirk-Interest 2" xfId="8296" xr:uid="{00000000-0005-0000-0000-00005B200000}"/>
    <cellStyle name="_Table_Solar Blythe-Interest_Solar Blythe-Interest_Ivanpah- Debt_Indian River-Interest" xfId="8297" xr:uid="{00000000-0005-0000-0000-00005C200000}"/>
    <cellStyle name="_Table_Solar Blythe-Interest_Solar Blythe-Interest_Ivanpah- Debt_Indian River-Interest 2" xfId="8298" xr:uid="{00000000-0005-0000-0000-00005D200000}"/>
    <cellStyle name="_Table_Solar Blythe-Interest_Solar Blythe-Interest_Ivanpah-Interest" xfId="8299" xr:uid="{00000000-0005-0000-0000-00005E200000}"/>
    <cellStyle name="_Table_Solar Blythe-Interest_Solar Blythe-Interest_Ivanpah-Interest 2" xfId="8300" xr:uid="{00000000-0005-0000-0000-00005F200000}"/>
    <cellStyle name="_Table_Solar Blythe-Interest_Solar Blythe-Interest_Ivanpah-Interest_Conemaugh-Interest" xfId="8301" xr:uid="{00000000-0005-0000-0000-000060200000}"/>
    <cellStyle name="_Table_Solar Blythe-Interest_Solar Blythe-Interest_Ivanpah-Interest_Conemaugh-Interest 2" xfId="8302" xr:uid="{00000000-0005-0000-0000-000061200000}"/>
    <cellStyle name="_Table_Solar Blythe-Interest_Solar Blythe-Interest_Ivanpah-Interest_Dunkirk-Interest" xfId="8303" xr:uid="{00000000-0005-0000-0000-000062200000}"/>
    <cellStyle name="_Table_Solar Blythe-Interest_Solar Blythe-Interest_Ivanpah-Interest_Dunkirk-Interest 2" xfId="8304" xr:uid="{00000000-0005-0000-0000-000063200000}"/>
    <cellStyle name="_Table_Solar Blythe-Interest_Solar Blythe-Interest_Ivanpah-Interest_Indian River-Interest" xfId="8305" xr:uid="{00000000-0005-0000-0000-000064200000}"/>
    <cellStyle name="_Table_Solar Blythe-Interest_Solar Blythe-Interest_Ivanpah-Interest_Indian River-Interest 2" xfId="8306" xr:uid="{00000000-0005-0000-0000-000065200000}"/>
    <cellStyle name="_Table_Solar Blythe-Interest_Solar Blythe-Interest_SPP-Interest" xfId="8307" xr:uid="{00000000-0005-0000-0000-000066200000}"/>
    <cellStyle name="_Table_Solar Blythe-Interest_Solar Blythe-Interest_SPP-Interest 2" xfId="8308" xr:uid="{00000000-0005-0000-0000-000067200000}"/>
    <cellStyle name="_Table_Solar Blythe-Interest_Solar Blythe-Interest_SPP-Interest_Conemaugh-Interest" xfId="8309" xr:uid="{00000000-0005-0000-0000-000068200000}"/>
    <cellStyle name="_Table_Solar Blythe-Interest_Solar Blythe-Interest_SPP-Interest_Conemaugh-Interest 2" xfId="8310" xr:uid="{00000000-0005-0000-0000-000069200000}"/>
    <cellStyle name="_Table_Solar Blythe-Interest_Solar Blythe-Interest_SPP-Interest_Dunkirk-Interest" xfId="8311" xr:uid="{00000000-0005-0000-0000-00006A200000}"/>
    <cellStyle name="_Table_Solar Blythe-Interest_Solar Blythe-Interest_SPP-Interest_Dunkirk-Interest 2" xfId="8312" xr:uid="{00000000-0005-0000-0000-00006B200000}"/>
    <cellStyle name="_Table_Solar Blythe-Interest_Solar Blythe-Interest_SPP-Interest_Indian River-Interest" xfId="8313" xr:uid="{00000000-0005-0000-0000-00006C200000}"/>
    <cellStyle name="_Table_Solar Blythe-Interest_Solar Blythe-Interest_SPP-Interest_Indian River-Interest 2" xfId="8314" xr:uid="{00000000-0005-0000-0000-00006D200000}"/>
    <cellStyle name="_Table_Solar Blythe-Interest_SPP-Interest" xfId="8315" xr:uid="{00000000-0005-0000-0000-00006E200000}"/>
    <cellStyle name="_Table_Solar Blythe-Interest_SPP-Interest 2" xfId="8316" xr:uid="{00000000-0005-0000-0000-00006F200000}"/>
    <cellStyle name="_Table_Solar Blythe-Interest_SPP-Interest_Conemaugh-Interest" xfId="8317" xr:uid="{00000000-0005-0000-0000-000070200000}"/>
    <cellStyle name="_Table_Solar Blythe-Interest_SPP-Interest_Conemaugh-Interest 2" xfId="8318" xr:uid="{00000000-0005-0000-0000-000071200000}"/>
    <cellStyle name="_Table_Solar Blythe-Interest_SPP-Interest_Dunkirk-Interest" xfId="8319" xr:uid="{00000000-0005-0000-0000-000072200000}"/>
    <cellStyle name="_Table_Solar Blythe-Interest_SPP-Interest_Dunkirk-Interest 2" xfId="8320" xr:uid="{00000000-0005-0000-0000-000073200000}"/>
    <cellStyle name="_Table_Solar Blythe-Interest_SPP-Interest_Indian River-Interest" xfId="8321" xr:uid="{00000000-0005-0000-0000-000074200000}"/>
    <cellStyle name="_Table_Solar Blythe-Interest_SPP-Interest_Indian River-Interest 2" xfId="8322" xr:uid="{00000000-0005-0000-0000-000075200000}"/>
    <cellStyle name="_Table_SPP-Interest" xfId="8323" xr:uid="{00000000-0005-0000-0000-000076200000}"/>
    <cellStyle name="_Table_SPP-Interest 2" xfId="8324" xr:uid="{00000000-0005-0000-0000-000077200000}"/>
    <cellStyle name="_Table_SPP-Interest_Conemaugh-Interest" xfId="8325" xr:uid="{00000000-0005-0000-0000-000078200000}"/>
    <cellStyle name="_Table_SPP-Interest_Conemaugh-Interest 2" xfId="8326" xr:uid="{00000000-0005-0000-0000-000079200000}"/>
    <cellStyle name="_Table_SPP-Interest_Dunkirk-Interest" xfId="8327" xr:uid="{00000000-0005-0000-0000-00007A200000}"/>
    <cellStyle name="_Table_SPP-Interest_Dunkirk-Interest 2" xfId="8328" xr:uid="{00000000-0005-0000-0000-00007B200000}"/>
    <cellStyle name="_Table_SPP-Interest_Indian River-Interest" xfId="8329" xr:uid="{00000000-0005-0000-0000-00007C200000}"/>
    <cellStyle name="_Table_SPP-Interest_Indian River-Interest 2" xfId="8330" xr:uid="{00000000-0005-0000-0000-00007D200000}"/>
    <cellStyle name="_Table_ST" xfId="8331" xr:uid="{00000000-0005-0000-0000-00007E200000}"/>
    <cellStyle name="_Table_TBZ.MS.Expansion.case.November 2007_Orionv18_BNPP_contract - 5.7.08" xfId="8332" xr:uid="{00000000-0005-0000-0000-00007F200000}"/>
    <cellStyle name="_Table_Wessington-GE-51 00MW-2008Oct30-TaxEquity-p50 (New Structure)" xfId="8333" xr:uid="{00000000-0005-0000-0000-000080200000}"/>
    <cellStyle name="_TableHead" xfId="8334" xr:uid="{00000000-0005-0000-0000-000081200000}"/>
    <cellStyle name="_TableHead 2" xfId="8335" xr:uid="{00000000-0005-0000-0000-000082200000}"/>
    <cellStyle name="_TableHead 3" xfId="8336" xr:uid="{00000000-0005-0000-0000-000083200000}"/>
    <cellStyle name="_TableHead_2005-02-1Tracking M-Caprock v13" xfId="8337" xr:uid="{00000000-0005-0000-0000-000084200000}"/>
    <cellStyle name="_TableHead_2005-02-1Tracking M-Caprock v4" xfId="8338" xr:uid="{00000000-0005-0000-0000-000085200000}"/>
    <cellStyle name="_TableHead_aLog" xfId="8339" xr:uid="{00000000-0005-0000-0000-000086200000}"/>
    <cellStyle name="_TableHead_aLog 2" xfId="8340" xr:uid="{00000000-0005-0000-0000-000087200000}"/>
    <cellStyle name="_TableHead_aLog_bSum" xfId="8341" xr:uid="{00000000-0005-0000-0000-000088200000}"/>
    <cellStyle name="_TableHead_aLog_fOp" xfId="8342" xr:uid="{00000000-0005-0000-0000-000089200000}"/>
    <cellStyle name="_TableHead_aLog_Hatchet Ridge Debt Profiles" xfId="8343" xr:uid="{00000000-0005-0000-0000-00008A200000}"/>
    <cellStyle name="_TableHead_aLog_hLoans" xfId="8344" xr:uid="{00000000-0005-0000-0000-00008B200000}"/>
    <cellStyle name="_TableHead_Annual CF" xfId="8345" xr:uid="{00000000-0005-0000-0000-00008C200000}"/>
    <cellStyle name="_TableHead_Book1" xfId="8346" xr:uid="{00000000-0005-0000-0000-00008D200000}"/>
    <cellStyle name="_TableHead_BR-GE xle-54 00MW-2008Nov05-Investors (New Structure)" xfId="8347" xr:uid="{00000000-0005-0000-0000-00008E200000}"/>
    <cellStyle name="_TableHead_BR-GE xle-54 00MW-2008Nov05-Investors (New Structure) 2" xfId="8348" xr:uid="{00000000-0005-0000-0000-00008F200000}"/>
    <cellStyle name="_TableHead_BR-GE xle-54 00MW-2008Nov05-Investors (New Structure)_bSum" xfId="8349" xr:uid="{00000000-0005-0000-0000-000090200000}"/>
    <cellStyle name="_TableHead_BR-GE xle-54 00MW-2008Nov05-Investors (New Structure)_fOp" xfId="8350" xr:uid="{00000000-0005-0000-0000-000091200000}"/>
    <cellStyle name="_TableHead_BR-GE xle-54 00MW-2008Nov05-Investors (New Structure)_Hatchet Ridge Debt Profiles" xfId="8351" xr:uid="{00000000-0005-0000-0000-000092200000}"/>
    <cellStyle name="_TableHead_bSum" xfId="8352" xr:uid="{00000000-0005-0000-0000-000093200000}"/>
    <cellStyle name="_TableHead_bSum_1" xfId="8353" xr:uid="{00000000-0005-0000-0000-000094200000}"/>
    <cellStyle name="_TableHead_bSum_2" xfId="8354" xr:uid="{00000000-0005-0000-0000-000095200000}"/>
    <cellStyle name="_TableHead_bSum_BNB 2008 Portfolio Model of 2008Dec16" xfId="8355" xr:uid="{00000000-0005-0000-0000-000096200000}"/>
    <cellStyle name="_TableHead_bSum_bSum" xfId="8356" xr:uid="{00000000-0005-0000-0000-000097200000}"/>
    <cellStyle name="_TableHead_bSum_eVF" xfId="8357" xr:uid="{00000000-0005-0000-0000-000098200000}"/>
    <cellStyle name="_TableHead_bSum_gAnn" xfId="8358" xr:uid="{00000000-0005-0000-0000-000099200000}"/>
    <cellStyle name="_TableHead_bSum_Majestic 2-79.20MW-MHIs-PPA-2008Dec19-VF" xfId="8359" xr:uid="{00000000-0005-0000-0000-00009A200000}"/>
    <cellStyle name="_TableHead_Commodity Finance_08 Encana Model (Company Numbers)" xfId="8360" xr:uid="{00000000-0005-0000-0000-00009B200000}"/>
    <cellStyle name="_TableHead_Commodity Finance_08 Encana Model (Company Numbers)_Waterbury Model - 03_05_08" xfId="8361" xr:uid="{00000000-0005-0000-0000-00009C200000}"/>
    <cellStyle name="_TableHead_Commodity Finance_08 Encana Model (Company Numbers)_Waterbury Model - 03_05_08 Feb 08 Act" xfId="8362" xr:uid="{00000000-0005-0000-0000-00009D200000}"/>
    <cellStyle name="_TableHead_Commodity Finance_08 Encana Model (Company Numbers)_Waterbury Model - 03_13_08" xfId="8363" xr:uid="{00000000-0005-0000-0000-00009E200000}"/>
    <cellStyle name="_TableHead_Commodity Finance_08 Encana Model (Company Numbers)_Waterbury Model - 03_18_08" xfId="8364" xr:uid="{00000000-0005-0000-0000-00009F200000}"/>
    <cellStyle name="_TableHead_Copy of Kenedy-283 20MW-2008Nov06-Investors(New Structure) (3)" xfId="8365" xr:uid="{00000000-0005-0000-0000-0000A0200000}"/>
    <cellStyle name="_TableHead_DataIn" xfId="8366" xr:uid="{00000000-0005-0000-0000-0000A1200000}"/>
    <cellStyle name="_TableHead_DataIn_1" xfId="8367" xr:uid="{00000000-0005-0000-0000-0000A2200000}"/>
    <cellStyle name="_TableHead_dBuild" xfId="8368" xr:uid="{00000000-0005-0000-0000-0000A3200000}"/>
    <cellStyle name="_TableHead_Debt Sizing - 4.15.09" xfId="8369" xr:uid="{00000000-0005-0000-0000-0000A4200000}"/>
    <cellStyle name="_TableHead_DS-412" xfId="8370" xr:uid="{00000000-0005-0000-0000-0000A5200000}"/>
    <cellStyle name="_TableHead_eLoan" xfId="8371" xr:uid="{00000000-0005-0000-0000-0000A6200000}"/>
    <cellStyle name="_TableHead_eVF" xfId="8372" xr:uid="{00000000-0005-0000-0000-0000A7200000}"/>
    <cellStyle name="_TableHead_eVF_1" xfId="8373" xr:uid="{00000000-0005-0000-0000-0000A8200000}"/>
    <cellStyle name="_TableHead_fOp" xfId="8374" xr:uid="{00000000-0005-0000-0000-0000A9200000}"/>
    <cellStyle name="_TableHead_gAnn" xfId="8375" xr:uid="{00000000-0005-0000-0000-0000AA200000}"/>
    <cellStyle name="_TableHead_gAnn_1" xfId="8376" xr:uid="{00000000-0005-0000-0000-0000AB200000}"/>
    <cellStyle name="_TableHead_Gulf Wind 2-199.20MW-MHIs-Merchant-2009Feb03" xfId="8377" xr:uid="{00000000-0005-0000-0000-0000AC200000}"/>
    <cellStyle name="_TableHead_Gulf Wind 2-199.20MW-MHIs-Merchant-2009Jan21" xfId="8378" xr:uid="{00000000-0005-0000-0000-0000AD200000}"/>
    <cellStyle name="_TableHead_Hatchet Ridge-MHI 2.4s-(2009pricing)103.20 MW-2008Dec19-VF" xfId="8379" xr:uid="{00000000-0005-0000-0000-0000AE200000}"/>
    <cellStyle name="_TableHead_Hatchet Ridge-MHI 2.4s-(2009pricing)-103.20 MW-2009Feb03" xfId="8380" xr:uid="{00000000-0005-0000-0000-0000AF200000}"/>
    <cellStyle name="_TableHead_hLoans" xfId="8381" xr:uid="{00000000-0005-0000-0000-0000B0200000}"/>
    <cellStyle name="_TableHead_hTaxLease" xfId="8382" xr:uid="{00000000-0005-0000-0000-0000B1200000}"/>
    <cellStyle name="_TableHead_iPFb" xfId="8383" xr:uid="{00000000-0005-0000-0000-0000B2200000}"/>
    <cellStyle name="_TableHead_iPFb_bSum" xfId="8384" xr:uid="{00000000-0005-0000-0000-0000B3200000}"/>
    <cellStyle name="_TableHead_iPFb_fOp" xfId="8385" xr:uid="{00000000-0005-0000-0000-0000B4200000}"/>
    <cellStyle name="_TableHead_Ivanpah- Debt" xfId="8386" xr:uid="{00000000-0005-0000-0000-0000B5200000}"/>
    <cellStyle name="_TableHead_Ivanpah- Debt_Conemaugh-Interest" xfId="8387" xr:uid="{00000000-0005-0000-0000-0000B6200000}"/>
    <cellStyle name="_TableHead_Ivanpah- Debt_Dunkirk-Interest" xfId="8388" xr:uid="{00000000-0005-0000-0000-0000B7200000}"/>
    <cellStyle name="_TableHead_Ivanpah- Debt_Indian River-Interest" xfId="8389" xr:uid="{00000000-0005-0000-0000-0000B8200000}"/>
    <cellStyle name="_TableHead_Ivanpah-Interest" xfId="8390" xr:uid="{00000000-0005-0000-0000-0000B9200000}"/>
    <cellStyle name="_TableHead_Ivanpah-Interest_Conemaugh-Interest" xfId="8391" xr:uid="{00000000-0005-0000-0000-0000BA200000}"/>
    <cellStyle name="_TableHead_Ivanpah-Interest_Dunkirk-Interest" xfId="8392" xr:uid="{00000000-0005-0000-0000-0000BB200000}"/>
    <cellStyle name="_TableHead_Ivanpah-Interest_Indian River-Interest" xfId="8393" xr:uid="{00000000-0005-0000-0000-0000BC200000}"/>
    <cellStyle name="_TableHead_MJ" xfId="8394" xr:uid="{00000000-0005-0000-0000-0000BD200000}"/>
    <cellStyle name="_TableHead_Model 03_21_02 Base Case No Weights" xfId="8395" xr:uid="{00000000-0005-0000-0000-0000BE200000}"/>
    <cellStyle name="_TableHead_Model 03_21_02 Base Case No Weights 2" xfId="8396" xr:uid="{00000000-0005-0000-0000-0000BF200000}"/>
    <cellStyle name="_TableHead_Model 03_21_02 Base Case No Weights 2 2" xfId="8397" xr:uid="{00000000-0005-0000-0000-0000C0200000}"/>
    <cellStyle name="_TableHead_Model 03_21_02 Base Case No Weights 3" xfId="8398" xr:uid="{00000000-0005-0000-0000-0000C1200000}"/>
    <cellStyle name="_TableHead_Model 03_21_02 Base Case No Weights 3 2" xfId="8399" xr:uid="{00000000-0005-0000-0000-0000C2200000}"/>
    <cellStyle name="_TableHead_Model 03_21_02 Base Case No Weights 3 3" xfId="8400" xr:uid="{00000000-0005-0000-0000-0000C3200000}"/>
    <cellStyle name="_TableHead_Model 03_21_02 Base Case No Weights 3_212990" xfId="8401" xr:uid="{00000000-0005-0000-0000-0000C4200000}"/>
    <cellStyle name="_TableHead_Model 03_21_02 Base Case No Weights 4" xfId="8402" xr:uid="{00000000-0005-0000-0000-0000C5200000}"/>
    <cellStyle name="_TableHead_Model 03_21_02 Base Case No Weights 5" xfId="8403" xr:uid="{00000000-0005-0000-0000-0000C6200000}"/>
    <cellStyle name="_TableHead_Model 03_21_02 Base Case No Weights 6" xfId="8404" xr:uid="{00000000-0005-0000-0000-0000C7200000}"/>
    <cellStyle name="_TableHead_Model 03_21_02 Base Case No Weights 7" xfId="8405" xr:uid="{00000000-0005-0000-0000-0000C8200000}"/>
    <cellStyle name="_TableHead_Model 03_21_02 Base Case No Weights 8" xfId="8406" xr:uid="{00000000-0005-0000-0000-0000C9200000}"/>
    <cellStyle name="_TableHead_Model 03_21_02 Base Case No Weights 9" xfId="8407" xr:uid="{00000000-0005-0000-0000-0000CA200000}"/>
    <cellStyle name="_TableHead_Model 03_21_02 Base Case No Weights_08.31.11 JE's AGraf1" xfId="8408" xr:uid="{00000000-0005-0000-0000-0000CB200000}"/>
    <cellStyle name="_TableHead_Model 03_21_02 Base Case No Weights_09.30.11 JE's AGraf1" xfId="8409" xr:uid="{00000000-0005-0000-0000-0000CC200000}"/>
    <cellStyle name="_TableHead_Model 03_21_02 Base Case No Weights_Alpine-Interest" xfId="8410" xr:uid="{00000000-0005-0000-0000-0000CD200000}"/>
    <cellStyle name="_TableHead_Model 03_21_02 Base Case No Weights_Capex" xfId="8411" xr:uid="{00000000-0005-0000-0000-0000CE200000}"/>
    <cellStyle name="_TableHead_Model 03_21_02 Base Case No Weights_Corp Debt" xfId="8412" xr:uid="{00000000-0005-0000-0000-0000CF200000}"/>
    <cellStyle name="_TableHead_Model 03_21_02 Base Case No Weights_Corp Debt_Ivanpah- Debt" xfId="8413" xr:uid="{00000000-0005-0000-0000-0000D0200000}"/>
    <cellStyle name="_TableHead_Model 03_21_02 Base Case No Weights_Corp Debt_Ivanpah- Debt_Conemaugh-Interest" xfId="8414" xr:uid="{00000000-0005-0000-0000-0000D1200000}"/>
    <cellStyle name="_TableHead_Model 03_21_02 Base Case No Weights_Corp Debt_Ivanpah- Debt_Dunkirk-Interest" xfId="8415" xr:uid="{00000000-0005-0000-0000-0000D2200000}"/>
    <cellStyle name="_TableHead_Model 03_21_02 Base Case No Weights_Corp Debt_Ivanpah- Debt_Indian River-Interest" xfId="8416" xr:uid="{00000000-0005-0000-0000-0000D3200000}"/>
    <cellStyle name="_TableHead_Model 03_21_02 Base Case No Weights_Corp Debt_Ivanpah-Interest" xfId="8417" xr:uid="{00000000-0005-0000-0000-0000D4200000}"/>
    <cellStyle name="_TableHead_Model 03_21_02 Base Case No Weights_Corp Debt_Ivanpah-Interest_Conemaugh-Interest" xfId="8418" xr:uid="{00000000-0005-0000-0000-0000D5200000}"/>
    <cellStyle name="_TableHead_Model 03_21_02 Base Case No Weights_Corp Debt_Ivanpah-Interest_Dunkirk-Interest" xfId="8419" xr:uid="{00000000-0005-0000-0000-0000D6200000}"/>
    <cellStyle name="_TableHead_Model 03_21_02 Base Case No Weights_Corp Debt_Ivanpah-Interest_Indian River-Interest" xfId="8420" xr:uid="{00000000-0005-0000-0000-0000D7200000}"/>
    <cellStyle name="_TableHead_Model 03_21_02 Base Case No Weights_Corp Debt_Roadrunner-Interest" xfId="8421" xr:uid="{00000000-0005-0000-0000-0000D8200000}"/>
    <cellStyle name="_TableHead_Model 03_21_02 Base Case No Weights_Corp Debt_Roadrunner-Interest_Ivanpah- Debt" xfId="8422" xr:uid="{00000000-0005-0000-0000-0000D9200000}"/>
    <cellStyle name="_TableHead_Model 03_21_02 Base Case No Weights_Corp Debt_Roadrunner-Interest_Ivanpah- Debt_1" xfId="8423" xr:uid="{00000000-0005-0000-0000-0000DA200000}"/>
    <cellStyle name="_TableHead_Model 03_21_02 Base Case No Weights_Corp Debt_Roadrunner-Interest_Ivanpah- Debt_1_Conemaugh-Interest" xfId="8424" xr:uid="{00000000-0005-0000-0000-0000DB200000}"/>
    <cellStyle name="_TableHead_Model 03_21_02 Base Case No Weights_Corp Debt_Roadrunner-Interest_Ivanpah- Debt_1_Dunkirk-Interest" xfId="8425" xr:uid="{00000000-0005-0000-0000-0000DC200000}"/>
    <cellStyle name="_TableHead_Model 03_21_02 Base Case No Weights_Corp Debt_Roadrunner-Interest_Ivanpah- Debt_1_Indian River-Interest" xfId="8426" xr:uid="{00000000-0005-0000-0000-0000DD200000}"/>
    <cellStyle name="_TableHead_Model 03_21_02 Base Case No Weights_Corp Debt_Roadrunner-Interest_Ivanpah- Debt_Ivanpah- Debt" xfId="8427" xr:uid="{00000000-0005-0000-0000-0000DE200000}"/>
    <cellStyle name="_TableHead_Model 03_21_02 Base Case No Weights_Corp Debt_Roadrunner-Interest_Ivanpah- Debt_Ivanpah- Debt_Conemaugh-Interest" xfId="8428" xr:uid="{00000000-0005-0000-0000-0000DF200000}"/>
    <cellStyle name="_TableHead_Model 03_21_02 Base Case No Weights_Corp Debt_Roadrunner-Interest_Ivanpah- Debt_Ivanpah- Debt_Dunkirk-Interest" xfId="8429" xr:uid="{00000000-0005-0000-0000-0000E0200000}"/>
    <cellStyle name="_TableHead_Model 03_21_02 Base Case No Weights_Corp Debt_Roadrunner-Interest_Ivanpah- Debt_Ivanpah- Debt_Indian River-Interest" xfId="8430" xr:uid="{00000000-0005-0000-0000-0000E1200000}"/>
    <cellStyle name="_TableHead_Model 03_21_02 Base Case No Weights_Corp Debt_Roadrunner-Interest_Ivanpah- Debt_Ivanpah-Interest" xfId="8431" xr:uid="{00000000-0005-0000-0000-0000E2200000}"/>
    <cellStyle name="_TableHead_Model 03_21_02 Base Case No Weights_Corp Debt_Roadrunner-Interest_Ivanpah- Debt_Ivanpah-Interest_Conemaugh-Interest" xfId="8432" xr:uid="{00000000-0005-0000-0000-0000E3200000}"/>
    <cellStyle name="_TableHead_Model 03_21_02 Base Case No Weights_Corp Debt_Roadrunner-Interest_Ivanpah- Debt_Ivanpah-Interest_Dunkirk-Interest" xfId="8433" xr:uid="{00000000-0005-0000-0000-0000E4200000}"/>
    <cellStyle name="_TableHead_Model 03_21_02 Base Case No Weights_Corp Debt_Roadrunner-Interest_Ivanpah- Debt_Ivanpah-Interest_Indian River-Interest" xfId="8434" xr:uid="{00000000-0005-0000-0000-0000E5200000}"/>
    <cellStyle name="_TableHead_Model 03_21_02 Base Case No Weights_Corp Debt_Roadrunner-Interest_Ivanpah- Debt_SPP-Interest" xfId="8435" xr:uid="{00000000-0005-0000-0000-0000E6200000}"/>
    <cellStyle name="_TableHead_Model 03_21_02 Base Case No Weights_Corp Debt_Roadrunner-Interest_Ivanpah- Debt_SPP-Interest_Conemaugh-Interest" xfId="8436" xr:uid="{00000000-0005-0000-0000-0000E7200000}"/>
    <cellStyle name="_TableHead_Model 03_21_02 Base Case No Weights_Corp Debt_Roadrunner-Interest_Ivanpah- Debt_SPP-Interest_Dunkirk-Interest" xfId="8437" xr:uid="{00000000-0005-0000-0000-0000E8200000}"/>
    <cellStyle name="_TableHead_Model 03_21_02 Base Case No Weights_Corp Debt_Roadrunner-Interest_Ivanpah- Debt_SPP-Interest_Indian River-Interest" xfId="8438" xr:uid="{00000000-0005-0000-0000-0000E9200000}"/>
    <cellStyle name="_TableHead_Model 03_21_02 Base Case No Weights_Corp Debt_Roadrunner-Interest_Ivanpah-Interest" xfId="8439" xr:uid="{00000000-0005-0000-0000-0000EA200000}"/>
    <cellStyle name="_TableHead_Model 03_21_02 Base Case No Weights_Corp Debt_Roadrunner-Interest_Ivanpah-Interest_1" xfId="8440" xr:uid="{00000000-0005-0000-0000-0000EB200000}"/>
    <cellStyle name="_TableHead_Model 03_21_02 Base Case No Weights_Corp Debt_Roadrunner-Interest_Ivanpah-Interest_1_Conemaugh-Interest" xfId="8441" xr:uid="{00000000-0005-0000-0000-0000EC200000}"/>
    <cellStyle name="_TableHead_Model 03_21_02 Base Case No Weights_Corp Debt_Roadrunner-Interest_Ivanpah-Interest_1_Dunkirk-Interest" xfId="8442" xr:uid="{00000000-0005-0000-0000-0000ED200000}"/>
    <cellStyle name="_TableHead_Model 03_21_02 Base Case No Weights_Corp Debt_Roadrunner-Interest_Ivanpah-Interest_1_Indian River-Interest" xfId="8443" xr:uid="{00000000-0005-0000-0000-0000EE200000}"/>
    <cellStyle name="_TableHead_Model 03_21_02 Base Case No Weights_Corp Debt_Roadrunner-Interest_Ivanpah-Interest_Ivanpah- Debt" xfId="8444" xr:uid="{00000000-0005-0000-0000-0000EF200000}"/>
    <cellStyle name="_TableHead_Model 03_21_02 Base Case No Weights_Corp Debt_Roadrunner-Interest_Ivanpah-Interest_Ivanpah- Debt_Conemaugh-Interest" xfId="8445" xr:uid="{00000000-0005-0000-0000-0000F0200000}"/>
    <cellStyle name="_TableHead_Model 03_21_02 Base Case No Weights_Corp Debt_Roadrunner-Interest_Ivanpah-Interest_Ivanpah- Debt_Dunkirk-Interest" xfId="8446" xr:uid="{00000000-0005-0000-0000-0000F1200000}"/>
    <cellStyle name="_TableHead_Model 03_21_02 Base Case No Weights_Corp Debt_Roadrunner-Interest_Ivanpah-Interest_Ivanpah- Debt_Indian River-Interest" xfId="8447" xr:uid="{00000000-0005-0000-0000-0000F2200000}"/>
    <cellStyle name="_TableHead_Model 03_21_02 Base Case No Weights_Corp Debt_Roadrunner-Interest_Ivanpah-Interest_Ivanpah-Interest" xfId="8448" xr:uid="{00000000-0005-0000-0000-0000F3200000}"/>
    <cellStyle name="_TableHead_Model 03_21_02 Base Case No Weights_Corp Debt_Roadrunner-Interest_Ivanpah-Interest_Ivanpah-Interest_Conemaugh-Interest" xfId="8449" xr:uid="{00000000-0005-0000-0000-0000F4200000}"/>
    <cellStyle name="_TableHead_Model 03_21_02 Base Case No Weights_Corp Debt_Roadrunner-Interest_Ivanpah-Interest_Ivanpah-Interest_Dunkirk-Interest" xfId="8450" xr:uid="{00000000-0005-0000-0000-0000F5200000}"/>
    <cellStyle name="_TableHead_Model 03_21_02 Base Case No Weights_Corp Debt_Roadrunner-Interest_Ivanpah-Interest_Ivanpah-Interest_Indian River-Interest" xfId="8451" xr:uid="{00000000-0005-0000-0000-0000F6200000}"/>
    <cellStyle name="_TableHead_Model 03_21_02 Base Case No Weights_Corp Debt_Roadrunner-Interest_Ivanpah-Interest_SPP-Interest" xfId="8452" xr:uid="{00000000-0005-0000-0000-0000F7200000}"/>
    <cellStyle name="_TableHead_Model 03_21_02 Base Case No Weights_Corp Debt_Roadrunner-Interest_Ivanpah-Interest_SPP-Interest_Conemaugh-Interest" xfId="8453" xr:uid="{00000000-0005-0000-0000-0000F8200000}"/>
    <cellStyle name="_TableHead_Model 03_21_02 Base Case No Weights_Corp Debt_Roadrunner-Interest_Ivanpah-Interest_SPP-Interest_Dunkirk-Interest" xfId="8454" xr:uid="{00000000-0005-0000-0000-0000F9200000}"/>
    <cellStyle name="_TableHead_Model 03_21_02 Base Case No Weights_Corp Debt_Roadrunner-Interest_Ivanpah-Interest_SPP-Interest_Indian River-Interest" xfId="8455" xr:uid="{00000000-0005-0000-0000-0000FA200000}"/>
    <cellStyle name="_TableHead_Model 03_21_02 Base Case No Weights_Corp Debt_Roadrunner-Interest_Solar Blythe-Interest" xfId="8456" xr:uid="{00000000-0005-0000-0000-0000FB200000}"/>
    <cellStyle name="_TableHead_Model 03_21_02 Base Case No Weights_Corp Debt_Roadrunner-Interest_Solar Blythe-Interest_Ivanpah- Debt" xfId="8457" xr:uid="{00000000-0005-0000-0000-0000FC200000}"/>
    <cellStyle name="_TableHead_Model 03_21_02 Base Case No Weights_Corp Debt_Roadrunner-Interest_Solar Blythe-Interest_Ivanpah- Debt_Conemaugh-Interest" xfId="8458" xr:uid="{00000000-0005-0000-0000-0000FD200000}"/>
    <cellStyle name="_TableHead_Model 03_21_02 Base Case No Weights_Corp Debt_Roadrunner-Interest_Solar Blythe-Interest_Ivanpah- Debt_Dunkirk-Interest" xfId="8459" xr:uid="{00000000-0005-0000-0000-0000FE200000}"/>
    <cellStyle name="_TableHead_Model 03_21_02 Base Case No Weights_Corp Debt_Roadrunner-Interest_Solar Blythe-Interest_Ivanpah- Debt_Indian River-Interest" xfId="8460" xr:uid="{00000000-0005-0000-0000-0000FF200000}"/>
    <cellStyle name="_TableHead_Model 03_21_02 Base Case No Weights_Corp Debt_Roadrunner-Interest_Solar Blythe-Interest_Ivanpah-Interest" xfId="8461" xr:uid="{00000000-0005-0000-0000-000000210000}"/>
    <cellStyle name="_TableHead_Model 03_21_02 Base Case No Weights_Corp Debt_Roadrunner-Interest_Solar Blythe-Interest_Ivanpah-Interest_Conemaugh-Interest" xfId="8462" xr:uid="{00000000-0005-0000-0000-000001210000}"/>
    <cellStyle name="_TableHead_Model 03_21_02 Base Case No Weights_Corp Debt_Roadrunner-Interest_Solar Blythe-Interest_Ivanpah-Interest_Dunkirk-Interest" xfId="8463" xr:uid="{00000000-0005-0000-0000-000002210000}"/>
    <cellStyle name="_TableHead_Model 03_21_02 Base Case No Weights_Corp Debt_Roadrunner-Interest_Solar Blythe-Interest_Ivanpah-Interest_Indian River-Interest" xfId="8464" xr:uid="{00000000-0005-0000-0000-000003210000}"/>
    <cellStyle name="_TableHead_Model 03_21_02 Base Case No Weights_Corp Debt_Roadrunner-Interest_Solar Blythe-Interest_SPP-Interest" xfId="8465" xr:uid="{00000000-0005-0000-0000-000004210000}"/>
    <cellStyle name="_TableHead_Model 03_21_02 Base Case No Weights_Corp Debt_Roadrunner-Interest_Solar Blythe-Interest_SPP-Interest_Conemaugh-Interest" xfId="8466" xr:uid="{00000000-0005-0000-0000-000005210000}"/>
    <cellStyle name="_TableHead_Model 03_21_02 Base Case No Weights_Corp Debt_Roadrunner-Interest_Solar Blythe-Interest_SPP-Interest_Dunkirk-Interest" xfId="8467" xr:uid="{00000000-0005-0000-0000-000006210000}"/>
    <cellStyle name="_TableHead_Model 03_21_02 Base Case No Weights_Corp Debt_Roadrunner-Interest_Solar Blythe-Interest_SPP-Interest_Indian River-Interest" xfId="8468" xr:uid="{00000000-0005-0000-0000-000007210000}"/>
    <cellStyle name="_TableHead_Model 03_21_02 Base Case No Weights_Corp Debt_Roadrunner-Interest_SPP-Interest" xfId="8469" xr:uid="{00000000-0005-0000-0000-000008210000}"/>
    <cellStyle name="_TableHead_Model 03_21_02 Base Case No Weights_Corp Debt_Roadrunner-Interest_SPP-Interest_Conemaugh-Interest" xfId="8470" xr:uid="{00000000-0005-0000-0000-000009210000}"/>
    <cellStyle name="_TableHead_Model 03_21_02 Base Case No Weights_Corp Debt_Roadrunner-Interest_SPP-Interest_Dunkirk-Interest" xfId="8471" xr:uid="{00000000-0005-0000-0000-00000A210000}"/>
    <cellStyle name="_TableHead_Model 03_21_02 Base Case No Weights_Corp Debt_Roadrunner-Interest_SPP-Interest_Indian River-Interest" xfId="8472" xr:uid="{00000000-0005-0000-0000-00000B210000}"/>
    <cellStyle name="_TableHead_Model 03_21_02 Base Case No Weights_Corp Debt_Solar Blythe- Debt" xfId="8473" xr:uid="{00000000-0005-0000-0000-00000C210000}"/>
    <cellStyle name="_TableHead_Model 03_21_02 Base Case No Weights_Corp Debt_Solar Blythe- Debt_Ivanpah- Debt" xfId="8474" xr:uid="{00000000-0005-0000-0000-00000D210000}"/>
    <cellStyle name="_TableHead_Model 03_21_02 Base Case No Weights_Corp Debt_Solar Blythe- Debt_Ivanpah- Debt_1" xfId="8475" xr:uid="{00000000-0005-0000-0000-00000E210000}"/>
    <cellStyle name="_TableHead_Model 03_21_02 Base Case No Weights_Corp Debt_Solar Blythe- Debt_Ivanpah- Debt_1_Conemaugh-Interest" xfId="8476" xr:uid="{00000000-0005-0000-0000-00000F210000}"/>
    <cellStyle name="_TableHead_Model 03_21_02 Base Case No Weights_Corp Debt_Solar Blythe- Debt_Ivanpah- Debt_1_Dunkirk-Interest" xfId="8477" xr:uid="{00000000-0005-0000-0000-000010210000}"/>
    <cellStyle name="_TableHead_Model 03_21_02 Base Case No Weights_Corp Debt_Solar Blythe- Debt_Ivanpah- Debt_1_Indian River-Interest" xfId="8478" xr:uid="{00000000-0005-0000-0000-000011210000}"/>
    <cellStyle name="_TableHead_Model 03_21_02 Base Case No Weights_Corp Debt_Solar Blythe- Debt_Ivanpah- Debt_Ivanpah- Debt" xfId="8479" xr:uid="{00000000-0005-0000-0000-000012210000}"/>
    <cellStyle name="_TableHead_Model 03_21_02 Base Case No Weights_Corp Debt_Solar Blythe- Debt_Ivanpah- Debt_Ivanpah- Debt_Conemaugh-Interest" xfId="8480" xr:uid="{00000000-0005-0000-0000-000013210000}"/>
    <cellStyle name="_TableHead_Model 03_21_02 Base Case No Weights_Corp Debt_Solar Blythe- Debt_Ivanpah- Debt_Ivanpah- Debt_Dunkirk-Interest" xfId="8481" xr:uid="{00000000-0005-0000-0000-000014210000}"/>
    <cellStyle name="_TableHead_Model 03_21_02 Base Case No Weights_Corp Debt_Solar Blythe- Debt_Ivanpah- Debt_Ivanpah- Debt_Indian River-Interest" xfId="8482" xr:uid="{00000000-0005-0000-0000-000015210000}"/>
    <cellStyle name="_TableHead_Model 03_21_02 Base Case No Weights_Corp Debt_Solar Blythe- Debt_Ivanpah- Debt_Ivanpah-Interest" xfId="8483" xr:uid="{00000000-0005-0000-0000-000016210000}"/>
    <cellStyle name="_TableHead_Model 03_21_02 Base Case No Weights_Corp Debt_Solar Blythe- Debt_Ivanpah- Debt_Ivanpah-Interest_Conemaugh-Interest" xfId="8484" xr:uid="{00000000-0005-0000-0000-000017210000}"/>
    <cellStyle name="_TableHead_Model 03_21_02 Base Case No Weights_Corp Debt_Solar Blythe- Debt_Ivanpah- Debt_Ivanpah-Interest_Dunkirk-Interest" xfId="8485" xr:uid="{00000000-0005-0000-0000-000018210000}"/>
    <cellStyle name="_TableHead_Model 03_21_02 Base Case No Weights_Corp Debt_Solar Blythe- Debt_Ivanpah- Debt_Ivanpah-Interest_Indian River-Interest" xfId="8486" xr:uid="{00000000-0005-0000-0000-000019210000}"/>
    <cellStyle name="_TableHead_Model 03_21_02 Base Case No Weights_Corp Debt_Solar Blythe- Debt_Ivanpah- Debt_SPP-Interest" xfId="8487" xr:uid="{00000000-0005-0000-0000-00001A210000}"/>
    <cellStyle name="_TableHead_Model 03_21_02 Base Case No Weights_Corp Debt_Solar Blythe- Debt_Ivanpah- Debt_SPP-Interest_Conemaugh-Interest" xfId="8488" xr:uid="{00000000-0005-0000-0000-00001B210000}"/>
    <cellStyle name="_TableHead_Model 03_21_02 Base Case No Weights_Corp Debt_Solar Blythe- Debt_Ivanpah- Debt_SPP-Interest_Dunkirk-Interest" xfId="8489" xr:uid="{00000000-0005-0000-0000-00001C210000}"/>
    <cellStyle name="_TableHead_Model 03_21_02 Base Case No Weights_Corp Debt_Solar Blythe- Debt_Ivanpah- Debt_SPP-Interest_Indian River-Interest" xfId="8490" xr:uid="{00000000-0005-0000-0000-00001D210000}"/>
    <cellStyle name="_TableHead_Model 03_21_02 Base Case No Weights_Corp Debt_Solar Blythe- Debt_Ivanpah-Interest" xfId="8491" xr:uid="{00000000-0005-0000-0000-00001E210000}"/>
    <cellStyle name="_TableHead_Model 03_21_02 Base Case No Weights_Corp Debt_Solar Blythe- Debt_Ivanpah-Interest_1" xfId="8492" xr:uid="{00000000-0005-0000-0000-00001F210000}"/>
    <cellStyle name="_TableHead_Model 03_21_02 Base Case No Weights_Corp Debt_Solar Blythe- Debt_Ivanpah-Interest_1_Conemaugh-Interest" xfId="8493" xr:uid="{00000000-0005-0000-0000-000020210000}"/>
    <cellStyle name="_TableHead_Model 03_21_02 Base Case No Weights_Corp Debt_Solar Blythe- Debt_Ivanpah-Interest_1_Dunkirk-Interest" xfId="8494" xr:uid="{00000000-0005-0000-0000-000021210000}"/>
    <cellStyle name="_TableHead_Model 03_21_02 Base Case No Weights_Corp Debt_Solar Blythe- Debt_Ivanpah-Interest_1_Indian River-Interest" xfId="8495" xr:uid="{00000000-0005-0000-0000-000022210000}"/>
    <cellStyle name="_TableHead_Model 03_21_02 Base Case No Weights_Corp Debt_Solar Blythe- Debt_Ivanpah-Interest_Ivanpah- Debt" xfId="8496" xr:uid="{00000000-0005-0000-0000-000023210000}"/>
    <cellStyle name="_TableHead_Model 03_21_02 Base Case No Weights_Corp Debt_Solar Blythe- Debt_Ivanpah-Interest_Ivanpah- Debt_Conemaugh-Interest" xfId="8497" xr:uid="{00000000-0005-0000-0000-000024210000}"/>
    <cellStyle name="_TableHead_Model 03_21_02 Base Case No Weights_Corp Debt_Solar Blythe- Debt_Ivanpah-Interest_Ivanpah- Debt_Dunkirk-Interest" xfId="8498" xr:uid="{00000000-0005-0000-0000-000025210000}"/>
    <cellStyle name="_TableHead_Model 03_21_02 Base Case No Weights_Corp Debt_Solar Blythe- Debt_Ivanpah-Interest_Ivanpah- Debt_Indian River-Interest" xfId="8499" xr:uid="{00000000-0005-0000-0000-000026210000}"/>
    <cellStyle name="_TableHead_Model 03_21_02 Base Case No Weights_Corp Debt_Solar Blythe- Debt_Ivanpah-Interest_Ivanpah-Interest" xfId="8500" xr:uid="{00000000-0005-0000-0000-000027210000}"/>
    <cellStyle name="_TableHead_Model 03_21_02 Base Case No Weights_Corp Debt_Solar Blythe- Debt_Ivanpah-Interest_Ivanpah-Interest_Conemaugh-Interest" xfId="8501" xr:uid="{00000000-0005-0000-0000-000028210000}"/>
    <cellStyle name="_TableHead_Model 03_21_02 Base Case No Weights_Corp Debt_Solar Blythe- Debt_Ivanpah-Interest_Ivanpah-Interest_Dunkirk-Interest" xfId="8502" xr:uid="{00000000-0005-0000-0000-000029210000}"/>
    <cellStyle name="_TableHead_Model 03_21_02 Base Case No Weights_Corp Debt_Solar Blythe- Debt_Ivanpah-Interest_Ivanpah-Interest_Indian River-Interest" xfId="8503" xr:uid="{00000000-0005-0000-0000-00002A210000}"/>
    <cellStyle name="_TableHead_Model 03_21_02 Base Case No Weights_Corp Debt_Solar Blythe- Debt_Ivanpah-Interest_SPP-Interest" xfId="8504" xr:uid="{00000000-0005-0000-0000-00002B210000}"/>
    <cellStyle name="_TableHead_Model 03_21_02 Base Case No Weights_Corp Debt_Solar Blythe- Debt_Ivanpah-Interest_SPP-Interest_Conemaugh-Interest" xfId="8505" xr:uid="{00000000-0005-0000-0000-00002C210000}"/>
    <cellStyle name="_TableHead_Model 03_21_02 Base Case No Weights_Corp Debt_Solar Blythe- Debt_Ivanpah-Interest_SPP-Interest_Dunkirk-Interest" xfId="8506" xr:uid="{00000000-0005-0000-0000-00002D210000}"/>
    <cellStyle name="_TableHead_Model 03_21_02 Base Case No Weights_Corp Debt_Solar Blythe- Debt_Ivanpah-Interest_SPP-Interest_Indian River-Interest" xfId="8507" xr:uid="{00000000-0005-0000-0000-00002E210000}"/>
    <cellStyle name="_TableHead_Model 03_21_02 Base Case No Weights_Corp Debt_Solar Blythe- Debt_Solar Blythe-Interest" xfId="8508" xr:uid="{00000000-0005-0000-0000-00002F210000}"/>
    <cellStyle name="_TableHead_Model 03_21_02 Base Case No Weights_Corp Debt_Solar Blythe- Debt_Solar Blythe-Interest_Ivanpah- Debt" xfId="8509" xr:uid="{00000000-0005-0000-0000-000030210000}"/>
    <cellStyle name="_TableHead_Model 03_21_02 Base Case No Weights_Corp Debt_Solar Blythe- Debt_Solar Blythe-Interest_Ivanpah- Debt_Conemaugh-Interest" xfId="8510" xr:uid="{00000000-0005-0000-0000-000031210000}"/>
    <cellStyle name="_TableHead_Model 03_21_02 Base Case No Weights_Corp Debt_Solar Blythe- Debt_Solar Blythe-Interest_Ivanpah- Debt_Dunkirk-Interest" xfId="8511" xr:uid="{00000000-0005-0000-0000-000032210000}"/>
    <cellStyle name="_TableHead_Model 03_21_02 Base Case No Weights_Corp Debt_Solar Blythe- Debt_Solar Blythe-Interest_Ivanpah- Debt_Indian River-Interest" xfId="8512" xr:uid="{00000000-0005-0000-0000-000033210000}"/>
    <cellStyle name="_TableHead_Model 03_21_02 Base Case No Weights_Corp Debt_Solar Blythe- Debt_Solar Blythe-Interest_Ivanpah-Interest" xfId="8513" xr:uid="{00000000-0005-0000-0000-000034210000}"/>
    <cellStyle name="_TableHead_Model 03_21_02 Base Case No Weights_Corp Debt_Solar Blythe- Debt_Solar Blythe-Interest_Ivanpah-Interest_Conemaugh-Interest" xfId="8514" xr:uid="{00000000-0005-0000-0000-000035210000}"/>
    <cellStyle name="_TableHead_Model 03_21_02 Base Case No Weights_Corp Debt_Solar Blythe- Debt_Solar Blythe-Interest_Ivanpah-Interest_Dunkirk-Interest" xfId="8515" xr:uid="{00000000-0005-0000-0000-000036210000}"/>
    <cellStyle name="_TableHead_Model 03_21_02 Base Case No Weights_Corp Debt_Solar Blythe- Debt_Solar Blythe-Interest_Ivanpah-Interest_Indian River-Interest" xfId="8516" xr:uid="{00000000-0005-0000-0000-000037210000}"/>
    <cellStyle name="_TableHead_Model 03_21_02 Base Case No Weights_Corp Debt_Solar Blythe- Debt_Solar Blythe-Interest_SPP-Interest" xfId="8517" xr:uid="{00000000-0005-0000-0000-000038210000}"/>
    <cellStyle name="_TableHead_Model 03_21_02 Base Case No Weights_Corp Debt_Solar Blythe- Debt_Solar Blythe-Interest_SPP-Interest_Conemaugh-Interest" xfId="8518" xr:uid="{00000000-0005-0000-0000-000039210000}"/>
    <cellStyle name="_TableHead_Model 03_21_02 Base Case No Weights_Corp Debt_Solar Blythe- Debt_Solar Blythe-Interest_SPP-Interest_Dunkirk-Interest" xfId="8519" xr:uid="{00000000-0005-0000-0000-00003A210000}"/>
    <cellStyle name="_TableHead_Model 03_21_02 Base Case No Weights_Corp Debt_Solar Blythe- Debt_Solar Blythe-Interest_SPP-Interest_Indian River-Interest" xfId="8520" xr:uid="{00000000-0005-0000-0000-00003B210000}"/>
    <cellStyle name="_TableHead_Model 03_21_02 Base Case No Weights_Corp Debt_Solar Blythe- Debt_SPP-Interest" xfId="8521" xr:uid="{00000000-0005-0000-0000-00003C210000}"/>
    <cellStyle name="_TableHead_Model 03_21_02 Base Case No Weights_Corp Debt_Solar Blythe- Debt_SPP-Interest_Conemaugh-Interest" xfId="8522" xr:uid="{00000000-0005-0000-0000-00003D210000}"/>
    <cellStyle name="_TableHead_Model 03_21_02 Base Case No Weights_Corp Debt_Solar Blythe- Debt_SPP-Interest_Dunkirk-Interest" xfId="8523" xr:uid="{00000000-0005-0000-0000-00003E210000}"/>
    <cellStyle name="_TableHead_Model 03_21_02 Base Case No Weights_Corp Debt_Solar Blythe- Debt_SPP-Interest_Indian River-Interest" xfId="8524" xr:uid="{00000000-0005-0000-0000-00003F210000}"/>
    <cellStyle name="_TableHead_Model 03_21_02 Base Case No Weights_Corp Debt_Solar Blythe-Interest" xfId="8525" xr:uid="{00000000-0005-0000-0000-000040210000}"/>
    <cellStyle name="_TableHead_Model 03_21_02 Base Case No Weights_Corp Debt_Solar Blythe-Interest_Ivanpah- Debt" xfId="8526" xr:uid="{00000000-0005-0000-0000-000041210000}"/>
    <cellStyle name="_TableHead_Model 03_21_02 Base Case No Weights_Corp Debt_Solar Blythe-Interest_Ivanpah- Debt_1" xfId="8527" xr:uid="{00000000-0005-0000-0000-000042210000}"/>
    <cellStyle name="_TableHead_Model 03_21_02 Base Case No Weights_Corp Debt_Solar Blythe-Interest_Ivanpah- Debt_1_Conemaugh-Interest" xfId="8528" xr:uid="{00000000-0005-0000-0000-000043210000}"/>
    <cellStyle name="_TableHead_Model 03_21_02 Base Case No Weights_Corp Debt_Solar Blythe-Interest_Ivanpah- Debt_1_Dunkirk-Interest" xfId="8529" xr:uid="{00000000-0005-0000-0000-000044210000}"/>
    <cellStyle name="_TableHead_Model 03_21_02 Base Case No Weights_Corp Debt_Solar Blythe-Interest_Ivanpah- Debt_1_Indian River-Interest" xfId="8530" xr:uid="{00000000-0005-0000-0000-000045210000}"/>
    <cellStyle name="_TableHead_Model 03_21_02 Base Case No Weights_Corp Debt_Solar Blythe-Interest_Ivanpah- Debt_Ivanpah- Debt" xfId="8531" xr:uid="{00000000-0005-0000-0000-000046210000}"/>
    <cellStyle name="_TableHead_Model 03_21_02 Base Case No Weights_Corp Debt_Solar Blythe-Interest_Ivanpah- Debt_Ivanpah- Debt_Conemaugh-Interest" xfId="8532" xr:uid="{00000000-0005-0000-0000-000047210000}"/>
    <cellStyle name="_TableHead_Model 03_21_02 Base Case No Weights_Corp Debt_Solar Blythe-Interest_Ivanpah- Debt_Ivanpah- Debt_Dunkirk-Interest" xfId="8533" xr:uid="{00000000-0005-0000-0000-000048210000}"/>
    <cellStyle name="_TableHead_Model 03_21_02 Base Case No Weights_Corp Debt_Solar Blythe-Interest_Ivanpah- Debt_Ivanpah- Debt_Indian River-Interest" xfId="8534" xr:uid="{00000000-0005-0000-0000-000049210000}"/>
    <cellStyle name="_TableHead_Model 03_21_02 Base Case No Weights_Corp Debt_Solar Blythe-Interest_Ivanpah- Debt_Ivanpah-Interest" xfId="8535" xr:uid="{00000000-0005-0000-0000-00004A210000}"/>
    <cellStyle name="_TableHead_Model 03_21_02 Base Case No Weights_Corp Debt_Solar Blythe-Interest_Ivanpah- Debt_Ivanpah-Interest_Conemaugh-Interest" xfId="8536" xr:uid="{00000000-0005-0000-0000-00004B210000}"/>
    <cellStyle name="_TableHead_Model 03_21_02 Base Case No Weights_Corp Debt_Solar Blythe-Interest_Ivanpah- Debt_Ivanpah-Interest_Dunkirk-Interest" xfId="8537" xr:uid="{00000000-0005-0000-0000-00004C210000}"/>
    <cellStyle name="_TableHead_Model 03_21_02 Base Case No Weights_Corp Debt_Solar Blythe-Interest_Ivanpah- Debt_Ivanpah-Interest_Indian River-Interest" xfId="8538" xr:uid="{00000000-0005-0000-0000-00004D210000}"/>
    <cellStyle name="_TableHead_Model 03_21_02 Base Case No Weights_Corp Debt_Solar Blythe-Interest_Ivanpah- Debt_SPP-Interest" xfId="8539" xr:uid="{00000000-0005-0000-0000-00004E210000}"/>
    <cellStyle name="_TableHead_Model 03_21_02 Base Case No Weights_Corp Debt_Solar Blythe-Interest_Ivanpah- Debt_SPP-Interest_Conemaugh-Interest" xfId="8540" xr:uid="{00000000-0005-0000-0000-00004F210000}"/>
    <cellStyle name="_TableHead_Model 03_21_02 Base Case No Weights_Corp Debt_Solar Blythe-Interest_Ivanpah- Debt_SPP-Interest_Dunkirk-Interest" xfId="8541" xr:uid="{00000000-0005-0000-0000-000050210000}"/>
    <cellStyle name="_TableHead_Model 03_21_02 Base Case No Weights_Corp Debt_Solar Blythe-Interest_Ivanpah- Debt_SPP-Interest_Indian River-Interest" xfId="8542" xr:uid="{00000000-0005-0000-0000-000051210000}"/>
    <cellStyle name="_TableHead_Model 03_21_02 Base Case No Weights_Corp Debt_Solar Blythe-Interest_Ivanpah-Interest" xfId="8543" xr:uid="{00000000-0005-0000-0000-000052210000}"/>
    <cellStyle name="_TableHead_Model 03_21_02 Base Case No Weights_Corp Debt_Solar Blythe-Interest_Ivanpah-Interest_1" xfId="8544" xr:uid="{00000000-0005-0000-0000-000053210000}"/>
    <cellStyle name="_TableHead_Model 03_21_02 Base Case No Weights_Corp Debt_Solar Blythe-Interest_Ivanpah-Interest_1_Conemaugh-Interest" xfId="8545" xr:uid="{00000000-0005-0000-0000-000054210000}"/>
    <cellStyle name="_TableHead_Model 03_21_02 Base Case No Weights_Corp Debt_Solar Blythe-Interest_Ivanpah-Interest_1_Dunkirk-Interest" xfId="8546" xr:uid="{00000000-0005-0000-0000-000055210000}"/>
    <cellStyle name="_TableHead_Model 03_21_02 Base Case No Weights_Corp Debt_Solar Blythe-Interest_Ivanpah-Interest_1_Indian River-Interest" xfId="8547" xr:uid="{00000000-0005-0000-0000-000056210000}"/>
    <cellStyle name="_TableHead_Model 03_21_02 Base Case No Weights_Corp Debt_Solar Blythe-Interest_Ivanpah-Interest_Ivanpah- Debt" xfId="8548" xr:uid="{00000000-0005-0000-0000-000057210000}"/>
    <cellStyle name="_TableHead_Model 03_21_02 Base Case No Weights_Corp Debt_Solar Blythe-Interest_Ivanpah-Interest_Ivanpah- Debt_Conemaugh-Interest" xfId="8549" xr:uid="{00000000-0005-0000-0000-000058210000}"/>
    <cellStyle name="_TableHead_Model 03_21_02 Base Case No Weights_Corp Debt_Solar Blythe-Interest_Ivanpah-Interest_Ivanpah- Debt_Dunkirk-Interest" xfId="8550" xr:uid="{00000000-0005-0000-0000-000059210000}"/>
    <cellStyle name="_TableHead_Model 03_21_02 Base Case No Weights_Corp Debt_Solar Blythe-Interest_Ivanpah-Interest_Ivanpah- Debt_Indian River-Interest" xfId="8551" xr:uid="{00000000-0005-0000-0000-00005A210000}"/>
    <cellStyle name="_TableHead_Model 03_21_02 Base Case No Weights_Corp Debt_Solar Blythe-Interest_Ivanpah-Interest_Ivanpah-Interest" xfId="8552" xr:uid="{00000000-0005-0000-0000-00005B210000}"/>
    <cellStyle name="_TableHead_Model 03_21_02 Base Case No Weights_Corp Debt_Solar Blythe-Interest_Ivanpah-Interest_Ivanpah-Interest_Conemaugh-Interest" xfId="8553" xr:uid="{00000000-0005-0000-0000-00005C210000}"/>
    <cellStyle name="_TableHead_Model 03_21_02 Base Case No Weights_Corp Debt_Solar Blythe-Interest_Ivanpah-Interest_Ivanpah-Interest_Dunkirk-Interest" xfId="8554" xr:uid="{00000000-0005-0000-0000-00005D210000}"/>
    <cellStyle name="_TableHead_Model 03_21_02 Base Case No Weights_Corp Debt_Solar Blythe-Interest_Ivanpah-Interest_Ivanpah-Interest_Indian River-Interest" xfId="8555" xr:uid="{00000000-0005-0000-0000-00005E210000}"/>
    <cellStyle name="_TableHead_Model 03_21_02 Base Case No Weights_Corp Debt_Solar Blythe-Interest_Ivanpah-Interest_SPP-Interest" xfId="8556" xr:uid="{00000000-0005-0000-0000-00005F210000}"/>
    <cellStyle name="_TableHead_Model 03_21_02 Base Case No Weights_Corp Debt_Solar Blythe-Interest_Ivanpah-Interest_SPP-Interest_Conemaugh-Interest" xfId="8557" xr:uid="{00000000-0005-0000-0000-000060210000}"/>
    <cellStyle name="_TableHead_Model 03_21_02 Base Case No Weights_Corp Debt_Solar Blythe-Interest_Ivanpah-Interest_SPP-Interest_Dunkirk-Interest" xfId="8558" xr:uid="{00000000-0005-0000-0000-000061210000}"/>
    <cellStyle name="_TableHead_Model 03_21_02 Base Case No Weights_Corp Debt_Solar Blythe-Interest_Ivanpah-Interest_SPP-Interest_Indian River-Interest" xfId="8559" xr:uid="{00000000-0005-0000-0000-000062210000}"/>
    <cellStyle name="_TableHead_Model 03_21_02 Base Case No Weights_Corp Debt_Solar Blythe-Interest_Solar Blythe-Interest" xfId="8560" xr:uid="{00000000-0005-0000-0000-000063210000}"/>
    <cellStyle name="_TableHead_Model 03_21_02 Base Case No Weights_Corp Debt_Solar Blythe-Interest_Solar Blythe-Interest_Ivanpah- Debt" xfId="8561" xr:uid="{00000000-0005-0000-0000-000064210000}"/>
    <cellStyle name="_TableHead_Model 03_21_02 Base Case No Weights_Corp Debt_Solar Blythe-Interest_Solar Blythe-Interest_Ivanpah- Debt_Conemaugh-Interest" xfId="8562" xr:uid="{00000000-0005-0000-0000-000065210000}"/>
    <cellStyle name="_TableHead_Model 03_21_02 Base Case No Weights_Corp Debt_Solar Blythe-Interest_Solar Blythe-Interest_Ivanpah- Debt_Dunkirk-Interest" xfId="8563" xr:uid="{00000000-0005-0000-0000-000066210000}"/>
    <cellStyle name="_TableHead_Model 03_21_02 Base Case No Weights_Corp Debt_Solar Blythe-Interest_Solar Blythe-Interest_Ivanpah- Debt_Indian River-Interest" xfId="8564" xr:uid="{00000000-0005-0000-0000-000067210000}"/>
    <cellStyle name="_TableHead_Model 03_21_02 Base Case No Weights_Corp Debt_Solar Blythe-Interest_Solar Blythe-Interest_Ivanpah-Interest" xfId="8565" xr:uid="{00000000-0005-0000-0000-000068210000}"/>
    <cellStyle name="_TableHead_Model 03_21_02 Base Case No Weights_Corp Debt_Solar Blythe-Interest_Solar Blythe-Interest_Ivanpah-Interest_Conemaugh-Interest" xfId="8566" xr:uid="{00000000-0005-0000-0000-000069210000}"/>
    <cellStyle name="_TableHead_Model 03_21_02 Base Case No Weights_Corp Debt_Solar Blythe-Interest_Solar Blythe-Interest_Ivanpah-Interest_Dunkirk-Interest" xfId="8567" xr:uid="{00000000-0005-0000-0000-00006A210000}"/>
    <cellStyle name="_TableHead_Model 03_21_02 Base Case No Weights_Corp Debt_Solar Blythe-Interest_Solar Blythe-Interest_Ivanpah-Interest_Indian River-Interest" xfId="8568" xr:uid="{00000000-0005-0000-0000-00006B210000}"/>
    <cellStyle name="_TableHead_Model 03_21_02 Base Case No Weights_Corp Debt_Solar Blythe-Interest_Solar Blythe-Interest_SPP-Interest" xfId="8569" xr:uid="{00000000-0005-0000-0000-00006C210000}"/>
    <cellStyle name="_TableHead_Model 03_21_02 Base Case No Weights_Corp Debt_Solar Blythe-Interest_Solar Blythe-Interest_SPP-Interest_Conemaugh-Interest" xfId="8570" xr:uid="{00000000-0005-0000-0000-00006D210000}"/>
    <cellStyle name="_TableHead_Model 03_21_02 Base Case No Weights_Corp Debt_Solar Blythe-Interest_Solar Blythe-Interest_SPP-Interest_Dunkirk-Interest" xfId="8571" xr:uid="{00000000-0005-0000-0000-00006E210000}"/>
    <cellStyle name="_TableHead_Model 03_21_02 Base Case No Weights_Corp Debt_Solar Blythe-Interest_Solar Blythe-Interest_SPP-Interest_Indian River-Interest" xfId="8572" xr:uid="{00000000-0005-0000-0000-00006F210000}"/>
    <cellStyle name="_TableHead_Model 03_21_02 Base Case No Weights_Corp Debt_Solar Blythe-Interest_SPP-Interest" xfId="8573" xr:uid="{00000000-0005-0000-0000-000070210000}"/>
    <cellStyle name="_TableHead_Model 03_21_02 Base Case No Weights_Corp Debt_Solar Blythe-Interest_SPP-Interest_Conemaugh-Interest" xfId="8574" xr:uid="{00000000-0005-0000-0000-000071210000}"/>
    <cellStyle name="_TableHead_Model 03_21_02 Base Case No Weights_Corp Debt_Solar Blythe-Interest_SPP-Interest_Dunkirk-Interest" xfId="8575" xr:uid="{00000000-0005-0000-0000-000072210000}"/>
    <cellStyle name="_TableHead_Model 03_21_02 Base Case No Weights_Corp Debt_Solar Blythe-Interest_SPP-Interest_Indian River-Interest" xfId="8576" xr:uid="{00000000-0005-0000-0000-000073210000}"/>
    <cellStyle name="_TableHead_Model 03_21_02 Base Case No Weights_Corp Debt_SPP-Interest" xfId="8577" xr:uid="{00000000-0005-0000-0000-000074210000}"/>
    <cellStyle name="_TableHead_Model 03_21_02 Base Case No Weights_Corp Debt_SPP-Interest_Conemaugh-Interest" xfId="8578" xr:uid="{00000000-0005-0000-0000-000075210000}"/>
    <cellStyle name="_TableHead_Model 03_21_02 Base Case No Weights_Corp Debt_SPP-Interest_Dunkirk-Interest" xfId="8579" xr:uid="{00000000-0005-0000-0000-000076210000}"/>
    <cellStyle name="_TableHead_Model 03_21_02 Base Case No Weights_Corp Debt_SPP-Interest_Indian River-Interest" xfId="8580" xr:uid="{00000000-0005-0000-0000-000077210000}"/>
    <cellStyle name="_TableHead_Model 03_21_02 Base Case No Weights_DETAIL 3589.212990" xfId="8581" xr:uid="{00000000-0005-0000-0000-000078210000}"/>
    <cellStyle name="_TableHead_Model 03_21_02 Base Case No Weights_DS-412" xfId="8582" xr:uid="{00000000-0005-0000-0000-000079210000}"/>
    <cellStyle name="_TableHead_Model 03_21_02 Base Case No Weights_Investment in Subs" xfId="8583" xr:uid="{00000000-0005-0000-0000-00007A210000}"/>
    <cellStyle name="_TableHead_Model 03_21_02 Base Case No Weights_Investment in Subs_1" xfId="8584" xr:uid="{00000000-0005-0000-0000-00007B210000}"/>
    <cellStyle name="_TableHead_Model 03_21_02 Base Case No Weights_Investment in Subs_1 2" xfId="8585" xr:uid="{00000000-0005-0000-0000-00007C210000}"/>
    <cellStyle name="_TableHead_Model 03_21_02 Base Case No Weights_Investment in Subs_2" xfId="8586" xr:uid="{00000000-0005-0000-0000-00007D210000}"/>
    <cellStyle name="_TableHead_Model 03_21_02 Base Case No Weights_Investment in Subs_2 2" xfId="8587" xr:uid="{00000000-0005-0000-0000-00007E210000}"/>
    <cellStyle name="_TableHead_Model 03_21_02 Base Case No Weights_Ivanpah- Debt" xfId="8588" xr:uid="{00000000-0005-0000-0000-00007F210000}"/>
    <cellStyle name="_TableHead_Model 03_21_02 Base Case No Weights_Ivanpah- Debt 2" xfId="8589" xr:uid="{00000000-0005-0000-0000-000080210000}"/>
    <cellStyle name="_TableHead_Model 03_21_02 Base Case No Weights_Ivanpah- Debt_Conemaugh-Interest" xfId="8590" xr:uid="{00000000-0005-0000-0000-000081210000}"/>
    <cellStyle name="_TableHead_Model 03_21_02 Base Case No Weights_Ivanpah- Debt_Conemaugh-Interest 2" xfId="8591" xr:uid="{00000000-0005-0000-0000-000082210000}"/>
    <cellStyle name="_TableHead_Model 03_21_02 Base Case No Weights_Ivanpah- Debt_Dunkirk-Interest" xfId="8592" xr:uid="{00000000-0005-0000-0000-000083210000}"/>
    <cellStyle name="_TableHead_Model 03_21_02 Base Case No Weights_Ivanpah- Debt_Dunkirk-Interest 2" xfId="8593" xr:uid="{00000000-0005-0000-0000-000084210000}"/>
    <cellStyle name="_TableHead_Model 03_21_02 Base Case No Weights_Ivanpah- Debt_Indian River-Interest" xfId="8594" xr:uid="{00000000-0005-0000-0000-000085210000}"/>
    <cellStyle name="_TableHead_Model 03_21_02 Base Case No Weights_Ivanpah- Debt_Indian River-Interest 2" xfId="8595" xr:uid="{00000000-0005-0000-0000-000086210000}"/>
    <cellStyle name="_TableHead_Model 03_21_02 Base Case No Weights_Ivanpah-Interest" xfId="8596" xr:uid="{00000000-0005-0000-0000-000087210000}"/>
    <cellStyle name="_TableHead_Model 03_21_02 Base Case No Weights_Ivanpah-Interest 2" xfId="8597" xr:uid="{00000000-0005-0000-0000-000088210000}"/>
    <cellStyle name="_TableHead_Model 03_21_02 Base Case No Weights_Ivanpah-Interest_Conemaugh-Interest" xfId="8598" xr:uid="{00000000-0005-0000-0000-000089210000}"/>
    <cellStyle name="_TableHead_Model 03_21_02 Base Case No Weights_Ivanpah-Interest_Conemaugh-Interest 2" xfId="8599" xr:uid="{00000000-0005-0000-0000-00008A210000}"/>
    <cellStyle name="_TableHead_Model 03_21_02 Base Case No Weights_Ivanpah-Interest_Dunkirk-Interest" xfId="8600" xr:uid="{00000000-0005-0000-0000-00008B210000}"/>
    <cellStyle name="_TableHead_Model 03_21_02 Base Case No Weights_Ivanpah-Interest_Dunkirk-Interest 2" xfId="8601" xr:uid="{00000000-0005-0000-0000-00008C210000}"/>
    <cellStyle name="_TableHead_Model 03_21_02 Base Case No Weights_Ivanpah-Interest_Indian River-Interest" xfId="8602" xr:uid="{00000000-0005-0000-0000-00008D210000}"/>
    <cellStyle name="_TableHead_Model 03_21_02 Base Case No Weights_Ivanpah-Interest_Indian River-Interest 2" xfId="8603" xr:uid="{00000000-0005-0000-0000-00008E210000}"/>
    <cellStyle name="_TableHead_Model 03_21_02 Base Case No Weights_OLS Balance Sheet" xfId="8604" xr:uid="{00000000-0005-0000-0000-00008F210000}"/>
    <cellStyle name="_TableHead_Model 03_21_02 Base Case No Weights_OLS P_L" xfId="8605" xr:uid="{00000000-0005-0000-0000-000090210000}"/>
    <cellStyle name="_TableHead_Model 03_21_02 Base Case No Weights_OLS P_L 2" xfId="8606" xr:uid="{00000000-0005-0000-0000-000091210000}"/>
    <cellStyle name="_TableHead_Model 03_21_02 Base Case No Weights_OLS P_L_1" xfId="8607" xr:uid="{00000000-0005-0000-0000-000092210000}"/>
    <cellStyle name="_TableHead_Model 03_21_02 Base Case No Weights_OLS P_L_1 2" xfId="8608" xr:uid="{00000000-0005-0000-0000-000093210000}"/>
    <cellStyle name="_TableHead_Model 03_21_02 Base Case No Weights_OLS P_L_1_DETAIL 3589.212990" xfId="8609" xr:uid="{00000000-0005-0000-0000-000094210000}"/>
    <cellStyle name="_TableHead_Model 03_21_02 Base Case No Weights_OLS P_L_2" xfId="8610" xr:uid="{00000000-0005-0000-0000-000095210000}"/>
    <cellStyle name="_TableHead_Model 03_21_02 Base Case No Weights_OLS P_L_2 2" xfId="8611" xr:uid="{00000000-0005-0000-0000-000096210000}"/>
    <cellStyle name="_TableHead_Model 03_21_02 Base Case No Weights_OLS P_L_2_DETAIL 3589.212990" xfId="8612" xr:uid="{00000000-0005-0000-0000-000097210000}"/>
    <cellStyle name="_TableHead_Model 03_21_02 Base Case No Weights_OLS P_L_3" xfId="8613" xr:uid="{00000000-0005-0000-0000-000098210000}"/>
    <cellStyle name="_TableHead_Model 03_21_02 Base Case No Weights_OLS P_L_4" xfId="8614" xr:uid="{00000000-0005-0000-0000-000099210000}"/>
    <cellStyle name="_TableHead_Model 03_21_02 Base Case No Weights_OLS P_L_4 2" xfId="8615" xr:uid="{00000000-0005-0000-0000-00009A210000}"/>
    <cellStyle name="_TableHead_Model 03_21_02 Base Case No Weights_OLS P_L_5" xfId="8616" xr:uid="{00000000-0005-0000-0000-00009B210000}"/>
    <cellStyle name="_TableHead_Model 03_21_02 Base Case No Weights_OLS P_L_6" xfId="8617" xr:uid="{00000000-0005-0000-0000-00009C210000}"/>
    <cellStyle name="_TableHead_Model 03_21_02 Base Case No Weights_OLS P_L_7" xfId="8618" xr:uid="{00000000-0005-0000-0000-00009D210000}"/>
    <cellStyle name="_TableHead_Model 03_21_02 Base Case No Weights_OLS P_L_8" xfId="8619" xr:uid="{00000000-0005-0000-0000-00009E210000}"/>
    <cellStyle name="_TableHead_Model 03_21_02 Base Case No Weights_OLS P_L_9" xfId="8620" xr:uid="{00000000-0005-0000-0000-00009F210000}"/>
    <cellStyle name="_TableHead_Model 03_21_02 Base Case No Weights_Rebrand amortization table 2" xfId="8621" xr:uid="{00000000-0005-0000-0000-0000A0210000}"/>
    <cellStyle name="_TableHead_Model 03_21_02 Base Case No Weights_Recon Log" xfId="8622" xr:uid="{00000000-0005-0000-0000-0000A1210000}"/>
    <cellStyle name="_TableHead_Model 03_21_02 Base Case No Weights_Roadrunner-Interest" xfId="8623" xr:uid="{00000000-0005-0000-0000-0000A2210000}"/>
    <cellStyle name="_TableHead_Model 03_21_02 Base Case No Weights_Roadrunner-Interest_1" xfId="8624" xr:uid="{00000000-0005-0000-0000-0000A3210000}"/>
    <cellStyle name="_TableHead_Model 03_21_02 Base Case No Weights_Roadrunner-Interest_1_Ivanpah- Debt" xfId="8625" xr:uid="{00000000-0005-0000-0000-0000A4210000}"/>
    <cellStyle name="_TableHead_Model 03_21_02 Base Case No Weights_Roadrunner-Interest_1_Ivanpah- Debt_1" xfId="8626" xr:uid="{00000000-0005-0000-0000-0000A5210000}"/>
    <cellStyle name="_TableHead_Model 03_21_02 Base Case No Weights_Roadrunner-Interest_1_Ivanpah- Debt_1_Conemaugh-Interest" xfId="8627" xr:uid="{00000000-0005-0000-0000-0000A6210000}"/>
    <cellStyle name="_TableHead_Model 03_21_02 Base Case No Weights_Roadrunner-Interest_1_Ivanpah- Debt_1_Dunkirk-Interest" xfId="8628" xr:uid="{00000000-0005-0000-0000-0000A7210000}"/>
    <cellStyle name="_TableHead_Model 03_21_02 Base Case No Weights_Roadrunner-Interest_1_Ivanpah- Debt_1_Indian River-Interest" xfId="8629" xr:uid="{00000000-0005-0000-0000-0000A8210000}"/>
    <cellStyle name="_TableHead_Model 03_21_02 Base Case No Weights_Roadrunner-Interest_1_Ivanpah- Debt_Ivanpah- Debt" xfId="8630" xr:uid="{00000000-0005-0000-0000-0000A9210000}"/>
    <cellStyle name="_TableHead_Model 03_21_02 Base Case No Weights_Roadrunner-Interest_1_Ivanpah- Debt_Ivanpah- Debt_Conemaugh-Interest" xfId="8631" xr:uid="{00000000-0005-0000-0000-0000AA210000}"/>
    <cellStyle name="_TableHead_Model 03_21_02 Base Case No Weights_Roadrunner-Interest_1_Ivanpah- Debt_Ivanpah- Debt_Dunkirk-Interest" xfId="8632" xr:uid="{00000000-0005-0000-0000-0000AB210000}"/>
    <cellStyle name="_TableHead_Model 03_21_02 Base Case No Weights_Roadrunner-Interest_1_Ivanpah- Debt_Ivanpah- Debt_Indian River-Interest" xfId="8633" xr:uid="{00000000-0005-0000-0000-0000AC210000}"/>
    <cellStyle name="_TableHead_Model 03_21_02 Base Case No Weights_Roadrunner-Interest_1_Ivanpah- Debt_Ivanpah-Interest" xfId="8634" xr:uid="{00000000-0005-0000-0000-0000AD210000}"/>
    <cellStyle name="_TableHead_Model 03_21_02 Base Case No Weights_Roadrunner-Interest_1_Ivanpah- Debt_Ivanpah-Interest_Conemaugh-Interest" xfId="8635" xr:uid="{00000000-0005-0000-0000-0000AE210000}"/>
    <cellStyle name="_TableHead_Model 03_21_02 Base Case No Weights_Roadrunner-Interest_1_Ivanpah- Debt_Ivanpah-Interest_Dunkirk-Interest" xfId="8636" xr:uid="{00000000-0005-0000-0000-0000AF210000}"/>
    <cellStyle name="_TableHead_Model 03_21_02 Base Case No Weights_Roadrunner-Interest_1_Ivanpah- Debt_Ivanpah-Interest_Indian River-Interest" xfId="8637" xr:uid="{00000000-0005-0000-0000-0000B0210000}"/>
    <cellStyle name="_TableHead_Model 03_21_02 Base Case No Weights_Roadrunner-Interest_1_Ivanpah- Debt_SPP-Interest" xfId="8638" xr:uid="{00000000-0005-0000-0000-0000B1210000}"/>
    <cellStyle name="_TableHead_Model 03_21_02 Base Case No Weights_Roadrunner-Interest_1_Ivanpah- Debt_SPP-Interest_Conemaugh-Interest" xfId="8639" xr:uid="{00000000-0005-0000-0000-0000B2210000}"/>
    <cellStyle name="_TableHead_Model 03_21_02 Base Case No Weights_Roadrunner-Interest_1_Ivanpah- Debt_SPP-Interest_Dunkirk-Interest" xfId="8640" xr:uid="{00000000-0005-0000-0000-0000B3210000}"/>
    <cellStyle name="_TableHead_Model 03_21_02 Base Case No Weights_Roadrunner-Interest_1_Ivanpah- Debt_SPP-Interest_Indian River-Interest" xfId="8641" xr:uid="{00000000-0005-0000-0000-0000B4210000}"/>
    <cellStyle name="_TableHead_Model 03_21_02 Base Case No Weights_Roadrunner-Interest_1_Ivanpah-Interest" xfId="8642" xr:uid="{00000000-0005-0000-0000-0000B5210000}"/>
    <cellStyle name="_TableHead_Model 03_21_02 Base Case No Weights_Roadrunner-Interest_1_Ivanpah-Interest_1" xfId="8643" xr:uid="{00000000-0005-0000-0000-0000B6210000}"/>
    <cellStyle name="_TableHead_Model 03_21_02 Base Case No Weights_Roadrunner-Interest_1_Ivanpah-Interest_1_Conemaugh-Interest" xfId="8644" xr:uid="{00000000-0005-0000-0000-0000B7210000}"/>
    <cellStyle name="_TableHead_Model 03_21_02 Base Case No Weights_Roadrunner-Interest_1_Ivanpah-Interest_1_Dunkirk-Interest" xfId="8645" xr:uid="{00000000-0005-0000-0000-0000B8210000}"/>
    <cellStyle name="_TableHead_Model 03_21_02 Base Case No Weights_Roadrunner-Interest_1_Ivanpah-Interest_1_Indian River-Interest" xfId="8646" xr:uid="{00000000-0005-0000-0000-0000B9210000}"/>
    <cellStyle name="_TableHead_Model 03_21_02 Base Case No Weights_Roadrunner-Interest_1_Ivanpah-Interest_Ivanpah- Debt" xfId="8647" xr:uid="{00000000-0005-0000-0000-0000BA210000}"/>
    <cellStyle name="_TableHead_Model 03_21_02 Base Case No Weights_Roadrunner-Interest_1_Ivanpah-Interest_Ivanpah- Debt_Conemaugh-Interest" xfId="8648" xr:uid="{00000000-0005-0000-0000-0000BB210000}"/>
    <cellStyle name="_TableHead_Model 03_21_02 Base Case No Weights_Roadrunner-Interest_1_Ivanpah-Interest_Ivanpah- Debt_Dunkirk-Interest" xfId="8649" xr:uid="{00000000-0005-0000-0000-0000BC210000}"/>
    <cellStyle name="_TableHead_Model 03_21_02 Base Case No Weights_Roadrunner-Interest_1_Ivanpah-Interest_Ivanpah- Debt_Indian River-Interest" xfId="8650" xr:uid="{00000000-0005-0000-0000-0000BD210000}"/>
    <cellStyle name="_TableHead_Model 03_21_02 Base Case No Weights_Roadrunner-Interest_1_Ivanpah-Interest_Ivanpah-Interest" xfId="8651" xr:uid="{00000000-0005-0000-0000-0000BE210000}"/>
    <cellStyle name="_TableHead_Model 03_21_02 Base Case No Weights_Roadrunner-Interest_1_Ivanpah-Interest_Ivanpah-Interest_Conemaugh-Interest" xfId="8652" xr:uid="{00000000-0005-0000-0000-0000BF210000}"/>
    <cellStyle name="_TableHead_Model 03_21_02 Base Case No Weights_Roadrunner-Interest_1_Ivanpah-Interest_Ivanpah-Interest_Dunkirk-Interest" xfId="8653" xr:uid="{00000000-0005-0000-0000-0000C0210000}"/>
    <cellStyle name="_TableHead_Model 03_21_02 Base Case No Weights_Roadrunner-Interest_1_Ivanpah-Interest_Ivanpah-Interest_Indian River-Interest" xfId="8654" xr:uid="{00000000-0005-0000-0000-0000C1210000}"/>
    <cellStyle name="_TableHead_Model 03_21_02 Base Case No Weights_Roadrunner-Interest_1_Ivanpah-Interest_SPP-Interest" xfId="8655" xr:uid="{00000000-0005-0000-0000-0000C2210000}"/>
    <cellStyle name="_TableHead_Model 03_21_02 Base Case No Weights_Roadrunner-Interest_1_Ivanpah-Interest_SPP-Interest_Conemaugh-Interest" xfId="8656" xr:uid="{00000000-0005-0000-0000-0000C3210000}"/>
    <cellStyle name="_TableHead_Model 03_21_02 Base Case No Weights_Roadrunner-Interest_1_Ivanpah-Interest_SPP-Interest_Dunkirk-Interest" xfId="8657" xr:uid="{00000000-0005-0000-0000-0000C4210000}"/>
    <cellStyle name="_TableHead_Model 03_21_02 Base Case No Weights_Roadrunner-Interest_1_Ivanpah-Interest_SPP-Interest_Indian River-Interest" xfId="8658" xr:uid="{00000000-0005-0000-0000-0000C5210000}"/>
    <cellStyle name="_TableHead_Model 03_21_02 Base Case No Weights_Roadrunner-Interest_1_Solar Blythe-Interest" xfId="8659" xr:uid="{00000000-0005-0000-0000-0000C6210000}"/>
    <cellStyle name="_TableHead_Model 03_21_02 Base Case No Weights_Roadrunner-Interest_1_Solar Blythe-Interest_Ivanpah- Debt" xfId="8660" xr:uid="{00000000-0005-0000-0000-0000C7210000}"/>
    <cellStyle name="_TableHead_Model 03_21_02 Base Case No Weights_Roadrunner-Interest_1_Solar Blythe-Interest_Ivanpah- Debt_Conemaugh-Interest" xfId="8661" xr:uid="{00000000-0005-0000-0000-0000C8210000}"/>
    <cellStyle name="_TableHead_Model 03_21_02 Base Case No Weights_Roadrunner-Interest_1_Solar Blythe-Interest_Ivanpah- Debt_Dunkirk-Interest" xfId="8662" xr:uid="{00000000-0005-0000-0000-0000C9210000}"/>
    <cellStyle name="_TableHead_Model 03_21_02 Base Case No Weights_Roadrunner-Interest_1_Solar Blythe-Interest_Ivanpah- Debt_Indian River-Interest" xfId="8663" xr:uid="{00000000-0005-0000-0000-0000CA210000}"/>
    <cellStyle name="_TableHead_Model 03_21_02 Base Case No Weights_Roadrunner-Interest_1_Solar Blythe-Interest_Ivanpah-Interest" xfId="8664" xr:uid="{00000000-0005-0000-0000-0000CB210000}"/>
    <cellStyle name="_TableHead_Model 03_21_02 Base Case No Weights_Roadrunner-Interest_1_Solar Blythe-Interest_Ivanpah-Interest_Conemaugh-Interest" xfId="8665" xr:uid="{00000000-0005-0000-0000-0000CC210000}"/>
    <cellStyle name="_TableHead_Model 03_21_02 Base Case No Weights_Roadrunner-Interest_1_Solar Blythe-Interest_Ivanpah-Interest_Dunkirk-Interest" xfId="8666" xr:uid="{00000000-0005-0000-0000-0000CD210000}"/>
    <cellStyle name="_TableHead_Model 03_21_02 Base Case No Weights_Roadrunner-Interest_1_Solar Blythe-Interest_Ivanpah-Interest_Indian River-Interest" xfId="8667" xr:uid="{00000000-0005-0000-0000-0000CE210000}"/>
    <cellStyle name="_TableHead_Model 03_21_02 Base Case No Weights_Roadrunner-Interest_1_Solar Blythe-Interest_SPP-Interest" xfId="8668" xr:uid="{00000000-0005-0000-0000-0000CF210000}"/>
    <cellStyle name="_TableHead_Model 03_21_02 Base Case No Weights_Roadrunner-Interest_1_Solar Blythe-Interest_SPP-Interest_Conemaugh-Interest" xfId="8669" xr:uid="{00000000-0005-0000-0000-0000D0210000}"/>
    <cellStyle name="_TableHead_Model 03_21_02 Base Case No Weights_Roadrunner-Interest_1_Solar Blythe-Interest_SPP-Interest_Dunkirk-Interest" xfId="8670" xr:uid="{00000000-0005-0000-0000-0000D1210000}"/>
    <cellStyle name="_TableHead_Model 03_21_02 Base Case No Weights_Roadrunner-Interest_1_Solar Blythe-Interest_SPP-Interest_Indian River-Interest" xfId="8671" xr:uid="{00000000-0005-0000-0000-0000D2210000}"/>
    <cellStyle name="_TableHead_Model 03_21_02 Base Case No Weights_Roadrunner-Interest_1_SPP-Interest" xfId="8672" xr:uid="{00000000-0005-0000-0000-0000D3210000}"/>
    <cellStyle name="_TableHead_Model 03_21_02 Base Case No Weights_Roadrunner-Interest_1_SPP-Interest_Conemaugh-Interest" xfId="8673" xr:uid="{00000000-0005-0000-0000-0000D4210000}"/>
    <cellStyle name="_TableHead_Model 03_21_02 Base Case No Weights_Roadrunner-Interest_1_SPP-Interest_Dunkirk-Interest" xfId="8674" xr:uid="{00000000-0005-0000-0000-0000D5210000}"/>
    <cellStyle name="_TableHead_Model 03_21_02 Base Case No Weights_Roadrunner-Interest_1_SPP-Interest_Indian River-Interest" xfId="8675" xr:uid="{00000000-0005-0000-0000-0000D6210000}"/>
    <cellStyle name="_TableHead_Model 03_21_02 Base Case No Weights_Roadrunner-Interest_Ivanpah- Debt" xfId="8676" xr:uid="{00000000-0005-0000-0000-0000D7210000}"/>
    <cellStyle name="_TableHead_Model 03_21_02 Base Case No Weights_Roadrunner-Interest_Ivanpah- Debt_Conemaugh-Interest" xfId="8677" xr:uid="{00000000-0005-0000-0000-0000D8210000}"/>
    <cellStyle name="_TableHead_Model 03_21_02 Base Case No Weights_Roadrunner-Interest_Ivanpah- Debt_Dunkirk-Interest" xfId="8678" xr:uid="{00000000-0005-0000-0000-0000D9210000}"/>
    <cellStyle name="_TableHead_Model 03_21_02 Base Case No Weights_Roadrunner-Interest_Ivanpah- Debt_Indian River-Interest" xfId="8679" xr:uid="{00000000-0005-0000-0000-0000DA210000}"/>
    <cellStyle name="_TableHead_Model 03_21_02 Base Case No Weights_Roadrunner-Interest_Ivanpah-Interest" xfId="8680" xr:uid="{00000000-0005-0000-0000-0000DB210000}"/>
    <cellStyle name="_TableHead_Model 03_21_02 Base Case No Weights_Roadrunner-Interest_Ivanpah-Interest_Conemaugh-Interest" xfId="8681" xr:uid="{00000000-0005-0000-0000-0000DC210000}"/>
    <cellStyle name="_TableHead_Model 03_21_02 Base Case No Weights_Roadrunner-Interest_Ivanpah-Interest_Dunkirk-Interest" xfId="8682" xr:uid="{00000000-0005-0000-0000-0000DD210000}"/>
    <cellStyle name="_TableHead_Model 03_21_02 Base Case No Weights_Roadrunner-Interest_Ivanpah-Interest_Indian River-Interest" xfId="8683" xr:uid="{00000000-0005-0000-0000-0000DE210000}"/>
    <cellStyle name="_TableHead_Model 03_21_02 Base Case No Weights_Roadrunner-Interest_Roadrunner-Interest" xfId="8684" xr:uid="{00000000-0005-0000-0000-0000DF210000}"/>
    <cellStyle name="_TableHead_Model 03_21_02 Base Case No Weights_Roadrunner-Interest_Roadrunner-Interest_Ivanpah- Debt" xfId="8685" xr:uid="{00000000-0005-0000-0000-0000E0210000}"/>
    <cellStyle name="_TableHead_Model 03_21_02 Base Case No Weights_Roadrunner-Interest_Roadrunner-Interest_Ivanpah- Debt_1" xfId="8686" xr:uid="{00000000-0005-0000-0000-0000E1210000}"/>
    <cellStyle name="_TableHead_Model 03_21_02 Base Case No Weights_Roadrunner-Interest_Roadrunner-Interest_Ivanpah- Debt_1_Conemaugh-Interest" xfId="8687" xr:uid="{00000000-0005-0000-0000-0000E2210000}"/>
    <cellStyle name="_TableHead_Model 03_21_02 Base Case No Weights_Roadrunner-Interest_Roadrunner-Interest_Ivanpah- Debt_1_Dunkirk-Interest" xfId="8688" xr:uid="{00000000-0005-0000-0000-0000E3210000}"/>
    <cellStyle name="_TableHead_Model 03_21_02 Base Case No Weights_Roadrunner-Interest_Roadrunner-Interest_Ivanpah- Debt_1_Indian River-Interest" xfId="8689" xr:uid="{00000000-0005-0000-0000-0000E4210000}"/>
    <cellStyle name="_TableHead_Model 03_21_02 Base Case No Weights_Roadrunner-Interest_Roadrunner-Interest_Ivanpah- Debt_Ivanpah- Debt" xfId="8690" xr:uid="{00000000-0005-0000-0000-0000E5210000}"/>
    <cellStyle name="_TableHead_Model 03_21_02 Base Case No Weights_Roadrunner-Interest_Roadrunner-Interest_Ivanpah- Debt_Ivanpah- Debt_Conemaugh-Interest" xfId="8691" xr:uid="{00000000-0005-0000-0000-0000E6210000}"/>
    <cellStyle name="_TableHead_Model 03_21_02 Base Case No Weights_Roadrunner-Interest_Roadrunner-Interest_Ivanpah- Debt_Ivanpah- Debt_Dunkirk-Interest" xfId="8692" xr:uid="{00000000-0005-0000-0000-0000E7210000}"/>
    <cellStyle name="_TableHead_Model 03_21_02 Base Case No Weights_Roadrunner-Interest_Roadrunner-Interest_Ivanpah- Debt_Ivanpah- Debt_Indian River-Interest" xfId="8693" xr:uid="{00000000-0005-0000-0000-0000E8210000}"/>
    <cellStyle name="_TableHead_Model 03_21_02 Base Case No Weights_Roadrunner-Interest_Roadrunner-Interest_Ivanpah- Debt_Ivanpah-Interest" xfId="8694" xr:uid="{00000000-0005-0000-0000-0000E9210000}"/>
    <cellStyle name="_TableHead_Model 03_21_02 Base Case No Weights_Roadrunner-Interest_Roadrunner-Interest_Ivanpah- Debt_Ivanpah-Interest_Conemaugh-Interest" xfId="8695" xr:uid="{00000000-0005-0000-0000-0000EA210000}"/>
    <cellStyle name="_TableHead_Model 03_21_02 Base Case No Weights_Roadrunner-Interest_Roadrunner-Interest_Ivanpah- Debt_Ivanpah-Interest_Dunkirk-Interest" xfId="8696" xr:uid="{00000000-0005-0000-0000-0000EB210000}"/>
    <cellStyle name="_TableHead_Model 03_21_02 Base Case No Weights_Roadrunner-Interest_Roadrunner-Interest_Ivanpah- Debt_Ivanpah-Interest_Indian River-Interest" xfId="8697" xr:uid="{00000000-0005-0000-0000-0000EC210000}"/>
    <cellStyle name="_TableHead_Model 03_21_02 Base Case No Weights_Roadrunner-Interest_Roadrunner-Interest_Ivanpah- Debt_SPP-Interest" xfId="8698" xr:uid="{00000000-0005-0000-0000-0000ED210000}"/>
    <cellStyle name="_TableHead_Model 03_21_02 Base Case No Weights_Roadrunner-Interest_Roadrunner-Interest_Ivanpah- Debt_SPP-Interest_Conemaugh-Interest" xfId="8699" xr:uid="{00000000-0005-0000-0000-0000EE210000}"/>
    <cellStyle name="_TableHead_Model 03_21_02 Base Case No Weights_Roadrunner-Interest_Roadrunner-Interest_Ivanpah- Debt_SPP-Interest_Dunkirk-Interest" xfId="8700" xr:uid="{00000000-0005-0000-0000-0000EF210000}"/>
    <cellStyle name="_TableHead_Model 03_21_02 Base Case No Weights_Roadrunner-Interest_Roadrunner-Interest_Ivanpah- Debt_SPP-Interest_Indian River-Interest" xfId="8701" xr:uid="{00000000-0005-0000-0000-0000F0210000}"/>
    <cellStyle name="_TableHead_Model 03_21_02 Base Case No Weights_Roadrunner-Interest_Roadrunner-Interest_Ivanpah-Interest" xfId="8702" xr:uid="{00000000-0005-0000-0000-0000F1210000}"/>
    <cellStyle name="_TableHead_Model 03_21_02 Base Case No Weights_Roadrunner-Interest_Roadrunner-Interest_Ivanpah-Interest_1" xfId="8703" xr:uid="{00000000-0005-0000-0000-0000F2210000}"/>
    <cellStyle name="_TableHead_Model 03_21_02 Base Case No Weights_Roadrunner-Interest_Roadrunner-Interest_Ivanpah-Interest_1_Conemaugh-Interest" xfId="8704" xr:uid="{00000000-0005-0000-0000-0000F3210000}"/>
    <cellStyle name="_TableHead_Model 03_21_02 Base Case No Weights_Roadrunner-Interest_Roadrunner-Interest_Ivanpah-Interest_1_Dunkirk-Interest" xfId="8705" xr:uid="{00000000-0005-0000-0000-0000F4210000}"/>
    <cellStyle name="_TableHead_Model 03_21_02 Base Case No Weights_Roadrunner-Interest_Roadrunner-Interest_Ivanpah-Interest_1_Indian River-Interest" xfId="8706" xr:uid="{00000000-0005-0000-0000-0000F5210000}"/>
    <cellStyle name="_TableHead_Model 03_21_02 Base Case No Weights_Roadrunner-Interest_Roadrunner-Interest_Ivanpah-Interest_Ivanpah- Debt" xfId="8707" xr:uid="{00000000-0005-0000-0000-0000F6210000}"/>
    <cellStyle name="_TableHead_Model 03_21_02 Base Case No Weights_Roadrunner-Interest_Roadrunner-Interest_Ivanpah-Interest_Ivanpah- Debt_Conemaugh-Interest" xfId="8708" xr:uid="{00000000-0005-0000-0000-0000F7210000}"/>
    <cellStyle name="_TableHead_Model 03_21_02 Base Case No Weights_Roadrunner-Interest_Roadrunner-Interest_Ivanpah-Interest_Ivanpah- Debt_Dunkirk-Interest" xfId="8709" xr:uid="{00000000-0005-0000-0000-0000F8210000}"/>
    <cellStyle name="_TableHead_Model 03_21_02 Base Case No Weights_Roadrunner-Interest_Roadrunner-Interest_Ivanpah-Interest_Ivanpah- Debt_Indian River-Interest" xfId="8710" xr:uid="{00000000-0005-0000-0000-0000F9210000}"/>
    <cellStyle name="_TableHead_Model 03_21_02 Base Case No Weights_Roadrunner-Interest_Roadrunner-Interest_Ivanpah-Interest_Ivanpah-Interest" xfId="8711" xr:uid="{00000000-0005-0000-0000-0000FA210000}"/>
    <cellStyle name="_TableHead_Model 03_21_02 Base Case No Weights_Roadrunner-Interest_Roadrunner-Interest_Ivanpah-Interest_Ivanpah-Interest_Conemaugh-Interest" xfId="8712" xr:uid="{00000000-0005-0000-0000-0000FB210000}"/>
    <cellStyle name="_TableHead_Model 03_21_02 Base Case No Weights_Roadrunner-Interest_Roadrunner-Interest_Ivanpah-Interest_Ivanpah-Interest_Dunkirk-Interest" xfId="8713" xr:uid="{00000000-0005-0000-0000-0000FC210000}"/>
    <cellStyle name="_TableHead_Model 03_21_02 Base Case No Weights_Roadrunner-Interest_Roadrunner-Interest_Ivanpah-Interest_Ivanpah-Interest_Indian River-Interest" xfId="8714" xr:uid="{00000000-0005-0000-0000-0000FD210000}"/>
    <cellStyle name="_TableHead_Model 03_21_02 Base Case No Weights_Roadrunner-Interest_Roadrunner-Interest_Ivanpah-Interest_SPP-Interest" xfId="8715" xr:uid="{00000000-0005-0000-0000-0000FE210000}"/>
    <cellStyle name="_TableHead_Model 03_21_02 Base Case No Weights_Roadrunner-Interest_Roadrunner-Interest_Ivanpah-Interest_SPP-Interest_Conemaugh-Interest" xfId="8716" xr:uid="{00000000-0005-0000-0000-0000FF210000}"/>
    <cellStyle name="_TableHead_Model 03_21_02 Base Case No Weights_Roadrunner-Interest_Roadrunner-Interest_Ivanpah-Interest_SPP-Interest_Dunkirk-Interest" xfId="8717" xr:uid="{00000000-0005-0000-0000-000000220000}"/>
    <cellStyle name="_TableHead_Model 03_21_02 Base Case No Weights_Roadrunner-Interest_Roadrunner-Interest_Ivanpah-Interest_SPP-Interest_Indian River-Interest" xfId="8718" xr:uid="{00000000-0005-0000-0000-000001220000}"/>
    <cellStyle name="_TableHead_Model 03_21_02 Base Case No Weights_Roadrunner-Interest_Roadrunner-Interest_Solar Blythe-Interest" xfId="8719" xr:uid="{00000000-0005-0000-0000-000002220000}"/>
    <cellStyle name="_TableHead_Model 03_21_02 Base Case No Weights_Roadrunner-Interest_Roadrunner-Interest_Solar Blythe-Interest_Ivanpah- Debt" xfId="8720" xr:uid="{00000000-0005-0000-0000-000003220000}"/>
    <cellStyle name="_TableHead_Model 03_21_02 Base Case No Weights_Roadrunner-Interest_Roadrunner-Interest_Solar Blythe-Interest_Ivanpah- Debt_Conemaugh-Interest" xfId="8721" xr:uid="{00000000-0005-0000-0000-000004220000}"/>
    <cellStyle name="_TableHead_Model 03_21_02 Base Case No Weights_Roadrunner-Interest_Roadrunner-Interest_Solar Blythe-Interest_Ivanpah- Debt_Dunkirk-Interest" xfId="8722" xr:uid="{00000000-0005-0000-0000-000005220000}"/>
    <cellStyle name="_TableHead_Model 03_21_02 Base Case No Weights_Roadrunner-Interest_Roadrunner-Interest_Solar Blythe-Interest_Ivanpah- Debt_Indian River-Interest" xfId="8723" xr:uid="{00000000-0005-0000-0000-000006220000}"/>
    <cellStyle name="_TableHead_Model 03_21_02 Base Case No Weights_Roadrunner-Interest_Roadrunner-Interest_Solar Blythe-Interest_Ivanpah-Interest" xfId="8724" xr:uid="{00000000-0005-0000-0000-000007220000}"/>
    <cellStyle name="_TableHead_Model 03_21_02 Base Case No Weights_Roadrunner-Interest_Roadrunner-Interest_Solar Blythe-Interest_Ivanpah-Interest_Conemaugh-Interest" xfId="8725" xr:uid="{00000000-0005-0000-0000-000008220000}"/>
    <cellStyle name="_TableHead_Model 03_21_02 Base Case No Weights_Roadrunner-Interest_Roadrunner-Interest_Solar Blythe-Interest_Ivanpah-Interest_Dunkirk-Interest" xfId="8726" xr:uid="{00000000-0005-0000-0000-000009220000}"/>
    <cellStyle name="_TableHead_Model 03_21_02 Base Case No Weights_Roadrunner-Interest_Roadrunner-Interest_Solar Blythe-Interest_Ivanpah-Interest_Indian River-Interest" xfId="8727" xr:uid="{00000000-0005-0000-0000-00000A220000}"/>
    <cellStyle name="_TableHead_Model 03_21_02 Base Case No Weights_Roadrunner-Interest_Roadrunner-Interest_Solar Blythe-Interest_SPP-Interest" xfId="8728" xr:uid="{00000000-0005-0000-0000-00000B220000}"/>
    <cellStyle name="_TableHead_Model 03_21_02 Base Case No Weights_Roadrunner-Interest_Roadrunner-Interest_Solar Blythe-Interest_SPP-Interest_Conemaugh-Interest" xfId="8729" xr:uid="{00000000-0005-0000-0000-00000C220000}"/>
    <cellStyle name="_TableHead_Model 03_21_02 Base Case No Weights_Roadrunner-Interest_Roadrunner-Interest_Solar Blythe-Interest_SPP-Interest_Dunkirk-Interest" xfId="8730" xr:uid="{00000000-0005-0000-0000-00000D220000}"/>
    <cellStyle name="_TableHead_Model 03_21_02 Base Case No Weights_Roadrunner-Interest_Roadrunner-Interest_Solar Blythe-Interest_SPP-Interest_Indian River-Interest" xfId="8731" xr:uid="{00000000-0005-0000-0000-00000E220000}"/>
    <cellStyle name="_TableHead_Model 03_21_02 Base Case No Weights_Roadrunner-Interest_Roadrunner-Interest_SPP-Interest" xfId="8732" xr:uid="{00000000-0005-0000-0000-00000F220000}"/>
    <cellStyle name="_TableHead_Model 03_21_02 Base Case No Weights_Roadrunner-Interest_Roadrunner-Interest_SPP-Interest_Conemaugh-Interest" xfId="8733" xr:uid="{00000000-0005-0000-0000-000010220000}"/>
    <cellStyle name="_TableHead_Model 03_21_02 Base Case No Weights_Roadrunner-Interest_Roadrunner-Interest_SPP-Interest_Dunkirk-Interest" xfId="8734" xr:uid="{00000000-0005-0000-0000-000011220000}"/>
    <cellStyle name="_TableHead_Model 03_21_02 Base Case No Weights_Roadrunner-Interest_Roadrunner-Interest_SPP-Interest_Indian River-Interest" xfId="8735" xr:uid="{00000000-0005-0000-0000-000012220000}"/>
    <cellStyle name="_TableHead_Model 03_21_02 Base Case No Weights_Roadrunner-Interest_Solar Blythe- Debt" xfId="8736" xr:uid="{00000000-0005-0000-0000-000013220000}"/>
    <cellStyle name="_TableHead_Model 03_21_02 Base Case No Weights_Roadrunner-Interest_Solar Blythe- Debt_Ivanpah- Debt" xfId="8737" xr:uid="{00000000-0005-0000-0000-000014220000}"/>
    <cellStyle name="_TableHead_Model 03_21_02 Base Case No Weights_Roadrunner-Interest_Solar Blythe- Debt_Ivanpah- Debt_1" xfId="8738" xr:uid="{00000000-0005-0000-0000-000015220000}"/>
    <cellStyle name="_TableHead_Model 03_21_02 Base Case No Weights_Roadrunner-Interest_Solar Blythe- Debt_Ivanpah- Debt_1_Conemaugh-Interest" xfId="8739" xr:uid="{00000000-0005-0000-0000-000016220000}"/>
    <cellStyle name="_TableHead_Model 03_21_02 Base Case No Weights_Roadrunner-Interest_Solar Blythe- Debt_Ivanpah- Debt_1_Dunkirk-Interest" xfId="8740" xr:uid="{00000000-0005-0000-0000-000017220000}"/>
    <cellStyle name="_TableHead_Model 03_21_02 Base Case No Weights_Roadrunner-Interest_Solar Blythe- Debt_Ivanpah- Debt_1_Indian River-Interest" xfId="8741" xr:uid="{00000000-0005-0000-0000-000018220000}"/>
    <cellStyle name="_TableHead_Model 03_21_02 Base Case No Weights_Roadrunner-Interest_Solar Blythe- Debt_Ivanpah- Debt_Ivanpah- Debt" xfId="8742" xr:uid="{00000000-0005-0000-0000-000019220000}"/>
    <cellStyle name="_TableHead_Model 03_21_02 Base Case No Weights_Roadrunner-Interest_Solar Blythe- Debt_Ivanpah- Debt_Ivanpah- Debt_Conemaugh-Interest" xfId="8743" xr:uid="{00000000-0005-0000-0000-00001A220000}"/>
    <cellStyle name="_TableHead_Model 03_21_02 Base Case No Weights_Roadrunner-Interest_Solar Blythe- Debt_Ivanpah- Debt_Ivanpah- Debt_Dunkirk-Interest" xfId="8744" xr:uid="{00000000-0005-0000-0000-00001B220000}"/>
    <cellStyle name="_TableHead_Model 03_21_02 Base Case No Weights_Roadrunner-Interest_Solar Blythe- Debt_Ivanpah- Debt_Ivanpah- Debt_Indian River-Interest" xfId="8745" xr:uid="{00000000-0005-0000-0000-00001C220000}"/>
    <cellStyle name="_TableHead_Model 03_21_02 Base Case No Weights_Roadrunner-Interest_Solar Blythe- Debt_Ivanpah- Debt_Ivanpah-Interest" xfId="8746" xr:uid="{00000000-0005-0000-0000-00001D220000}"/>
    <cellStyle name="_TableHead_Model 03_21_02 Base Case No Weights_Roadrunner-Interest_Solar Blythe- Debt_Ivanpah- Debt_Ivanpah-Interest_Conemaugh-Interest" xfId="8747" xr:uid="{00000000-0005-0000-0000-00001E220000}"/>
    <cellStyle name="_TableHead_Model 03_21_02 Base Case No Weights_Roadrunner-Interest_Solar Blythe- Debt_Ivanpah- Debt_Ivanpah-Interest_Dunkirk-Interest" xfId="8748" xr:uid="{00000000-0005-0000-0000-00001F220000}"/>
    <cellStyle name="_TableHead_Model 03_21_02 Base Case No Weights_Roadrunner-Interest_Solar Blythe- Debt_Ivanpah- Debt_Ivanpah-Interest_Indian River-Interest" xfId="8749" xr:uid="{00000000-0005-0000-0000-000020220000}"/>
    <cellStyle name="_TableHead_Model 03_21_02 Base Case No Weights_Roadrunner-Interest_Solar Blythe- Debt_Ivanpah- Debt_SPP-Interest" xfId="8750" xr:uid="{00000000-0005-0000-0000-000021220000}"/>
    <cellStyle name="_TableHead_Model 03_21_02 Base Case No Weights_Roadrunner-Interest_Solar Blythe- Debt_Ivanpah- Debt_SPP-Interest_Conemaugh-Interest" xfId="8751" xr:uid="{00000000-0005-0000-0000-000022220000}"/>
    <cellStyle name="_TableHead_Model 03_21_02 Base Case No Weights_Roadrunner-Interest_Solar Blythe- Debt_Ivanpah- Debt_SPP-Interest_Dunkirk-Interest" xfId="8752" xr:uid="{00000000-0005-0000-0000-000023220000}"/>
    <cellStyle name="_TableHead_Model 03_21_02 Base Case No Weights_Roadrunner-Interest_Solar Blythe- Debt_Ivanpah- Debt_SPP-Interest_Indian River-Interest" xfId="8753" xr:uid="{00000000-0005-0000-0000-000024220000}"/>
    <cellStyle name="_TableHead_Model 03_21_02 Base Case No Weights_Roadrunner-Interest_Solar Blythe- Debt_Ivanpah-Interest" xfId="8754" xr:uid="{00000000-0005-0000-0000-000025220000}"/>
    <cellStyle name="_TableHead_Model 03_21_02 Base Case No Weights_Roadrunner-Interest_Solar Blythe- Debt_Ivanpah-Interest_1" xfId="8755" xr:uid="{00000000-0005-0000-0000-000026220000}"/>
    <cellStyle name="_TableHead_Model 03_21_02 Base Case No Weights_Roadrunner-Interest_Solar Blythe- Debt_Ivanpah-Interest_1_Conemaugh-Interest" xfId="8756" xr:uid="{00000000-0005-0000-0000-000027220000}"/>
    <cellStyle name="_TableHead_Model 03_21_02 Base Case No Weights_Roadrunner-Interest_Solar Blythe- Debt_Ivanpah-Interest_1_Dunkirk-Interest" xfId="8757" xr:uid="{00000000-0005-0000-0000-000028220000}"/>
    <cellStyle name="_TableHead_Model 03_21_02 Base Case No Weights_Roadrunner-Interest_Solar Blythe- Debt_Ivanpah-Interest_1_Indian River-Interest" xfId="8758" xr:uid="{00000000-0005-0000-0000-000029220000}"/>
    <cellStyle name="_TableHead_Model 03_21_02 Base Case No Weights_Roadrunner-Interest_Solar Blythe- Debt_Ivanpah-Interest_Ivanpah- Debt" xfId="8759" xr:uid="{00000000-0005-0000-0000-00002A220000}"/>
    <cellStyle name="_TableHead_Model 03_21_02 Base Case No Weights_Roadrunner-Interest_Solar Blythe- Debt_Ivanpah-Interest_Ivanpah- Debt_Conemaugh-Interest" xfId="8760" xr:uid="{00000000-0005-0000-0000-00002B220000}"/>
    <cellStyle name="_TableHead_Model 03_21_02 Base Case No Weights_Roadrunner-Interest_Solar Blythe- Debt_Ivanpah-Interest_Ivanpah- Debt_Dunkirk-Interest" xfId="8761" xr:uid="{00000000-0005-0000-0000-00002C220000}"/>
    <cellStyle name="_TableHead_Model 03_21_02 Base Case No Weights_Roadrunner-Interest_Solar Blythe- Debt_Ivanpah-Interest_Ivanpah- Debt_Indian River-Interest" xfId="8762" xr:uid="{00000000-0005-0000-0000-00002D220000}"/>
    <cellStyle name="_TableHead_Model 03_21_02 Base Case No Weights_Roadrunner-Interest_Solar Blythe- Debt_Ivanpah-Interest_Ivanpah-Interest" xfId="8763" xr:uid="{00000000-0005-0000-0000-00002E220000}"/>
    <cellStyle name="_TableHead_Model 03_21_02 Base Case No Weights_Roadrunner-Interest_Solar Blythe- Debt_Ivanpah-Interest_Ivanpah-Interest_Conemaugh-Interest" xfId="8764" xr:uid="{00000000-0005-0000-0000-00002F220000}"/>
    <cellStyle name="_TableHead_Model 03_21_02 Base Case No Weights_Roadrunner-Interest_Solar Blythe- Debt_Ivanpah-Interest_Ivanpah-Interest_Dunkirk-Interest" xfId="8765" xr:uid="{00000000-0005-0000-0000-000030220000}"/>
    <cellStyle name="_TableHead_Model 03_21_02 Base Case No Weights_Roadrunner-Interest_Solar Blythe- Debt_Ivanpah-Interest_Ivanpah-Interest_Indian River-Interest" xfId="8766" xr:uid="{00000000-0005-0000-0000-000031220000}"/>
    <cellStyle name="_TableHead_Model 03_21_02 Base Case No Weights_Roadrunner-Interest_Solar Blythe- Debt_Ivanpah-Interest_SPP-Interest" xfId="8767" xr:uid="{00000000-0005-0000-0000-000032220000}"/>
    <cellStyle name="_TableHead_Model 03_21_02 Base Case No Weights_Roadrunner-Interest_Solar Blythe- Debt_Ivanpah-Interest_SPP-Interest_Conemaugh-Interest" xfId="8768" xr:uid="{00000000-0005-0000-0000-000033220000}"/>
    <cellStyle name="_TableHead_Model 03_21_02 Base Case No Weights_Roadrunner-Interest_Solar Blythe- Debt_Ivanpah-Interest_SPP-Interest_Dunkirk-Interest" xfId="8769" xr:uid="{00000000-0005-0000-0000-000034220000}"/>
    <cellStyle name="_TableHead_Model 03_21_02 Base Case No Weights_Roadrunner-Interest_Solar Blythe- Debt_Ivanpah-Interest_SPP-Interest_Indian River-Interest" xfId="8770" xr:uid="{00000000-0005-0000-0000-000035220000}"/>
    <cellStyle name="_TableHead_Model 03_21_02 Base Case No Weights_Roadrunner-Interest_Solar Blythe- Debt_Solar Blythe-Interest" xfId="8771" xr:uid="{00000000-0005-0000-0000-000036220000}"/>
    <cellStyle name="_TableHead_Model 03_21_02 Base Case No Weights_Roadrunner-Interest_Solar Blythe- Debt_Solar Blythe-Interest_Ivanpah- Debt" xfId="8772" xr:uid="{00000000-0005-0000-0000-000037220000}"/>
    <cellStyle name="_TableHead_Model 03_21_02 Base Case No Weights_Roadrunner-Interest_Solar Blythe- Debt_Solar Blythe-Interest_Ivanpah- Debt_Conemaugh-Interest" xfId="8773" xr:uid="{00000000-0005-0000-0000-000038220000}"/>
    <cellStyle name="_TableHead_Model 03_21_02 Base Case No Weights_Roadrunner-Interest_Solar Blythe- Debt_Solar Blythe-Interest_Ivanpah- Debt_Dunkirk-Interest" xfId="8774" xr:uid="{00000000-0005-0000-0000-000039220000}"/>
    <cellStyle name="_TableHead_Model 03_21_02 Base Case No Weights_Roadrunner-Interest_Solar Blythe- Debt_Solar Blythe-Interest_Ivanpah- Debt_Indian River-Interest" xfId="8775" xr:uid="{00000000-0005-0000-0000-00003A220000}"/>
    <cellStyle name="_TableHead_Model 03_21_02 Base Case No Weights_Roadrunner-Interest_Solar Blythe- Debt_Solar Blythe-Interest_Ivanpah-Interest" xfId="8776" xr:uid="{00000000-0005-0000-0000-00003B220000}"/>
    <cellStyle name="_TableHead_Model 03_21_02 Base Case No Weights_Roadrunner-Interest_Solar Blythe- Debt_Solar Blythe-Interest_Ivanpah-Interest_Conemaugh-Interest" xfId="8777" xr:uid="{00000000-0005-0000-0000-00003C220000}"/>
    <cellStyle name="_TableHead_Model 03_21_02 Base Case No Weights_Roadrunner-Interest_Solar Blythe- Debt_Solar Blythe-Interest_Ivanpah-Interest_Dunkirk-Interest" xfId="8778" xr:uid="{00000000-0005-0000-0000-00003D220000}"/>
    <cellStyle name="_TableHead_Model 03_21_02 Base Case No Weights_Roadrunner-Interest_Solar Blythe- Debt_Solar Blythe-Interest_Ivanpah-Interest_Indian River-Interest" xfId="8779" xr:uid="{00000000-0005-0000-0000-00003E220000}"/>
    <cellStyle name="_TableHead_Model 03_21_02 Base Case No Weights_Roadrunner-Interest_Solar Blythe- Debt_Solar Blythe-Interest_SPP-Interest" xfId="8780" xr:uid="{00000000-0005-0000-0000-00003F220000}"/>
    <cellStyle name="_TableHead_Model 03_21_02 Base Case No Weights_Roadrunner-Interest_Solar Blythe- Debt_Solar Blythe-Interest_SPP-Interest_Conemaugh-Interest" xfId="8781" xr:uid="{00000000-0005-0000-0000-000040220000}"/>
    <cellStyle name="_TableHead_Model 03_21_02 Base Case No Weights_Roadrunner-Interest_Solar Blythe- Debt_Solar Blythe-Interest_SPP-Interest_Dunkirk-Interest" xfId="8782" xr:uid="{00000000-0005-0000-0000-000041220000}"/>
    <cellStyle name="_TableHead_Model 03_21_02 Base Case No Weights_Roadrunner-Interest_Solar Blythe- Debt_Solar Blythe-Interest_SPP-Interest_Indian River-Interest" xfId="8783" xr:uid="{00000000-0005-0000-0000-000042220000}"/>
    <cellStyle name="_TableHead_Model 03_21_02 Base Case No Weights_Roadrunner-Interest_Solar Blythe- Debt_SPP-Interest" xfId="8784" xr:uid="{00000000-0005-0000-0000-000043220000}"/>
    <cellStyle name="_TableHead_Model 03_21_02 Base Case No Weights_Roadrunner-Interest_Solar Blythe- Debt_SPP-Interest_Conemaugh-Interest" xfId="8785" xr:uid="{00000000-0005-0000-0000-000044220000}"/>
    <cellStyle name="_TableHead_Model 03_21_02 Base Case No Weights_Roadrunner-Interest_Solar Blythe- Debt_SPP-Interest_Dunkirk-Interest" xfId="8786" xr:uid="{00000000-0005-0000-0000-000045220000}"/>
    <cellStyle name="_TableHead_Model 03_21_02 Base Case No Weights_Roadrunner-Interest_Solar Blythe- Debt_SPP-Interest_Indian River-Interest" xfId="8787" xr:uid="{00000000-0005-0000-0000-000046220000}"/>
    <cellStyle name="_TableHead_Model 03_21_02 Base Case No Weights_Roadrunner-Interest_Solar Blythe-Interest" xfId="8788" xr:uid="{00000000-0005-0000-0000-000047220000}"/>
    <cellStyle name="_TableHead_Model 03_21_02 Base Case No Weights_Roadrunner-Interest_Solar Blythe-Interest_Ivanpah- Debt" xfId="8789" xr:uid="{00000000-0005-0000-0000-000048220000}"/>
    <cellStyle name="_TableHead_Model 03_21_02 Base Case No Weights_Roadrunner-Interest_Solar Blythe-Interest_Ivanpah- Debt_1" xfId="8790" xr:uid="{00000000-0005-0000-0000-000049220000}"/>
    <cellStyle name="_TableHead_Model 03_21_02 Base Case No Weights_Roadrunner-Interest_Solar Blythe-Interest_Ivanpah- Debt_1_Conemaugh-Interest" xfId="8791" xr:uid="{00000000-0005-0000-0000-00004A220000}"/>
    <cellStyle name="_TableHead_Model 03_21_02 Base Case No Weights_Roadrunner-Interest_Solar Blythe-Interest_Ivanpah- Debt_1_Dunkirk-Interest" xfId="8792" xr:uid="{00000000-0005-0000-0000-00004B220000}"/>
    <cellStyle name="_TableHead_Model 03_21_02 Base Case No Weights_Roadrunner-Interest_Solar Blythe-Interest_Ivanpah- Debt_1_Indian River-Interest" xfId="8793" xr:uid="{00000000-0005-0000-0000-00004C220000}"/>
    <cellStyle name="_TableHead_Model 03_21_02 Base Case No Weights_Roadrunner-Interest_Solar Blythe-Interest_Ivanpah- Debt_Ivanpah- Debt" xfId="8794" xr:uid="{00000000-0005-0000-0000-00004D220000}"/>
    <cellStyle name="_TableHead_Model 03_21_02 Base Case No Weights_Roadrunner-Interest_Solar Blythe-Interest_Ivanpah- Debt_Ivanpah- Debt_Conemaugh-Interest" xfId="8795" xr:uid="{00000000-0005-0000-0000-00004E220000}"/>
    <cellStyle name="_TableHead_Model 03_21_02 Base Case No Weights_Roadrunner-Interest_Solar Blythe-Interest_Ivanpah- Debt_Ivanpah- Debt_Dunkirk-Interest" xfId="8796" xr:uid="{00000000-0005-0000-0000-00004F220000}"/>
    <cellStyle name="_TableHead_Model 03_21_02 Base Case No Weights_Roadrunner-Interest_Solar Blythe-Interest_Ivanpah- Debt_Ivanpah- Debt_Indian River-Interest" xfId="8797" xr:uid="{00000000-0005-0000-0000-000050220000}"/>
    <cellStyle name="_TableHead_Model 03_21_02 Base Case No Weights_Roadrunner-Interest_Solar Blythe-Interest_Ivanpah- Debt_Ivanpah-Interest" xfId="8798" xr:uid="{00000000-0005-0000-0000-000051220000}"/>
    <cellStyle name="_TableHead_Model 03_21_02 Base Case No Weights_Roadrunner-Interest_Solar Blythe-Interest_Ivanpah- Debt_Ivanpah-Interest_Conemaugh-Interest" xfId="8799" xr:uid="{00000000-0005-0000-0000-000052220000}"/>
    <cellStyle name="_TableHead_Model 03_21_02 Base Case No Weights_Roadrunner-Interest_Solar Blythe-Interest_Ivanpah- Debt_Ivanpah-Interest_Dunkirk-Interest" xfId="8800" xr:uid="{00000000-0005-0000-0000-000053220000}"/>
    <cellStyle name="_TableHead_Model 03_21_02 Base Case No Weights_Roadrunner-Interest_Solar Blythe-Interest_Ivanpah- Debt_Ivanpah-Interest_Indian River-Interest" xfId="8801" xr:uid="{00000000-0005-0000-0000-000054220000}"/>
    <cellStyle name="_TableHead_Model 03_21_02 Base Case No Weights_Roadrunner-Interest_Solar Blythe-Interest_Ivanpah- Debt_SPP-Interest" xfId="8802" xr:uid="{00000000-0005-0000-0000-000055220000}"/>
    <cellStyle name="_TableHead_Model 03_21_02 Base Case No Weights_Roadrunner-Interest_Solar Blythe-Interest_Ivanpah- Debt_SPP-Interest_Conemaugh-Interest" xfId="8803" xr:uid="{00000000-0005-0000-0000-000056220000}"/>
    <cellStyle name="_TableHead_Model 03_21_02 Base Case No Weights_Roadrunner-Interest_Solar Blythe-Interest_Ivanpah- Debt_SPP-Interest_Dunkirk-Interest" xfId="8804" xr:uid="{00000000-0005-0000-0000-000057220000}"/>
    <cellStyle name="_TableHead_Model 03_21_02 Base Case No Weights_Roadrunner-Interest_Solar Blythe-Interest_Ivanpah- Debt_SPP-Interest_Indian River-Interest" xfId="8805" xr:uid="{00000000-0005-0000-0000-000058220000}"/>
    <cellStyle name="_TableHead_Model 03_21_02 Base Case No Weights_Roadrunner-Interest_Solar Blythe-Interest_Ivanpah-Interest" xfId="8806" xr:uid="{00000000-0005-0000-0000-000059220000}"/>
    <cellStyle name="_TableHead_Model 03_21_02 Base Case No Weights_Roadrunner-Interest_Solar Blythe-Interest_Ivanpah-Interest_1" xfId="8807" xr:uid="{00000000-0005-0000-0000-00005A220000}"/>
    <cellStyle name="_TableHead_Model 03_21_02 Base Case No Weights_Roadrunner-Interest_Solar Blythe-Interest_Ivanpah-Interest_1_Conemaugh-Interest" xfId="8808" xr:uid="{00000000-0005-0000-0000-00005B220000}"/>
    <cellStyle name="_TableHead_Model 03_21_02 Base Case No Weights_Roadrunner-Interest_Solar Blythe-Interest_Ivanpah-Interest_1_Dunkirk-Interest" xfId="8809" xr:uid="{00000000-0005-0000-0000-00005C220000}"/>
    <cellStyle name="_TableHead_Model 03_21_02 Base Case No Weights_Roadrunner-Interest_Solar Blythe-Interest_Ivanpah-Interest_1_Indian River-Interest" xfId="8810" xr:uid="{00000000-0005-0000-0000-00005D220000}"/>
    <cellStyle name="_TableHead_Model 03_21_02 Base Case No Weights_Roadrunner-Interest_Solar Blythe-Interest_Ivanpah-Interest_Ivanpah- Debt" xfId="8811" xr:uid="{00000000-0005-0000-0000-00005E220000}"/>
    <cellStyle name="_TableHead_Model 03_21_02 Base Case No Weights_Roadrunner-Interest_Solar Blythe-Interest_Ivanpah-Interest_Ivanpah- Debt_Conemaugh-Interest" xfId="8812" xr:uid="{00000000-0005-0000-0000-00005F220000}"/>
    <cellStyle name="_TableHead_Model 03_21_02 Base Case No Weights_Roadrunner-Interest_Solar Blythe-Interest_Ivanpah-Interest_Ivanpah- Debt_Dunkirk-Interest" xfId="8813" xr:uid="{00000000-0005-0000-0000-000060220000}"/>
    <cellStyle name="_TableHead_Model 03_21_02 Base Case No Weights_Roadrunner-Interest_Solar Blythe-Interest_Ivanpah-Interest_Ivanpah- Debt_Indian River-Interest" xfId="8814" xr:uid="{00000000-0005-0000-0000-000061220000}"/>
    <cellStyle name="_TableHead_Model 03_21_02 Base Case No Weights_Roadrunner-Interest_Solar Blythe-Interest_Ivanpah-Interest_Ivanpah-Interest" xfId="8815" xr:uid="{00000000-0005-0000-0000-000062220000}"/>
    <cellStyle name="_TableHead_Model 03_21_02 Base Case No Weights_Roadrunner-Interest_Solar Blythe-Interest_Ivanpah-Interest_Ivanpah-Interest_Conemaugh-Interest" xfId="8816" xr:uid="{00000000-0005-0000-0000-000063220000}"/>
    <cellStyle name="_TableHead_Model 03_21_02 Base Case No Weights_Roadrunner-Interest_Solar Blythe-Interest_Ivanpah-Interest_Ivanpah-Interest_Dunkirk-Interest" xfId="8817" xr:uid="{00000000-0005-0000-0000-000064220000}"/>
    <cellStyle name="_TableHead_Model 03_21_02 Base Case No Weights_Roadrunner-Interest_Solar Blythe-Interest_Ivanpah-Interest_Ivanpah-Interest_Indian River-Interest" xfId="8818" xr:uid="{00000000-0005-0000-0000-000065220000}"/>
    <cellStyle name="_TableHead_Model 03_21_02 Base Case No Weights_Roadrunner-Interest_Solar Blythe-Interest_Ivanpah-Interest_SPP-Interest" xfId="8819" xr:uid="{00000000-0005-0000-0000-000066220000}"/>
    <cellStyle name="_TableHead_Model 03_21_02 Base Case No Weights_Roadrunner-Interest_Solar Blythe-Interest_Ivanpah-Interest_SPP-Interest_Conemaugh-Interest" xfId="8820" xr:uid="{00000000-0005-0000-0000-000067220000}"/>
    <cellStyle name="_TableHead_Model 03_21_02 Base Case No Weights_Roadrunner-Interest_Solar Blythe-Interest_Ivanpah-Interest_SPP-Interest_Dunkirk-Interest" xfId="8821" xr:uid="{00000000-0005-0000-0000-000068220000}"/>
    <cellStyle name="_TableHead_Model 03_21_02 Base Case No Weights_Roadrunner-Interest_Solar Blythe-Interest_Ivanpah-Interest_SPP-Interest_Indian River-Interest" xfId="8822" xr:uid="{00000000-0005-0000-0000-000069220000}"/>
    <cellStyle name="_TableHead_Model 03_21_02 Base Case No Weights_Roadrunner-Interest_Solar Blythe-Interest_Solar Blythe-Interest" xfId="8823" xr:uid="{00000000-0005-0000-0000-00006A220000}"/>
    <cellStyle name="_TableHead_Model 03_21_02 Base Case No Weights_Roadrunner-Interest_Solar Blythe-Interest_Solar Blythe-Interest_Ivanpah- Debt" xfId="8824" xr:uid="{00000000-0005-0000-0000-00006B220000}"/>
    <cellStyle name="_TableHead_Model 03_21_02 Base Case No Weights_Roadrunner-Interest_Solar Blythe-Interest_Solar Blythe-Interest_Ivanpah- Debt_Conemaugh-Interest" xfId="8825" xr:uid="{00000000-0005-0000-0000-00006C220000}"/>
    <cellStyle name="_TableHead_Model 03_21_02 Base Case No Weights_Roadrunner-Interest_Solar Blythe-Interest_Solar Blythe-Interest_Ivanpah- Debt_Dunkirk-Interest" xfId="8826" xr:uid="{00000000-0005-0000-0000-00006D220000}"/>
    <cellStyle name="_TableHead_Model 03_21_02 Base Case No Weights_Roadrunner-Interest_Solar Blythe-Interest_Solar Blythe-Interest_Ivanpah- Debt_Indian River-Interest" xfId="8827" xr:uid="{00000000-0005-0000-0000-00006E220000}"/>
    <cellStyle name="_TableHead_Model 03_21_02 Base Case No Weights_Roadrunner-Interest_Solar Blythe-Interest_Solar Blythe-Interest_Ivanpah-Interest" xfId="8828" xr:uid="{00000000-0005-0000-0000-00006F220000}"/>
    <cellStyle name="_TableHead_Model 03_21_02 Base Case No Weights_Roadrunner-Interest_Solar Blythe-Interest_Solar Blythe-Interest_Ivanpah-Interest_Conemaugh-Interest" xfId="8829" xr:uid="{00000000-0005-0000-0000-000070220000}"/>
    <cellStyle name="_TableHead_Model 03_21_02 Base Case No Weights_Roadrunner-Interest_Solar Blythe-Interest_Solar Blythe-Interest_Ivanpah-Interest_Dunkirk-Interest" xfId="8830" xr:uid="{00000000-0005-0000-0000-000071220000}"/>
    <cellStyle name="_TableHead_Model 03_21_02 Base Case No Weights_Roadrunner-Interest_Solar Blythe-Interest_Solar Blythe-Interest_Ivanpah-Interest_Indian River-Interest" xfId="8831" xr:uid="{00000000-0005-0000-0000-000072220000}"/>
    <cellStyle name="_TableHead_Model 03_21_02 Base Case No Weights_Roadrunner-Interest_Solar Blythe-Interest_Solar Blythe-Interest_SPP-Interest" xfId="8832" xr:uid="{00000000-0005-0000-0000-000073220000}"/>
    <cellStyle name="_TableHead_Model 03_21_02 Base Case No Weights_Roadrunner-Interest_Solar Blythe-Interest_Solar Blythe-Interest_SPP-Interest_Conemaugh-Interest" xfId="8833" xr:uid="{00000000-0005-0000-0000-000074220000}"/>
    <cellStyle name="_TableHead_Model 03_21_02 Base Case No Weights_Roadrunner-Interest_Solar Blythe-Interest_Solar Blythe-Interest_SPP-Interest_Dunkirk-Interest" xfId="8834" xr:uid="{00000000-0005-0000-0000-000075220000}"/>
    <cellStyle name="_TableHead_Model 03_21_02 Base Case No Weights_Roadrunner-Interest_Solar Blythe-Interest_Solar Blythe-Interest_SPP-Interest_Indian River-Interest" xfId="8835" xr:uid="{00000000-0005-0000-0000-000076220000}"/>
    <cellStyle name="_TableHead_Model 03_21_02 Base Case No Weights_Roadrunner-Interest_Solar Blythe-Interest_SPP-Interest" xfId="8836" xr:uid="{00000000-0005-0000-0000-000077220000}"/>
    <cellStyle name="_TableHead_Model 03_21_02 Base Case No Weights_Roadrunner-Interest_Solar Blythe-Interest_SPP-Interest_Conemaugh-Interest" xfId="8837" xr:uid="{00000000-0005-0000-0000-000078220000}"/>
    <cellStyle name="_TableHead_Model 03_21_02 Base Case No Weights_Roadrunner-Interest_Solar Blythe-Interest_SPP-Interest_Dunkirk-Interest" xfId="8838" xr:uid="{00000000-0005-0000-0000-000079220000}"/>
    <cellStyle name="_TableHead_Model 03_21_02 Base Case No Weights_Roadrunner-Interest_Solar Blythe-Interest_SPP-Interest_Indian River-Interest" xfId="8839" xr:uid="{00000000-0005-0000-0000-00007A220000}"/>
    <cellStyle name="_TableHead_Model 03_21_02 Base Case No Weights_Roadrunner-Interest_SPP-Interest" xfId="8840" xr:uid="{00000000-0005-0000-0000-00007B220000}"/>
    <cellStyle name="_TableHead_Model 03_21_02 Base Case No Weights_Roadrunner-Interest_SPP-Interest_Conemaugh-Interest" xfId="8841" xr:uid="{00000000-0005-0000-0000-00007C220000}"/>
    <cellStyle name="_TableHead_Model 03_21_02 Base Case No Weights_Roadrunner-Interest_SPP-Interest_Dunkirk-Interest" xfId="8842" xr:uid="{00000000-0005-0000-0000-00007D220000}"/>
    <cellStyle name="_TableHead_Model 03_21_02 Base Case No Weights_Roadrunner-Interest_SPP-Interest_Indian River-Interest" xfId="8843" xr:uid="{00000000-0005-0000-0000-00007E220000}"/>
    <cellStyle name="_TableHead_Model 03_21_02 Base Case No Weights_Solar Blythe- Debt" xfId="8844" xr:uid="{00000000-0005-0000-0000-00007F220000}"/>
    <cellStyle name="_TableHead_Model 03_21_02 Base Case No Weights_Solar Blythe- Debt_Ivanpah- Debt" xfId="8845" xr:uid="{00000000-0005-0000-0000-000080220000}"/>
    <cellStyle name="_TableHead_Model 03_21_02 Base Case No Weights_Solar Blythe- Debt_Ivanpah- Debt_1" xfId="8846" xr:uid="{00000000-0005-0000-0000-000081220000}"/>
    <cellStyle name="_TableHead_Model 03_21_02 Base Case No Weights_Solar Blythe- Debt_Ivanpah- Debt_1_Conemaugh-Interest" xfId="8847" xr:uid="{00000000-0005-0000-0000-000082220000}"/>
    <cellStyle name="_TableHead_Model 03_21_02 Base Case No Weights_Solar Blythe- Debt_Ivanpah- Debt_1_Dunkirk-Interest" xfId="8848" xr:uid="{00000000-0005-0000-0000-000083220000}"/>
    <cellStyle name="_TableHead_Model 03_21_02 Base Case No Weights_Solar Blythe- Debt_Ivanpah- Debt_1_Indian River-Interest" xfId="8849" xr:uid="{00000000-0005-0000-0000-000084220000}"/>
    <cellStyle name="_TableHead_Model 03_21_02 Base Case No Weights_Solar Blythe- Debt_Ivanpah- Debt_Ivanpah- Debt" xfId="8850" xr:uid="{00000000-0005-0000-0000-000085220000}"/>
    <cellStyle name="_TableHead_Model 03_21_02 Base Case No Weights_Solar Blythe- Debt_Ivanpah- Debt_Ivanpah- Debt_Conemaugh-Interest" xfId="8851" xr:uid="{00000000-0005-0000-0000-000086220000}"/>
    <cellStyle name="_TableHead_Model 03_21_02 Base Case No Weights_Solar Blythe- Debt_Ivanpah- Debt_Ivanpah- Debt_Dunkirk-Interest" xfId="8852" xr:uid="{00000000-0005-0000-0000-000087220000}"/>
    <cellStyle name="_TableHead_Model 03_21_02 Base Case No Weights_Solar Blythe- Debt_Ivanpah- Debt_Ivanpah- Debt_Indian River-Interest" xfId="8853" xr:uid="{00000000-0005-0000-0000-000088220000}"/>
    <cellStyle name="_TableHead_Model 03_21_02 Base Case No Weights_Solar Blythe- Debt_Ivanpah- Debt_Ivanpah-Interest" xfId="8854" xr:uid="{00000000-0005-0000-0000-000089220000}"/>
    <cellStyle name="_TableHead_Model 03_21_02 Base Case No Weights_Solar Blythe- Debt_Ivanpah- Debt_Ivanpah-Interest_Conemaugh-Interest" xfId="8855" xr:uid="{00000000-0005-0000-0000-00008A220000}"/>
    <cellStyle name="_TableHead_Model 03_21_02 Base Case No Weights_Solar Blythe- Debt_Ivanpah- Debt_Ivanpah-Interest_Dunkirk-Interest" xfId="8856" xr:uid="{00000000-0005-0000-0000-00008B220000}"/>
    <cellStyle name="_TableHead_Model 03_21_02 Base Case No Weights_Solar Blythe- Debt_Ivanpah- Debt_Ivanpah-Interest_Indian River-Interest" xfId="8857" xr:uid="{00000000-0005-0000-0000-00008C220000}"/>
    <cellStyle name="_TableHead_Model 03_21_02 Base Case No Weights_Solar Blythe- Debt_Ivanpah- Debt_SPP-Interest" xfId="8858" xr:uid="{00000000-0005-0000-0000-00008D220000}"/>
    <cellStyle name="_TableHead_Model 03_21_02 Base Case No Weights_Solar Blythe- Debt_Ivanpah- Debt_SPP-Interest_Conemaugh-Interest" xfId="8859" xr:uid="{00000000-0005-0000-0000-00008E220000}"/>
    <cellStyle name="_TableHead_Model 03_21_02 Base Case No Weights_Solar Blythe- Debt_Ivanpah- Debt_SPP-Interest_Dunkirk-Interest" xfId="8860" xr:uid="{00000000-0005-0000-0000-00008F220000}"/>
    <cellStyle name="_TableHead_Model 03_21_02 Base Case No Weights_Solar Blythe- Debt_Ivanpah- Debt_SPP-Interest_Indian River-Interest" xfId="8861" xr:uid="{00000000-0005-0000-0000-000090220000}"/>
    <cellStyle name="_TableHead_Model 03_21_02 Base Case No Weights_Solar Blythe- Debt_Ivanpah-Interest" xfId="8862" xr:uid="{00000000-0005-0000-0000-000091220000}"/>
    <cellStyle name="_TableHead_Model 03_21_02 Base Case No Weights_Solar Blythe- Debt_Ivanpah-Interest_1" xfId="8863" xr:uid="{00000000-0005-0000-0000-000092220000}"/>
    <cellStyle name="_TableHead_Model 03_21_02 Base Case No Weights_Solar Blythe- Debt_Ivanpah-Interest_1_Conemaugh-Interest" xfId="8864" xr:uid="{00000000-0005-0000-0000-000093220000}"/>
    <cellStyle name="_TableHead_Model 03_21_02 Base Case No Weights_Solar Blythe- Debt_Ivanpah-Interest_1_Dunkirk-Interest" xfId="8865" xr:uid="{00000000-0005-0000-0000-000094220000}"/>
    <cellStyle name="_TableHead_Model 03_21_02 Base Case No Weights_Solar Blythe- Debt_Ivanpah-Interest_1_Indian River-Interest" xfId="8866" xr:uid="{00000000-0005-0000-0000-000095220000}"/>
    <cellStyle name="_TableHead_Model 03_21_02 Base Case No Weights_Solar Blythe- Debt_Ivanpah-Interest_Ivanpah- Debt" xfId="8867" xr:uid="{00000000-0005-0000-0000-000096220000}"/>
    <cellStyle name="_TableHead_Model 03_21_02 Base Case No Weights_Solar Blythe- Debt_Ivanpah-Interest_Ivanpah- Debt_Conemaugh-Interest" xfId="8868" xr:uid="{00000000-0005-0000-0000-000097220000}"/>
    <cellStyle name="_TableHead_Model 03_21_02 Base Case No Weights_Solar Blythe- Debt_Ivanpah-Interest_Ivanpah- Debt_Dunkirk-Interest" xfId="8869" xr:uid="{00000000-0005-0000-0000-000098220000}"/>
    <cellStyle name="_TableHead_Model 03_21_02 Base Case No Weights_Solar Blythe- Debt_Ivanpah-Interest_Ivanpah- Debt_Indian River-Interest" xfId="8870" xr:uid="{00000000-0005-0000-0000-000099220000}"/>
    <cellStyle name="_TableHead_Model 03_21_02 Base Case No Weights_Solar Blythe- Debt_Ivanpah-Interest_Ivanpah-Interest" xfId="8871" xr:uid="{00000000-0005-0000-0000-00009A220000}"/>
    <cellStyle name="_TableHead_Model 03_21_02 Base Case No Weights_Solar Blythe- Debt_Ivanpah-Interest_Ivanpah-Interest_Conemaugh-Interest" xfId="8872" xr:uid="{00000000-0005-0000-0000-00009B220000}"/>
    <cellStyle name="_TableHead_Model 03_21_02 Base Case No Weights_Solar Blythe- Debt_Ivanpah-Interest_Ivanpah-Interest_Dunkirk-Interest" xfId="8873" xr:uid="{00000000-0005-0000-0000-00009C220000}"/>
    <cellStyle name="_TableHead_Model 03_21_02 Base Case No Weights_Solar Blythe- Debt_Ivanpah-Interest_Ivanpah-Interest_Indian River-Interest" xfId="8874" xr:uid="{00000000-0005-0000-0000-00009D220000}"/>
    <cellStyle name="_TableHead_Model 03_21_02 Base Case No Weights_Solar Blythe- Debt_Ivanpah-Interest_SPP-Interest" xfId="8875" xr:uid="{00000000-0005-0000-0000-00009E220000}"/>
    <cellStyle name="_TableHead_Model 03_21_02 Base Case No Weights_Solar Blythe- Debt_Ivanpah-Interest_SPP-Interest_Conemaugh-Interest" xfId="8876" xr:uid="{00000000-0005-0000-0000-00009F220000}"/>
    <cellStyle name="_TableHead_Model 03_21_02 Base Case No Weights_Solar Blythe- Debt_Ivanpah-Interest_SPP-Interest_Dunkirk-Interest" xfId="8877" xr:uid="{00000000-0005-0000-0000-0000A0220000}"/>
    <cellStyle name="_TableHead_Model 03_21_02 Base Case No Weights_Solar Blythe- Debt_Ivanpah-Interest_SPP-Interest_Indian River-Interest" xfId="8878" xr:uid="{00000000-0005-0000-0000-0000A1220000}"/>
    <cellStyle name="_TableHead_Model 03_21_02 Base Case No Weights_Solar Blythe- Debt_Solar Blythe-Interest" xfId="8879" xr:uid="{00000000-0005-0000-0000-0000A2220000}"/>
    <cellStyle name="_TableHead_Model 03_21_02 Base Case No Weights_Solar Blythe- Debt_Solar Blythe-Interest_Ivanpah- Debt" xfId="8880" xr:uid="{00000000-0005-0000-0000-0000A3220000}"/>
    <cellStyle name="_TableHead_Model 03_21_02 Base Case No Weights_Solar Blythe- Debt_Solar Blythe-Interest_Ivanpah- Debt_Conemaugh-Interest" xfId="8881" xr:uid="{00000000-0005-0000-0000-0000A4220000}"/>
    <cellStyle name="_TableHead_Model 03_21_02 Base Case No Weights_Solar Blythe- Debt_Solar Blythe-Interest_Ivanpah- Debt_Dunkirk-Interest" xfId="8882" xr:uid="{00000000-0005-0000-0000-0000A5220000}"/>
    <cellStyle name="_TableHead_Model 03_21_02 Base Case No Weights_Solar Blythe- Debt_Solar Blythe-Interest_Ivanpah- Debt_Indian River-Interest" xfId="8883" xr:uid="{00000000-0005-0000-0000-0000A6220000}"/>
    <cellStyle name="_TableHead_Model 03_21_02 Base Case No Weights_Solar Blythe- Debt_Solar Blythe-Interest_Ivanpah-Interest" xfId="8884" xr:uid="{00000000-0005-0000-0000-0000A7220000}"/>
    <cellStyle name="_TableHead_Model 03_21_02 Base Case No Weights_Solar Blythe- Debt_Solar Blythe-Interest_Ivanpah-Interest_Conemaugh-Interest" xfId="8885" xr:uid="{00000000-0005-0000-0000-0000A8220000}"/>
    <cellStyle name="_TableHead_Model 03_21_02 Base Case No Weights_Solar Blythe- Debt_Solar Blythe-Interest_Ivanpah-Interest_Dunkirk-Interest" xfId="8886" xr:uid="{00000000-0005-0000-0000-0000A9220000}"/>
    <cellStyle name="_TableHead_Model 03_21_02 Base Case No Weights_Solar Blythe- Debt_Solar Blythe-Interest_Ivanpah-Interest_Indian River-Interest" xfId="8887" xr:uid="{00000000-0005-0000-0000-0000AA220000}"/>
    <cellStyle name="_TableHead_Model 03_21_02 Base Case No Weights_Solar Blythe- Debt_Solar Blythe-Interest_SPP-Interest" xfId="8888" xr:uid="{00000000-0005-0000-0000-0000AB220000}"/>
    <cellStyle name="_TableHead_Model 03_21_02 Base Case No Weights_Solar Blythe- Debt_Solar Blythe-Interest_SPP-Interest_Conemaugh-Interest" xfId="8889" xr:uid="{00000000-0005-0000-0000-0000AC220000}"/>
    <cellStyle name="_TableHead_Model 03_21_02 Base Case No Weights_Solar Blythe- Debt_Solar Blythe-Interest_SPP-Interest_Dunkirk-Interest" xfId="8890" xr:uid="{00000000-0005-0000-0000-0000AD220000}"/>
    <cellStyle name="_TableHead_Model 03_21_02 Base Case No Weights_Solar Blythe- Debt_Solar Blythe-Interest_SPP-Interest_Indian River-Interest" xfId="8891" xr:uid="{00000000-0005-0000-0000-0000AE220000}"/>
    <cellStyle name="_TableHead_Model 03_21_02 Base Case No Weights_Solar Blythe- Debt_SPP-Interest" xfId="8892" xr:uid="{00000000-0005-0000-0000-0000AF220000}"/>
    <cellStyle name="_TableHead_Model 03_21_02 Base Case No Weights_Solar Blythe- Debt_SPP-Interest_Conemaugh-Interest" xfId="8893" xr:uid="{00000000-0005-0000-0000-0000B0220000}"/>
    <cellStyle name="_TableHead_Model 03_21_02 Base Case No Weights_Solar Blythe- Debt_SPP-Interest_Dunkirk-Interest" xfId="8894" xr:uid="{00000000-0005-0000-0000-0000B1220000}"/>
    <cellStyle name="_TableHead_Model 03_21_02 Base Case No Weights_Solar Blythe- Debt_SPP-Interest_Indian River-Interest" xfId="8895" xr:uid="{00000000-0005-0000-0000-0000B2220000}"/>
    <cellStyle name="_TableHead_Model 03_21_02 Base Case No Weights_Solar Blythe-Interest" xfId="8896" xr:uid="{00000000-0005-0000-0000-0000B3220000}"/>
    <cellStyle name="_TableHead_Model 03_21_02 Base Case No Weights_Solar Blythe-Interest_1" xfId="8897" xr:uid="{00000000-0005-0000-0000-0000B4220000}"/>
    <cellStyle name="_TableHead_Model 03_21_02 Base Case No Weights_Solar Blythe-Interest_1_Ivanpah- Debt" xfId="8898" xr:uid="{00000000-0005-0000-0000-0000B5220000}"/>
    <cellStyle name="_TableHead_Model 03_21_02 Base Case No Weights_Solar Blythe-Interest_1_Ivanpah- Debt_Conemaugh-Interest" xfId="8899" xr:uid="{00000000-0005-0000-0000-0000B6220000}"/>
    <cellStyle name="_TableHead_Model 03_21_02 Base Case No Weights_Solar Blythe-Interest_1_Ivanpah- Debt_Dunkirk-Interest" xfId="8900" xr:uid="{00000000-0005-0000-0000-0000B7220000}"/>
    <cellStyle name="_TableHead_Model 03_21_02 Base Case No Weights_Solar Blythe-Interest_1_Ivanpah- Debt_Indian River-Interest" xfId="8901" xr:uid="{00000000-0005-0000-0000-0000B8220000}"/>
    <cellStyle name="_TableHead_Model 03_21_02 Base Case No Weights_Solar Blythe-Interest_1_Ivanpah-Interest" xfId="8902" xr:uid="{00000000-0005-0000-0000-0000B9220000}"/>
    <cellStyle name="_TableHead_Model 03_21_02 Base Case No Weights_Solar Blythe-Interest_1_Ivanpah-Interest_Conemaugh-Interest" xfId="8903" xr:uid="{00000000-0005-0000-0000-0000BA220000}"/>
    <cellStyle name="_TableHead_Model 03_21_02 Base Case No Weights_Solar Blythe-Interest_1_Ivanpah-Interest_Dunkirk-Interest" xfId="8904" xr:uid="{00000000-0005-0000-0000-0000BB220000}"/>
    <cellStyle name="_TableHead_Model 03_21_02 Base Case No Weights_Solar Blythe-Interest_1_Ivanpah-Interest_Indian River-Interest" xfId="8905" xr:uid="{00000000-0005-0000-0000-0000BC220000}"/>
    <cellStyle name="_TableHead_Model 03_21_02 Base Case No Weights_Solar Blythe-Interest_1_SPP-Interest" xfId="8906" xr:uid="{00000000-0005-0000-0000-0000BD220000}"/>
    <cellStyle name="_TableHead_Model 03_21_02 Base Case No Weights_Solar Blythe-Interest_1_SPP-Interest_Conemaugh-Interest" xfId="8907" xr:uid="{00000000-0005-0000-0000-0000BE220000}"/>
    <cellStyle name="_TableHead_Model 03_21_02 Base Case No Weights_Solar Blythe-Interest_1_SPP-Interest_Dunkirk-Interest" xfId="8908" xr:uid="{00000000-0005-0000-0000-0000BF220000}"/>
    <cellStyle name="_TableHead_Model 03_21_02 Base Case No Weights_Solar Blythe-Interest_1_SPP-Interest_Indian River-Interest" xfId="8909" xr:uid="{00000000-0005-0000-0000-0000C0220000}"/>
    <cellStyle name="_TableHead_Model 03_21_02 Base Case No Weights_Solar Blythe-Interest_Ivanpah- Debt" xfId="8910" xr:uid="{00000000-0005-0000-0000-0000C1220000}"/>
    <cellStyle name="_TableHead_Model 03_21_02 Base Case No Weights_Solar Blythe-Interest_Ivanpah- Debt_1" xfId="8911" xr:uid="{00000000-0005-0000-0000-0000C2220000}"/>
    <cellStyle name="_TableHead_Model 03_21_02 Base Case No Weights_Solar Blythe-Interest_Ivanpah- Debt_1_Conemaugh-Interest" xfId="8912" xr:uid="{00000000-0005-0000-0000-0000C3220000}"/>
    <cellStyle name="_TableHead_Model 03_21_02 Base Case No Weights_Solar Blythe-Interest_Ivanpah- Debt_1_Dunkirk-Interest" xfId="8913" xr:uid="{00000000-0005-0000-0000-0000C4220000}"/>
    <cellStyle name="_TableHead_Model 03_21_02 Base Case No Weights_Solar Blythe-Interest_Ivanpah- Debt_1_Indian River-Interest" xfId="8914" xr:uid="{00000000-0005-0000-0000-0000C5220000}"/>
    <cellStyle name="_TableHead_Model 03_21_02 Base Case No Weights_Solar Blythe-Interest_Ivanpah- Debt_Ivanpah- Debt" xfId="8915" xr:uid="{00000000-0005-0000-0000-0000C6220000}"/>
    <cellStyle name="_TableHead_Model 03_21_02 Base Case No Weights_Solar Blythe-Interest_Ivanpah- Debt_Ivanpah- Debt_Conemaugh-Interest" xfId="8916" xr:uid="{00000000-0005-0000-0000-0000C7220000}"/>
    <cellStyle name="_TableHead_Model 03_21_02 Base Case No Weights_Solar Blythe-Interest_Ivanpah- Debt_Ivanpah- Debt_Dunkirk-Interest" xfId="8917" xr:uid="{00000000-0005-0000-0000-0000C8220000}"/>
    <cellStyle name="_TableHead_Model 03_21_02 Base Case No Weights_Solar Blythe-Interest_Ivanpah- Debt_Ivanpah- Debt_Indian River-Interest" xfId="8918" xr:uid="{00000000-0005-0000-0000-0000C9220000}"/>
    <cellStyle name="_TableHead_Model 03_21_02 Base Case No Weights_Solar Blythe-Interest_Ivanpah- Debt_Ivanpah-Interest" xfId="8919" xr:uid="{00000000-0005-0000-0000-0000CA220000}"/>
    <cellStyle name="_TableHead_Model 03_21_02 Base Case No Weights_Solar Blythe-Interest_Ivanpah- Debt_Ivanpah-Interest_Conemaugh-Interest" xfId="8920" xr:uid="{00000000-0005-0000-0000-0000CB220000}"/>
    <cellStyle name="_TableHead_Model 03_21_02 Base Case No Weights_Solar Blythe-Interest_Ivanpah- Debt_Ivanpah-Interest_Dunkirk-Interest" xfId="8921" xr:uid="{00000000-0005-0000-0000-0000CC220000}"/>
    <cellStyle name="_TableHead_Model 03_21_02 Base Case No Weights_Solar Blythe-Interest_Ivanpah- Debt_Ivanpah-Interest_Indian River-Interest" xfId="8922" xr:uid="{00000000-0005-0000-0000-0000CD220000}"/>
    <cellStyle name="_TableHead_Model 03_21_02 Base Case No Weights_Solar Blythe-Interest_Ivanpah- Debt_SPP-Interest" xfId="8923" xr:uid="{00000000-0005-0000-0000-0000CE220000}"/>
    <cellStyle name="_TableHead_Model 03_21_02 Base Case No Weights_Solar Blythe-Interest_Ivanpah- Debt_SPP-Interest_Conemaugh-Interest" xfId="8924" xr:uid="{00000000-0005-0000-0000-0000CF220000}"/>
    <cellStyle name="_TableHead_Model 03_21_02 Base Case No Weights_Solar Blythe-Interest_Ivanpah- Debt_SPP-Interest_Dunkirk-Interest" xfId="8925" xr:uid="{00000000-0005-0000-0000-0000D0220000}"/>
    <cellStyle name="_TableHead_Model 03_21_02 Base Case No Weights_Solar Blythe-Interest_Ivanpah- Debt_SPP-Interest_Indian River-Interest" xfId="8926" xr:uid="{00000000-0005-0000-0000-0000D1220000}"/>
    <cellStyle name="_TableHead_Model 03_21_02 Base Case No Weights_Solar Blythe-Interest_Ivanpah-Interest" xfId="8927" xr:uid="{00000000-0005-0000-0000-0000D2220000}"/>
    <cellStyle name="_TableHead_Model 03_21_02 Base Case No Weights_Solar Blythe-Interest_Ivanpah-Interest_1" xfId="8928" xr:uid="{00000000-0005-0000-0000-0000D3220000}"/>
    <cellStyle name="_TableHead_Model 03_21_02 Base Case No Weights_Solar Blythe-Interest_Ivanpah-Interest_1_Conemaugh-Interest" xfId="8929" xr:uid="{00000000-0005-0000-0000-0000D4220000}"/>
    <cellStyle name="_TableHead_Model 03_21_02 Base Case No Weights_Solar Blythe-Interest_Ivanpah-Interest_1_Dunkirk-Interest" xfId="8930" xr:uid="{00000000-0005-0000-0000-0000D5220000}"/>
    <cellStyle name="_TableHead_Model 03_21_02 Base Case No Weights_Solar Blythe-Interest_Ivanpah-Interest_1_Indian River-Interest" xfId="8931" xr:uid="{00000000-0005-0000-0000-0000D6220000}"/>
    <cellStyle name="_TableHead_Model 03_21_02 Base Case No Weights_Solar Blythe-Interest_Ivanpah-Interest_Ivanpah- Debt" xfId="8932" xr:uid="{00000000-0005-0000-0000-0000D7220000}"/>
    <cellStyle name="_TableHead_Model 03_21_02 Base Case No Weights_Solar Blythe-Interest_Ivanpah-Interest_Ivanpah- Debt_Conemaugh-Interest" xfId="8933" xr:uid="{00000000-0005-0000-0000-0000D8220000}"/>
    <cellStyle name="_TableHead_Model 03_21_02 Base Case No Weights_Solar Blythe-Interest_Ivanpah-Interest_Ivanpah- Debt_Dunkirk-Interest" xfId="8934" xr:uid="{00000000-0005-0000-0000-0000D9220000}"/>
    <cellStyle name="_TableHead_Model 03_21_02 Base Case No Weights_Solar Blythe-Interest_Ivanpah-Interest_Ivanpah- Debt_Indian River-Interest" xfId="8935" xr:uid="{00000000-0005-0000-0000-0000DA220000}"/>
    <cellStyle name="_TableHead_Model 03_21_02 Base Case No Weights_Solar Blythe-Interest_Ivanpah-Interest_Ivanpah-Interest" xfId="8936" xr:uid="{00000000-0005-0000-0000-0000DB220000}"/>
    <cellStyle name="_TableHead_Model 03_21_02 Base Case No Weights_Solar Blythe-Interest_Ivanpah-Interest_Ivanpah-Interest_Conemaugh-Interest" xfId="8937" xr:uid="{00000000-0005-0000-0000-0000DC220000}"/>
    <cellStyle name="_TableHead_Model 03_21_02 Base Case No Weights_Solar Blythe-Interest_Ivanpah-Interest_Ivanpah-Interest_Dunkirk-Interest" xfId="8938" xr:uid="{00000000-0005-0000-0000-0000DD220000}"/>
    <cellStyle name="_TableHead_Model 03_21_02 Base Case No Weights_Solar Blythe-Interest_Ivanpah-Interest_Ivanpah-Interest_Indian River-Interest" xfId="8939" xr:uid="{00000000-0005-0000-0000-0000DE220000}"/>
    <cellStyle name="_TableHead_Model 03_21_02 Base Case No Weights_Solar Blythe-Interest_Ivanpah-Interest_SPP-Interest" xfId="8940" xr:uid="{00000000-0005-0000-0000-0000DF220000}"/>
    <cellStyle name="_TableHead_Model 03_21_02 Base Case No Weights_Solar Blythe-Interest_Ivanpah-Interest_SPP-Interest_Conemaugh-Interest" xfId="8941" xr:uid="{00000000-0005-0000-0000-0000E0220000}"/>
    <cellStyle name="_TableHead_Model 03_21_02 Base Case No Weights_Solar Blythe-Interest_Ivanpah-Interest_SPP-Interest_Dunkirk-Interest" xfId="8942" xr:uid="{00000000-0005-0000-0000-0000E1220000}"/>
    <cellStyle name="_TableHead_Model 03_21_02 Base Case No Weights_Solar Blythe-Interest_Ivanpah-Interest_SPP-Interest_Indian River-Interest" xfId="8943" xr:uid="{00000000-0005-0000-0000-0000E2220000}"/>
    <cellStyle name="_TableHead_Model 03_21_02 Base Case No Weights_Solar Blythe-Interest_Solar Blythe-Interest" xfId="8944" xr:uid="{00000000-0005-0000-0000-0000E3220000}"/>
    <cellStyle name="_TableHead_Model 03_21_02 Base Case No Weights_Solar Blythe-Interest_Solar Blythe-Interest_Ivanpah- Debt" xfId="8945" xr:uid="{00000000-0005-0000-0000-0000E4220000}"/>
    <cellStyle name="_TableHead_Model 03_21_02 Base Case No Weights_Solar Blythe-Interest_Solar Blythe-Interest_Ivanpah- Debt_Conemaugh-Interest" xfId="8946" xr:uid="{00000000-0005-0000-0000-0000E5220000}"/>
    <cellStyle name="_TableHead_Model 03_21_02 Base Case No Weights_Solar Blythe-Interest_Solar Blythe-Interest_Ivanpah- Debt_Dunkirk-Interest" xfId="8947" xr:uid="{00000000-0005-0000-0000-0000E6220000}"/>
    <cellStyle name="_TableHead_Model 03_21_02 Base Case No Weights_Solar Blythe-Interest_Solar Blythe-Interest_Ivanpah- Debt_Indian River-Interest" xfId="8948" xr:uid="{00000000-0005-0000-0000-0000E7220000}"/>
    <cellStyle name="_TableHead_Model 03_21_02 Base Case No Weights_Solar Blythe-Interest_Solar Blythe-Interest_Ivanpah-Interest" xfId="8949" xr:uid="{00000000-0005-0000-0000-0000E8220000}"/>
    <cellStyle name="_TableHead_Model 03_21_02 Base Case No Weights_Solar Blythe-Interest_Solar Blythe-Interest_Ivanpah-Interest_Conemaugh-Interest" xfId="8950" xr:uid="{00000000-0005-0000-0000-0000E9220000}"/>
    <cellStyle name="_TableHead_Model 03_21_02 Base Case No Weights_Solar Blythe-Interest_Solar Blythe-Interest_Ivanpah-Interest_Dunkirk-Interest" xfId="8951" xr:uid="{00000000-0005-0000-0000-0000EA220000}"/>
    <cellStyle name="_TableHead_Model 03_21_02 Base Case No Weights_Solar Blythe-Interest_Solar Blythe-Interest_Ivanpah-Interest_Indian River-Interest" xfId="8952" xr:uid="{00000000-0005-0000-0000-0000EB220000}"/>
    <cellStyle name="_TableHead_Model 03_21_02 Base Case No Weights_Solar Blythe-Interest_Solar Blythe-Interest_SPP-Interest" xfId="8953" xr:uid="{00000000-0005-0000-0000-0000EC220000}"/>
    <cellStyle name="_TableHead_Model 03_21_02 Base Case No Weights_Solar Blythe-Interest_Solar Blythe-Interest_SPP-Interest_Conemaugh-Interest" xfId="8954" xr:uid="{00000000-0005-0000-0000-0000ED220000}"/>
    <cellStyle name="_TableHead_Model 03_21_02 Base Case No Weights_Solar Blythe-Interest_Solar Blythe-Interest_SPP-Interest_Dunkirk-Interest" xfId="8955" xr:uid="{00000000-0005-0000-0000-0000EE220000}"/>
    <cellStyle name="_TableHead_Model 03_21_02 Base Case No Weights_Solar Blythe-Interest_Solar Blythe-Interest_SPP-Interest_Indian River-Interest" xfId="8956" xr:uid="{00000000-0005-0000-0000-0000EF220000}"/>
    <cellStyle name="_TableHead_Model 03_21_02 Base Case No Weights_Solar Blythe-Interest_SPP-Interest" xfId="8957" xr:uid="{00000000-0005-0000-0000-0000F0220000}"/>
    <cellStyle name="_TableHead_Model 03_21_02 Base Case No Weights_Solar Blythe-Interest_SPP-Interest_Conemaugh-Interest" xfId="8958" xr:uid="{00000000-0005-0000-0000-0000F1220000}"/>
    <cellStyle name="_TableHead_Model 03_21_02 Base Case No Weights_Solar Blythe-Interest_SPP-Interest_Dunkirk-Interest" xfId="8959" xr:uid="{00000000-0005-0000-0000-0000F2220000}"/>
    <cellStyle name="_TableHead_Model 03_21_02 Base Case No Weights_Solar Blythe-Interest_SPP-Interest_Indian River-Interest" xfId="8960" xr:uid="{00000000-0005-0000-0000-0000F3220000}"/>
    <cellStyle name="_TableHead_Model 03_21_02 Base Case No Weights_South Trent W- Debt" xfId="8961" xr:uid="{00000000-0005-0000-0000-0000F4220000}"/>
    <cellStyle name="_TableHead_Model 03_21_02 Base Case No Weights_South Trent W- Debt_Ivanpah- Debt" xfId="8962" xr:uid="{00000000-0005-0000-0000-0000F5220000}"/>
    <cellStyle name="_TableHead_Model 03_21_02 Base Case No Weights_South Trent W- Debt_Ivanpah- Debt_Conemaugh-Interest" xfId="8963" xr:uid="{00000000-0005-0000-0000-0000F6220000}"/>
    <cellStyle name="_TableHead_Model 03_21_02 Base Case No Weights_South Trent W- Debt_Ivanpah- Debt_Dunkirk-Interest" xfId="8964" xr:uid="{00000000-0005-0000-0000-0000F7220000}"/>
    <cellStyle name="_TableHead_Model 03_21_02 Base Case No Weights_South Trent W- Debt_Ivanpah- Debt_Indian River-Interest" xfId="8965" xr:uid="{00000000-0005-0000-0000-0000F8220000}"/>
    <cellStyle name="_TableHead_Model 03_21_02 Base Case No Weights_South Trent W- Debt_Ivanpah-Interest" xfId="8966" xr:uid="{00000000-0005-0000-0000-0000F9220000}"/>
    <cellStyle name="_TableHead_Model 03_21_02 Base Case No Weights_South Trent W- Debt_Ivanpah-Interest_Conemaugh-Interest" xfId="8967" xr:uid="{00000000-0005-0000-0000-0000FA220000}"/>
    <cellStyle name="_TableHead_Model 03_21_02 Base Case No Weights_South Trent W- Debt_Ivanpah-Interest_Dunkirk-Interest" xfId="8968" xr:uid="{00000000-0005-0000-0000-0000FB220000}"/>
    <cellStyle name="_TableHead_Model 03_21_02 Base Case No Weights_South Trent W- Debt_Ivanpah-Interest_Indian River-Interest" xfId="8969" xr:uid="{00000000-0005-0000-0000-0000FC220000}"/>
    <cellStyle name="_TableHead_Model 03_21_02 Base Case No Weights_South Trent W- Debt_Roadrunner-Interest" xfId="8970" xr:uid="{00000000-0005-0000-0000-0000FD220000}"/>
    <cellStyle name="_TableHead_Model 03_21_02 Base Case No Weights_South Trent W- Debt_Roadrunner-Interest_Ivanpah- Debt" xfId="8971" xr:uid="{00000000-0005-0000-0000-0000FE220000}"/>
    <cellStyle name="_TableHead_Model 03_21_02 Base Case No Weights_South Trent W- Debt_Roadrunner-Interest_Ivanpah- Debt_1" xfId="8972" xr:uid="{00000000-0005-0000-0000-0000FF220000}"/>
    <cellStyle name="_TableHead_Model 03_21_02 Base Case No Weights_South Trent W- Debt_Roadrunner-Interest_Ivanpah- Debt_1_Conemaugh-Interest" xfId="8973" xr:uid="{00000000-0005-0000-0000-000000230000}"/>
    <cellStyle name="_TableHead_Model 03_21_02 Base Case No Weights_South Trent W- Debt_Roadrunner-Interest_Ivanpah- Debt_1_Dunkirk-Interest" xfId="8974" xr:uid="{00000000-0005-0000-0000-000001230000}"/>
    <cellStyle name="_TableHead_Model 03_21_02 Base Case No Weights_South Trent W- Debt_Roadrunner-Interest_Ivanpah- Debt_1_Indian River-Interest" xfId="8975" xr:uid="{00000000-0005-0000-0000-000002230000}"/>
    <cellStyle name="_TableHead_Model 03_21_02 Base Case No Weights_South Trent W- Debt_Roadrunner-Interest_Ivanpah- Debt_Ivanpah- Debt" xfId="8976" xr:uid="{00000000-0005-0000-0000-000003230000}"/>
    <cellStyle name="_TableHead_Model 03_21_02 Base Case No Weights_South Trent W- Debt_Roadrunner-Interest_Ivanpah- Debt_Ivanpah- Debt_Conemaugh-Interest" xfId="8977" xr:uid="{00000000-0005-0000-0000-000004230000}"/>
    <cellStyle name="_TableHead_Model 03_21_02 Base Case No Weights_South Trent W- Debt_Roadrunner-Interest_Ivanpah- Debt_Ivanpah- Debt_Dunkirk-Interest" xfId="8978" xr:uid="{00000000-0005-0000-0000-000005230000}"/>
    <cellStyle name="_TableHead_Model 03_21_02 Base Case No Weights_South Trent W- Debt_Roadrunner-Interest_Ivanpah- Debt_Ivanpah- Debt_Indian River-Interest" xfId="8979" xr:uid="{00000000-0005-0000-0000-000006230000}"/>
    <cellStyle name="_TableHead_Model 03_21_02 Base Case No Weights_South Trent W- Debt_Roadrunner-Interest_Ivanpah- Debt_Ivanpah-Interest" xfId="8980" xr:uid="{00000000-0005-0000-0000-000007230000}"/>
    <cellStyle name="_TableHead_Model 03_21_02 Base Case No Weights_South Trent W- Debt_Roadrunner-Interest_Ivanpah- Debt_Ivanpah-Interest_Conemaugh-Interest" xfId="8981" xr:uid="{00000000-0005-0000-0000-000008230000}"/>
    <cellStyle name="_TableHead_Model 03_21_02 Base Case No Weights_South Trent W- Debt_Roadrunner-Interest_Ivanpah- Debt_Ivanpah-Interest_Dunkirk-Interest" xfId="8982" xr:uid="{00000000-0005-0000-0000-000009230000}"/>
    <cellStyle name="_TableHead_Model 03_21_02 Base Case No Weights_South Trent W- Debt_Roadrunner-Interest_Ivanpah- Debt_Ivanpah-Interest_Indian River-Interest" xfId="8983" xr:uid="{00000000-0005-0000-0000-00000A230000}"/>
    <cellStyle name="_TableHead_Model 03_21_02 Base Case No Weights_South Trent W- Debt_Roadrunner-Interest_Ivanpah- Debt_SPP-Interest" xfId="8984" xr:uid="{00000000-0005-0000-0000-00000B230000}"/>
    <cellStyle name="_TableHead_Model 03_21_02 Base Case No Weights_South Trent W- Debt_Roadrunner-Interest_Ivanpah- Debt_SPP-Interest_Conemaugh-Interest" xfId="8985" xr:uid="{00000000-0005-0000-0000-00000C230000}"/>
    <cellStyle name="_TableHead_Model 03_21_02 Base Case No Weights_South Trent W- Debt_Roadrunner-Interest_Ivanpah- Debt_SPP-Interest_Dunkirk-Interest" xfId="8986" xr:uid="{00000000-0005-0000-0000-00000D230000}"/>
    <cellStyle name="_TableHead_Model 03_21_02 Base Case No Weights_South Trent W- Debt_Roadrunner-Interest_Ivanpah- Debt_SPP-Interest_Indian River-Interest" xfId="8987" xr:uid="{00000000-0005-0000-0000-00000E230000}"/>
    <cellStyle name="_TableHead_Model 03_21_02 Base Case No Weights_South Trent W- Debt_Roadrunner-Interest_Ivanpah-Interest" xfId="8988" xr:uid="{00000000-0005-0000-0000-00000F230000}"/>
    <cellStyle name="_TableHead_Model 03_21_02 Base Case No Weights_South Trent W- Debt_Roadrunner-Interest_Ivanpah-Interest_1" xfId="8989" xr:uid="{00000000-0005-0000-0000-000010230000}"/>
    <cellStyle name="_TableHead_Model 03_21_02 Base Case No Weights_South Trent W- Debt_Roadrunner-Interest_Ivanpah-Interest_1_Conemaugh-Interest" xfId="8990" xr:uid="{00000000-0005-0000-0000-000011230000}"/>
    <cellStyle name="_TableHead_Model 03_21_02 Base Case No Weights_South Trent W- Debt_Roadrunner-Interest_Ivanpah-Interest_1_Dunkirk-Interest" xfId="8991" xr:uid="{00000000-0005-0000-0000-000012230000}"/>
    <cellStyle name="_TableHead_Model 03_21_02 Base Case No Weights_South Trent W- Debt_Roadrunner-Interest_Ivanpah-Interest_1_Indian River-Interest" xfId="8992" xr:uid="{00000000-0005-0000-0000-000013230000}"/>
    <cellStyle name="_TableHead_Model 03_21_02 Base Case No Weights_South Trent W- Debt_Roadrunner-Interest_Ivanpah-Interest_Ivanpah- Debt" xfId="8993" xr:uid="{00000000-0005-0000-0000-000014230000}"/>
    <cellStyle name="_TableHead_Model 03_21_02 Base Case No Weights_South Trent W- Debt_Roadrunner-Interest_Ivanpah-Interest_Ivanpah- Debt_Conemaugh-Interest" xfId="8994" xr:uid="{00000000-0005-0000-0000-000015230000}"/>
    <cellStyle name="_TableHead_Model 03_21_02 Base Case No Weights_South Trent W- Debt_Roadrunner-Interest_Ivanpah-Interest_Ivanpah- Debt_Dunkirk-Interest" xfId="8995" xr:uid="{00000000-0005-0000-0000-000016230000}"/>
    <cellStyle name="_TableHead_Model 03_21_02 Base Case No Weights_South Trent W- Debt_Roadrunner-Interest_Ivanpah-Interest_Ivanpah- Debt_Indian River-Interest" xfId="8996" xr:uid="{00000000-0005-0000-0000-000017230000}"/>
    <cellStyle name="_TableHead_Model 03_21_02 Base Case No Weights_South Trent W- Debt_Roadrunner-Interest_Ivanpah-Interest_Ivanpah-Interest" xfId="8997" xr:uid="{00000000-0005-0000-0000-000018230000}"/>
    <cellStyle name="_TableHead_Model 03_21_02 Base Case No Weights_South Trent W- Debt_Roadrunner-Interest_Ivanpah-Interest_Ivanpah-Interest_Conemaugh-Interest" xfId="8998" xr:uid="{00000000-0005-0000-0000-000019230000}"/>
    <cellStyle name="_TableHead_Model 03_21_02 Base Case No Weights_South Trent W- Debt_Roadrunner-Interest_Ivanpah-Interest_Ivanpah-Interest_Dunkirk-Interest" xfId="8999" xr:uid="{00000000-0005-0000-0000-00001A230000}"/>
    <cellStyle name="_TableHead_Model 03_21_02 Base Case No Weights_South Trent W- Debt_Roadrunner-Interest_Ivanpah-Interest_Ivanpah-Interest_Indian River-Interest" xfId="9000" xr:uid="{00000000-0005-0000-0000-00001B230000}"/>
    <cellStyle name="_TableHead_Model 03_21_02 Base Case No Weights_South Trent W- Debt_Roadrunner-Interest_Ivanpah-Interest_SPP-Interest" xfId="9001" xr:uid="{00000000-0005-0000-0000-00001C230000}"/>
    <cellStyle name="_TableHead_Model 03_21_02 Base Case No Weights_South Trent W- Debt_Roadrunner-Interest_Ivanpah-Interest_SPP-Interest_Conemaugh-Interest" xfId="9002" xr:uid="{00000000-0005-0000-0000-00001D230000}"/>
    <cellStyle name="_TableHead_Model 03_21_02 Base Case No Weights_South Trent W- Debt_Roadrunner-Interest_Ivanpah-Interest_SPP-Interest_Dunkirk-Interest" xfId="9003" xr:uid="{00000000-0005-0000-0000-00001E230000}"/>
    <cellStyle name="_TableHead_Model 03_21_02 Base Case No Weights_South Trent W- Debt_Roadrunner-Interest_Ivanpah-Interest_SPP-Interest_Indian River-Interest" xfId="9004" xr:uid="{00000000-0005-0000-0000-00001F230000}"/>
    <cellStyle name="_TableHead_Model 03_21_02 Base Case No Weights_South Trent W- Debt_Roadrunner-Interest_Solar Blythe-Interest" xfId="9005" xr:uid="{00000000-0005-0000-0000-000020230000}"/>
    <cellStyle name="_TableHead_Model 03_21_02 Base Case No Weights_South Trent W- Debt_Roadrunner-Interest_Solar Blythe-Interest_Ivanpah- Debt" xfId="9006" xr:uid="{00000000-0005-0000-0000-000021230000}"/>
    <cellStyle name="_TableHead_Model 03_21_02 Base Case No Weights_South Trent W- Debt_Roadrunner-Interest_Solar Blythe-Interest_Ivanpah- Debt_Conemaugh-Interest" xfId="9007" xr:uid="{00000000-0005-0000-0000-000022230000}"/>
    <cellStyle name="_TableHead_Model 03_21_02 Base Case No Weights_South Trent W- Debt_Roadrunner-Interest_Solar Blythe-Interest_Ivanpah- Debt_Dunkirk-Interest" xfId="9008" xr:uid="{00000000-0005-0000-0000-000023230000}"/>
    <cellStyle name="_TableHead_Model 03_21_02 Base Case No Weights_South Trent W- Debt_Roadrunner-Interest_Solar Blythe-Interest_Ivanpah- Debt_Indian River-Interest" xfId="9009" xr:uid="{00000000-0005-0000-0000-000024230000}"/>
    <cellStyle name="_TableHead_Model 03_21_02 Base Case No Weights_South Trent W- Debt_Roadrunner-Interest_Solar Blythe-Interest_Ivanpah-Interest" xfId="9010" xr:uid="{00000000-0005-0000-0000-000025230000}"/>
    <cellStyle name="_TableHead_Model 03_21_02 Base Case No Weights_South Trent W- Debt_Roadrunner-Interest_Solar Blythe-Interest_Ivanpah-Interest_Conemaugh-Interest" xfId="9011" xr:uid="{00000000-0005-0000-0000-000026230000}"/>
    <cellStyle name="_TableHead_Model 03_21_02 Base Case No Weights_South Trent W- Debt_Roadrunner-Interest_Solar Blythe-Interest_Ivanpah-Interest_Dunkirk-Interest" xfId="9012" xr:uid="{00000000-0005-0000-0000-000027230000}"/>
    <cellStyle name="_TableHead_Model 03_21_02 Base Case No Weights_South Trent W- Debt_Roadrunner-Interest_Solar Blythe-Interest_Ivanpah-Interest_Indian River-Interest" xfId="9013" xr:uid="{00000000-0005-0000-0000-000028230000}"/>
    <cellStyle name="_TableHead_Model 03_21_02 Base Case No Weights_South Trent W- Debt_Roadrunner-Interest_Solar Blythe-Interest_SPP-Interest" xfId="9014" xr:uid="{00000000-0005-0000-0000-000029230000}"/>
    <cellStyle name="_TableHead_Model 03_21_02 Base Case No Weights_South Trent W- Debt_Roadrunner-Interest_Solar Blythe-Interest_SPP-Interest_Conemaugh-Interest" xfId="9015" xr:uid="{00000000-0005-0000-0000-00002A230000}"/>
    <cellStyle name="_TableHead_Model 03_21_02 Base Case No Weights_South Trent W- Debt_Roadrunner-Interest_Solar Blythe-Interest_SPP-Interest_Dunkirk-Interest" xfId="9016" xr:uid="{00000000-0005-0000-0000-00002B230000}"/>
    <cellStyle name="_TableHead_Model 03_21_02 Base Case No Weights_South Trent W- Debt_Roadrunner-Interest_Solar Blythe-Interest_SPP-Interest_Indian River-Interest" xfId="9017" xr:uid="{00000000-0005-0000-0000-00002C230000}"/>
    <cellStyle name="_TableHead_Model 03_21_02 Base Case No Weights_South Trent W- Debt_Roadrunner-Interest_SPP-Interest" xfId="9018" xr:uid="{00000000-0005-0000-0000-00002D230000}"/>
    <cellStyle name="_TableHead_Model 03_21_02 Base Case No Weights_South Trent W- Debt_Roadrunner-Interest_SPP-Interest_Conemaugh-Interest" xfId="9019" xr:uid="{00000000-0005-0000-0000-00002E230000}"/>
    <cellStyle name="_TableHead_Model 03_21_02 Base Case No Weights_South Trent W- Debt_Roadrunner-Interest_SPP-Interest_Dunkirk-Interest" xfId="9020" xr:uid="{00000000-0005-0000-0000-00002F230000}"/>
    <cellStyle name="_TableHead_Model 03_21_02 Base Case No Weights_South Trent W- Debt_Roadrunner-Interest_SPP-Interest_Indian River-Interest" xfId="9021" xr:uid="{00000000-0005-0000-0000-000030230000}"/>
    <cellStyle name="_TableHead_Model 03_21_02 Base Case No Weights_South Trent W- Debt_Solar Blythe- Debt" xfId="9022" xr:uid="{00000000-0005-0000-0000-000031230000}"/>
    <cellStyle name="_TableHead_Model 03_21_02 Base Case No Weights_South Trent W- Debt_Solar Blythe- Debt_Ivanpah- Debt" xfId="9023" xr:uid="{00000000-0005-0000-0000-000032230000}"/>
    <cellStyle name="_TableHead_Model 03_21_02 Base Case No Weights_South Trent W- Debt_Solar Blythe- Debt_Ivanpah- Debt_1" xfId="9024" xr:uid="{00000000-0005-0000-0000-000033230000}"/>
    <cellStyle name="_TableHead_Model 03_21_02 Base Case No Weights_South Trent W- Debt_Solar Blythe- Debt_Ivanpah- Debt_1_Conemaugh-Interest" xfId="9025" xr:uid="{00000000-0005-0000-0000-000034230000}"/>
    <cellStyle name="_TableHead_Model 03_21_02 Base Case No Weights_South Trent W- Debt_Solar Blythe- Debt_Ivanpah- Debt_1_Dunkirk-Interest" xfId="9026" xr:uid="{00000000-0005-0000-0000-000035230000}"/>
    <cellStyle name="_TableHead_Model 03_21_02 Base Case No Weights_South Trent W- Debt_Solar Blythe- Debt_Ivanpah- Debt_1_Indian River-Interest" xfId="9027" xr:uid="{00000000-0005-0000-0000-000036230000}"/>
    <cellStyle name="_TableHead_Model 03_21_02 Base Case No Weights_South Trent W- Debt_Solar Blythe- Debt_Ivanpah- Debt_Ivanpah- Debt" xfId="9028" xr:uid="{00000000-0005-0000-0000-000037230000}"/>
    <cellStyle name="_TableHead_Model 03_21_02 Base Case No Weights_South Trent W- Debt_Solar Blythe- Debt_Ivanpah- Debt_Ivanpah- Debt_Conemaugh-Interest" xfId="9029" xr:uid="{00000000-0005-0000-0000-000038230000}"/>
    <cellStyle name="_TableHead_Model 03_21_02 Base Case No Weights_South Trent W- Debt_Solar Blythe- Debt_Ivanpah- Debt_Ivanpah- Debt_Dunkirk-Interest" xfId="9030" xr:uid="{00000000-0005-0000-0000-000039230000}"/>
    <cellStyle name="_TableHead_Model 03_21_02 Base Case No Weights_South Trent W- Debt_Solar Blythe- Debt_Ivanpah- Debt_Ivanpah- Debt_Indian River-Interest" xfId="9031" xr:uid="{00000000-0005-0000-0000-00003A230000}"/>
    <cellStyle name="_TableHead_Model 03_21_02 Base Case No Weights_South Trent W- Debt_Solar Blythe- Debt_Ivanpah- Debt_Ivanpah-Interest" xfId="9032" xr:uid="{00000000-0005-0000-0000-00003B230000}"/>
    <cellStyle name="_TableHead_Model 03_21_02 Base Case No Weights_South Trent W- Debt_Solar Blythe- Debt_Ivanpah- Debt_Ivanpah-Interest_Conemaugh-Interest" xfId="9033" xr:uid="{00000000-0005-0000-0000-00003C230000}"/>
    <cellStyle name="_TableHead_Model 03_21_02 Base Case No Weights_South Trent W- Debt_Solar Blythe- Debt_Ivanpah- Debt_Ivanpah-Interest_Dunkirk-Interest" xfId="9034" xr:uid="{00000000-0005-0000-0000-00003D230000}"/>
    <cellStyle name="_TableHead_Model 03_21_02 Base Case No Weights_South Trent W- Debt_Solar Blythe- Debt_Ivanpah- Debt_Ivanpah-Interest_Indian River-Interest" xfId="9035" xr:uid="{00000000-0005-0000-0000-00003E230000}"/>
    <cellStyle name="_TableHead_Model 03_21_02 Base Case No Weights_South Trent W- Debt_Solar Blythe- Debt_Ivanpah- Debt_SPP-Interest" xfId="9036" xr:uid="{00000000-0005-0000-0000-00003F230000}"/>
    <cellStyle name="_TableHead_Model 03_21_02 Base Case No Weights_South Trent W- Debt_Solar Blythe- Debt_Ivanpah- Debt_SPP-Interest_Conemaugh-Interest" xfId="9037" xr:uid="{00000000-0005-0000-0000-000040230000}"/>
    <cellStyle name="_TableHead_Model 03_21_02 Base Case No Weights_South Trent W- Debt_Solar Blythe- Debt_Ivanpah- Debt_SPP-Interest_Dunkirk-Interest" xfId="9038" xr:uid="{00000000-0005-0000-0000-000041230000}"/>
    <cellStyle name="_TableHead_Model 03_21_02 Base Case No Weights_South Trent W- Debt_Solar Blythe- Debt_Ivanpah- Debt_SPP-Interest_Indian River-Interest" xfId="9039" xr:uid="{00000000-0005-0000-0000-000042230000}"/>
    <cellStyle name="_TableHead_Model 03_21_02 Base Case No Weights_South Trent W- Debt_Solar Blythe- Debt_Ivanpah-Interest" xfId="9040" xr:uid="{00000000-0005-0000-0000-000043230000}"/>
    <cellStyle name="_TableHead_Model 03_21_02 Base Case No Weights_South Trent W- Debt_Solar Blythe- Debt_Ivanpah-Interest_1" xfId="9041" xr:uid="{00000000-0005-0000-0000-000044230000}"/>
    <cellStyle name="_TableHead_Model 03_21_02 Base Case No Weights_South Trent W- Debt_Solar Blythe- Debt_Ivanpah-Interest_1_Conemaugh-Interest" xfId="9042" xr:uid="{00000000-0005-0000-0000-000045230000}"/>
    <cellStyle name="_TableHead_Model 03_21_02 Base Case No Weights_South Trent W- Debt_Solar Blythe- Debt_Ivanpah-Interest_1_Dunkirk-Interest" xfId="9043" xr:uid="{00000000-0005-0000-0000-000046230000}"/>
    <cellStyle name="_TableHead_Model 03_21_02 Base Case No Weights_South Trent W- Debt_Solar Blythe- Debt_Ivanpah-Interest_1_Indian River-Interest" xfId="9044" xr:uid="{00000000-0005-0000-0000-000047230000}"/>
    <cellStyle name="_TableHead_Model 03_21_02 Base Case No Weights_South Trent W- Debt_Solar Blythe- Debt_Ivanpah-Interest_Ivanpah- Debt" xfId="9045" xr:uid="{00000000-0005-0000-0000-000048230000}"/>
    <cellStyle name="_TableHead_Model 03_21_02 Base Case No Weights_South Trent W- Debt_Solar Blythe- Debt_Ivanpah-Interest_Ivanpah- Debt_Conemaugh-Interest" xfId="9046" xr:uid="{00000000-0005-0000-0000-000049230000}"/>
    <cellStyle name="_TableHead_Model 03_21_02 Base Case No Weights_South Trent W- Debt_Solar Blythe- Debt_Ivanpah-Interest_Ivanpah- Debt_Dunkirk-Interest" xfId="9047" xr:uid="{00000000-0005-0000-0000-00004A230000}"/>
    <cellStyle name="_TableHead_Model 03_21_02 Base Case No Weights_South Trent W- Debt_Solar Blythe- Debt_Ivanpah-Interest_Ivanpah- Debt_Indian River-Interest" xfId="9048" xr:uid="{00000000-0005-0000-0000-00004B230000}"/>
    <cellStyle name="_TableHead_Model 03_21_02 Base Case No Weights_South Trent W- Debt_Solar Blythe- Debt_Ivanpah-Interest_Ivanpah-Interest" xfId="9049" xr:uid="{00000000-0005-0000-0000-00004C230000}"/>
    <cellStyle name="_TableHead_Model 03_21_02 Base Case No Weights_South Trent W- Debt_Solar Blythe- Debt_Ivanpah-Interest_Ivanpah-Interest_Conemaugh-Interest" xfId="9050" xr:uid="{00000000-0005-0000-0000-00004D230000}"/>
    <cellStyle name="_TableHead_Model 03_21_02 Base Case No Weights_South Trent W- Debt_Solar Blythe- Debt_Ivanpah-Interest_Ivanpah-Interest_Dunkirk-Interest" xfId="9051" xr:uid="{00000000-0005-0000-0000-00004E230000}"/>
    <cellStyle name="_TableHead_Model 03_21_02 Base Case No Weights_South Trent W- Debt_Solar Blythe- Debt_Ivanpah-Interest_Ivanpah-Interest_Indian River-Interest" xfId="9052" xr:uid="{00000000-0005-0000-0000-00004F230000}"/>
    <cellStyle name="_TableHead_Model 03_21_02 Base Case No Weights_South Trent W- Debt_Solar Blythe- Debt_Ivanpah-Interest_SPP-Interest" xfId="9053" xr:uid="{00000000-0005-0000-0000-000050230000}"/>
    <cellStyle name="_TableHead_Model 03_21_02 Base Case No Weights_South Trent W- Debt_Solar Blythe- Debt_Ivanpah-Interest_SPP-Interest_Conemaugh-Interest" xfId="9054" xr:uid="{00000000-0005-0000-0000-000051230000}"/>
    <cellStyle name="_TableHead_Model 03_21_02 Base Case No Weights_South Trent W- Debt_Solar Blythe- Debt_Ivanpah-Interest_SPP-Interest_Dunkirk-Interest" xfId="9055" xr:uid="{00000000-0005-0000-0000-000052230000}"/>
    <cellStyle name="_TableHead_Model 03_21_02 Base Case No Weights_South Trent W- Debt_Solar Blythe- Debt_Ivanpah-Interest_SPP-Interest_Indian River-Interest" xfId="9056" xr:uid="{00000000-0005-0000-0000-000053230000}"/>
    <cellStyle name="_TableHead_Model 03_21_02 Base Case No Weights_South Trent W- Debt_Solar Blythe- Debt_Solar Blythe-Interest" xfId="9057" xr:uid="{00000000-0005-0000-0000-000054230000}"/>
    <cellStyle name="_TableHead_Model 03_21_02 Base Case No Weights_South Trent W- Debt_Solar Blythe- Debt_Solar Blythe-Interest_Ivanpah- Debt" xfId="9058" xr:uid="{00000000-0005-0000-0000-000055230000}"/>
    <cellStyle name="_TableHead_Model 03_21_02 Base Case No Weights_South Trent W- Debt_Solar Blythe- Debt_Solar Blythe-Interest_Ivanpah- Debt_Conemaugh-Interest" xfId="9059" xr:uid="{00000000-0005-0000-0000-000056230000}"/>
    <cellStyle name="_TableHead_Model 03_21_02 Base Case No Weights_South Trent W- Debt_Solar Blythe- Debt_Solar Blythe-Interest_Ivanpah- Debt_Dunkirk-Interest" xfId="9060" xr:uid="{00000000-0005-0000-0000-000057230000}"/>
    <cellStyle name="_TableHead_Model 03_21_02 Base Case No Weights_South Trent W- Debt_Solar Blythe- Debt_Solar Blythe-Interest_Ivanpah- Debt_Indian River-Interest" xfId="9061" xr:uid="{00000000-0005-0000-0000-000058230000}"/>
    <cellStyle name="_TableHead_Model 03_21_02 Base Case No Weights_South Trent W- Debt_Solar Blythe- Debt_Solar Blythe-Interest_Ivanpah-Interest" xfId="9062" xr:uid="{00000000-0005-0000-0000-000059230000}"/>
    <cellStyle name="_TableHead_Model 03_21_02 Base Case No Weights_South Trent W- Debt_Solar Blythe- Debt_Solar Blythe-Interest_Ivanpah-Interest_Conemaugh-Interest" xfId="9063" xr:uid="{00000000-0005-0000-0000-00005A230000}"/>
    <cellStyle name="_TableHead_Model 03_21_02 Base Case No Weights_South Trent W- Debt_Solar Blythe- Debt_Solar Blythe-Interest_Ivanpah-Interest_Dunkirk-Interest" xfId="9064" xr:uid="{00000000-0005-0000-0000-00005B230000}"/>
    <cellStyle name="_TableHead_Model 03_21_02 Base Case No Weights_South Trent W- Debt_Solar Blythe- Debt_Solar Blythe-Interest_Ivanpah-Interest_Indian River-Interest" xfId="9065" xr:uid="{00000000-0005-0000-0000-00005C230000}"/>
    <cellStyle name="_TableHead_Model 03_21_02 Base Case No Weights_South Trent W- Debt_Solar Blythe- Debt_Solar Blythe-Interest_SPP-Interest" xfId="9066" xr:uid="{00000000-0005-0000-0000-00005D230000}"/>
    <cellStyle name="_TableHead_Model 03_21_02 Base Case No Weights_South Trent W- Debt_Solar Blythe- Debt_Solar Blythe-Interest_SPP-Interest_Conemaugh-Interest" xfId="9067" xr:uid="{00000000-0005-0000-0000-00005E230000}"/>
    <cellStyle name="_TableHead_Model 03_21_02 Base Case No Weights_South Trent W- Debt_Solar Blythe- Debt_Solar Blythe-Interest_SPP-Interest_Dunkirk-Interest" xfId="9068" xr:uid="{00000000-0005-0000-0000-00005F230000}"/>
    <cellStyle name="_TableHead_Model 03_21_02 Base Case No Weights_South Trent W- Debt_Solar Blythe- Debt_Solar Blythe-Interest_SPP-Interest_Indian River-Interest" xfId="9069" xr:uid="{00000000-0005-0000-0000-000060230000}"/>
    <cellStyle name="_TableHead_Model 03_21_02 Base Case No Weights_South Trent W- Debt_Solar Blythe- Debt_SPP-Interest" xfId="9070" xr:uid="{00000000-0005-0000-0000-000061230000}"/>
    <cellStyle name="_TableHead_Model 03_21_02 Base Case No Weights_South Trent W- Debt_Solar Blythe- Debt_SPP-Interest_Conemaugh-Interest" xfId="9071" xr:uid="{00000000-0005-0000-0000-000062230000}"/>
    <cellStyle name="_TableHead_Model 03_21_02 Base Case No Weights_South Trent W- Debt_Solar Blythe- Debt_SPP-Interest_Dunkirk-Interest" xfId="9072" xr:uid="{00000000-0005-0000-0000-000063230000}"/>
    <cellStyle name="_TableHead_Model 03_21_02 Base Case No Weights_South Trent W- Debt_Solar Blythe- Debt_SPP-Interest_Indian River-Interest" xfId="9073" xr:uid="{00000000-0005-0000-0000-000064230000}"/>
    <cellStyle name="_TableHead_Model 03_21_02 Base Case No Weights_South Trent W- Debt_Solar Blythe-Interest" xfId="9074" xr:uid="{00000000-0005-0000-0000-000065230000}"/>
    <cellStyle name="_TableHead_Model 03_21_02 Base Case No Weights_South Trent W- Debt_Solar Blythe-Interest_Ivanpah- Debt" xfId="9075" xr:uid="{00000000-0005-0000-0000-000066230000}"/>
    <cellStyle name="_TableHead_Model 03_21_02 Base Case No Weights_South Trent W- Debt_Solar Blythe-Interest_Ivanpah- Debt_1" xfId="9076" xr:uid="{00000000-0005-0000-0000-000067230000}"/>
    <cellStyle name="_TableHead_Model 03_21_02 Base Case No Weights_South Trent W- Debt_Solar Blythe-Interest_Ivanpah- Debt_1_Conemaugh-Interest" xfId="9077" xr:uid="{00000000-0005-0000-0000-000068230000}"/>
    <cellStyle name="_TableHead_Model 03_21_02 Base Case No Weights_South Trent W- Debt_Solar Blythe-Interest_Ivanpah- Debt_1_Dunkirk-Interest" xfId="9078" xr:uid="{00000000-0005-0000-0000-000069230000}"/>
    <cellStyle name="_TableHead_Model 03_21_02 Base Case No Weights_South Trent W- Debt_Solar Blythe-Interest_Ivanpah- Debt_1_Indian River-Interest" xfId="9079" xr:uid="{00000000-0005-0000-0000-00006A230000}"/>
    <cellStyle name="_TableHead_Model 03_21_02 Base Case No Weights_South Trent W- Debt_Solar Blythe-Interest_Ivanpah- Debt_Ivanpah- Debt" xfId="9080" xr:uid="{00000000-0005-0000-0000-00006B230000}"/>
    <cellStyle name="_TableHead_Model 03_21_02 Base Case No Weights_South Trent W- Debt_Solar Blythe-Interest_Ivanpah- Debt_Ivanpah- Debt_Conemaugh-Interest" xfId="9081" xr:uid="{00000000-0005-0000-0000-00006C230000}"/>
    <cellStyle name="_TableHead_Model 03_21_02 Base Case No Weights_South Trent W- Debt_Solar Blythe-Interest_Ivanpah- Debt_Ivanpah- Debt_Dunkirk-Interest" xfId="9082" xr:uid="{00000000-0005-0000-0000-00006D230000}"/>
    <cellStyle name="_TableHead_Model 03_21_02 Base Case No Weights_South Trent W- Debt_Solar Blythe-Interest_Ivanpah- Debt_Ivanpah- Debt_Indian River-Interest" xfId="9083" xr:uid="{00000000-0005-0000-0000-00006E230000}"/>
    <cellStyle name="_TableHead_Model 03_21_02 Base Case No Weights_South Trent W- Debt_Solar Blythe-Interest_Ivanpah- Debt_Ivanpah-Interest" xfId="9084" xr:uid="{00000000-0005-0000-0000-00006F230000}"/>
    <cellStyle name="_TableHead_Model 03_21_02 Base Case No Weights_South Trent W- Debt_Solar Blythe-Interest_Ivanpah- Debt_Ivanpah-Interest_Conemaugh-Interest" xfId="9085" xr:uid="{00000000-0005-0000-0000-000070230000}"/>
    <cellStyle name="_TableHead_Model 03_21_02 Base Case No Weights_South Trent W- Debt_Solar Blythe-Interest_Ivanpah- Debt_Ivanpah-Interest_Dunkirk-Interest" xfId="9086" xr:uid="{00000000-0005-0000-0000-000071230000}"/>
    <cellStyle name="_TableHead_Model 03_21_02 Base Case No Weights_South Trent W- Debt_Solar Blythe-Interest_Ivanpah- Debt_Ivanpah-Interest_Indian River-Interest" xfId="9087" xr:uid="{00000000-0005-0000-0000-000072230000}"/>
    <cellStyle name="_TableHead_Model 03_21_02 Base Case No Weights_South Trent W- Debt_Solar Blythe-Interest_Ivanpah- Debt_SPP-Interest" xfId="9088" xr:uid="{00000000-0005-0000-0000-000073230000}"/>
    <cellStyle name="_TableHead_Model 03_21_02 Base Case No Weights_South Trent W- Debt_Solar Blythe-Interest_Ivanpah- Debt_SPP-Interest_Conemaugh-Interest" xfId="9089" xr:uid="{00000000-0005-0000-0000-000074230000}"/>
    <cellStyle name="_TableHead_Model 03_21_02 Base Case No Weights_South Trent W- Debt_Solar Blythe-Interest_Ivanpah- Debt_SPP-Interest_Dunkirk-Interest" xfId="9090" xr:uid="{00000000-0005-0000-0000-000075230000}"/>
    <cellStyle name="_TableHead_Model 03_21_02 Base Case No Weights_South Trent W- Debt_Solar Blythe-Interest_Ivanpah- Debt_SPP-Interest_Indian River-Interest" xfId="9091" xr:uid="{00000000-0005-0000-0000-000076230000}"/>
    <cellStyle name="_TableHead_Model 03_21_02 Base Case No Weights_South Trent W- Debt_Solar Blythe-Interest_Ivanpah-Interest" xfId="9092" xr:uid="{00000000-0005-0000-0000-000077230000}"/>
    <cellStyle name="_TableHead_Model 03_21_02 Base Case No Weights_South Trent W- Debt_Solar Blythe-Interest_Ivanpah-Interest_1" xfId="9093" xr:uid="{00000000-0005-0000-0000-000078230000}"/>
    <cellStyle name="_TableHead_Model 03_21_02 Base Case No Weights_South Trent W- Debt_Solar Blythe-Interest_Ivanpah-Interest_1_Conemaugh-Interest" xfId="9094" xr:uid="{00000000-0005-0000-0000-000079230000}"/>
    <cellStyle name="_TableHead_Model 03_21_02 Base Case No Weights_South Trent W- Debt_Solar Blythe-Interest_Ivanpah-Interest_1_Dunkirk-Interest" xfId="9095" xr:uid="{00000000-0005-0000-0000-00007A230000}"/>
    <cellStyle name="_TableHead_Model 03_21_02 Base Case No Weights_South Trent W- Debt_Solar Blythe-Interest_Ivanpah-Interest_1_Indian River-Interest" xfId="9096" xr:uid="{00000000-0005-0000-0000-00007B230000}"/>
    <cellStyle name="_TableHead_Model 03_21_02 Base Case No Weights_South Trent W- Debt_Solar Blythe-Interest_Ivanpah-Interest_Ivanpah- Debt" xfId="9097" xr:uid="{00000000-0005-0000-0000-00007C230000}"/>
    <cellStyle name="_TableHead_Model 03_21_02 Base Case No Weights_South Trent W- Debt_Solar Blythe-Interest_Ivanpah-Interest_Ivanpah- Debt_Conemaugh-Interest" xfId="9098" xr:uid="{00000000-0005-0000-0000-00007D230000}"/>
    <cellStyle name="_TableHead_Model 03_21_02 Base Case No Weights_South Trent W- Debt_Solar Blythe-Interest_Ivanpah-Interest_Ivanpah- Debt_Dunkirk-Interest" xfId="9099" xr:uid="{00000000-0005-0000-0000-00007E230000}"/>
    <cellStyle name="_TableHead_Model 03_21_02 Base Case No Weights_South Trent W- Debt_Solar Blythe-Interest_Ivanpah-Interest_Ivanpah- Debt_Indian River-Interest" xfId="9100" xr:uid="{00000000-0005-0000-0000-00007F230000}"/>
    <cellStyle name="_TableHead_Model 03_21_02 Base Case No Weights_South Trent W- Debt_Solar Blythe-Interest_Ivanpah-Interest_Ivanpah-Interest" xfId="9101" xr:uid="{00000000-0005-0000-0000-000080230000}"/>
    <cellStyle name="_TableHead_Model 03_21_02 Base Case No Weights_South Trent W- Debt_Solar Blythe-Interest_Ivanpah-Interest_Ivanpah-Interest_Conemaugh-Interest" xfId="9102" xr:uid="{00000000-0005-0000-0000-000081230000}"/>
    <cellStyle name="_TableHead_Model 03_21_02 Base Case No Weights_South Trent W- Debt_Solar Blythe-Interest_Ivanpah-Interest_Ivanpah-Interest_Dunkirk-Interest" xfId="9103" xr:uid="{00000000-0005-0000-0000-000082230000}"/>
    <cellStyle name="_TableHead_Model 03_21_02 Base Case No Weights_South Trent W- Debt_Solar Blythe-Interest_Ivanpah-Interest_Ivanpah-Interest_Indian River-Interest" xfId="9104" xr:uid="{00000000-0005-0000-0000-000083230000}"/>
    <cellStyle name="_TableHead_Model 03_21_02 Base Case No Weights_South Trent W- Debt_Solar Blythe-Interest_Ivanpah-Interest_SPP-Interest" xfId="9105" xr:uid="{00000000-0005-0000-0000-000084230000}"/>
    <cellStyle name="_TableHead_Model 03_21_02 Base Case No Weights_South Trent W- Debt_Solar Blythe-Interest_Ivanpah-Interest_SPP-Interest_Conemaugh-Interest" xfId="9106" xr:uid="{00000000-0005-0000-0000-000085230000}"/>
    <cellStyle name="_TableHead_Model 03_21_02 Base Case No Weights_South Trent W- Debt_Solar Blythe-Interest_Ivanpah-Interest_SPP-Interest_Dunkirk-Interest" xfId="9107" xr:uid="{00000000-0005-0000-0000-000086230000}"/>
    <cellStyle name="_TableHead_Model 03_21_02 Base Case No Weights_South Trent W- Debt_Solar Blythe-Interest_Ivanpah-Interest_SPP-Interest_Indian River-Interest" xfId="9108" xr:uid="{00000000-0005-0000-0000-000087230000}"/>
    <cellStyle name="_TableHead_Model 03_21_02 Base Case No Weights_South Trent W- Debt_Solar Blythe-Interest_Solar Blythe-Interest" xfId="9109" xr:uid="{00000000-0005-0000-0000-000088230000}"/>
    <cellStyle name="_TableHead_Model 03_21_02 Base Case No Weights_South Trent W- Debt_Solar Blythe-Interest_Solar Blythe-Interest_Ivanpah- Debt" xfId="9110" xr:uid="{00000000-0005-0000-0000-000089230000}"/>
    <cellStyle name="_TableHead_Model 03_21_02 Base Case No Weights_South Trent W- Debt_Solar Blythe-Interest_Solar Blythe-Interest_Ivanpah- Debt_Conemaugh-Interest" xfId="9111" xr:uid="{00000000-0005-0000-0000-00008A230000}"/>
    <cellStyle name="_TableHead_Model 03_21_02 Base Case No Weights_South Trent W- Debt_Solar Blythe-Interest_Solar Blythe-Interest_Ivanpah- Debt_Dunkirk-Interest" xfId="9112" xr:uid="{00000000-0005-0000-0000-00008B230000}"/>
    <cellStyle name="_TableHead_Model 03_21_02 Base Case No Weights_South Trent W- Debt_Solar Blythe-Interest_Solar Blythe-Interest_Ivanpah- Debt_Indian River-Interest" xfId="9113" xr:uid="{00000000-0005-0000-0000-00008C230000}"/>
    <cellStyle name="_TableHead_Model 03_21_02 Base Case No Weights_South Trent W- Debt_Solar Blythe-Interest_Solar Blythe-Interest_Ivanpah-Interest" xfId="9114" xr:uid="{00000000-0005-0000-0000-00008D230000}"/>
    <cellStyle name="_TableHead_Model 03_21_02 Base Case No Weights_South Trent W- Debt_Solar Blythe-Interest_Solar Blythe-Interest_Ivanpah-Interest_Conemaugh-Interest" xfId="9115" xr:uid="{00000000-0005-0000-0000-00008E230000}"/>
    <cellStyle name="_TableHead_Model 03_21_02 Base Case No Weights_South Trent W- Debt_Solar Blythe-Interest_Solar Blythe-Interest_Ivanpah-Interest_Dunkirk-Interest" xfId="9116" xr:uid="{00000000-0005-0000-0000-00008F230000}"/>
    <cellStyle name="_TableHead_Model 03_21_02 Base Case No Weights_South Trent W- Debt_Solar Blythe-Interest_Solar Blythe-Interest_Ivanpah-Interest_Indian River-Interest" xfId="9117" xr:uid="{00000000-0005-0000-0000-000090230000}"/>
    <cellStyle name="_TableHead_Model 03_21_02 Base Case No Weights_South Trent W- Debt_Solar Blythe-Interest_Solar Blythe-Interest_SPP-Interest" xfId="9118" xr:uid="{00000000-0005-0000-0000-000091230000}"/>
    <cellStyle name="_TableHead_Model 03_21_02 Base Case No Weights_South Trent W- Debt_Solar Blythe-Interest_Solar Blythe-Interest_SPP-Interest_Conemaugh-Interest" xfId="9119" xr:uid="{00000000-0005-0000-0000-000092230000}"/>
    <cellStyle name="_TableHead_Model 03_21_02 Base Case No Weights_South Trent W- Debt_Solar Blythe-Interest_Solar Blythe-Interest_SPP-Interest_Dunkirk-Interest" xfId="9120" xr:uid="{00000000-0005-0000-0000-000093230000}"/>
    <cellStyle name="_TableHead_Model 03_21_02 Base Case No Weights_South Trent W- Debt_Solar Blythe-Interest_Solar Blythe-Interest_SPP-Interest_Indian River-Interest" xfId="9121" xr:uid="{00000000-0005-0000-0000-000094230000}"/>
    <cellStyle name="_TableHead_Model 03_21_02 Base Case No Weights_South Trent W- Debt_Solar Blythe-Interest_SPP-Interest" xfId="9122" xr:uid="{00000000-0005-0000-0000-000095230000}"/>
    <cellStyle name="_TableHead_Model 03_21_02 Base Case No Weights_South Trent W- Debt_Solar Blythe-Interest_SPP-Interest_Conemaugh-Interest" xfId="9123" xr:uid="{00000000-0005-0000-0000-000096230000}"/>
    <cellStyle name="_TableHead_Model 03_21_02 Base Case No Weights_South Trent W- Debt_Solar Blythe-Interest_SPP-Interest_Dunkirk-Interest" xfId="9124" xr:uid="{00000000-0005-0000-0000-000097230000}"/>
    <cellStyle name="_TableHead_Model 03_21_02 Base Case No Weights_South Trent W- Debt_Solar Blythe-Interest_SPP-Interest_Indian River-Interest" xfId="9125" xr:uid="{00000000-0005-0000-0000-000098230000}"/>
    <cellStyle name="_TableHead_Model 03_21_02 Base Case No Weights_South Trent W- Debt_SPP-Interest" xfId="9126" xr:uid="{00000000-0005-0000-0000-000099230000}"/>
    <cellStyle name="_TableHead_Model 03_21_02 Base Case No Weights_South Trent W- Debt_SPP-Interest_Conemaugh-Interest" xfId="9127" xr:uid="{00000000-0005-0000-0000-00009A230000}"/>
    <cellStyle name="_TableHead_Model 03_21_02 Base Case No Weights_South Trent W- Debt_SPP-Interest_Dunkirk-Interest" xfId="9128" xr:uid="{00000000-0005-0000-0000-00009B230000}"/>
    <cellStyle name="_TableHead_Model 03_21_02 Base Case No Weights_South Trent W- Debt_SPP-Interest_Indian River-Interest" xfId="9129" xr:uid="{00000000-0005-0000-0000-00009C230000}"/>
    <cellStyle name="_TableHead_Model 03_21_02 Base Case No Weights_South Trent W-Interest" xfId="9130" xr:uid="{00000000-0005-0000-0000-00009D230000}"/>
    <cellStyle name="_TableHead_Model 03_21_02 Base Case No Weights_South Trent W-Interest_Ivanpah- Debt" xfId="9131" xr:uid="{00000000-0005-0000-0000-00009E230000}"/>
    <cellStyle name="_TableHead_Model 03_21_02 Base Case No Weights_South Trent W-Interest_Ivanpah- Debt_Conemaugh-Interest" xfId="9132" xr:uid="{00000000-0005-0000-0000-00009F230000}"/>
    <cellStyle name="_TableHead_Model 03_21_02 Base Case No Weights_South Trent W-Interest_Ivanpah- Debt_Dunkirk-Interest" xfId="9133" xr:uid="{00000000-0005-0000-0000-0000A0230000}"/>
    <cellStyle name="_TableHead_Model 03_21_02 Base Case No Weights_South Trent W-Interest_Ivanpah- Debt_Indian River-Interest" xfId="9134" xr:uid="{00000000-0005-0000-0000-0000A1230000}"/>
    <cellStyle name="_TableHead_Model 03_21_02 Base Case No Weights_South Trent W-Interest_Ivanpah-Interest" xfId="9135" xr:uid="{00000000-0005-0000-0000-0000A2230000}"/>
    <cellStyle name="_TableHead_Model 03_21_02 Base Case No Weights_South Trent W-Interest_Ivanpah-Interest_Conemaugh-Interest" xfId="9136" xr:uid="{00000000-0005-0000-0000-0000A3230000}"/>
    <cellStyle name="_TableHead_Model 03_21_02 Base Case No Weights_South Trent W-Interest_Ivanpah-Interest_Dunkirk-Interest" xfId="9137" xr:uid="{00000000-0005-0000-0000-0000A4230000}"/>
    <cellStyle name="_TableHead_Model 03_21_02 Base Case No Weights_South Trent W-Interest_Ivanpah-Interest_Indian River-Interest" xfId="9138" xr:uid="{00000000-0005-0000-0000-0000A5230000}"/>
    <cellStyle name="_TableHead_Model 03_21_02 Base Case No Weights_South Trent W-Interest_Roadrunner-Interest" xfId="9139" xr:uid="{00000000-0005-0000-0000-0000A6230000}"/>
    <cellStyle name="_TableHead_Model 03_21_02 Base Case No Weights_South Trent W-Interest_Roadrunner-Interest_Ivanpah- Debt" xfId="9140" xr:uid="{00000000-0005-0000-0000-0000A7230000}"/>
    <cellStyle name="_TableHead_Model 03_21_02 Base Case No Weights_South Trent W-Interest_Roadrunner-Interest_Ivanpah- Debt_1" xfId="9141" xr:uid="{00000000-0005-0000-0000-0000A8230000}"/>
    <cellStyle name="_TableHead_Model 03_21_02 Base Case No Weights_South Trent W-Interest_Roadrunner-Interest_Ivanpah- Debt_1_Conemaugh-Interest" xfId="9142" xr:uid="{00000000-0005-0000-0000-0000A9230000}"/>
    <cellStyle name="_TableHead_Model 03_21_02 Base Case No Weights_South Trent W-Interest_Roadrunner-Interest_Ivanpah- Debt_1_Dunkirk-Interest" xfId="9143" xr:uid="{00000000-0005-0000-0000-0000AA230000}"/>
    <cellStyle name="_TableHead_Model 03_21_02 Base Case No Weights_South Trent W-Interest_Roadrunner-Interest_Ivanpah- Debt_1_Indian River-Interest" xfId="9144" xr:uid="{00000000-0005-0000-0000-0000AB230000}"/>
    <cellStyle name="_TableHead_Model 03_21_02 Base Case No Weights_South Trent W-Interest_Roadrunner-Interest_Ivanpah- Debt_Ivanpah- Debt" xfId="9145" xr:uid="{00000000-0005-0000-0000-0000AC230000}"/>
    <cellStyle name="_TableHead_Model 03_21_02 Base Case No Weights_South Trent W-Interest_Roadrunner-Interest_Ivanpah- Debt_Ivanpah- Debt_Conemaugh-Interest" xfId="9146" xr:uid="{00000000-0005-0000-0000-0000AD230000}"/>
    <cellStyle name="_TableHead_Model 03_21_02 Base Case No Weights_South Trent W-Interest_Roadrunner-Interest_Ivanpah- Debt_Ivanpah- Debt_Dunkirk-Interest" xfId="9147" xr:uid="{00000000-0005-0000-0000-0000AE230000}"/>
    <cellStyle name="_TableHead_Model 03_21_02 Base Case No Weights_South Trent W-Interest_Roadrunner-Interest_Ivanpah- Debt_Ivanpah- Debt_Indian River-Interest" xfId="9148" xr:uid="{00000000-0005-0000-0000-0000AF230000}"/>
    <cellStyle name="_TableHead_Model 03_21_02 Base Case No Weights_South Trent W-Interest_Roadrunner-Interest_Ivanpah- Debt_Ivanpah-Interest" xfId="9149" xr:uid="{00000000-0005-0000-0000-0000B0230000}"/>
    <cellStyle name="_TableHead_Model 03_21_02 Base Case No Weights_South Trent W-Interest_Roadrunner-Interest_Ivanpah- Debt_Ivanpah-Interest_Conemaugh-Interest" xfId="9150" xr:uid="{00000000-0005-0000-0000-0000B1230000}"/>
    <cellStyle name="_TableHead_Model 03_21_02 Base Case No Weights_South Trent W-Interest_Roadrunner-Interest_Ivanpah- Debt_Ivanpah-Interest_Dunkirk-Interest" xfId="9151" xr:uid="{00000000-0005-0000-0000-0000B2230000}"/>
    <cellStyle name="_TableHead_Model 03_21_02 Base Case No Weights_South Trent W-Interest_Roadrunner-Interest_Ivanpah- Debt_Ivanpah-Interest_Indian River-Interest" xfId="9152" xr:uid="{00000000-0005-0000-0000-0000B3230000}"/>
    <cellStyle name="_TableHead_Model 03_21_02 Base Case No Weights_South Trent W-Interest_Roadrunner-Interest_Ivanpah- Debt_SPP-Interest" xfId="9153" xr:uid="{00000000-0005-0000-0000-0000B4230000}"/>
    <cellStyle name="_TableHead_Model 03_21_02 Base Case No Weights_South Trent W-Interest_Roadrunner-Interest_Ivanpah- Debt_SPP-Interest_Conemaugh-Interest" xfId="9154" xr:uid="{00000000-0005-0000-0000-0000B5230000}"/>
    <cellStyle name="_TableHead_Model 03_21_02 Base Case No Weights_South Trent W-Interest_Roadrunner-Interest_Ivanpah- Debt_SPP-Interest_Dunkirk-Interest" xfId="9155" xr:uid="{00000000-0005-0000-0000-0000B6230000}"/>
    <cellStyle name="_TableHead_Model 03_21_02 Base Case No Weights_South Trent W-Interest_Roadrunner-Interest_Ivanpah- Debt_SPP-Interest_Indian River-Interest" xfId="9156" xr:uid="{00000000-0005-0000-0000-0000B7230000}"/>
    <cellStyle name="_TableHead_Model 03_21_02 Base Case No Weights_South Trent W-Interest_Roadrunner-Interest_Ivanpah-Interest" xfId="9157" xr:uid="{00000000-0005-0000-0000-0000B8230000}"/>
    <cellStyle name="_TableHead_Model 03_21_02 Base Case No Weights_South Trent W-Interest_Roadrunner-Interest_Ivanpah-Interest_1" xfId="9158" xr:uid="{00000000-0005-0000-0000-0000B9230000}"/>
    <cellStyle name="_TableHead_Model 03_21_02 Base Case No Weights_South Trent W-Interest_Roadrunner-Interest_Ivanpah-Interest_1_Conemaugh-Interest" xfId="9159" xr:uid="{00000000-0005-0000-0000-0000BA230000}"/>
    <cellStyle name="_TableHead_Model 03_21_02 Base Case No Weights_South Trent W-Interest_Roadrunner-Interest_Ivanpah-Interest_1_Dunkirk-Interest" xfId="9160" xr:uid="{00000000-0005-0000-0000-0000BB230000}"/>
    <cellStyle name="_TableHead_Model 03_21_02 Base Case No Weights_South Trent W-Interest_Roadrunner-Interest_Ivanpah-Interest_1_Indian River-Interest" xfId="9161" xr:uid="{00000000-0005-0000-0000-0000BC230000}"/>
    <cellStyle name="_TableHead_Model 03_21_02 Base Case No Weights_South Trent W-Interest_Roadrunner-Interest_Ivanpah-Interest_Ivanpah- Debt" xfId="9162" xr:uid="{00000000-0005-0000-0000-0000BD230000}"/>
    <cellStyle name="_TableHead_Model 03_21_02 Base Case No Weights_South Trent W-Interest_Roadrunner-Interest_Ivanpah-Interest_Ivanpah- Debt_Conemaugh-Interest" xfId="9163" xr:uid="{00000000-0005-0000-0000-0000BE230000}"/>
    <cellStyle name="_TableHead_Model 03_21_02 Base Case No Weights_South Trent W-Interest_Roadrunner-Interest_Ivanpah-Interest_Ivanpah- Debt_Dunkirk-Interest" xfId="9164" xr:uid="{00000000-0005-0000-0000-0000BF230000}"/>
    <cellStyle name="_TableHead_Model 03_21_02 Base Case No Weights_South Trent W-Interest_Roadrunner-Interest_Ivanpah-Interest_Ivanpah- Debt_Indian River-Interest" xfId="9165" xr:uid="{00000000-0005-0000-0000-0000C0230000}"/>
    <cellStyle name="_TableHead_Model 03_21_02 Base Case No Weights_South Trent W-Interest_Roadrunner-Interest_Ivanpah-Interest_Ivanpah-Interest" xfId="9166" xr:uid="{00000000-0005-0000-0000-0000C1230000}"/>
    <cellStyle name="_TableHead_Model 03_21_02 Base Case No Weights_South Trent W-Interest_Roadrunner-Interest_Ivanpah-Interest_Ivanpah-Interest_Conemaugh-Interest" xfId="9167" xr:uid="{00000000-0005-0000-0000-0000C2230000}"/>
    <cellStyle name="_TableHead_Model 03_21_02 Base Case No Weights_South Trent W-Interest_Roadrunner-Interest_Ivanpah-Interest_Ivanpah-Interest_Dunkirk-Interest" xfId="9168" xr:uid="{00000000-0005-0000-0000-0000C3230000}"/>
    <cellStyle name="_TableHead_Model 03_21_02 Base Case No Weights_South Trent W-Interest_Roadrunner-Interest_Ivanpah-Interest_Ivanpah-Interest_Indian River-Interest" xfId="9169" xr:uid="{00000000-0005-0000-0000-0000C4230000}"/>
    <cellStyle name="_TableHead_Model 03_21_02 Base Case No Weights_South Trent W-Interest_Roadrunner-Interest_Ivanpah-Interest_SPP-Interest" xfId="9170" xr:uid="{00000000-0005-0000-0000-0000C5230000}"/>
    <cellStyle name="_TableHead_Model 03_21_02 Base Case No Weights_South Trent W-Interest_Roadrunner-Interest_Ivanpah-Interest_SPP-Interest_Conemaugh-Interest" xfId="9171" xr:uid="{00000000-0005-0000-0000-0000C6230000}"/>
    <cellStyle name="_TableHead_Model 03_21_02 Base Case No Weights_South Trent W-Interest_Roadrunner-Interest_Ivanpah-Interest_SPP-Interest_Dunkirk-Interest" xfId="9172" xr:uid="{00000000-0005-0000-0000-0000C7230000}"/>
    <cellStyle name="_TableHead_Model 03_21_02 Base Case No Weights_South Trent W-Interest_Roadrunner-Interest_Ivanpah-Interest_SPP-Interest_Indian River-Interest" xfId="9173" xr:uid="{00000000-0005-0000-0000-0000C8230000}"/>
    <cellStyle name="_TableHead_Model 03_21_02 Base Case No Weights_South Trent W-Interest_Roadrunner-Interest_Solar Blythe-Interest" xfId="9174" xr:uid="{00000000-0005-0000-0000-0000C9230000}"/>
    <cellStyle name="_TableHead_Model 03_21_02 Base Case No Weights_South Trent W-Interest_Roadrunner-Interest_Solar Blythe-Interest_Ivanpah- Debt" xfId="9175" xr:uid="{00000000-0005-0000-0000-0000CA230000}"/>
    <cellStyle name="_TableHead_Model 03_21_02 Base Case No Weights_South Trent W-Interest_Roadrunner-Interest_Solar Blythe-Interest_Ivanpah- Debt_Conemaugh-Interest" xfId="9176" xr:uid="{00000000-0005-0000-0000-0000CB230000}"/>
    <cellStyle name="_TableHead_Model 03_21_02 Base Case No Weights_South Trent W-Interest_Roadrunner-Interest_Solar Blythe-Interest_Ivanpah- Debt_Dunkirk-Interest" xfId="9177" xr:uid="{00000000-0005-0000-0000-0000CC230000}"/>
    <cellStyle name="_TableHead_Model 03_21_02 Base Case No Weights_South Trent W-Interest_Roadrunner-Interest_Solar Blythe-Interest_Ivanpah- Debt_Indian River-Interest" xfId="9178" xr:uid="{00000000-0005-0000-0000-0000CD230000}"/>
    <cellStyle name="_TableHead_Model 03_21_02 Base Case No Weights_South Trent W-Interest_Roadrunner-Interest_Solar Blythe-Interest_Ivanpah-Interest" xfId="9179" xr:uid="{00000000-0005-0000-0000-0000CE230000}"/>
    <cellStyle name="_TableHead_Model 03_21_02 Base Case No Weights_South Trent W-Interest_Roadrunner-Interest_Solar Blythe-Interest_Ivanpah-Interest_Conemaugh-Interest" xfId="9180" xr:uid="{00000000-0005-0000-0000-0000CF230000}"/>
    <cellStyle name="_TableHead_Model 03_21_02 Base Case No Weights_South Trent W-Interest_Roadrunner-Interest_Solar Blythe-Interest_Ivanpah-Interest_Dunkirk-Interest" xfId="9181" xr:uid="{00000000-0005-0000-0000-0000D0230000}"/>
    <cellStyle name="_TableHead_Model 03_21_02 Base Case No Weights_South Trent W-Interest_Roadrunner-Interest_Solar Blythe-Interest_Ivanpah-Interest_Indian River-Interest" xfId="9182" xr:uid="{00000000-0005-0000-0000-0000D1230000}"/>
    <cellStyle name="_TableHead_Model 03_21_02 Base Case No Weights_South Trent W-Interest_Roadrunner-Interest_Solar Blythe-Interest_SPP-Interest" xfId="9183" xr:uid="{00000000-0005-0000-0000-0000D2230000}"/>
    <cellStyle name="_TableHead_Model 03_21_02 Base Case No Weights_South Trent W-Interest_Roadrunner-Interest_Solar Blythe-Interest_SPP-Interest_Conemaugh-Interest" xfId="9184" xr:uid="{00000000-0005-0000-0000-0000D3230000}"/>
    <cellStyle name="_TableHead_Model 03_21_02 Base Case No Weights_South Trent W-Interest_Roadrunner-Interest_Solar Blythe-Interest_SPP-Interest_Dunkirk-Interest" xfId="9185" xr:uid="{00000000-0005-0000-0000-0000D4230000}"/>
    <cellStyle name="_TableHead_Model 03_21_02 Base Case No Weights_South Trent W-Interest_Roadrunner-Interest_Solar Blythe-Interest_SPP-Interest_Indian River-Interest" xfId="9186" xr:uid="{00000000-0005-0000-0000-0000D5230000}"/>
    <cellStyle name="_TableHead_Model 03_21_02 Base Case No Weights_South Trent W-Interest_Roadrunner-Interest_SPP-Interest" xfId="9187" xr:uid="{00000000-0005-0000-0000-0000D6230000}"/>
    <cellStyle name="_TableHead_Model 03_21_02 Base Case No Weights_South Trent W-Interest_Roadrunner-Interest_SPP-Interest_Conemaugh-Interest" xfId="9188" xr:uid="{00000000-0005-0000-0000-0000D7230000}"/>
    <cellStyle name="_TableHead_Model 03_21_02 Base Case No Weights_South Trent W-Interest_Roadrunner-Interest_SPP-Interest_Dunkirk-Interest" xfId="9189" xr:uid="{00000000-0005-0000-0000-0000D8230000}"/>
    <cellStyle name="_TableHead_Model 03_21_02 Base Case No Weights_South Trent W-Interest_Roadrunner-Interest_SPP-Interest_Indian River-Interest" xfId="9190" xr:uid="{00000000-0005-0000-0000-0000D9230000}"/>
    <cellStyle name="_TableHead_Model 03_21_02 Base Case No Weights_South Trent W-Interest_Solar Blythe- Debt" xfId="9191" xr:uid="{00000000-0005-0000-0000-0000DA230000}"/>
    <cellStyle name="_TableHead_Model 03_21_02 Base Case No Weights_South Trent W-Interest_Solar Blythe- Debt_Ivanpah- Debt" xfId="9192" xr:uid="{00000000-0005-0000-0000-0000DB230000}"/>
    <cellStyle name="_TableHead_Model 03_21_02 Base Case No Weights_South Trent W-Interest_Solar Blythe- Debt_Ivanpah- Debt_1" xfId="9193" xr:uid="{00000000-0005-0000-0000-0000DC230000}"/>
    <cellStyle name="_TableHead_Model 03_21_02 Base Case No Weights_South Trent W-Interest_Solar Blythe- Debt_Ivanpah- Debt_1_Conemaugh-Interest" xfId="9194" xr:uid="{00000000-0005-0000-0000-0000DD230000}"/>
    <cellStyle name="_TableHead_Model 03_21_02 Base Case No Weights_South Trent W-Interest_Solar Blythe- Debt_Ivanpah- Debt_1_Dunkirk-Interest" xfId="9195" xr:uid="{00000000-0005-0000-0000-0000DE230000}"/>
    <cellStyle name="_TableHead_Model 03_21_02 Base Case No Weights_South Trent W-Interest_Solar Blythe- Debt_Ivanpah- Debt_1_Indian River-Interest" xfId="9196" xr:uid="{00000000-0005-0000-0000-0000DF230000}"/>
    <cellStyle name="_TableHead_Model 03_21_02 Base Case No Weights_South Trent W-Interest_Solar Blythe- Debt_Ivanpah- Debt_Ivanpah- Debt" xfId="9197" xr:uid="{00000000-0005-0000-0000-0000E0230000}"/>
    <cellStyle name="_TableHead_Model 03_21_02 Base Case No Weights_South Trent W-Interest_Solar Blythe- Debt_Ivanpah- Debt_Ivanpah- Debt_Conemaugh-Interest" xfId="9198" xr:uid="{00000000-0005-0000-0000-0000E1230000}"/>
    <cellStyle name="_TableHead_Model 03_21_02 Base Case No Weights_South Trent W-Interest_Solar Blythe- Debt_Ivanpah- Debt_Ivanpah- Debt_Dunkirk-Interest" xfId="9199" xr:uid="{00000000-0005-0000-0000-0000E2230000}"/>
    <cellStyle name="_TableHead_Model 03_21_02 Base Case No Weights_South Trent W-Interest_Solar Blythe- Debt_Ivanpah- Debt_Ivanpah- Debt_Indian River-Interest" xfId="9200" xr:uid="{00000000-0005-0000-0000-0000E3230000}"/>
    <cellStyle name="_TableHead_Model 03_21_02 Base Case No Weights_South Trent W-Interest_Solar Blythe- Debt_Ivanpah- Debt_Ivanpah-Interest" xfId="9201" xr:uid="{00000000-0005-0000-0000-0000E4230000}"/>
    <cellStyle name="_TableHead_Model 03_21_02 Base Case No Weights_South Trent W-Interest_Solar Blythe- Debt_Ivanpah- Debt_Ivanpah-Interest_Conemaugh-Interest" xfId="9202" xr:uid="{00000000-0005-0000-0000-0000E5230000}"/>
    <cellStyle name="_TableHead_Model 03_21_02 Base Case No Weights_South Trent W-Interest_Solar Blythe- Debt_Ivanpah- Debt_Ivanpah-Interest_Dunkirk-Interest" xfId="9203" xr:uid="{00000000-0005-0000-0000-0000E6230000}"/>
    <cellStyle name="_TableHead_Model 03_21_02 Base Case No Weights_South Trent W-Interest_Solar Blythe- Debt_Ivanpah- Debt_Ivanpah-Interest_Indian River-Interest" xfId="9204" xr:uid="{00000000-0005-0000-0000-0000E7230000}"/>
    <cellStyle name="_TableHead_Model 03_21_02 Base Case No Weights_South Trent W-Interest_Solar Blythe- Debt_Ivanpah- Debt_SPP-Interest" xfId="9205" xr:uid="{00000000-0005-0000-0000-0000E8230000}"/>
    <cellStyle name="_TableHead_Model 03_21_02 Base Case No Weights_South Trent W-Interest_Solar Blythe- Debt_Ivanpah- Debt_SPP-Interest_Conemaugh-Interest" xfId="9206" xr:uid="{00000000-0005-0000-0000-0000E9230000}"/>
    <cellStyle name="_TableHead_Model 03_21_02 Base Case No Weights_South Trent W-Interest_Solar Blythe- Debt_Ivanpah- Debt_SPP-Interest_Dunkirk-Interest" xfId="9207" xr:uid="{00000000-0005-0000-0000-0000EA230000}"/>
    <cellStyle name="_TableHead_Model 03_21_02 Base Case No Weights_South Trent W-Interest_Solar Blythe- Debt_Ivanpah- Debt_SPP-Interest_Indian River-Interest" xfId="9208" xr:uid="{00000000-0005-0000-0000-0000EB230000}"/>
    <cellStyle name="_TableHead_Model 03_21_02 Base Case No Weights_South Trent W-Interest_Solar Blythe- Debt_Ivanpah-Interest" xfId="9209" xr:uid="{00000000-0005-0000-0000-0000EC230000}"/>
    <cellStyle name="_TableHead_Model 03_21_02 Base Case No Weights_South Trent W-Interest_Solar Blythe- Debt_Ivanpah-Interest_1" xfId="9210" xr:uid="{00000000-0005-0000-0000-0000ED230000}"/>
    <cellStyle name="_TableHead_Model 03_21_02 Base Case No Weights_South Trent W-Interest_Solar Blythe- Debt_Ivanpah-Interest_1_Conemaugh-Interest" xfId="9211" xr:uid="{00000000-0005-0000-0000-0000EE230000}"/>
    <cellStyle name="_TableHead_Model 03_21_02 Base Case No Weights_South Trent W-Interest_Solar Blythe- Debt_Ivanpah-Interest_1_Dunkirk-Interest" xfId="9212" xr:uid="{00000000-0005-0000-0000-0000EF230000}"/>
    <cellStyle name="_TableHead_Model 03_21_02 Base Case No Weights_South Trent W-Interest_Solar Blythe- Debt_Ivanpah-Interest_1_Indian River-Interest" xfId="9213" xr:uid="{00000000-0005-0000-0000-0000F0230000}"/>
    <cellStyle name="_TableHead_Model 03_21_02 Base Case No Weights_South Trent W-Interest_Solar Blythe- Debt_Ivanpah-Interest_Ivanpah- Debt" xfId="9214" xr:uid="{00000000-0005-0000-0000-0000F1230000}"/>
    <cellStyle name="_TableHead_Model 03_21_02 Base Case No Weights_South Trent W-Interest_Solar Blythe- Debt_Ivanpah-Interest_Ivanpah- Debt_Conemaugh-Interest" xfId="9215" xr:uid="{00000000-0005-0000-0000-0000F2230000}"/>
    <cellStyle name="_TableHead_Model 03_21_02 Base Case No Weights_South Trent W-Interest_Solar Blythe- Debt_Ivanpah-Interest_Ivanpah- Debt_Dunkirk-Interest" xfId="9216" xr:uid="{00000000-0005-0000-0000-0000F3230000}"/>
    <cellStyle name="_TableHead_Model 03_21_02 Base Case No Weights_South Trent W-Interest_Solar Blythe- Debt_Ivanpah-Interest_Ivanpah- Debt_Indian River-Interest" xfId="9217" xr:uid="{00000000-0005-0000-0000-0000F4230000}"/>
    <cellStyle name="_TableHead_Model 03_21_02 Base Case No Weights_South Trent W-Interest_Solar Blythe- Debt_Ivanpah-Interest_Ivanpah-Interest" xfId="9218" xr:uid="{00000000-0005-0000-0000-0000F5230000}"/>
    <cellStyle name="_TableHead_Model 03_21_02 Base Case No Weights_South Trent W-Interest_Solar Blythe- Debt_Ivanpah-Interest_Ivanpah-Interest_Conemaugh-Interest" xfId="9219" xr:uid="{00000000-0005-0000-0000-0000F6230000}"/>
    <cellStyle name="_TableHead_Model 03_21_02 Base Case No Weights_South Trent W-Interest_Solar Blythe- Debt_Ivanpah-Interest_Ivanpah-Interest_Dunkirk-Interest" xfId="9220" xr:uid="{00000000-0005-0000-0000-0000F7230000}"/>
    <cellStyle name="_TableHead_Model 03_21_02 Base Case No Weights_South Trent W-Interest_Solar Blythe- Debt_Ivanpah-Interest_Ivanpah-Interest_Indian River-Interest" xfId="9221" xr:uid="{00000000-0005-0000-0000-0000F8230000}"/>
    <cellStyle name="_TableHead_Model 03_21_02 Base Case No Weights_South Trent W-Interest_Solar Blythe- Debt_Ivanpah-Interest_SPP-Interest" xfId="9222" xr:uid="{00000000-0005-0000-0000-0000F9230000}"/>
    <cellStyle name="_TableHead_Model 03_21_02 Base Case No Weights_South Trent W-Interest_Solar Blythe- Debt_Ivanpah-Interest_SPP-Interest_Conemaugh-Interest" xfId="9223" xr:uid="{00000000-0005-0000-0000-0000FA230000}"/>
    <cellStyle name="_TableHead_Model 03_21_02 Base Case No Weights_South Trent W-Interest_Solar Blythe- Debt_Ivanpah-Interest_SPP-Interest_Dunkirk-Interest" xfId="9224" xr:uid="{00000000-0005-0000-0000-0000FB230000}"/>
    <cellStyle name="_TableHead_Model 03_21_02 Base Case No Weights_South Trent W-Interest_Solar Blythe- Debt_Ivanpah-Interest_SPP-Interest_Indian River-Interest" xfId="9225" xr:uid="{00000000-0005-0000-0000-0000FC230000}"/>
    <cellStyle name="_TableHead_Model 03_21_02 Base Case No Weights_South Trent W-Interest_Solar Blythe- Debt_Solar Blythe-Interest" xfId="9226" xr:uid="{00000000-0005-0000-0000-0000FD230000}"/>
    <cellStyle name="_TableHead_Model 03_21_02 Base Case No Weights_South Trent W-Interest_Solar Blythe- Debt_Solar Blythe-Interest_Ivanpah- Debt" xfId="9227" xr:uid="{00000000-0005-0000-0000-0000FE230000}"/>
    <cellStyle name="_TableHead_Model 03_21_02 Base Case No Weights_South Trent W-Interest_Solar Blythe- Debt_Solar Blythe-Interest_Ivanpah- Debt_Conemaugh-Interest" xfId="9228" xr:uid="{00000000-0005-0000-0000-0000FF230000}"/>
    <cellStyle name="_TableHead_Model 03_21_02 Base Case No Weights_South Trent W-Interest_Solar Blythe- Debt_Solar Blythe-Interest_Ivanpah- Debt_Dunkirk-Interest" xfId="9229" xr:uid="{00000000-0005-0000-0000-000000240000}"/>
    <cellStyle name="_TableHead_Model 03_21_02 Base Case No Weights_South Trent W-Interest_Solar Blythe- Debt_Solar Blythe-Interest_Ivanpah- Debt_Indian River-Interest" xfId="9230" xr:uid="{00000000-0005-0000-0000-000001240000}"/>
    <cellStyle name="_TableHead_Model 03_21_02 Base Case No Weights_South Trent W-Interest_Solar Blythe- Debt_Solar Blythe-Interest_Ivanpah-Interest" xfId="9231" xr:uid="{00000000-0005-0000-0000-000002240000}"/>
    <cellStyle name="_TableHead_Model 03_21_02 Base Case No Weights_South Trent W-Interest_Solar Blythe- Debt_Solar Blythe-Interest_Ivanpah-Interest_Conemaugh-Interest" xfId="9232" xr:uid="{00000000-0005-0000-0000-000003240000}"/>
    <cellStyle name="_TableHead_Model 03_21_02 Base Case No Weights_South Trent W-Interest_Solar Blythe- Debt_Solar Blythe-Interest_Ivanpah-Interest_Dunkirk-Interest" xfId="9233" xr:uid="{00000000-0005-0000-0000-000004240000}"/>
    <cellStyle name="_TableHead_Model 03_21_02 Base Case No Weights_South Trent W-Interest_Solar Blythe- Debt_Solar Blythe-Interest_Ivanpah-Interest_Indian River-Interest" xfId="9234" xr:uid="{00000000-0005-0000-0000-000005240000}"/>
    <cellStyle name="_TableHead_Model 03_21_02 Base Case No Weights_South Trent W-Interest_Solar Blythe- Debt_Solar Blythe-Interest_SPP-Interest" xfId="9235" xr:uid="{00000000-0005-0000-0000-000006240000}"/>
    <cellStyle name="_TableHead_Model 03_21_02 Base Case No Weights_South Trent W-Interest_Solar Blythe- Debt_Solar Blythe-Interest_SPP-Interest_Conemaugh-Interest" xfId="9236" xr:uid="{00000000-0005-0000-0000-000007240000}"/>
    <cellStyle name="_TableHead_Model 03_21_02 Base Case No Weights_South Trent W-Interest_Solar Blythe- Debt_Solar Blythe-Interest_SPP-Interest_Dunkirk-Interest" xfId="9237" xr:uid="{00000000-0005-0000-0000-000008240000}"/>
    <cellStyle name="_TableHead_Model 03_21_02 Base Case No Weights_South Trent W-Interest_Solar Blythe- Debt_Solar Blythe-Interest_SPP-Interest_Indian River-Interest" xfId="9238" xr:uid="{00000000-0005-0000-0000-000009240000}"/>
    <cellStyle name="_TableHead_Model 03_21_02 Base Case No Weights_South Trent W-Interest_Solar Blythe- Debt_SPP-Interest" xfId="9239" xr:uid="{00000000-0005-0000-0000-00000A240000}"/>
    <cellStyle name="_TableHead_Model 03_21_02 Base Case No Weights_South Trent W-Interest_Solar Blythe- Debt_SPP-Interest_Conemaugh-Interest" xfId="9240" xr:uid="{00000000-0005-0000-0000-00000B240000}"/>
    <cellStyle name="_TableHead_Model 03_21_02 Base Case No Weights_South Trent W-Interest_Solar Blythe- Debt_SPP-Interest_Dunkirk-Interest" xfId="9241" xr:uid="{00000000-0005-0000-0000-00000C240000}"/>
    <cellStyle name="_TableHead_Model 03_21_02 Base Case No Weights_South Trent W-Interest_Solar Blythe- Debt_SPP-Interest_Indian River-Interest" xfId="9242" xr:uid="{00000000-0005-0000-0000-00000D240000}"/>
    <cellStyle name="_TableHead_Model 03_21_02 Base Case No Weights_South Trent W-Interest_Solar Blythe-Interest" xfId="9243" xr:uid="{00000000-0005-0000-0000-00000E240000}"/>
    <cellStyle name="_TableHead_Model 03_21_02 Base Case No Weights_South Trent W-Interest_Solar Blythe-Interest_Ivanpah- Debt" xfId="9244" xr:uid="{00000000-0005-0000-0000-00000F240000}"/>
    <cellStyle name="_TableHead_Model 03_21_02 Base Case No Weights_South Trent W-Interest_Solar Blythe-Interest_Ivanpah- Debt_1" xfId="9245" xr:uid="{00000000-0005-0000-0000-000010240000}"/>
    <cellStyle name="_TableHead_Model 03_21_02 Base Case No Weights_South Trent W-Interest_Solar Blythe-Interest_Ivanpah- Debt_1_Conemaugh-Interest" xfId="9246" xr:uid="{00000000-0005-0000-0000-000011240000}"/>
    <cellStyle name="_TableHead_Model 03_21_02 Base Case No Weights_South Trent W-Interest_Solar Blythe-Interest_Ivanpah- Debt_1_Dunkirk-Interest" xfId="9247" xr:uid="{00000000-0005-0000-0000-000012240000}"/>
    <cellStyle name="_TableHead_Model 03_21_02 Base Case No Weights_South Trent W-Interest_Solar Blythe-Interest_Ivanpah- Debt_1_Indian River-Interest" xfId="9248" xr:uid="{00000000-0005-0000-0000-000013240000}"/>
    <cellStyle name="_TableHead_Model 03_21_02 Base Case No Weights_South Trent W-Interest_Solar Blythe-Interest_Ivanpah- Debt_Ivanpah- Debt" xfId="9249" xr:uid="{00000000-0005-0000-0000-000014240000}"/>
    <cellStyle name="_TableHead_Model 03_21_02 Base Case No Weights_South Trent W-Interest_Solar Blythe-Interest_Ivanpah- Debt_Ivanpah- Debt_Conemaugh-Interest" xfId="9250" xr:uid="{00000000-0005-0000-0000-000015240000}"/>
    <cellStyle name="_TableHead_Model 03_21_02 Base Case No Weights_South Trent W-Interest_Solar Blythe-Interest_Ivanpah- Debt_Ivanpah- Debt_Dunkirk-Interest" xfId="9251" xr:uid="{00000000-0005-0000-0000-000016240000}"/>
    <cellStyle name="_TableHead_Model 03_21_02 Base Case No Weights_South Trent W-Interest_Solar Blythe-Interest_Ivanpah- Debt_Ivanpah- Debt_Indian River-Interest" xfId="9252" xr:uid="{00000000-0005-0000-0000-000017240000}"/>
    <cellStyle name="_TableHead_Model 03_21_02 Base Case No Weights_South Trent W-Interest_Solar Blythe-Interest_Ivanpah- Debt_Ivanpah-Interest" xfId="9253" xr:uid="{00000000-0005-0000-0000-000018240000}"/>
    <cellStyle name="_TableHead_Model 03_21_02 Base Case No Weights_South Trent W-Interest_Solar Blythe-Interest_Ivanpah- Debt_Ivanpah-Interest_Conemaugh-Interest" xfId="9254" xr:uid="{00000000-0005-0000-0000-000019240000}"/>
    <cellStyle name="_TableHead_Model 03_21_02 Base Case No Weights_South Trent W-Interest_Solar Blythe-Interest_Ivanpah- Debt_Ivanpah-Interest_Dunkirk-Interest" xfId="9255" xr:uid="{00000000-0005-0000-0000-00001A240000}"/>
    <cellStyle name="_TableHead_Model 03_21_02 Base Case No Weights_South Trent W-Interest_Solar Blythe-Interest_Ivanpah- Debt_Ivanpah-Interest_Indian River-Interest" xfId="9256" xr:uid="{00000000-0005-0000-0000-00001B240000}"/>
    <cellStyle name="_TableHead_Model 03_21_02 Base Case No Weights_South Trent W-Interest_Solar Blythe-Interest_Ivanpah- Debt_SPP-Interest" xfId="9257" xr:uid="{00000000-0005-0000-0000-00001C240000}"/>
    <cellStyle name="_TableHead_Model 03_21_02 Base Case No Weights_South Trent W-Interest_Solar Blythe-Interest_Ivanpah- Debt_SPP-Interest_Conemaugh-Interest" xfId="9258" xr:uid="{00000000-0005-0000-0000-00001D240000}"/>
    <cellStyle name="_TableHead_Model 03_21_02 Base Case No Weights_South Trent W-Interest_Solar Blythe-Interest_Ivanpah- Debt_SPP-Interest_Dunkirk-Interest" xfId="9259" xr:uid="{00000000-0005-0000-0000-00001E240000}"/>
    <cellStyle name="_TableHead_Model 03_21_02 Base Case No Weights_South Trent W-Interest_Solar Blythe-Interest_Ivanpah- Debt_SPP-Interest_Indian River-Interest" xfId="9260" xr:uid="{00000000-0005-0000-0000-00001F240000}"/>
    <cellStyle name="_TableHead_Model 03_21_02 Base Case No Weights_South Trent W-Interest_Solar Blythe-Interest_Ivanpah-Interest" xfId="9261" xr:uid="{00000000-0005-0000-0000-000020240000}"/>
    <cellStyle name="_TableHead_Model 03_21_02 Base Case No Weights_South Trent W-Interest_Solar Blythe-Interest_Ivanpah-Interest_1" xfId="9262" xr:uid="{00000000-0005-0000-0000-000021240000}"/>
    <cellStyle name="_TableHead_Model 03_21_02 Base Case No Weights_South Trent W-Interest_Solar Blythe-Interest_Ivanpah-Interest_1_Conemaugh-Interest" xfId="9263" xr:uid="{00000000-0005-0000-0000-000022240000}"/>
    <cellStyle name="_TableHead_Model 03_21_02 Base Case No Weights_South Trent W-Interest_Solar Blythe-Interest_Ivanpah-Interest_1_Dunkirk-Interest" xfId="9264" xr:uid="{00000000-0005-0000-0000-000023240000}"/>
    <cellStyle name="_TableHead_Model 03_21_02 Base Case No Weights_South Trent W-Interest_Solar Blythe-Interest_Ivanpah-Interest_1_Indian River-Interest" xfId="9265" xr:uid="{00000000-0005-0000-0000-000024240000}"/>
    <cellStyle name="_TableHead_Model 03_21_02 Base Case No Weights_South Trent W-Interest_Solar Blythe-Interest_Ivanpah-Interest_Ivanpah- Debt" xfId="9266" xr:uid="{00000000-0005-0000-0000-000025240000}"/>
    <cellStyle name="_TableHead_Model 03_21_02 Base Case No Weights_South Trent W-Interest_Solar Blythe-Interest_Ivanpah-Interest_Ivanpah- Debt_Conemaugh-Interest" xfId="9267" xr:uid="{00000000-0005-0000-0000-000026240000}"/>
    <cellStyle name="_TableHead_Model 03_21_02 Base Case No Weights_South Trent W-Interest_Solar Blythe-Interest_Ivanpah-Interest_Ivanpah- Debt_Dunkirk-Interest" xfId="9268" xr:uid="{00000000-0005-0000-0000-000027240000}"/>
    <cellStyle name="_TableHead_Model 03_21_02 Base Case No Weights_South Trent W-Interest_Solar Blythe-Interest_Ivanpah-Interest_Ivanpah- Debt_Indian River-Interest" xfId="9269" xr:uid="{00000000-0005-0000-0000-000028240000}"/>
    <cellStyle name="_TableHead_Model 03_21_02 Base Case No Weights_South Trent W-Interest_Solar Blythe-Interest_Ivanpah-Interest_Ivanpah-Interest" xfId="9270" xr:uid="{00000000-0005-0000-0000-000029240000}"/>
    <cellStyle name="_TableHead_Model 03_21_02 Base Case No Weights_South Trent W-Interest_Solar Blythe-Interest_Ivanpah-Interest_Ivanpah-Interest_Conemaugh-Interest" xfId="9271" xr:uid="{00000000-0005-0000-0000-00002A240000}"/>
    <cellStyle name="_TableHead_Model 03_21_02 Base Case No Weights_South Trent W-Interest_Solar Blythe-Interest_Ivanpah-Interest_Ivanpah-Interest_Dunkirk-Interest" xfId="9272" xr:uid="{00000000-0005-0000-0000-00002B240000}"/>
    <cellStyle name="_TableHead_Model 03_21_02 Base Case No Weights_South Trent W-Interest_Solar Blythe-Interest_Ivanpah-Interest_Ivanpah-Interest_Indian River-Interest" xfId="9273" xr:uid="{00000000-0005-0000-0000-00002C240000}"/>
    <cellStyle name="_TableHead_Model 03_21_02 Base Case No Weights_South Trent W-Interest_Solar Blythe-Interest_Ivanpah-Interest_SPP-Interest" xfId="9274" xr:uid="{00000000-0005-0000-0000-00002D240000}"/>
    <cellStyle name="_TableHead_Model 03_21_02 Base Case No Weights_South Trent W-Interest_Solar Blythe-Interest_Ivanpah-Interest_SPP-Interest_Conemaugh-Interest" xfId="9275" xr:uid="{00000000-0005-0000-0000-00002E240000}"/>
    <cellStyle name="_TableHead_Model 03_21_02 Base Case No Weights_South Trent W-Interest_Solar Blythe-Interest_Ivanpah-Interest_SPP-Interest_Dunkirk-Interest" xfId="9276" xr:uid="{00000000-0005-0000-0000-00002F240000}"/>
    <cellStyle name="_TableHead_Model 03_21_02 Base Case No Weights_South Trent W-Interest_Solar Blythe-Interest_Ivanpah-Interest_SPP-Interest_Indian River-Interest" xfId="9277" xr:uid="{00000000-0005-0000-0000-000030240000}"/>
    <cellStyle name="_TableHead_Model 03_21_02 Base Case No Weights_South Trent W-Interest_Solar Blythe-Interest_Solar Blythe-Interest" xfId="9278" xr:uid="{00000000-0005-0000-0000-000031240000}"/>
    <cellStyle name="_TableHead_Model 03_21_02 Base Case No Weights_South Trent W-Interest_Solar Blythe-Interest_Solar Blythe-Interest_Ivanpah- Debt" xfId="9279" xr:uid="{00000000-0005-0000-0000-000032240000}"/>
    <cellStyle name="_TableHead_Model 03_21_02 Base Case No Weights_South Trent W-Interest_Solar Blythe-Interest_Solar Blythe-Interest_Ivanpah- Debt_Conemaugh-Interest" xfId="9280" xr:uid="{00000000-0005-0000-0000-000033240000}"/>
    <cellStyle name="_TableHead_Model 03_21_02 Base Case No Weights_South Trent W-Interest_Solar Blythe-Interest_Solar Blythe-Interest_Ivanpah- Debt_Dunkirk-Interest" xfId="9281" xr:uid="{00000000-0005-0000-0000-000034240000}"/>
    <cellStyle name="_TableHead_Model 03_21_02 Base Case No Weights_South Trent W-Interest_Solar Blythe-Interest_Solar Blythe-Interest_Ivanpah- Debt_Indian River-Interest" xfId="9282" xr:uid="{00000000-0005-0000-0000-000035240000}"/>
    <cellStyle name="_TableHead_Model 03_21_02 Base Case No Weights_South Trent W-Interest_Solar Blythe-Interest_Solar Blythe-Interest_Ivanpah-Interest" xfId="9283" xr:uid="{00000000-0005-0000-0000-000036240000}"/>
    <cellStyle name="_TableHead_Model 03_21_02 Base Case No Weights_South Trent W-Interest_Solar Blythe-Interest_Solar Blythe-Interest_Ivanpah-Interest_Conemaugh-Interest" xfId="9284" xr:uid="{00000000-0005-0000-0000-000037240000}"/>
    <cellStyle name="_TableHead_Model 03_21_02 Base Case No Weights_South Trent W-Interest_Solar Blythe-Interest_Solar Blythe-Interest_Ivanpah-Interest_Dunkirk-Interest" xfId="9285" xr:uid="{00000000-0005-0000-0000-000038240000}"/>
    <cellStyle name="_TableHead_Model 03_21_02 Base Case No Weights_South Trent W-Interest_Solar Blythe-Interest_Solar Blythe-Interest_Ivanpah-Interest_Indian River-Interest" xfId="9286" xr:uid="{00000000-0005-0000-0000-000039240000}"/>
    <cellStyle name="_TableHead_Model 03_21_02 Base Case No Weights_South Trent W-Interest_Solar Blythe-Interest_Solar Blythe-Interest_SPP-Interest" xfId="9287" xr:uid="{00000000-0005-0000-0000-00003A240000}"/>
    <cellStyle name="_TableHead_Model 03_21_02 Base Case No Weights_South Trent W-Interest_Solar Blythe-Interest_Solar Blythe-Interest_SPP-Interest_Conemaugh-Interest" xfId="9288" xr:uid="{00000000-0005-0000-0000-00003B240000}"/>
    <cellStyle name="_TableHead_Model 03_21_02 Base Case No Weights_South Trent W-Interest_Solar Blythe-Interest_Solar Blythe-Interest_SPP-Interest_Dunkirk-Interest" xfId="9289" xr:uid="{00000000-0005-0000-0000-00003C240000}"/>
    <cellStyle name="_TableHead_Model 03_21_02 Base Case No Weights_South Trent W-Interest_Solar Blythe-Interest_Solar Blythe-Interest_SPP-Interest_Indian River-Interest" xfId="9290" xr:uid="{00000000-0005-0000-0000-00003D240000}"/>
    <cellStyle name="_TableHead_Model 03_21_02 Base Case No Weights_South Trent W-Interest_Solar Blythe-Interest_SPP-Interest" xfId="9291" xr:uid="{00000000-0005-0000-0000-00003E240000}"/>
    <cellStyle name="_TableHead_Model 03_21_02 Base Case No Weights_South Trent W-Interest_Solar Blythe-Interest_SPP-Interest_Conemaugh-Interest" xfId="9292" xr:uid="{00000000-0005-0000-0000-00003F240000}"/>
    <cellStyle name="_TableHead_Model 03_21_02 Base Case No Weights_South Trent W-Interest_Solar Blythe-Interest_SPP-Interest_Dunkirk-Interest" xfId="9293" xr:uid="{00000000-0005-0000-0000-000040240000}"/>
    <cellStyle name="_TableHead_Model 03_21_02 Base Case No Weights_South Trent W-Interest_Solar Blythe-Interest_SPP-Interest_Indian River-Interest" xfId="9294" xr:uid="{00000000-0005-0000-0000-000041240000}"/>
    <cellStyle name="_TableHead_Model 03_21_02 Base Case No Weights_South Trent W-Interest_SPP-Interest" xfId="9295" xr:uid="{00000000-0005-0000-0000-000042240000}"/>
    <cellStyle name="_TableHead_Model 03_21_02 Base Case No Weights_South Trent W-Interest_SPP-Interest_Conemaugh-Interest" xfId="9296" xr:uid="{00000000-0005-0000-0000-000043240000}"/>
    <cellStyle name="_TableHead_Model 03_21_02 Base Case No Weights_South Trent W-Interest_SPP-Interest_Dunkirk-Interest" xfId="9297" xr:uid="{00000000-0005-0000-0000-000044240000}"/>
    <cellStyle name="_TableHead_Model 03_21_02 Base Case No Weights_South Trent W-Interest_SPP-Interest_Indian River-Interest" xfId="9298" xr:uid="{00000000-0005-0000-0000-000045240000}"/>
    <cellStyle name="_TableHead_Model 03_21_02 Base Case No Weights_SPP-Interest" xfId="9299" xr:uid="{00000000-0005-0000-0000-000046240000}"/>
    <cellStyle name="_TableHead_Model 03_21_02 Base Case No Weights_SPP-Interest 2" xfId="9300" xr:uid="{00000000-0005-0000-0000-000047240000}"/>
    <cellStyle name="_TableHead_Model 03_21_02 Base Case No Weights_SPP-Interest_Conemaugh-Interest" xfId="9301" xr:uid="{00000000-0005-0000-0000-000048240000}"/>
    <cellStyle name="_TableHead_Model 03_21_02 Base Case No Weights_SPP-Interest_Conemaugh-Interest 2" xfId="9302" xr:uid="{00000000-0005-0000-0000-000049240000}"/>
    <cellStyle name="_TableHead_Model 03_21_02 Base Case No Weights_SPP-Interest_Dunkirk-Interest" xfId="9303" xr:uid="{00000000-0005-0000-0000-00004A240000}"/>
    <cellStyle name="_TableHead_Model 03_21_02 Base Case No Weights_SPP-Interest_Dunkirk-Interest 2" xfId="9304" xr:uid="{00000000-0005-0000-0000-00004B240000}"/>
    <cellStyle name="_TableHead_Model 03_21_02 Base Case No Weights_SPP-Interest_Indian River-Interest" xfId="9305" xr:uid="{00000000-0005-0000-0000-00004C240000}"/>
    <cellStyle name="_TableHead_Model 03_21_02 Base Case No Weights_SPP-Interest_Indian River-Interest 2" xfId="9306" xr:uid="{00000000-0005-0000-0000-00004D240000}"/>
    <cellStyle name="_TableHead_OperationsLinkSheet.V.4.2-Base" xfId="9307" xr:uid="{00000000-0005-0000-0000-00004E240000}"/>
    <cellStyle name="_TableHead_PR-MHI 2 4s-00 00MW-2008July17" xfId="9308" xr:uid="{00000000-0005-0000-0000-00004F240000}"/>
    <cellStyle name="_TableHead_Project Finance Economics" xfId="9309" xr:uid="{00000000-0005-0000-0000-000050240000}"/>
    <cellStyle name="_TableHead_Recon Log" xfId="9310" xr:uid="{00000000-0005-0000-0000-000051240000}"/>
    <cellStyle name="_TableHead_Roadrunner-Interest" xfId="9311" xr:uid="{00000000-0005-0000-0000-000052240000}"/>
    <cellStyle name="_TableHead_Roadrunner-Interest_Ivanpah- Debt" xfId="9312" xr:uid="{00000000-0005-0000-0000-000053240000}"/>
    <cellStyle name="_TableHead_Roadrunner-Interest_Ivanpah- Debt_1" xfId="9313" xr:uid="{00000000-0005-0000-0000-000054240000}"/>
    <cellStyle name="_TableHead_Roadrunner-Interest_Ivanpah- Debt_1_Conemaugh-Interest" xfId="9314" xr:uid="{00000000-0005-0000-0000-000055240000}"/>
    <cellStyle name="_TableHead_Roadrunner-Interest_Ivanpah- Debt_1_Dunkirk-Interest" xfId="9315" xr:uid="{00000000-0005-0000-0000-000056240000}"/>
    <cellStyle name="_TableHead_Roadrunner-Interest_Ivanpah- Debt_1_Indian River-Interest" xfId="9316" xr:uid="{00000000-0005-0000-0000-000057240000}"/>
    <cellStyle name="_TableHead_Roadrunner-Interest_Ivanpah- Debt_Ivanpah- Debt" xfId="9317" xr:uid="{00000000-0005-0000-0000-000058240000}"/>
    <cellStyle name="_TableHead_Roadrunner-Interest_Ivanpah- Debt_Ivanpah- Debt_Conemaugh-Interest" xfId="9318" xr:uid="{00000000-0005-0000-0000-000059240000}"/>
    <cellStyle name="_TableHead_Roadrunner-Interest_Ivanpah- Debt_Ivanpah- Debt_Dunkirk-Interest" xfId="9319" xr:uid="{00000000-0005-0000-0000-00005A240000}"/>
    <cellStyle name="_TableHead_Roadrunner-Interest_Ivanpah- Debt_Ivanpah- Debt_Indian River-Interest" xfId="9320" xr:uid="{00000000-0005-0000-0000-00005B240000}"/>
    <cellStyle name="_TableHead_Roadrunner-Interest_Ivanpah- Debt_Ivanpah-Interest" xfId="9321" xr:uid="{00000000-0005-0000-0000-00005C240000}"/>
    <cellStyle name="_TableHead_Roadrunner-Interest_Ivanpah- Debt_Ivanpah-Interest_Conemaugh-Interest" xfId="9322" xr:uid="{00000000-0005-0000-0000-00005D240000}"/>
    <cellStyle name="_TableHead_Roadrunner-Interest_Ivanpah- Debt_Ivanpah-Interest_Dunkirk-Interest" xfId="9323" xr:uid="{00000000-0005-0000-0000-00005E240000}"/>
    <cellStyle name="_TableHead_Roadrunner-Interest_Ivanpah- Debt_Ivanpah-Interest_Indian River-Interest" xfId="9324" xr:uid="{00000000-0005-0000-0000-00005F240000}"/>
    <cellStyle name="_TableHead_Roadrunner-Interest_Ivanpah- Debt_SPP-Interest" xfId="9325" xr:uid="{00000000-0005-0000-0000-000060240000}"/>
    <cellStyle name="_TableHead_Roadrunner-Interest_Ivanpah- Debt_SPP-Interest_Conemaugh-Interest" xfId="9326" xr:uid="{00000000-0005-0000-0000-000061240000}"/>
    <cellStyle name="_TableHead_Roadrunner-Interest_Ivanpah- Debt_SPP-Interest_Dunkirk-Interest" xfId="9327" xr:uid="{00000000-0005-0000-0000-000062240000}"/>
    <cellStyle name="_TableHead_Roadrunner-Interest_Ivanpah- Debt_SPP-Interest_Indian River-Interest" xfId="9328" xr:uid="{00000000-0005-0000-0000-000063240000}"/>
    <cellStyle name="_TableHead_Roadrunner-Interest_Ivanpah-Interest" xfId="9329" xr:uid="{00000000-0005-0000-0000-000064240000}"/>
    <cellStyle name="_TableHead_Roadrunner-Interest_Ivanpah-Interest_1" xfId="9330" xr:uid="{00000000-0005-0000-0000-000065240000}"/>
    <cellStyle name="_TableHead_Roadrunner-Interest_Ivanpah-Interest_1_Conemaugh-Interest" xfId="9331" xr:uid="{00000000-0005-0000-0000-000066240000}"/>
    <cellStyle name="_TableHead_Roadrunner-Interest_Ivanpah-Interest_1_Dunkirk-Interest" xfId="9332" xr:uid="{00000000-0005-0000-0000-000067240000}"/>
    <cellStyle name="_TableHead_Roadrunner-Interest_Ivanpah-Interest_1_Indian River-Interest" xfId="9333" xr:uid="{00000000-0005-0000-0000-000068240000}"/>
    <cellStyle name="_TableHead_Roadrunner-Interest_Ivanpah-Interest_Ivanpah- Debt" xfId="9334" xr:uid="{00000000-0005-0000-0000-000069240000}"/>
    <cellStyle name="_TableHead_Roadrunner-Interest_Ivanpah-Interest_Ivanpah- Debt_Conemaugh-Interest" xfId="9335" xr:uid="{00000000-0005-0000-0000-00006A240000}"/>
    <cellStyle name="_TableHead_Roadrunner-Interest_Ivanpah-Interest_Ivanpah- Debt_Indian River-Interest" xfId="9336" xr:uid="{00000000-0005-0000-0000-00006B240000}"/>
    <cellStyle name="_TableHead_Roadrunner-Interest_Ivanpah-Interest_Ivanpah-Interest" xfId="9337" xr:uid="{00000000-0005-0000-0000-00006C240000}"/>
    <cellStyle name="_TableHead_Roadrunner-Interest_Ivanpah-Interest_Ivanpah-Interest_Conemaugh-Interest" xfId="9338" xr:uid="{00000000-0005-0000-0000-00006D240000}"/>
    <cellStyle name="_TableHead_Roadrunner-Interest_Ivanpah-Interest_Ivanpah-Interest_Indian River-Interest" xfId="9339" xr:uid="{00000000-0005-0000-0000-00006E240000}"/>
    <cellStyle name="_TableHead_Roadrunner-Interest_Ivanpah-Interest_SPP-Interest" xfId="9340" xr:uid="{00000000-0005-0000-0000-00006F240000}"/>
    <cellStyle name="_TableHead_Roadrunner-Interest_Ivanpah-Interest_SPP-Interest_Conemaugh-Interest" xfId="9341" xr:uid="{00000000-0005-0000-0000-000070240000}"/>
    <cellStyle name="_TableHead_Roadrunner-Interest_Ivanpah-Interest_SPP-Interest_Indian River-Interest" xfId="9342" xr:uid="{00000000-0005-0000-0000-000071240000}"/>
    <cellStyle name="_TableHead_Roadrunner-Interest_Solar Blythe-Interest" xfId="9343" xr:uid="{00000000-0005-0000-0000-000072240000}"/>
    <cellStyle name="_TableHead_Roadrunner-Interest_Solar Blythe-Interest_Ivanpah- Debt" xfId="9344" xr:uid="{00000000-0005-0000-0000-000073240000}"/>
    <cellStyle name="_TableHead_Roadrunner-Interest_Solar Blythe-Interest_Ivanpah- Debt_Conemaugh-Interest" xfId="9345" xr:uid="{00000000-0005-0000-0000-000074240000}"/>
    <cellStyle name="_TableHead_Roadrunner-Interest_Solar Blythe-Interest_Ivanpah- Debt_Indian River-Interest" xfId="9346" xr:uid="{00000000-0005-0000-0000-000075240000}"/>
    <cellStyle name="_TableHead_Roadrunner-Interest_Solar Blythe-Interest_Ivanpah-Interest" xfId="9347" xr:uid="{00000000-0005-0000-0000-000076240000}"/>
    <cellStyle name="_TableHead_Roadrunner-Interest_Solar Blythe-Interest_Ivanpah-Interest_Conemaugh-Interest" xfId="9348" xr:uid="{00000000-0005-0000-0000-000077240000}"/>
    <cellStyle name="_TableHead_Roadrunner-Interest_Solar Blythe-Interest_Ivanpah-Interest_Indian River-Interest" xfId="9349" xr:uid="{00000000-0005-0000-0000-000078240000}"/>
    <cellStyle name="_TableHead_Roadrunner-Interest_Solar Blythe-Interest_SPP-Interest" xfId="9350" xr:uid="{00000000-0005-0000-0000-000079240000}"/>
    <cellStyle name="_TableHead_Roadrunner-Interest_Solar Blythe-Interest_SPP-Interest_Conemaugh-Interest" xfId="9351" xr:uid="{00000000-0005-0000-0000-00007A240000}"/>
    <cellStyle name="_TableHead_Roadrunner-Interest_Solar Blythe-Interest_SPP-Interest_Indian River-Interest" xfId="9352" xr:uid="{00000000-0005-0000-0000-00007B240000}"/>
    <cellStyle name="_TableHead_Roadrunner-Interest_SPP-Interest" xfId="9353" xr:uid="{00000000-0005-0000-0000-00007C240000}"/>
    <cellStyle name="_TableHead_Roadrunner-Interest_SPP-Interest_Conemaugh-Interest" xfId="9354" xr:uid="{00000000-0005-0000-0000-00007D240000}"/>
    <cellStyle name="_TableHead_Roadrunner-Interest_SPP-Interest_Indian River-Interest" xfId="9355" xr:uid="{00000000-0005-0000-0000-00007E240000}"/>
    <cellStyle name="_TableHead_Solar Blythe- Debt" xfId="9356" xr:uid="{00000000-0005-0000-0000-00007F240000}"/>
    <cellStyle name="_TableHead_Solar Blythe- Debt_Ivanpah- Debt" xfId="9357" xr:uid="{00000000-0005-0000-0000-000080240000}"/>
    <cellStyle name="_TableHead_Solar Blythe- Debt_Ivanpah- Debt_1" xfId="9358" xr:uid="{00000000-0005-0000-0000-000081240000}"/>
    <cellStyle name="_TableHead_Solar Blythe- Debt_Ivanpah- Debt_1_Conemaugh-Interest" xfId="9359" xr:uid="{00000000-0005-0000-0000-000082240000}"/>
    <cellStyle name="_TableHead_Solar Blythe- Debt_Ivanpah- Debt_1_Indian River-Interest" xfId="9360" xr:uid="{00000000-0005-0000-0000-000083240000}"/>
    <cellStyle name="_TableHead_Solar Blythe- Debt_Ivanpah- Debt_Ivanpah- Debt" xfId="9361" xr:uid="{00000000-0005-0000-0000-000084240000}"/>
    <cellStyle name="_TableHead_Solar Blythe- Debt_Ivanpah- Debt_Ivanpah- Debt_Conemaugh-Interest" xfId="9362" xr:uid="{00000000-0005-0000-0000-000085240000}"/>
    <cellStyle name="_TableHead_Solar Blythe- Debt_Ivanpah- Debt_Ivanpah- Debt_Indian River-Interest" xfId="9363" xr:uid="{00000000-0005-0000-0000-000086240000}"/>
    <cellStyle name="_TableHead_Solar Blythe- Debt_Ivanpah- Debt_Ivanpah-Interest" xfId="9364" xr:uid="{00000000-0005-0000-0000-000087240000}"/>
    <cellStyle name="_TableHead_Solar Blythe- Debt_Ivanpah- Debt_Ivanpah-Interest_Conemaugh-Interest" xfId="9365" xr:uid="{00000000-0005-0000-0000-000088240000}"/>
    <cellStyle name="_TableHead_Solar Blythe- Debt_Ivanpah- Debt_Ivanpah-Interest_Indian River-Interest" xfId="9366" xr:uid="{00000000-0005-0000-0000-000089240000}"/>
    <cellStyle name="_TableHead_Solar Blythe- Debt_Ivanpah- Debt_SPP-Interest" xfId="9367" xr:uid="{00000000-0005-0000-0000-00008A240000}"/>
    <cellStyle name="_TableHead_Solar Blythe- Debt_Ivanpah- Debt_SPP-Interest_Conemaugh-Interest" xfId="9368" xr:uid="{00000000-0005-0000-0000-00008B240000}"/>
    <cellStyle name="_TableHead_Solar Blythe- Debt_Ivanpah- Debt_SPP-Interest_Indian River-Interest" xfId="9369" xr:uid="{00000000-0005-0000-0000-00008C240000}"/>
    <cellStyle name="_TableHead_Solar Blythe- Debt_Ivanpah-Interest" xfId="9370" xr:uid="{00000000-0005-0000-0000-00008D240000}"/>
    <cellStyle name="_TableHead_Solar Blythe- Debt_Ivanpah-Interest_1" xfId="9371" xr:uid="{00000000-0005-0000-0000-00008E240000}"/>
    <cellStyle name="_TableHead_Solar Blythe- Debt_Ivanpah-Interest_1_Conemaugh-Interest" xfId="9372" xr:uid="{00000000-0005-0000-0000-00008F240000}"/>
    <cellStyle name="_TableHead_Solar Blythe- Debt_Ivanpah-Interest_1_Indian River-Interest" xfId="9373" xr:uid="{00000000-0005-0000-0000-000090240000}"/>
    <cellStyle name="_TableHead_Solar Blythe- Debt_Ivanpah-Interest_Ivanpah- Debt" xfId="9374" xr:uid="{00000000-0005-0000-0000-000091240000}"/>
    <cellStyle name="_TableHead_Solar Blythe- Debt_Ivanpah-Interest_Ivanpah- Debt_Conemaugh-Interest" xfId="9375" xr:uid="{00000000-0005-0000-0000-000092240000}"/>
    <cellStyle name="_TableHead_Solar Blythe- Debt_Ivanpah-Interest_Ivanpah- Debt_Indian River-Interest" xfId="9376" xr:uid="{00000000-0005-0000-0000-000093240000}"/>
    <cellStyle name="_TableHead_Solar Blythe- Debt_Ivanpah-Interest_Ivanpah-Interest" xfId="9377" xr:uid="{00000000-0005-0000-0000-000094240000}"/>
    <cellStyle name="_TableHead_Solar Blythe- Debt_Ivanpah-Interest_Ivanpah-Interest_Conemaugh-Interest" xfId="9378" xr:uid="{00000000-0005-0000-0000-000095240000}"/>
    <cellStyle name="_TableHead_Solar Blythe- Debt_Ivanpah-Interest_Ivanpah-Interest_Indian River-Interest" xfId="9379" xr:uid="{00000000-0005-0000-0000-000096240000}"/>
    <cellStyle name="_TableHead_Solar Blythe- Debt_Ivanpah-Interest_SPP-Interest" xfId="9380" xr:uid="{00000000-0005-0000-0000-000097240000}"/>
    <cellStyle name="_TableHead_Solar Blythe- Debt_Ivanpah-Interest_SPP-Interest_Conemaugh-Interest" xfId="9381" xr:uid="{00000000-0005-0000-0000-000098240000}"/>
    <cellStyle name="_TableHead_Solar Blythe- Debt_Ivanpah-Interest_SPP-Interest_Indian River-Interest" xfId="9382" xr:uid="{00000000-0005-0000-0000-000099240000}"/>
    <cellStyle name="_TableHead_Solar Blythe- Debt_Solar Blythe-Interest" xfId="9383" xr:uid="{00000000-0005-0000-0000-00009A240000}"/>
    <cellStyle name="_TableHead_Solar Blythe- Debt_Solar Blythe-Interest_Ivanpah- Debt" xfId="9384" xr:uid="{00000000-0005-0000-0000-00009B240000}"/>
    <cellStyle name="_TableHead_Solar Blythe- Debt_Solar Blythe-Interest_Ivanpah- Debt_Conemaugh-Interest" xfId="9385" xr:uid="{00000000-0005-0000-0000-00009C240000}"/>
    <cellStyle name="_TableHead_Solar Blythe- Debt_Solar Blythe-Interest_Ivanpah- Debt_Indian River-Interest" xfId="9386" xr:uid="{00000000-0005-0000-0000-00009D240000}"/>
    <cellStyle name="_TableHead_Solar Blythe- Debt_Solar Blythe-Interest_Ivanpah-Interest" xfId="9387" xr:uid="{00000000-0005-0000-0000-00009E240000}"/>
    <cellStyle name="_TableHead_Solar Blythe- Debt_Solar Blythe-Interest_Ivanpah-Interest_Conemaugh-Interest" xfId="9388" xr:uid="{00000000-0005-0000-0000-00009F240000}"/>
    <cellStyle name="_TableHead_Solar Blythe- Debt_Solar Blythe-Interest_Ivanpah-Interest_Indian River-Interest" xfId="9389" xr:uid="{00000000-0005-0000-0000-0000A0240000}"/>
    <cellStyle name="_TableHead_Solar Blythe- Debt_Solar Blythe-Interest_SPP-Interest" xfId="9390" xr:uid="{00000000-0005-0000-0000-0000A1240000}"/>
    <cellStyle name="_TableHead_Solar Blythe- Debt_Solar Blythe-Interest_SPP-Interest_Conemaugh-Interest" xfId="9391" xr:uid="{00000000-0005-0000-0000-0000A2240000}"/>
    <cellStyle name="_TableHead_Solar Blythe- Debt_Solar Blythe-Interest_SPP-Interest_Indian River-Interest" xfId="9392" xr:uid="{00000000-0005-0000-0000-0000A3240000}"/>
    <cellStyle name="_TableHead_Solar Blythe- Debt_SPP-Interest" xfId="9393" xr:uid="{00000000-0005-0000-0000-0000A4240000}"/>
    <cellStyle name="_TableHead_Solar Blythe- Debt_SPP-Interest_Conemaugh-Interest" xfId="9394" xr:uid="{00000000-0005-0000-0000-0000A5240000}"/>
    <cellStyle name="_TableHead_Solar Blythe- Debt_SPP-Interest_Indian River-Interest" xfId="9395" xr:uid="{00000000-0005-0000-0000-0000A6240000}"/>
    <cellStyle name="_TableHead_Solar Blythe-Interest" xfId="9396" xr:uid="{00000000-0005-0000-0000-0000A7240000}"/>
    <cellStyle name="_TableHead_Solar Blythe-Interest_Ivanpah- Debt" xfId="9397" xr:uid="{00000000-0005-0000-0000-0000A8240000}"/>
    <cellStyle name="_TableHead_Solar Blythe-Interest_Ivanpah- Debt_1" xfId="9398" xr:uid="{00000000-0005-0000-0000-0000A9240000}"/>
    <cellStyle name="_TableHead_Solar Blythe-Interest_Ivanpah- Debt_1_Conemaugh-Interest" xfId="9399" xr:uid="{00000000-0005-0000-0000-0000AA240000}"/>
    <cellStyle name="_TableHead_Solar Blythe-Interest_Ivanpah- Debt_1_Indian River-Interest" xfId="9400" xr:uid="{00000000-0005-0000-0000-0000AB240000}"/>
    <cellStyle name="_TableHead_Solar Blythe-Interest_Ivanpah- Debt_Ivanpah- Debt" xfId="9401" xr:uid="{00000000-0005-0000-0000-0000AC240000}"/>
    <cellStyle name="_TableHead_Solar Blythe-Interest_Ivanpah- Debt_Ivanpah- Debt_Conemaugh-Interest" xfId="9402" xr:uid="{00000000-0005-0000-0000-0000AD240000}"/>
    <cellStyle name="_TableHead_Solar Blythe-Interest_Ivanpah- Debt_Ivanpah- Debt_Indian River-Interest" xfId="9403" xr:uid="{00000000-0005-0000-0000-0000AE240000}"/>
    <cellStyle name="_TableHead_Solar Blythe-Interest_Ivanpah- Debt_Ivanpah-Interest" xfId="9404" xr:uid="{00000000-0005-0000-0000-0000AF240000}"/>
    <cellStyle name="_TableHead_Solar Blythe-Interest_Ivanpah- Debt_Ivanpah-Interest_Conemaugh-Interest" xfId="9405" xr:uid="{00000000-0005-0000-0000-0000B0240000}"/>
    <cellStyle name="_TableHead_Solar Blythe-Interest_Ivanpah- Debt_Ivanpah-Interest_Indian River-Interest" xfId="9406" xr:uid="{00000000-0005-0000-0000-0000B1240000}"/>
    <cellStyle name="_TableHead_Solar Blythe-Interest_Ivanpah- Debt_SPP-Interest" xfId="9407" xr:uid="{00000000-0005-0000-0000-0000B2240000}"/>
    <cellStyle name="_TableHead_Solar Blythe-Interest_Ivanpah- Debt_SPP-Interest_Conemaugh-Interest" xfId="9408" xr:uid="{00000000-0005-0000-0000-0000B3240000}"/>
    <cellStyle name="_TableHead_Solar Blythe-Interest_Ivanpah- Debt_SPP-Interest_Indian River-Interest" xfId="9409" xr:uid="{00000000-0005-0000-0000-0000B4240000}"/>
    <cellStyle name="_TableHead_Solar Blythe-Interest_Ivanpah-Interest" xfId="9410" xr:uid="{00000000-0005-0000-0000-0000B5240000}"/>
    <cellStyle name="_TableHead_Solar Blythe-Interest_Ivanpah-Interest_1" xfId="9411" xr:uid="{00000000-0005-0000-0000-0000B6240000}"/>
    <cellStyle name="_TableHead_Solar Blythe-Interest_Ivanpah-Interest_1_Conemaugh-Interest" xfId="9412" xr:uid="{00000000-0005-0000-0000-0000B7240000}"/>
    <cellStyle name="_TableHead_Solar Blythe-Interest_Ivanpah-Interest_1_Indian River-Interest" xfId="9413" xr:uid="{00000000-0005-0000-0000-0000B8240000}"/>
    <cellStyle name="_TableHead_Solar Blythe-Interest_Ivanpah-Interest_Ivanpah- Debt" xfId="9414" xr:uid="{00000000-0005-0000-0000-0000B9240000}"/>
    <cellStyle name="_TableHead_Solar Blythe-Interest_Ivanpah-Interest_Ivanpah- Debt_Conemaugh-Interest" xfId="9415" xr:uid="{00000000-0005-0000-0000-0000BA240000}"/>
    <cellStyle name="_TableHead_Solar Blythe-Interest_Ivanpah-Interest_Ivanpah- Debt_Indian River-Interest" xfId="9416" xr:uid="{00000000-0005-0000-0000-0000BB240000}"/>
    <cellStyle name="_TableHead_Solar Blythe-Interest_Ivanpah-Interest_Ivanpah-Interest" xfId="9417" xr:uid="{00000000-0005-0000-0000-0000BC240000}"/>
    <cellStyle name="_TableHead_Solar Blythe-Interest_Ivanpah-Interest_Ivanpah-Interest_Conemaugh-Interest" xfId="9418" xr:uid="{00000000-0005-0000-0000-0000BD240000}"/>
    <cellStyle name="_TableHead_Solar Blythe-Interest_Ivanpah-Interest_Ivanpah-Interest_Indian River-Interest" xfId="9419" xr:uid="{00000000-0005-0000-0000-0000BE240000}"/>
    <cellStyle name="_TableHead_Solar Blythe-Interest_Ivanpah-Interest_SPP-Interest" xfId="9420" xr:uid="{00000000-0005-0000-0000-0000BF240000}"/>
    <cellStyle name="_TableHead_Solar Blythe-Interest_Ivanpah-Interest_SPP-Interest_Conemaugh-Interest" xfId="9421" xr:uid="{00000000-0005-0000-0000-0000C0240000}"/>
    <cellStyle name="_TableHead_Solar Blythe-Interest_Ivanpah-Interest_SPP-Interest_Indian River-Interest" xfId="9422" xr:uid="{00000000-0005-0000-0000-0000C1240000}"/>
    <cellStyle name="_TableHead_Solar Blythe-Interest_Solar Blythe-Interest" xfId="9423" xr:uid="{00000000-0005-0000-0000-0000C2240000}"/>
    <cellStyle name="_TableHead_Solar Blythe-Interest_Solar Blythe-Interest_Ivanpah- Debt" xfId="9424" xr:uid="{00000000-0005-0000-0000-0000C3240000}"/>
    <cellStyle name="_TableHead_Solar Blythe-Interest_Solar Blythe-Interest_Ivanpah- Debt_Conemaugh-Interest" xfId="9425" xr:uid="{00000000-0005-0000-0000-0000C4240000}"/>
    <cellStyle name="_TableHead_Solar Blythe-Interest_Solar Blythe-Interest_Ivanpah- Debt_Indian River-Interest" xfId="9426" xr:uid="{00000000-0005-0000-0000-0000C5240000}"/>
    <cellStyle name="_TableHead_Solar Blythe-Interest_Solar Blythe-Interest_Ivanpah-Interest" xfId="9427" xr:uid="{00000000-0005-0000-0000-0000C6240000}"/>
    <cellStyle name="_TableHead_Solar Blythe-Interest_Solar Blythe-Interest_Ivanpah-Interest_Conemaugh-Interest" xfId="9428" xr:uid="{00000000-0005-0000-0000-0000C7240000}"/>
    <cellStyle name="_TableHead_Solar Blythe-Interest_Solar Blythe-Interest_Ivanpah-Interest_Indian River-Interest" xfId="9429" xr:uid="{00000000-0005-0000-0000-0000C8240000}"/>
    <cellStyle name="_TableHead_Solar Blythe-Interest_Solar Blythe-Interest_SPP-Interest" xfId="9430" xr:uid="{00000000-0005-0000-0000-0000C9240000}"/>
    <cellStyle name="_TableHead_Solar Blythe-Interest_Solar Blythe-Interest_SPP-Interest_Conemaugh-Interest" xfId="9431" xr:uid="{00000000-0005-0000-0000-0000CA240000}"/>
    <cellStyle name="_TableHead_Solar Blythe-Interest_Solar Blythe-Interest_SPP-Interest_Indian River-Interest" xfId="9432" xr:uid="{00000000-0005-0000-0000-0000CB240000}"/>
    <cellStyle name="_TableHead_Solar Blythe-Interest_SPP-Interest" xfId="9433" xr:uid="{00000000-0005-0000-0000-0000CC240000}"/>
    <cellStyle name="_TableHead_Solar Blythe-Interest_SPP-Interest_Conemaugh-Interest" xfId="9434" xr:uid="{00000000-0005-0000-0000-0000CD240000}"/>
    <cellStyle name="_TableHead_Solar Blythe-Interest_SPP-Interest_Indian River-Interest" xfId="9435" xr:uid="{00000000-0005-0000-0000-0000CE240000}"/>
    <cellStyle name="_TableHead_SPP-Interest" xfId="9436" xr:uid="{00000000-0005-0000-0000-0000CF240000}"/>
    <cellStyle name="_TableHead_SPP-Interest_Conemaugh-Interest" xfId="9437" xr:uid="{00000000-0005-0000-0000-0000D0240000}"/>
    <cellStyle name="_TableHead_SPP-Interest_Indian River-Interest" xfId="9438" xr:uid="{00000000-0005-0000-0000-0000D1240000}"/>
    <cellStyle name="_TableHead_ST" xfId="9439" xr:uid="{00000000-0005-0000-0000-0000D2240000}"/>
    <cellStyle name="_TableHead_TBZ.MS.Expansion.case.November 2007_Orionv18_BNPP_contract - 5.7.08" xfId="9440" xr:uid="{00000000-0005-0000-0000-0000D3240000}"/>
    <cellStyle name="_TableHead_Wessington-GE-51 00MW-2008Oct30-TaxEquity-p50 (New Structure)" xfId="9441" xr:uid="{00000000-0005-0000-0000-0000D4240000}"/>
    <cellStyle name="_TableRowBorder" xfId="9442" xr:uid="{00000000-0005-0000-0000-0000D5240000}"/>
    <cellStyle name="_TableRowBorder 2" xfId="9443" xr:uid="{00000000-0005-0000-0000-0000D6240000}"/>
    <cellStyle name="_TableRowBorder 2 2" xfId="9444" xr:uid="{00000000-0005-0000-0000-0000D7240000}"/>
    <cellStyle name="_TableRowBorder 2 2 2" xfId="9445" xr:uid="{00000000-0005-0000-0000-0000D8240000}"/>
    <cellStyle name="_TableRowBorder 2 3" xfId="9446" xr:uid="{00000000-0005-0000-0000-0000D9240000}"/>
    <cellStyle name="_TableRowBorder 3" xfId="9447" xr:uid="{00000000-0005-0000-0000-0000DA240000}"/>
    <cellStyle name="_TableRowBorder 3 2" xfId="9448" xr:uid="{00000000-0005-0000-0000-0000DB240000}"/>
    <cellStyle name="_TableRowBorder 3 2 2" xfId="9449" xr:uid="{00000000-0005-0000-0000-0000DC240000}"/>
    <cellStyle name="_TableRowBorder 3 3" xfId="9450" xr:uid="{00000000-0005-0000-0000-0000DD240000}"/>
    <cellStyle name="_TableRowBorder 3 4" xfId="9451" xr:uid="{00000000-0005-0000-0000-0000DE240000}"/>
    <cellStyle name="_TableRowBorder 4" xfId="9452" xr:uid="{00000000-0005-0000-0000-0000DF240000}"/>
    <cellStyle name="_TableRowBorder 5" xfId="9453" xr:uid="{00000000-0005-0000-0000-0000E0240000}"/>
    <cellStyle name="_TableRowBorder 6" xfId="9454" xr:uid="{00000000-0005-0000-0000-0000E1240000}"/>
    <cellStyle name="_TableRowBorder 7" xfId="9455" xr:uid="{00000000-0005-0000-0000-0000E2240000}"/>
    <cellStyle name="_TableRowBorder 8" xfId="9456" xr:uid="{00000000-0005-0000-0000-0000E3240000}"/>
    <cellStyle name="_TableRowBorder 9" xfId="9457" xr:uid="{00000000-0005-0000-0000-0000E4240000}"/>
    <cellStyle name="_TableRowBorder_DS-412" xfId="9458" xr:uid="{00000000-0005-0000-0000-0000E5240000}"/>
    <cellStyle name="_TableRowBorder_DS-412 2" xfId="9459" xr:uid="{00000000-0005-0000-0000-0000E6240000}"/>
    <cellStyle name="_TableRowBorder_Ivanpah- Debt" xfId="9460" xr:uid="{00000000-0005-0000-0000-0000E7240000}"/>
    <cellStyle name="_TableRowBorder_Ivanpah- Debt 2" xfId="9461" xr:uid="{00000000-0005-0000-0000-0000E8240000}"/>
    <cellStyle name="_TableRowBorder_Ivanpah- Debt 2 2" xfId="9462" xr:uid="{00000000-0005-0000-0000-0000E9240000}"/>
    <cellStyle name="_TableRowBorder_Ivanpah- Debt 2 2 2" xfId="9463" xr:uid="{00000000-0005-0000-0000-0000EA240000}"/>
    <cellStyle name="_TableRowBorder_Ivanpah- Debt 2 3" xfId="9464" xr:uid="{00000000-0005-0000-0000-0000EB240000}"/>
    <cellStyle name="_TableRowBorder_Ivanpah- Debt 3" xfId="9465" xr:uid="{00000000-0005-0000-0000-0000EC240000}"/>
    <cellStyle name="_TableRowBorder_Ivanpah- Debt_Conemaugh-Interest" xfId="9466" xr:uid="{00000000-0005-0000-0000-0000ED240000}"/>
    <cellStyle name="_TableRowBorder_Ivanpah- Debt_Conemaugh-Interest 2" xfId="9467" xr:uid="{00000000-0005-0000-0000-0000EE240000}"/>
    <cellStyle name="_TableRowBorder_Ivanpah- Debt_Conemaugh-Interest 2 2" xfId="9468" xr:uid="{00000000-0005-0000-0000-0000EF240000}"/>
    <cellStyle name="_TableRowBorder_Ivanpah- Debt_Conemaugh-Interest 2 2 2" xfId="9469" xr:uid="{00000000-0005-0000-0000-0000F0240000}"/>
    <cellStyle name="_TableRowBorder_Ivanpah- Debt_Conemaugh-Interest 2 3" xfId="9470" xr:uid="{00000000-0005-0000-0000-0000F1240000}"/>
    <cellStyle name="_TableRowBorder_Ivanpah- Debt_Conemaugh-Interest 3" xfId="9471" xr:uid="{00000000-0005-0000-0000-0000F2240000}"/>
    <cellStyle name="_TableRowBorder_Ivanpah- Debt_Indian River-Interest" xfId="9472" xr:uid="{00000000-0005-0000-0000-0000F3240000}"/>
    <cellStyle name="_TableRowBorder_Ivanpah- Debt_Indian River-Interest 2" xfId="9473" xr:uid="{00000000-0005-0000-0000-0000F4240000}"/>
    <cellStyle name="_TableRowBorder_Ivanpah- Debt_Indian River-Interest 2 2" xfId="9474" xr:uid="{00000000-0005-0000-0000-0000F5240000}"/>
    <cellStyle name="_TableRowBorder_Ivanpah- Debt_Indian River-Interest 2 2 2" xfId="9475" xr:uid="{00000000-0005-0000-0000-0000F6240000}"/>
    <cellStyle name="_TableRowBorder_Ivanpah- Debt_Indian River-Interest 2 3" xfId="9476" xr:uid="{00000000-0005-0000-0000-0000F7240000}"/>
    <cellStyle name="_TableRowBorder_Ivanpah- Debt_Indian River-Interest 3" xfId="9477" xr:uid="{00000000-0005-0000-0000-0000F8240000}"/>
    <cellStyle name="_TableRowBorder_Ivanpah-Interest" xfId="9478" xr:uid="{00000000-0005-0000-0000-0000F9240000}"/>
    <cellStyle name="_TableRowBorder_Ivanpah-Interest 2" xfId="9479" xr:uid="{00000000-0005-0000-0000-0000FA240000}"/>
    <cellStyle name="_TableRowBorder_Ivanpah-Interest 2 2" xfId="9480" xr:uid="{00000000-0005-0000-0000-0000FB240000}"/>
    <cellStyle name="_TableRowBorder_Ivanpah-Interest 2 2 2" xfId="9481" xr:uid="{00000000-0005-0000-0000-0000FC240000}"/>
    <cellStyle name="_TableRowBorder_Ivanpah-Interest 2 3" xfId="9482" xr:uid="{00000000-0005-0000-0000-0000FD240000}"/>
    <cellStyle name="_TableRowBorder_Ivanpah-Interest 3" xfId="9483" xr:uid="{00000000-0005-0000-0000-0000FE240000}"/>
    <cellStyle name="_TableRowBorder_Ivanpah-Interest_Conemaugh-Interest" xfId="9484" xr:uid="{00000000-0005-0000-0000-0000FF240000}"/>
    <cellStyle name="_TableRowBorder_Ivanpah-Interest_Conemaugh-Interest 2" xfId="9485" xr:uid="{00000000-0005-0000-0000-000000250000}"/>
    <cellStyle name="_TableRowBorder_Ivanpah-Interest_Conemaugh-Interest 2 2" xfId="9486" xr:uid="{00000000-0005-0000-0000-000001250000}"/>
    <cellStyle name="_TableRowBorder_Ivanpah-Interest_Conemaugh-Interest 2 2 2" xfId="9487" xr:uid="{00000000-0005-0000-0000-000002250000}"/>
    <cellStyle name="_TableRowBorder_Ivanpah-Interest_Conemaugh-Interest 2 3" xfId="9488" xr:uid="{00000000-0005-0000-0000-000003250000}"/>
    <cellStyle name="_TableRowBorder_Ivanpah-Interest_Conemaugh-Interest 3" xfId="9489" xr:uid="{00000000-0005-0000-0000-000004250000}"/>
    <cellStyle name="_TableRowBorder_Ivanpah-Interest_Indian River-Interest" xfId="9490" xr:uid="{00000000-0005-0000-0000-000005250000}"/>
    <cellStyle name="_TableRowBorder_Ivanpah-Interest_Indian River-Interest 2" xfId="9491" xr:uid="{00000000-0005-0000-0000-000006250000}"/>
    <cellStyle name="_TableRowBorder_Ivanpah-Interest_Indian River-Interest 2 2" xfId="9492" xr:uid="{00000000-0005-0000-0000-000007250000}"/>
    <cellStyle name="_TableRowBorder_Ivanpah-Interest_Indian River-Interest 2 2 2" xfId="9493" xr:uid="{00000000-0005-0000-0000-000008250000}"/>
    <cellStyle name="_TableRowBorder_Ivanpah-Interest_Indian River-Interest 2 3" xfId="9494" xr:uid="{00000000-0005-0000-0000-000009250000}"/>
    <cellStyle name="_TableRowBorder_Ivanpah-Interest_Indian River-Interest 3" xfId="9495" xr:uid="{00000000-0005-0000-0000-00000A250000}"/>
    <cellStyle name="_TableRowBorder_Recon Log" xfId="9496" xr:uid="{00000000-0005-0000-0000-00000B250000}"/>
    <cellStyle name="_TableRowBorder_Roadrunner-Interest" xfId="9497" xr:uid="{00000000-0005-0000-0000-00000C250000}"/>
    <cellStyle name="_TableRowBorder_Roadrunner-Interest 2" xfId="9498" xr:uid="{00000000-0005-0000-0000-00000D250000}"/>
    <cellStyle name="_TableRowBorder_Roadrunner-Interest 2 2" xfId="9499" xr:uid="{00000000-0005-0000-0000-00000E250000}"/>
    <cellStyle name="_TableRowBorder_Roadrunner-Interest 3" xfId="9500" xr:uid="{00000000-0005-0000-0000-00000F250000}"/>
    <cellStyle name="_TableRowBorder_Roadrunner-Interest 3 2" xfId="9501" xr:uid="{00000000-0005-0000-0000-000010250000}"/>
    <cellStyle name="_TableRowBorder_Roadrunner-Interest 4" xfId="9502" xr:uid="{00000000-0005-0000-0000-000011250000}"/>
    <cellStyle name="_TableRowBorder_Roadrunner-Interest_Ivanpah- Debt" xfId="9503" xr:uid="{00000000-0005-0000-0000-000012250000}"/>
    <cellStyle name="_TableRowBorder_Roadrunner-Interest_Ivanpah- Debt 2" xfId="9504" xr:uid="{00000000-0005-0000-0000-000013250000}"/>
    <cellStyle name="_TableRowBorder_Roadrunner-Interest_Ivanpah- Debt 2 2" xfId="9505" xr:uid="{00000000-0005-0000-0000-000014250000}"/>
    <cellStyle name="_TableRowBorder_Roadrunner-Interest_Ivanpah- Debt 3" xfId="9506" xr:uid="{00000000-0005-0000-0000-000015250000}"/>
    <cellStyle name="_TableRowBorder_Roadrunner-Interest_Ivanpah- Debt 3 2" xfId="9507" xr:uid="{00000000-0005-0000-0000-000016250000}"/>
    <cellStyle name="_TableRowBorder_Roadrunner-Interest_Ivanpah- Debt 4" xfId="9508" xr:uid="{00000000-0005-0000-0000-000017250000}"/>
    <cellStyle name="_TableRowBorder_Roadrunner-Interest_Ivanpah- Debt_1" xfId="9509" xr:uid="{00000000-0005-0000-0000-000018250000}"/>
    <cellStyle name="_TableRowBorder_Roadrunner-Interest_Ivanpah- Debt_1 2" xfId="9510" xr:uid="{00000000-0005-0000-0000-000019250000}"/>
    <cellStyle name="_TableRowBorder_Roadrunner-Interest_Ivanpah- Debt_1 2 2" xfId="9511" xr:uid="{00000000-0005-0000-0000-00001A250000}"/>
    <cellStyle name="_TableRowBorder_Roadrunner-Interest_Ivanpah- Debt_1 3" xfId="9512" xr:uid="{00000000-0005-0000-0000-00001B250000}"/>
    <cellStyle name="_TableRowBorder_Roadrunner-Interest_Ivanpah- Debt_1_Conemaugh-Interest" xfId="9513" xr:uid="{00000000-0005-0000-0000-00001C250000}"/>
    <cellStyle name="_TableRowBorder_Roadrunner-Interest_Ivanpah- Debt_1_Conemaugh-Interest 2" xfId="9514" xr:uid="{00000000-0005-0000-0000-00001D250000}"/>
    <cellStyle name="_TableRowBorder_Roadrunner-Interest_Ivanpah- Debt_1_Conemaugh-Interest 2 2" xfId="9515" xr:uid="{00000000-0005-0000-0000-00001E250000}"/>
    <cellStyle name="_TableRowBorder_Roadrunner-Interest_Ivanpah- Debt_1_Conemaugh-Interest 3" xfId="9516" xr:uid="{00000000-0005-0000-0000-00001F250000}"/>
    <cellStyle name="_TableRowBorder_Roadrunner-Interest_Ivanpah- Debt_1_Indian River-Interest" xfId="9517" xr:uid="{00000000-0005-0000-0000-000020250000}"/>
    <cellStyle name="_TableRowBorder_Roadrunner-Interest_Ivanpah- Debt_1_Indian River-Interest 2" xfId="9518" xr:uid="{00000000-0005-0000-0000-000021250000}"/>
    <cellStyle name="_TableRowBorder_Roadrunner-Interest_Ivanpah- Debt_1_Indian River-Interest 2 2" xfId="9519" xr:uid="{00000000-0005-0000-0000-000022250000}"/>
    <cellStyle name="_TableRowBorder_Roadrunner-Interest_Ivanpah- Debt_1_Indian River-Interest 3" xfId="9520" xr:uid="{00000000-0005-0000-0000-000023250000}"/>
    <cellStyle name="_TableRowBorder_Roadrunner-Interest_Ivanpah- Debt_Ivanpah- Debt" xfId="9521" xr:uid="{00000000-0005-0000-0000-000024250000}"/>
    <cellStyle name="_TableRowBorder_Roadrunner-Interest_Ivanpah- Debt_Ivanpah- Debt 2" xfId="9522" xr:uid="{00000000-0005-0000-0000-000025250000}"/>
    <cellStyle name="_TableRowBorder_Roadrunner-Interest_Ivanpah- Debt_Ivanpah- Debt 2 2" xfId="9523" xr:uid="{00000000-0005-0000-0000-000026250000}"/>
    <cellStyle name="_TableRowBorder_Roadrunner-Interest_Ivanpah- Debt_Ivanpah- Debt 3" xfId="9524" xr:uid="{00000000-0005-0000-0000-000027250000}"/>
    <cellStyle name="_TableRowBorder_Roadrunner-Interest_Ivanpah- Debt_Ivanpah- Debt_Conemaugh-Interest" xfId="9525" xr:uid="{00000000-0005-0000-0000-000028250000}"/>
    <cellStyle name="_TableRowBorder_Roadrunner-Interest_Ivanpah- Debt_Ivanpah- Debt_Conemaugh-Interest 2" xfId="9526" xr:uid="{00000000-0005-0000-0000-000029250000}"/>
    <cellStyle name="_TableRowBorder_Roadrunner-Interest_Ivanpah- Debt_Ivanpah- Debt_Conemaugh-Interest 2 2" xfId="9527" xr:uid="{00000000-0005-0000-0000-00002A250000}"/>
    <cellStyle name="_TableRowBorder_Roadrunner-Interest_Ivanpah- Debt_Ivanpah- Debt_Conemaugh-Interest 3" xfId="9528" xr:uid="{00000000-0005-0000-0000-00002B250000}"/>
    <cellStyle name="_TableRowBorder_Roadrunner-Interest_Ivanpah- Debt_Ivanpah- Debt_Indian River-Interest" xfId="9529" xr:uid="{00000000-0005-0000-0000-00002C250000}"/>
    <cellStyle name="_TableRowBorder_Roadrunner-Interest_Ivanpah- Debt_Ivanpah- Debt_Indian River-Interest 2" xfId="9530" xr:uid="{00000000-0005-0000-0000-00002D250000}"/>
    <cellStyle name="_TableRowBorder_Roadrunner-Interest_Ivanpah- Debt_Ivanpah- Debt_Indian River-Interest 2 2" xfId="9531" xr:uid="{00000000-0005-0000-0000-00002E250000}"/>
    <cellStyle name="_TableRowBorder_Roadrunner-Interest_Ivanpah- Debt_Ivanpah- Debt_Indian River-Interest 3" xfId="9532" xr:uid="{00000000-0005-0000-0000-00002F250000}"/>
    <cellStyle name="_TableRowBorder_Roadrunner-Interest_Ivanpah- Debt_Ivanpah-Interest" xfId="9533" xr:uid="{00000000-0005-0000-0000-000030250000}"/>
    <cellStyle name="_TableRowBorder_Roadrunner-Interest_Ivanpah- Debt_Ivanpah-Interest 2" xfId="9534" xr:uid="{00000000-0005-0000-0000-000031250000}"/>
    <cellStyle name="_TableRowBorder_Roadrunner-Interest_Ivanpah- Debt_Ivanpah-Interest 2 2" xfId="9535" xr:uid="{00000000-0005-0000-0000-000032250000}"/>
    <cellStyle name="_TableRowBorder_Roadrunner-Interest_Ivanpah- Debt_Ivanpah-Interest 3" xfId="9536" xr:uid="{00000000-0005-0000-0000-000033250000}"/>
    <cellStyle name="_TableRowBorder_Roadrunner-Interest_Ivanpah- Debt_Ivanpah-Interest_Conemaugh-Interest" xfId="9537" xr:uid="{00000000-0005-0000-0000-000034250000}"/>
    <cellStyle name="_TableRowBorder_Roadrunner-Interest_Ivanpah- Debt_Ivanpah-Interest_Conemaugh-Interest 2" xfId="9538" xr:uid="{00000000-0005-0000-0000-000035250000}"/>
    <cellStyle name="_TableRowBorder_Roadrunner-Interest_Ivanpah- Debt_Ivanpah-Interest_Conemaugh-Interest 2 2" xfId="9539" xr:uid="{00000000-0005-0000-0000-000036250000}"/>
    <cellStyle name="_TableRowBorder_Roadrunner-Interest_Ivanpah- Debt_Ivanpah-Interest_Conemaugh-Interest 3" xfId="9540" xr:uid="{00000000-0005-0000-0000-000037250000}"/>
    <cellStyle name="_TableRowBorder_Roadrunner-Interest_Ivanpah- Debt_Ivanpah-Interest_Indian River-Interest" xfId="9541" xr:uid="{00000000-0005-0000-0000-000038250000}"/>
    <cellStyle name="_TableRowBorder_Roadrunner-Interest_Ivanpah- Debt_Ivanpah-Interest_Indian River-Interest 2" xfId="9542" xr:uid="{00000000-0005-0000-0000-000039250000}"/>
    <cellStyle name="_TableRowBorder_Roadrunner-Interest_Ivanpah- Debt_Ivanpah-Interest_Indian River-Interest 2 2" xfId="9543" xr:uid="{00000000-0005-0000-0000-00003A250000}"/>
    <cellStyle name="_TableRowBorder_Roadrunner-Interest_Ivanpah- Debt_Ivanpah-Interest_Indian River-Interest 3" xfId="9544" xr:uid="{00000000-0005-0000-0000-00003B250000}"/>
    <cellStyle name="_TableRowBorder_Roadrunner-Interest_Ivanpah- Debt_SPP-Interest" xfId="9545" xr:uid="{00000000-0005-0000-0000-00003C250000}"/>
    <cellStyle name="_TableRowBorder_Roadrunner-Interest_Ivanpah- Debt_SPP-Interest 2" xfId="9546" xr:uid="{00000000-0005-0000-0000-00003D250000}"/>
    <cellStyle name="_TableRowBorder_Roadrunner-Interest_Ivanpah- Debt_SPP-Interest 2 2" xfId="9547" xr:uid="{00000000-0005-0000-0000-00003E250000}"/>
    <cellStyle name="_TableRowBorder_Roadrunner-Interest_Ivanpah- Debt_SPP-Interest 3" xfId="9548" xr:uid="{00000000-0005-0000-0000-00003F250000}"/>
    <cellStyle name="_TableRowBorder_Roadrunner-Interest_Ivanpah- Debt_SPP-Interest_Conemaugh-Interest" xfId="9549" xr:uid="{00000000-0005-0000-0000-000040250000}"/>
    <cellStyle name="_TableRowBorder_Roadrunner-Interest_Ivanpah- Debt_SPP-Interest_Conemaugh-Interest 2" xfId="9550" xr:uid="{00000000-0005-0000-0000-000041250000}"/>
    <cellStyle name="_TableRowBorder_Roadrunner-Interest_Ivanpah- Debt_SPP-Interest_Conemaugh-Interest 2 2" xfId="9551" xr:uid="{00000000-0005-0000-0000-000042250000}"/>
    <cellStyle name="_TableRowBorder_Roadrunner-Interest_Ivanpah- Debt_SPP-Interest_Conemaugh-Interest 3" xfId="9552" xr:uid="{00000000-0005-0000-0000-000043250000}"/>
    <cellStyle name="_TableRowBorder_Roadrunner-Interest_Ivanpah- Debt_SPP-Interest_Indian River-Interest" xfId="9553" xr:uid="{00000000-0005-0000-0000-000044250000}"/>
    <cellStyle name="_TableRowBorder_Roadrunner-Interest_Ivanpah- Debt_SPP-Interest_Indian River-Interest 2" xfId="9554" xr:uid="{00000000-0005-0000-0000-000045250000}"/>
    <cellStyle name="_TableRowBorder_Roadrunner-Interest_Ivanpah- Debt_SPP-Interest_Indian River-Interest 2 2" xfId="9555" xr:uid="{00000000-0005-0000-0000-000046250000}"/>
    <cellStyle name="_TableRowBorder_Roadrunner-Interest_Ivanpah- Debt_SPP-Interest_Indian River-Interest 3" xfId="9556" xr:uid="{00000000-0005-0000-0000-000047250000}"/>
    <cellStyle name="_TableRowBorder_Roadrunner-Interest_Ivanpah-Interest" xfId="9557" xr:uid="{00000000-0005-0000-0000-000048250000}"/>
    <cellStyle name="_TableRowBorder_Roadrunner-Interest_Ivanpah-Interest 2" xfId="9558" xr:uid="{00000000-0005-0000-0000-000049250000}"/>
    <cellStyle name="_TableRowBorder_Roadrunner-Interest_Ivanpah-Interest 2 2" xfId="9559" xr:uid="{00000000-0005-0000-0000-00004A250000}"/>
    <cellStyle name="_TableRowBorder_Roadrunner-Interest_Ivanpah-Interest 3" xfId="9560" xr:uid="{00000000-0005-0000-0000-00004B250000}"/>
    <cellStyle name="_TableRowBorder_Roadrunner-Interest_Ivanpah-Interest 3 2" xfId="9561" xr:uid="{00000000-0005-0000-0000-00004C250000}"/>
    <cellStyle name="_TableRowBorder_Roadrunner-Interest_Ivanpah-Interest 4" xfId="9562" xr:uid="{00000000-0005-0000-0000-00004D250000}"/>
    <cellStyle name="_TableRowBorder_Roadrunner-Interest_Ivanpah-Interest_1" xfId="9563" xr:uid="{00000000-0005-0000-0000-00004E250000}"/>
    <cellStyle name="_TableRowBorder_Roadrunner-Interest_Ivanpah-Interest_1 2" xfId="9564" xr:uid="{00000000-0005-0000-0000-00004F250000}"/>
    <cellStyle name="_TableRowBorder_Roadrunner-Interest_Ivanpah-Interest_1 2 2" xfId="9565" xr:uid="{00000000-0005-0000-0000-000050250000}"/>
    <cellStyle name="_TableRowBorder_Roadrunner-Interest_Ivanpah-Interest_1 3" xfId="9566" xr:uid="{00000000-0005-0000-0000-000051250000}"/>
    <cellStyle name="_TableRowBorder_Roadrunner-Interest_Ivanpah-Interest_1_Conemaugh-Interest" xfId="9567" xr:uid="{00000000-0005-0000-0000-000052250000}"/>
    <cellStyle name="_TableRowBorder_Roadrunner-Interest_Ivanpah-Interest_1_Conemaugh-Interest 2" xfId="9568" xr:uid="{00000000-0005-0000-0000-000053250000}"/>
    <cellStyle name="_TableRowBorder_Roadrunner-Interest_Ivanpah-Interest_1_Conemaugh-Interest 2 2" xfId="9569" xr:uid="{00000000-0005-0000-0000-000054250000}"/>
    <cellStyle name="_TableRowBorder_Roadrunner-Interest_Ivanpah-Interest_1_Conemaugh-Interest 3" xfId="9570" xr:uid="{00000000-0005-0000-0000-000055250000}"/>
    <cellStyle name="_TableRowBorder_Roadrunner-Interest_Ivanpah-Interest_1_Indian River-Interest" xfId="9571" xr:uid="{00000000-0005-0000-0000-000056250000}"/>
    <cellStyle name="_TableRowBorder_Roadrunner-Interest_Ivanpah-Interest_1_Indian River-Interest 2" xfId="9572" xr:uid="{00000000-0005-0000-0000-000057250000}"/>
    <cellStyle name="_TableRowBorder_Roadrunner-Interest_Ivanpah-Interest_1_Indian River-Interest 2 2" xfId="9573" xr:uid="{00000000-0005-0000-0000-000058250000}"/>
    <cellStyle name="_TableRowBorder_Roadrunner-Interest_Ivanpah-Interest_1_Indian River-Interest 3" xfId="9574" xr:uid="{00000000-0005-0000-0000-000059250000}"/>
    <cellStyle name="_TableRowBorder_Roadrunner-Interest_Ivanpah-Interest_Ivanpah- Debt" xfId="9575" xr:uid="{00000000-0005-0000-0000-00005A250000}"/>
    <cellStyle name="_TableRowBorder_Roadrunner-Interest_Ivanpah-Interest_Ivanpah- Debt 2" xfId="9576" xr:uid="{00000000-0005-0000-0000-00005B250000}"/>
    <cellStyle name="_TableRowBorder_Roadrunner-Interest_Ivanpah-Interest_Ivanpah- Debt 2 2" xfId="9577" xr:uid="{00000000-0005-0000-0000-00005C250000}"/>
    <cellStyle name="_TableRowBorder_Roadrunner-Interest_Ivanpah-Interest_Ivanpah- Debt 3" xfId="9578" xr:uid="{00000000-0005-0000-0000-00005D250000}"/>
    <cellStyle name="_TableRowBorder_Roadrunner-Interest_Ivanpah-Interest_Ivanpah- Debt_Conemaugh-Interest" xfId="9579" xr:uid="{00000000-0005-0000-0000-00005E250000}"/>
    <cellStyle name="_TableRowBorder_Roadrunner-Interest_Ivanpah-Interest_Ivanpah- Debt_Conemaugh-Interest 2" xfId="9580" xr:uid="{00000000-0005-0000-0000-00005F250000}"/>
    <cellStyle name="_TableRowBorder_Roadrunner-Interest_Ivanpah-Interest_Ivanpah- Debt_Conemaugh-Interest 2 2" xfId="9581" xr:uid="{00000000-0005-0000-0000-000060250000}"/>
    <cellStyle name="_TableRowBorder_Roadrunner-Interest_Ivanpah-Interest_Ivanpah- Debt_Conemaugh-Interest 3" xfId="9582" xr:uid="{00000000-0005-0000-0000-000061250000}"/>
    <cellStyle name="_TableRowBorder_Roadrunner-Interest_Ivanpah-Interest_Ivanpah- Debt_Indian River-Interest" xfId="9583" xr:uid="{00000000-0005-0000-0000-000062250000}"/>
    <cellStyle name="_TableRowBorder_Roadrunner-Interest_Ivanpah-Interest_Ivanpah- Debt_Indian River-Interest 2" xfId="9584" xr:uid="{00000000-0005-0000-0000-000063250000}"/>
    <cellStyle name="_TableRowBorder_Roadrunner-Interest_Ivanpah-Interest_Ivanpah- Debt_Indian River-Interest 2 2" xfId="9585" xr:uid="{00000000-0005-0000-0000-000064250000}"/>
    <cellStyle name="_TableRowBorder_Roadrunner-Interest_Ivanpah-Interest_Ivanpah- Debt_Indian River-Interest 3" xfId="9586" xr:uid="{00000000-0005-0000-0000-000065250000}"/>
    <cellStyle name="_TableRowBorder_Roadrunner-Interest_Ivanpah-Interest_Ivanpah-Interest" xfId="9587" xr:uid="{00000000-0005-0000-0000-000066250000}"/>
    <cellStyle name="_TableRowBorder_Roadrunner-Interest_Ivanpah-Interest_Ivanpah-Interest 2" xfId="9588" xr:uid="{00000000-0005-0000-0000-000067250000}"/>
    <cellStyle name="_TableRowBorder_Roadrunner-Interest_Ivanpah-Interest_Ivanpah-Interest 2 2" xfId="9589" xr:uid="{00000000-0005-0000-0000-000068250000}"/>
    <cellStyle name="_TableRowBorder_Roadrunner-Interest_Ivanpah-Interest_Ivanpah-Interest 3" xfId="9590" xr:uid="{00000000-0005-0000-0000-000069250000}"/>
    <cellStyle name="_TableRowBorder_Roadrunner-Interest_Ivanpah-Interest_Ivanpah-Interest_Conemaugh-Interest" xfId="9591" xr:uid="{00000000-0005-0000-0000-00006A250000}"/>
    <cellStyle name="_TableRowBorder_Roadrunner-Interest_Ivanpah-Interest_Ivanpah-Interest_Conemaugh-Interest 2" xfId="9592" xr:uid="{00000000-0005-0000-0000-00006B250000}"/>
    <cellStyle name="_TableRowBorder_Roadrunner-Interest_Ivanpah-Interest_Ivanpah-Interest_Conemaugh-Interest 2 2" xfId="9593" xr:uid="{00000000-0005-0000-0000-00006C250000}"/>
    <cellStyle name="_TableRowBorder_Roadrunner-Interest_Ivanpah-Interest_Ivanpah-Interest_Conemaugh-Interest 3" xfId="9594" xr:uid="{00000000-0005-0000-0000-00006D250000}"/>
    <cellStyle name="_TableRowBorder_Roadrunner-Interest_Ivanpah-Interest_Ivanpah-Interest_Indian River-Interest" xfId="9595" xr:uid="{00000000-0005-0000-0000-00006E250000}"/>
    <cellStyle name="_TableRowBorder_Roadrunner-Interest_Ivanpah-Interest_Ivanpah-Interest_Indian River-Interest 2" xfId="9596" xr:uid="{00000000-0005-0000-0000-00006F250000}"/>
    <cellStyle name="_TableRowBorder_Roadrunner-Interest_Ivanpah-Interest_Ivanpah-Interest_Indian River-Interest 2 2" xfId="9597" xr:uid="{00000000-0005-0000-0000-000070250000}"/>
    <cellStyle name="_TableRowBorder_Roadrunner-Interest_Ivanpah-Interest_Ivanpah-Interest_Indian River-Interest 3" xfId="9598" xr:uid="{00000000-0005-0000-0000-000071250000}"/>
    <cellStyle name="_TableRowBorder_Roadrunner-Interest_Ivanpah-Interest_SPP-Interest" xfId="9599" xr:uid="{00000000-0005-0000-0000-000072250000}"/>
    <cellStyle name="_TableRowBorder_Roadrunner-Interest_Ivanpah-Interest_SPP-Interest 2" xfId="9600" xr:uid="{00000000-0005-0000-0000-000073250000}"/>
    <cellStyle name="_TableRowBorder_Roadrunner-Interest_Ivanpah-Interest_SPP-Interest 2 2" xfId="9601" xr:uid="{00000000-0005-0000-0000-000074250000}"/>
    <cellStyle name="_TableRowBorder_Roadrunner-Interest_Ivanpah-Interest_SPP-Interest 3" xfId="9602" xr:uid="{00000000-0005-0000-0000-000075250000}"/>
    <cellStyle name="_TableRowBorder_Roadrunner-Interest_Ivanpah-Interest_SPP-Interest_Conemaugh-Interest" xfId="9603" xr:uid="{00000000-0005-0000-0000-000076250000}"/>
    <cellStyle name="_TableRowBorder_Roadrunner-Interest_Ivanpah-Interest_SPP-Interest_Conemaugh-Interest 2" xfId="9604" xr:uid="{00000000-0005-0000-0000-000077250000}"/>
    <cellStyle name="_TableRowBorder_Roadrunner-Interest_Ivanpah-Interest_SPP-Interest_Conemaugh-Interest 2 2" xfId="9605" xr:uid="{00000000-0005-0000-0000-000078250000}"/>
    <cellStyle name="_TableRowBorder_Roadrunner-Interest_Ivanpah-Interest_SPP-Interest_Conemaugh-Interest 3" xfId="9606" xr:uid="{00000000-0005-0000-0000-000079250000}"/>
    <cellStyle name="_TableRowBorder_Roadrunner-Interest_Ivanpah-Interest_SPP-Interest_Indian River-Interest" xfId="9607" xr:uid="{00000000-0005-0000-0000-00007A250000}"/>
    <cellStyle name="_TableRowBorder_Roadrunner-Interest_Ivanpah-Interest_SPP-Interest_Indian River-Interest 2" xfId="9608" xr:uid="{00000000-0005-0000-0000-00007B250000}"/>
    <cellStyle name="_TableRowBorder_Roadrunner-Interest_Ivanpah-Interest_SPP-Interest_Indian River-Interest 2 2" xfId="9609" xr:uid="{00000000-0005-0000-0000-00007C250000}"/>
    <cellStyle name="_TableRowBorder_Roadrunner-Interest_Ivanpah-Interest_SPP-Interest_Indian River-Interest 3" xfId="9610" xr:uid="{00000000-0005-0000-0000-00007D250000}"/>
    <cellStyle name="_TableRowBorder_Roadrunner-Interest_Solar Blythe-Interest" xfId="9611" xr:uid="{00000000-0005-0000-0000-00007E250000}"/>
    <cellStyle name="_TableRowBorder_Roadrunner-Interest_Solar Blythe-Interest 2" xfId="9612" xr:uid="{00000000-0005-0000-0000-00007F250000}"/>
    <cellStyle name="_TableRowBorder_Roadrunner-Interest_Solar Blythe-Interest 2 2" xfId="9613" xr:uid="{00000000-0005-0000-0000-000080250000}"/>
    <cellStyle name="_TableRowBorder_Roadrunner-Interest_Solar Blythe-Interest 3" xfId="9614" xr:uid="{00000000-0005-0000-0000-000081250000}"/>
    <cellStyle name="_TableRowBorder_Roadrunner-Interest_Solar Blythe-Interest_Ivanpah- Debt" xfId="9615" xr:uid="{00000000-0005-0000-0000-000082250000}"/>
    <cellStyle name="_TableRowBorder_Roadrunner-Interest_Solar Blythe-Interest_Ivanpah- Debt 2" xfId="9616" xr:uid="{00000000-0005-0000-0000-000083250000}"/>
    <cellStyle name="_TableRowBorder_Roadrunner-Interest_Solar Blythe-Interest_Ivanpah- Debt 2 2" xfId="9617" xr:uid="{00000000-0005-0000-0000-000084250000}"/>
    <cellStyle name="_TableRowBorder_Roadrunner-Interest_Solar Blythe-Interest_Ivanpah- Debt 3" xfId="9618" xr:uid="{00000000-0005-0000-0000-000085250000}"/>
    <cellStyle name="_TableRowBorder_Roadrunner-Interest_Solar Blythe-Interest_Ivanpah- Debt_Conemaugh-Interest" xfId="9619" xr:uid="{00000000-0005-0000-0000-000086250000}"/>
    <cellStyle name="_TableRowBorder_Roadrunner-Interest_Solar Blythe-Interest_Ivanpah- Debt_Conemaugh-Interest 2" xfId="9620" xr:uid="{00000000-0005-0000-0000-000087250000}"/>
    <cellStyle name="_TableRowBorder_Roadrunner-Interest_Solar Blythe-Interest_Ivanpah- Debt_Conemaugh-Interest 2 2" xfId="9621" xr:uid="{00000000-0005-0000-0000-000088250000}"/>
    <cellStyle name="_TableRowBorder_Roadrunner-Interest_Solar Blythe-Interest_Ivanpah- Debt_Conemaugh-Interest 3" xfId="9622" xr:uid="{00000000-0005-0000-0000-000089250000}"/>
    <cellStyle name="_TableRowBorder_Roadrunner-Interest_Solar Blythe-Interest_Ivanpah- Debt_Indian River-Interest" xfId="9623" xr:uid="{00000000-0005-0000-0000-00008A250000}"/>
    <cellStyle name="_TableRowBorder_Roadrunner-Interest_Solar Blythe-Interest_Ivanpah- Debt_Indian River-Interest 2" xfId="9624" xr:uid="{00000000-0005-0000-0000-00008B250000}"/>
    <cellStyle name="_TableRowBorder_Roadrunner-Interest_Solar Blythe-Interest_Ivanpah- Debt_Indian River-Interest 2 2" xfId="9625" xr:uid="{00000000-0005-0000-0000-00008C250000}"/>
    <cellStyle name="_TableRowBorder_Roadrunner-Interest_Solar Blythe-Interest_Ivanpah- Debt_Indian River-Interest 3" xfId="9626" xr:uid="{00000000-0005-0000-0000-00008D250000}"/>
    <cellStyle name="_TableRowBorder_Roadrunner-Interest_Solar Blythe-Interest_Ivanpah-Interest" xfId="9627" xr:uid="{00000000-0005-0000-0000-00008E250000}"/>
    <cellStyle name="_TableRowBorder_Roadrunner-Interest_Solar Blythe-Interest_Ivanpah-Interest 2" xfId="9628" xr:uid="{00000000-0005-0000-0000-00008F250000}"/>
    <cellStyle name="_TableRowBorder_Roadrunner-Interest_Solar Blythe-Interest_Ivanpah-Interest 2 2" xfId="9629" xr:uid="{00000000-0005-0000-0000-000090250000}"/>
    <cellStyle name="_TableRowBorder_Roadrunner-Interest_Solar Blythe-Interest_Ivanpah-Interest 3" xfId="9630" xr:uid="{00000000-0005-0000-0000-000091250000}"/>
    <cellStyle name="_TableRowBorder_Roadrunner-Interest_Solar Blythe-Interest_Ivanpah-Interest_Conemaugh-Interest" xfId="9631" xr:uid="{00000000-0005-0000-0000-000092250000}"/>
    <cellStyle name="_TableRowBorder_Roadrunner-Interest_Solar Blythe-Interest_Ivanpah-Interest_Conemaugh-Interest 2" xfId="9632" xr:uid="{00000000-0005-0000-0000-000093250000}"/>
    <cellStyle name="_TableRowBorder_Roadrunner-Interest_Solar Blythe-Interest_Ivanpah-Interest_Conemaugh-Interest 2 2" xfId="9633" xr:uid="{00000000-0005-0000-0000-000094250000}"/>
    <cellStyle name="_TableRowBorder_Roadrunner-Interest_Solar Blythe-Interest_Ivanpah-Interest_Conemaugh-Interest 3" xfId="9634" xr:uid="{00000000-0005-0000-0000-000095250000}"/>
    <cellStyle name="_TableRowBorder_Roadrunner-Interest_Solar Blythe-Interest_Ivanpah-Interest_Indian River-Interest" xfId="9635" xr:uid="{00000000-0005-0000-0000-000096250000}"/>
    <cellStyle name="_TableRowBorder_Roadrunner-Interest_Solar Blythe-Interest_Ivanpah-Interest_Indian River-Interest 2" xfId="9636" xr:uid="{00000000-0005-0000-0000-000097250000}"/>
    <cellStyle name="_TableRowBorder_Roadrunner-Interest_Solar Blythe-Interest_Ivanpah-Interest_Indian River-Interest 2 2" xfId="9637" xr:uid="{00000000-0005-0000-0000-000098250000}"/>
    <cellStyle name="_TableRowBorder_Roadrunner-Interest_Solar Blythe-Interest_Ivanpah-Interest_Indian River-Interest 3" xfId="9638" xr:uid="{00000000-0005-0000-0000-000099250000}"/>
    <cellStyle name="_TableRowBorder_Roadrunner-Interest_Solar Blythe-Interest_SPP-Interest" xfId="9639" xr:uid="{00000000-0005-0000-0000-00009A250000}"/>
    <cellStyle name="_TableRowBorder_Roadrunner-Interest_Solar Blythe-Interest_SPP-Interest 2" xfId="9640" xr:uid="{00000000-0005-0000-0000-00009B250000}"/>
    <cellStyle name="_TableRowBorder_Roadrunner-Interest_Solar Blythe-Interest_SPP-Interest 2 2" xfId="9641" xr:uid="{00000000-0005-0000-0000-00009C250000}"/>
    <cellStyle name="_TableRowBorder_Roadrunner-Interest_Solar Blythe-Interest_SPP-Interest 3" xfId="9642" xr:uid="{00000000-0005-0000-0000-00009D250000}"/>
    <cellStyle name="_TableRowBorder_Roadrunner-Interest_Solar Blythe-Interest_SPP-Interest_Conemaugh-Interest" xfId="9643" xr:uid="{00000000-0005-0000-0000-00009E250000}"/>
    <cellStyle name="_TableRowBorder_Roadrunner-Interest_Solar Blythe-Interest_SPP-Interest_Conemaugh-Interest 2" xfId="9644" xr:uid="{00000000-0005-0000-0000-00009F250000}"/>
    <cellStyle name="_TableRowBorder_Roadrunner-Interest_Solar Blythe-Interest_SPP-Interest_Conemaugh-Interest 2 2" xfId="9645" xr:uid="{00000000-0005-0000-0000-0000A0250000}"/>
    <cellStyle name="_TableRowBorder_Roadrunner-Interest_Solar Blythe-Interest_SPP-Interest_Conemaugh-Interest 3" xfId="9646" xr:uid="{00000000-0005-0000-0000-0000A1250000}"/>
    <cellStyle name="_TableRowBorder_Roadrunner-Interest_Solar Blythe-Interest_SPP-Interest_Indian River-Interest" xfId="9647" xr:uid="{00000000-0005-0000-0000-0000A2250000}"/>
    <cellStyle name="_TableRowBorder_Roadrunner-Interest_Solar Blythe-Interest_SPP-Interest_Indian River-Interest 2" xfId="9648" xr:uid="{00000000-0005-0000-0000-0000A3250000}"/>
    <cellStyle name="_TableRowBorder_Roadrunner-Interest_Solar Blythe-Interest_SPP-Interest_Indian River-Interest 2 2" xfId="9649" xr:uid="{00000000-0005-0000-0000-0000A4250000}"/>
    <cellStyle name="_TableRowBorder_Roadrunner-Interest_Solar Blythe-Interest_SPP-Interest_Indian River-Interest 3" xfId="9650" xr:uid="{00000000-0005-0000-0000-0000A5250000}"/>
    <cellStyle name="_TableRowBorder_Roadrunner-Interest_SPP-Interest" xfId="9651" xr:uid="{00000000-0005-0000-0000-0000A6250000}"/>
    <cellStyle name="_TableRowBorder_Roadrunner-Interest_SPP-Interest 2" xfId="9652" xr:uid="{00000000-0005-0000-0000-0000A7250000}"/>
    <cellStyle name="_TableRowBorder_Roadrunner-Interest_SPP-Interest 2 2" xfId="9653" xr:uid="{00000000-0005-0000-0000-0000A8250000}"/>
    <cellStyle name="_TableRowBorder_Roadrunner-Interest_SPP-Interest 3" xfId="9654" xr:uid="{00000000-0005-0000-0000-0000A9250000}"/>
    <cellStyle name="_TableRowBorder_Roadrunner-Interest_SPP-Interest_Conemaugh-Interest" xfId="9655" xr:uid="{00000000-0005-0000-0000-0000AA250000}"/>
    <cellStyle name="_TableRowBorder_Roadrunner-Interest_SPP-Interest_Conemaugh-Interest 2" xfId="9656" xr:uid="{00000000-0005-0000-0000-0000AB250000}"/>
    <cellStyle name="_TableRowBorder_Roadrunner-Interest_SPP-Interest_Conemaugh-Interest 2 2" xfId="9657" xr:uid="{00000000-0005-0000-0000-0000AC250000}"/>
    <cellStyle name="_TableRowBorder_Roadrunner-Interest_SPP-Interest_Conemaugh-Interest 3" xfId="9658" xr:uid="{00000000-0005-0000-0000-0000AD250000}"/>
    <cellStyle name="_TableRowBorder_Roadrunner-Interest_SPP-Interest_Indian River-Interest" xfId="9659" xr:uid="{00000000-0005-0000-0000-0000AE250000}"/>
    <cellStyle name="_TableRowBorder_Roadrunner-Interest_SPP-Interest_Indian River-Interest 2" xfId="9660" xr:uid="{00000000-0005-0000-0000-0000AF250000}"/>
    <cellStyle name="_TableRowBorder_Roadrunner-Interest_SPP-Interest_Indian River-Interest 2 2" xfId="9661" xr:uid="{00000000-0005-0000-0000-0000B0250000}"/>
    <cellStyle name="_TableRowBorder_Roadrunner-Interest_SPP-Interest_Indian River-Interest 3" xfId="9662" xr:uid="{00000000-0005-0000-0000-0000B1250000}"/>
    <cellStyle name="_TableRowBorder_Solar Blythe- Debt" xfId="9663" xr:uid="{00000000-0005-0000-0000-0000B2250000}"/>
    <cellStyle name="_TableRowBorder_Solar Blythe- Debt 2" xfId="9664" xr:uid="{00000000-0005-0000-0000-0000B3250000}"/>
    <cellStyle name="_TableRowBorder_Solar Blythe- Debt 2 2" xfId="9665" xr:uid="{00000000-0005-0000-0000-0000B4250000}"/>
    <cellStyle name="_TableRowBorder_Solar Blythe- Debt 3" xfId="9666" xr:uid="{00000000-0005-0000-0000-0000B5250000}"/>
    <cellStyle name="_TableRowBorder_Solar Blythe- Debt 3 2" xfId="9667" xr:uid="{00000000-0005-0000-0000-0000B6250000}"/>
    <cellStyle name="_TableRowBorder_Solar Blythe- Debt 4" xfId="9668" xr:uid="{00000000-0005-0000-0000-0000B7250000}"/>
    <cellStyle name="_TableRowBorder_Solar Blythe- Debt_Ivanpah- Debt" xfId="9669" xr:uid="{00000000-0005-0000-0000-0000B8250000}"/>
    <cellStyle name="_TableRowBorder_Solar Blythe- Debt_Ivanpah- Debt 2" xfId="9670" xr:uid="{00000000-0005-0000-0000-0000B9250000}"/>
    <cellStyle name="_TableRowBorder_Solar Blythe- Debt_Ivanpah- Debt 2 2" xfId="9671" xr:uid="{00000000-0005-0000-0000-0000BA250000}"/>
    <cellStyle name="_TableRowBorder_Solar Blythe- Debt_Ivanpah- Debt 3" xfId="9672" xr:uid="{00000000-0005-0000-0000-0000BB250000}"/>
    <cellStyle name="_TableRowBorder_Solar Blythe- Debt_Ivanpah- Debt 3 2" xfId="9673" xr:uid="{00000000-0005-0000-0000-0000BC250000}"/>
    <cellStyle name="_TableRowBorder_Solar Blythe- Debt_Ivanpah- Debt 4" xfId="9674" xr:uid="{00000000-0005-0000-0000-0000BD250000}"/>
    <cellStyle name="_TableRowBorder_Solar Blythe- Debt_Ivanpah- Debt_1" xfId="9675" xr:uid="{00000000-0005-0000-0000-0000BE250000}"/>
    <cellStyle name="_TableRowBorder_Solar Blythe- Debt_Ivanpah- Debt_1 2" xfId="9676" xr:uid="{00000000-0005-0000-0000-0000BF250000}"/>
    <cellStyle name="_TableRowBorder_Solar Blythe- Debt_Ivanpah- Debt_1 2 2" xfId="9677" xr:uid="{00000000-0005-0000-0000-0000C0250000}"/>
    <cellStyle name="_TableRowBorder_Solar Blythe- Debt_Ivanpah- Debt_1 3" xfId="9678" xr:uid="{00000000-0005-0000-0000-0000C1250000}"/>
    <cellStyle name="_TableRowBorder_Solar Blythe- Debt_Ivanpah- Debt_1_Conemaugh-Interest" xfId="9679" xr:uid="{00000000-0005-0000-0000-0000C2250000}"/>
    <cellStyle name="_TableRowBorder_Solar Blythe- Debt_Ivanpah- Debt_1_Conemaugh-Interest 2" xfId="9680" xr:uid="{00000000-0005-0000-0000-0000C3250000}"/>
    <cellStyle name="_TableRowBorder_Solar Blythe- Debt_Ivanpah- Debt_1_Conemaugh-Interest 2 2" xfId="9681" xr:uid="{00000000-0005-0000-0000-0000C4250000}"/>
    <cellStyle name="_TableRowBorder_Solar Blythe- Debt_Ivanpah- Debt_1_Conemaugh-Interest 3" xfId="9682" xr:uid="{00000000-0005-0000-0000-0000C5250000}"/>
    <cellStyle name="_TableRowBorder_Solar Blythe- Debt_Ivanpah- Debt_1_Indian River-Interest" xfId="9683" xr:uid="{00000000-0005-0000-0000-0000C6250000}"/>
    <cellStyle name="_TableRowBorder_Solar Blythe- Debt_Ivanpah- Debt_1_Indian River-Interest 2" xfId="9684" xr:uid="{00000000-0005-0000-0000-0000C7250000}"/>
    <cellStyle name="_TableRowBorder_Solar Blythe- Debt_Ivanpah- Debt_1_Indian River-Interest 2 2" xfId="9685" xr:uid="{00000000-0005-0000-0000-0000C8250000}"/>
    <cellStyle name="_TableRowBorder_Solar Blythe- Debt_Ivanpah- Debt_1_Indian River-Interest 3" xfId="9686" xr:uid="{00000000-0005-0000-0000-0000C9250000}"/>
    <cellStyle name="_TableRowBorder_Solar Blythe- Debt_Ivanpah- Debt_Ivanpah- Debt" xfId="9687" xr:uid="{00000000-0005-0000-0000-0000CA250000}"/>
    <cellStyle name="_TableRowBorder_Solar Blythe- Debt_Ivanpah- Debt_Ivanpah- Debt 2" xfId="9688" xr:uid="{00000000-0005-0000-0000-0000CB250000}"/>
    <cellStyle name="_TableRowBorder_Solar Blythe- Debt_Ivanpah- Debt_Ivanpah- Debt 2 2" xfId="9689" xr:uid="{00000000-0005-0000-0000-0000CC250000}"/>
    <cellStyle name="_TableRowBorder_Solar Blythe- Debt_Ivanpah- Debt_Ivanpah- Debt 3" xfId="9690" xr:uid="{00000000-0005-0000-0000-0000CD250000}"/>
    <cellStyle name="_TableRowBorder_Solar Blythe- Debt_Ivanpah- Debt_Ivanpah- Debt_Conemaugh-Interest" xfId="9691" xr:uid="{00000000-0005-0000-0000-0000CE250000}"/>
    <cellStyle name="_TableRowBorder_Solar Blythe- Debt_Ivanpah- Debt_Ivanpah- Debt_Conemaugh-Interest 2" xfId="9692" xr:uid="{00000000-0005-0000-0000-0000CF250000}"/>
    <cellStyle name="_TableRowBorder_Solar Blythe- Debt_Ivanpah- Debt_Ivanpah- Debt_Conemaugh-Interest 2 2" xfId="9693" xr:uid="{00000000-0005-0000-0000-0000D0250000}"/>
    <cellStyle name="_TableRowBorder_Solar Blythe- Debt_Ivanpah- Debt_Ivanpah- Debt_Conemaugh-Interest 3" xfId="9694" xr:uid="{00000000-0005-0000-0000-0000D1250000}"/>
    <cellStyle name="_TableRowBorder_Solar Blythe- Debt_Ivanpah- Debt_Ivanpah- Debt_Indian River-Interest" xfId="9695" xr:uid="{00000000-0005-0000-0000-0000D2250000}"/>
    <cellStyle name="_TableRowBorder_Solar Blythe- Debt_Ivanpah- Debt_Ivanpah- Debt_Indian River-Interest 2" xfId="9696" xr:uid="{00000000-0005-0000-0000-0000D3250000}"/>
    <cellStyle name="_TableRowBorder_Solar Blythe- Debt_Ivanpah- Debt_Ivanpah- Debt_Indian River-Interest 2 2" xfId="9697" xr:uid="{00000000-0005-0000-0000-0000D4250000}"/>
    <cellStyle name="_TableRowBorder_Solar Blythe- Debt_Ivanpah- Debt_Ivanpah- Debt_Indian River-Interest 3" xfId="9698" xr:uid="{00000000-0005-0000-0000-0000D5250000}"/>
    <cellStyle name="_TableRowBorder_Solar Blythe- Debt_Ivanpah- Debt_Ivanpah-Interest" xfId="9699" xr:uid="{00000000-0005-0000-0000-0000D6250000}"/>
    <cellStyle name="_TableRowBorder_Solar Blythe- Debt_Ivanpah- Debt_Ivanpah-Interest 2" xfId="9700" xr:uid="{00000000-0005-0000-0000-0000D7250000}"/>
    <cellStyle name="_TableRowBorder_Solar Blythe- Debt_Ivanpah- Debt_Ivanpah-Interest 2 2" xfId="9701" xr:uid="{00000000-0005-0000-0000-0000D8250000}"/>
    <cellStyle name="_TableRowBorder_Solar Blythe- Debt_Ivanpah- Debt_Ivanpah-Interest 3" xfId="9702" xr:uid="{00000000-0005-0000-0000-0000D9250000}"/>
    <cellStyle name="_TableRowBorder_Solar Blythe- Debt_Ivanpah- Debt_Ivanpah-Interest_Conemaugh-Interest" xfId="9703" xr:uid="{00000000-0005-0000-0000-0000DA250000}"/>
    <cellStyle name="_TableRowBorder_Solar Blythe- Debt_Ivanpah- Debt_Ivanpah-Interest_Conemaugh-Interest 2" xfId="9704" xr:uid="{00000000-0005-0000-0000-0000DB250000}"/>
    <cellStyle name="_TableRowBorder_Solar Blythe- Debt_Ivanpah- Debt_Ivanpah-Interest_Conemaugh-Interest 2 2" xfId="9705" xr:uid="{00000000-0005-0000-0000-0000DC250000}"/>
    <cellStyle name="_TableRowBorder_Solar Blythe- Debt_Ivanpah- Debt_Ivanpah-Interest_Conemaugh-Interest 3" xfId="9706" xr:uid="{00000000-0005-0000-0000-0000DD250000}"/>
    <cellStyle name="_TableRowBorder_Solar Blythe- Debt_Ivanpah- Debt_Ivanpah-Interest_Indian River-Interest" xfId="9707" xr:uid="{00000000-0005-0000-0000-0000DE250000}"/>
    <cellStyle name="_TableRowBorder_Solar Blythe- Debt_Ivanpah- Debt_Ivanpah-Interest_Indian River-Interest 2" xfId="9708" xr:uid="{00000000-0005-0000-0000-0000DF250000}"/>
    <cellStyle name="_TableRowBorder_Solar Blythe- Debt_Ivanpah- Debt_Ivanpah-Interest_Indian River-Interest 2 2" xfId="9709" xr:uid="{00000000-0005-0000-0000-0000E0250000}"/>
    <cellStyle name="_TableRowBorder_Solar Blythe- Debt_Ivanpah- Debt_Ivanpah-Interest_Indian River-Interest 3" xfId="9710" xr:uid="{00000000-0005-0000-0000-0000E1250000}"/>
    <cellStyle name="_TableRowBorder_Solar Blythe- Debt_Ivanpah- Debt_SPP-Interest" xfId="9711" xr:uid="{00000000-0005-0000-0000-0000E2250000}"/>
    <cellStyle name="_TableRowBorder_Solar Blythe- Debt_Ivanpah- Debt_SPP-Interest 2" xfId="9712" xr:uid="{00000000-0005-0000-0000-0000E3250000}"/>
    <cellStyle name="_TableRowBorder_Solar Blythe- Debt_Ivanpah- Debt_SPP-Interest 2 2" xfId="9713" xr:uid="{00000000-0005-0000-0000-0000E4250000}"/>
    <cellStyle name="_TableRowBorder_Solar Blythe- Debt_Ivanpah- Debt_SPP-Interest 3" xfId="9714" xr:uid="{00000000-0005-0000-0000-0000E5250000}"/>
    <cellStyle name="_TableRowBorder_Solar Blythe- Debt_Ivanpah- Debt_SPP-Interest_Conemaugh-Interest" xfId="9715" xr:uid="{00000000-0005-0000-0000-0000E6250000}"/>
    <cellStyle name="_TableRowBorder_Solar Blythe- Debt_Ivanpah- Debt_SPP-Interest_Conemaugh-Interest 2" xfId="9716" xr:uid="{00000000-0005-0000-0000-0000E7250000}"/>
    <cellStyle name="_TableRowBorder_Solar Blythe- Debt_Ivanpah- Debt_SPP-Interest_Conemaugh-Interest 2 2" xfId="9717" xr:uid="{00000000-0005-0000-0000-0000E8250000}"/>
    <cellStyle name="_TableRowBorder_Solar Blythe- Debt_Ivanpah- Debt_SPP-Interest_Conemaugh-Interest 3" xfId="9718" xr:uid="{00000000-0005-0000-0000-0000E9250000}"/>
    <cellStyle name="_TableRowBorder_Solar Blythe- Debt_Ivanpah- Debt_SPP-Interest_Indian River-Interest" xfId="9719" xr:uid="{00000000-0005-0000-0000-0000EA250000}"/>
    <cellStyle name="_TableRowBorder_Solar Blythe- Debt_Ivanpah- Debt_SPP-Interest_Indian River-Interest 2" xfId="9720" xr:uid="{00000000-0005-0000-0000-0000EB250000}"/>
    <cellStyle name="_TableRowBorder_Solar Blythe- Debt_Ivanpah- Debt_SPP-Interest_Indian River-Interest 2 2" xfId="9721" xr:uid="{00000000-0005-0000-0000-0000EC250000}"/>
    <cellStyle name="_TableRowBorder_Solar Blythe- Debt_Ivanpah- Debt_SPP-Interest_Indian River-Interest 3" xfId="9722" xr:uid="{00000000-0005-0000-0000-0000ED250000}"/>
    <cellStyle name="_TableRowBorder_Solar Blythe- Debt_Ivanpah-Interest" xfId="9723" xr:uid="{00000000-0005-0000-0000-0000EE250000}"/>
    <cellStyle name="_TableRowBorder_Solar Blythe- Debt_Ivanpah-Interest 2" xfId="9724" xr:uid="{00000000-0005-0000-0000-0000EF250000}"/>
    <cellStyle name="_TableRowBorder_Solar Blythe- Debt_Ivanpah-Interest 2 2" xfId="9725" xr:uid="{00000000-0005-0000-0000-0000F0250000}"/>
    <cellStyle name="_TableRowBorder_Solar Blythe- Debt_Ivanpah-Interest 3" xfId="9726" xr:uid="{00000000-0005-0000-0000-0000F1250000}"/>
    <cellStyle name="_TableRowBorder_Solar Blythe- Debt_Ivanpah-Interest 3 2" xfId="9727" xr:uid="{00000000-0005-0000-0000-0000F2250000}"/>
    <cellStyle name="_TableRowBorder_Solar Blythe- Debt_Ivanpah-Interest 4" xfId="9728" xr:uid="{00000000-0005-0000-0000-0000F3250000}"/>
    <cellStyle name="_TableRowBorder_Solar Blythe- Debt_Ivanpah-Interest_1" xfId="9729" xr:uid="{00000000-0005-0000-0000-0000F4250000}"/>
    <cellStyle name="_TableRowBorder_Solar Blythe- Debt_Ivanpah-Interest_1 2" xfId="9730" xr:uid="{00000000-0005-0000-0000-0000F5250000}"/>
    <cellStyle name="_TableRowBorder_Solar Blythe- Debt_Ivanpah-Interest_1 2 2" xfId="9731" xr:uid="{00000000-0005-0000-0000-0000F6250000}"/>
    <cellStyle name="_TableRowBorder_Solar Blythe- Debt_Ivanpah-Interest_1 3" xfId="9732" xr:uid="{00000000-0005-0000-0000-0000F7250000}"/>
    <cellStyle name="_TableRowBorder_Solar Blythe- Debt_Ivanpah-Interest_1_Conemaugh-Interest" xfId="9733" xr:uid="{00000000-0005-0000-0000-0000F8250000}"/>
    <cellStyle name="_TableRowBorder_Solar Blythe- Debt_Ivanpah-Interest_1_Conemaugh-Interest 2" xfId="9734" xr:uid="{00000000-0005-0000-0000-0000F9250000}"/>
    <cellStyle name="_TableRowBorder_Solar Blythe- Debt_Ivanpah-Interest_1_Conemaugh-Interest 2 2" xfId="9735" xr:uid="{00000000-0005-0000-0000-0000FA250000}"/>
    <cellStyle name="_TableRowBorder_Solar Blythe- Debt_Ivanpah-Interest_1_Conemaugh-Interest 3" xfId="9736" xr:uid="{00000000-0005-0000-0000-0000FB250000}"/>
    <cellStyle name="_TableRowBorder_Solar Blythe- Debt_Ivanpah-Interest_1_Indian River-Interest" xfId="9737" xr:uid="{00000000-0005-0000-0000-0000FC250000}"/>
    <cellStyle name="_TableRowBorder_Solar Blythe- Debt_Ivanpah-Interest_1_Indian River-Interest 2" xfId="9738" xr:uid="{00000000-0005-0000-0000-0000FD250000}"/>
    <cellStyle name="_TableRowBorder_Solar Blythe- Debt_Ivanpah-Interest_1_Indian River-Interest 2 2" xfId="9739" xr:uid="{00000000-0005-0000-0000-0000FE250000}"/>
    <cellStyle name="_TableRowBorder_Solar Blythe- Debt_Ivanpah-Interest_1_Indian River-Interest 3" xfId="9740" xr:uid="{00000000-0005-0000-0000-0000FF250000}"/>
    <cellStyle name="_TableRowBorder_Solar Blythe- Debt_Ivanpah-Interest_Ivanpah- Debt" xfId="9741" xr:uid="{00000000-0005-0000-0000-000000260000}"/>
    <cellStyle name="_TableRowBorder_Solar Blythe- Debt_Ivanpah-Interest_Ivanpah- Debt 2" xfId="9742" xr:uid="{00000000-0005-0000-0000-000001260000}"/>
    <cellStyle name="_TableRowBorder_Solar Blythe- Debt_Ivanpah-Interest_Ivanpah- Debt 2 2" xfId="9743" xr:uid="{00000000-0005-0000-0000-000002260000}"/>
    <cellStyle name="_TableRowBorder_Solar Blythe- Debt_Ivanpah-Interest_Ivanpah- Debt 3" xfId="9744" xr:uid="{00000000-0005-0000-0000-000003260000}"/>
    <cellStyle name="_TableRowBorder_Solar Blythe- Debt_Ivanpah-Interest_Ivanpah- Debt_Conemaugh-Interest" xfId="9745" xr:uid="{00000000-0005-0000-0000-000004260000}"/>
    <cellStyle name="_TableRowBorder_Solar Blythe- Debt_Ivanpah-Interest_Ivanpah- Debt_Conemaugh-Interest 2" xfId="9746" xr:uid="{00000000-0005-0000-0000-000005260000}"/>
    <cellStyle name="_TableRowBorder_Solar Blythe- Debt_Ivanpah-Interest_Ivanpah- Debt_Conemaugh-Interest 2 2" xfId="9747" xr:uid="{00000000-0005-0000-0000-000006260000}"/>
    <cellStyle name="_TableRowBorder_Solar Blythe- Debt_Ivanpah-Interest_Ivanpah- Debt_Conemaugh-Interest 3" xfId="9748" xr:uid="{00000000-0005-0000-0000-000007260000}"/>
    <cellStyle name="_TableRowBorder_Solar Blythe- Debt_Ivanpah-Interest_Ivanpah- Debt_Indian River-Interest" xfId="9749" xr:uid="{00000000-0005-0000-0000-000008260000}"/>
    <cellStyle name="_TableRowBorder_Solar Blythe- Debt_Ivanpah-Interest_Ivanpah- Debt_Indian River-Interest 2" xfId="9750" xr:uid="{00000000-0005-0000-0000-000009260000}"/>
    <cellStyle name="_TableRowBorder_Solar Blythe- Debt_Ivanpah-Interest_Ivanpah- Debt_Indian River-Interest 2 2" xfId="9751" xr:uid="{00000000-0005-0000-0000-00000A260000}"/>
    <cellStyle name="_TableRowBorder_Solar Blythe- Debt_Ivanpah-Interest_Ivanpah- Debt_Indian River-Interest 3" xfId="9752" xr:uid="{00000000-0005-0000-0000-00000B260000}"/>
    <cellStyle name="_TableRowBorder_Solar Blythe- Debt_Ivanpah-Interest_Ivanpah-Interest" xfId="9753" xr:uid="{00000000-0005-0000-0000-00000C260000}"/>
    <cellStyle name="_TableRowBorder_Solar Blythe- Debt_Ivanpah-Interest_Ivanpah-Interest 2" xfId="9754" xr:uid="{00000000-0005-0000-0000-00000D260000}"/>
    <cellStyle name="_TableRowBorder_Solar Blythe- Debt_Ivanpah-Interest_Ivanpah-Interest 2 2" xfId="9755" xr:uid="{00000000-0005-0000-0000-00000E260000}"/>
    <cellStyle name="_TableRowBorder_Solar Blythe- Debt_Ivanpah-Interest_Ivanpah-Interest 3" xfId="9756" xr:uid="{00000000-0005-0000-0000-00000F260000}"/>
    <cellStyle name="_TableRowBorder_Solar Blythe- Debt_Ivanpah-Interest_Ivanpah-Interest_Conemaugh-Interest" xfId="9757" xr:uid="{00000000-0005-0000-0000-000010260000}"/>
    <cellStyle name="_TableRowBorder_Solar Blythe- Debt_Ivanpah-Interest_Ivanpah-Interest_Conemaugh-Interest 2" xfId="9758" xr:uid="{00000000-0005-0000-0000-000011260000}"/>
    <cellStyle name="_TableRowBorder_Solar Blythe- Debt_Ivanpah-Interest_Ivanpah-Interest_Conemaugh-Interest 2 2" xfId="9759" xr:uid="{00000000-0005-0000-0000-000012260000}"/>
    <cellStyle name="_TableRowBorder_Solar Blythe- Debt_Ivanpah-Interest_Ivanpah-Interest_Conemaugh-Interest 3" xfId="9760" xr:uid="{00000000-0005-0000-0000-000013260000}"/>
    <cellStyle name="_TableRowBorder_Solar Blythe- Debt_Ivanpah-Interest_Ivanpah-Interest_Indian River-Interest" xfId="9761" xr:uid="{00000000-0005-0000-0000-000014260000}"/>
    <cellStyle name="_TableRowBorder_Solar Blythe- Debt_Ivanpah-Interest_Ivanpah-Interest_Indian River-Interest 2" xfId="9762" xr:uid="{00000000-0005-0000-0000-000015260000}"/>
    <cellStyle name="_TableRowBorder_Solar Blythe- Debt_Ivanpah-Interest_Ivanpah-Interest_Indian River-Interest 2 2" xfId="9763" xr:uid="{00000000-0005-0000-0000-000016260000}"/>
    <cellStyle name="_TableRowBorder_Solar Blythe- Debt_Ivanpah-Interest_Ivanpah-Interest_Indian River-Interest 3" xfId="9764" xr:uid="{00000000-0005-0000-0000-000017260000}"/>
    <cellStyle name="_TableRowBorder_Solar Blythe- Debt_Ivanpah-Interest_SPP-Interest" xfId="9765" xr:uid="{00000000-0005-0000-0000-000018260000}"/>
    <cellStyle name="_TableRowBorder_Solar Blythe- Debt_Ivanpah-Interest_SPP-Interest 2" xfId="9766" xr:uid="{00000000-0005-0000-0000-000019260000}"/>
    <cellStyle name="_TableRowBorder_Solar Blythe- Debt_Ivanpah-Interest_SPP-Interest 2 2" xfId="9767" xr:uid="{00000000-0005-0000-0000-00001A260000}"/>
    <cellStyle name="_TableRowBorder_Solar Blythe- Debt_Ivanpah-Interest_SPP-Interest 3" xfId="9768" xr:uid="{00000000-0005-0000-0000-00001B260000}"/>
    <cellStyle name="_TableRowBorder_Solar Blythe- Debt_Ivanpah-Interest_SPP-Interest_Conemaugh-Interest" xfId="9769" xr:uid="{00000000-0005-0000-0000-00001C260000}"/>
    <cellStyle name="_TableRowBorder_Solar Blythe- Debt_Ivanpah-Interest_SPP-Interest_Conemaugh-Interest 2" xfId="9770" xr:uid="{00000000-0005-0000-0000-00001D260000}"/>
    <cellStyle name="_TableRowBorder_Solar Blythe- Debt_Ivanpah-Interest_SPP-Interest_Conemaugh-Interest 2 2" xfId="9771" xr:uid="{00000000-0005-0000-0000-00001E260000}"/>
    <cellStyle name="_TableRowBorder_Solar Blythe- Debt_Ivanpah-Interest_SPP-Interest_Conemaugh-Interest 3" xfId="9772" xr:uid="{00000000-0005-0000-0000-00001F260000}"/>
    <cellStyle name="_TableRowBorder_Solar Blythe- Debt_Ivanpah-Interest_SPP-Interest_Indian River-Interest" xfId="9773" xr:uid="{00000000-0005-0000-0000-000020260000}"/>
    <cellStyle name="_TableRowBorder_Solar Blythe- Debt_Ivanpah-Interest_SPP-Interest_Indian River-Interest 2" xfId="9774" xr:uid="{00000000-0005-0000-0000-000021260000}"/>
    <cellStyle name="_TableRowBorder_Solar Blythe- Debt_Ivanpah-Interest_SPP-Interest_Indian River-Interest 2 2" xfId="9775" xr:uid="{00000000-0005-0000-0000-000022260000}"/>
    <cellStyle name="_TableRowBorder_Solar Blythe- Debt_Ivanpah-Interest_SPP-Interest_Indian River-Interest 3" xfId="9776" xr:uid="{00000000-0005-0000-0000-000023260000}"/>
    <cellStyle name="_TableRowBorder_Solar Blythe- Debt_Solar Blythe-Interest" xfId="9777" xr:uid="{00000000-0005-0000-0000-000024260000}"/>
    <cellStyle name="_TableRowBorder_Solar Blythe- Debt_Solar Blythe-Interest 2" xfId="9778" xr:uid="{00000000-0005-0000-0000-000025260000}"/>
    <cellStyle name="_TableRowBorder_Solar Blythe- Debt_Solar Blythe-Interest 2 2" xfId="9779" xr:uid="{00000000-0005-0000-0000-000026260000}"/>
    <cellStyle name="_TableRowBorder_Solar Blythe- Debt_Solar Blythe-Interest 3" xfId="9780" xr:uid="{00000000-0005-0000-0000-000027260000}"/>
    <cellStyle name="_TableRowBorder_Solar Blythe- Debt_Solar Blythe-Interest_Ivanpah- Debt" xfId="9781" xr:uid="{00000000-0005-0000-0000-000028260000}"/>
    <cellStyle name="_TableRowBorder_Solar Blythe- Debt_Solar Blythe-Interest_Ivanpah- Debt 2" xfId="9782" xr:uid="{00000000-0005-0000-0000-000029260000}"/>
    <cellStyle name="_TableRowBorder_Solar Blythe- Debt_Solar Blythe-Interest_Ivanpah- Debt 2 2" xfId="9783" xr:uid="{00000000-0005-0000-0000-00002A260000}"/>
    <cellStyle name="_TableRowBorder_Solar Blythe- Debt_Solar Blythe-Interest_Ivanpah- Debt 3" xfId="9784" xr:uid="{00000000-0005-0000-0000-00002B260000}"/>
    <cellStyle name="_TableRowBorder_Solar Blythe- Debt_Solar Blythe-Interest_Ivanpah- Debt_Conemaugh-Interest" xfId="9785" xr:uid="{00000000-0005-0000-0000-00002C260000}"/>
    <cellStyle name="_TableRowBorder_Solar Blythe- Debt_Solar Blythe-Interest_Ivanpah- Debt_Conemaugh-Interest 2" xfId="9786" xr:uid="{00000000-0005-0000-0000-00002D260000}"/>
    <cellStyle name="_TableRowBorder_Solar Blythe- Debt_Solar Blythe-Interest_Ivanpah- Debt_Conemaugh-Interest 2 2" xfId="9787" xr:uid="{00000000-0005-0000-0000-00002E260000}"/>
    <cellStyle name="_TableRowBorder_Solar Blythe- Debt_Solar Blythe-Interest_Ivanpah- Debt_Conemaugh-Interest 3" xfId="9788" xr:uid="{00000000-0005-0000-0000-00002F260000}"/>
    <cellStyle name="_TableRowBorder_Solar Blythe- Debt_Solar Blythe-Interest_Ivanpah- Debt_Indian River-Interest" xfId="9789" xr:uid="{00000000-0005-0000-0000-000030260000}"/>
    <cellStyle name="_TableRowBorder_Solar Blythe- Debt_Solar Blythe-Interest_Ivanpah- Debt_Indian River-Interest 2" xfId="9790" xr:uid="{00000000-0005-0000-0000-000031260000}"/>
    <cellStyle name="_TableRowBorder_Solar Blythe- Debt_Solar Blythe-Interest_Ivanpah- Debt_Indian River-Interest 2 2" xfId="9791" xr:uid="{00000000-0005-0000-0000-000032260000}"/>
    <cellStyle name="_TableRowBorder_Solar Blythe- Debt_Solar Blythe-Interest_Ivanpah- Debt_Indian River-Interest 3" xfId="9792" xr:uid="{00000000-0005-0000-0000-000033260000}"/>
    <cellStyle name="_TableRowBorder_Solar Blythe- Debt_Solar Blythe-Interest_Ivanpah-Interest" xfId="9793" xr:uid="{00000000-0005-0000-0000-000034260000}"/>
    <cellStyle name="_TableRowBorder_Solar Blythe- Debt_Solar Blythe-Interest_Ivanpah-Interest 2" xfId="9794" xr:uid="{00000000-0005-0000-0000-000035260000}"/>
    <cellStyle name="_TableRowBorder_Solar Blythe- Debt_Solar Blythe-Interest_Ivanpah-Interest 2 2" xfId="9795" xr:uid="{00000000-0005-0000-0000-000036260000}"/>
    <cellStyle name="_TableRowBorder_Solar Blythe- Debt_Solar Blythe-Interest_Ivanpah-Interest 3" xfId="9796" xr:uid="{00000000-0005-0000-0000-000037260000}"/>
    <cellStyle name="_TableRowBorder_Solar Blythe- Debt_Solar Blythe-Interest_Ivanpah-Interest_Conemaugh-Interest" xfId="9797" xr:uid="{00000000-0005-0000-0000-000038260000}"/>
    <cellStyle name="_TableRowBorder_Solar Blythe- Debt_Solar Blythe-Interest_Ivanpah-Interest_Conemaugh-Interest 2" xfId="9798" xr:uid="{00000000-0005-0000-0000-000039260000}"/>
    <cellStyle name="_TableRowBorder_Solar Blythe- Debt_Solar Blythe-Interest_Ivanpah-Interest_Conemaugh-Interest 2 2" xfId="9799" xr:uid="{00000000-0005-0000-0000-00003A260000}"/>
    <cellStyle name="_TableRowBorder_Solar Blythe- Debt_Solar Blythe-Interest_Ivanpah-Interest_Conemaugh-Interest 3" xfId="9800" xr:uid="{00000000-0005-0000-0000-00003B260000}"/>
    <cellStyle name="_TableRowBorder_Solar Blythe- Debt_Solar Blythe-Interest_Ivanpah-Interest_Indian River-Interest" xfId="9801" xr:uid="{00000000-0005-0000-0000-00003C260000}"/>
    <cellStyle name="_TableRowBorder_Solar Blythe- Debt_Solar Blythe-Interest_Ivanpah-Interest_Indian River-Interest 2" xfId="9802" xr:uid="{00000000-0005-0000-0000-00003D260000}"/>
    <cellStyle name="_TableRowBorder_Solar Blythe- Debt_Solar Blythe-Interest_Ivanpah-Interest_Indian River-Interest 2 2" xfId="9803" xr:uid="{00000000-0005-0000-0000-00003E260000}"/>
    <cellStyle name="_TableRowBorder_Solar Blythe- Debt_Solar Blythe-Interest_Ivanpah-Interest_Indian River-Interest 3" xfId="9804" xr:uid="{00000000-0005-0000-0000-00003F260000}"/>
    <cellStyle name="_TableRowBorder_Solar Blythe- Debt_Solar Blythe-Interest_SPP-Interest" xfId="9805" xr:uid="{00000000-0005-0000-0000-000040260000}"/>
    <cellStyle name="_TableRowBorder_Solar Blythe- Debt_Solar Blythe-Interest_SPP-Interest 2" xfId="9806" xr:uid="{00000000-0005-0000-0000-000041260000}"/>
    <cellStyle name="_TableRowBorder_Solar Blythe- Debt_Solar Blythe-Interest_SPP-Interest 2 2" xfId="9807" xr:uid="{00000000-0005-0000-0000-000042260000}"/>
    <cellStyle name="_TableRowBorder_Solar Blythe- Debt_Solar Blythe-Interest_SPP-Interest 3" xfId="9808" xr:uid="{00000000-0005-0000-0000-000043260000}"/>
    <cellStyle name="_TableRowBorder_Solar Blythe- Debt_Solar Blythe-Interest_SPP-Interest_Conemaugh-Interest" xfId="9809" xr:uid="{00000000-0005-0000-0000-000044260000}"/>
    <cellStyle name="_TableRowBorder_Solar Blythe- Debt_Solar Blythe-Interest_SPP-Interest_Conemaugh-Interest 2" xfId="9810" xr:uid="{00000000-0005-0000-0000-000045260000}"/>
    <cellStyle name="_TableRowBorder_Solar Blythe- Debt_Solar Blythe-Interest_SPP-Interest_Conemaugh-Interest 2 2" xfId="9811" xr:uid="{00000000-0005-0000-0000-000046260000}"/>
    <cellStyle name="_TableRowBorder_Solar Blythe- Debt_Solar Blythe-Interest_SPP-Interest_Conemaugh-Interest 3" xfId="9812" xr:uid="{00000000-0005-0000-0000-000047260000}"/>
    <cellStyle name="_TableRowBorder_Solar Blythe- Debt_Solar Blythe-Interest_SPP-Interest_Indian River-Interest" xfId="9813" xr:uid="{00000000-0005-0000-0000-000048260000}"/>
    <cellStyle name="_TableRowBorder_Solar Blythe- Debt_Solar Blythe-Interest_SPP-Interest_Indian River-Interest 2" xfId="9814" xr:uid="{00000000-0005-0000-0000-000049260000}"/>
    <cellStyle name="_TableRowBorder_Solar Blythe- Debt_Solar Blythe-Interest_SPP-Interest_Indian River-Interest 2 2" xfId="9815" xr:uid="{00000000-0005-0000-0000-00004A260000}"/>
    <cellStyle name="_TableRowBorder_Solar Blythe- Debt_Solar Blythe-Interest_SPP-Interest_Indian River-Interest 3" xfId="9816" xr:uid="{00000000-0005-0000-0000-00004B260000}"/>
    <cellStyle name="_TableRowBorder_Solar Blythe- Debt_SPP-Interest" xfId="9817" xr:uid="{00000000-0005-0000-0000-00004C260000}"/>
    <cellStyle name="_TableRowBorder_Solar Blythe- Debt_SPP-Interest 2" xfId="9818" xr:uid="{00000000-0005-0000-0000-00004D260000}"/>
    <cellStyle name="_TableRowBorder_Solar Blythe- Debt_SPP-Interest 2 2" xfId="9819" xr:uid="{00000000-0005-0000-0000-00004E260000}"/>
    <cellStyle name="_TableRowBorder_Solar Blythe- Debt_SPP-Interest 3" xfId="9820" xr:uid="{00000000-0005-0000-0000-00004F260000}"/>
    <cellStyle name="_TableRowBorder_Solar Blythe- Debt_SPP-Interest_Conemaugh-Interest" xfId="9821" xr:uid="{00000000-0005-0000-0000-000050260000}"/>
    <cellStyle name="_TableRowBorder_Solar Blythe- Debt_SPP-Interest_Conemaugh-Interest 2" xfId="9822" xr:uid="{00000000-0005-0000-0000-000051260000}"/>
    <cellStyle name="_TableRowBorder_Solar Blythe- Debt_SPP-Interest_Conemaugh-Interest 2 2" xfId="9823" xr:uid="{00000000-0005-0000-0000-000052260000}"/>
    <cellStyle name="_TableRowBorder_Solar Blythe- Debt_SPP-Interest_Conemaugh-Interest 3" xfId="9824" xr:uid="{00000000-0005-0000-0000-000053260000}"/>
    <cellStyle name="_TableRowBorder_Solar Blythe- Debt_SPP-Interest_Indian River-Interest" xfId="9825" xr:uid="{00000000-0005-0000-0000-000054260000}"/>
    <cellStyle name="_TableRowBorder_Solar Blythe- Debt_SPP-Interest_Indian River-Interest 2" xfId="9826" xr:uid="{00000000-0005-0000-0000-000055260000}"/>
    <cellStyle name="_TableRowBorder_Solar Blythe- Debt_SPP-Interest_Indian River-Interest 2 2" xfId="9827" xr:uid="{00000000-0005-0000-0000-000056260000}"/>
    <cellStyle name="_TableRowBorder_Solar Blythe- Debt_SPP-Interest_Indian River-Interest 3" xfId="9828" xr:uid="{00000000-0005-0000-0000-000057260000}"/>
    <cellStyle name="_TableRowBorder_Solar Blythe-Interest" xfId="9829" xr:uid="{00000000-0005-0000-0000-000058260000}"/>
    <cellStyle name="_TableRowBorder_Solar Blythe-Interest 2" xfId="9830" xr:uid="{00000000-0005-0000-0000-000059260000}"/>
    <cellStyle name="_TableRowBorder_Solar Blythe-Interest 2 2" xfId="9831" xr:uid="{00000000-0005-0000-0000-00005A260000}"/>
    <cellStyle name="_TableRowBorder_Solar Blythe-Interest 3" xfId="9832" xr:uid="{00000000-0005-0000-0000-00005B260000}"/>
    <cellStyle name="_TableRowBorder_Solar Blythe-Interest 3 2" xfId="9833" xr:uid="{00000000-0005-0000-0000-00005C260000}"/>
    <cellStyle name="_TableRowBorder_Solar Blythe-Interest 4" xfId="9834" xr:uid="{00000000-0005-0000-0000-00005D260000}"/>
    <cellStyle name="_TableRowBorder_Solar Blythe-Interest_Ivanpah- Debt" xfId="9835" xr:uid="{00000000-0005-0000-0000-00005E260000}"/>
    <cellStyle name="_TableRowBorder_Solar Blythe-Interest_Ivanpah- Debt 2" xfId="9836" xr:uid="{00000000-0005-0000-0000-00005F260000}"/>
    <cellStyle name="_TableRowBorder_Solar Blythe-Interest_Ivanpah- Debt 2 2" xfId="9837" xr:uid="{00000000-0005-0000-0000-000060260000}"/>
    <cellStyle name="_TableRowBorder_Solar Blythe-Interest_Ivanpah- Debt 3" xfId="9838" xr:uid="{00000000-0005-0000-0000-000061260000}"/>
    <cellStyle name="_TableRowBorder_Solar Blythe-Interest_Ivanpah- Debt 3 2" xfId="9839" xr:uid="{00000000-0005-0000-0000-000062260000}"/>
    <cellStyle name="_TableRowBorder_Solar Blythe-Interest_Ivanpah- Debt 4" xfId="9840" xr:uid="{00000000-0005-0000-0000-000063260000}"/>
    <cellStyle name="_TableRowBorder_Solar Blythe-Interest_Ivanpah- Debt_1" xfId="9841" xr:uid="{00000000-0005-0000-0000-000064260000}"/>
    <cellStyle name="_TableRowBorder_Solar Blythe-Interest_Ivanpah- Debt_1 2" xfId="9842" xr:uid="{00000000-0005-0000-0000-000065260000}"/>
    <cellStyle name="_TableRowBorder_Solar Blythe-Interest_Ivanpah- Debt_1 2 2" xfId="9843" xr:uid="{00000000-0005-0000-0000-000066260000}"/>
    <cellStyle name="_TableRowBorder_Solar Blythe-Interest_Ivanpah- Debt_1 3" xfId="9844" xr:uid="{00000000-0005-0000-0000-000067260000}"/>
    <cellStyle name="_TableRowBorder_Solar Blythe-Interest_Ivanpah- Debt_1_Conemaugh-Interest" xfId="9845" xr:uid="{00000000-0005-0000-0000-000068260000}"/>
    <cellStyle name="_TableRowBorder_Solar Blythe-Interest_Ivanpah- Debt_1_Conemaugh-Interest 2" xfId="9846" xr:uid="{00000000-0005-0000-0000-000069260000}"/>
    <cellStyle name="_TableRowBorder_Solar Blythe-Interest_Ivanpah- Debt_1_Conemaugh-Interest 2 2" xfId="9847" xr:uid="{00000000-0005-0000-0000-00006A260000}"/>
    <cellStyle name="_TableRowBorder_Solar Blythe-Interest_Ivanpah- Debt_1_Conemaugh-Interest 3" xfId="9848" xr:uid="{00000000-0005-0000-0000-00006B260000}"/>
    <cellStyle name="_TableRowBorder_Solar Blythe-Interest_Ivanpah- Debt_1_Indian River-Interest" xfId="9849" xr:uid="{00000000-0005-0000-0000-00006C260000}"/>
    <cellStyle name="_TableRowBorder_Solar Blythe-Interest_Ivanpah- Debt_1_Indian River-Interest 2" xfId="9850" xr:uid="{00000000-0005-0000-0000-00006D260000}"/>
    <cellStyle name="_TableRowBorder_Solar Blythe-Interest_Ivanpah- Debt_1_Indian River-Interest 2 2" xfId="9851" xr:uid="{00000000-0005-0000-0000-00006E260000}"/>
    <cellStyle name="_TableRowBorder_Solar Blythe-Interest_Ivanpah- Debt_1_Indian River-Interest 3" xfId="9852" xr:uid="{00000000-0005-0000-0000-00006F260000}"/>
    <cellStyle name="_TableRowBorder_Solar Blythe-Interest_Ivanpah- Debt_Ivanpah- Debt" xfId="9853" xr:uid="{00000000-0005-0000-0000-000070260000}"/>
    <cellStyle name="_TableRowBorder_Solar Blythe-Interest_Ivanpah- Debt_Ivanpah- Debt 2" xfId="9854" xr:uid="{00000000-0005-0000-0000-000071260000}"/>
    <cellStyle name="_TableRowBorder_Solar Blythe-Interest_Ivanpah- Debt_Ivanpah- Debt 2 2" xfId="9855" xr:uid="{00000000-0005-0000-0000-000072260000}"/>
    <cellStyle name="_TableRowBorder_Solar Blythe-Interest_Ivanpah- Debt_Ivanpah- Debt 3" xfId="9856" xr:uid="{00000000-0005-0000-0000-000073260000}"/>
    <cellStyle name="_TableRowBorder_Solar Blythe-Interest_Ivanpah- Debt_Ivanpah- Debt_Conemaugh-Interest" xfId="9857" xr:uid="{00000000-0005-0000-0000-000074260000}"/>
    <cellStyle name="_TableRowBorder_Solar Blythe-Interest_Ivanpah- Debt_Ivanpah- Debt_Conemaugh-Interest 2" xfId="9858" xr:uid="{00000000-0005-0000-0000-000075260000}"/>
    <cellStyle name="_TableRowBorder_Solar Blythe-Interest_Ivanpah- Debt_Ivanpah- Debt_Conemaugh-Interest 2 2" xfId="9859" xr:uid="{00000000-0005-0000-0000-000076260000}"/>
    <cellStyle name="_TableRowBorder_Solar Blythe-Interest_Ivanpah- Debt_Ivanpah- Debt_Conemaugh-Interest 3" xfId="9860" xr:uid="{00000000-0005-0000-0000-000077260000}"/>
    <cellStyle name="_TableRowBorder_Solar Blythe-Interest_Ivanpah- Debt_Ivanpah- Debt_Indian River-Interest" xfId="9861" xr:uid="{00000000-0005-0000-0000-000078260000}"/>
    <cellStyle name="_TableRowBorder_Solar Blythe-Interest_Ivanpah- Debt_Ivanpah- Debt_Indian River-Interest 2" xfId="9862" xr:uid="{00000000-0005-0000-0000-000079260000}"/>
    <cellStyle name="_TableRowBorder_Solar Blythe-Interest_Ivanpah- Debt_Ivanpah- Debt_Indian River-Interest 2 2" xfId="9863" xr:uid="{00000000-0005-0000-0000-00007A260000}"/>
    <cellStyle name="_TableRowBorder_Solar Blythe-Interest_Ivanpah- Debt_Ivanpah- Debt_Indian River-Interest 3" xfId="9864" xr:uid="{00000000-0005-0000-0000-00007B260000}"/>
    <cellStyle name="_TableRowBorder_Solar Blythe-Interest_Ivanpah- Debt_Ivanpah-Interest" xfId="9865" xr:uid="{00000000-0005-0000-0000-00007C260000}"/>
    <cellStyle name="_TableRowBorder_Solar Blythe-Interest_Ivanpah- Debt_Ivanpah-Interest 2" xfId="9866" xr:uid="{00000000-0005-0000-0000-00007D260000}"/>
    <cellStyle name="_TableRowBorder_Solar Blythe-Interest_Ivanpah- Debt_Ivanpah-Interest 2 2" xfId="9867" xr:uid="{00000000-0005-0000-0000-00007E260000}"/>
    <cellStyle name="_TableRowBorder_Solar Blythe-Interest_Ivanpah- Debt_Ivanpah-Interest 3" xfId="9868" xr:uid="{00000000-0005-0000-0000-00007F260000}"/>
    <cellStyle name="_TableRowBorder_Solar Blythe-Interest_Ivanpah- Debt_Ivanpah-Interest_Conemaugh-Interest" xfId="9869" xr:uid="{00000000-0005-0000-0000-000080260000}"/>
    <cellStyle name="_TableRowBorder_Solar Blythe-Interest_Ivanpah- Debt_Ivanpah-Interest_Conemaugh-Interest 2" xfId="9870" xr:uid="{00000000-0005-0000-0000-000081260000}"/>
    <cellStyle name="_TableRowBorder_Solar Blythe-Interest_Ivanpah- Debt_Ivanpah-Interest_Conemaugh-Interest 2 2" xfId="9871" xr:uid="{00000000-0005-0000-0000-000082260000}"/>
    <cellStyle name="_TableRowBorder_Solar Blythe-Interest_Ivanpah- Debt_Ivanpah-Interest_Conemaugh-Interest 3" xfId="9872" xr:uid="{00000000-0005-0000-0000-000083260000}"/>
    <cellStyle name="_TableRowBorder_Solar Blythe-Interest_Ivanpah- Debt_Ivanpah-Interest_Indian River-Interest" xfId="9873" xr:uid="{00000000-0005-0000-0000-000084260000}"/>
    <cellStyle name="_TableRowBorder_Solar Blythe-Interest_Ivanpah- Debt_Ivanpah-Interest_Indian River-Interest 2" xfId="9874" xr:uid="{00000000-0005-0000-0000-000085260000}"/>
    <cellStyle name="_TableRowBorder_Solar Blythe-Interest_Ivanpah- Debt_Ivanpah-Interest_Indian River-Interest 2 2" xfId="9875" xr:uid="{00000000-0005-0000-0000-000086260000}"/>
    <cellStyle name="_TableRowBorder_Solar Blythe-Interest_Ivanpah- Debt_Ivanpah-Interest_Indian River-Interest 3" xfId="9876" xr:uid="{00000000-0005-0000-0000-000087260000}"/>
    <cellStyle name="_TableRowBorder_Solar Blythe-Interest_Ivanpah- Debt_SPP-Interest" xfId="9877" xr:uid="{00000000-0005-0000-0000-000088260000}"/>
    <cellStyle name="_TableRowBorder_Solar Blythe-Interest_Ivanpah- Debt_SPP-Interest 2" xfId="9878" xr:uid="{00000000-0005-0000-0000-000089260000}"/>
    <cellStyle name="_TableRowBorder_Solar Blythe-Interest_Ivanpah- Debt_SPP-Interest 2 2" xfId="9879" xr:uid="{00000000-0005-0000-0000-00008A260000}"/>
    <cellStyle name="_TableRowBorder_Solar Blythe-Interest_Ivanpah- Debt_SPP-Interest 3" xfId="9880" xr:uid="{00000000-0005-0000-0000-00008B260000}"/>
    <cellStyle name="_TableRowBorder_Solar Blythe-Interest_Ivanpah- Debt_SPP-Interest_Conemaugh-Interest" xfId="9881" xr:uid="{00000000-0005-0000-0000-00008C260000}"/>
    <cellStyle name="_TableRowBorder_Solar Blythe-Interest_Ivanpah- Debt_SPP-Interest_Conemaugh-Interest 2" xfId="9882" xr:uid="{00000000-0005-0000-0000-00008D260000}"/>
    <cellStyle name="_TableRowBorder_Solar Blythe-Interest_Ivanpah- Debt_SPP-Interest_Conemaugh-Interest 2 2" xfId="9883" xr:uid="{00000000-0005-0000-0000-00008E260000}"/>
    <cellStyle name="_TableRowBorder_Solar Blythe-Interest_Ivanpah- Debt_SPP-Interest_Conemaugh-Interest 3" xfId="9884" xr:uid="{00000000-0005-0000-0000-00008F260000}"/>
    <cellStyle name="_TableRowBorder_Solar Blythe-Interest_Ivanpah- Debt_SPP-Interest_Indian River-Interest" xfId="9885" xr:uid="{00000000-0005-0000-0000-000090260000}"/>
    <cellStyle name="_TableRowBorder_Solar Blythe-Interest_Ivanpah- Debt_SPP-Interest_Indian River-Interest 2" xfId="9886" xr:uid="{00000000-0005-0000-0000-000091260000}"/>
    <cellStyle name="_TableRowBorder_Solar Blythe-Interest_Ivanpah- Debt_SPP-Interest_Indian River-Interest 2 2" xfId="9887" xr:uid="{00000000-0005-0000-0000-000092260000}"/>
    <cellStyle name="_TableRowBorder_Solar Blythe-Interest_Ivanpah- Debt_SPP-Interest_Indian River-Interest 3" xfId="9888" xr:uid="{00000000-0005-0000-0000-000093260000}"/>
    <cellStyle name="_TableRowBorder_Solar Blythe-Interest_Ivanpah-Interest" xfId="9889" xr:uid="{00000000-0005-0000-0000-000094260000}"/>
    <cellStyle name="_TableRowBorder_Solar Blythe-Interest_Ivanpah-Interest 2" xfId="9890" xr:uid="{00000000-0005-0000-0000-000095260000}"/>
    <cellStyle name="_TableRowBorder_Solar Blythe-Interest_Ivanpah-Interest 2 2" xfId="9891" xr:uid="{00000000-0005-0000-0000-000096260000}"/>
    <cellStyle name="_TableRowBorder_Solar Blythe-Interest_Ivanpah-Interest 3" xfId="9892" xr:uid="{00000000-0005-0000-0000-000097260000}"/>
    <cellStyle name="_TableRowBorder_Solar Blythe-Interest_Ivanpah-Interest 3 2" xfId="9893" xr:uid="{00000000-0005-0000-0000-000098260000}"/>
    <cellStyle name="_TableRowBorder_Solar Blythe-Interest_Ivanpah-Interest 4" xfId="9894" xr:uid="{00000000-0005-0000-0000-000099260000}"/>
    <cellStyle name="_TableRowBorder_Solar Blythe-Interest_Ivanpah-Interest_1" xfId="9895" xr:uid="{00000000-0005-0000-0000-00009A260000}"/>
    <cellStyle name="_TableRowBorder_Solar Blythe-Interest_Ivanpah-Interest_1 2" xfId="9896" xr:uid="{00000000-0005-0000-0000-00009B260000}"/>
    <cellStyle name="_TableRowBorder_Solar Blythe-Interest_Ivanpah-Interest_1 2 2" xfId="9897" xr:uid="{00000000-0005-0000-0000-00009C260000}"/>
    <cellStyle name="_TableRowBorder_Solar Blythe-Interest_Ivanpah-Interest_1 3" xfId="9898" xr:uid="{00000000-0005-0000-0000-00009D260000}"/>
    <cellStyle name="_TableRowBorder_Solar Blythe-Interest_Ivanpah-Interest_1_Conemaugh-Interest" xfId="9899" xr:uid="{00000000-0005-0000-0000-00009E260000}"/>
    <cellStyle name="_TableRowBorder_Solar Blythe-Interest_Ivanpah-Interest_1_Conemaugh-Interest 2" xfId="9900" xr:uid="{00000000-0005-0000-0000-00009F260000}"/>
    <cellStyle name="_TableRowBorder_Solar Blythe-Interest_Ivanpah-Interest_1_Conemaugh-Interest 2 2" xfId="9901" xr:uid="{00000000-0005-0000-0000-0000A0260000}"/>
    <cellStyle name="_TableRowBorder_Solar Blythe-Interest_Ivanpah-Interest_1_Conemaugh-Interest 3" xfId="9902" xr:uid="{00000000-0005-0000-0000-0000A1260000}"/>
    <cellStyle name="_TableRowBorder_Solar Blythe-Interest_Ivanpah-Interest_1_Indian River-Interest" xfId="9903" xr:uid="{00000000-0005-0000-0000-0000A2260000}"/>
    <cellStyle name="_TableRowBorder_Solar Blythe-Interest_Ivanpah-Interest_1_Indian River-Interest 2" xfId="9904" xr:uid="{00000000-0005-0000-0000-0000A3260000}"/>
    <cellStyle name="_TableRowBorder_Solar Blythe-Interest_Ivanpah-Interest_1_Indian River-Interest 2 2" xfId="9905" xr:uid="{00000000-0005-0000-0000-0000A4260000}"/>
    <cellStyle name="_TableRowBorder_Solar Blythe-Interest_Ivanpah-Interest_1_Indian River-Interest 3" xfId="9906" xr:uid="{00000000-0005-0000-0000-0000A5260000}"/>
    <cellStyle name="_TableRowBorder_Solar Blythe-Interest_Ivanpah-Interest_Ivanpah- Debt" xfId="9907" xr:uid="{00000000-0005-0000-0000-0000A6260000}"/>
    <cellStyle name="_TableRowBorder_Solar Blythe-Interest_Ivanpah-Interest_Ivanpah- Debt 2" xfId="9908" xr:uid="{00000000-0005-0000-0000-0000A7260000}"/>
    <cellStyle name="_TableRowBorder_Solar Blythe-Interest_Ivanpah-Interest_Ivanpah- Debt 2 2" xfId="9909" xr:uid="{00000000-0005-0000-0000-0000A8260000}"/>
    <cellStyle name="_TableRowBorder_Solar Blythe-Interest_Ivanpah-Interest_Ivanpah- Debt 3" xfId="9910" xr:uid="{00000000-0005-0000-0000-0000A9260000}"/>
    <cellStyle name="_TableRowBorder_Solar Blythe-Interest_Ivanpah-Interest_Ivanpah- Debt_Conemaugh-Interest" xfId="9911" xr:uid="{00000000-0005-0000-0000-0000AA260000}"/>
    <cellStyle name="_TableRowBorder_Solar Blythe-Interest_Ivanpah-Interest_Ivanpah- Debt_Conemaugh-Interest 2" xfId="9912" xr:uid="{00000000-0005-0000-0000-0000AB260000}"/>
    <cellStyle name="_TableRowBorder_Solar Blythe-Interest_Ivanpah-Interest_Ivanpah- Debt_Conemaugh-Interest 2 2" xfId="9913" xr:uid="{00000000-0005-0000-0000-0000AC260000}"/>
    <cellStyle name="_TableRowBorder_Solar Blythe-Interest_Ivanpah-Interest_Ivanpah- Debt_Conemaugh-Interest 3" xfId="9914" xr:uid="{00000000-0005-0000-0000-0000AD260000}"/>
    <cellStyle name="_TableRowBorder_Solar Blythe-Interest_Ivanpah-Interest_Ivanpah- Debt_Indian River-Interest" xfId="9915" xr:uid="{00000000-0005-0000-0000-0000AE260000}"/>
    <cellStyle name="_TableRowBorder_Solar Blythe-Interest_Ivanpah-Interest_Ivanpah- Debt_Indian River-Interest 2" xfId="9916" xr:uid="{00000000-0005-0000-0000-0000AF260000}"/>
    <cellStyle name="_TableRowBorder_Solar Blythe-Interest_Ivanpah-Interest_Ivanpah- Debt_Indian River-Interest 2 2" xfId="9917" xr:uid="{00000000-0005-0000-0000-0000B0260000}"/>
    <cellStyle name="_TableRowBorder_Solar Blythe-Interest_Ivanpah-Interest_Ivanpah- Debt_Indian River-Interest 3" xfId="9918" xr:uid="{00000000-0005-0000-0000-0000B1260000}"/>
    <cellStyle name="_TableRowBorder_Solar Blythe-Interest_Ivanpah-Interest_Ivanpah-Interest" xfId="9919" xr:uid="{00000000-0005-0000-0000-0000B2260000}"/>
    <cellStyle name="_TableRowBorder_Solar Blythe-Interest_Ivanpah-Interest_Ivanpah-Interest 2" xfId="9920" xr:uid="{00000000-0005-0000-0000-0000B3260000}"/>
    <cellStyle name="_TableRowBorder_Solar Blythe-Interest_Ivanpah-Interest_Ivanpah-Interest 2 2" xfId="9921" xr:uid="{00000000-0005-0000-0000-0000B4260000}"/>
    <cellStyle name="_TableRowBorder_Solar Blythe-Interest_Ivanpah-Interest_Ivanpah-Interest 3" xfId="9922" xr:uid="{00000000-0005-0000-0000-0000B5260000}"/>
    <cellStyle name="_TableRowBorder_Solar Blythe-Interest_Ivanpah-Interest_Ivanpah-Interest_Conemaugh-Interest" xfId="9923" xr:uid="{00000000-0005-0000-0000-0000B6260000}"/>
    <cellStyle name="_TableRowBorder_Solar Blythe-Interest_Ivanpah-Interest_Ivanpah-Interest_Conemaugh-Interest 2" xfId="9924" xr:uid="{00000000-0005-0000-0000-0000B7260000}"/>
    <cellStyle name="_TableRowBorder_Solar Blythe-Interest_Ivanpah-Interest_Ivanpah-Interest_Conemaugh-Interest 2 2" xfId="9925" xr:uid="{00000000-0005-0000-0000-0000B8260000}"/>
    <cellStyle name="_TableRowBorder_Solar Blythe-Interest_Ivanpah-Interest_Ivanpah-Interest_Conemaugh-Interest 3" xfId="9926" xr:uid="{00000000-0005-0000-0000-0000B9260000}"/>
    <cellStyle name="_TableRowBorder_Solar Blythe-Interest_Ivanpah-Interest_Ivanpah-Interest_Indian River-Interest" xfId="9927" xr:uid="{00000000-0005-0000-0000-0000BA260000}"/>
    <cellStyle name="_TableRowBorder_Solar Blythe-Interest_Ivanpah-Interest_Ivanpah-Interest_Indian River-Interest 2" xfId="9928" xr:uid="{00000000-0005-0000-0000-0000BB260000}"/>
    <cellStyle name="_TableRowBorder_Solar Blythe-Interest_Ivanpah-Interest_Ivanpah-Interest_Indian River-Interest 2 2" xfId="9929" xr:uid="{00000000-0005-0000-0000-0000BC260000}"/>
    <cellStyle name="_TableRowBorder_Solar Blythe-Interest_Ivanpah-Interest_Ivanpah-Interest_Indian River-Interest 3" xfId="9930" xr:uid="{00000000-0005-0000-0000-0000BD260000}"/>
    <cellStyle name="_TableRowBorder_Solar Blythe-Interest_Ivanpah-Interest_SPP-Interest" xfId="9931" xr:uid="{00000000-0005-0000-0000-0000BE260000}"/>
    <cellStyle name="_TableRowBorder_Solar Blythe-Interest_Ivanpah-Interest_SPP-Interest 2" xfId="9932" xr:uid="{00000000-0005-0000-0000-0000BF260000}"/>
    <cellStyle name="_TableRowBorder_Solar Blythe-Interest_Ivanpah-Interest_SPP-Interest 2 2" xfId="9933" xr:uid="{00000000-0005-0000-0000-0000C0260000}"/>
    <cellStyle name="_TableRowBorder_Solar Blythe-Interest_Ivanpah-Interest_SPP-Interest 3" xfId="9934" xr:uid="{00000000-0005-0000-0000-0000C1260000}"/>
    <cellStyle name="_TableRowBorder_Solar Blythe-Interest_Ivanpah-Interest_SPP-Interest_Conemaugh-Interest" xfId="9935" xr:uid="{00000000-0005-0000-0000-0000C2260000}"/>
    <cellStyle name="_TableRowBorder_Solar Blythe-Interest_Ivanpah-Interest_SPP-Interest_Conemaugh-Interest 2" xfId="9936" xr:uid="{00000000-0005-0000-0000-0000C3260000}"/>
    <cellStyle name="_TableRowBorder_Solar Blythe-Interest_Ivanpah-Interest_SPP-Interest_Conemaugh-Interest 2 2" xfId="9937" xr:uid="{00000000-0005-0000-0000-0000C4260000}"/>
    <cellStyle name="_TableRowBorder_Solar Blythe-Interest_Ivanpah-Interest_SPP-Interest_Conemaugh-Interest 3" xfId="9938" xr:uid="{00000000-0005-0000-0000-0000C5260000}"/>
    <cellStyle name="_TableRowBorder_Solar Blythe-Interest_Ivanpah-Interest_SPP-Interest_Indian River-Interest" xfId="9939" xr:uid="{00000000-0005-0000-0000-0000C6260000}"/>
    <cellStyle name="_TableRowBorder_Solar Blythe-Interest_Ivanpah-Interest_SPP-Interest_Indian River-Interest 2" xfId="9940" xr:uid="{00000000-0005-0000-0000-0000C7260000}"/>
    <cellStyle name="_TableRowBorder_Solar Blythe-Interest_Ivanpah-Interest_SPP-Interest_Indian River-Interest 2 2" xfId="9941" xr:uid="{00000000-0005-0000-0000-0000C8260000}"/>
    <cellStyle name="_TableRowBorder_Solar Blythe-Interest_Ivanpah-Interest_SPP-Interest_Indian River-Interest 3" xfId="9942" xr:uid="{00000000-0005-0000-0000-0000C9260000}"/>
    <cellStyle name="_TableRowBorder_Solar Blythe-Interest_Solar Blythe-Interest" xfId="9943" xr:uid="{00000000-0005-0000-0000-0000CA260000}"/>
    <cellStyle name="_TableRowBorder_Solar Blythe-Interest_Solar Blythe-Interest 2" xfId="9944" xr:uid="{00000000-0005-0000-0000-0000CB260000}"/>
    <cellStyle name="_TableRowBorder_Solar Blythe-Interest_Solar Blythe-Interest 2 2" xfId="9945" xr:uid="{00000000-0005-0000-0000-0000CC260000}"/>
    <cellStyle name="_TableRowBorder_Solar Blythe-Interest_Solar Blythe-Interest 3" xfId="9946" xr:uid="{00000000-0005-0000-0000-0000CD260000}"/>
    <cellStyle name="_TableRowBorder_Solar Blythe-Interest_Solar Blythe-Interest_Ivanpah- Debt" xfId="9947" xr:uid="{00000000-0005-0000-0000-0000CE260000}"/>
    <cellStyle name="_TableRowBorder_Solar Blythe-Interest_Solar Blythe-Interest_Ivanpah- Debt 2" xfId="9948" xr:uid="{00000000-0005-0000-0000-0000CF260000}"/>
    <cellStyle name="_TableRowBorder_Solar Blythe-Interest_Solar Blythe-Interest_Ivanpah- Debt 2 2" xfId="9949" xr:uid="{00000000-0005-0000-0000-0000D0260000}"/>
    <cellStyle name="_TableRowBorder_Solar Blythe-Interest_Solar Blythe-Interest_Ivanpah- Debt 3" xfId="9950" xr:uid="{00000000-0005-0000-0000-0000D1260000}"/>
    <cellStyle name="_TableRowBorder_Solar Blythe-Interest_Solar Blythe-Interest_Ivanpah- Debt_Conemaugh-Interest" xfId="9951" xr:uid="{00000000-0005-0000-0000-0000D2260000}"/>
    <cellStyle name="_TableRowBorder_Solar Blythe-Interest_Solar Blythe-Interest_Ivanpah- Debt_Conemaugh-Interest 2" xfId="9952" xr:uid="{00000000-0005-0000-0000-0000D3260000}"/>
    <cellStyle name="_TableRowBorder_Solar Blythe-Interest_Solar Blythe-Interest_Ivanpah- Debt_Conemaugh-Interest 2 2" xfId="9953" xr:uid="{00000000-0005-0000-0000-0000D4260000}"/>
    <cellStyle name="_TableRowBorder_Solar Blythe-Interest_Solar Blythe-Interest_Ivanpah- Debt_Conemaugh-Interest 3" xfId="9954" xr:uid="{00000000-0005-0000-0000-0000D5260000}"/>
    <cellStyle name="_TableRowBorder_Solar Blythe-Interest_Solar Blythe-Interest_Ivanpah- Debt_Indian River-Interest" xfId="9955" xr:uid="{00000000-0005-0000-0000-0000D6260000}"/>
    <cellStyle name="_TableRowBorder_Solar Blythe-Interest_Solar Blythe-Interest_Ivanpah- Debt_Indian River-Interest 2" xfId="9956" xr:uid="{00000000-0005-0000-0000-0000D7260000}"/>
    <cellStyle name="_TableRowBorder_Solar Blythe-Interest_Solar Blythe-Interest_Ivanpah- Debt_Indian River-Interest 2 2" xfId="9957" xr:uid="{00000000-0005-0000-0000-0000D8260000}"/>
    <cellStyle name="_TableRowBorder_Solar Blythe-Interest_Solar Blythe-Interest_Ivanpah- Debt_Indian River-Interest 3" xfId="9958" xr:uid="{00000000-0005-0000-0000-0000D9260000}"/>
    <cellStyle name="_TableRowBorder_Solar Blythe-Interest_Solar Blythe-Interest_Ivanpah-Interest" xfId="9959" xr:uid="{00000000-0005-0000-0000-0000DA260000}"/>
    <cellStyle name="_TableRowBorder_Solar Blythe-Interest_Solar Blythe-Interest_Ivanpah-Interest 2" xfId="9960" xr:uid="{00000000-0005-0000-0000-0000DB260000}"/>
    <cellStyle name="_TableRowBorder_Solar Blythe-Interest_Solar Blythe-Interest_Ivanpah-Interest 2 2" xfId="9961" xr:uid="{00000000-0005-0000-0000-0000DC260000}"/>
    <cellStyle name="_TableRowBorder_Solar Blythe-Interest_Solar Blythe-Interest_Ivanpah-Interest 3" xfId="9962" xr:uid="{00000000-0005-0000-0000-0000DD260000}"/>
    <cellStyle name="_TableRowBorder_Solar Blythe-Interest_Solar Blythe-Interest_Ivanpah-Interest_Conemaugh-Interest" xfId="9963" xr:uid="{00000000-0005-0000-0000-0000DE260000}"/>
    <cellStyle name="_TableRowBorder_Solar Blythe-Interest_Solar Blythe-Interest_Ivanpah-Interest_Conemaugh-Interest 2" xfId="9964" xr:uid="{00000000-0005-0000-0000-0000DF260000}"/>
    <cellStyle name="_TableRowBorder_Solar Blythe-Interest_Solar Blythe-Interest_Ivanpah-Interest_Conemaugh-Interest 2 2" xfId="9965" xr:uid="{00000000-0005-0000-0000-0000E0260000}"/>
    <cellStyle name="_TableRowBorder_Solar Blythe-Interest_Solar Blythe-Interest_Ivanpah-Interest_Conemaugh-Interest 3" xfId="9966" xr:uid="{00000000-0005-0000-0000-0000E1260000}"/>
    <cellStyle name="_TableRowBorder_Solar Blythe-Interest_Solar Blythe-Interest_Ivanpah-Interest_Indian River-Interest" xfId="9967" xr:uid="{00000000-0005-0000-0000-0000E2260000}"/>
    <cellStyle name="_TableRowBorder_Solar Blythe-Interest_Solar Blythe-Interest_Ivanpah-Interest_Indian River-Interest 2" xfId="9968" xr:uid="{00000000-0005-0000-0000-0000E3260000}"/>
    <cellStyle name="_TableRowBorder_Solar Blythe-Interest_Solar Blythe-Interest_Ivanpah-Interest_Indian River-Interest 2 2" xfId="9969" xr:uid="{00000000-0005-0000-0000-0000E4260000}"/>
    <cellStyle name="_TableRowBorder_Solar Blythe-Interest_Solar Blythe-Interest_Ivanpah-Interest_Indian River-Interest 3" xfId="9970" xr:uid="{00000000-0005-0000-0000-0000E5260000}"/>
    <cellStyle name="_TableRowBorder_Solar Blythe-Interest_Solar Blythe-Interest_SPP-Interest" xfId="9971" xr:uid="{00000000-0005-0000-0000-0000E6260000}"/>
    <cellStyle name="_TableRowBorder_Solar Blythe-Interest_Solar Blythe-Interest_SPP-Interest 2" xfId="9972" xr:uid="{00000000-0005-0000-0000-0000E7260000}"/>
    <cellStyle name="_TableRowBorder_Solar Blythe-Interest_Solar Blythe-Interest_SPP-Interest 2 2" xfId="9973" xr:uid="{00000000-0005-0000-0000-0000E8260000}"/>
    <cellStyle name="_TableRowBorder_Solar Blythe-Interest_Solar Blythe-Interest_SPP-Interest 3" xfId="9974" xr:uid="{00000000-0005-0000-0000-0000E9260000}"/>
    <cellStyle name="_TableRowBorder_Solar Blythe-Interest_Solar Blythe-Interest_SPP-Interest_Conemaugh-Interest" xfId="9975" xr:uid="{00000000-0005-0000-0000-0000EA260000}"/>
    <cellStyle name="_TableRowBorder_Solar Blythe-Interest_Solar Blythe-Interest_SPP-Interest_Conemaugh-Interest 2" xfId="9976" xr:uid="{00000000-0005-0000-0000-0000EB260000}"/>
    <cellStyle name="_TableRowBorder_Solar Blythe-Interest_Solar Blythe-Interest_SPP-Interest_Conemaugh-Interest 2 2" xfId="9977" xr:uid="{00000000-0005-0000-0000-0000EC260000}"/>
    <cellStyle name="_TableRowBorder_Solar Blythe-Interest_Solar Blythe-Interest_SPP-Interest_Conemaugh-Interest 3" xfId="9978" xr:uid="{00000000-0005-0000-0000-0000ED260000}"/>
    <cellStyle name="_TableRowBorder_Solar Blythe-Interest_Solar Blythe-Interest_SPP-Interest_Indian River-Interest" xfId="9979" xr:uid="{00000000-0005-0000-0000-0000EE260000}"/>
    <cellStyle name="_TableRowBorder_Solar Blythe-Interest_Solar Blythe-Interest_SPP-Interest_Indian River-Interest 2" xfId="9980" xr:uid="{00000000-0005-0000-0000-0000EF260000}"/>
    <cellStyle name="_TableRowBorder_Solar Blythe-Interest_Solar Blythe-Interest_SPP-Interest_Indian River-Interest 2 2" xfId="9981" xr:uid="{00000000-0005-0000-0000-0000F0260000}"/>
    <cellStyle name="_TableRowBorder_Solar Blythe-Interest_Solar Blythe-Interest_SPP-Interest_Indian River-Interest 3" xfId="9982" xr:uid="{00000000-0005-0000-0000-0000F1260000}"/>
    <cellStyle name="_TableRowBorder_Solar Blythe-Interest_SPP-Interest" xfId="9983" xr:uid="{00000000-0005-0000-0000-0000F2260000}"/>
    <cellStyle name="_TableRowBorder_Solar Blythe-Interest_SPP-Interest 2" xfId="9984" xr:uid="{00000000-0005-0000-0000-0000F3260000}"/>
    <cellStyle name="_TableRowBorder_Solar Blythe-Interest_SPP-Interest 2 2" xfId="9985" xr:uid="{00000000-0005-0000-0000-0000F4260000}"/>
    <cellStyle name="_TableRowBorder_Solar Blythe-Interest_SPP-Interest 3" xfId="9986" xr:uid="{00000000-0005-0000-0000-0000F5260000}"/>
    <cellStyle name="_TableRowBorder_Solar Blythe-Interest_SPP-Interest_Conemaugh-Interest" xfId="9987" xr:uid="{00000000-0005-0000-0000-0000F6260000}"/>
    <cellStyle name="_TableRowBorder_Solar Blythe-Interest_SPP-Interest_Conemaugh-Interest 2" xfId="9988" xr:uid="{00000000-0005-0000-0000-0000F7260000}"/>
    <cellStyle name="_TableRowBorder_Solar Blythe-Interest_SPP-Interest_Conemaugh-Interest 2 2" xfId="9989" xr:uid="{00000000-0005-0000-0000-0000F8260000}"/>
    <cellStyle name="_TableRowBorder_Solar Blythe-Interest_SPP-Interest_Conemaugh-Interest 3" xfId="9990" xr:uid="{00000000-0005-0000-0000-0000F9260000}"/>
    <cellStyle name="_TableRowBorder_Solar Blythe-Interest_SPP-Interest_Indian River-Interest" xfId="9991" xr:uid="{00000000-0005-0000-0000-0000FA260000}"/>
    <cellStyle name="_TableRowBorder_Solar Blythe-Interest_SPP-Interest_Indian River-Interest 2" xfId="9992" xr:uid="{00000000-0005-0000-0000-0000FB260000}"/>
    <cellStyle name="_TableRowBorder_Solar Blythe-Interest_SPP-Interest_Indian River-Interest 2 2" xfId="9993" xr:uid="{00000000-0005-0000-0000-0000FC260000}"/>
    <cellStyle name="_TableRowBorder_Solar Blythe-Interest_SPP-Interest_Indian River-Interest 3" xfId="9994" xr:uid="{00000000-0005-0000-0000-0000FD260000}"/>
    <cellStyle name="_TableRowBorder_SPP-Interest" xfId="9995" xr:uid="{00000000-0005-0000-0000-0000FE260000}"/>
    <cellStyle name="_TableRowBorder_SPP-Interest 2" xfId="9996" xr:uid="{00000000-0005-0000-0000-0000FF260000}"/>
    <cellStyle name="_TableRowBorder_SPP-Interest 2 2" xfId="9997" xr:uid="{00000000-0005-0000-0000-000000270000}"/>
    <cellStyle name="_TableRowBorder_SPP-Interest 2 2 2" xfId="9998" xr:uid="{00000000-0005-0000-0000-000001270000}"/>
    <cellStyle name="_TableRowBorder_SPP-Interest 2 3" xfId="9999" xr:uid="{00000000-0005-0000-0000-000002270000}"/>
    <cellStyle name="_TableRowBorder_SPP-Interest 3" xfId="10000" xr:uid="{00000000-0005-0000-0000-000003270000}"/>
    <cellStyle name="_TableRowBorder_SPP-Interest_Conemaugh-Interest" xfId="10001" xr:uid="{00000000-0005-0000-0000-000004270000}"/>
    <cellStyle name="_TableRowBorder_SPP-Interest_Conemaugh-Interest 2" xfId="10002" xr:uid="{00000000-0005-0000-0000-000005270000}"/>
    <cellStyle name="_TableRowBorder_SPP-Interest_Conemaugh-Interest 2 2" xfId="10003" xr:uid="{00000000-0005-0000-0000-000006270000}"/>
    <cellStyle name="_TableRowBorder_SPP-Interest_Conemaugh-Interest 2 2 2" xfId="10004" xr:uid="{00000000-0005-0000-0000-000007270000}"/>
    <cellStyle name="_TableRowBorder_SPP-Interest_Conemaugh-Interest 2 3" xfId="10005" xr:uid="{00000000-0005-0000-0000-000008270000}"/>
    <cellStyle name="_TableRowBorder_SPP-Interest_Conemaugh-Interest 3" xfId="10006" xr:uid="{00000000-0005-0000-0000-000009270000}"/>
    <cellStyle name="_TableRowBorder_SPP-Interest_Indian River-Interest" xfId="10007" xr:uid="{00000000-0005-0000-0000-00000A270000}"/>
    <cellStyle name="_TableRowBorder_SPP-Interest_Indian River-Interest 2" xfId="10008" xr:uid="{00000000-0005-0000-0000-00000B270000}"/>
    <cellStyle name="_TableRowBorder_SPP-Interest_Indian River-Interest 2 2" xfId="10009" xr:uid="{00000000-0005-0000-0000-00000C270000}"/>
    <cellStyle name="_TableRowBorder_SPP-Interest_Indian River-Interest 2 2 2" xfId="10010" xr:uid="{00000000-0005-0000-0000-00000D270000}"/>
    <cellStyle name="_TableRowBorder_SPP-Interest_Indian River-Interest 2 3" xfId="10011" xr:uid="{00000000-0005-0000-0000-00000E270000}"/>
    <cellStyle name="_TableRowBorder_SPP-Interest_Indian River-Interest 3" xfId="10012" xr:uid="{00000000-0005-0000-0000-00000F270000}"/>
    <cellStyle name="_TableRowHead" xfId="10013" xr:uid="{00000000-0005-0000-0000-000010270000}"/>
    <cellStyle name="_TableRowHead 2" xfId="10014" xr:uid="{00000000-0005-0000-0000-000011270000}"/>
    <cellStyle name="_TableRowHead 3" xfId="10015" xr:uid="{00000000-0005-0000-0000-000012270000}"/>
    <cellStyle name="_TableRowHead_aLog" xfId="10016" xr:uid="{00000000-0005-0000-0000-000013270000}"/>
    <cellStyle name="_TableRowHead_aLog 2" xfId="10017" xr:uid="{00000000-0005-0000-0000-000014270000}"/>
    <cellStyle name="_TableRowHead_aLog_bSum" xfId="10018" xr:uid="{00000000-0005-0000-0000-000015270000}"/>
    <cellStyle name="_TableRowHead_aLog_fOp" xfId="10019" xr:uid="{00000000-0005-0000-0000-000016270000}"/>
    <cellStyle name="_TableRowHead_aLog_Hatchet Ridge Debt Profiles" xfId="10020" xr:uid="{00000000-0005-0000-0000-000017270000}"/>
    <cellStyle name="_TableRowHead_Annual CF" xfId="10021" xr:uid="{00000000-0005-0000-0000-000018270000}"/>
    <cellStyle name="_TableRowHead_Book1" xfId="10022" xr:uid="{00000000-0005-0000-0000-000019270000}"/>
    <cellStyle name="_TableRowHead_BR-GE xle-54 00MW-2008Nov05-Investors (New Structure)" xfId="10023" xr:uid="{00000000-0005-0000-0000-00001A270000}"/>
    <cellStyle name="_TableRowHead_bSum" xfId="10024" xr:uid="{00000000-0005-0000-0000-00001B270000}"/>
    <cellStyle name="_TableRowHead_bSum_1" xfId="10025" xr:uid="{00000000-0005-0000-0000-00001C270000}"/>
    <cellStyle name="_TableRowHead_bSum_BNB 2008 Portfolio Model of 2008Dec16" xfId="10026" xr:uid="{00000000-0005-0000-0000-00001D270000}"/>
    <cellStyle name="_TableRowHead_bSum_bSum" xfId="10027" xr:uid="{00000000-0005-0000-0000-00001E270000}"/>
    <cellStyle name="_TableRowHead_bSum_eVF" xfId="10028" xr:uid="{00000000-0005-0000-0000-00001F270000}"/>
    <cellStyle name="_TableRowHead_bSum_gAnn" xfId="10029" xr:uid="{00000000-0005-0000-0000-000020270000}"/>
    <cellStyle name="_TableRowHead_bSum_Majestic 2-79.20MW-MHIs-PPA-2008Dec19-VF" xfId="10030" xr:uid="{00000000-0005-0000-0000-000021270000}"/>
    <cellStyle name="_TableRowHead_Copy of Kenedy-283 20MW-2008Nov06-Investors(New Structure) (3)" xfId="10031" xr:uid="{00000000-0005-0000-0000-000022270000}"/>
    <cellStyle name="_TableRowHead_DataIn" xfId="10032" xr:uid="{00000000-0005-0000-0000-000023270000}"/>
    <cellStyle name="_TableRowHead_DataIn_1" xfId="10033" xr:uid="{00000000-0005-0000-0000-000024270000}"/>
    <cellStyle name="_TableRowHead_dBuild" xfId="10034" xr:uid="{00000000-0005-0000-0000-000025270000}"/>
    <cellStyle name="_TableRowHead_eLoan" xfId="10035" xr:uid="{00000000-0005-0000-0000-000026270000}"/>
    <cellStyle name="_TableRowHead_eVF" xfId="10036" xr:uid="{00000000-0005-0000-0000-000027270000}"/>
    <cellStyle name="_TableRowHead_eVF_1" xfId="10037" xr:uid="{00000000-0005-0000-0000-000028270000}"/>
    <cellStyle name="_TableRowHead_fOp" xfId="10038" xr:uid="{00000000-0005-0000-0000-000029270000}"/>
    <cellStyle name="_TableRowHead_gAnn" xfId="10039" xr:uid="{00000000-0005-0000-0000-00002A270000}"/>
    <cellStyle name="_TableRowHead_gAnn_1" xfId="10040" xr:uid="{00000000-0005-0000-0000-00002B270000}"/>
    <cellStyle name="_TableRowHead_Gulf Wind 2-199.20MW-MHIs-Merchant-2009Feb03" xfId="10041" xr:uid="{00000000-0005-0000-0000-00002C270000}"/>
    <cellStyle name="_TableRowHead_Gulf Wind 2-199.20MW-MHIs-Merchant-2009Jan21" xfId="10042" xr:uid="{00000000-0005-0000-0000-00002D270000}"/>
    <cellStyle name="_TableRowHead_Hatchet Ridge-MHI 2.4s-(2009pricing)103.20 MW-2008Dec19-VF" xfId="10043" xr:uid="{00000000-0005-0000-0000-00002E270000}"/>
    <cellStyle name="_TableRowHead_Hatchet Ridge-MHI 2.4s-(2009pricing)-103.20 MW-2009Feb03" xfId="10044" xr:uid="{00000000-0005-0000-0000-00002F270000}"/>
    <cellStyle name="_TableRowHead_hTaxLease" xfId="10045" xr:uid="{00000000-0005-0000-0000-000030270000}"/>
    <cellStyle name="_TableRowHead_MJ" xfId="10046" xr:uid="{00000000-0005-0000-0000-000031270000}"/>
    <cellStyle name="_TableRowHead_Model 03_21_02 Base Case No Weights" xfId="10047" xr:uid="{00000000-0005-0000-0000-000032270000}"/>
    <cellStyle name="_TableRowHead_Model 03_21_02 Base Case No Weights 2" xfId="10048" xr:uid="{00000000-0005-0000-0000-000033270000}"/>
    <cellStyle name="_TableRowHead_Model 03_21_02 Base Case No Weights 2 2" xfId="10049" xr:uid="{00000000-0005-0000-0000-000034270000}"/>
    <cellStyle name="_TableRowHead_Model 03_21_02 Base Case No Weights 2 2 2" xfId="10050" xr:uid="{00000000-0005-0000-0000-000035270000}"/>
    <cellStyle name="_TableRowHead_Model 03_21_02 Base Case No Weights 2 3" xfId="10051" xr:uid="{00000000-0005-0000-0000-000036270000}"/>
    <cellStyle name="_TableRowHead_Model 03_21_02 Base Case No Weights 3" xfId="10052" xr:uid="{00000000-0005-0000-0000-000037270000}"/>
    <cellStyle name="_TableRowHead_Model 03_21_02 Base Case No Weights 3 2" xfId="10053" xr:uid="{00000000-0005-0000-0000-000038270000}"/>
    <cellStyle name="_TableRowHead_Model 03_21_02 Base Case No Weights 3 3" xfId="10054" xr:uid="{00000000-0005-0000-0000-000039270000}"/>
    <cellStyle name="_TableRowHead_Model 03_21_02 Base Case No Weights 3 4" xfId="10055" xr:uid="{00000000-0005-0000-0000-00003A270000}"/>
    <cellStyle name="_TableRowHead_Model 03_21_02 Base Case No Weights 3_212990" xfId="10056" xr:uid="{00000000-0005-0000-0000-00003B270000}"/>
    <cellStyle name="_TableRowHead_Model 03_21_02 Base Case No Weights 4" xfId="10057" xr:uid="{00000000-0005-0000-0000-00003C270000}"/>
    <cellStyle name="_TableRowHead_Model 03_21_02 Base Case No Weights 4 2" xfId="10058" xr:uid="{00000000-0005-0000-0000-00003D270000}"/>
    <cellStyle name="_TableRowHead_Model 03_21_02 Base Case No Weights 5" xfId="10059" xr:uid="{00000000-0005-0000-0000-00003E270000}"/>
    <cellStyle name="_TableRowHead_Model 03_21_02 Base Case No Weights 5 2" xfId="10060" xr:uid="{00000000-0005-0000-0000-00003F270000}"/>
    <cellStyle name="_TableRowHead_Model 03_21_02 Base Case No Weights 6" xfId="10061" xr:uid="{00000000-0005-0000-0000-000040270000}"/>
    <cellStyle name="_TableRowHead_Model 03_21_02 Base Case No Weights 7" xfId="10062" xr:uid="{00000000-0005-0000-0000-000041270000}"/>
    <cellStyle name="_TableRowHead_Model 03_21_02 Base Case No Weights 8" xfId="10063" xr:uid="{00000000-0005-0000-0000-000042270000}"/>
    <cellStyle name="_TableRowHead_Model 03_21_02 Base Case No Weights 9" xfId="10064" xr:uid="{00000000-0005-0000-0000-000043270000}"/>
    <cellStyle name="_TableRowHead_Model 03_21_02 Base Case No Weights_08.31.11 JE's AGraf1" xfId="10065" xr:uid="{00000000-0005-0000-0000-000044270000}"/>
    <cellStyle name="_TableRowHead_Model 03_21_02 Base Case No Weights_09.30.11 JE's AGraf1" xfId="10066" xr:uid="{00000000-0005-0000-0000-000045270000}"/>
    <cellStyle name="_TableRowHead_Model 03_21_02 Base Case No Weights_Alpine-Interest" xfId="10067" xr:uid="{00000000-0005-0000-0000-000046270000}"/>
    <cellStyle name="_TableRowHead_Model 03_21_02 Base Case No Weights_Capex" xfId="10068" xr:uid="{00000000-0005-0000-0000-000047270000}"/>
    <cellStyle name="_TableRowHead_Model 03_21_02 Base Case No Weights_Corp Debt" xfId="10069" xr:uid="{00000000-0005-0000-0000-000048270000}"/>
    <cellStyle name="_TableRowHead_Model 03_21_02 Base Case No Weights_DETAIL 3589.212990" xfId="10070" xr:uid="{00000000-0005-0000-0000-000049270000}"/>
    <cellStyle name="_TableRowHead_Model 03_21_02 Base Case No Weights_DS-412" xfId="10071" xr:uid="{00000000-0005-0000-0000-00004A270000}"/>
    <cellStyle name="_TableRowHead_Model 03_21_02 Base Case No Weights_Investment in Subs" xfId="10072" xr:uid="{00000000-0005-0000-0000-00004B270000}"/>
    <cellStyle name="_TableRowHead_Model 03_21_02 Base Case No Weights_Investment in Subs_1" xfId="10073" xr:uid="{00000000-0005-0000-0000-00004C270000}"/>
    <cellStyle name="_TableRowHead_Model 03_21_02 Base Case No Weights_Investment in Subs_1 2" xfId="10074" xr:uid="{00000000-0005-0000-0000-00004D270000}"/>
    <cellStyle name="_TableRowHead_Model 03_21_02 Base Case No Weights_Investment in Subs_2" xfId="10075" xr:uid="{00000000-0005-0000-0000-00004E270000}"/>
    <cellStyle name="_TableRowHead_Model 03_21_02 Base Case No Weights_Investment in Subs_2 2" xfId="10076" xr:uid="{00000000-0005-0000-0000-00004F270000}"/>
    <cellStyle name="_TableRowHead_Model 03_21_02 Base Case No Weights_OLS Balance Sheet" xfId="10077" xr:uid="{00000000-0005-0000-0000-000050270000}"/>
    <cellStyle name="_TableRowHead_Model 03_21_02 Base Case No Weights_OLS P_L" xfId="10078" xr:uid="{00000000-0005-0000-0000-000051270000}"/>
    <cellStyle name="_TableRowHead_Model 03_21_02 Base Case No Weights_OLS P_L 2" xfId="10079" xr:uid="{00000000-0005-0000-0000-000052270000}"/>
    <cellStyle name="_TableRowHead_Model 03_21_02 Base Case No Weights_OLS P_L_1" xfId="10080" xr:uid="{00000000-0005-0000-0000-000053270000}"/>
    <cellStyle name="_TableRowHead_Model 03_21_02 Base Case No Weights_OLS P_L_1 2" xfId="10081" xr:uid="{00000000-0005-0000-0000-000054270000}"/>
    <cellStyle name="_TableRowHead_Model 03_21_02 Base Case No Weights_OLS P_L_1_DETAIL 3589.212990" xfId="10082" xr:uid="{00000000-0005-0000-0000-000055270000}"/>
    <cellStyle name="_TableRowHead_Model 03_21_02 Base Case No Weights_OLS P_L_2" xfId="10083" xr:uid="{00000000-0005-0000-0000-000056270000}"/>
    <cellStyle name="_TableRowHead_Model 03_21_02 Base Case No Weights_OLS P_L_2 2" xfId="10084" xr:uid="{00000000-0005-0000-0000-000057270000}"/>
    <cellStyle name="_TableRowHead_Model 03_21_02 Base Case No Weights_OLS P_L_2_DETAIL 3589.212990" xfId="10085" xr:uid="{00000000-0005-0000-0000-000058270000}"/>
    <cellStyle name="_TableRowHead_Model 03_21_02 Base Case No Weights_OLS P_L_3" xfId="10086" xr:uid="{00000000-0005-0000-0000-000059270000}"/>
    <cellStyle name="_TableRowHead_Model 03_21_02 Base Case No Weights_OLS P_L_4" xfId="10087" xr:uid="{00000000-0005-0000-0000-00005A270000}"/>
    <cellStyle name="_TableRowHead_Model 03_21_02 Base Case No Weights_OLS P_L_4 2" xfId="10088" xr:uid="{00000000-0005-0000-0000-00005B270000}"/>
    <cellStyle name="_TableRowHead_Model 03_21_02 Base Case No Weights_OLS P_L_5" xfId="10089" xr:uid="{00000000-0005-0000-0000-00005C270000}"/>
    <cellStyle name="_TableRowHead_Model 03_21_02 Base Case No Weights_OLS P_L_6" xfId="10090" xr:uid="{00000000-0005-0000-0000-00005D270000}"/>
    <cellStyle name="_TableRowHead_Model 03_21_02 Base Case No Weights_OLS P_L_7" xfId="10091" xr:uid="{00000000-0005-0000-0000-00005E270000}"/>
    <cellStyle name="_TableRowHead_Model 03_21_02 Base Case No Weights_OLS P_L_8" xfId="10092" xr:uid="{00000000-0005-0000-0000-00005F270000}"/>
    <cellStyle name="_TableRowHead_Model 03_21_02 Base Case No Weights_OLS P_L_9" xfId="10093" xr:uid="{00000000-0005-0000-0000-000060270000}"/>
    <cellStyle name="_TableRowHead_Model 03_21_02 Base Case No Weights_Rebrand amortization table 2" xfId="10094" xr:uid="{00000000-0005-0000-0000-000061270000}"/>
    <cellStyle name="_TableRowHead_Model 03_21_02 Base Case No Weights_Roadrunner-Interest" xfId="10095" xr:uid="{00000000-0005-0000-0000-000062270000}"/>
    <cellStyle name="_TableRowHead_Model 03_21_02 Base Case No Weights_Solar Blythe- Debt" xfId="10096" xr:uid="{00000000-0005-0000-0000-000063270000}"/>
    <cellStyle name="_TableRowHead_Model 03_21_02 Base Case No Weights_Solar Blythe-Interest" xfId="10097" xr:uid="{00000000-0005-0000-0000-000064270000}"/>
    <cellStyle name="_TableRowHead_Model 03_21_02 Base Case No Weights_South Trent W- Debt" xfId="10098" xr:uid="{00000000-0005-0000-0000-000065270000}"/>
    <cellStyle name="_TableRowHead_Model 03_21_02 Base Case No Weights_South Trent W-Interest" xfId="10099" xr:uid="{00000000-0005-0000-0000-000066270000}"/>
    <cellStyle name="_TableRowHead_Pricing Calculator7" xfId="10100" xr:uid="{00000000-0005-0000-0000-000067270000}"/>
    <cellStyle name="_TableRowHead_Pricing Calculator7 2" xfId="10101" xr:uid="{00000000-0005-0000-0000-000068270000}"/>
    <cellStyle name="_TableRowHead_Pricing Calculator7 2 2" xfId="10102" xr:uid="{00000000-0005-0000-0000-000069270000}"/>
    <cellStyle name="_TableRowHead_Pricing Calculator7 3" xfId="10103" xr:uid="{00000000-0005-0000-0000-00006A270000}"/>
    <cellStyle name="_TableRowHead_Pricing Calculator7 3 2" xfId="10104" xr:uid="{00000000-0005-0000-0000-00006B270000}"/>
    <cellStyle name="_TableRowHead_Pricing Calculator7 3 3" xfId="10105" xr:uid="{00000000-0005-0000-0000-00006C270000}"/>
    <cellStyle name="_TableRowHead_Pricing Calculator7 3_212990" xfId="10106" xr:uid="{00000000-0005-0000-0000-00006D270000}"/>
    <cellStyle name="_TableRowHead_Pricing Calculator7 4" xfId="10107" xr:uid="{00000000-0005-0000-0000-00006E270000}"/>
    <cellStyle name="_TableRowHead_Pricing Calculator7 5" xfId="10108" xr:uid="{00000000-0005-0000-0000-00006F270000}"/>
    <cellStyle name="_TableRowHead_Pricing Calculator7 6" xfId="10109" xr:uid="{00000000-0005-0000-0000-000070270000}"/>
    <cellStyle name="_TableRowHead_Pricing Calculator7 7" xfId="10110" xr:uid="{00000000-0005-0000-0000-000071270000}"/>
    <cellStyle name="_TableRowHead_Pricing Calculator7 8" xfId="10111" xr:uid="{00000000-0005-0000-0000-000072270000}"/>
    <cellStyle name="_TableRowHead_Pricing Calculator7 9" xfId="10112" xr:uid="{00000000-0005-0000-0000-000073270000}"/>
    <cellStyle name="_TableRowHead_Pricing Calculator7_08.31.11 JE's AGraf1" xfId="10113" xr:uid="{00000000-0005-0000-0000-000074270000}"/>
    <cellStyle name="_TableRowHead_Pricing Calculator7_09.30.11 JE's AGraf1" xfId="10114" xr:uid="{00000000-0005-0000-0000-000075270000}"/>
    <cellStyle name="_TableRowHead_Pricing Calculator7_Alpine-Interest" xfId="10115" xr:uid="{00000000-0005-0000-0000-000076270000}"/>
    <cellStyle name="_TableRowHead_Pricing Calculator7_Capex" xfId="10116" xr:uid="{00000000-0005-0000-0000-000077270000}"/>
    <cellStyle name="_TableRowHead_Pricing Calculator7_Corp Debt" xfId="10117" xr:uid="{00000000-0005-0000-0000-000078270000}"/>
    <cellStyle name="_TableRowHead_Pricing Calculator7_DETAIL 3589.212990" xfId="10118" xr:uid="{00000000-0005-0000-0000-000079270000}"/>
    <cellStyle name="_TableRowHead_Pricing Calculator7_DS-412" xfId="10119" xr:uid="{00000000-0005-0000-0000-00007A270000}"/>
    <cellStyle name="_TableRowHead_Pricing Calculator7_Investment in Subs" xfId="10120" xr:uid="{00000000-0005-0000-0000-00007B270000}"/>
    <cellStyle name="_TableRowHead_Pricing Calculator7_Investment in Subs_1" xfId="10121" xr:uid="{00000000-0005-0000-0000-00007C270000}"/>
    <cellStyle name="_TableRowHead_Pricing Calculator7_Investment in Subs_1 2" xfId="10122" xr:uid="{00000000-0005-0000-0000-00007D270000}"/>
    <cellStyle name="_TableRowHead_Pricing Calculator7_Investment in Subs_2" xfId="10123" xr:uid="{00000000-0005-0000-0000-00007E270000}"/>
    <cellStyle name="_TableRowHead_Pricing Calculator7_Investment in Subs_2 2" xfId="10124" xr:uid="{00000000-0005-0000-0000-00007F270000}"/>
    <cellStyle name="_TableRowHead_Pricing Calculator7_OLS Balance Sheet" xfId="10125" xr:uid="{00000000-0005-0000-0000-000080270000}"/>
    <cellStyle name="_TableRowHead_Pricing Calculator7_OLS P_L" xfId="10126" xr:uid="{00000000-0005-0000-0000-000081270000}"/>
    <cellStyle name="_TableRowHead_Pricing Calculator7_OLS P_L 2" xfId="10127" xr:uid="{00000000-0005-0000-0000-000082270000}"/>
    <cellStyle name="_TableRowHead_Pricing Calculator7_OLS P_L_1" xfId="10128" xr:uid="{00000000-0005-0000-0000-000083270000}"/>
    <cellStyle name="_TableRowHead_Pricing Calculator7_OLS P_L_1 2" xfId="10129" xr:uid="{00000000-0005-0000-0000-000084270000}"/>
    <cellStyle name="_TableRowHead_Pricing Calculator7_OLS P_L_1_DETAIL 3589.212990" xfId="10130" xr:uid="{00000000-0005-0000-0000-000085270000}"/>
    <cellStyle name="_TableRowHead_Pricing Calculator7_OLS P_L_2" xfId="10131" xr:uid="{00000000-0005-0000-0000-000086270000}"/>
    <cellStyle name="_TableRowHead_Pricing Calculator7_OLS P_L_2 2" xfId="10132" xr:uid="{00000000-0005-0000-0000-000087270000}"/>
    <cellStyle name="_TableRowHead_Pricing Calculator7_OLS P_L_2_DETAIL 3589.212990" xfId="10133" xr:uid="{00000000-0005-0000-0000-000088270000}"/>
    <cellStyle name="_TableRowHead_Pricing Calculator7_OLS P_L_3" xfId="10134" xr:uid="{00000000-0005-0000-0000-000089270000}"/>
    <cellStyle name="_TableRowHead_Pricing Calculator7_OLS P_L_4" xfId="10135" xr:uid="{00000000-0005-0000-0000-00008A270000}"/>
    <cellStyle name="_TableRowHead_Pricing Calculator7_OLS P_L_4 2" xfId="10136" xr:uid="{00000000-0005-0000-0000-00008B270000}"/>
    <cellStyle name="_TableRowHead_Pricing Calculator7_OLS P_L_5" xfId="10137" xr:uid="{00000000-0005-0000-0000-00008C270000}"/>
    <cellStyle name="_TableRowHead_Pricing Calculator7_OLS P_L_6" xfId="10138" xr:uid="{00000000-0005-0000-0000-00008D270000}"/>
    <cellStyle name="_TableRowHead_Pricing Calculator7_OLS P_L_7" xfId="10139" xr:uid="{00000000-0005-0000-0000-00008E270000}"/>
    <cellStyle name="_TableRowHead_Pricing Calculator7_OLS P_L_8" xfId="10140" xr:uid="{00000000-0005-0000-0000-00008F270000}"/>
    <cellStyle name="_TableRowHead_Pricing Calculator7_OLS P_L_9" xfId="10141" xr:uid="{00000000-0005-0000-0000-000090270000}"/>
    <cellStyle name="_TableRowHead_Pricing Calculator7_Rebrand amortization table 2" xfId="10142" xr:uid="{00000000-0005-0000-0000-000091270000}"/>
    <cellStyle name="_TableRowHead_Pricing Calculator7_Roadrunner-Interest" xfId="10143" xr:uid="{00000000-0005-0000-0000-000092270000}"/>
    <cellStyle name="_TableRowHead_Pricing Calculator7_Solar Blythe- Debt" xfId="10144" xr:uid="{00000000-0005-0000-0000-000093270000}"/>
    <cellStyle name="_TableRowHead_Pricing Calculator7_Solar Blythe-Interest" xfId="10145" xr:uid="{00000000-0005-0000-0000-000094270000}"/>
    <cellStyle name="_TableRowHead_Pricing Calculator7_South Trent W- Debt" xfId="10146" xr:uid="{00000000-0005-0000-0000-000095270000}"/>
    <cellStyle name="_TableRowHead_Pricing Calculator7_South Trent W-Interest" xfId="10147" xr:uid="{00000000-0005-0000-0000-000096270000}"/>
    <cellStyle name="_TableRowHead_PR-MHI 2 4s-00 00MW-2008July17" xfId="10148" xr:uid="{00000000-0005-0000-0000-000097270000}"/>
    <cellStyle name="_TableRowHead_Project Finance Economics" xfId="10149" xr:uid="{00000000-0005-0000-0000-000098270000}"/>
    <cellStyle name="_TableRowHead_ST" xfId="10150" xr:uid="{00000000-0005-0000-0000-000099270000}"/>
    <cellStyle name="_TableRowHead_Wessington-GE-51 00MW-2008Oct30-TaxEquity-p50 (New Structure)" xfId="10151" xr:uid="{00000000-0005-0000-0000-00009A270000}"/>
    <cellStyle name="_TableSuperHead" xfId="10152" xr:uid="{00000000-0005-0000-0000-00009B270000}"/>
    <cellStyle name="_TableSuperHead 2" xfId="10153" xr:uid="{00000000-0005-0000-0000-00009C270000}"/>
    <cellStyle name="_TableSuperHead 3" xfId="10154" xr:uid="{00000000-0005-0000-0000-00009D270000}"/>
    <cellStyle name="_TableSuperHead_aLog" xfId="10155" xr:uid="{00000000-0005-0000-0000-00009E270000}"/>
    <cellStyle name="_TableSuperHead_aLog 2" xfId="10156" xr:uid="{00000000-0005-0000-0000-00009F270000}"/>
    <cellStyle name="_TableSuperHead_aLog_bSum" xfId="10157" xr:uid="{00000000-0005-0000-0000-0000A0270000}"/>
    <cellStyle name="_TableSuperHead_aLog_fOp" xfId="10158" xr:uid="{00000000-0005-0000-0000-0000A1270000}"/>
    <cellStyle name="_TableSuperHead_aLog_Hatchet Ridge Debt Profiles" xfId="10159" xr:uid="{00000000-0005-0000-0000-0000A2270000}"/>
    <cellStyle name="_TableSuperHead_Annual CF" xfId="10160" xr:uid="{00000000-0005-0000-0000-0000A3270000}"/>
    <cellStyle name="_TableSuperHead_Book1" xfId="10161" xr:uid="{00000000-0005-0000-0000-0000A4270000}"/>
    <cellStyle name="_TableSuperHead_BR-GE xle-54 00MW-2008Nov05-Investors (New Structure)" xfId="10162" xr:uid="{00000000-0005-0000-0000-0000A5270000}"/>
    <cellStyle name="_TableSuperHead_bSum" xfId="10163" xr:uid="{00000000-0005-0000-0000-0000A6270000}"/>
    <cellStyle name="_TableSuperHead_bSum_1" xfId="10164" xr:uid="{00000000-0005-0000-0000-0000A7270000}"/>
    <cellStyle name="_TableSuperHead_bSum_BNB 2008 Portfolio Model of 2008Dec16" xfId="10165" xr:uid="{00000000-0005-0000-0000-0000A8270000}"/>
    <cellStyle name="_TableSuperHead_bSum_bSum" xfId="10166" xr:uid="{00000000-0005-0000-0000-0000A9270000}"/>
    <cellStyle name="_TableSuperHead_bSum_eVF" xfId="10167" xr:uid="{00000000-0005-0000-0000-0000AA270000}"/>
    <cellStyle name="_TableSuperHead_bSum_gAnn" xfId="10168" xr:uid="{00000000-0005-0000-0000-0000AB270000}"/>
    <cellStyle name="_TableSuperHead_bSum_Majestic 2-79.20MW-MHIs-PPA-2008Dec19-VF" xfId="10169" xr:uid="{00000000-0005-0000-0000-0000AC270000}"/>
    <cellStyle name="_TableSuperHead_Copy of Kenedy-283 20MW-2008Nov06-Investors(New Structure) (3)" xfId="10170" xr:uid="{00000000-0005-0000-0000-0000AD270000}"/>
    <cellStyle name="_TableSuperHead_DataIn" xfId="10171" xr:uid="{00000000-0005-0000-0000-0000AE270000}"/>
    <cellStyle name="_TableSuperHead_DataIn_1" xfId="10172" xr:uid="{00000000-0005-0000-0000-0000AF270000}"/>
    <cellStyle name="_TableSuperHead_dBuild" xfId="10173" xr:uid="{00000000-0005-0000-0000-0000B0270000}"/>
    <cellStyle name="_TableSuperHead_eLoan" xfId="10174" xr:uid="{00000000-0005-0000-0000-0000B1270000}"/>
    <cellStyle name="_TableSuperHead_eVF" xfId="10175" xr:uid="{00000000-0005-0000-0000-0000B2270000}"/>
    <cellStyle name="_TableSuperHead_eVF_1" xfId="10176" xr:uid="{00000000-0005-0000-0000-0000B3270000}"/>
    <cellStyle name="_TableSuperHead_fOp" xfId="10177" xr:uid="{00000000-0005-0000-0000-0000B4270000}"/>
    <cellStyle name="_TableSuperHead_gAnn" xfId="10178" xr:uid="{00000000-0005-0000-0000-0000B5270000}"/>
    <cellStyle name="_TableSuperHead_gAnn_1" xfId="10179" xr:uid="{00000000-0005-0000-0000-0000B6270000}"/>
    <cellStyle name="_TableSuperHead_Gulf Wind 2-199.20MW-MHIs-Merchant-2009Feb03" xfId="10180" xr:uid="{00000000-0005-0000-0000-0000B7270000}"/>
    <cellStyle name="_TableSuperHead_Gulf Wind 2-199.20MW-MHIs-Merchant-2009Jan21" xfId="10181" xr:uid="{00000000-0005-0000-0000-0000B8270000}"/>
    <cellStyle name="_TableSuperHead_Hatchet Ridge-MHI 2.4s-(2009pricing)103.20 MW-2008Dec19-VF" xfId="10182" xr:uid="{00000000-0005-0000-0000-0000B9270000}"/>
    <cellStyle name="_TableSuperHead_Hatchet Ridge-MHI 2.4s-(2009pricing)-103.20 MW-2009Feb03" xfId="10183" xr:uid="{00000000-0005-0000-0000-0000BA270000}"/>
    <cellStyle name="_TableSuperHead_hTaxLease" xfId="10184" xr:uid="{00000000-0005-0000-0000-0000BB270000}"/>
    <cellStyle name="_TableSuperHead_MJ" xfId="10185" xr:uid="{00000000-0005-0000-0000-0000BC270000}"/>
    <cellStyle name="_TableSuperHead_Model 03_21_02 Base Case No Weights" xfId="10186" xr:uid="{00000000-0005-0000-0000-0000BD270000}"/>
    <cellStyle name="_TableSuperHead_Model 03_21_02 Base Case No Weights 2" xfId="10187" xr:uid="{00000000-0005-0000-0000-0000BE270000}"/>
    <cellStyle name="_TableSuperHead_Model 03_21_02 Base Case No Weights 2 2" xfId="10188" xr:uid="{00000000-0005-0000-0000-0000BF270000}"/>
    <cellStyle name="_TableSuperHead_Model 03_21_02 Base Case No Weights 2 2 2" xfId="10189" xr:uid="{00000000-0005-0000-0000-0000C0270000}"/>
    <cellStyle name="_TableSuperHead_Model 03_21_02 Base Case No Weights 2 3" xfId="10190" xr:uid="{00000000-0005-0000-0000-0000C1270000}"/>
    <cellStyle name="_TableSuperHead_Model 03_21_02 Base Case No Weights 3" xfId="10191" xr:uid="{00000000-0005-0000-0000-0000C2270000}"/>
    <cellStyle name="_TableSuperHead_Model 03_21_02 Base Case No Weights 3 2" xfId="10192" xr:uid="{00000000-0005-0000-0000-0000C3270000}"/>
    <cellStyle name="_TableSuperHead_Model 03_21_02 Base Case No Weights 3 3" xfId="10193" xr:uid="{00000000-0005-0000-0000-0000C4270000}"/>
    <cellStyle name="_TableSuperHead_Model 03_21_02 Base Case No Weights 3 4" xfId="10194" xr:uid="{00000000-0005-0000-0000-0000C5270000}"/>
    <cellStyle name="_TableSuperHead_Model 03_21_02 Base Case No Weights 3_212990" xfId="10195" xr:uid="{00000000-0005-0000-0000-0000C6270000}"/>
    <cellStyle name="_TableSuperHead_Model 03_21_02 Base Case No Weights 4" xfId="10196" xr:uid="{00000000-0005-0000-0000-0000C7270000}"/>
    <cellStyle name="_TableSuperHead_Model 03_21_02 Base Case No Weights 4 2" xfId="10197" xr:uid="{00000000-0005-0000-0000-0000C8270000}"/>
    <cellStyle name="_TableSuperHead_Model 03_21_02 Base Case No Weights 5" xfId="10198" xr:uid="{00000000-0005-0000-0000-0000C9270000}"/>
    <cellStyle name="_TableSuperHead_Model 03_21_02 Base Case No Weights 5 2" xfId="10199" xr:uid="{00000000-0005-0000-0000-0000CA270000}"/>
    <cellStyle name="_TableSuperHead_Model 03_21_02 Base Case No Weights 6" xfId="10200" xr:uid="{00000000-0005-0000-0000-0000CB270000}"/>
    <cellStyle name="_TableSuperHead_Model 03_21_02 Base Case No Weights 7" xfId="10201" xr:uid="{00000000-0005-0000-0000-0000CC270000}"/>
    <cellStyle name="_TableSuperHead_Model 03_21_02 Base Case No Weights 8" xfId="10202" xr:uid="{00000000-0005-0000-0000-0000CD270000}"/>
    <cellStyle name="_TableSuperHead_Model 03_21_02 Base Case No Weights 9" xfId="10203" xr:uid="{00000000-0005-0000-0000-0000CE270000}"/>
    <cellStyle name="_TableSuperHead_Model 03_21_02 Base Case No Weights_08.31.11 JE's AGraf1" xfId="10204" xr:uid="{00000000-0005-0000-0000-0000CF270000}"/>
    <cellStyle name="_TableSuperHead_Model 03_21_02 Base Case No Weights_09.30.11 JE's AGraf1" xfId="10205" xr:uid="{00000000-0005-0000-0000-0000D0270000}"/>
    <cellStyle name="_TableSuperHead_Model 03_21_02 Base Case No Weights_Capex" xfId="10206" xr:uid="{00000000-0005-0000-0000-0000D1270000}"/>
    <cellStyle name="_TableSuperHead_Model 03_21_02 Base Case No Weights_Corp Debt" xfId="10207" xr:uid="{00000000-0005-0000-0000-0000D2270000}"/>
    <cellStyle name="_TableSuperHead_Model 03_21_02 Base Case No Weights_DETAIL 3589.212990" xfId="10208" xr:uid="{00000000-0005-0000-0000-0000D3270000}"/>
    <cellStyle name="_TableSuperHead_Model 03_21_02 Base Case No Weights_DS-412" xfId="10209" xr:uid="{00000000-0005-0000-0000-0000D4270000}"/>
    <cellStyle name="_TableSuperHead_Model 03_21_02 Base Case No Weights_Investment in Subs" xfId="10210" xr:uid="{00000000-0005-0000-0000-0000D5270000}"/>
    <cellStyle name="_TableSuperHead_Model 03_21_02 Base Case No Weights_Investment in Subs_1" xfId="10211" xr:uid="{00000000-0005-0000-0000-0000D6270000}"/>
    <cellStyle name="_TableSuperHead_Model 03_21_02 Base Case No Weights_Investment in Subs_1 2" xfId="10212" xr:uid="{00000000-0005-0000-0000-0000D7270000}"/>
    <cellStyle name="_TableSuperHead_Model 03_21_02 Base Case No Weights_Investment in Subs_2" xfId="10213" xr:uid="{00000000-0005-0000-0000-0000D8270000}"/>
    <cellStyle name="_TableSuperHead_Model 03_21_02 Base Case No Weights_Investment in Subs_2 2" xfId="10214" xr:uid="{00000000-0005-0000-0000-0000D9270000}"/>
    <cellStyle name="_TableSuperHead_Model 03_21_02 Base Case No Weights_OLS Balance Sheet" xfId="10215" xr:uid="{00000000-0005-0000-0000-0000DA270000}"/>
    <cellStyle name="_TableSuperHead_Model 03_21_02 Base Case No Weights_OLS P_L" xfId="10216" xr:uid="{00000000-0005-0000-0000-0000DB270000}"/>
    <cellStyle name="_TableSuperHead_Model 03_21_02 Base Case No Weights_OLS P_L 2" xfId="10217" xr:uid="{00000000-0005-0000-0000-0000DC270000}"/>
    <cellStyle name="_TableSuperHead_Model 03_21_02 Base Case No Weights_OLS P_L_1" xfId="10218" xr:uid="{00000000-0005-0000-0000-0000DD270000}"/>
    <cellStyle name="_TableSuperHead_Model 03_21_02 Base Case No Weights_OLS P_L_1 2" xfId="10219" xr:uid="{00000000-0005-0000-0000-0000DE270000}"/>
    <cellStyle name="_TableSuperHead_Model 03_21_02 Base Case No Weights_OLS P_L_1_DETAIL 3589.212990" xfId="10220" xr:uid="{00000000-0005-0000-0000-0000DF270000}"/>
    <cellStyle name="_TableSuperHead_Model 03_21_02 Base Case No Weights_OLS P_L_2" xfId="10221" xr:uid="{00000000-0005-0000-0000-0000E0270000}"/>
    <cellStyle name="_TableSuperHead_Model 03_21_02 Base Case No Weights_OLS P_L_2 2" xfId="10222" xr:uid="{00000000-0005-0000-0000-0000E1270000}"/>
    <cellStyle name="_TableSuperHead_Model 03_21_02 Base Case No Weights_OLS P_L_2_DETAIL 3589.212990" xfId="10223" xr:uid="{00000000-0005-0000-0000-0000E2270000}"/>
    <cellStyle name="_TableSuperHead_Model 03_21_02 Base Case No Weights_OLS P_L_3" xfId="10224" xr:uid="{00000000-0005-0000-0000-0000E3270000}"/>
    <cellStyle name="_TableSuperHead_Model 03_21_02 Base Case No Weights_OLS P_L_4" xfId="10225" xr:uid="{00000000-0005-0000-0000-0000E4270000}"/>
    <cellStyle name="_TableSuperHead_Model 03_21_02 Base Case No Weights_OLS P_L_4 2" xfId="10226" xr:uid="{00000000-0005-0000-0000-0000E5270000}"/>
    <cellStyle name="_TableSuperHead_Model 03_21_02 Base Case No Weights_OLS P_L_5" xfId="10227" xr:uid="{00000000-0005-0000-0000-0000E6270000}"/>
    <cellStyle name="_TableSuperHead_Model 03_21_02 Base Case No Weights_OLS P_L_6" xfId="10228" xr:uid="{00000000-0005-0000-0000-0000E7270000}"/>
    <cellStyle name="_TableSuperHead_Model 03_21_02 Base Case No Weights_OLS P_L_7" xfId="10229" xr:uid="{00000000-0005-0000-0000-0000E8270000}"/>
    <cellStyle name="_TableSuperHead_Model 03_21_02 Base Case No Weights_OLS P_L_8" xfId="10230" xr:uid="{00000000-0005-0000-0000-0000E9270000}"/>
    <cellStyle name="_TableSuperHead_Model 03_21_02 Base Case No Weights_OLS P_L_9" xfId="10231" xr:uid="{00000000-0005-0000-0000-0000EA270000}"/>
    <cellStyle name="_TableSuperHead_Model 03_21_02 Base Case No Weights_Rebrand amortization table 2" xfId="10232" xr:uid="{00000000-0005-0000-0000-0000EB270000}"/>
    <cellStyle name="_TableSuperHead_Model 03_21_02 Base Case No Weights_Roadrunner-Interest" xfId="10233" xr:uid="{00000000-0005-0000-0000-0000EC270000}"/>
    <cellStyle name="_TableSuperHead_Model 03_21_02 Base Case No Weights_Solar Blythe- Debt" xfId="10234" xr:uid="{00000000-0005-0000-0000-0000ED270000}"/>
    <cellStyle name="_TableSuperHead_Model 03_21_02 Base Case No Weights_Solar Blythe-Interest" xfId="10235" xr:uid="{00000000-0005-0000-0000-0000EE270000}"/>
    <cellStyle name="_TableSuperHead_Model 03_21_02 Base Case No Weights_South Trent W- Debt" xfId="10236" xr:uid="{00000000-0005-0000-0000-0000EF270000}"/>
    <cellStyle name="_TableSuperHead_Model 03_21_02 Base Case No Weights_South Trent W-Interest" xfId="10237" xr:uid="{00000000-0005-0000-0000-0000F0270000}"/>
    <cellStyle name="_TableSuperHead_PR-MHI 2 4s-00 00MW-2008July17" xfId="10238" xr:uid="{00000000-0005-0000-0000-0000F1270000}"/>
    <cellStyle name="_TableSuperHead_Project Finance Economics" xfId="10239" xr:uid="{00000000-0005-0000-0000-0000F2270000}"/>
    <cellStyle name="_TableSuperHead_ST" xfId="10240" xr:uid="{00000000-0005-0000-0000-0000F3270000}"/>
    <cellStyle name="_TableSuperHead_Wessington-GE-51 00MW-2008Oct30-TaxEquity-p50 (New Structure)" xfId="10241" xr:uid="{00000000-0005-0000-0000-0000F4270000}"/>
    <cellStyle name="_Tampa_Model_v3" xfId="10242" xr:uid="{00000000-0005-0000-0000-0000F5270000}"/>
    <cellStyle name="_TBZ.MS.Expansion.case.November 2007_Orionv18_BNPP_contract - 5.7.08" xfId="10243" xr:uid="{00000000-0005-0000-0000-0000F6270000}"/>
    <cellStyle name="_TE consolidated model" xfId="10244" xr:uid="{00000000-0005-0000-0000-0000F7270000}"/>
    <cellStyle name="_TE consolidated model 2" xfId="10245" xr:uid="{00000000-0005-0000-0000-0000F8270000}"/>
    <cellStyle name="_TE consolidated model 3" xfId="10246" xr:uid="{00000000-0005-0000-0000-0000F9270000}"/>
    <cellStyle name="_TE consolidated model_PJM 11" xfId="10247" xr:uid="{00000000-0005-0000-0000-0000FA270000}"/>
    <cellStyle name="_Teco Coal_5" xfId="10248" xr:uid="{00000000-0005-0000-0000-0000FB270000}"/>
    <cellStyle name="_TECO Combined Return Analysis NEW 01-23-01" xfId="10249" xr:uid="{00000000-0005-0000-0000-0000FC270000}"/>
    <cellStyle name="_TECO Combined Return Analysis NEW 01-23-01 2" xfId="10250" xr:uid="{00000000-0005-0000-0000-0000FD270000}"/>
    <cellStyle name="_TECO Combined Return Analysis NEW 01-23-01 3" xfId="10251" xr:uid="{00000000-0005-0000-0000-0000FE270000}"/>
    <cellStyle name="_TECO Combined Return Analysis NEW 01-23-01_CEG consolidated model_JEL_v.9" xfId="10252" xr:uid="{00000000-0005-0000-0000-0000FF270000}"/>
    <cellStyle name="_TECO Combined Return Analysis NEW 01-23-01_CEG consolidated model_JEL_v.9 2" xfId="10253" xr:uid="{00000000-0005-0000-0000-000000280000}"/>
    <cellStyle name="_TECO Combined Return Analysis NEW 01-23-01_CEG consolidated model_JEL_v.9 3" xfId="10254" xr:uid="{00000000-0005-0000-0000-000001280000}"/>
    <cellStyle name="_TECO Combined Return Analysis NEW 01-23-01_CEG consolidated model_JEL_v.9_PJM 11" xfId="10255" xr:uid="{00000000-0005-0000-0000-000002280000}"/>
    <cellStyle name="_TECO Combined Return Analysis NEW 01-23-01_D_Consolidated2" xfId="10256" xr:uid="{00000000-0005-0000-0000-000003280000}"/>
    <cellStyle name="_TECO Combined Return Analysis NEW 01-23-01_D_Consolidated2 2" xfId="10257" xr:uid="{00000000-0005-0000-0000-000004280000}"/>
    <cellStyle name="_TECO Combined Return Analysis NEW 01-23-01_D_Consolidated2 3" xfId="10258" xr:uid="{00000000-0005-0000-0000-000005280000}"/>
    <cellStyle name="_TECO Combined Return Analysis NEW 01-23-01_D_Consolidated2_PJM 11" xfId="10259" xr:uid="{00000000-0005-0000-0000-000006280000}"/>
    <cellStyle name="_TECO Combined Return Analysis NEW 01-23-01_Mutilples Template2" xfId="10260" xr:uid="{00000000-0005-0000-0000-000007280000}"/>
    <cellStyle name="_TECO Combined Return Analysis NEW 01-23-01_Mutilples Template2 2" xfId="10261" xr:uid="{00000000-0005-0000-0000-000008280000}"/>
    <cellStyle name="_TECO Combined Return Analysis NEW 01-23-01_Mutilples Template2 3" xfId="10262" xr:uid="{00000000-0005-0000-0000-000009280000}"/>
    <cellStyle name="_TECO Combined Return Analysis NEW 01-23-01_Mutilples Template2_PJM 11" xfId="10263" xr:uid="{00000000-0005-0000-0000-00000A280000}"/>
    <cellStyle name="_TECO Combined Return Analysis NEW 01-23-01_PJM 11" xfId="10264" xr:uid="{00000000-0005-0000-0000-00000B280000}"/>
    <cellStyle name="_Teco Fuel Pro Forma 10-31-2001" xfId="10265" xr:uid="{00000000-0005-0000-0000-00000C280000}"/>
    <cellStyle name="_Teco Fuel Pro Forma 10-31-2001 2" xfId="10266" xr:uid="{00000000-0005-0000-0000-00000D280000}"/>
    <cellStyle name="_Teco Fuel Pro Forma 10-31-2001 3" xfId="10267" xr:uid="{00000000-0005-0000-0000-00000E280000}"/>
    <cellStyle name="_Teco Fuel Pro Forma 10-31-2001_CEG consolidated model_JEL_v.9" xfId="10268" xr:uid="{00000000-0005-0000-0000-00000F280000}"/>
    <cellStyle name="_Teco Fuel Pro Forma 10-31-2001_CEG consolidated model_JEL_v.9 2" xfId="10269" xr:uid="{00000000-0005-0000-0000-000010280000}"/>
    <cellStyle name="_Teco Fuel Pro Forma 10-31-2001_CEG consolidated model_JEL_v.9 3" xfId="10270" xr:uid="{00000000-0005-0000-0000-000011280000}"/>
    <cellStyle name="_Teco Fuel Pro Forma 10-31-2001_CEG consolidated model_JEL_v.9_PJM 11" xfId="10271" xr:uid="{00000000-0005-0000-0000-000012280000}"/>
    <cellStyle name="_Teco Fuel Pro Forma 10-31-2001_D_Consolidated2" xfId="10272" xr:uid="{00000000-0005-0000-0000-000013280000}"/>
    <cellStyle name="_Teco Fuel Pro Forma 10-31-2001_D_Consolidated2 2" xfId="10273" xr:uid="{00000000-0005-0000-0000-000014280000}"/>
    <cellStyle name="_Teco Fuel Pro Forma 10-31-2001_D_Consolidated2 3" xfId="10274" xr:uid="{00000000-0005-0000-0000-000015280000}"/>
    <cellStyle name="_Teco Fuel Pro Forma 10-31-2001_D_Consolidated2_PJM 11" xfId="10275" xr:uid="{00000000-0005-0000-0000-000016280000}"/>
    <cellStyle name="_Teco Fuel Pro Forma 10-31-2001_Mutilples Template2" xfId="10276" xr:uid="{00000000-0005-0000-0000-000017280000}"/>
    <cellStyle name="_Teco Fuel Pro Forma 10-31-2001_Mutilples Template2 2" xfId="10277" xr:uid="{00000000-0005-0000-0000-000018280000}"/>
    <cellStyle name="_Teco Fuel Pro Forma 10-31-2001_Mutilples Template2 3" xfId="10278" xr:uid="{00000000-0005-0000-0000-000019280000}"/>
    <cellStyle name="_Teco Fuel Pro Forma 10-31-2001_Mutilples Template2_PJM 11" xfId="10279" xr:uid="{00000000-0005-0000-0000-00001A280000}"/>
    <cellStyle name="_Teco Fuel Pro Forma 10-31-2001_PJM 11" xfId="10280" xr:uid="{00000000-0005-0000-0000-00001B280000}"/>
    <cellStyle name="_TECO Solutions" xfId="10281" xr:uid="{00000000-0005-0000-0000-00001C280000}"/>
    <cellStyle name="_Template for Flash - as sent by Nesha" xfId="10282" xr:uid="{00000000-0005-0000-0000-00001D280000}"/>
    <cellStyle name="_Thumb Budget 5-30-06" xfId="10283" xr:uid="{00000000-0005-0000-0000-00001E280000}"/>
    <cellStyle name="_Thumb Budget 5-30-06 2" xfId="10284" xr:uid="{00000000-0005-0000-0000-00001F280000}"/>
    <cellStyle name="_Thumb Budget 5-30-06 3" xfId="10285" xr:uid="{00000000-0005-0000-0000-000020280000}"/>
    <cellStyle name="_Thumb Budget 5-30-06 4" xfId="10286" xr:uid="{00000000-0005-0000-0000-000021280000}"/>
    <cellStyle name="_Thumb Budget 5-30-06_aLog" xfId="10287" xr:uid="{00000000-0005-0000-0000-000022280000}"/>
    <cellStyle name="_Thumb Budget 5-30-06_Annual CF" xfId="10288" xr:uid="{00000000-0005-0000-0000-000023280000}"/>
    <cellStyle name="_Thumb Budget 5-30-06_Book1" xfId="10289" xr:uid="{00000000-0005-0000-0000-000024280000}"/>
    <cellStyle name="_Thumb Budget 5-30-06_bSum" xfId="10290" xr:uid="{00000000-0005-0000-0000-000025280000}"/>
    <cellStyle name="_Thumb Budget 5-30-06_bSum_1" xfId="10291" xr:uid="{00000000-0005-0000-0000-000026280000}"/>
    <cellStyle name="_Thumb Budget 5-30-06_DataIn" xfId="10292" xr:uid="{00000000-0005-0000-0000-000027280000}"/>
    <cellStyle name="_Thumb Budget 5-30-06_dBuild" xfId="10293" xr:uid="{00000000-0005-0000-0000-000028280000}"/>
    <cellStyle name="_Thumb Budget 5-30-06_eLoan" xfId="10294" xr:uid="{00000000-0005-0000-0000-000029280000}"/>
    <cellStyle name="_Thumb Budget 5-30-06_eLoans" xfId="10295" xr:uid="{00000000-0005-0000-0000-00002A280000}"/>
    <cellStyle name="_Thumb Budget 5-30-06_eVF" xfId="10296" xr:uid="{00000000-0005-0000-0000-00002B280000}"/>
    <cellStyle name="_Thumb Budget 5-30-06_eVF_aLog" xfId="10297" xr:uid="{00000000-0005-0000-0000-00002C280000}"/>
    <cellStyle name="_Thumb Budget 5-30-06_eVF_bSum" xfId="10298" xr:uid="{00000000-0005-0000-0000-00002D280000}"/>
    <cellStyle name="_Thumb Budget 5-30-06_eVF_bSum_1" xfId="10299" xr:uid="{00000000-0005-0000-0000-00002E280000}"/>
    <cellStyle name="_Thumb Budget 5-30-06_eVF_fOp" xfId="10300" xr:uid="{00000000-0005-0000-0000-00002F280000}"/>
    <cellStyle name="_Thumb Budget 5-30-06_eVF_gAnn" xfId="10301" xr:uid="{00000000-0005-0000-0000-000030280000}"/>
    <cellStyle name="_Thumb Budget 5-30-06_eVF_Gulf Wind 2-199.20MW-MHIs-Merchant-2009Feb03" xfId="10302" xr:uid="{00000000-0005-0000-0000-000031280000}"/>
    <cellStyle name="_Thumb Budget 5-30-06_eVF_Gulf Wind 2-199.20MW-MHIs-Merchant-2009Jan21" xfId="10303" xr:uid="{00000000-0005-0000-0000-000032280000}"/>
    <cellStyle name="_Thumb Budget 5-30-06_eVF_Hatchet Ridge-MHI 2.4s-(2009pricing)-103.20 MW-2009Feb03" xfId="10304" xr:uid="{00000000-0005-0000-0000-000033280000}"/>
    <cellStyle name="_Thumb Budget 5-30-06_eVF_hTaxLease" xfId="10305" xr:uid="{00000000-0005-0000-0000-000034280000}"/>
    <cellStyle name="_Thumb Budget 5-30-06_fOp" xfId="10306" xr:uid="{00000000-0005-0000-0000-000035280000}"/>
    <cellStyle name="_Thumb Budget 5-30-06_gAnn" xfId="10307" xr:uid="{00000000-0005-0000-0000-000036280000}"/>
    <cellStyle name="_Thumb Budget 5-30-06_Gulf Wind 2-199.20MW-MHIs-Merchant-2009Feb03" xfId="10308" xr:uid="{00000000-0005-0000-0000-000037280000}"/>
    <cellStyle name="_Thumb Budget 5-30-06_Gulf Wind 2-199.20MW-MHIs-Merchant-2009Jan21" xfId="10309" xr:uid="{00000000-0005-0000-0000-000038280000}"/>
    <cellStyle name="_Thumb Budget 5-30-06_Hatchet Ridge-MHI 2.4s-(2009pricing)103.20 MW-2008Dec19-VF" xfId="10310" xr:uid="{00000000-0005-0000-0000-000039280000}"/>
    <cellStyle name="_Thumb Budget 5-30-06_Hatchet Ridge-MHI 2.4s-(2009pricing)-103.20 MW-2009Feb03" xfId="10311" xr:uid="{00000000-0005-0000-0000-00003A280000}"/>
    <cellStyle name="_Thumb Budget 5-30-06_hDataIn" xfId="10312" xr:uid="{00000000-0005-0000-0000-00003B280000}"/>
    <cellStyle name="_Thumb Budget 5-30-06_hTaxLease" xfId="10313" xr:uid="{00000000-0005-0000-0000-00003C280000}"/>
    <cellStyle name="_Thumb Budget 5-30-06_Majestic 2-79.20MW-MHIs-PPA-2008Dec19-VF" xfId="10314" xr:uid="{00000000-0005-0000-0000-00003D280000}"/>
    <cellStyle name="_Thumb Budget 5-30-06_MJ" xfId="10315" xr:uid="{00000000-0005-0000-0000-00003E280000}"/>
    <cellStyle name="_Thumb Budget 5-30-06_PR-MHI 2 4s-00 00MW-2008July17" xfId="10316" xr:uid="{00000000-0005-0000-0000-00003F280000}"/>
    <cellStyle name="_Thumb Budget 5-30-06_ST" xfId="10317" xr:uid="{00000000-0005-0000-0000-000040280000}"/>
    <cellStyle name="_TIE Consolidated 09-18-00 c2 Teco" xfId="10318" xr:uid="{00000000-0005-0000-0000-000041280000}"/>
    <cellStyle name="_TIE Consolidated 09-18-00 c2 Teco 2" xfId="10319" xr:uid="{00000000-0005-0000-0000-000042280000}"/>
    <cellStyle name="_TIE Consolidated 09-18-00 c2 Teco 3" xfId="10320" xr:uid="{00000000-0005-0000-0000-000043280000}"/>
    <cellStyle name="_TIE Consolidated 09-18-00 c2 Teco_CEG consolidated model_JEL_v.9" xfId="10321" xr:uid="{00000000-0005-0000-0000-000044280000}"/>
    <cellStyle name="_TIE Consolidated 09-18-00 c2 Teco_CEG consolidated model_JEL_v.9 2" xfId="10322" xr:uid="{00000000-0005-0000-0000-000045280000}"/>
    <cellStyle name="_TIE Consolidated 09-18-00 c2 Teco_CEG consolidated model_JEL_v.9 3" xfId="10323" xr:uid="{00000000-0005-0000-0000-000046280000}"/>
    <cellStyle name="_TIE Consolidated 09-18-00 c2 Teco_CEG consolidated model_JEL_v.9_PJM 11" xfId="10324" xr:uid="{00000000-0005-0000-0000-000047280000}"/>
    <cellStyle name="_TIE Consolidated 09-18-00 c2 Teco_D_Consolidated2" xfId="10325" xr:uid="{00000000-0005-0000-0000-000048280000}"/>
    <cellStyle name="_TIE Consolidated 09-18-00 c2 Teco_D_Consolidated2 2" xfId="10326" xr:uid="{00000000-0005-0000-0000-000049280000}"/>
    <cellStyle name="_TIE Consolidated 09-18-00 c2 Teco_D_Consolidated2 3" xfId="10327" xr:uid="{00000000-0005-0000-0000-00004A280000}"/>
    <cellStyle name="_TIE Consolidated 09-18-00 c2 Teco_D_Consolidated2_PJM 11" xfId="10328" xr:uid="{00000000-0005-0000-0000-00004B280000}"/>
    <cellStyle name="_TIE Consolidated 09-18-00 c2 Teco_Mutilples Template2" xfId="10329" xr:uid="{00000000-0005-0000-0000-00004C280000}"/>
    <cellStyle name="_TIE Consolidated 09-18-00 c2 Teco_Mutilples Template2 2" xfId="10330" xr:uid="{00000000-0005-0000-0000-00004D280000}"/>
    <cellStyle name="_TIE Consolidated 09-18-00 c2 Teco_Mutilples Template2 3" xfId="10331" xr:uid="{00000000-0005-0000-0000-00004E280000}"/>
    <cellStyle name="_TIE Consolidated 09-18-00 c2 Teco_Mutilples Template2_PJM 11" xfId="10332" xr:uid="{00000000-0005-0000-0000-00004F280000}"/>
    <cellStyle name="_TIE Consolidated 09-18-00 c2 Teco_PJM 11" xfId="10333" xr:uid="{00000000-0005-0000-0000-000050280000}"/>
    <cellStyle name="_Transfer" xfId="10334" xr:uid="{00000000-0005-0000-0000-000051280000}"/>
    <cellStyle name="_Transfer 2" xfId="10335" xr:uid="{00000000-0005-0000-0000-000052280000}"/>
    <cellStyle name="_Transfer 3" xfId="10336" xr:uid="{00000000-0005-0000-0000-000053280000}"/>
    <cellStyle name="_TRANSFER&amp;1230MTM" xfId="10337" xr:uid="{00000000-0005-0000-0000-000054280000}"/>
    <cellStyle name="_TRANSFER&amp;1230MTM 2" xfId="10338" xr:uid="{00000000-0005-0000-0000-000055280000}"/>
    <cellStyle name="_TRANSFER&amp;1230MTM 3" xfId="10339" xr:uid="{00000000-0005-0000-0000-000056280000}"/>
    <cellStyle name="_TRANSFER&amp;1230MTM_OLS Balance Sheet" xfId="10340" xr:uid="{00000000-0005-0000-0000-000057280000}"/>
    <cellStyle name="_TRANSFER&amp;1230MTM_PJM 11" xfId="10341" xr:uid="{00000000-0005-0000-0000-000058280000}"/>
    <cellStyle name="_Transfer_Brokers" xfId="10342" xr:uid="{00000000-0005-0000-0000-000059280000}"/>
    <cellStyle name="_Transfer_Brokers_1" xfId="10343" xr:uid="{00000000-0005-0000-0000-00005A280000}"/>
    <cellStyle name="_Transfer_Brokers_1_Detail" xfId="10344" xr:uid="{00000000-0005-0000-0000-00005B280000}"/>
    <cellStyle name="_Transfer_Brokers_1_ERCOT 11" xfId="10345" xr:uid="{00000000-0005-0000-0000-00005C280000}"/>
    <cellStyle name="_Transfer_Brokers_Detail" xfId="10346" xr:uid="{00000000-0005-0000-0000-00005D280000}"/>
    <cellStyle name="_Transfer_Brokers_ERCOT 11" xfId="10347" xr:uid="{00000000-0005-0000-0000-00005E280000}"/>
    <cellStyle name="_Transfer_Detail" xfId="10348" xr:uid="{00000000-0005-0000-0000-00005F280000}"/>
    <cellStyle name="_Transfer_Detail of Deals" xfId="10349" xr:uid="{00000000-0005-0000-0000-000060280000}"/>
    <cellStyle name="_Transfer_Detail of Deals_1" xfId="10350" xr:uid="{00000000-0005-0000-0000-000061280000}"/>
    <cellStyle name="_Transfer_Detail of Deals_1_Detail" xfId="10351" xr:uid="{00000000-0005-0000-0000-000062280000}"/>
    <cellStyle name="_Transfer_Detail of Deals_1_Detail_ERCOT 11" xfId="10352" xr:uid="{00000000-0005-0000-0000-000063280000}"/>
    <cellStyle name="_Transfer_Detail of Deals_2" xfId="10353" xr:uid="{00000000-0005-0000-0000-000064280000}"/>
    <cellStyle name="_Transfer_Detail of Deals_2_Detail" xfId="10354" xr:uid="{00000000-0005-0000-0000-000065280000}"/>
    <cellStyle name="_Transfer_Detail of Deals_2_ERCOT 11" xfId="10355" xr:uid="{00000000-0005-0000-0000-000066280000}"/>
    <cellStyle name="_Transfer_Detail of Deals_Detail" xfId="10356" xr:uid="{00000000-0005-0000-0000-000067280000}"/>
    <cellStyle name="_Transfer_Detail of Deals_ERCOT 11" xfId="10357" xr:uid="{00000000-0005-0000-0000-000068280000}"/>
    <cellStyle name="_Transfer_Detail_1" xfId="10358" xr:uid="{00000000-0005-0000-0000-000069280000}"/>
    <cellStyle name="_Transfer_Detail_2011 PJM" xfId="10359" xr:uid="{00000000-0005-0000-0000-00006A280000}"/>
    <cellStyle name="_Transfer_Detail_2011 PJM_ERCOT 11" xfId="10360" xr:uid="{00000000-0005-0000-0000-00006B280000}"/>
    <cellStyle name="_Transfer_Detail_Detail" xfId="10361" xr:uid="{00000000-0005-0000-0000-00006C280000}"/>
    <cellStyle name="_Transfer_Detail_Detail_1" xfId="10362" xr:uid="{00000000-0005-0000-0000-00006D280000}"/>
    <cellStyle name="_Transfer_Detail_Detail_1_ERCOT 11" xfId="10363" xr:uid="{00000000-0005-0000-0000-00006E280000}"/>
    <cellStyle name="_Transfer_Detail_Detail_ERCOT 11" xfId="10364" xr:uid="{00000000-0005-0000-0000-00006F280000}"/>
    <cellStyle name="_Transfer_Detail_PJM 11" xfId="10365" xr:uid="{00000000-0005-0000-0000-000070280000}"/>
    <cellStyle name="_Transfer_Fnl All Deals Detail Inc Locks" xfId="10366" xr:uid="{00000000-0005-0000-0000-000071280000}"/>
    <cellStyle name="_Transfer_Fnl All Deals Detail Inc Locks_2011 PJM" xfId="10367" xr:uid="{00000000-0005-0000-0000-000072280000}"/>
    <cellStyle name="_Transfer_Fnl All Deals Detail Inc Locks_2011 PJM_ERCOT 11" xfId="10368" xr:uid="{00000000-0005-0000-0000-000073280000}"/>
    <cellStyle name="_Transfer_Fnl All Deals Detail Inc Locks_Detail" xfId="10369" xr:uid="{00000000-0005-0000-0000-000074280000}"/>
    <cellStyle name="_Transfer_Fnl All Deals Detail Inc Locks_Detail_1" xfId="10370" xr:uid="{00000000-0005-0000-0000-000075280000}"/>
    <cellStyle name="_Transfer_Fnl All Deals Detail Inc Locks_Detail_1_ERCOT 11" xfId="10371" xr:uid="{00000000-0005-0000-0000-000076280000}"/>
    <cellStyle name="_Transfer_Fnl All Deals Detail Inc Locks_Detail_ERCOT 11" xfId="10372" xr:uid="{00000000-0005-0000-0000-000077280000}"/>
    <cellStyle name="_Transfer_Fnl All Deals Detail Inc Locks_PJM 11" xfId="10373" xr:uid="{00000000-0005-0000-0000-000078280000}"/>
    <cellStyle name="_Transfer_Gannaway 3X Deals" xfId="10374" xr:uid="{00000000-0005-0000-0000-000079280000}"/>
    <cellStyle name="_Transfer_Gannaway 3X Deals_2011 PJM" xfId="10375" xr:uid="{00000000-0005-0000-0000-00007A280000}"/>
    <cellStyle name="_Transfer_Gannaway 3X Deals_2011 PJM_ERCOT 11" xfId="10376" xr:uid="{00000000-0005-0000-0000-00007B280000}"/>
    <cellStyle name="_Transfer_Gannaway 3X Deals_Detail" xfId="10377" xr:uid="{00000000-0005-0000-0000-00007C280000}"/>
    <cellStyle name="_Transfer_Gannaway 3X Deals_Detail_1" xfId="10378" xr:uid="{00000000-0005-0000-0000-00007D280000}"/>
    <cellStyle name="_Transfer_Gannaway 3X Deals_Detail_1_ERCOT 11" xfId="10379" xr:uid="{00000000-0005-0000-0000-00007E280000}"/>
    <cellStyle name="_Transfer_Gannaway 3X Deals_Detail_ERCOT 11" xfId="10380" xr:uid="{00000000-0005-0000-0000-00007F280000}"/>
    <cellStyle name="_Transfer_Gannaway 3X Deals_PJM 11" xfId="10381" xr:uid="{00000000-0005-0000-0000-000080280000}"/>
    <cellStyle name="_Transfer_Hendrix 3X Deals" xfId="10382" xr:uid="{00000000-0005-0000-0000-000081280000}"/>
    <cellStyle name="_Transfer_Hendrix 3X Deals_2011 PJM" xfId="10383" xr:uid="{00000000-0005-0000-0000-000082280000}"/>
    <cellStyle name="_Transfer_Hendrix 3X Deals_2011 PJM_ERCOT 11" xfId="10384" xr:uid="{00000000-0005-0000-0000-000083280000}"/>
    <cellStyle name="_Transfer_Hendrix 3X Deals_Detail" xfId="10385" xr:uid="{00000000-0005-0000-0000-000084280000}"/>
    <cellStyle name="_Transfer_Hendrix 3X Deals_Detail_1" xfId="10386" xr:uid="{00000000-0005-0000-0000-000085280000}"/>
    <cellStyle name="_Transfer_Hendrix 3X Deals_Detail_1_ERCOT 11" xfId="10387" xr:uid="{00000000-0005-0000-0000-000086280000}"/>
    <cellStyle name="_Transfer_Hendrix 3X Deals_Detail_ERCOT 11" xfId="10388" xr:uid="{00000000-0005-0000-0000-000087280000}"/>
    <cellStyle name="_Transfer_Hendrix 3X Deals_PJM 11" xfId="10389" xr:uid="{00000000-0005-0000-0000-000088280000}"/>
    <cellStyle name="_Transfer_PJM 11" xfId="10390" xr:uid="{00000000-0005-0000-0000-000089280000}"/>
    <cellStyle name="_TRANSFER_PRICE_RISK" xfId="10391" xr:uid="{00000000-0005-0000-0000-00008A280000}"/>
    <cellStyle name="_TRANSFER_PRICE_RISK 2" xfId="10392" xr:uid="{00000000-0005-0000-0000-00008B280000}"/>
    <cellStyle name="_TRANSFER_PRICE_RISK 3" xfId="10393" xr:uid="{00000000-0005-0000-0000-00008C280000}"/>
    <cellStyle name="_TRANSFER_PRICE_RISK_OLS Balance Sheet" xfId="10394" xr:uid="{00000000-0005-0000-0000-00008D280000}"/>
    <cellStyle name="_TRANSFER_PRICE_RISK_PJM 11" xfId="10395" xr:uid="{00000000-0005-0000-0000-00008E280000}"/>
    <cellStyle name="_Transfer_Roquemore 3X Deals" xfId="10396" xr:uid="{00000000-0005-0000-0000-00008F280000}"/>
    <cellStyle name="_Transfer_Roquemore 3X Deals_2011 PJM" xfId="10397" xr:uid="{00000000-0005-0000-0000-000090280000}"/>
    <cellStyle name="_Transfer_Roquemore 3X Deals_2011 PJM_ERCOT 11" xfId="10398" xr:uid="{00000000-0005-0000-0000-000091280000}"/>
    <cellStyle name="_Transfer_Roquemore 3X Deals_Detail" xfId="10399" xr:uid="{00000000-0005-0000-0000-000092280000}"/>
    <cellStyle name="_Transfer_Roquemore 3X Deals_Detail_1" xfId="10400" xr:uid="{00000000-0005-0000-0000-000093280000}"/>
    <cellStyle name="_Transfer_Roquemore 3X Deals_Detail_1_ERCOT 11" xfId="10401" xr:uid="{00000000-0005-0000-0000-000094280000}"/>
    <cellStyle name="_Transfer_Roquemore 3X Deals_Detail_ERCOT 11" xfId="10402" xr:uid="{00000000-0005-0000-0000-000095280000}"/>
    <cellStyle name="_Transfer_Roquemore 3X Deals_PJM 11" xfId="10403" xr:uid="{00000000-0005-0000-0000-000096280000}"/>
    <cellStyle name="_Transfer_Sanders 3X Deals (2)" xfId="10404" xr:uid="{00000000-0005-0000-0000-000097280000}"/>
    <cellStyle name="_Transfer_Sanders 3X Deals (2)_2011 PJM" xfId="10405" xr:uid="{00000000-0005-0000-0000-000098280000}"/>
    <cellStyle name="_Transfer_Sanders 3X Deals (2)_2011 PJM_ERCOT 11" xfId="10406" xr:uid="{00000000-0005-0000-0000-000099280000}"/>
    <cellStyle name="_Transfer_Sanders 3X Deals (2)_Detail" xfId="10407" xr:uid="{00000000-0005-0000-0000-00009A280000}"/>
    <cellStyle name="_Transfer_Sanders 3X Deals (2)_Detail_1" xfId="10408" xr:uid="{00000000-0005-0000-0000-00009B280000}"/>
    <cellStyle name="_Transfer_Sanders 3X Deals (2)_Detail_1_ERCOT 11" xfId="10409" xr:uid="{00000000-0005-0000-0000-00009C280000}"/>
    <cellStyle name="_Transfer_Sanders 3X Deals (2)_Detail_ERCOT 11" xfId="10410" xr:uid="{00000000-0005-0000-0000-00009D280000}"/>
    <cellStyle name="_Transfer_Sanders 3X Deals (2)_PJM 11" xfId="10411" xr:uid="{00000000-0005-0000-0000-00009E280000}"/>
    <cellStyle name="_Transfer_Sheet2" xfId="10412" xr:uid="{00000000-0005-0000-0000-00009F280000}"/>
    <cellStyle name="_Transfer_Sheet2_2011 PJM" xfId="10413" xr:uid="{00000000-0005-0000-0000-0000A0280000}"/>
    <cellStyle name="_Transfer_Sheet2_2011 PJM_ERCOT 11" xfId="10414" xr:uid="{00000000-0005-0000-0000-0000A1280000}"/>
    <cellStyle name="_Transfer_Sheet2_Detail" xfId="10415" xr:uid="{00000000-0005-0000-0000-0000A2280000}"/>
    <cellStyle name="_Transfer_Sheet2_Detail_1" xfId="10416" xr:uid="{00000000-0005-0000-0000-0000A3280000}"/>
    <cellStyle name="_Transfer_Sheet2_Detail_1_ERCOT 11" xfId="10417" xr:uid="{00000000-0005-0000-0000-0000A4280000}"/>
    <cellStyle name="_Transfer_Sheet2_Detail_ERCOT 11" xfId="10418" xr:uid="{00000000-0005-0000-0000-0000A5280000}"/>
    <cellStyle name="_Transfer_Sheet2_PJM 11" xfId="10419" xr:uid="{00000000-0005-0000-0000-0000A6280000}"/>
    <cellStyle name="_Transport Model_v6" xfId="10420" xr:uid="{00000000-0005-0000-0000-0000A7280000}"/>
    <cellStyle name="_unify" xfId="10421" xr:uid="{00000000-0005-0000-0000-0000A8280000}"/>
    <cellStyle name="_Unlevered Proforma" xfId="10422" xr:uid="{00000000-0005-0000-0000-0000A9280000}"/>
    <cellStyle name="_USPC Summary 101602" xfId="10423" xr:uid="{00000000-0005-0000-0000-0000AA280000}"/>
    <cellStyle name="_USPC Summary 101602_ByProd" xfId="10424" xr:uid="{00000000-0005-0000-0000-0000AB280000}"/>
    <cellStyle name="_USPC Summary 101602_PVG Numbers" xfId="10425" xr:uid="{00000000-0005-0000-0000-0000AC280000}"/>
    <cellStyle name="_USPC Summary 101602_super_bill_month_load" xfId="10426" xr:uid="{00000000-0005-0000-0000-0000AD280000}"/>
    <cellStyle name="_v12 3.1.02 Aries II CDG Base Case" xfId="10427" xr:uid="{00000000-0005-0000-0000-0000AE280000}"/>
    <cellStyle name="_V3" xfId="10428" xr:uid="{00000000-0005-0000-0000-0000AF280000}"/>
    <cellStyle name="_V3 2" xfId="10429" xr:uid="{00000000-0005-0000-0000-0000B0280000}"/>
    <cellStyle name="_V3 2_Hatchet Ridge Debt Profiles" xfId="10430" xr:uid="{00000000-0005-0000-0000-0000B1280000}"/>
    <cellStyle name="_V3_Hatchet Ridge Debt Profiles" xfId="10431" xr:uid="{00000000-0005-0000-0000-0000B2280000}"/>
    <cellStyle name="_V39 - Bain_Tenaska Numbers2" xfId="10432" xr:uid="{00000000-0005-0000-0000-0000B3280000}"/>
    <cellStyle name="_Valuation" xfId="10433" xr:uid="{00000000-0005-0000-0000-0000B4280000}"/>
    <cellStyle name="_Waterbury Model - BNPP - 4.1.08" xfId="10434" xr:uid="{00000000-0005-0000-0000-0000B5280000}"/>
    <cellStyle name="_Waterbury Model - BNPP - 4.1.08 (version 1)" xfId="10435" xr:uid="{00000000-0005-0000-0000-0000B6280000}"/>
    <cellStyle name="_West Michigan 0800 v1 test" xfId="10436" xr:uid="{00000000-0005-0000-0000-0000B7280000}"/>
    <cellStyle name="_West Michigan 0800 v1 test 2" xfId="10437" xr:uid="{00000000-0005-0000-0000-0000B8280000}"/>
    <cellStyle name="_West Michigan 0800 v1 test 3" xfId="10438" xr:uid="{00000000-0005-0000-0000-0000B9280000}"/>
    <cellStyle name="_West Michigan 0800 v1 test_CEG consolidated model_JEL_v.9" xfId="10439" xr:uid="{00000000-0005-0000-0000-0000BA280000}"/>
    <cellStyle name="_West Michigan 0800 v1 test_CEG consolidated model_JEL_v.9 2" xfId="10440" xr:uid="{00000000-0005-0000-0000-0000BB280000}"/>
    <cellStyle name="_West Michigan 0800 v1 test_CEG consolidated model_JEL_v.9 3" xfId="10441" xr:uid="{00000000-0005-0000-0000-0000BC280000}"/>
    <cellStyle name="_West Michigan 0800 v1 test_CEG consolidated model_JEL_v.9_PJM 11" xfId="10442" xr:uid="{00000000-0005-0000-0000-0000BD280000}"/>
    <cellStyle name="_West Michigan 0800 v1 test_D_Consolidated2" xfId="10443" xr:uid="{00000000-0005-0000-0000-0000BE280000}"/>
    <cellStyle name="_West Michigan 0800 v1 test_D_Consolidated2 2" xfId="10444" xr:uid="{00000000-0005-0000-0000-0000BF280000}"/>
    <cellStyle name="_West Michigan 0800 v1 test_D_Consolidated2 3" xfId="10445" xr:uid="{00000000-0005-0000-0000-0000C0280000}"/>
    <cellStyle name="_West Michigan 0800 v1 test_D_Consolidated2_PJM 11" xfId="10446" xr:uid="{00000000-0005-0000-0000-0000C1280000}"/>
    <cellStyle name="_West Michigan 0800 v1 test_Mutilples Template2" xfId="10447" xr:uid="{00000000-0005-0000-0000-0000C2280000}"/>
    <cellStyle name="_West Michigan 0800 v1 test_Mutilples Template2 2" xfId="10448" xr:uid="{00000000-0005-0000-0000-0000C3280000}"/>
    <cellStyle name="_West Michigan 0800 v1 test_Mutilples Template2 3" xfId="10449" xr:uid="{00000000-0005-0000-0000-0000C4280000}"/>
    <cellStyle name="_West Michigan 0800 v1 test_Mutilples Template2_PJM 11" xfId="10450" xr:uid="{00000000-0005-0000-0000-0000C5280000}"/>
    <cellStyle name="_West Michigan 0800 v1 test_PJM 11" xfId="10451" xr:uid="{00000000-0005-0000-0000-0000C6280000}"/>
    <cellStyle name="_WestLB Case 3A - $300MM plus $110MM at $450 Price" xfId="10452" xr:uid="{00000000-0005-0000-0000-0000C7280000}"/>
    <cellStyle name="_WF-Waterfall" xfId="10453" xr:uid="{00000000-0005-0000-0000-0000C8280000}"/>
    <cellStyle name="_WF-Waterfall 2" xfId="10454" xr:uid="{00000000-0005-0000-0000-0000C9280000}"/>
    <cellStyle name="_WF-Waterfall 3" xfId="10455" xr:uid="{00000000-0005-0000-0000-0000CA280000}"/>
    <cellStyle name="_WF-Waterfall 4" xfId="10456" xr:uid="{00000000-0005-0000-0000-0000CB280000}"/>
    <cellStyle name="_WF-Waterfall_aLog" xfId="10457" xr:uid="{00000000-0005-0000-0000-0000CC280000}"/>
    <cellStyle name="_WF-Waterfall_Annual CF" xfId="10458" xr:uid="{00000000-0005-0000-0000-0000CD280000}"/>
    <cellStyle name="_WF-Waterfall_Book1" xfId="10459" xr:uid="{00000000-0005-0000-0000-0000CE280000}"/>
    <cellStyle name="_WF-Waterfall_bSum" xfId="10460" xr:uid="{00000000-0005-0000-0000-0000CF280000}"/>
    <cellStyle name="_WF-Waterfall_bSum_1" xfId="10461" xr:uid="{00000000-0005-0000-0000-0000D0280000}"/>
    <cellStyle name="_WF-Waterfall_DataIn" xfId="10462" xr:uid="{00000000-0005-0000-0000-0000D1280000}"/>
    <cellStyle name="_WF-Waterfall_dBuild" xfId="10463" xr:uid="{00000000-0005-0000-0000-0000D2280000}"/>
    <cellStyle name="_WF-Waterfall_eLoan" xfId="10464" xr:uid="{00000000-0005-0000-0000-0000D3280000}"/>
    <cellStyle name="_WF-Waterfall_eLoans" xfId="10465" xr:uid="{00000000-0005-0000-0000-0000D4280000}"/>
    <cellStyle name="_WF-Waterfall_eVF" xfId="10466" xr:uid="{00000000-0005-0000-0000-0000D5280000}"/>
    <cellStyle name="_WF-Waterfall_eVF_bSum" xfId="10467" xr:uid="{00000000-0005-0000-0000-0000D6280000}"/>
    <cellStyle name="_WF-Waterfall_eVF_bSum_1" xfId="10468" xr:uid="{00000000-0005-0000-0000-0000D7280000}"/>
    <cellStyle name="_WF-Waterfall_eVF_fOp" xfId="10469" xr:uid="{00000000-0005-0000-0000-0000D8280000}"/>
    <cellStyle name="_WF-Waterfall_eVF_gAnn" xfId="10470" xr:uid="{00000000-0005-0000-0000-0000D9280000}"/>
    <cellStyle name="_WF-Waterfall_eVF_Gulf Wind 2-199.20MW-MHIs-Merchant-2009Feb03" xfId="10471" xr:uid="{00000000-0005-0000-0000-0000DA280000}"/>
    <cellStyle name="_WF-Waterfall_eVF_Gulf Wind 2-199.20MW-MHIs-Merchant-2009Jan21" xfId="10472" xr:uid="{00000000-0005-0000-0000-0000DB280000}"/>
    <cellStyle name="_WF-Waterfall_eVF_Hatchet Ridge-MHI 2.4s-(2009pricing)-103.20 MW-2009Feb03" xfId="10473" xr:uid="{00000000-0005-0000-0000-0000DC280000}"/>
    <cellStyle name="_WF-Waterfall_eVF_hTaxLease" xfId="10474" xr:uid="{00000000-0005-0000-0000-0000DD280000}"/>
    <cellStyle name="_WF-Waterfall_fOp" xfId="10475" xr:uid="{00000000-0005-0000-0000-0000DE280000}"/>
    <cellStyle name="_WF-Waterfall_gAnn" xfId="10476" xr:uid="{00000000-0005-0000-0000-0000DF280000}"/>
    <cellStyle name="_WF-Waterfall_Gulf Wind 2-199.20MW-MHIs-Merchant-2009Feb03" xfId="10477" xr:uid="{00000000-0005-0000-0000-0000E0280000}"/>
    <cellStyle name="_WF-Waterfall_Gulf Wind 2-199.20MW-MHIs-Merchant-2009Jan21" xfId="10478" xr:uid="{00000000-0005-0000-0000-0000E1280000}"/>
    <cellStyle name="_WF-Waterfall_Hatchet Ridge-MHI 2.4s-(2009pricing)103.20 MW-2008Dec19-VF" xfId="10479" xr:uid="{00000000-0005-0000-0000-0000E2280000}"/>
    <cellStyle name="_WF-Waterfall_Hatchet Ridge-MHI 2.4s-(2009pricing)-103.20 MW-2009Feb03" xfId="10480" xr:uid="{00000000-0005-0000-0000-0000E3280000}"/>
    <cellStyle name="_WF-Waterfall_hDataIn" xfId="10481" xr:uid="{00000000-0005-0000-0000-0000E4280000}"/>
    <cellStyle name="_WF-Waterfall_hTaxLease" xfId="10482" xr:uid="{00000000-0005-0000-0000-0000E5280000}"/>
    <cellStyle name="_WF-Waterfall_Majestic 2-79.20MW-MHIs-PPA-2008Dec19-VF" xfId="10483" xr:uid="{00000000-0005-0000-0000-0000E6280000}"/>
    <cellStyle name="_WF-Waterfall_MJ" xfId="10484" xr:uid="{00000000-0005-0000-0000-0000E7280000}"/>
    <cellStyle name="_WF-Waterfall_PR-MHI 2 4s-00 00MW-2008July17" xfId="10485" xr:uid="{00000000-0005-0000-0000-0000E8280000}"/>
    <cellStyle name="_WF-Waterfall_ST" xfId="10486" xr:uid="{00000000-0005-0000-0000-0000E9280000}"/>
    <cellStyle name="_Wildflower Pro Forma v28 FS" xfId="10487" xr:uid="{00000000-0005-0000-0000-0000EA280000}"/>
    <cellStyle name="_Yaponcha 113006" xfId="10488" xr:uid="{00000000-0005-0000-0000-0000EB280000}"/>
    <cellStyle name="_Zainet Global Macro" xfId="10489" xr:uid="{00000000-0005-0000-0000-0000EC280000}"/>
    <cellStyle name="_ZN_INTERBOOKS" xfId="10490" xr:uid="{00000000-0005-0000-0000-0000ED280000}"/>
    <cellStyle name="_ZN_INTERBOOKS 2" xfId="10491" xr:uid="{00000000-0005-0000-0000-0000EE280000}"/>
    <cellStyle name="_ZN_INTERBOOKS 3" xfId="10492" xr:uid="{00000000-0005-0000-0000-0000EF280000}"/>
    <cellStyle name="_ZN_INTERBOOKS_OLS Balance Sheet" xfId="10493" xr:uid="{00000000-0005-0000-0000-0000F0280000}"/>
    <cellStyle name="_ZN_INTERBOOKS_PJM 11" xfId="10494" xr:uid="{00000000-0005-0000-0000-0000F1280000}"/>
    <cellStyle name="~Capacity (0)" xfId="10495" xr:uid="{00000000-0005-0000-0000-0000F2280000}"/>
    <cellStyle name="~Capacity (0) 2" xfId="10496" xr:uid="{00000000-0005-0000-0000-0000F3280000}"/>
    <cellStyle name="~Capacity (1)" xfId="10497" xr:uid="{00000000-0005-0000-0000-0000F4280000}"/>
    <cellStyle name="~Capacity (1) 2" xfId="10498" xr:uid="{00000000-0005-0000-0000-0000F5280000}"/>
    <cellStyle name="~Escalation" xfId="10499" xr:uid="{00000000-0005-0000-0000-0000F6280000}"/>
    <cellStyle name="~Escalation 2" xfId="10500" xr:uid="{00000000-0005-0000-0000-0000F7280000}"/>
    <cellStyle name="~Gas (0)" xfId="10501" xr:uid="{00000000-0005-0000-0000-0000F8280000}"/>
    <cellStyle name="~Gas (0) 2" xfId="10502" xr:uid="{00000000-0005-0000-0000-0000F9280000}"/>
    <cellStyle name="~Gas Price" xfId="10503" xr:uid="{00000000-0005-0000-0000-0000FA280000}"/>
    <cellStyle name="~Gas Price 2" xfId="10504" xr:uid="{00000000-0005-0000-0000-0000FB280000}"/>
    <cellStyle name="~Power (0)" xfId="10505" xr:uid="{00000000-0005-0000-0000-0000FC280000}"/>
    <cellStyle name="~Power (0) 2" xfId="10506" xr:uid="{00000000-0005-0000-0000-0000FD280000}"/>
    <cellStyle name="~Power Price" xfId="10507" xr:uid="{00000000-0005-0000-0000-0000FE280000}"/>
    <cellStyle name="~Power Price 2" xfId="10508" xr:uid="{00000000-0005-0000-0000-0000FF280000}"/>
    <cellStyle name="£ BP" xfId="10509" xr:uid="{00000000-0005-0000-0000-000000290000}"/>
    <cellStyle name="¥ JY" xfId="10510" xr:uid="{00000000-0005-0000-0000-000001290000}"/>
    <cellStyle name="=C:\WINNT35\SYSTEM32\COMMAND.COM" xfId="10511" xr:uid="{00000000-0005-0000-0000-000002290000}"/>
    <cellStyle name="=C:\WINNT35\SYSTEM32\COMMAND.COM 10" xfId="10512" xr:uid="{00000000-0005-0000-0000-000003290000}"/>
    <cellStyle name="=C:\WINNT35\SYSTEM32\COMMAND.COM 2" xfId="10513" xr:uid="{00000000-0005-0000-0000-000004290000}"/>
    <cellStyle name="=C:\WINNT35\SYSTEM32\COMMAND.COM 2 2" xfId="10514" xr:uid="{00000000-0005-0000-0000-000005290000}"/>
    <cellStyle name="=C:\WINNT35\SYSTEM32\COMMAND.COM 2 3" xfId="10515" xr:uid="{00000000-0005-0000-0000-000006290000}"/>
    <cellStyle name="=C:\WINNT35\SYSTEM32\COMMAND.COM 2_Acct Review Master" xfId="10516" xr:uid="{00000000-0005-0000-0000-000007290000}"/>
    <cellStyle name="=C:\WINNT35\SYSTEM32\COMMAND.COM 3" xfId="10517" xr:uid="{00000000-0005-0000-0000-000008290000}"/>
    <cellStyle name="=C:\WINNT35\SYSTEM32\COMMAND.COM 4" xfId="10518" xr:uid="{00000000-0005-0000-0000-000009290000}"/>
    <cellStyle name="=C:\WINNT35\SYSTEM32\COMMAND.COM 5" xfId="10519" xr:uid="{00000000-0005-0000-0000-00000A290000}"/>
    <cellStyle name="=C:\WINNT35\SYSTEM32\COMMAND.COM 6" xfId="10520" xr:uid="{00000000-0005-0000-0000-00000B290000}"/>
    <cellStyle name="=C:\WINNT35\SYSTEM32\COMMAND.COM 7" xfId="10521" xr:uid="{00000000-0005-0000-0000-00000C290000}"/>
    <cellStyle name="=C:\WINNT35\SYSTEM32\COMMAND.COM 8" xfId="10522" xr:uid="{00000000-0005-0000-0000-00000D290000}"/>
    <cellStyle name="=C:\WINNT35\SYSTEM32\COMMAND.COM 9" xfId="10523" xr:uid="{00000000-0005-0000-0000-00000E290000}"/>
    <cellStyle name="=C:\WINNT35\SYSTEM32\COMMAND.COM_Acct Review Master" xfId="10524" xr:uid="{00000000-0005-0000-0000-00000F290000}"/>
    <cellStyle name="0" xfId="10525" xr:uid="{00000000-0005-0000-0000-000010290000}"/>
    <cellStyle name="0 2" xfId="10526" xr:uid="{00000000-0005-0000-0000-000011290000}"/>
    <cellStyle name="0%" xfId="10527" xr:uid="{00000000-0005-0000-0000-000012290000}"/>
    <cellStyle name="0.0%" xfId="10528" xr:uid="{00000000-0005-0000-0000-000013290000}"/>
    <cellStyle name="0.00%" xfId="10529" xr:uid="{00000000-0005-0000-0000-000014290000}"/>
    <cellStyle name="0_Hatchet Ridge Debt Profiles" xfId="10530" xr:uid="{00000000-0005-0000-0000-000015290000}"/>
    <cellStyle name="0_OperationsLinkSheet.V.4.2-Base" xfId="10531" xr:uid="{00000000-0005-0000-0000-000016290000}"/>
    <cellStyle name="1_SALEM" xfId="10532" xr:uid="{00000000-0005-0000-0000-000017290000}"/>
    <cellStyle name="1_sec8 (2)" xfId="10533" xr:uid="{00000000-0005-0000-0000-000018290000}"/>
    <cellStyle name="14BLIN - Style8" xfId="10534" xr:uid="{00000000-0005-0000-0000-000019290000}"/>
    <cellStyle name="14-BT - Style1" xfId="10535" xr:uid="{00000000-0005-0000-0000-00001A290000}"/>
    <cellStyle name="1Normal" xfId="10536" xr:uid="{00000000-0005-0000-0000-00001B290000}"/>
    <cellStyle name="2" xfId="10537" xr:uid="{00000000-0005-0000-0000-00001C290000}"/>
    <cellStyle name="2_SALEM" xfId="10538" xr:uid="{00000000-0005-0000-0000-00001D290000}"/>
    <cellStyle name="20% - Accent1 10" xfId="10539" xr:uid="{00000000-0005-0000-0000-00001E290000}"/>
    <cellStyle name="20% - Accent1 10 2" xfId="10540" xr:uid="{00000000-0005-0000-0000-00001F290000}"/>
    <cellStyle name="20% - Accent1 10 2 2" xfId="10541" xr:uid="{00000000-0005-0000-0000-000020290000}"/>
    <cellStyle name="20% - Accent1 10 2 2 2" xfId="10542" xr:uid="{00000000-0005-0000-0000-000021290000}"/>
    <cellStyle name="20% - Accent1 10 2 2 2 2" xfId="10543" xr:uid="{00000000-0005-0000-0000-000022290000}"/>
    <cellStyle name="20% - Accent1 10 2 2 2 2 2" xfId="10544" xr:uid="{00000000-0005-0000-0000-000023290000}"/>
    <cellStyle name="20% - Accent1 10 2 2 2 3" xfId="10545" xr:uid="{00000000-0005-0000-0000-000024290000}"/>
    <cellStyle name="20% - Accent1 10 2 2 2 4" xfId="10546" xr:uid="{00000000-0005-0000-0000-000025290000}"/>
    <cellStyle name="20% - Accent1 10 2 2 3" xfId="10547" xr:uid="{00000000-0005-0000-0000-000026290000}"/>
    <cellStyle name="20% - Accent1 10 2 2 3 2" xfId="10548" xr:uid="{00000000-0005-0000-0000-000027290000}"/>
    <cellStyle name="20% - Accent1 10 2 2 3 2 2" xfId="10549" xr:uid="{00000000-0005-0000-0000-000028290000}"/>
    <cellStyle name="20% - Accent1 10 2 2 3 3" xfId="10550" xr:uid="{00000000-0005-0000-0000-000029290000}"/>
    <cellStyle name="20% - Accent1 10 2 2 3 4" xfId="10551" xr:uid="{00000000-0005-0000-0000-00002A290000}"/>
    <cellStyle name="20% - Accent1 10 2 2 4" xfId="10552" xr:uid="{00000000-0005-0000-0000-00002B290000}"/>
    <cellStyle name="20% - Accent1 10 2 2 4 2" xfId="10553" xr:uid="{00000000-0005-0000-0000-00002C290000}"/>
    <cellStyle name="20% - Accent1 10 2 2 5" xfId="10554" xr:uid="{00000000-0005-0000-0000-00002D290000}"/>
    <cellStyle name="20% - Accent1 10 2 2 6" xfId="10555" xr:uid="{00000000-0005-0000-0000-00002E290000}"/>
    <cellStyle name="20% - Accent1 10 2 3" xfId="10556" xr:uid="{00000000-0005-0000-0000-00002F290000}"/>
    <cellStyle name="20% - Accent1 10 2 3 2" xfId="10557" xr:uid="{00000000-0005-0000-0000-000030290000}"/>
    <cellStyle name="20% - Accent1 10 2 3 2 2" xfId="10558" xr:uid="{00000000-0005-0000-0000-000031290000}"/>
    <cellStyle name="20% - Accent1 10 2 3 3" xfId="10559" xr:uid="{00000000-0005-0000-0000-000032290000}"/>
    <cellStyle name="20% - Accent1 10 2 3 4" xfId="10560" xr:uid="{00000000-0005-0000-0000-000033290000}"/>
    <cellStyle name="20% - Accent1 10 2 4" xfId="10561" xr:uid="{00000000-0005-0000-0000-000034290000}"/>
    <cellStyle name="20% - Accent1 10 2 4 2" xfId="10562" xr:uid="{00000000-0005-0000-0000-000035290000}"/>
    <cellStyle name="20% - Accent1 10 2 4 2 2" xfId="10563" xr:uid="{00000000-0005-0000-0000-000036290000}"/>
    <cellStyle name="20% - Accent1 10 2 4 3" xfId="10564" xr:uid="{00000000-0005-0000-0000-000037290000}"/>
    <cellStyle name="20% - Accent1 10 2 4 4" xfId="10565" xr:uid="{00000000-0005-0000-0000-000038290000}"/>
    <cellStyle name="20% - Accent1 10 2 5" xfId="10566" xr:uid="{00000000-0005-0000-0000-000039290000}"/>
    <cellStyle name="20% - Accent1 10 2 5 2" xfId="10567" xr:uid="{00000000-0005-0000-0000-00003A290000}"/>
    <cellStyle name="20% - Accent1 10 2 6" xfId="10568" xr:uid="{00000000-0005-0000-0000-00003B290000}"/>
    <cellStyle name="20% - Accent1 10 2 7" xfId="10569" xr:uid="{00000000-0005-0000-0000-00003C290000}"/>
    <cellStyle name="20% - Accent1 10 3" xfId="10570" xr:uid="{00000000-0005-0000-0000-00003D290000}"/>
    <cellStyle name="20% - Accent1 10 4" xfId="10571" xr:uid="{00000000-0005-0000-0000-00003E290000}"/>
    <cellStyle name="20% - Accent1 10 4 2" xfId="10572" xr:uid="{00000000-0005-0000-0000-00003F290000}"/>
    <cellStyle name="20% - Accent1 10 4 2 2" xfId="10573" xr:uid="{00000000-0005-0000-0000-000040290000}"/>
    <cellStyle name="20% - Accent1 10 4 2 2 2" xfId="10574" xr:uid="{00000000-0005-0000-0000-000041290000}"/>
    <cellStyle name="20% - Accent1 10 4 2 3" xfId="10575" xr:uid="{00000000-0005-0000-0000-000042290000}"/>
    <cellStyle name="20% - Accent1 10 4 2 4" xfId="10576" xr:uid="{00000000-0005-0000-0000-000043290000}"/>
    <cellStyle name="20% - Accent1 10 4 3" xfId="10577" xr:uid="{00000000-0005-0000-0000-000044290000}"/>
    <cellStyle name="20% - Accent1 10 4 3 2" xfId="10578" xr:uid="{00000000-0005-0000-0000-000045290000}"/>
    <cellStyle name="20% - Accent1 10 4 3 2 2" xfId="10579" xr:uid="{00000000-0005-0000-0000-000046290000}"/>
    <cellStyle name="20% - Accent1 10 4 3 3" xfId="10580" xr:uid="{00000000-0005-0000-0000-000047290000}"/>
    <cellStyle name="20% - Accent1 10 4 3 4" xfId="10581" xr:uid="{00000000-0005-0000-0000-000048290000}"/>
    <cellStyle name="20% - Accent1 10 4 4" xfId="10582" xr:uid="{00000000-0005-0000-0000-000049290000}"/>
    <cellStyle name="20% - Accent1 10 4 4 2" xfId="10583" xr:uid="{00000000-0005-0000-0000-00004A290000}"/>
    <cellStyle name="20% - Accent1 10 4 5" xfId="10584" xr:uid="{00000000-0005-0000-0000-00004B290000}"/>
    <cellStyle name="20% - Accent1 10 4 6" xfId="10585" xr:uid="{00000000-0005-0000-0000-00004C290000}"/>
    <cellStyle name="20% - Accent1 10 5" xfId="10586" xr:uid="{00000000-0005-0000-0000-00004D290000}"/>
    <cellStyle name="20% - Accent1 10 5 2" xfId="10587" xr:uid="{00000000-0005-0000-0000-00004E290000}"/>
    <cellStyle name="20% - Accent1 10 5 2 2" xfId="10588" xr:uid="{00000000-0005-0000-0000-00004F290000}"/>
    <cellStyle name="20% - Accent1 10 5 3" xfId="10589" xr:uid="{00000000-0005-0000-0000-000050290000}"/>
    <cellStyle name="20% - Accent1 10 5 4" xfId="10590" xr:uid="{00000000-0005-0000-0000-000051290000}"/>
    <cellStyle name="20% - Accent1 10 6" xfId="10591" xr:uid="{00000000-0005-0000-0000-000052290000}"/>
    <cellStyle name="20% - Accent1 10 6 2" xfId="10592" xr:uid="{00000000-0005-0000-0000-000053290000}"/>
    <cellStyle name="20% - Accent1 10 6 2 2" xfId="10593" xr:uid="{00000000-0005-0000-0000-000054290000}"/>
    <cellStyle name="20% - Accent1 10 6 3" xfId="10594" xr:uid="{00000000-0005-0000-0000-000055290000}"/>
    <cellStyle name="20% - Accent1 10 6 4" xfId="10595" xr:uid="{00000000-0005-0000-0000-000056290000}"/>
    <cellStyle name="20% - Accent1 10 7" xfId="10596" xr:uid="{00000000-0005-0000-0000-000057290000}"/>
    <cellStyle name="20% - Accent1 10 7 2" xfId="10597" xr:uid="{00000000-0005-0000-0000-000058290000}"/>
    <cellStyle name="20% - Accent1 10 8" xfId="10598" xr:uid="{00000000-0005-0000-0000-000059290000}"/>
    <cellStyle name="20% - Accent1 10 9" xfId="10599" xr:uid="{00000000-0005-0000-0000-00005A290000}"/>
    <cellStyle name="20% - Accent1 11" xfId="10600" xr:uid="{00000000-0005-0000-0000-00005B290000}"/>
    <cellStyle name="20% - Accent1 11 2" xfId="10601" xr:uid="{00000000-0005-0000-0000-00005C290000}"/>
    <cellStyle name="20% - Accent1 11 3" xfId="10602" xr:uid="{00000000-0005-0000-0000-00005D290000}"/>
    <cellStyle name="20% - Accent1 11 3 2" xfId="10603" xr:uid="{00000000-0005-0000-0000-00005E290000}"/>
    <cellStyle name="20% - Accent1 11 3 2 2" xfId="10604" xr:uid="{00000000-0005-0000-0000-00005F290000}"/>
    <cellStyle name="20% - Accent1 11 3 2 2 2" xfId="10605" xr:uid="{00000000-0005-0000-0000-000060290000}"/>
    <cellStyle name="20% - Accent1 11 3 2 3" xfId="10606" xr:uid="{00000000-0005-0000-0000-000061290000}"/>
    <cellStyle name="20% - Accent1 11 3 2 4" xfId="10607" xr:uid="{00000000-0005-0000-0000-000062290000}"/>
    <cellStyle name="20% - Accent1 11 3 3" xfId="10608" xr:uid="{00000000-0005-0000-0000-000063290000}"/>
    <cellStyle name="20% - Accent1 11 3 3 2" xfId="10609" xr:uid="{00000000-0005-0000-0000-000064290000}"/>
    <cellStyle name="20% - Accent1 11 3 3 2 2" xfId="10610" xr:uid="{00000000-0005-0000-0000-000065290000}"/>
    <cellStyle name="20% - Accent1 11 3 3 3" xfId="10611" xr:uid="{00000000-0005-0000-0000-000066290000}"/>
    <cellStyle name="20% - Accent1 11 3 3 4" xfId="10612" xr:uid="{00000000-0005-0000-0000-000067290000}"/>
    <cellStyle name="20% - Accent1 11 3 4" xfId="10613" xr:uid="{00000000-0005-0000-0000-000068290000}"/>
    <cellStyle name="20% - Accent1 11 3 4 2" xfId="10614" xr:uid="{00000000-0005-0000-0000-000069290000}"/>
    <cellStyle name="20% - Accent1 11 3 5" xfId="10615" xr:uid="{00000000-0005-0000-0000-00006A290000}"/>
    <cellStyle name="20% - Accent1 11 3 6" xfId="10616" xr:uid="{00000000-0005-0000-0000-00006B290000}"/>
    <cellStyle name="20% - Accent1 11 4" xfId="10617" xr:uid="{00000000-0005-0000-0000-00006C290000}"/>
    <cellStyle name="20% - Accent1 11 4 2" xfId="10618" xr:uid="{00000000-0005-0000-0000-00006D290000}"/>
    <cellStyle name="20% - Accent1 11 4 2 2" xfId="10619" xr:uid="{00000000-0005-0000-0000-00006E290000}"/>
    <cellStyle name="20% - Accent1 11 4 3" xfId="10620" xr:uid="{00000000-0005-0000-0000-00006F290000}"/>
    <cellStyle name="20% - Accent1 11 4 4" xfId="10621" xr:uid="{00000000-0005-0000-0000-000070290000}"/>
    <cellStyle name="20% - Accent1 11 5" xfId="10622" xr:uid="{00000000-0005-0000-0000-000071290000}"/>
    <cellStyle name="20% - Accent1 11 5 2" xfId="10623" xr:uid="{00000000-0005-0000-0000-000072290000}"/>
    <cellStyle name="20% - Accent1 11 5 2 2" xfId="10624" xr:uid="{00000000-0005-0000-0000-000073290000}"/>
    <cellStyle name="20% - Accent1 11 5 3" xfId="10625" xr:uid="{00000000-0005-0000-0000-000074290000}"/>
    <cellStyle name="20% - Accent1 11 5 4" xfId="10626" xr:uid="{00000000-0005-0000-0000-000075290000}"/>
    <cellStyle name="20% - Accent1 11 6" xfId="10627" xr:uid="{00000000-0005-0000-0000-000076290000}"/>
    <cellStyle name="20% - Accent1 11 6 2" xfId="10628" xr:uid="{00000000-0005-0000-0000-000077290000}"/>
    <cellStyle name="20% - Accent1 11 7" xfId="10629" xr:uid="{00000000-0005-0000-0000-000078290000}"/>
    <cellStyle name="20% - Accent1 11 8" xfId="10630" xr:uid="{00000000-0005-0000-0000-000079290000}"/>
    <cellStyle name="20% - Accent1 12" xfId="10631" xr:uid="{00000000-0005-0000-0000-00007A290000}"/>
    <cellStyle name="20% - Accent1 12 2" xfId="10632" xr:uid="{00000000-0005-0000-0000-00007B290000}"/>
    <cellStyle name="20% - Accent1 12 3" xfId="10633" xr:uid="{00000000-0005-0000-0000-00007C290000}"/>
    <cellStyle name="20% - Accent1 12 3 2" xfId="10634" xr:uid="{00000000-0005-0000-0000-00007D290000}"/>
    <cellStyle name="20% - Accent1 12 3 2 2" xfId="10635" xr:uid="{00000000-0005-0000-0000-00007E290000}"/>
    <cellStyle name="20% - Accent1 12 3 2 2 2" xfId="10636" xr:uid="{00000000-0005-0000-0000-00007F290000}"/>
    <cellStyle name="20% - Accent1 12 3 2 3" xfId="10637" xr:uid="{00000000-0005-0000-0000-000080290000}"/>
    <cellStyle name="20% - Accent1 12 3 2 4" xfId="10638" xr:uid="{00000000-0005-0000-0000-000081290000}"/>
    <cellStyle name="20% - Accent1 12 3 3" xfId="10639" xr:uid="{00000000-0005-0000-0000-000082290000}"/>
    <cellStyle name="20% - Accent1 12 3 3 2" xfId="10640" xr:uid="{00000000-0005-0000-0000-000083290000}"/>
    <cellStyle name="20% - Accent1 12 3 3 2 2" xfId="10641" xr:uid="{00000000-0005-0000-0000-000084290000}"/>
    <cellStyle name="20% - Accent1 12 3 3 3" xfId="10642" xr:uid="{00000000-0005-0000-0000-000085290000}"/>
    <cellStyle name="20% - Accent1 12 3 3 4" xfId="10643" xr:uid="{00000000-0005-0000-0000-000086290000}"/>
    <cellStyle name="20% - Accent1 12 3 4" xfId="10644" xr:uid="{00000000-0005-0000-0000-000087290000}"/>
    <cellStyle name="20% - Accent1 12 3 4 2" xfId="10645" xr:uid="{00000000-0005-0000-0000-000088290000}"/>
    <cellStyle name="20% - Accent1 12 3 5" xfId="10646" xr:uid="{00000000-0005-0000-0000-000089290000}"/>
    <cellStyle name="20% - Accent1 12 3 6" xfId="10647" xr:uid="{00000000-0005-0000-0000-00008A290000}"/>
    <cellStyle name="20% - Accent1 12 4" xfId="10648" xr:uid="{00000000-0005-0000-0000-00008B290000}"/>
    <cellStyle name="20% - Accent1 12 4 2" xfId="10649" xr:uid="{00000000-0005-0000-0000-00008C290000}"/>
    <cellStyle name="20% - Accent1 12 4 2 2" xfId="10650" xr:uid="{00000000-0005-0000-0000-00008D290000}"/>
    <cellStyle name="20% - Accent1 12 4 3" xfId="10651" xr:uid="{00000000-0005-0000-0000-00008E290000}"/>
    <cellStyle name="20% - Accent1 12 4 4" xfId="10652" xr:uid="{00000000-0005-0000-0000-00008F290000}"/>
    <cellStyle name="20% - Accent1 12 5" xfId="10653" xr:uid="{00000000-0005-0000-0000-000090290000}"/>
    <cellStyle name="20% - Accent1 12 5 2" xfId="10654" xr:uid="{00000000-0005-0000-0000-000091290000}"/>
    <cellStyle name="20% - Accent1 12 5 2 2" xfId="10655" xr:uid="{00000000-0005-0000-0000-000092290000}"/>
    <cellStyle name="20% - Accent1 12 5 3" xfId="10656" xr:uid="{00000000-0005-0000-0000-000093290000}"/>
    <cellStyle name="20% - Accent1 12 5 4" xfId="10657" xr:uid="{00000000-0005-0000-0000-000094290000}"/>
    <cellStyle name="20% - Accent1 12 6" xfId="10658" xr:uid="{00000000-0005-0000-0000-000095290000}"/>
    <cellStyle name="20% - Accent1 12 6 2" xfId="10659" xr:uid="{00000000-0005-0000-0000-000096290000}"/>
    <cellStyle name="20% - Accent1 12 7" xfId="10660" xr:uid="{00000000-0005-0000-0000-000097290000}"/>
    <cellStyle name="20% - Accent1 12 8" xfId="10661" xr:uid="{00000000-0005-0000-0000-000098290000}"/>
    <cellStyle name="20% - Accent1 13" xfId="10662" xr:uid="{00000000-0005-0000-0000-000099290000}"/>
    <cellStyle name="20% - Accent1 13 2" xfId="10663" xr:uid="{00000000-0005-0000-0000-00009A290000}"/>
    <cellStyle name="20% - Accent1 13 3" xfId="10664" xr:uid="{00000000-0005-0000-0000-00009B290000}"/>
    <cellStyle name="20% - Accent1 13 3 2" xfId="10665" xr:uid="{00000000-0005-0000-0000-00009C290000}"/>
    <cellStyle name="20% - Accent1 13 3 2 2" xfId="10666" xr:uid="{00000000-0005-0000-0000-00009D290000}"/>
    <cellStyle name="20% - Accent1 13 3 2 2 2" xfId="10667" xr:uid="{00000000-0005-0000-0000-00009E290000}"/>
    <cellStyle name="20% - Accent1 13 3 2 3" xfId="10668" xr:uid="{00000000-0005-0000-0000-00009F290000}"/>
    <cellStyle name="20% - Accent1 13 3 2 4" xfId="10669" xr:uid="{00000000-0005-0000-0000-0000A0290000}"/>
    <cellStyle name="20% - Accent1 13 3 3" xfId="10670" xr:uid="{00000000-0005-0000-0000-0000A1290000}"/>
    <cellStyle name="20% - Accent1 13 3 3 2" xfId="10671" xr:uid="{00000000-0005-0000-0000-0000A2290000}"/>
    <cellStyle name="20% - Accent1 13 3 3 2 2" xfId="10672" xr:uid="{00000000-0005-0000-0000-0000A3290000}"/>
    <cellStyle name="20% - Accent1 13 3 3 3" xfId="10673" xr:uid="{00000000-0005-0000-0000-0000A4290000}"/>
    <cellStyle name="20% - Accent1 13 3 3 4" xfId="10674" xr:uid="{00000000-0005-0000-0000-0000A5290000}"/>
    <cellStyle name="20% - Accent1 13 3 4" xfId="10675" xr:uid="{00000000-0005-0000-0000-0000A6290000}"/>
    <cellStyle name="20% - Accent1 13 3 4 2" xfId="10676" xr:uid="{00000000-0005-0000-0000-0000A7290000}"/>
    <cellStyle name="20% - Accent1 13 3 5" xfId="10677" xr:uid="{00000000-0005-0000-0000-0000A8290000}"/>
    <cellStyle name="20% - Accent1 13 3 6" xfId="10678" xr:uid="{00000000-0005-0000-0000-0000A9290000}"/>
    <cellStyle name="20% - Accent1 13 4" xfId="10679" xr:uid="{00000000-0005-0000-0000-0000AA290000}"/>
    <cellStyle name="20% - Accent1 13 4 2" xfId="10680" xr:uid="{00000000-0005-0000-0000-0000AB290000}"/>
    <cellStyle name="20% - Accent1 13 4 2 2" xfId="10681" xr:uid="{00000000-0005-0000-0000-0000AC290000}"/>
    <cellStyle name="20% - Accent1 13 4 3" xfId="10682" xr:uid="{00000000-0005-0000-0000-0000AD290000}"/>
    <cellStyle name="20% - Accent1 13 4 4" xfId="10683" xr:uid="{00000000-0005-0000-0000-0000AE290000}"/>
    <cellStyle name="20% - Accent1 13 5" xfId="10684" xr:uid="{00000000-0005-0000-0000-0000AF290000}"/>
    <cellStyle name="20% - Accent1 13 5 2" xfId="10685" xr:uid="{00000000-0005-0000-0000-0000B0290000}"/>
    <cellStyle name="20% - Accent1 13 5 2 2" xfId="10686" xr:uid="{00000000-0005-0000-0000-0000B1290000}"/>
    <cellStyle name="20% - Accent1 13 5 3" xfId="10687" xr:uid="{00000000-0005-0000-0000-0000B2290000}"/>
    <cellStyle name="20% - Accent1 13 5 4" xfId="10688" xr:uid="{00000000-0005-0000-0000-0000B3290000}"/>
    <cellStyle name="20% - Accent1 13 6" xfId="10689" xr:uid="{00000000-0005-0000-0000-0000B4290000}"/>
    <cellStyle name="20% - Accent1 13 6 2" xfId="10690" xr:uid="{00000000-0005-0000-0000-0000B5290000}"/>
    <cellStyle name="20% - Accent1 13 7" xfId="10691" xr:uid="{00000000-0005-0000-0000-0000B6290000}"/>
    <cellStyle name="20% - Accent1 13 8" xfId="10692" xr:uid="{00000000-0005-0000-0000-0000B7290000}"/>
    <cellStyle name="20% - Accent1 14" xfId="10693" xr:uid="{00000000-0005-0000-0000-0000B8290000}"/>
    <cellStyle name="20% - Accent1 14 2" xfId="10694" xr:uid="{00000000-0005-0000-0000-0000B9290000}"/>
    <cellStyle name="20% - Accent1 14 3" xfId="10695" xr:uid="{00000000-0005-0000-0000-0000BA290000}"/>
    <cellStyle name="20% - Accent1 14 3 2" xfId="10696" xr:uid="{00000000-0005-0000-0000-0000BB290000}"/>
    <cellStyle name="20% - Accent1 14 3 2 2" xfId="10697" xr:uid="{00000000-0005-0000-0000-0000BC290000}"/>
    <cellStyle name="20% - Accent1 14 3 2 2 2" xfId="10698" xr:uid="{00000000-0005-0000-0000-0000BD290000}"/>
    <cellStyle name="20% - Accent1 14 3 2 3" xfId="10699" xr:uid="{00000000-0005-0000-0000-0000BE290000}"/>
    <cellStyle name="20% - Accent1 14 3 2 4" xfId="10700" xr:uid="{00000000-0005-0000-0000-0000BF290000}"/>
    <cellStyle name="20% - Accent1 14 3 3" xfId="10701" xr:uid="{00000000-0005-0000-0000-0000C0290000}"/>
    <cellStyle name="20% - Accent1 14 3 3 2" xfId="10702" xr:uid="{00000000-0005-0000-0000-0000C1290000}"/>
    <cellStyle name="20% - Accent1 14 3 3 2 2" xfId="10703" xr:uid="{00000000-0005-0000-0000-0000C2290000}"/>
    <cellStyle name="20% - Accent1 14 3 3 3" xfId="10704" xr:uid="{00000000-0005-0000-0000-0000C3290000}"/>
    <cellStyle name="20% - Accent1 14 3 3 4" xfId="10705" xr:uid="{00000000-0005-0000-0000-0000C4290000}"/>
    <cellStyle name="20% - Accent1 14 3 4" xfId="10706" xr:uid="{00000000-0005-0000-0000-0000C5290000}"/>
    <cellStyle name="20% - Accent1 14 3 4 2" xfId="10707" xr:uid="{00000000-0005-0000-0000-0000C6290000}"/>
    <cellStyle name="20% - Accent1 14 3 5" xfId="10708" xr:uid="{00000000-0005-0000-0000-0000C7290000}"/>
    <cellStyle name="20% - Accent1 14 3 6" xfId="10709" xr:uid="{00000000-0005-0000-0000-0000C8290000}"/>
    <cellStyle name="20% - Accent1 14 4" xfId="10710" xr:uid="{00000000-0005-0000-0000-0000C9290000}"/>
    <cellStyle name="20% - Accent1 14 4 2" xfId="10711" xr:uid="{00000000-0005-0000-0000-0000CA290000}"/>
    <cellStyle name="20% - Accent1 14 4 2 2" xfId="10712" xr:uid="{00000000-0005-0000-0000-0000CB290000}"/>
    <cellStyle name="20% - Accent1 14 4 3" xfId="10713" xr:uid="{00000000-0005-0000-0000-0000CC290000}"/>
    <cellStyle name="20% - Accent1 14 4 4" xfId="10714" xr:uid="{00000000-0005-0000-0000-0000CD290000}"/>
    <cellStyle name="20% - Accent1 14 5" xfId="10715" xr:uid="{00000000-0005-0000-0000-0000CE290000}"/>
    <cellStyle name="20% - Accent1 14 5 2" xfId="10716" xr:uid="{00000000-0005-0000-0000-0000CF290000}"/>
    <cellStyle name="20% - Accent1 14 5 2 2" xfId="10717" xr:uid="{00000000-0005-0000-0000-0000D0290000}"/>
    <cellStyle name="20% - Accent1 14 5 3" xfId="10718" xr:uid="{00000000-0005-0000-0000-0000D1290000}"/>
    <cellStyle name="20% - Accent1 14 5 4" xfId="10719" xr:uid="{00000000-0005-0000-0000-0000D2290000}"/>
    <cellStyle name="20% - Accent1 14 6" xfId="10720" xr:uid="{00000000-0005-0000-0000-0000D3290000}"/>
    <cellStyle name="20% - Accent1 14 6 2" xfId="10721" xr:uid="{00000000-0005-0000-0000-0000D4290000}"/>
    <cellStyle name="20% - Accent1 14 7" xfId="10722" xr:uid="{00000000-0005-0000-0000-0000D5290000}"/>
    <cellStyle name="20% - Accent1 14 8" xfId="10723" xr:uid="{00000000-0005-0000-0000-0000D6290000}"/>
    <cellStyle name="20% - Accent1 15" xfId="10724" xr:uid="{00000000-0005-0000-0000-0000D7290000}"/>
    <cellStyle name="20% - Accent1 15 2" xfId="10725" xr:uid="{00000000-0005-0000-0000-0000D8290000}"/>
    <cellStyle name="20% - Accent1 15 3" xfId="10726" xr:uid="{00000000-0005-0000-0000-0000D9290000}"/>
    <cellStyle name="20% - Accent1 15 3 2" xfId="10727" xr:uid="{00000000-0005-0000-0000-0000DA290000}"/>
    <cellStyle name="20% - Accent1 15 3 2 2" xfId="10728" xr:uid="{00000000-0005-0000-0000-0000DB290000}"/>
    <cellStyle name="20% - Accent1 15 3 2 2 2" xfId="10729" xr:uid="{00000000-0005-0000-0000-0000DC290000}"/>
    <cellStyle name="20% - Accent1 15 3 2 3" xfId="10730" xr:uid="{00000000-0005-0000-0000-0000DD290000}"/>
    <cellStyle name="20% - Accent1 15 3 2 4" xfId="10731" xr:uid="{00000000-0005-0000-0000-0000DE290000}"/>
    <cellStyle name="20% - Accent1 15 3 3" xfId="10732" xr:uid="{00000000-0005-0000-0000-0000DF290000}"/>
    <cellStyle name="20% - Accent1 15 3 3 2" xfId="10733" xr:uid="{00000000-0005-0000-0000-0000E0290000}"/>
    <cellStyle name="20% - Accent1 15 3 3 2 2" xfId="10734" xr:uid="{00000000-0005-0000-0000-0000E1290000}"/>
    <cellStyle name="20% - Accent1 15 3 3 3" xfId="10735" xr:uid="{00000000-0005-0000-0000-0000E2290000}"/>
    <cellStyle name="20% - Accent1 15 3 3 4" xfId="10736" xr:uid="{00000000-0005-0000-0000-0000E3290000}"/>
    <cellStyle name="20% - Accent1 15 3 4" xfId="10737" xr:uid="{00000000-0005-0000-0000-0000E4290000}"/>
    <cellStyle name="20% - Accent1 15 3 4 2" xfId="10738" xr:uid="{00000000-0005-0000-0000-0000E5290000}"/>
    <cellStyle name="20% - Accent1 15 3 5" xfId="10739" xr:uid="{00000000-0005-0000-0000-0000E6290000}"/>
    <cellStyle name="20% - Accent1 15 3 6" xfId="10740" xr:uid="{00000000-0005-0000-0000-0000E7290000}"/>
    <cellStyle name="20% - Accent1 15 4" xfId="10741" xr:uid="{00000000-0005-0000-0000-0000E8290000}"/>
    <cellStyle name="20% - Accent1 15 4 2" xfId="10742" xr:uid="{00000000-0005-0000-0000-0000E9290000}"/>
    <cellStyle name="20% - Accent1 15 4 2 2" xfId="10743" xr:uid="{00000000-0005-0000-0000-0000EA290000}"/>
    <cellStyle name="20% - Accent1 15 4 3" xfId="10744" xr:uid="{00000000-0005-0000-0000-0000EB290000}"/>
    <cellStyle name="20% - Accent1 15 4 4" xfId="10745" xr:uid="{00000000-0005-0000-0000-0000EC290000}"/>
    <cellStyle name="20% - Accent1 15 5" xfId="10746" xr:uid="{00000000-0005-0000-0000-0000ED290000}"/>
    <cellStyle name="20% - Accent1 15 5 2" xfId="10747" xr:uid="{00000000-0005-0000-0000-0000EE290000}"/>
    <cellStyle name="20% - Accent1 15 5 2 2" xfId="10748" xr:uid="{00000000-0005-0000-0000-0000EF290000}"/>
    <cellStyle name="20% - Accent1 15 5 3" xfId="10749" xr:uid="{00000000-0005-0000-0000-0000F0290000}"/>
    <cellStyle name="20% - Accent1 15 5 4" xfId="10750" xr:uid="{00000000-0005-0000-0000-0000F1290000}"/>
    <cellStyle name="20% - Accent1 15 6" xfId="10751" xr:uid="{00000000-0005-0000-0000-0000F2290000}"/>
    <cellStyle name="20% - Accent1 15 6 2" xfId="10752" xr:uid="{00000000-0005-0000-0000-0000F3290000}"/>
    <cellStyle name="20% - Accent1 15 7" xfId="10753" xr:uid="{00000000-0005-0000-0000-0000F4290000}"/>
    <cellStyle name="20% - Accent1 15 8" xfId="10754" xr:uid="{00000000-0005-0000-0000-0000F5290000}"/>
    <cellStyle name="20% - Accent1 16" xfId="10755" xr:uid="{00000000-0005-0000-0000-0000F6290000}"/>
    <cellStyle name="20% - Accent1 16 2" xfId="10756" xr:uid="{00000000-0005-0000-0000-0000F7290000}"/>
    <cellStyle name="20% - Accent1 16 3" xfId="10757" xr:uid="{00000000-0005-0000-0000-0000F8290000}"/>
    <cellStyle name="20% - Accent1 16 3 2" xfId="10758" xr:uid="{00000000-0005-0000-0000-0000F9290000}"/>
    <cellStyle name="20% - Accent1 16 3 2 2" xfId="10759" xr:uid="{00000000-0005-0000-0000-0000FA290000}"/>
    <cellStyle name="20% - Accent1 16 3 2 2 2" xfId="10760" xr:uid="{00000000-0005-0000-0000-0000FB290000}"/>
    <cellStyle name="20% - Accent1 16 3 2 3" xfId="10761" xr:uid="{00000000-0005-0000-0000-0000FC290000}"/>
    <cellStyle name="20% - Accent1 16 3 2 4" xfId="10762" xr:uid="{00000000-0005-0000-0000-0000FD290000}"/>
    <cellStyle name="20% - Accent1 16 3 3" xfId="10763" xr:uid="{00000000-0005-0000-0000-0000FE290000}"/>
    <cellStyle name="20% - Accent1 16 3 3 2" xfId="10764" xr:uid="{00000000-0005-0000-0000-0000FF290000}"/>
    <cellStyle name="20% - Accent1 16 3 3 2 2" xfId="10765" xr:uid="{00000000-0005-0000-0000-0000002A0000}"/>
    <cellStyle name="20% - Accent1 16 3 3 3" xfId="10766" xr:uid="{00000000-0005-0000-0000-0000012A0000}"/>
    <cellStyle name="20% - Accent1 16 3 3 4" xfId="10767" xr:uid="{00000000-0005-0000-0000-0000022A0000}"/>
    <cellStyle name="20% - Accent1 16 3 4" xfId="10768" xr:uid="{00000000-0005-0000-0000-0000032A0000}"/>
    <cellStyle name="20% - Accent1 16 3 4 2" xfId="10769" xr:uid="{00000000-0005-0000-0000-0000042A0000}"/>
    <cellStyle name="20% - Accent1 16 3 5" xfId="10770" xr:uid="{00000000-0005-0000-0000-0000052A0000}"/>
    <cellStyle name="20% - Accent1 16 3 6" xfId="10771" xr:uid="{00000000-0005-0000-0000-0000062A0000}"/>
    <cellStyle name="20% - Accent1 16 4" xfId="10772" xr:uid="{00000000-0005-0000-0000-0000072A0000}"/>
    <cellStyle name="20% - Accent1 16 4 2" xfId="10773" xr:uid="{00000000-0005-0000-0000-0000082A0000}"/>
    <cellStyle name="20% - Accent1 16 4 2 2" xfId="10774" xr:uid="{00000000-0005-0000-0000-0000092A0000}"/>
    <cellStyle name="20% - Accent1 16 4 3" xfId="10775" xr:uid="{00000000-0005-0000-0000-00000A2A0000}"/>
    <cellStyle name="20% - Accent1 16 4 4" xfId="10776" xr:uid="{00000000-0005-0000-0000-00000B2A0000}"/>
    <cellStyle name="20% - Accent1 16 5" xfId="10777" xr:uid="{00000000-0005-0000-0000-00000C2A0000}"/>
    <cellStyle name="20% - Accent1 16 5 2" xfId="10778" xr:uid="{00000000-0005-0000-0000-00000D2A0000}"/>
    <cellStyle name="20% - Accent1 16 5 2 2" xfId="10779" xr:uid="{00000000-0005-0000-0000-00000E2A0000}"/>
    <cellStyle name="20% - Accent1 16 5 3" xfId="10780" xr:uid="{00000000-0005-0000-0000-00000F2A0000}"/>
    <cellStyle name="20% - Accent1 16 5 4" xfId="10781" xr:uid="{00000000-0005-0000-0000-0000102A0000}"/>
    <cellStyle name="20% - Accent1 16 6" xfId="10782" xr:uid="{00000000-0005-0000-0000-0000112A0000}"/>
    <cellStyle name="20% - Accent1 16 6 2" xfId="10783" xr:uid="{00000000-0005-0000-0000-0000122A0000}"/>
    <cellStyle name="20% - Accent1 16 7" xfId="10784" xr:uid="{00000000-0005-0000-0000-0000132A0000}"/>
    <cellStyle name="20% - Accent1 16 8" xfId="10785" xr:uid="{00000000-0005-0000-0000-0000142A0000}"/>
    <cellStyle name="20% - Accent1 17" xfId="10786" xr:uid="{00000000-0005-0000-0000-0000152A0000}"/>
    <cellStyle name="20% - Accent1 17 2" xfId="10787" xr:uid="{00000000-0005-0000-0000-0000162A0000}"/>
    <cellStyle name="20% - Accent1 17 2 2" xfId="10788" xr:uid="{00000000-0005-0000-0000-0000172A0000}"/>
    <cellStyle name="20% - Accent1 17 2 2 2" xfId="10789" xr:uid="{00000000-0005-0000-0000-0000182A0000}"/>
    <cellStyle name="20% - Accent1 17 2 2 2 2" xfId="10790" xr:uid="{00000000-0005-0000-0000-0000192A0000}"/>
    <cellStyle name="20% - Accent1 17 2 2 3" xfId="10791" xr:uid="{00000000-0005-0000-0000-00001A2A0000}"/>
    <cellStyle name="20% - Accent1 17 2 2 4" xfId="10792" xr:uid="{00000000-0005-0000-0000-00001B2A0000}"/>
    <cellStyle name="20% - Accent1 17 2 3" xfId="10793" xr:uid="{00000000-0005-0000-0000-00001C2A0000}"/>
    <cellStyle name="20% - Accent1 17 2 3 2" xfId="10794" xr:uid="{00000000-0005-0000-0000-00001D2A0000}"/>
    <cellStyle name="20% - Accent1 17 2 3 2 2" xfId="10795" xr:uid="{00000000-0005-0000-0000-00001E2A0000}"/>
    <cellStyle name="20% - Accent1 17 2 3 3" xfId="10796" xr:uid="{00000000-0005-0000-0000-00001F2A0000}"/>
    <cellStyle name="20% - Accent1 17 2 3 4" xfId="10797" xr:uid="{00000000-0005-0000-0000-0000202A0000}"/>
    <cellStyle name="20% - Accent1 17 2 4" xfId="10798" xr:uid="{00000000-0005-0000-0000-0000212A0000}"/>
    <cellStyle name="20% - Accent1 17 2 4 2" xfId="10799" xr:uid="{00000000-0005-0000-0000-0000222A0000}"/>
    <cellStyle name="20% - Accent1 17 2 5" xfId="10800" xr:uid="{00000000-0005-0000-0000-0000232A0000}"/>
    <cellStyle name="20% - Accent1 17 2 6" xfId="10801" xr:uid="{00000000-0005-0000-0000-0000242A0000}"/>
    <cellStyle name="20% - Accent1 17 3" xfId="10802" xr:uid="{00000000-0005-0000-0000-0000252A0000}"/>
    <cellStyle name="20% - Accent1 17 3 2" xfId="10803" xr:uid="{00000000-0005-0000-0000-0000262A0000}"/>
    <cellStyle name="20% - Accent1 17 3 2 2" xfId="10804" xr:uid="{00000000-0005-0000-0000-0000272A0000}"/>
    <cellStyle name="20% - Accent1 17 3 3" xfId="10805" xr:uid="{00000000-0005-0000-0000-0000282A0000}"/>
    <cellStyle name="20% - Accent1 17 3 4" xfId="10806" xr:uid="{00000000-0005-0000-0000-0000292A0000}"/>
    <cellStyle name="20% - Accent1 17 4" xfId="10807" xr:uid="{00000000-0005-0000-0000-00002A2A0000}"/>
    <cellStyle name="20% - Accent1 17 4 2" xfId="10808" xr:uid="{00000000-0005-0000-0000-00002B2A0000}"/>
    <cellStyle name="20% - Accent1 17 4 2 2" xfId="10809" xr:uid="{00000000-0005-0000-0000-00002C2A0000}"/>
    <cellStyle name="20% - Accent1 17 4 3" xfId="10810" xr:uid="{00000000-0005-0000-0000-00002D2A0000}"/>
    <cellStyle name="20% - Accent1 17 4 4" xfId="10811" xr:uid="{00000000-0005-0000-0000-00002E2A0000}"/>
    <cellStyle name="20% - Accent1 17 5" xfId="10812" xr:uid="{00000000-0005-0000-0000-00002F2A0000}"/>
    <cellStyle name="20% - Accent1 17 5 2" xfId="10813" xr:uid="{00000000-0005-0000-0000-0000302A0000}"/>
    <cellStyle name="20% - Accent1 17 6" xfId="10814" xr:uid="{00000000-0005-0000-0000-0000312A0000}"/>
    <cellStyle name="20% - Accent1 17 7" xfId="10815" xr:uid="{00000000-0005-0000-0000-0000322A0000}"/>
    <cellStyle name="20% - Accent1 18" xfId="10816" xr:uid="{00000000-0005-0000-0000-0000332A0000}"/>
    <cellStyle name="20% - Accent1 18 2" xfId="10817" xr:uid="{00000000-0005-0000-0000-0000342A0000}"/>
    <cellStyle name="20% - Accent1 18 2 2" xfId="10818" xr:uid="{00000000-0005-0000-0000-0000352A0000}"/>
    <cellStyle name="20% - Accent1 18 2 2 2" xfId="10819" xr:uid="{00000000-0005-0000-0000-0000362A0000}"/>
    <cellStyle name="20% - Accent1 18 2 2 2 2" xfId="10820" xr:uid="{00000000-0005-0000-0000-0000372A0000}"/>
    <cellStyle name="20% - Accent1 18 2 2 3" xfId="10821" xr:uid="{00000000-0005-0000-0000-0000382A0000}"/>
    <cellStyle name="20% - Accent1 18 2 2 4" xfId="10822" xr:uid="{00000000-0005-0000-0000-0000392A0000}"/>
    <cellStyle name="20% - Accent1 18 2 3" xfId="10823" xr:uid="{00000000-0005-0000-0000-00003A2A0000}"/>
    <cellStyle name="20% - Accent1 18 2 3 2" xfId="10824" xr:uid="{00000000-0005-0000-0000-00003B2A0000}"/>
    <cellStyle name="20% - Accent1 18 2 3 2 2" xfId="10825" xr:uid="{00000000-0005-0000-0000-00003C2A0000}"/>
    <cellStyle name="20% - Accent1 18 2 3 3" xfId="10826" xr:uid="{00000000-0005-0000-0000-00003D2A0000}"/>
    <cellStyle name="20% - Accent1 18 2 3 4" xfId="10827" xr:uid="{00000000-0005-0000-0000-00003E2A0000}"/>
    <cellStyle name="20% - Accent1 18 2 4" xfId="10828" xr:uid="{00000000-0005-0000-0000-00003F2A0000}"/>
    <cellStyle name="20% - Accent1 18 2 4 2" xfId="10829" xr:uid="{00000000-0005-0000-0000-0000402A0000}"/>
    <cellStyle name="20% - Accent1 18 2 5" xfId="10830" xr:uid="{00000000-0005-0000-0000-0000412A0000}"/>
    <cellStyle name="20% - Accent1 18 2 6" xfId="10831" xr:uid="{00000000-0005-0000-0000-0000422A0000}"/>
    <cellStyle name="20% - Accent1 18 3" xfId="10832" xr:uid="{00000000-0005-0000-0000-0000432A0000}"/>
    <cellStyle name="20% - Accent1 18 3 2" xfId="10833" xr:uid="{00000000-0005-0000-0000-0000442A0000}"/>
    <cellStyle name="20% - Accent1 18 3 2 2" xfId="10834" xr:uid="{00000000-0005-0000-0000-0000452A0000}"/>
    <cellStyle name="20% - Accent1 18 3 3" xfId="10835" xr:uid="{00000000-0005-0000-0000-0000462A0000}"/>
    <cellStyle name="20% - Accent1 18 3 4" xfId="10836" xr:uid="{00000000-0005-0000-0000-0000472A0000}"/>
    <cellStyle name="20% - Accent1 18 4" xfId="10837" xr:uid="{00000000-0005-0000-0000-0000482A0000}"/>
    <cellStyle name="20% - Accent1 18 4 2" xfId="10838" xr:uid="{00000000-0005-0000-0000-0000492A0000}"/>
    <cellStyle name="20% - Accent1 18 4 2 2" xfId="10839" xr:uid="{00000000-0005-0000-0000-00004A2A0000}"/>
    <cellStyle name="20% - Accent1 18 4 3" xfId="10840" xr:uid="{00000000-0005-0000-0000-00004B2A0000}"/>
    <cellStyle name="20% - Accent1 18 4 4" xfId="10841" xr:uid="{00000000-0005-0000-0000-00004C2A0000}"/>
    <cellStyle name="20% - Accent1 18 5" xfId="10842" xr:uid="{00000000-0005-0000-0000-00004D2A0000}"/>
    <cellStyle name="20% - Accent1 18 5 2" xfId="10843" xr:uid="{00000000-0005-0000-0000-00004E2A0000}"/>
    <cellStyle name="20% - Accent1 18 6" xfId="10844" xr:uid="{00000000-0005-0000-0000-00004F2A0000}"/>
    <cellStyle name="20% - Accent1 18 7" xfId="10845" xr:uid="{00000000-0005-0000-0000-0000502A0000}"/>
    <cellStyle name="20% - Accent1 19" xfId="10846" xr:uid="{00000000-0005-0000-0000-0000512A0000}"/>
    <cellStyle name="20% - Accent1 19 2" xfId="10847" xr:uid="{00000000-0005-0000-0000-0000522A0000}"/>
    <cellStyle name="20% - Accent1 19 2 2" xfId="10848" xr:uid="{00000000-0005-0000-0000-0000532A0000}"/>
    <cellStyle name="20% - Accent1 19 2 2 2" xfId="10849" xr:uid="{00000000-0005-0000-0000-0000542A0000}"/>
    <cellStyle name="20% - Accent1 19 2 2 2 2" xfId="10850" xr:uid="{00000000-0005-0000-0000-0000552A0000}"/>
    <cellStyle name="20% - Accent1 19 2 2 3" xfId="10851" xr:uid="{00000000-0005-0000-0000-0000562A0000}"/>
    <cellStyle name="20% - Accent1 19 2 2 4" xfId="10852" xr:uid="{00000000-0005-0000-0000-0000572A0000}"/>
    <cellStyle name="20% - Accent1 19 2 3" xfId="10853" xr:uid="{00000000-0005-0000-0000-0000582A0000}"/>
    <cellStyle name="20% - Accent1 19 2 3 2" xfId="10854" xr:uid="{00000000-0005-0000-0000-0000592A0000}"/>
    <cellStyle name="20% - Accent1 19 2 3 2 2" xfId="10855" xr:uid="{00000000-0005-0000-0000-00005A2A0000}"/>
    <cellStyle name="20% - Accent1 19 2 3 3" xfId="10856" xr:uid="{00000000-0005-0000-0000-00005B2A0000}"/>
    <cellStyle name="20% - Accent1 19 2 3 4" xfId="10857" xr:uid="{00000000-0005-0000-0000-00005C2A0000}"/>
    <cellStyle name="20% - Accent1 19 2 4" xfId="10858" xr:uid="{00000000-0005-0000-0000-00005D2A0000}"/>
    <cellStyle name="20% - Accent1 19 2 4 2" xfId="10859" xr:uid="{00000000-0005-0000-0000-00005E2A0000}"/>
    <cellStyle name="20% - Accent1 19 2 5" xfId="10860" xr:uid="{00000000-0005-0000-0000-00005F2A0000}"/>
    <cellStyle name="20% - Accent1 19 2 6" xfId="10861" xr:uid="{00000000-0005-0000-0000-0000602A0000}"/>
    <cellStyle name="20% - Accent1 19 3" xfId="10862" xr:uid="{00000000-0005-0000-0000-0000612A0000}"/>
    <cellStyle name="20% - Accent1 19 3 2" xfId="10863" xr:uid="{00000000-0005-0000-0000-0000622A0000}"/>
    <cellStyle name="20% - Accent1 19 3 2 2" xfId="10864" xr:uid="{00000000-0005-0000-0000-0000632A0000}"/>
    <cellStyle name="20% - Accent1 19 3 3" xfId="10865" xr:uid="{00000000-0005-0000-0000-0000642A0000}"/>
    <cellStyle name="20% - Accent1 19 3 4" xfId="10866" xr:uid="{00000000-0005-0000-0000-0000652A0000}"/>
    <cellStyle name="20% - Accent1 19 4" xfId="10867" xr:uid="{00000000-0005-0000-0000-0000662A0000}"/>
    <cellStyle name="20% - Accent1 19 4 2" xfId="10868" xr:uid="{00000000-0005-0000-0000-0000672A0000}"/>
    <cellStyle name="20% - Accent1 19 4 2 2" xfId="10869" xr:uid="{00000000-0005-0000-0000-0000682A0000}"/>
    <cellStyle name="20% - Accent1 19 4 3" xfId="10870" xr:uid="{00000000-0005-0000-0000-0000692A0000}"/>
    <cellStyle name="20% - Accent1 19 4 4" xfId="10871" xr:uid="{00000000-0005-0000-0000-00006A2A0000}"/>
    <cellStyle name="20% - Accent1 19 5" xfId="10872" xr:uid="{00000000-0005-0000-0000-00006B2A0000}"/>
    <cellStyle name="20% - Accent1 19 5 2" xfId="10873" xr:uid="{00000000-0005-0000-0000-00006C2A0000}"/>
    <cellStyle name="20% - Accent1 19 6" xfId="10874" xr:uid="{00000000-0005-0000-0000-00006D2A0000}"/>
    <cellStyle name="20% - Accent1 19 7" xfId="10875" xr:uid="{00000000-0005-0000-0000-00006E2A0000}"/>
    <cellStyle name="20% - Accent1 2" xfId="10876" xr:uid="{00000000-0005-0000-0000-00006F2A0000}"/>
    <cellStyle name="20% - Accent1 2 10" xfId="10877" xr:uid="{00000000-0005-0000-0000-0000702A0000}"/>
    <cellStyle name="20% - Accent1 2 11" xfId="10878" xr:uid="{00000000-0005-0000-0000-0000712A0000}"/>
    <cellStyle name="20% - Accent1 2 12" xfId="10879" xr:uid="{00000000-0005-0000-0000-0000722A0000}"/>
    <cellStyle name="20% - Accent1 2 2" xfId="10880" xr:uid="{00000000-0005-0000-0000-0000732A0000}"/>
    <cellStyle name="20% - Accent1 2 2 10" xfId="10881" xr:uid="{00000000-0005-0000-0000-0000742A0000}"/>
    <cellStyle name="20% - Accent1 2 2 2" xfId="10882" xr:uid="{00000000-0005-0000-0000-0000752A0000}"/>
    <cellStyle name="20% - Accent1 2 2 2 2" xfId="10883" xr:uid="{00000000-0005-0000-0000-0000762A0000}"/>
    <cellStyle name="20% - Accent1 2 2 2 2 2" xfId="10884" xr:uid="{00000000-0005-0000-0000-0000772A0000}"/>
    <cellStyle name="20% - Accent1 2 2 2 2 2 2" xfId="10885" xr:uid="{00000000-0005-0000-0000-0000782A0000}"/>
    <cellStyle name="20% - Accent1 2 2 2 2 2 2 2" xfId="10886" xr:uid="{00000000-0005-0000-0000-0000792A0000}"/>
    <cellStyle name="20% - Accent1 2 2 2 2 2 2 2 2" xfId="10887" xr:uid="{00000000-0005-0000-0000-00007A2A0000}"/>
    <cellStyle name="20% - Accent1 2 2 2 2 2 2 3" xfId="10888" xr:uid="{00000000-0005-0000-0000-00007B2A0000}"/>
    <cellStyle name="20% - Accent1 2 2 2 2 2 2 4" xfId="10889" xr:uid="{00000000-0005-0000-0000-00007C2A0000}"/>
    <cellStyle name="20% - Accent1 2 2 2 2 2 3" xfId="10890" xr:uid="{00000000-0005-0000-0000-00007D2A0000}"/>
    <cellStyle name="20% - Accent1 2 2 2 2 2 3 2" xfId="10891" xr:uid="{00000000-0005-0000-0000-00007E2A0000}"/>
    <cellStyle name="20% - Accent1 2 2 2 2 2 3 2 2" xfId="10892" xr:uid="{00000000-0005-0000-0000-00007F2A0000}"/>
    <cellStyle name="20% - Accent1 2 2 2 2 2 3 3" xfId="10893" xr:uid="{00000000-0005-0000-0000-0000802A0000}"/>
    <cellStyle name="20% - Accent1 2 2 2 2 2 3 4" xfId="10894" xr:uid="{00000000-0005-0000-0000-0000812A0000}"/>
    <cellStyle name="20% - Accent1 2 2 2 2 2 4" xfId="10895" xr:uid="{00000000-0005-0000-0000-0000822A0000}"/>
    <cellStyle name="20% - Accent1 2 2 2 2 2 4 2" xfId="10896" xr:uid="{00000000-0005-0000-0000-0000832A0000}"/>
    <cellStyle name="20% - Accent1 2 2 2 2 2 5" xfId="10897" xr:uid="{00000000-0005-0000-0000-0000842A0000}"/>
    <cellStyle name="20% - Accent1 2 2 2 2 2 6" xfId="10898" xr:uid="{00000000-0005-0000-0000-0000852A0000}"/>
    <cellStyle name="20% - Accent1 2 2 2 2 3" xfId="10899" xr:uid="{00000000-0005-0000-0000-0000862A0000}"/>
    <cellStyle name="20% - Accent1 2 2 2 2 3 2" xfId="10900" xr:uid="{00000000-0005-0000-0000-0000872A0000}"/>
    <cellStyle name="20% - Accent1 2 2 2 2 3 2 2" xfId="10901" xr:uid="{00000000-0005-0000-0000-0000882A0000}"/>
    <cellStyle name="20% - Accent1 2 2 2 2 3 3" xfId="10902" xr:uid="{00000000-0005-0000-0000-0000892A0000}"/>
    <cellStyle name="20% - Accent1 2 2 2 2 3 4" xfId="10903" xr:uid="{00000000-0005-0000-0000-00008A2A0000}"/>
    <cellStyle name="20% - Accent1 2 2 2 2 4" xfId="10904" xr:uid="{00000000-0005-0000-0000-00008B2A0000}"/>
    <cellStyle name="20% - Accent1 2 2 2 2 4 2" xfId="10905" xr:uid="{00000000-0005-0000-0000-00008C2A0000}"/>
    <cellStyle name="20% - Accent1 2 2 2 2 4 2 2" xfId="10906" xr:uid="{00000000-0005-0000-0000-00008D2A0000}"/>
    <cellStyle name="20% - Accent1 2 2 2 2 4 3" xfId="10907" xr:uid="{00000000-0005-0000-0000-00008E2A0000}"/>
    <cellStyle name="20% - Accent1 2 2 2 2 4 4" xfId="10908" xr:uid="{00000000-0005-0000-0000-00008F2A0000}"/>
    <cellStyle name="20% - Accent1 2 2 2 2 5" xfId="10909" xr:uid="{00000000-0005-0000-0000-0000902A0000}"/>
    <cellStyle name="20% - Accent1 2 2 2 2 5 2" xfId="10910" xr:uid="{00000000-0005-0000-0000-0000912A0000}"/>
    <cellStyle name="20% - Accent1 2 2 2 2 6" xfId="10911" xr:uid="{00000000-0005-0000-0000-0000922A0000}"/>
    <cellStyle name="20% - Accent1 2 2 2 2 7" xfId="10912" xr:uid="{00000000-0005-0000-0000-0000932A0000}"/>
    <cellStyle name="20% - Accent1 2 2 2 3" xfId="10913" xr:uid="{00000000-0005-0000-0000-0000942A0000}"/>
    <cellStyle name="20% - Accent1 2 2 2 3 2" xfId="10914" xr:uid="{00000000-0005-0000-0000-0000952A0000}"/>
    <cellStyle name="20% - Accent1 2 2 2 3 2 2" xfId="10915" xr:uid="{00000000-0005-0000-0000-0000962A0000}"/>
    <cellStyle name="20% - Accent1 2 2 2 3 2 2 2" xfId="10916" xr:uid="{00000000-0005-0000-0000-0000972A0000}"/>
    <cellStyle name="20% - Accent1 2 2 2 3 2 3" xfId="10917" xr:uid="{00000000-0005-0000-0000-0000982A0000}"/>
    <cellStyle name="20% - Accent1 2 2 2 3 2 4" xfId="10918" xr:uid="{00000000-0005-0000-0000-0000992A0000}"/>
    <cellStyle name="20% - Accent1 2 2 2 3 3" xfId="10919" xr:uid="{00000000-0005-0000-0000-00009A2A0000}"/>
    <cellStyle name="20% - Accent1 2 2 2 3 3 2" xfId="10920" xr:uid="{00000000-0005-0000-0000-00009B2A0000}"/>
    <cellStyle name="20% - Accent1 2 2 2 3 3 2 2" xfId="10921" xr:uid="{00000000-0005-0000-0000-00009C2A0000}"/>
    <cellStyle name="20% - Accent1 2 2 2 3 3 3" xfId="10922" xr:uid="{00000000-0005-0000-0000-00009D2A0000}"/>
    <cellStyle name="20% - Accent1 2 2 2 3 3 4" xfId="10923" xr:uid="{00000000-0005-0000-0000-00009E2A0000}"/>
    <cellStyle name="20% - Accent1 2 2 2 3 4" xfId="10924" xr:uid="{00000000-0005-0000-0000-00009F2A0000}"/>
    <cellStyle name="20% - Accent1 2 2 2 3 4 2" xfId="10925" xr:uid="{00000000-0005-0000-0000-0000A02A0000}"/>
    <cellStyle name="20% - Accent1 2 2 2 3 5" xfId="10926" xr:uid="{00000000-0005-0000-0000-0000A12A0000}"/>
    <cellStyle name="20% - Accent1 2 2 2 3 6" xfId="10927" xr:uid="{00000000-0005-0000-0000-0000A22A0000}"/>
    <cellStyle name="20% - Accent1 2 2 2 4" xfId="10928" xr:uid="{00000000-0005-0000-0000-0000A32A0000}"/>
    <cellStyle name="20% - Accent1 2 2 2 4 2" xfId="10929" xr:uid="{00000000-0005-0000-0000-0000A42A0000}"/>
    <cellStyle name="20% - Accent1 2 2 2 4 2 2" xfId="10930" xr:uid="{00000000-0005-0000-0000-0000A52A0000}"/>
    <cellStyle name="20% - Accent1 2 2 2 4 3" xfId="10931" xr:uid="{00000000-0005-0000-0000-0000A62A0000}"/>
    <cellStyle name="20% - Accent1 2 2 2 4 4" xfId="10932" xr:uid="{00000000-0005-0000-0000-0000A72A0000}"/>
    <cellStyle name="20% - Accent1 2 2 2 5" xfId="10933" xr:uid="{00000000-0005-0000-0000-0000A82A0000}"/>
    <cellStyle name="20% - Accent1 2 2 2 5 2" xfId="10934" xr:uid="{00000000-0005-0000-0000-0000A92A0000}"/>
    <cellStyle name="20% - Accent1 2 2 2 5 2 2" xfId="10935" xr:uid="{00000000-0005-0000-0000-0000AA2A0000}"/>
    <cellStyle name="20% - Accent1 2 2 2 5 3" xfId="10936" xr:uid="{00000000-0005-0000-0000-0000AB2A0000}"/>
    <cellStyle name="20% - Accent1 2 2 2 5 4" xfId="10937" xr:uid="{00000000-0005-0000-0000-0000AC2A0000}"/>
    <cellStyle name="20% - Accent1 2 2 2 6" xfId="10938" xr:uid="{00000000-0005-0000-0000-0000AD2A0000}"/>
    <cellStyle name="20% - Accent1 2 2 2 6 2" xfId="10939" xr:uid="{00000000-0005-0000-0000-0000AE2A0000}"/>
    <cellStyle name="20% - Accent1 2 2 2 7" xfId="10940" xr:uid="{00000000-0005-0000-0000-0000AF2A0000}"/>
    <cellStyle name="20% - Accent1 2 2 2 8" xfId="10941" xr:uid="{00000000-0005-0000-0000-0000B02A0000}"/>
    <cellStyle name="20% - Accent1 2 2 3" xfId="10942" xr:uid="{00000000-0005-0000-0000-0000B12A0000}"/>
    <cellStyle name="20% - Accent1 2 2 3 2" xfId="10943" xr:uid="{00000000-0005-0000-0000-0000B22A0000}"/>
    <cellStyle name="20% - Accent1 2 2 3 2 2" xfId="10944" xr:uid="{00000000-0005-0000-0000-0000B32A0000}"/>
    <cellStyle name="20% - Accent1 2 2 3 2 2 2" xfId="10945" xr:uid="{00000000-0005-0000-0000-0000B42A0000}"/>
    <cellStyle name="20% - Accent1 2 2 3 2 2 2 2" xfId="10946" xr:uid="{00000000-0005-0000-0000-0000B52A0000}"/>
    <cellStyle name="20% - Accent1 2 2 3 2 2 3" xfId="10947" xr:uid="{00000000-0005-0000-0000-0000B62A0000}"/>
    <cellStyle name="20% - Accent1 2 2 3 2 2 4" xfId="10948" xr:uid="{00000000-0005-0000-0000-0000B72A0000}"/>
    <cellStyle name="20% - Accent1 2 2 3 2 3" xfId="10949" xr:uid="{00000000-0005-0000-0000-0000B82A0000}"/>
    <cellStyle name="20% - Accent1 2 2 3 2 3 2" xfId="10950" xr:uid="{00000000-0005-0000-0000-0000B92A0000}"/>
    <cellStyle name="20% - Accent1 2 2 3 2 3 2 2" xfId="10951" xr:uid="{00000000-0005-0000-0000-0000BA2A0000}"/>
    <cellStyle name="20% - Accent1 2 2 3 2 3 3" xfId="10952" xr:uid="{00000000-0005-0000-0000-0000BB2A0000}"/>
    <cellStyle name="20% - Accent1 2 2 3 2 3 4" xfId="10953" xr:uid="{00000000-0005-0000-0000-0000BC2A0000}"/>
    <cellStyle name="20% - Accent1 2 2 3 2 4" xfId="10954" xr:uid="{00000000-0005-0000-0000-0000BD2A0000}"/>
    <cellStyle name="20% - Accent1 2 2 3 2 4 2" xfId="10955" xr:uid="{00000000-0005-0000-0000-0000BE2A0000}"/>
    <cellStyle name="20% - Accent1 2 2 3 2 5" xfId="10956" xr:uid="{00000000-0005-0000-0000-0000BF2A0000}"/>
    <cellStyle name="20% - Accent1 2 2 3 2 6" xfId="10957" xr:uid="{00000000-0005-0000-0000-0000C02A0000}"/>
    <cellStyle name="20% - Accent1 2 2 3 3" xfId="10958" xr:uid="{00000000-0005-0000-0000-0000C12A0000}"/>
    <cellStyle name="20% - Accent1 2 2 3 3 2" xfId="10959" xr:uid="{00000000-0005-0000-0000-0000C22A0000}"/>
    <cellStyle name="20% - Accent1 2 2 3 3 2 2" xfId="10960" xr:uid="{00000000-0005-0000-0000-0000C32A0000}"/>
    <cellStyle name="20% - Accent1 2 2 3 3 3" xfId="10961" xr:uid="{00000000-0005-0000-0000-0000C42A0000}"/>
    <cellStyle name="20% - Accent1 2 2 3 3 4" xfId="10962" xr:uid="{00000000-0005-0000-0000-0000C52A0000}"/>
    <cellStyle name="20% - Accent1 2 2 3 4" xfId="10963" xr:uid="{00000000-0005-0000-0000-0000C62A0000}"/>
    <cellStyle name="20% - Accent1 2 2 3 4 2" xfId="10964" xr:uid="{00000000-0005-0000-0000-0000C72A0000}"/>
    <cellStyle name="20% - Accent1 2 2 3 4 2 2" xfId="10965" xr:uid="{00000000-0005-0000-0000-0000C82A0000}"/>
    <cellStyle name="20% - Accent1 2 2 3 4 3" xfId="10966" xr:uid="{00000000-0005-0000-0000-0000C92A0000}"/>
    <cellStyle name="20% - Accent1 2 2 3 4 4" xfId="10967" xr:uid="{00000000-0005-0000-0000-0000CA2A0000}"/>
    <cellStyle name="20% - Accent1 2 2 3 5" xfId="10968" xr:uid="{00000000-0005-0000-0000-0000CB2A0000}"/>
    <cellStyle name="20% - Accent1 2 2 3 5 2" xfId="10969" xr:uid="{00000000-0005-0000-0000-0000CC2A0000}"/>
    <cellStyle name="20% - Accent1 2 2 3 6" xfId="10970" xr:uid="{00000000-0005-0000-0000-0000CD2A0000}"/>
    <cellStyle name="20% - Accent1 2 2 3 7" xfId="10971" xr:uid="{00000000-0005-0000-0000-0000CE2A0000}"/>
    <cellStyle name="20% - Accent1 2 2 4" xfId="10972" xr:uid="{00000000-0005-0000-0000-0000CF2A0000}"/>
    <cellStyle name="20% - Accent1 2 2 5" xfId="10973" xr:uid="{00000000-0005-0000-0000-0000D02A0000}"/>
    <cellStyle name="20% - Accent1 2 2 5 2" xfId="10974" xr:uid="{00000000-0005-0000-0000-0000D12A0000}"/>
    <cellStyle name="20% - Accent1 2 2 5 2 2" xfId="10975" xr:uid="{00000000-0005-0000-0000-0000D22A0000}"/>
    <cellStyle name="20% - Accent1 2 2 5 2 2 2" xfId="10976" xr:uid="{00000000-0005-0000-0000-0000D32A0000}"/>
    <cellStyle name="20% - Accent1 2 2 5 2 3" xfId="10977" xr:uid="{00000000-0005-0000-0000-0000D42A0000}"/>
    <cellStyle name="20% - Accent1 2 2 5 2 4" xfId="10978" xr:uid="{00000000-0005-0000-0000-0000D52A0000}"/>
    <cellStyle name="20% - Accent1 2 2 5 3" xfId="10979" xr:uid="{00000000-0005-0000-0000-0000D62A0000}"/>
    <cellStyle name="20% - Accent1 2 2 5 3 2" xfId="10980" xr:uid="{00000000-0005-0000-0000-0000D72A0000}"/>
    <cellStyle name="20% - Accent1 2 2 5 3 2 2" xfId="10981" xr:uid="{00000000-0005-0000-0000-0000D82A0000}"/>
    <cellStyle name="20% - Accent1 2 2 5 3 3" xfId="10982" xr:uid="{00000000-0005-0000-0000-0000D92A0000}"/>
    <cellStyle name="20% - Accent1 2 2 5 3 4" xfId="10983" xr:uid="{00000000-0005-0000-0000-0000DA2A0000}"/>
    <cellStyle name="20% - Accent1 2 2 5 4" xfId="10984" xr:uid="{00000000-0005-0000-0000-0000DB2A0000}"/>
    <cellStyle name="20% - Accent1 2 2 5 4 2" xfId="10985" xr:uid="{00000000-0005-0000-0000-0000DC2A0000}"/>
    <cellStyle name="20% - Accent1 2 2 5 5" xfId="10986" xr:uid="{00000000-0005-0000-0000-0000DD2A0000}"/>
    <cellStyle name="20% - Accent1 2 2 5 6" xfId="10987" xr:uid="{00000000-0005-0000-0000-0000DE2A0000}"/>
    <cellStyle name="20% - Accent1 2 2 6" xfId="10988" xr:uid="{00000000-0005-0000-0000-0000DF2A0000}"/>
    <cellStyle name="20% - Accent1 2 2 6 2" xfId="10989" xr:uid="{00000000-0005-0000-0000-0000E02A0000}"/>
    <cellStyle name="20% - Accent1 2 2 6 2 2" xfId="10990" xr:uid="{00000000-0005-0000-0000-0000E12A0000}"/>
    <cellStyle name="20% - Accent1 2 2 6 3" xfId="10991" xr:uid="{00000000-0005-0000-0000-0000E22A0000}"/>
    <cellStyle name="20% - Accent1 2 2 6 4" xfId="10992" xr:uid="{00000000-0005-0000-0000-0000E32A0000}"/>
    <cellStyle name="20% - Accent1 2 2 7" xfId="10993" xr:uid="{00000000-0005-0000-0000-0000E42A0000}"/>
    <cellStyle name="20% - Accent1 2 2 7 2" xfId="10994" xr:uid="{00000000-0005-0000-0000-0000E52A0000}"/>
    <cellStyle name="20% - Accent1 2 2 7 2 2" xfId="10995" xr:uid="{00000000-0005-0000-0000-0000E62A0000}"/>
    <cellStyle name="20% - Accent1 2 2 7 3" xfId="10996" xr:uid="{00000000-0005-0000-0000-0000E72A0000}"/>
    <cellStyle name="20% - Accent1 2 2 7 4" xfId="10997" xr:uid="{00000000-0005-0000-0000-0000E82A0000}"/>
    <cellStyle name="20% - Accent1 2 2 8" xfId="10998" xr:uid="{00000000-0005-0000-0000-0000E92A0000}"/>
    <cellStyle name="20% - Accent1 2 2 8 2" xfId="10999" xr:uid="{00000000-0005-0000-0000-0000EA2A0000}"/>
    <cellStyle name="20% - Accent1 2 2 9" xfId="11000" xr:uid="{00000000-0005-0000-0000-0000EB2A0000}"/>
    <cellStyle name="20% - Accent1 2 3" xfId="11001" xr:uid="{00000000-0005-0000-0000-0000EC2A0000}"/>
    <cellStyle name="20% - Accent1 2 3 2" xfId="11002" xr:uid="{00000000-0005-0000-0000-0000ED2A0000}"/>
    <cellStyle name="20% - Accent1 2 3 2 2" xfId="11003" xr:uid="{00000000-0005-0000-0000-0000EE2A0000}"/>
    <cellStyle name="20% - Accent1 2 3 2 2 2" xfId="11004" xr:uid="{00000000-0005-0000-0000-0000EF2A0000}"/>
    <cellStyle name="20% - Accent1 2 3 2 2 2 2" xfId="11005" xr:uid="{00000000-0005-0000-0000-0000F02A0000}"/>
    <cellStyle name="20% - Accent1 2 3 2 2 2 2 2" xfId="11006" xr:uid="{00000000-0005-0000-0000-0000F12A0000}"/>
    <cellStyle name="20% - Accent1 2 3 2 2 2 3" xfId="11007" xr:uid="{00000000-0005-0000-0000-0000F22A0000}"/>
    <cellStyle name="20% - Accent1 2 3 2 2 2 4" xfId="11008" xr:uid="{00000000-0005-0000-0000-0000F32A0000}"/>
    <cellStyle name="20% - Accent1 2 3 2 2 3" xfId="11009" xr:uid="{00000000-0005-0000-0000-0000F42A0000}"/>
    <cellStyle name="20% - Accent1 2 3 2 2 3 2" xfId="11010" xr:uid="{00000000-0005-0000-0000-0000F52A0000}"/>
    <cellStyle name="20% - Accent1 2 3 2 2 3 2 2" xfId="11011" xr:uid="{00000000-0005-0000-0000-0000F62A0000}"/>
    <cellStyle name="20% - Accent1 2 3 2 2 3 3" xfId="11012" xr:uid="{00000000-0005-0000-0000-0000F72A0000}"/>
    <cellStyle name="20% - Accent1 2 3 2 2 3 4" xfId="11013" xr:uid="{00000000-0005-0000-0000-0000F82A0000}"/>
    <cellStyle name="20% - Accent1 2 3 2 2 4" xfId="11014" xr:uid="{00000000-0005-0000-0000-0000F92A0000}"/>
    <cellStyle name="20% - Accent1 2 3 2 2 4 2" xfId="11015" xr:uid="{00000000-0005-0000-0000-0000FA2A0000}"/>
    <cellStyle name="20% - Accent1 2 3 2 2 5" xfId="11016" xr:uid="{00000000-0005-0000-0000-0000FB2A0000}"/>
    <cellStyle name="20% - Accent1 2 3 2 2 6" xfId="11017" xr:uid="{00000000-0005-0000-0000-0000FC2A0000}"/>
    <cellStyle name="20% - Accent1 2 3 2 3" xfId="11018" xr:uid="{00000000-0005-0000-0000-0000FD2A0000}"/>
    <cellStyle name="20% - Accent1 2 3 2 3 2" xfId="11019" xr:uid="{00000000-0005-0000-0000-0000FE2A0000}"/>
    <cellStyle name="20% - Accent1 2 3 2 3 2 2" xfId="11020" xr:uid="{00000000-0005-0000-0000-0000FF2A0000}"/>
    <cellStyle name="20% - Accent1 2 3 2 3 3" xfId="11021" xr:uid="{00000000-0005-0000-0000-0000002B0000}"/>
    <cellStyle name="20% - Accent1 2 3 2 3 4" xfId="11022" xr:uid="{00000000-0005-0000-0000-0000012B0000}"/>
    <cellStyle name="20% - Accent1 2 3 2 4" xfId="11023" xr:uid="{00000000-0005-0000-0000-0000022B0000}"/>
    <cellStyle name="20% - Accent1 2 3 2 4 2" xfId="11024" xr:uid="{00000000-0005-0000-0000-0000032B0000}"/>
    <cellStyle name="20% - Accent1 2 3 2 4 2 2" xfId="11025" xr:uid="{00000000-0005-0000-0000-0000042B0000}"/>
    <cellStyle name="20% - Accent1 2 3 2 4 3" xfId="11026" xr:uid="{00000000-0005-0000-0000-0000052B0000}"/>
    <cellStyle name="20% - Accent1 2 3 2 4 4" xfId="11027" xr:uid="{00000000-0005-0000-0000-0000062B0000}"/>
    <cellStyle name="20% - Accent1 2 3 2 5" xfId="11028" xr:uid="{00000000-0005-0000-0000-0000072B0000}"/>
    <cellStyle name="20% - Accent1 2 3 2 5 2" xfId="11029" xr:uid="{00000000-0005-0000-0000-0000082B0000}"/>
    <cellStyle name="20% - Accent1 2 3 2 6" xfId="11030" xr:uid="{00000000-0005-0000-0000-0000092B0000}"/>
    <cellStyle name="20% - Accent1 2 3 2 7" xfId="11031" xr:uid="{00000000-0005-0000-0000-00000A2B0000}"/>
    <cellStyle name="20% - Accent1 2 3 3" xfId="11032" xr:uid="{00000000-0005-0000-0000-00000B2B0000}"/>
    <cellStyle name="20% - Accent1 2 3 3 2" xfId="11033" xr:uid="{00000000-0005-0000-0000-00000C2B0000}"/>
    <cellStyle name="20% - Accent1 2 3 3 2 2" xfId="11034" xr:uid="{00000000-0005-0000-0000-00000D2B0000}"/>
    <cellStyle name="20% - Accent1 2 3 3 2 2 2" xfId="11035" xr:uid="{00000000-0005-0000-0000-00000E2B0000}"/>
    <cellStyle name="20% - Accent1 2 3 3 2 3" xfId="11036" xr:uid="{00000000-0005-0000-0000-00000F2B0000}"/>
    <cellStyle name="20% - Accent1 2 3 3 2 4" xfId="11037" xr:uid="{00000000-0005-0000-0000-0000102B0000}"/>
    <cellStyle name="20% - Accent1 2 3 3 3" xfId="11038" xr:uid="{00000000-0005-0000-0000-0000112B0000}"/>
    <cellStyle name="20% - Accent1 2 3 3 3 2" xfId="11039" xr:uid="{00000000-0005-0000-0000-0000122B0000}"/>
    <cellStyle name="20% - Accent1 2 3 3 3 2 2" xfId="11040" xr:uid="{00000000-0005-0000-0000-0000132B0000}"/>
    <cellStyle name="20% - Accent1 2 3 3 3 3" xfId="11041" xr:uid="{00000000-0005-0000-0000-0000142B0000}"/>
    <cellStyle name="20% - Accent1 2 3 3 3 4" xfId="11042" xr:uid="{00000000-0005-0000-0000-0000152B0000}"/>
    <cellStyle name="20% - Accent1 2 3 3 4" xfId="11043" xr:uid="{00000000-0005-0000-0000-0000162B0000}"/>
    <cellStyle name="20% - Accent1 2 3 3 4 2" xfId="11044" xr:uid="{00000000-0005-0000-0000-0000172B0000}"/>
    <cellStyle name="20% - Accent1 2 3 3 5" xfId="11045" xr:uid="{00000000-0005-0000-0000-0000182B0000}"/>
    <cellStyle name="20% - Accent1 2 3 3 6" xfId="11046" xr:uid="{00000000-0005-0000-0000-0000192B0000}"/>
    <cellStyle name="20% - Accent1 2 3 4" xfId="11047" xr:uid="{00000000-0005-0000-0000-00001A2B0000}"/>
    <cellStyle name="20% - Accent1 2 3 4 2" xfId="11048" xr:uid="{00000000-0005-0000-0000-00001B2B0000}"/>
    <cellStyle name="20% - Accent1 2 3 4 2 2" xfId="11049" xr:uid="{00000000-0005-0000-0000-00001C2B0000}"/>
    <cellStyle name="20% - Accent1 2 3 4 3" xfId="11050" xr:uid="{00000000-0005-0000-0000-00001D2B0000}"/>
    <cellStyle name="20% - Accent1 2 3 4 4" xfId="11051" xr:uid="{00000000-0005-0000-0000-00001E2B0000}"/>
    <cellStyle name="20% - Accent1 2 3 5" xfId="11052" xr:uid="{00000000-0005-0000-0000-00001F2B0000}"/>
    <cellStyle name="20% - Accent1 2 3 5 2" xfId="11053" xr:uid="{00000000-0005-0000-0000-0000202B0000}"/>
    <cellStyle name="20% - Accent1 2 3 5 2 2" xfId="11054" xr:uid="{00000000-0005-0000-0000-0000212B0000}"/>
    <cellStyle name="20% - Accent1 2 3 5 3" xfId="11055" xr:uid="{00000000-0005-0000-0000-0000222B0000}"/>
    <cellStyle name="20% - Accent1 2 3 5 4" xfId="11056" xr:uid="{00000000-0005-0000-0000-0000232B0000}"/>
    <cellStyle name="20% - Accent1 2 3 6" xfId="11057" xr:uid="{00000000-0005-0000-0000-0000242B0000}"/>
    <cellStyle name="20% - Accent1 2 3 6 2" xfId="11058" xr:uid="{00000000-0005-0000-0000-0000252B0000}"/>
    <cellStyle name="20% - Accent1 2 3 7" xfId="11059" xr:uid="{00000000-0005-0000-0000-0000262B0000}"/>
    <cellStyle name="20% - Accent1 2 3 8" xfId="11060" xr:uid="{00000000-0005-0000-0000-0000272B0000}"/>
    <cellStyle name="20% - Accent1 2 4" xfId="11061" xr:uid="{00000000-0005-0000-0000-0000282B0000}"/>
    <cellStyle name="20% - Accent1 2 4 2" xfId="11062" xr:uid="{00000000-0005-0000-0000-0000292B0000}"/>
    <cellStyle name="20% - Accent1 2 4 2 2" xfId="11063" xr:uid="{00000000-0005-0000-0000-00002A2B0000}"/>
    <cellStyle name="20% - Accent1 2 4 2 2 2" xfId="11064" xr:uid="{00000000-0005-0000-0000-00002B2B0000}"/>
    <cellStyle name="20% - Accent1 2 4 2 2 2 2" xfId="11065" xr:uid="{00000000-0005-0000-0000-00002C2B0000}"/>
    <cellStyle name="20% - Accent1 2 4 2 2 3" xfId="11066" xr:uid="{00000000-0005-0000-0000-00002D2B0000}"/>
    <cellStyle name="20% - Accent1 2 4 2 2 4" xfId="11067" xr:uid="{00000000-0005-0000-0000-00002E2B0000}"/>
    <cellStyle name="20% - Accent1 2 4 2 3" xfId="11068" xr:uid="{00000000-0005-0000-0000-00002F2B0000}"/>
    <cellStyle name="20% - Accent1 2 4 2 3 2" xfId="11069" xr:uid="{00000000-0005-0000-0000-0000302B0000}"/>
    <cellStyle name="20% - Accent1 2 4 2 3 2 2" xfId="11070" xr:uid="{00000000-0005-0000-0000-0000312B0000}"/>
    <cellStyle name="20% - Accent1 2 4 2 3 3" xfId="11071" xr:uid="{00000000-0005-0000-0000-0000322B0000}"/>
    <cellStyle name="20% - Accent1 2 4 2 3 4" xfId="11072" xr:uid="{00000000-0005-0000-0000-0000332B0000}"/>
    <cellStyle name="20% - Accent1 2 4 2 4" xfId="11073" xr:uid="{00000000-0005-0000-0000-0000342B0000}"/>
    <cellStyle name="20% - Accent1 2 4 2 4 2" xfId="11074" xr:uid="{00000000-0005-0000-0000-0000352B0000}"/>
    <cellStyle name="20% - Accent1 2 4 2 5" xfId="11075" xr:uid="{00000000-0005-0000-0000-0000362B0000}"/>
    <cellStyle name="20% - Accent1 2 4 2 6" xfId="11076" xr:uid="{00000000-0005-0000-0000-0000372B0000}"/>
    <cellStyle name="20% - Accent1 2 4 3" xfId="11077" xr:uid="{00000000-0005-0000-0000-0000382B0000}"/>
    <cellStyle name="20% - Accent1 2 4 3 2" xfId="11078" xr:uid="{00000000-0005-0000-0000-0000392B0000}"/>
    <cellStyle name="20% - Accent1 2 4 3 2 2" xfId="11079" xr:uid="{00000000-0005-0000-0000-00003A2B0000}"/>
    <cellStyle name="20% - Accent1 2 4 3 3" xfId="11080" xr:uid="{00000000-0005-0000-0000-00003B2B0000}"/>
    <cellStyle name="20% - Accent1 2 4 3 4" xfId="11081" xr:uid="{00000000-0005-0000-0000-00003C2B0000}"/>
    <cellStyle name="20% - Accent1 2 4 4" xfId="11082" xr:uid="{00000000-0005-0000-0000-00003D2B0000}"/>
    <cellStyle name="20% - Accent1 2 4 4 2" xfId="11083" xr:uid="{00000000-0005-0000-0000-00003E2B0000}"/>
    <cellStyle name="20% - Accent1 2 4 4 2 2" xfId="11084" xr:uid="{00000000-0005-0000-0000-00003F2B0000}"/>
    <cellStyle name="20% - Accent1 2 4 4 3" xfId="11085" xr:uid="{00000000-0005-0000-0000-0000402B0000}"/>
    <cellStyle name="20% - Accent1 2 4 4 4" xfId="11086" xr:uid="{00000000-0005-0000-0000-0000412B0000}"/>
    <cellStyle name="20% - Accent1 2 4 5" xfId="11087" xr:uid="{00000000-0005-0000-0000-0000422B0000}"/>
    <cellStyle name="20% - Accent1 2 4 5 2" xfId="11088" xr:uid="{00000000-0005-0000-0000-0000432B0000}"/>
    <cellStyle name="20% - Accent1 2 4 6" xfId="11089" xr:uid="{00000000-0005-0000-0000-0000442B0000}"/>
    <cellStyle name="20% - Accent1 2 4 7" xfId="11090" xr:uid="{00000000-0005-0000-0000-0000452B0000}"/>
    <cellStyle name="20% - Accent1 2 5" xfId="11091" xr:uid="{00000000-0005-0000-0000-0000462B0000}"/>
    <cellStyle name="20% - Accent1 2 6" xfId="11092" xr:uid="{00000000-0005-0000-0000-0000472B0000}"/>
    <cellStyle name="20% - Accent1 2 6 2" xfId="11093" xr:uid="{00000000-0005-0000-0000-0000482B0000}"/>
    <cellStyle name="20% - Accent1 2 6 2 2" xfId="11094" xr:uid="{00000000-0005-0000-0000-0000492B0000}"/>
    <cellStyle name="20% - Accent1 2 6 2 2 2" xfId="11095" xr:uid="{00000000-0005-0000-0000-00004A2B0000}"/>
    <cellStyle name="20% - Accent1 2 6 2 3" xfId="11096" xr:uid="{00000000-0005-0000-0000-00004B2B0000}"/>
    <cellStyle name="20% - Accent1 2 6 2 4" xfId="11097" xr:uid="{00000000-0005-0000-0000-00004C2B0000}"/>
    <cellStyle name="20% - Accent1 2 6 3" xfId="11098" xr:uid="{00000000-0005-0000-0000-00004D2B0000}"/>
    <cellStyle name="20% - Accent1 2 6 3 2" xfId="11099" xr:uid="{00000000-0005-0000-0000-00004E2B0000}"/>
    <cellStyle name="20% - Accent1 2 6 3 2 2" xfId="11100" xr:uid="{00000000-0005-0000-0000-00004F2B0000}"/>
    <cellStyle name="20% - Accent1 2 6 3 3" xfId="11101" xr:uid="{00000000-0005-0000-0000-0000502B0000}"/>
    <cellStyle name="20% - Accent1 2 6 3 4" xfId="11102" xr:uid="{00000000-0005-0000-0000-0000512B0000}"/>
    <cellStyle name="20% - Accent1 2 6 4" xfId="11103" xr:uid="{00000000-0005-0000-0000-0000522B0000}"/>
    <cellStyle name="20% - Accent1 2 6 4 2" xfId="11104" xr:uid="{00000000-0005-0000-0000-0000532B0000}"/>
    <cellStyle name="20% - Accent1 2 6 5" xfId="11105" xr:uid="{00000000-0005-0000-0000-0000542B0000}"/>
    <cellStyle name="20% - Accent1 2 6 6" xfId="11106" xr:uid="{00000000-0005-0000-0000-0000552B0000}"/>
    <cellStyle name="20% - Accent1 2 7" xfId="11107" xr:uid="{00000000-0005-0000-0000-0000562B0000}"/>
    <cellStyle name="20% - Accent1 2 7 2" xfId="11108" xr:uid="{00000000-0005-0000-0000-0000572B0000}"/>
    <cellStyle name="20% - Accent1 2 7 2 2" xfId="11109" xr:uid="{00000000-0005-0000-0000-0000582B0000}"/>
    <cellStyle name="20% - Accent1 2 7 3" xfId="11110" xr:uid="{00000000-0005-0000-0000-0000592B0000}"/>
    <cellStyle name="20% - Accent1 2 7 4" xfId="11111" xr:uid="{00000000-0005-0000-0000-00005A2B0000}"/>
    <cellStyle name="20% - Accent1 2 8" xfId="11112" xr:uid="{00000000-0005-0000-0000-00005B2B0000}"/>
    <cellStyle name="20% - Accent1 2 8 2" xfId="11113" xr:uid="{00000000-0005-0000-0000-00005C2B0000}"/>
    <cellStyle name="20% - Accent1 2 8 2 2" xfId="11114" xr:uid="{00000000-0005-0000-0000-00005D2B0000}"/>
    <cellStyle name="20% - Accent1 2 8 3" xfId="11115" xr:uid="{00000000-0005-0000-0000-00005E2B0000}"/>
    <cellStyle name="20% - Accent1 2 8 4" xfId="11116" xr:uid="{00000000-0005-0000-0000-00005F2B0000}"/>
    <cellStyle name="20% - Accent1 2 9" xfId="11117" xr:uid="{00000000-0005-0000-0000-0000602B0000}"/>
    <cellStyle name="20% - Accent1 2 9 2" xfId="11118" xr:uid="{00000000-0005-0000-0000-0000612B0000}"/>
    <cellStyle name="20% - Accent1 20" xfId="11119" xr:uid="{00000000-0005-0000-0000-0000622B0000}"/>
    <cellStyle name="20% - Accent1 20 2" xfId="11120" xr:uid="{00000000-0005-0000-0000-0000632B0000}"/>
    <cellStyle name="20% - Accent1 20 2 2" xfId="11121" xr:uid="{00000000-0005-0000-0000-0000642B0000}"/>
    <cellStyle name="20% - Accent1 20 2 2 2" xfId="11122" xr:uid="{00000000-0005-0000-0000-0000652B0000}"/>
    <cellStyle name="20% - Accent1 20 2 2 2 2" xfId="11123" xr:uid="{00000000-0005-0000-0000-0000662B0000}"/>
    <cellStyle name="20% - Accent1 20 2 2 3" xfId="11124" xr:uid="{00000000-0005-0000-0000-0000672B0000}"/>
    <cellStyle name="20% - Accent1 20 2 2 4" xfId="11125" xr:uid="{00000000-0005-0000-0000-0000682B0000}"/>
    <cellStyle name="20% - Accent1 20 2 3" xfId="11126" xr:uid="{00000000-0005-0000-0000-0000692B0000}"/>
    <cellStyle name="20% - Accent1 20 2 3 2" xfId="11127" xr:uid="{00000000-0005-0000-0000-00006A2B0000}"/>
    <cellStyle name="20% - Accent1 20 2 3 2 2" xfId="11128" xr:uid="{00000000-0005-0000-0000-00006B2B0000}"/>
    <cellStyle name="20% - Accent1 20 2 3 3" xfId="11129" xr:uid="{00000000-0005-0000-0000-00006C2B0000}"/>
    <cellStyle name="20% - Accent1 20 2 3 4" xfId="11130" xr:uid="{00000000-0005-0000-0000-00006D2B0000}"/>
    <cellStyle name="20% - Accent1 20 2 4" xfId="11131" xr:uid="{00000000-0005-0000-0000-00006E2B0000}"/>
    <cellStyle name="20% - Accent1 20 2 4 2" xfId="11132" xr:uid="{00000000-0005-0000-0000-00006F2B0000}"/>
    <cellStyle name="20% - Accent1 20 2 5" xfId="11133" xr:uid="{00000000-0005-0000-0000-0000702B0000}"/>
    <cellStyle name="20% - Accent1 20 2 6" xfId="11134" xr:uid="{00000000-0005-0000-0000-0000712B0000}"/>
    <cellStyle name="20% - Accent1 20 3" xfId="11135" xr:uid="{00000000-0005-0000-0000-0000722B0000}"/>
    <cellStyle name="20% - Accent1 20 3 2" xfId="11136" xr:uid="{00000000-0005-0000-0000-0000732B0000}"/>
    <cellStyle name="20% - Accent1 20 3 2 2" xfId="11137" xr:uid="{00000000-0005-0000-0000-0000742B0000}"/>
    <cellStyle name="20% - Accent1 20 3 3" xfId="11138" xr:uid="{00000000-0005-0000-0000-0000752B0000}"/>
    <cellStyle name="20% - Accent1 20 3 4" xfId="11139" xr:uid="{00000000-0005-0000-0000-0000762B0000}"/>
    <cellStyle name="20% - Accent1 20 4" xfId="11140" xr:uid="{00000000-0005-0000-0000-0000772B0000}"/>
    <cellStyle name="20% - Accent1 20 4 2" xfId="11141" xr:uid="{00000000-0005-0000-0000-0000782B0000}"/>
    <cellStyle name="20% - Accent1 20 4 2 2" xfId="11142" xr:uid="{00000000-0005-0000-0000-0000792B0000}"/>
    <cellStyle name="20% - Accent1 20 4 3" xfId="11143" xr:uid="{00000000-0005-0000-0000-00007A2B0000}"/>
    <cellStyle name="20% - Accent1 20 4 4" xfId="11144" xr:uid="{00000000-0005-0000-0000-00007B2B0000}"/>
    <cellStyle name="20% - Accent1 20 5" xfId="11145" xr:uid="{00000000-0005-0000-0000-00007C2B0000}"/>
    <cellStyle name="20% - Accent1 20 5 2" xfId="11146" xr:uid="{00000000-0005-0000-0000-00007D2B0000}"/>
    <cellStyle name="20% - Accent1 20 6" xfId="11147" xr:uid="{00000000-0005-0000-0000-00007E2B0000}"/>
    <cellStyle name="20% - Accent1 20 7" xfId="11148" xr:uid="{00000000-0005-0000-0000-00007F2B0000}"/>
    <cellStyle name="20% - Accent1 21" xfId="11149" xr:uid="{00000000-0005-0000-0000-0000802B0000}"/>
    <cellStyle name="20% - Accent1 21 2" xfId="11150" xr:uid="{00000000-0005-0000-0000-0000812B0000}"/>
    <cellStyle name="20% - Accent1 21 2 2" xfId="11151" xr:uid="{00000000-0005-0000-0000-0000822B0000}"/>
    <cellStyle name="20% - Accent1 21 2 2 2" xfId="11152" xr:uid="{00000000-0005-0000-0000-0000832B0000}"/>
    <cellStyle name="20% - Accent1 21 2 2 2 2" xfId="11153" xr:uid="{00000000-0005-0000-0000-0000842B0000}"/>
    <cellStyle name="20% - Accent1 21 2 2 3" xfId="11154" xr:uid="{00000000-0005-0000-0000-0000852B0000}"/>
    <cellStyle name="20% - Accent1 21 2 2 4" xfId="11155" xr:uid="{00000000-0005-0000-0000-0000862B0000}"/>
    <cellStyle name="20% - Accent1 21 2 3" xfId="11156" xr:uid="{00000000-0005-0000-0000-0000872B0000}"/>
    <cellStyle name="20% - Accent1 21 2 3 2" xfId="11157" xr:uid="{00000000-0005-0000-0000-0000882B0000}"/>
    <cellStyle name="20% - Accent1 21 2 3 2 2" xfId="11158" xr:uid="{00000000-0005-0000-0000-0000892B0000}"/>
    <cellStyle name="20% - Accent1 21 2 3 3" xfId="11159" xr:uid="{00000000-0005-0000-0000-00008A2B0000}"/>
    <cellStyle name="20% - Accent1 21 2 3 4" xfId="11160" xr:uid="{00000000-0005-0000-0000-00008B2B0000}"/>
    <cellStyle name="20% - Accent1 21 2 4" xfId="11161" xr:uid="{00000000-0005-0000-0000-00008C2B0000}"/>
    <cellStyle name="20% - Accent1 21 2 4 2" xfId="11162" xr:uid="{00000000-0005-0000-0000-00008D2B0000}"/>
    <cellStyle name="20% - Accent1 21 2 5" xfId="11163" xr:uid="{00000000-0005-0000-0000-00008E2B0000}"/>
    <cellStyle name="20% - Accent1 21 2 6" xfId="11164" xr:uid="{00000000-0005-0000-0000-00008F2B0000}"/>
    <cellStyle name="20% - Accent1 21 3" xfId="11165" xr:uid="{00000000-0005-0000-0000-0000902B0000}"/>
    <cellStyle name="20% - Accent1 21 3 2" xfId="11166" xr:uid="{00000000-0005-0000-0000-0000912B0000}"/>
    <cellStyle name="20% - Accent1 21 3 2 2" xfId="11167" xr:uid="{00000000-0005-0000-0000-0000922B0000}"/>
    <cellStyle name="20% - Accent1 21 3 3" xfId="11168" xr:uid="{00000000-0005-0000-0000-0000932B0000}"/>
    <cellStyle name="20% - Accent1 21 3 4" xfId="11169" xr:uid="{00000000-0005-0000-0000-0000942B0000}"/>
    <cellStyle name="20% - Accent1 21 4" xfId="11170" xr:uid="{00000000-0005-0000-0000-0000952B0000}"/>
    <cellStyle name="20% - Accent1 21 4 2" xfId="11171" xr:uid="{00000000-0005-0000-0000-0000962B0000}"/>
    <cellStyle name="20% - Accent1 21 4 2 2" xfId="11172" xr:uid="{00000000-0005-0000-0000-0000972B0000}"/>
    <cellStyle name="20% - Accent1 21 4 3" xfId="11173" xr:uid="{00000000-0005-0000-0000-0000982B0000}"/>
    <cellStyle name="20% - Accent1 21 4 4" xfId="11174" xr:uid="{00000000-0005-0000-0000-0000992B0000}"/>
    <cellStyle name="20% - Accent1 21 5" xfId="11175" xr:uid="{00000000-0005-0000-0000-00009A2B0000}"/>
    <cellStyle name="20% - Accent1 21 5 2" xfId="11176" xr:uid="{00000000-0005-0000-0000-00009B2B0000}"/>
    <cellStyle name="20% - Accent1 21 6" xfId="11177" xr:uid="{00000000-0005-0000-0000-00009C2B0000}"/>
    <cellStyle name="20% - Accent1 21 7" xfId="11178" xr:uid="{00000000-0005-0000-0000-00009D2B0000}"/>
    <cellStyle name="20% - Accent1 22" xfId="11179" xr:uid="{00000000-0005-0000-0000-00009E2B0000}"/>
    <cellStyle name="20% - Accent1 22 2" xfId="11180" xr:uid="{00000000-0005-0000-0000-00009F2B0000}"/>
    <cellStyle name="20% - Accent1 22 2 2" xfId="11181" xr:uid="{00000000-0005-0000-0000-0000A02B0000}"/>
    <cellStyle name="20% - Accent1 22 2 2 2" xfId="11182" xr:uid="{00000000-0005-0000-0000-0000A12B0000}"/>
    <cellStyle name="20% - Accent1 22 2 2 2 2" xfId="11183" xr:uid="{00000000-0005-0000-0000-0000A22B0000}"/>
    <cellStyle name="20% - Accent1 22 2 2 3" xfId="11184" xr:uid="{00000000-0005-0000-0000-0000A32B0000}"/>
    <cellStyle name="20% - Accent1 22 2 2 4" xfId="11185" xr:uid="{00000000-0005-0000-0000-0000A42B0000}"/>
    <cellStyle name="20% - Accent1 22 2 3" xfId="11186" xr:uid="{00000000-0005-0000-0000-0000A52B0000}"/>
    <cellStyle name="20% - Accent1 22 2 3 2" xfId="11187" xr:uid="{00000000-0005-0000-0000-0000A62B0000}"/>
    <cellStyle name="20% - Accent1 22 2 3 2 2" xfId="11188" xr:uid="{00000000-0005-0000-0000-0000A72B0000}"/>
    <cellStyle name="20% - Accent1 22 2 3 3" xfId="11189" xr:uid="{00000000-0005-0000-0000-0000A82B0000}"/>
    <cellStyle name="20% - Accent1 22 2 3 4" xfId="11190" xr:uid="{00000000-0005-0000-0000-0000A92B0000}"/>
    <cellStyle name="20% - Accent1 22 2 4" xfId="11191" xr:uid="{00000000-0005-0000-0000-0000AA2B0000}"/>
    <cellStyle name="20% - Accent1 22 2 4 2" xfId="11192" xr:uid="{00000000-0005-0000-0000-0000AB2B0000}"/>
    <cellStyle name="20% - Accent1 22 2 5" xfId="11193" xr:uid="{00000000-0005-0000-0000-0000AC2B0000}"/>
    <cellStyle name="20% - Accent1 22 2 6" xfId="11194" xr:uid="{00000000-0005-0000-0000-0000AD2B0000}"/>
    <cellStyle name="20% - Accent1 22 3" xfId="11195" xr:uid="{00000000-0005-0000-0000-0000AE2B0000}"/>
    <cellStyle name="20% - Accent1 22 3 2" xfId="11196" xr:uid="{00000000-0005-0000-0000-0000AF2B0000}"/>
    <cellStyle name="20% - Accent1 22 3 2 2" xfId="11197" xr:uid="{00000000-0005-0000-0000-0000B02B0000}"/>
    <cellStyle name="20% - Accent1 22 3 3" xfId="11198" xr:uid="{00000000-0005-0000-0000-0000B12B0000}"/>
    <cellStyle name="20% - Accent1 22 3 4" xfId="11199" xr:uid="{00000000-0005-0000-0000-0000B22B0000}"/>
    <cellStyle name="20% - Accent1 22 4" xfId="11200" xr:uid="{00000000-0005-0000-0000-0000B32B0000}"/>
    <cellStyle name="20% - Accent1 22 4 2" xfId="11201" xr:uid="{00000000-0005-0000-0000-0000B42B0000}"/>
    <cellStyle name="20% - Accent1 22 4 2 2" xfId="11202" xr:uid="{00000000-0005-0000-0000-0000B52B0000}"/>
    <cellStyle name="20% - Accent1 22 4 3" xfId="11203" xr:uid="{00000000-0005-0000-0000-0000B62B0000}"/>
    <cellStyle name="20% - Accent1 22 4 4" xfId="11204" xr:uid="{00000000-0005-0000-0000-0000B72B0000}"/>
    <cellStyle name="20% - Accent1 22 5" xfId="11205" xr:uid="{00000000-0005-0000-0000-0000B82B0000}"/>
    <cellStyle name="20% - Accent1 22 5 2" xfId="11206" xr:uid="{00000000-0005-0000-0000-0000B92B0000}"/>
    <cellStyle name="20% - Accent1 22 6" xfId="11207" xr:uid="{00000000-0005-0000-0000-0000BA2B0000}"/>
    <cellStyle name="20% - Accent1 22 7" xfId="11208" xr:uid="{00000000-0005-0000-0000-0000BB2B0000}"/>
    <cellStyle name="20% - Accent1 23" xfId="11209" xr:uid="{00000000-0005-0000-0000-0000BC2B0000}"/>
    <cellStyle name="20% - Accent1 23 2" xfId="11210" xr:uid="{00000000-0005-0000-0000-0000BD2B0000}"/>
    <cellStyle name="20% - Accent1 23 2 2" xfId="11211" xr:uid="{00000000-0005-0000-0000-0000BE2B0000}"/>
    <cellStyle name="20% - Accent1 23 2 2 2" xfId="11212" xr:uid="{00000000-0005-0000-0000-0000BF2B0000}"/>
    <cellStyle name="20% - Accent1 23 2 2 2 2" xfId="11213" xr:uid="{00000000-0005-0000-0000-0000C02B0000}"/>
    <cellStyle name="20% - Accent1 23 2 2 3" xfId="11214" xr:uid="{00000000-0005-0000-0000-0000C12B0000}"/>
    <cellStyle name="20% - Accent1 23 2 2 4" xfId="11215" xr:uid="{00000000-0005-0000-0000-0000C22B0000}"/>
    <cellStyle name="20% - Accent1 23 2 3" xfId="11216" xr:uid="{00000000-0005-0000-0000-0000C32B0000}"/>
    <cellStyle name="20% - Accent1 23 2 3 2" xfId="11217" xr:uid="{00000000-0005-0000-0000-0000C42B0000}"/>
    <cellStyle name="20% - Accent1 23 2 3 2 2" xfId="11218" xr:uid="{00000000-0005-0000-0000-0000C52B0000}"/>
    <cellStyle name="20% - Accent1 23 2 3 3" xfId="11219" xr:uid="{00000000-0005-0000-0000-0000C62B0000}"/>
    <cellStyle name="20% - Accent1 23 2 3 4" xfId="11220" xr:uid="{00000000-0005-0000-0000-0000C72B0000}"/>
    <cellStyle name="20% - Accent1 23 2 4" xfId="11221" xr:uid="{00000000-0005-0000-0000-0000C82B0000}"/>
    <cellStyle name="20% - Accent1 23 2 4 2" xfId="11222" xr:uid="{00000000-0005-0000-0000-0000C92B0000}"/>
    <cellStyle name="20% - Accent1 23 2 5" xfId="11223" xr:uid="{00000000-0005-0000-0000-0000CA2B0000}"/>
    <cellStyle name="20% - Accent1 23 2 6" xfId="11224" xr:uid="{00000000-0005-0000-0000-0000CB2B0000}"/>
    <cellStyle name="20% - Accent1 23 3" xfId="11225" xr:uid="{00000000-0005-0000-0000-0000CC2B0000}"/>
    <cellStyle name="20% - Accent1 23 3 2" xfId="11226" xr:uid="{00000000-0005-0000-0000-0000CD2B0000}"/>
    <cellStyle name="20% - Accent1 23 3 2 2" xfId="11227" xr:uid="{00000000-0005-0000-0000-0000CE2B0000}"/>
    <cellStyle name="20% - Accent1 23 3 3" xfId="11228" xr:uid="{00000000-0005-0000-0000-0000CF2B0000}"/>
    <cellStyle name="20% - Accent1 23 3 4" xfId="11229" xr:uid="{00000000-0005-0000-0000-0000D02B0000}"/>
    <cellStyle name="20% - Accent1 23 4" xfId="11230" xr:uid="{00000000-0005-0000-0000-0000D12B0000}"/>
    <cellStyle name="20% - Accent1 23 4 2" xfId="11231" xr:uid="{00000000-0005-0000-0000-0000D22B0000}"/>
    <cellStyle name="20% - Accent1 23 4 2 2" xfId="11232" xr:uid="{00000000-0005-0000-0000-0000D32B0000}"/>
    <cellStyle name="20% - Accent1 23 4 3" xfId="11233" xr:uid="{00000000-0005-0000-0000-0000D42B0000}"/>
    <cellStyle name="20% - Accent1 23 4 4" xfId="11234" xr:uid="{00000000-0005-0000-0000-0000D52B0000}"/>
    <cellStyle name="20% - Accent1 23 5" xfId="11235" xr:uid="{00000000-0005-0000-0000-0000D62B0000}"/>
    <cellStyle name="20% - Accent1 23 5 2" xfId="11236" xr:uid="{00000000-0005-0000-0000-0000D72B0000}"/>
    <cellStyle name="20% - Accent1 23 6" xfId="11237" xr:uid="{00000000-0005-0000-0000-0000D82B0000}"/>
    <cellStyle name="20% - Accent1 23 7" xfId="11238" xr:uid="{00000000-0005-0000-0000-0000D92B0000}"/>
    <cellStyle name="20% - Accent1 24" xfId="11239" xr:uid="{00000000-0005-0000-0000-0000DA2B0000}"/>
    <cellStyle name="20% - Accent1 24 2" xfId="11240" xr:uid="{00000000-0005-0000-0000-0000DB2B0000}"/>
    <cellStyle name="20% - Accent1 24 2 2" xfId="11241" xr:uid="{00000000-0005-0000-0000-0000DC2B0000}"/>
    <cellStyle name="20% - Accent1 24 2 2 2" xfId="11242" xr:uid="{00000000-0005-0000-0000-0000DD2B0000}"/>
    <cellStyle name="20% - Accent1 24 2 3" xfId="11243" xr:uid="{00000000-0005-0000-0000-0000DE2B0000}"/>
    <cellStyle name="20% - Accent1 24 2 4" xfId="11244" xr:uid="{00000000-0005-0000-0000-0000DF2B0000}"/>
    <cellStyle name="20% - Accent1 24 3" xfId="11245" xr:uid="{00000000-0005-0000-0000-0000E02B0000}"/>
    <cellStyle name="20% - Accent1 24 3 2" xfId="11246" xr:uid="{00000000-0005-0000-0000-0000E12B0000}"/>
    <cellStyle name="20% - Accent1 24 3 2 2" xfId="11247" xr:uid="{00000000-0005-0000-0000-0000E22B0000}"/>
    <cellStyle name="20% - Accent1 24 3 3" xfId="11248" xr:uid="{00000000-0005-0000-0000-0000E32B0000}"/>
    <cellStyle name="20% - Accent1 24 3 4" xfId="11249" xr:uid="{00000000-0005-0000-0000-0000E42B0000}"/>
    <cellStyle name="20% - Accent1 24 4" xfId="11250" xr:uid="{00000000-0005-0000-0000-0000E52B0000}"/>
    <cellStyle name="20% - Accent1 24 4 2" xfId="11251" xr:uid="{00000000-0005-0000-0000-0000E62B0000}"/>
    <cellStyle name="20% - Accent1 24 5" xfId="11252" xr:uid="{00000000-0005-0000-0000-0000E72B0000}"/>
    <cellStyle name="20% - Accent1 24 6" xfId="11253" xr:uid="{00000000-0005-0000-0000-0000E82B0000}"/>
    <cellStyle name="20% - Accent1 25" xfId="11254" xr:uid="{00000000-0005-0000-0000-0000E92B0000}"/>
    <cellStyle name="20% - Accent1 25 2" xfId="11255" xr:uid="{00000000-0005-0000-0000-0000EA2B0000}"/>
    <cellStyle name="20% - Accent1 25 2 2" xfId="11256" xr:uid="{00000000-0005-0000-0000-0000EB2B0000}"/>
    <cellStyle name="20% - Accent1 25 2 2 2" xfId="11257" xr:uid="{00000000-0005-0000-0000-0000EC2B0000}"/>
    <cellStyle name="20% - Accent1 25 2 3" xfId="11258" xr:uid="{00000000-0005-0000-0000-0000ED2B0000}"/>
    <cellStyle name="20% - Accent1 25 2 4" xfId="11259" xr:uid="{00000000-0005-0000-0000-0000EE2B0000}"/>
    <cellStyle name="20% - Accent1 25 3" xfId="11260" xr:uid="{00000000-0005-0000-0000-0000EF2B0000}"/>
    <cellStyle name="20% - Accent1 25 3 2" xfId="11261" xr:uid="{00000000-0005-0000-0000-0000F02B0000}"/>
    <cellStyle name="20% - Accent1 25 3 2 2" xfId="11262" xr:uid="{00000000-0005-0000-0000-0000F12B0000}"/>
    <cellStyle name="20% - Accent1 25 3 3" xfId="11263" xr:uid="{00000000-0005-0000-0000-0000F22B0000}"/>
    <cellStyle name="20% - Accent1 25 3 4" xfId="11264" xr:uid="{00000000-0005-0000-0000-0000F32B0000}"/>
    <cellStyle name="20% - Accent1 25 4" xfId="11265" xr:uid="{00000000-0005-0000-0000-0000F42B0000}"/>
    <cellStyle name="20% - Accent1 25 4 2" xfId="11266" xr:uid="{00000000-0005-0000-0000-0000F52B0000}"/>
    <cellStyle name="20% - Accent1 25 5" xfId="11267" xr:uid="{00000000-0005-0000-0000-0000F62B0000}"/>
    <cellStyle name="20% - Accent1 25 6" xfId="11268" xr:uid="{00000000-0005-0000-0000-0000F72B0000}"/>
    <cellStyle name="20% - Accent1 26" xfId="11269" xr:uid="{00000000-0005-0000-0000-0000F82B0000}"/>
    <cellStyle name="20% - Accent1 27" xfId="11270" xr:uid="{00000000-0005-0000-0000-0000F92B0000}"/>
    <cellStyle name="20% - Accent1 28" xfId="11271" xr:uid="{00000000-0005-0000-0000-0000FA2B0000}"/>
    <cellStyle name="20% - Accent1 29" xfId="11272" xr:uid="{00000000-0005-0000-0000-0000FB2B0000}"/>
    <cellStyle name="20% - Accent1 3" xfId="11273" xr:uid="{00000000-0005-0000-0000-0000FC2B0000}"/>
    <cellStyle name="20% - Accent1 3 10" xfId="11274" xr:uid="{00000000-0005-0000-0000-0000FD2B0000}"/>
    <cellStyle name="20% - Accent1 3 11" xfId="11275" xr:uid="{00000000-0005-0000-0000-0000FE2B0000}"/>
    <cellStyle name="20% - Accent1 3 2" xfId="11276" xr:uid="{00000000-0005-0000-0000-0000FF2B0000}"/>
    <cellStyle name="20% - Accent1 3 2 10" xfId="11277" xr:uid="{00000000-0005-0000-0000-0000002C0000}"/>
    <cellStyle name="20% - Accent1 3 2 2" xfId="11278" xr:uid="{00000000-0005-0000-0000-0000012C0000}"/>
    <cellStyle name="20% - Accent1 3 2 2 2" xfId="11279" xr:uid="{00000000-0005-0000-0000-0000022C0000}"/>
    <cellStyle name="20% - Accent1 3 2 2 2 2" xfId="11280" xr:uid="{00000000-0005-0000-0000-0000032C0000}"/>
    <cellStyle name="20% - Accent1 3 2 2 2 2 2" xfId="11281" xr:uid="{00000000-0005-0000-0000-0000042C0000}"/>
    <cellStyle name="20% - Accent1 3 2 2 2 2 2 2" xfId="11282" xr:uid="{00000000-0005-0000-0000-0000052C0000}"/>
    <cellStyle name="20% - Accent1 3 2 2 2 2 2 2 2" xfId="11283" xr:uid="{00000000-0005-0000-0000-0000062C0000}"/>
    <cellStyle name="20% - Accent1 3 2 2 2 2 2 3" xfId="11284" xr:uid="{00000000-0005-0000-0000-0000072C0000}"/>
    <cellStyle name="20% - Accent1 3 2 2 2 2 2 4" xfId="11285" xr:uid="{00000000-0005-0000-0000-0000082C0000}"/>
    <cellStyle name="20% - Accent1 3 2 2 2 2 3" xfId="11286" xr:uid="{00000000-0005-0000-0000-0000092C0000}"/>
    <cellStyle name="20% - Accent1 3 2 2 2 2 3 2" xfId="11287" xr:uid="{00000000-0005-0000-0000-00000A2C0000}"/>
    <cellStyle name="20% - Accent1 3 2 2 2 2 3 2 2" xfId="11288" xr:uid="{00000000-0005-0000-0000-00000B2C0000}"/>
    <cellStyle name="20% - Accent1 3 2 2 2 2 3 3" xfId="11289" xr:uid="{00000000-0005-0000-0000-00000C2C0000}"/>
    <cellStyle name="20% - Accent1 3 2 2 2 2 3 4" xfId="11290" xr:uid="{00000000-0005-0000-0000-00000D2C0000}"/>
    <cellStyle name="20% - Accent1 3 2 2 2 2 4" xfId="11291" xr:uid="{00000000-0005-0000-0000-00000E2C0000}"/>
    <cellStyle name="20% - Accent1 3 2 2 2 2 4 2" xfId="11292" xr:uid="{00000000-0005-0000-0000-00000F2C0000}"/>
    <cellStyle name="20% - Accent1 3 2 2 2 2 5" xfId="11293" xr:uid="{00000000-0005-0000-0000-0000102C0000}"/>
    <cellStyle name="20% - Accent1 3 2 2 2 2 6" xfId="11294" xr:uid="{00000000-0005-0000-0000-0000112C0000}"/>
    <cellStyle name="20% - Accent1 3 2 2 2 3" xfId="11295" xr:uid="{00000000-0005-0000-0000-0000122C0000}"/>
    <cellStyle name="20% - Accent1 3 2 2 2 3 2" xfId="11296" xr:uid="{00000000-0005-0000-0000-0000132C0000}"/>
    <cellStyle name="20% - Accent1 3 2 2 2 3 2 2" xfId="11297" xr:uid="{00000000-0005-0000-0000-0000142C0000}"/>
    <cellStyle name="20% - Accent1 3 2 2 2 3 3" xfId="11298" xr:uid="{00000000-0005-0000-0000-0000152C0000}"/>
    <cellStyle name="20% - Accent1 3 2 2 2 3 4" xfId="11299" xr:uid="{00000000-0005-0000-0000-0000162C0000}"/>
    <cellStyle name="20% - Accent1 3 2 2 2 4" xfId="11300" xr:uid="{00000000-0005-0000-0000-0000172C0000}"/>
    <cellStyle name="20% - Accent1 3 2 2 2 4 2" xfId="11301" xr:uid="{00000000-0005-0000-0000-0000182C0000}"/>
    <cellStyle name="20% - Accent1 3 2 2 2 4 2 2" xfId="11302" xr:uid="{00000000-0005-0000-0000-0000192C0000}"/>
    <cellStyle name="20% - Accent1 3 2 2 2 4 3" xfId="11303" xr:uid="{00000000-0005-0000-0000-00001A2C0000}"/>
    <cellStyle name="20% - Accent1 3 2 2 2 4 4" xfId="11304" xr:uid="{00000000-0005-0000-0000-00001B2C0000}"/>
    <cellStyle name="20% - Accent1 3 2 2 2 5" xfId="11305" xr:uid="{00000000-0005-0000-0000-00001C2C0000}"/>
    <cellStyle name="20% - Accent1 3 2 2 2 5 2" xfId="11306" xr:uid="{00000000-0005-0000-0000-00001D2C0000}"/>
    <cellStyle name="20% - Accent1 3 2 2 2 6" xfId="11307" xr:uid="{00000000-0005-0000-0000-00001E2C0000}"/>
    <cellStyle name="20% - Accent1 3 2 2 2 7" xfId="11308" xr:uid="{00000000-0005-0000-0000-00001F2C0000}"/>
    <cellStyle name="20% - Accent1 3 2 2 3" xfId="11309" xr:uid="{00000000-0005-0000-0000-0000202C0000}"/>
    <cellStyle name="20% - Accent1 3 2 2 3 2" xfId="11310" xr:uid="{00000000-0005-0000-0000-0000212C0000}"/>
    <cellStyle name="20% - Accent1 3 2 2 3 2 2" xfId="11311" xr:uid="{00000000-0005-0000-0000-0000222C0000}"/>
    <cellStyle name="20% - Accent1 3 2 2 3 2 2 2" xfId="11312" xr:uid="{00000000-0005-0000-0000-0000232C0000}"/>
    <cellStyle name="20% - Accent1 3 2 2 3 2 3" xfId="11313" xr:uid="{00000000-0005-0000-0000-0000242C0000}"/>
    <cellStyle name="20% - Accent1 3 2 2 3 2 4" xfId="11314" xr:uid="{00000000-0005-0000-0000-0000252C0000}"/>
    <cellStyle name="20% - Accent1 3 2 2 3 3" xfId="11315" xr:uid="{00000000-0005-0000-0000-0000262C0000}"/>
    <cellStyle name="20% - Accent1 3 2 2 3 3 2" xfId="11316" xr:uid="{00000000-0005-0000-0000-0000272C0000}"/>
    <cellStyle name="20% - Accent1 3 2 2 3 3 2 2" xfId="11317" xr:uid="{00000000-0005-0000-0000-0000282C0000}"/>
    <cellStyle name="20% - Accent1 3 2 2 3 3 3" xfId="11318" xr:uid="{00000000-0005-0000-0000-0000292C0000}"/>
    <cellStyle name="20% - Accent1 3 2 2 3 3 4" xfId="11319" xr:uid="{00000000-0005-0000-0000-00002A2C0000}"/>
    <cellStyle name="20% - Accent1 3 2 2 3 4" xfId="11320" xr:uid="{00000000-0005-0000-0000-00002B2C0000}"/>
    <cellStyle name="20% - Accent1 3 2 2 3 4 2" xfId="11321" xr:uid="{00000000-0005-0000-0000-00002C2C0000}"/>
    <cellStyle name="20% - Accent1 3 2 2 3 5" xfId="11322" xr:uid="{00000000-0005-0000-0000-00002D2C0000}"/>
    <cellStyle name="20% - Accent1 3 2 2 3 6" xfId="11323" xr:uid="{00000000-0005-0000-0000-00002E2C0000}"/>
    <cellStyle name="20% - Accent1 3 2 2 4" xfId="11324" xr:uid="{00000000-0005-0000-0000-00002F2C0000}"/>
    <cellStyle name="20% - Accent1 3 2 2 4 2" xfId="11325" xr:uid="{00000000-0005-0000-0000-0000302C0000}"/>
    <cellStyle name="20% - Accent1 3 2 2 4 2 2" xfId="11326" xr:uid="{00000000-0005-0000-0000-0000312C0000}"/>
    <cellStyle name="20% - Accent1 3 2 2 4 3" xfId="11327" xr:uid="{00000000-0005-0000-0000-0000322C0000}"/>
    <cellStyle name="20% - Accent1 3 2 2 4 4" xfId="11328" xr:uid="{00000000-0005-0000-0000-0000332C0000}"/>
    <cellStyle name="20% - Accent1 3 2 2 5" xfId="11329" xr:uid="{00000000-0005-0000-0000-0000342C0000}"/>
    <cellStyle name="20% - Accent1 3 2 2 5 2" xfId="11330" xr:uid="{00000000-0005-0000-0000-0000352C0000}"/>
    <cellStyle name="20% - Accent1 3 2 2 5 2 2" xfId="11331" xr:uid="{00000000-0005-0000-0000-0000362C0000}"/>
    <cellStyle name="20% - Accent1 3 2 2 5 3" xfId="11332" xr:uid="{00000000-0005-0000-0000-0000372C0000}"/>
    <cellStyle name="20% - Accent1 3 2 2 5 4" xfId="11333" xr:uid="{00000000-0005-0000-0000-0000382C0000}"/>
    <cellStyle name="20% - Accent1 3 2 2 6" xfId="11334" xr:uid="{00000000-0005-0000-0000-0000392C0000}"/>
    <cellStyle name="20% - Accent1 3 2 2 6 2" xfId="11335" xr:uid="{00000000-0005-0000-0000-00003A2C0000}"/>
    <cellStyle name="20% - Accent1 3 2 2 7" xfId="11336" xr:uid="{00000000-0005-0000-0000-00003B2C0000}"/>
    <cellStyle name="20% - Accent1 3 2 2 8" xfId="11337" xr:uid="{00000000-0005-0000-0000-00003C2C0000}"/>
    <cellStyle name="20% - Accent1 3 2 3" xfId="11338" xr:uid="{00000000-0005-0000-0000-00003D2C0000}"/>
    <cellStyle name="20% - Accent1 3 2 3 2" xfId="11339" xr:uid="{00000000-0005-0000-0000-00003E2C0000}"/>
    <cellStyle name="20% - Accent1 3 2 3 2 2" xfId="11340" xr:uid="{00000000-0005-0000-0000-00003F2C0000}"/>
    <cellStyle name="20% - Accent1 3 2 3 2 2 2" xfId="11341" xr:uid="{00000000-0005-0000-0000-0000402C0000}"/>
    <cellStyle name="20% - Accent1 3 2 3 2 2 2 2" xfId="11342" xr:uid="{00000000-0005-0000-0000-0000412C0000}"/>
    <cellStyle name="20% - Accent1 3 2 3 2 2 3" xfId="11343" xr:uid="{00000000-0005-0000-0000-0000422C0000}"/>
    <cellStyle name="20% - Accent1 3 2 3 2 2 4" xfId="11344" xr:uid="{00000000-0005-0000-0000-0000432C0000}"/>
    <cellStyle name="20% - Accent1 3 2 3 2 3" xfId="11345" xr:uid="{00000000-0005-0000-0000-0000442C0000}"/>
    <cellStyle name="20% - Accent1 3 2 3 2 3 2" xfId="11346" xr:uid="{00000000-0005-0000-0000-0000452C0000}"/>
    <cellStyle name="20% - Accent1 3 2 3 2 3 2 2" xfId="11347" xr:uid="{00000000-0005-0000-0000-0000462C0000}"/>
    <cellStyle name="20% - Accent1 3 2 3 2 3 3" xfId="11348" xr:uid="{00000000-0005-0000-0000-0000472C0000}"/>
    <cellStyle name="20% - Accent1 3 2 3 2 3 4" xfId="11349" xr:uid="{00000000-0005-0000-0000-0000482C0000}"/>
    <cellStyle name="20% - Accent1 3 2 3 2 4" xfId="11350" xr:uid="{00000000-0005-0000-0000-0000492C0000}"/>
    <cellStyle name="20% - Accent1 3 2 3 2 4 2" xfId="11351" xr:uid="{00000000-0005-0000-0000-00004A2C0000}"/>
    <cellStyle name="20% - Accent1 3 2 3 2 5" xfId="11352" xr:uid="{00000000-0005-0000-0000-00004B2C0000}"/>
    <cellStyle name="20% - Accent1 3 2 3 2 6" xfId="11353" xr:uid="{00000000-0005-0000-0000-00004C2C0000}"/>
    <cellStyle name="20% - Accent1 3 2 3 3" xfId="11354" xr:uid="{00000000-0005-0000-0000-00004D2C0000}"/>
    <cellStyle name="20% - Accent1 3 2 3 3 2" xfId="11355" xr:uid="{00000000-0005-0000-0000-00004E2C0000}"/>
    <cellStyle name="20% - Accent1 3 2 3 3 2 2" xfId="11356" xr:uid="{00000000-0005-0000-0000-00004F2C0000}"/>
    <cellStyle name="20% - Accent1 3 2 3 3 3" xfId="11357" xr:uid="{00000000-0005-0000-0000-0000502C0000}"/>
    <cellStyle name="20% - Accent1 3 2 3 3 4" xfId="11358" xr:uid="{00000000-0005-0000-0000-0000512C0000}"/>
    <cellStyle name="20% - Accent1 3 2 3 4" xfId="11359" xr:uid="{00000000-0005-0000-0000-0000522C0000}"/>
    <cellStyle name="20% - Accent1 3 2 3 4 2" xfId="11360" xr:uid="{00000000-0005-0000-0000-0000532C0000}"/>
    <cellStyle name="20% - Accent1 3 2 3 4 2 2" xfId="11361" xr:uid="{00000000-0005-0000-0000-0000542C0000}"/>
    <cellStyle name="20% - Accent1 3 2 3 4 3" xfId="11362" xr:uid="{00000000-0005-0000-0000-0000552C0000}"/>
    <cellStyle name="20% - Accent1 3 2 3 4 4" xfId="11363" xr:uid="{00000000-0005-0000-0000-0000562C0000}"/>
    <cellStyle name="20% - Accent1 3 2 3 5" xfId="11364" xr:uid="{00000000-0005-0000-0000-0000572C0000}"/>
    <cellStyle name="20% - Accent1 3 2 3 5 2" xfId="11365" xr:uid="{00000000-0005-0000-0000-0000582C0000}"/>
    <cellStyle name="20% - Accent1 3 2 3 6" xfId="11366" xr:uid="{00000000-0005-0000-0000-0000592C0000}"/>
    <cellStyle name="20% - Accent1 3 2 3 7" xfId="11367" xr:uid="{00000000-0005-0000-0000-00005A2C0000}"/>
    <cellStyle name="20% - Accent1 3 2 4" xfId="11368" xr:uid="{00000000-0005-0000-0000-00005B2C0000}"/>
    <cellStyle name="20% - Accent1 3 2 5" xfId="11369" xr:uid="{00000000-0005-0000-0000-00005C2C0000}"/>
    <cellStyle name="20% - Accent1 3 2 5 2" xfId="11370" xr:uid="{00000000-0005-0000-0000-00005D2C0000}"/>
    <cellStyle name="20% - Accent1 3 2 5 2 2" xfId="11371" xr:uid="{00000000-0005-0000-0000-00005E2C0000}"/>
    <cellStyle name="20% - Accent1 3 2 5 2 2 2" xfId="11372" xr:uid="{00000000-0005-0000-0000-00005F2C0000}"/>
    <cellStyle name="20% - Accent1 3 2 5 2 3" xfId="11373" xr:uid="{00000000-0005-0000-0000-0000602C0000}"/>
    <cellStyle name="20% - Accent1 3 2 5 2 4" xfId="11374" xr:uid="{00000000-0005-0000-0000-0000612C0000}"/>
    <cellStyle name="20% - Accent1 3 2 5 3" xfId="11375" xr:uid="{00000000-0005-0000-0000-0000622C0000}"/>
    <cellStyle name="20% - Accent1 3 2 5 3 2" xfId="11376" xr:uid="{00000000-0005-0000-0000-0000632C0000}"/>
    <cellStyle name="20% - Accent1 3 2 5 3 2 2" xfId="11377" xr:uid="{00000000-0005-0000-0000-0000642C0000}"/>
    <cellStyle name="20% - Accent1 3 2 5 3 3" xfId="11378" xr:uid="{00000000-0005-0000-0000-0000652C0000}"/>
    <cellStyle name="20% - Accent1 3 2 5 3 4" xfId="11379" xr:uid="{00000000-0005-0000-0000-0000662C0000}"/>
    <cellStyle name="20% - Accent1 3 2 5 4" xfId="11380" xr:uid="{00000000-0005-0000-0000-0000672C0000}"/>
    <cellStyle name="20% - Accent1 3 2 5 4 2" xfId="11381" xr:uid="{00000000-0005-0000-0000-0000682C0000}"/>
    <cellStyle name="20% - Accent1 3 2 5 5" xfId="11382" xr:uid="{00000000-0005-0000-0000-0000692C0000}"/>
    <cellStyle name="20% - Accent1 3 2 5 6" xfId="11383" xr:uid="{00000000-0005-0000-0000-00006A2C0000}"/>
    <cellStyle name="20% - Accent1 3 2 6" xfId="11384" xr:uid="{00000000-0005-0000-0000-00006B2C0000}"/>
    <cellStyle name="20% - Accent1 3 2 6 2" xfId="11385" xr:uid="{00000000-0005-0000-0000-00006C2C0000}"/>
    <cellStyle name="20% - Accent1 3 2 6 2 2" xfId="11386" xr:uid="{00000000-0005-0000-0000-00006D2C0000}"/>
    <cellStyle name="20% - Accent1 3 2 6 3" xfId="11387" xr:uid="{00000000-0005-0000-0000-00006E2C0000}"/>
    <cellStyle name="20% - Accent1 3 2 6 4" xfId="11388" xr:uid="{00000000-0005-0000-0000-00006F2C0000}"/>
    <cellStyle name="20% - Accent1 3 2 7" xfId="11389" xr:uid="{00000000-0005-0000-0000-0000702C0000}"/>
    <cellStyle name="20% - Accent1 3 2 7 2" xfId="11390" xr:uid="{00000000-0005-0000-0000-0000712C0000}"/>
    <cellStyle name="20% - Accent1 3 2 7 2 2" xfId="11391" xr:uid="{00000000-0005-0000-0000-0000722C0000}"/>
    <cellStyle name="20% - Accent1 3 2 7 3" xfId="11392" xr:uid="{00000000-0005-0000-0000-0000732C0000}"/>
    <cellStyle name="20% - Accent1 3 2 7 4" xfId="11393" xr:uid="{00000000-0005-0000-0000-0000742C0000}"/>
    <cellStyle name="20% - Accent1 3 2 8" xfId="11394" xr:uid="{00000000-0005-0000-0000-0000752C0000}"/>
    <cellStyle name="20% - Accent1 3 2 8 2" xfId="11395" xr:uid="{00000000-0005-0000-0000-0000762C0000}"/>
    <cellStyle name="20% - Accent1 3 2 9" xfId="11396" xr:uid="{00000000-0005-0000-0000-0000772C0000}"/>
    <cellStyle name="20% - Accent1 3 3" xfId="11397" xr:uid="{00000000-0005-0000-0000-0000782C0000}"/>
    <cellStyle name="20% - Accent1 3 3 2" xfId="11398" xr:uid="{00000000-0005-0000-0000-0000792C0000}"/>
    <cellStyle name="20% - Accent1 3 3 2 2" xfId="11399" xr:uid="{00000000-0005-0000-0000-00007A2C0000}"/>
    <cellStyle name="20% - Accent1 3 3 2 2 2" xfId="11400" xr:uid="{00000000-0005-0000-0000-00007B2C0000}"/>
    <cellStyle name="20% - Accent1 3 3 2 2 2 2" xfId="11401" xr:uid="{00000000-0005-0000-0000-00007C2C0000}"/>
    <cellStyle name="20% - Accent1 3 3 2 2 2 2 2" xfId="11402" xr:uid="{00000000-0005-0000-0000-00007D2C0000}"/>
    <cellStyle name="20% - Accent1 3 3 2 2 2 3" xfId="11403" xr:uid="{00000000-0005-0000-0000-00007E2C0000}"/>
    <cellStyle name="20% - Accent1 3 3 2 2 2 4" xfId="11404" xr:uid="{00000000-0005-0000-0000-00007F2C0000}"/>
    <cellStyle name="20% - Accent1 3 3 2 2 3" xfId="11405" xr:uid="{00000000-0005-0000-0000-0000802C0000}"/>
    <cellStyle name="20% - Accent1 3 3 2 2 3 2" xfId="11406" xr:uid="{00000000-0005-0000-0000-0000812C0000}"/>
    <cellStyle name="20% - Accent1 3 3 2 2 3 2 2" xfId="11407" xr:uid="{00000000-0005-0000-0000-0000822C0000}"/>
    <cellStyle name="20% - Accent1 3 3 2 2 3 3" xfId="11408" xr:uid="{00000000-0005-0000-0000-0000832C0000}"/>
    <cellStyle name="20% - Accent1 3 3 2 2 3 4" xfId="11409" xr:uid="{00000000-0005-0000-0000-0000842C0000}"/>
    <cellStyle name="20% - Accent1 3 3 2 2 4" xfId="11410" xr:uid="{00000000-0005-0000-0000-0000852C0000}"/>
    <cellStyle name="20% - Accent1 3 3 2 2 4 2" xfId="11411" xr:uid="{00000000-0005-0000-0000-0000862C0000}"/>
    <cellStyle name="20% - Accent1 3 3 2 2 5" xfId="11412" xr:uid="{00000000-0005-0000-0000-0000872C0000}"/>
    <cellStyle name="20% - Accent1 3 3 2 2 6" xfId="11413" xr:uid="{00000000-0005-0000-0000-0000882C0000}"/>
    <cellStyle name="20% - Accent1 3 3 2 3" xfId="11414" xr:uid="{00000000-0005-0000-0000-0000892C0000}"/>
    <cellStyle name="20% - Accent1 3 3 2 3 2" xfId="11415" xr:uid="{00000000-0005-0000-0000-00008A2C0000}"/>
    <cellStyle name="20% - Accent1 3 3 2 3 2 2" xfId="11416" xr:uid="{00000000-0005-0000-0000-00008B2C0000}"/>
    <cellStyle name="20% - Accent1 3 3 2 3 3" xfId="11417" xr:uid="{00000000-0005-0000-0000-00008C2C0000}"/>
    <cellStyle name="20% - Accent1 3 3 2 3 4" xfId="11418" xr:uid="{00000000-0005-0000-0000-00008D2C0000}"/>
    <cellStyle name="20% - Accent1 3 3 2 4" xfId="11419" xr:uid="{00000000-0005-0000-0000-00008E2C0000}"/>
    <cellStyle name="20% - Accent1 3 3 2 4 2" xfId="11420" xr:uid="{00000000-0005-0000-0000-00008F2C0000}"/>
    <cellStyle name="20% - Accent1 3 3 2 4 2 2" xfId="11421" xr:uid="{00000000-0005-0000-0000-0000902C0000}"/>
    <cellStyle name="20% - Accent1 3 3 2 4 3" xfId="11422" xr:uid="{00000000-0005-0000-0000-0000912C0000}"/>
    <cellStyle name="20% - Accent1 3 3 2 4 4" xfId="11423" xr:uid="{00000000-0005-0000-0000-0000922C0000}"/>
    <cellStyle name="20% - Accent1 3 3 2 5" xfId="11424" xr:uid="{00000000-0005-0000-0000-0000932C0000}"/>
    <cellStyle name="20% - Accent1 3 3 2 5 2" xfId="11425" xr:uid="{00000000-0005-0000-0000-0000942C0000}"/>
    <cellStyle name="20% - Accent1 3 3 2 6" xfId="11426" xr:uid="{00000000-0005-0000-0000-0000952C0000}"/>
    <cellStyle name="20% - Accent1 3 3 2 7" xfId="11427" xr:uid="{00000000-0005-0000-0000-0000962C0000}"/>
    <cellStyle name="20% - Accent1 3 3 3" xfId="11428" xr:uid="{00000000-0005-0000-0000-0000972C0000}"/>
    <cellStyle name="20% - Accent1 3 3 3 2" xfId="11429" xr:uid="{00000000-0005-0000-0000-0000982C0000}"/>
    <cellStyle name="20% - Accent1 3 3 3 2 2" xfId="11430" xr:uid="{00000000-0005-0000-0000-0000992C0000}"/>
    <cellStyle name="20% - Accent1 3 3 3 2 2 2" xfId="11431" xr:uid="{00000000-0005-0000-0000-00009A2C0000}"/>
    <cellStyle name="20% - Accent1 3 3 3 2 3" xfId="11432" xr:uid="{00000000-0005-0000-0000-00009B2C0000}"/>
    <cellStyle name="20% - Accent1 3 3 3 2 4" xfId="11433" xr:uid="{00000000-0005-0000-0000-00009C2C0000}"/>
    <cellStyle name="20% - Accent1 3 3 3 3" xfId="11434" xr:uid="{00000000-0005-0000-0000-00009D2C0000}"/>
    <cellStyle name="20% - Accent1 3 3 3 3 2" xfId="11435" xr:uid="{00000000-0005-0000-0000-00009E2C0000}"/>
    <cellStyle name="20% - Accent1 3 3 3 3 2 2" xfId="11436" xr:uid="{00000000-0005-0000-0000-00009F2C0000}"/>
    <cellStyle name="20% - Accent1 3 3 3 3 3" xfId="11437" xr:uid="{00000000-0005-0000-0000-0000A02C0000}"/>
    <cellStyle name="20% - Accent1 3 3 3 3 4" xfId="11438" xr:uid="{00000000-0005-0000-0000-0000A12C0000}"/>
    <cellStyle name="20% - Accent1 3 3 3 4" xfId="11439" xr:uid="{00000000-0005-0000-0000-0000A22C0000}"/>
    <cellStyle name="20% - Accent1 3 3 3 4 2" xfId="11440" xr:uid="{00000000-0005-0000-0000-0000A32C0000}"/>
    <cellStyle name="20% - Accent1 3 3 3 5" xfId="11441" xr:uid="{00000000-0005-0000-0000-0000A42C0000}"/>
    <cellStyle name="20% - Accent1 3 3 3 6" xfId="11442" xr:uid="{00000000-0005-0000-0000-0000A52C0000}"/>
    <cellStyle name="20% - Accent1 3 3 4" xfId="11443" xr:uid="{00000000-0005-0000-0000-0000A62C0000}"/>
    <cellStyle name="20% - Accent1 3 3 4 2" xfId="11444" xr:uid="{00000000-0005-0000-0000-0000A72C0000}"/>
    <cellStyle name="20% - Accent1 3 3 4 2 2" xfId="11445" xr:uid="{00000000-0005-0000-0000-0000A82C0000}"/>
    <cellStyle name="20% - Accent1 3 3 4 3" xfId="11446" xr:uid="{00000000-0005-0000-0000-0000A92C0000}"/>
    <cellStyle name="20% - Accent1 3 3 4 4" xfId="11447" xr:uid="{00000000-0005-0000-0000-0000AA2C0000}"/>
    <cellStyle name="20% - Accent1 3 3 5" xfId="11448" xr:uid="{00000000-0005-0000-0000-0000AB2C0000}"/>
    <cellStyle name="20% - Accent1 3 3 5 2" xfId="11449" xr:uid="{00000000-0005-0000-0000-0000AC2C0000}"/>
    <cellStyle name="20% - Accent1 3 3 5 2 2" xfId="11450" xr:uid="{00000000-0005-0000-0000-0000AD2C0000}"/>
    <cellStyle name="20% - Accent1 3 3 5 3" xfId="11451" xr:uid="{00000000-0005-0000-0000-0000AE2C0000}"/>
    <cellStyle name="20% - Accent1 3 3 5 4" xfId="11452" xr:uid="{00000000-0005-0000-0000-0000AF2C0000}"/>
    <cellStyle name="20% - Accent1 3 3 6" xfId="11453" xr:uid="{00000000-0005-0000-0000-0000B02C0000}"/>
    <cellStyle name="20% - Accent1 3 3 6 2" xfId="11454" xr:uid="{00000000-0005-0000-0000-0000B12C0000}"/>
    <cellStyle name="20% - Accent1 3 3 7" xfId="11455" xr:uid="{00000000-0005-0000-0000-0000B22C0000}"/>
    <cellStyle name="20% - Accent1 3 3 8" xfId="11456" xr:uid="{00000000-0005-0000-0000-0000B32C0000}"/>
    <cellStyle name="20% - Accent1 3 4" xfId="11457" xr:uid="{00000000-0005-0000-0000-0000B42C0000}"/>
    <cellStyle name="20% - Accent1 3 4 2" xfId="11458" xr:uid="{00000000-0005-0000-0000-0000B52C0000}"/>
    <cellStyle name="20% - Accent1 3 4 2 2" xfId="11459" xr:uid="{00000000-0005-0000-0000-0000B62C0000}"/>
    <cellStyle name="20% - Accent1 3 4 2 2 2" xfId="11460" xr:uid="{00000000-0005-0000-0000-0000B72C0000}"/>
    <cellStyle name="20% - Accent1 3 4 2 2 2 2" xfId="11461" xr:uid="{00000000-0005-0000-0000-0000B82C0000}"/>
    <cellStyle name="20% - Accent1 3 4 2 2 3" xfId="11462" xr:uid="{00000000-0005-0000-0000-0000B92C0000}"/>
    <cellStyle name="20% - Accent1 3 4 2 2 4" xfId="11463" xr:uid="{00000000-0005-0000-0000-0000BA2C0000}"/>
    <cellStyle name="20% - Accent1 3 4 2 3" xfId="11464" xr:uid="{00000000-0005-0000-0000-0000BB2C0000}"/>
    <cellStyle name="20% - Accent1 3 4 2 3 2" xfId="11465" xr:uid="{00000000-0005-0000-0000-0000BC2C0000}"/>
    <cellStyle name="20% - Accent1 3 4 2 3 2 2" xfId="11466" xr:uid="{00000000-0005-0000-0000-0000BD2C0000}"/>
    <cellStyle name="20% - Accent1 3 4 2 3 3" xfId="11467" xr:uid="{00000000-0005-0000-0000-0000BE2C0000}"/>
    <cellStyle name="20% - Accent1 3 4 2 3 4" xfId="11468" xr:uid="{00000000-0005-0000-0000-0000BF2C0000}"/>
    <cellStyle name="20% - Accent1 3 4 2 4" xfId="11469" xr:uid="{00000000-0005-0000-0000-0000C02C0000}"/>
    <cellStyle name="20% - Accent1 3 4 2 4 2" xfId="11470" xr:uid="{00000000-0005-0000-0000-0000C12C0000}"/>
    <cellStyle name="20% - Accent1 3 4 2 5" xfId="11471" xr:uid="{00000000-0005-0000-0000-0000C22C0000}"/>
    <cellStyle name="20% - Accent1 3 4 2 6" xfId="11472" xr:uid="{00000000-0005-0000-0000-0000C32C0000}"/>
    <cellStyle name="20% - Accent1 3 4 3" xfId="11473" xr:uid="{00000000-0005-0000-0000-0000C42C0000}"/>
    <cellStyle name="20% - Accent1 3 4 3 2" xfId="11474" xr:uid="{00000000-0005-0000-0000-0000C52C0000}"/>
    <cellStyle name="20% - Accent1 3 4 3 2 2" xfId="11475" xr:uid="{00000000-0005-0000-0000-0000C62C0000}"/>
    <cellStyle name="20% - Accent1 3 4 3 3" xfId="11476" xr:uid="{00000000-0005-0000-0000-0000C72C0000}"/>
    <cellStyle name="20% - Accent1 3 4 3 4" xfId="11477" xr:uid="{00000000-0005-0000-0000-0000C82C0000}"/>
    <cellStyle name="20% - Accent1 3 4 4" xfId="11478" xr:uid="{00000000-0005-0000-0000-0000C92C0000}"/>
    <cellStyle name="20% - Accent1 3 4 4 2" xfId="11479" xr:uid="{00000000-0005-0000-0000-0000CA2C0000}"/>
    <cellStyle name="20% - Accent1 3 4 4 2 2" xfId="11480" xr:uid="{00000000-0005-0000-0000-0000CB2C0000}"/>
    <cellStyle name="20% - Accent1 3 4 4 3" xfId="11481" xr:uid="{00000000-0005-0000-0000-0000CC2C0000}"/>
    <cellStyle name="20% - Accent1 3 4 4 4" xfId="11482" xr:uid="{00000000-0005-0000-0000-0000CD2C0000}"/>
    <cellStyle name="20% - Accent1 3 4 5" xfId="11483" xr:uid="{00000000-0005-0000-0000-0000CE2C0000}"/>
    <cellStyle name="20% - Accent1 3 4 5 2" xfId="11484" xr:uid="{00000000-0005-0000-0000-0000CF2C0000}"/>
    <cellStyle name="20% - Accent1 3 4 6" xfId="11485" xr:uid="{00000000-0005-0000-0000-0000D02C0000}"/>
    <cellStyle name="20% - Accent1 3 4 7" xfId="11486" xr:uid="{00000000-0005-0000-0000-0000D12C0000}"/>
    <cellStyle name="20% - Accent1 3 5" xfId="11487" xr:uid="{00000000-0005-0000-0000-0000D22C0000}"/>
    <cellStyle name="20% - Accent1 3 6" xfId="11488" xr:uid="{00000000-0005-0000-0000-0000D32C0000}"/>
    <cellStyle name="20% - Accent1 3 6 2" xfId="11489" xr:uid="{00000000-0005-0000-0000-0000D42C0000}"/>
    <cellStyle name="20% - Accent1 3 6 2 2" xfId="11490" xr:uid="{00000000-0005-0000-0000-0000D52C0000}"/>
    <cellStyle name="20% - Accent1 3 6 2 2 2" xfId="11491" xr:uid="{00000000-0005-0000-0000-0000D62C0000}"/>
    <cellStyle name="20% - Accent1 3 6 2 3" xfId="11492" xr:uid="{00000000-0005-0000-0000-0000D72C0000}"/>
    <cellStyle name="20% - Accent1 3 6 2 4" xfId="11493" xr:uid="{00000000-0005-0000-0000-0000D82C0000}"/>
    <cellStyle name="20% - Accent1 3 6 3" xfId="11494" xr:uid="{00000000-0005-0000-0000-0000D92C0000}"/>
    <cellStyle name="20% - Accent1 3 6 3 2" xfId="11495" xr:uid="{00000000-0005-0000-0000-0000DA2C0000}"/>
    <cellStyle name="20% - Accent1 3 6 3 2 2" xfId="11496" xr:uid="{00000000-0005-0000-0000-0000DB2C0000}"/>
    <cellStyle name="20% - Accent1 3 6 3 3" xfId="11497" xr:uid="{00000000-0005-0000-0000-0000DC2C0000}"/>
    <cellStyle name="20% - Accent1 3 6 3 4" xfId="11498" xr:uid="{00000000-0005-0000-0000-0000DD2C0000}"/>
    <cellStyle name="20% - Accent1 3 6 4" xfId="11499" xr:uid="{00000000-0005-0000-0000-0000DE2C0000}"/>
    <cellStyle name="20% - Accent1 3 6 4 2" xfId="11500" xr:uid="{00000000-0005-0000-0000-0000DF2C0000}"/>
    <cellStyle name="20% - Accent1 3 6 5" xfId="11501" xr:uid="{00000000-0005-0000-0000-0000E02C0000}"/>
    <cellStyle name="20% - Accent1 3 6 6" xfId="11502" xr:uid="{00000000-0005-0000-0000-0000E12C0000}"/>
    <cellStyle name="20% - Accent1 3 7" xfId="11503" xr:uid="{00000000-0005-0000-0000-0000E22C0000}"/>
    <cellStyle name="20% - Accent1 3 7 2" xfId="11504" xr:uid="{00000000-0005-0000-0000-0000E32C0000}"/>
    <cellStyle name="20% - Accent1 3 7 2 2" xfId="11505" xr:uid="{00000000-0005-0000-0000-0000E42C0000}"/>
    <cellStyle name="20% - Accent1 3 7 3" xfId="11506" xr:uid="{00000000-0005-0000-0000-0000E52C0000}"/>
    <cellStyle name="20% - Accent1 3 7 4" xfId="11507" xr:uid="{00000000-0005-0000-0000-0000E62C0000}"/>
    <cellStyle name="20% - Accent1 3 8" xfId="11508" xr:uid="{00000000-0005-0000-0000-0000E72C0000}"/>
    <cellStyle name="20% - Accent1 3 8 2" xfId="11509" xr:uid="{00000000-0005-0000-0000-0000E82C0000}"/>
    <cellStyle name="20% - Accent1 3 8 2 2" xfId="11510" xr:uid="{00000000-0005-0000-0000-0000E92C0000}"/>
    <cellStyle name="20% - Accent1 3 8 3" xfId="11511" xr:uid="{00000000-0005-0000-0000-0000EA2C0000}"/>
    <cellStyle name="20% - Accent1 3 8 4" xfId="11512" xr:uid="{00000000-0005-0000-0000-0000EB2C0000}"/>
    <cellStyle name="20% - Accent1 3 9" xfId="11513" xr:uid="{00000000-0005-0000-0000-0000EC2C0000}"/>
    <cellStyle name="20% - Accent1 3 9 2" xfId="11514" xr:uid="{00000000-0005-0000-0000-0000ED2C0000}"/>
    <cellStyle name="20% - Accent1 30" xfId="11515" xr:uid="{00000000-0005-0000-0000-0000EE2C0000}"/>
    <cellStyle name="20% - Accent1 31" xfId="11516" xr:uid="{00000000-0005-0000-0000-0000EF2C0000}"/>
    <cellStyle name="20% - Accent1 32" xfId="11517" xr:uid="{00000000-0005-0000-0000-0000F02C0000}"/>
    <cellStyle name="20% - Accent1 33" xfId="11518" xr:uid="{00000000-0005-0000-0000-0000F12C0000}"/>
    <cellStyle name="20% - Accent1 4" xfId="11519" xr:uid="{00000000-0005-0000-0000-0000F22C0000}"/>
    <cellStyle name="20% - Accent1 4 10" xfId="11520" xr:uid="{00000000-0005-0000-0000-0000F32C0000}"/>
    <cellStyle name="20% - Accent1 4 11" xfId="11521" xr:uid="{00000000-0005-0000-0000-0000F42C0000}"/>
    <cellStyle name="20% - Accent1 4 12" xfId="11522" xr:uid="{00000000-0005-0000-0000-0000F52C0000}"/>
    <cellStyle name="20% - Accent1 4 2" xfId="11523" xr:uid="{00000000-0005-0000-0000-0000F62C0000}"/>
    <cellStyle name="20% - Accent1 4 2 10" xfId="11524" xr:uid="{00000000-0005-0000-0000-0000F72C0000}"/>
    <cellStyle name="20% - Accent1 4 2 2" xfId="11525" xr:uid="{00000000-0005-0000-0000-0000F82C0000}"/>
    <cellStyle name="20% - Accent1 4 2 2 2" xfId="11526" xr:uid="{00000000-0005-0000-0000-0000F92C0000}"/>
    <cellStyle name="20% - Accent1 4 2 2 2 2" xfId="11527" xr:uid="{00000000-0005-0000-0000-0000FA2C0000}"/>
    <cellStyle name="20% - Accent1 4 2 2 2 2 2" xfId="11528" xr:uid="{00000000-0005-0000-0000-0000FB2C0000}"/>
    <cellStyle name="20% - Accent1 4 2 2 2 2 2 2" xfId="11529" xr:uid="{00000000-0005-0000-0000-0000FC2C0000}"/>
    <cellStyle name="20% - Accent1 4 2 2 2 2 3" xfId="11530" xr:uid="{00000000-0005-0000-0000-0000FD2C0000}"/>
    <cellStyle name="20% - Accent1 4 2 2 2 2 4" xfId="11531" xr:uid="{00000000-0005-0000-0000-0000FE2C0000}"/>
    <cellStyle name="20% - Accent1 4 2 2 2 3" xfId="11532" xr:uid="{00000000-0005-0000-0000-0000FF2C0000}"/>
    <cellStyle name="20% - Accent1 4 2 2 2 3 2" xfId="11533" xr:uid="{00000000-0005-0000-0000-0000002D0000}"/>
    <cellStyle name="20% - Accent1 4 2 2 2 3 2 2" xfId="11534" xr:uid="{00000000-0005-0000-0000-0000012D0000}"/>
    <cellStyle name="20% - Accent1 4 2 2 2 3 3" xfId="11535" xr:uid="{00000000-0005-0000-0000-0000022D0000}"/>
    <cellStyle name="20% - Accent1 4 2 2 2 3 4" xfId="11536" xr:uid="{00000000-0005-0000-0000-0000032D0000}"/>
    <cellStyle name="20% - Accent1 4 2 2 2 4" xfId="11537" xr:uid="{00000000-0005-0000-0000-0000042D0000}"/>
    <cellStyle name="20% - Accent1 4 2 2 2 4 2" xfId="11538" xr:uid="{00000000-0005-0000-0000-0000052D0000}"/>
    <cellStyle name="20% - Accent1 4 2 2 2 5" xfId="11539" xr:uid="{00000000-0005-0000-0000-0000062D0000}"/>
    <cellStyle name="20% - Accent1 4 2 2 2 6" xfId="11540" xr:uid="{00000000-0005-0000-0000-0000072D0000}"/>
    <cellStyle name="20% - Accent1 4 2 2 3" xfId="11541" xr:uid="{00000000-0005-0000-0000-0000082D0000}"/>
    <cellStyle name="20% - Accent1 4 2 2 3 2" xfId="11542" xr:uid="{00000000-0005-0000-0000-0000092D0000}"/>
    <cellStyle name="20% - Accent1 4 2 2 3 2 2" xfId="11543" xr:uid="{00000000-0005-0000-0000-00000A2D0000}"/>
    <cellStyle name="20% - Accent1 4 2 2 3 3" xfId="11544" xr:uid="{00000000-0005-0000-0000-00000B2D0000}"/>
    <cellStyle name="20% - Accent1 4 2 2 3 4" xfId="11545" xr:uid="{00000000-0005-0000-0000-00000C2D0000}"/>
    <cellStyle name="20% - Accent1 4 2 2 4" xfId="11546" xr:uid="{00000000-0005-0000-0000-00000D2D0000}"/>
    <cellStyle name="20% - Accent1 4 2 2 4 2" xfId="11547" xr:uid="{00000000-0005-0000-0000-00000E2D0000}"/>
    <cellStyle name="20% - Accent1 4 2 2 4 2 2" xfId="11548" xr:uid="{00000000-0005-0000-0000-00000F2D0000}"/>
    <cellStyle name="20% - Accent1 4 2 2 4 3" xfId="11549" xr:uid="{00000000-0005-0000-0000-0000102D0000}"/>
    <cellStyle name="20% - Accent1 4 2 2 4 4" xfId="11550" xr:uid="{00000000-0005-0000-0000-0000112D0000}"/>
    <cellStyle name="20% - Accent1 4 2 2 5" xfId="11551" xr:uid="{00000000-0005-0000-0000-0000122D0000}"/>
    <cellStyle name="20% - Accent1 4 2 2 5 2" xfId="11552" xr:uid="{00000000-0005-0000-0000-0000132D0000}"/>
    <cellStyle name="20% - Accent1 4 2 2 6" xfId="11553" xr:uid="{00000000-0005-0000-0000-0000142D0000}"/>
    <cellStyle name="20% - Accent1 4 2 2 7" xfId="11554" xr:uid="{00000000-0005-0000-0000-0000152D0000}"/>
    <cellStyle name="20% - Accent1 4 2 3" xfId="11555" xr:uid="{00000000-0005-0000-0000-0000162D0000}"/>
    <cellStyle name="20% - Accent1 4 2 4" xfId="11556" xr:uid="{00000000-0005-0000-0000-0000172D0000}"/>
    <cellStyle name="20% - Accent1 4 2 4 2" xfId="11557" xr:uid="{00000000-0005-0000-0000-0000182D0000}"/>
    <cellStyle name="20% - Accent1 4 2 4 2 2" xfId="11558" xr:uid="{00000000-0005-0000-0000-0000192D0000}"/>
    <cellStyle name="20% - Accent1 4 2 4 2 2 2" xfId="11559" xr:uid="{00000000-0005-0000-0000-00001A2D0000}"/>
    <cellStyle name="20% - Accent1 4 2 4 2 3" xfId="11560" xr:uid="{00000000-0005-0000-0000-00001B2D0000}"/>
    <cellStyle name="20% - Accent1 4 2 4 2 4" xfId="11561" xr:uid="{00000000-0005-0000-0000-00001C2D0000}"/>
    <cellStyle name="20% - Accent1 4 2 4 3" xfId="11562" xr:uid="{00000000-0005-0000-0000-00001D2D0000}"/>
    <cellStyle name="20% - Accent1 4 2 4 3 2" xfId="11563" xr:uid="{00000000-0005-0000-0000-00001E2D0000}"/>
    <cellStyle name="20% - Accent1 4 2 4 3 2 2" xfId="11564" xr:uid="{00000000-0005-0000-0000-00001F2D0000}"/>
    <cellStyle name="20% - Accent1 4 2 4 3 3" xfId="11565" xr:uid="{00000000-0005-0000-0000-0000202D0000}"/>
    <cellStyle name="20% - Accent1 4 2 4 3 4" xfId="11566" xr:uid="{00000000-0005-0000-0000-0000212D0000}"/>
    <cellStyle name="20% - Accent1 4 2 4 4" xfId="11567" xr:uid="{00000000-0005-0000-0000-0000222D0000}"/>
    <cellStyle name="20% - Accent1 4 2 4 4 2" xfId="11568" xr:uid="{00000000-0005-0000-0000-0000232D0000}"/>
    <cellStyle name="20% - Accent1 4 2 4 5" xfId="11569" xr:uid="{00000000-0005-0000-0000-0000242D0000}"/>
    <cellStyle name="20% - Accent1 4 2 4 6" xfId="11570" xr:uid="{00000000-0005-0000-0000-0000252D0000}"/>
    <cellStyle name="20% - Accent1 4 2 5" xfId="11571" xr:uid="{00000000-0005-0000-0000-0000262D0000}"/>
    <cellStyle name="20% - Accent1 4 2 5 2" xfId="11572" xr:uid="{00000000-0005-0000-0000-0000272D0000}"/>
    <cellStyle name="20% - Accent1 4 2 5 2 2" xfId="11573" xr:uid="{00000000-0005-0000-0000-0000282D0000}"/>
    <cellStyle name="20% - Accent1 4 2 5 3" xfId="11574" xr:uid="{00000000-0005-0000-0000-0000292D0000}"/>
    <cellStyle name="20% - Accent1 4 2 5 4" xfId="11575" xr:uid="{00000000-0005-0000-0000-00002A2D0000}"/>
    <cellStyle name="20% - Accent1 4 2 6" xfId="11576" xr:uid="{00000000-0005-0000-0000-00002B2D0000}"/>
    <cellStyle name="20% - Accent1 4 2 6 2" xfId="11577" xr:uid="{00000000-0005-0000-0000-00002C2D0000}"/>
    <cellStyle name="20% - Accent1 4 2 6 2 2" xfId="11578" xr:uid="{00000000-0005-0000-0000-00002D2D0000}"/>
    <cellStyle name="20% - Accent1 4 2 6 3" xfId="11579" xr:uid="{00000000-0005-0000-0000-00002E2D0000}"/>
    <cellStyle name="20% - Accent1 4 2 6 4" xfId="11580" xr:uid="{00000000-0005-0000-0000-00002F2D0000}"/>
    <cellStyle name="20% - Accent1 4 2 7" xfId="11581" xr:uid="{00000000-0005-0000-0000-0000302D0000}"/>
    <cellStyle name="20% - Accent1 4 2 7 2" xfId="11582" xr:uid="{00000000-0005-0000-0000-0000312D0000}"/>
    <cellStyle name="20% - Accent1 4 2 8" xfId="11583" xr:uid="{00000000-0005-0000-0000-0000322D0000}"/>
    <cellStyle name="20% - Accent1 4 2 9" xfId="11584" xr:uid="{00000000-0005-0000-0000-0000332D0000}"/>
    <cellStyle name="20% - Accent1 4 3" xfId="11585" xr:uid="{00000000-0005-0000-0000-0000342D0000}"/>
    <cellStyle name="20% - Accent1 4 3 2" xfId="11586" xr:uid="{00000000-0005-0000-0000-0000352D0000}"/>
    <cellStyle name="20% - Accent1 4 3 2 2" xfId="11587" xr:uid="{00000000-0005-0000-0000-0000362D0000}"/>
    <cellStyle name="20% - Accent1 4 3 2 2 2" xfId="11588" xr:uid="{00000000-0005-0000-0000-0000372D0000}"/>
    <cellStyle name="20% - Accent1 4 3 2 2 2 2" xfId="11589" xr:uid="{00000000-0005-0000-0000-0000382D0000}"/>
    <cellStyle name="20% - Accent1 4 3 2 2 3" xfId="11590" xr:uid="{00000000-0005-0000-0000-0000392D0000}"/>
    <cellStyle name="20% - Accent1 4 3 2 2 4" xfId="11591" xr:uid="{00000000-0005-0000-0000-00003A2D0000}"/>
    <cellStyle name="20% - Accent1 4 3 2 3" xfId="11592" xr:uid="{00000000-0005-0000-0000-00003B2D0000}"/>
    <cellStyle name="20% - Accent1 4 3 2 3 2" xfId="11593" xr:uid="{00000000-0005-0000-0000-00003C2D0000}"/>
    <cellStyle name="20% - Accent1 4 3 2 3 2 2" xfId="11594" xr:uid="{00000000-0005-0000-0000-00003D2D0000}"/>
    <cellStyle name="20% - Accent1 4 3 2 3 3" xfId="11595" xr:uid="{00000000-0005-0000-0000-00003E2D0000}"/>
    <cellStyle name="20% - Accent1 4 3 2 3 4" xfId="11596" xr:uid="{00000000-0005-0000-0000-00003F2D0000}"/>
    <cellStyle name="20% - Accent1 4 3 2 4" xfId="11597" xr:uid="{00000000-0005-0000-0000-0000402D0000}"/>
    <cellStyle name="20% - Accent1 4 3 2 4 2" xfId="11598" xr:uid="{00000000-0005-0000-0000-0000412D0000}"/>
    <cellStyle name="20% - Accent1 4 3 2 5" xfId="11599" xr:uid="{00000000-0005-0000-0000-0000422D0000}"/>
    <cellStyle name="20% - Accent1 4 3 2 6" xfId="11600" xr:uid="{00000000-0005-0000-0000-0000432D0000}"/>
    <cellStyle name="20% - Accent1 4 3 3" xfId="11601" xr:uid="{00000000-0005-0000-0000-0000442D0000}"/>
    <cellStyle name="20% - Accent1 4 3 3 2" xfId="11602" xr:uid="{00000000-0005-0000-0000-0000452D0000}"/>
    <cellStyle name="20% - Accent1 4 3 3 2 2" xfId="11603" xr:uid="{00000000-0005-0000-0000-0000462D0000}"/>
    <cellStyle name="20% - Accent1 4 3 3 3" xfId="11604" xr:uid="{00000000-0005-0000-0000-0000472D0000}"/>
    <cellStyle name="20% - Accent1 4 3 3 4" xfId="11605" xr:uid="{00000000-0005-0000-0000-0000482D0000}"/>
    <cellStyle name="20% - Accent1 4 3 4" xfId="11606" xr:uid="{00000000-0005-0000-0000-0000492D0000}"/>
    <cellStyle name="20% - Accent1 4 3 4 2" xfId="11607" xr:uid="{00000000-0005-0000-0000-00004A2D0000}"/>
    <cellStyle name="20% - Accent1 4 3 4 2 2" xfId="11608" xr:uid="{00000000-0005-0000-0000-00004B2D0000}"/>
    <cellStyle name="20% - Accent1 4 3 4 3" xfId="11609" xr:uid="{00000000-0005-0000-0000-00004C2D0000}"/>
    <cellStyle name="20% - Accent1 4 3 4 4" xfId="11610" xr:uid="{00000000-0005-0000-0000-00004D2D0000}"/>
    <cellStyle name="20% - Accent1 4 3 5" xfId="11611" xr:uid="{00000000-0005-0000-0000-00004E2D0000}"/>
    <cellStyle name="20% - Accent1 4 3 5 2" xfId="11612" xr:uid="{00000000-0005-0000-0000-00004F2D0000}"/>
    <cellStyle name="20% - Accent1 4 3 6" xfId="11613" xr:uid="{00000000-0005-0000-0000-0000502D0000}"/>
    <cellStyle name="20% - Accent1 4 3 7" xfId="11614" xr:uid="{00000000-0005-0000-0000-0000512D0000}"/>
    <cellStyle name="20% - Accent1 4 4" xfId="11615" xr:uid="{00000000-0005-0000-0000-0000522D0000}"/>
    <cellStyle name="20% - Accent1 4 5" xfId="11616" xr:uid="{00000000-0005-0000-0000-0000532D0000}"/>
    <cellStyle name="20% - Accent1 4 5 2" xfId="11617" xr:uid="{00000000-0005-0000-0000-0000542D0000}"/>
    <cellStyle name="20% - Accent1 4 5 2 2" xfId="11618" xr:uid="{00000000-0005-0000-0000-0000552D0000}"/>
    <cellStyle name="20% - Accent1 4 5 2 2 2" xfId="11619" xr:uid="{00000000-0005-0000-0000-0000562D0000}"/>
    <cellStyle name="20% - Accent1 4 5 2 3" xfId="11620" xr:uid="{00000000-0005-0000-0000-0000572D0000}"/>
    <cellStyle name="20% - Accent1 4 5 2 4" xfId="11621" xr:uid="{00000000-0005-0000-0000-0000582D0000}"/>
    <cellStyle name="20% - Accent1 4 5 3" xfId="11622" xr:uid="{00000000-0005-0000-0000-0000592D0000}"/>
    <cellStyle name="20% - Accent1 4 5 3 2" xfId="11623" xr:uid="{00000000-0005-0000-0000-00005A2D0000}"/>
    <cellStyle name="20% - Accent1 4 5 3 2 2" xfId="11624" xr:uid="{00000000-0005-0000-0000-00005B2D0000}"/>
    <cellStyle name="20% - Accent1 4 5 3 3" xfId="11625" xr:uid="{00000000-0005-0000-0000-00005C2D0000}"/>
    <cellStyle name="20% - Accent1 4 5 3 4" xfId="11626" xr:uid="{00000000-0005-0000-0000-00005D2D0000}"/>
    <cellStyle name="20% - Accent1 4 5 4" xfId="11627" xr:uid="{00000000-0005-0000-0000-00005E2D0000}"/>
    <cellStyle name="20% - Accent1 4 5 4 2" xfId="11628" xr:uid="{00000000-0005-0000-0000-00005F2D0000}"/>
    <cellStyle name="20% - Accent1 4 5 5" xfId="11629" xr:uid="{00000000-0005-0000-0000-0000602D0000}"/>
    <cellStyle name="20% - Accent1 4 5 6" xfId="11630" xr:uid="{00000000-0005-0000-0000-0000612D0000}"/>
    <cellStyle name="20% - Accent1 4 6" xfId="11631" xr:uid="{00000000-0005-0000-0000-0000622D0000}"/>
    <cellStyle name="20% - Accent1 4 6 2" xfId="11632" xr:uid="{00000000-0005-0000-0000-0000632D0000}"/>
    <cellStyle name="20% - Accent1 4 6 2 2" xfId="11633" xr:uid="{00000000-0005-0000-0000-0000642D0000}"/>
    <cellStyle name="20% - Accent1 4 6 3" xfId="11634" xr:uid="{00000000-0005-0000-0000-0000652D0000}"/>
    <cellStyle name="20% - Accent1 4 6 4" xfId="11635" xr:uid="{00000000-0005-0000-0000-0000662D0000}"/>
    <cellStyle name="20% - Accent1 4 7" xfId="11636" xr:uid="{00000000-0005-0000-0000-0000672D0000}"/>
    <cellStyle name="20% - Accent1 4 7 2" xfId="11637" xr:uid="{00000000-0005-0000-0000-0000682D0000}"/>
    <cellStyle name="20% - Accent1 4 7 2 2" xfId="11638" xr:uid="{00000000-0005-0000-0000-0000692D0000}"/>
    <cellStyle name="20% - Accent1 4 7 3" xfId="11639" xr:uid="{00000000-0005-0000-0000-00006A2D0000}"/>
    <cellStyle name="20% - Accent1 4 7 4" xfId="11640" xr:uid="{00000000-0005-0000-0000-00006B2D0000}"/>
    <cellStyle name="20% - Accent1 4 8" xfId="11641" xr:uid="{00000000-0005-0000-0000-00006C2D0000}"/>
    <cellStyle name="20% - Accent1 4 8 2" xfId="11642" xr:uid="{00000000-0005-0000-0000-00006D2D0000}"/>
    <cellStyle name="20% - Accent1 4 9" xfId="11643" xr:uid="{00000000-0005-0000-0000-00006E2D0000}"/>
    <cellStyle name="20% - Accent1 5" xfId="11644" xr:uid="{00000000-0005-0000-0000-00006F2D0000}"/>
    <cellStyle name="20% - Accent1 5 10" xfId="11645" xr:uid="{00000000-0005-0000-0000-0000702D0000}"/>
    <cellStyle name="20% - Accent1 5 2" xfId="11646" xr:uid="{00000000-0005-0000-0000-0000712D0000}"/>
    <cellStyle name="20% - Accent1 5 2 2" xfId="11647" xr:uid="{00000000-0005-0000-0000-0000722D0000}"/>
    <cellStyle name="20% - Accent1 5 2 2 2" xfId="11648" xr:uid="{00000000-0005-0000-0000-0000732D0000}"/>
    <cellStyle name="20% - Accent1 5 2 2 2 2" xfId="11649" xr:uid="{00000000-0005-0000-0000-0000742D0000}"/>
    <cellStyle name="20% - Accent1 5 2 2 2 2 2" xfId="11650" xr:uid="{00000000-0005-0000-0000-0000752D0000}"/>
    <cellStyle name="20% - Accent1 5 2 2 2 2 2 2" xfId="11651" xr:uid="{00000000-0005-0000-0000-0000762D0000}"/>
    <cellStyle name="20% - Accent1 5 2 2 2 2 3" xfId="11652" xr:uid="{00000000-0005-0000-0000-0000772D0000}"/>
    <cellStyle name="20% - Accent1 5 2 2 2 2 4" xfId="11653" xr:uid="{00000000-0005-0000-0000-0000782D0000}"/>
    <cellStyle name="20% - Accent1 5 2 2 2 3" xfId="11654" xr:uid="{00000000-0005-0000-0000-0000792D0000}"/>
    <cellStyle name="20% - Accent1 5 2 2 2 3 2" xfId="11655" xr:uid="{00000000-0005-0000-0000-00007A2D0000}"/>
    <cellStyle name="20% - Accent1 5 2 2 2 3 2 2" xfId="11656" xr:uid="{00000000-0005-0000-0000-00007B2D0000}"/>
    <cellStyle name="20% - Accent1 5 2 2 2 3 3" xfId="11657" xr:uid="{00000000-0005-0000-0000-00007C2D0000}"/>
    <cellStyle name="20% - Accent1 5 2 2 2 3 4" xfId="11658" xr:uid="{00000000-0005-0000-0000-00007D2D0000}"/>
    <cellStyle name="20% - Accent1 5 2 2 2 4" xfId="11659" xr:uid="{00000000-0005-0000-0000-00007E2D0000}"/>
    <cellStyle name="20% - Accent1 5 2 2 2 4 2" xfId="11660" xr:uid="{00000000-0005-0000-0000-00007F2D0000}"/>
    <cellStyle name="20% - Accent1 5 2 2 2 5" xfId="11661" xr:uid="{00000000-0005-0000-0000-0000802D0000}"/>
    <cellStyle name="20% - Accent1 5 2 2 2 6" xfId="11662" xr:uid="{00000000-0005-0000-0000-0000812D0000}"/>
    <cellStyle name="20% - Accent1 5 2 2 3" xfId="11663" xr:uid="{00000000-0005-0000-0000-0000822D0000}"/>
    <cellStyle name="20% - Accent1 5 2 2 3 2" xfId="11664" xr:uid="{00000000-0005-0000-0000-0000832D0000}"/>
    <cellStyle name="20% - Accent1 5 2 2 3 2 2" xfId="11665" xr:uid="{00000000-0005-0000-0000-0000842D0000}"/>
    <cellStyle name="20% - Accent1 5 2 2 3 3" xfId="11666" xr:uid="{00000000-0005-0000-0000-0000852D0000}"/>
    <cellStyle name="20% - Accent1 5 2 2 3 4" xfId="11667" xr:uid="{00000000-0005-0000-0000-0000862D0000}"/>
    <cellStyle name="20% - Accent1 5 2 2 4" xfId="11668" xr:uid="{00000000-0005-0000-0000-0000872D0000}"/>
    <cellStyle name="20% - Accent1 5 2 2 4 2" xfId="11669" xr:uid="{00000000-0005-0000-0000-0000882D0000}"/>
    <cellStyle name="20% - Accent1 5 2 2 4 2 2" xfId="11670" xr:uid="{00000000-0005-0000-0000-0000892D0000}"/>
    <cellStyle name="20% - Accent1 5 2 2 4 3" xfId="11671" xr:uid="{00000000-0005-0000-0000-00008A2D0000}"/>
    <cellStyle name="20% - Accent1 5 2 2 4 4" xfId="11672" xr:uid="{00000000-0005-0000-0000-00008B2D0000}"/>
    <cellStyle name="20% - Accent1 5 2 2 5" xfId="11673" xr:uid="{00000000-0005-0000-0000-00008C2D0000}"/>
    <cellStyle name="20% - Accent1 5 2 2 5 2" xfId="11674" xr:uid="{00000000-0005-0000-0000-00008D2D0000}"/>
    <cellStyle name="20% - Accent1 5 2 2 6" xfId="11675" xr:uid="{00000000-0005-0000-0000-00008E2D0000}"/>
    <cellStyle name="20% - Accent1 5 2 2 7" xfId="11676" xr:uid="{00000000-0005-0000-0000-00008F2D0000}"/>
    <cellStyle name="20% - Accent1 5 2 3" xfId="11677" xr:uid="{00000000-0005-0000-0000-0000902D0000}"/>
    <cellStyle name="20% - Accent1 5 2 3 2" xfId="11678" xr:uid="{00000000-0005-0000-0000-0000912D0000}"/>
    <cellStyle name="20% - Accent1 5 2 3 2 2" xfId="11679" xr:uid="{00000000-0005-0000-0000-0000922D0000}"/>
    <cellStyle name="20% - Accent1 5 2 3 2 2 2" xfId="11680" xr:uid="{00000000-0005-0000-0000-0000932D0000}"/>
    <cellStyle name="20% - Accent1 5 2 3 2 3" xfId="11681" xr:uid="{00000000-0005-0000-0000-0000942D0000}"/>
    <cellStyle name="20% - Accent1 5 2 3 2 4" xfId="11682" xr:uid="{00000000-0005-0000-0000-0000952D0000}"/>
    <cellStyle name="20% - Accent1 5 2 3 3" xfId="11683" xr:uid="{00000000-0005-0000-0000-0000962D0000}"/>
    <cellStyle name="20% - Accent1 5 2 3 3 2" xfId="11684" xr:uid="{00000000-0005-0000-0000-0000972D0000}"/>
    <cellStyle name="20% - Accent1 5 2 3 3 2 2" xfId="11685" xr:uid="{00000000-0005-0000-0000-0000982D0000}"/>
    <cellStyle name="20% - Accent1 5 2 3 3 3" xfId="11686" xr:uid="{00000000-0005-0000-0000-0000992D0000}"/>
    <cellStyle name="20% - Accent1 5 2 3 3 4" xfId="11687" xr:uid="{00000000-0005-0000-0000-00009A2D0000}"/>
    <cellStyle name="20% - Accent1 5 2 3 4" xfId="11688" xr:uid="{00000000-0005-0000-0000-00009B2D0000}"/>
    <cellStyle name="20% - Accent1 5 2 3 4 2" xfId="11689" xr:uid="{00000000-0005-0000-0000-00009C2D0000}"/>
    <cellStyle name="20% - Accent1 5 2 3 5" xfId="11690" xr:uid="{00000000-0005-0000-0000-00009D2D0000}"/>
    <cellStyle name="20% - Accent1 5 2 3 6" xfId="11691" xr:uid="{00000000-0005-0000-0000-00009E2D0000}"/>
    <cellStyle name="20% - Accent1 5 2 4" xfId="11692" xr:uid="{00000000-0005-0000-0000-00009F2D0000}"/>
    <cellStyle name="20% - Accent1 5 2 4 2" xfId="11693" xr:uid="{00000000-0005-0000-0000-0000A02D0000}"/>
    <cellStyle name="20% - Accent1 5 2 4 2 2" xfId="11694" xr:uid="{00000000-0005-0000-0000-0000A12D0000}"/>
    <cellStyle name="20% - Accent1 5 2 4 3" xfId="11695" xr:uid="{00000000-0005-0000-0000-0000A22D0000}"/>
    <cellStyle name="20% - Accent1 5 2 4 4" xfId="11696" xr:uid="{00000000-0005-0000-0000-0000A32D0000}"/>
    <cellStyle name="20% - Accent1 5 2 5" xfId="11697" xr:uid="{00000000-0005-0000-0000-0000A42D0000}"/>
    <cellStyle name="20% - Accent1 5 2 5 2" xfId="11698" xr:uid="{00000000-0005-0000-0000-0000A52D0000}"/>
    <cellStyle name="20% - Accent1 5 2 5 2 2" xfId="11699" xr:uid="{00000000-0005-0000-0000-0000A62D0000}"/>
    <cellStyle name="20% - Accent1 5 2 5 3" xfId="11700" xr:uid="{00000000-0005-0000-0000-0000A72D0000}"/>
    <cellStyle name="20% - Accent1 5 2 5 4" xfId="11701" xr:uid="{00000000-0005-0000-0000-0000A82D0000}"/>
    <cellStyle name="20% - Accent1 5 2 6" xfId="11702" xr:uid="{00000000-0005-0000-0000-0000A92D0000}"/>
    <cellStyle name="20% - Accent1 5 2 6 2" xfId="11703" xr:uid="{00000000-0005-0000-0000-0000AA2D0000}"/>
    <cellStyle name="20% - Accent1 5 2 7" xfId="11704" xr:uid="{00000000-0005-0000-0000-0000AB2D0000}"/>
    <cellStyle name="20% - Accent1 5 2 8" xfId="11705" xr:uid="{00000000-0005-0000-0000-0000AC2D0000}"/>
    <cellStyle name="20% - Accent1 5 3" xfId="11706" xr:uid="{00000000-0005-0000-0000-0000AD2D0000}"/>
    <cellStyle name="20% - Accent1 5 3 2" xfId="11707" xr:uid="{00000000-0005-0000-0000-0000AE2D0000}"/>
    <cellStyle name="20% - Accent1 5 3 2 2" xfId="11708" xr:uid="{00000000-0005-0000-0000-0000AF2D0000}"/>
    <cellStyle name="20% - Accent1 5 3 2 2 2" xfId="11709" xr:uid="{00000000-0005-0000-0000-0000B02D0000}"/>
    <cellStyle name="20% - Accent1 5 3 2 2 2 2" xfId="11710" xr:uid="{00000000-0005-0000-0000-0000B12D0000}"/>
    <cellStyle name="20% - Accent1 5 3 2 2 3" xfId="11711" xr:uid="{00000000-0005-0000-0000-0000B22D0000}"/>
    <cellStyle name="20% - Accent1 5 3 2 2 4" xfId="11712" xr:uid="{00000000-0005-0000-0000-0000B32D0000}"/>
    <cellStyle name="20% - Accent1 5 3 2 3" xfId="11713" xr:uid="{00000000-0005-0000-0000-0000B42D0000}"/>
    <cellStyle name="20% - Accent1 5 3 2 3 2" xfId="11714" xr:uid="{00000000-0005-0000-0000-0000B52D0000}"/>
    <cellStyle name="20% - Accent1 5 3 2 3 2 2" xfId="11715" xr:uid="{00000000-0005-0000-0000-0000B62D0000}"/>
    <cellStyle name="20% - Accent1 5 3 2 3 3" xfId="11716" xr:uid="{00000000-0005-0000-0000-0000B72D0000}"/>
    <cellStyle name="20% - Accent1 5 3 2 3 4" xfId="11717" xr:uid="{00000000-0005-0000-0000-0000B82D0000}"/>
    <cellStyle name="20% - Accent1 5 3 2 4" xfId="11718" xr:uid="{00000000-0005-0000-0000-0000B92D0000}"/>
    <cellStyle name="20% - Accent1 5 3 2 4 2" xfId="11719" xr:uid="{00000000-0005-0000-0000-0000BA2D0000}"/>
    <cellStyle name="20% - Accent1 5 3 2 5" xfId="11720" xr:uid="{00000000-0005-0000-0000-0000BB2D0000}"/>
    <cellStyle name="20% - Accent1 5 3 2 6" xfId="11721" xr:uid="{00000000-0005-0000-0000-0000BC2D0000}"/>
    <cellStyle name="20% - Accent1 5 3 3" xfId="11722" xr:uid="{00000000-0005-0000-0000-0000BD2D0000}"/>
    <cellStyle name="20% - Accent1 5 3 3 2" xfId="11723" xr:uid="{00000000-0005-0000-0000-0000BE2D0000}"/>
    <cellStyle name="20% - Accent1 5 3 3 2 2" xfId="11724" xr:uid="{00000000-0005-0000-0000-0000BF2D0000}"/>
    <cellStyle name="20% - Accent1 5 3 3 3" xfId="11725" xr:uid="{00000000-0005-0000-0000-0000C02D0000}"/>
    <cellStyle name="20% - Accent1 5 3 3 4" xfId="11726" xr:uid="{00000000-0005-0000-0000-0000C12D0000}"/>
    <cellStyle name="20% - Accent1 5 3 4" xfId="11727" xr:uid="{00000000-0005-0000-0000-0000C22D0000}"/>
    <cellStyle name="20% - Accent1 5 3 4 2" xfId="11728" xr:uid="{00000000-0005-0000-0000-0000C32D0000}"/>
    <cellStyle name="20% - Accent1 5 3 4 2 2" xfId="11729" xr:uid="{00000000-0005-0000-0000-0000C42D0000}"/>
    <cellStyle name="20% - Accent1 5 3 4 3" xfId="11730" xr:uid="{00000000-0005-0000-0000-0000C52D0000}"/>
    <cellStyle name="20% - Accent1 5 3 4 4" xfId="11731" xr:uid="{00000000-0005-0000-0000-0000C62D0000}"/>
    <cellStyle name="20% - Accent1 5 3 5" xfId="11732" xr:uid="{00000000-0005-0000-0000-0000C72D0000}"/>
    <cellStyle name="20% - Accent1 5 3 5 2" xfId="11733" xr:uid="{00000000-0005-0000-0000-0000C82D0000}"/>
    <cellStyle name="20% - Accent1 5 3 6" xfId="11734" xr:uid="{00000000-0005-0000-0000-0000C92D0000}"/>
    <cellStyle name="20% - Accent1 5 3 7" xfId="11735" xr:uid="{00000000-0005-0000-0000-0000CA2D0000}"/>
    <cellStyle name="20% - Accent1 5 4" xfId="11736" xr:uid="{00000000-0005-0000-0000-0000CB2D0000}"/>
    <cellStyle name="20% - Accent1 5 5" xfId="11737" xr:uid="{00000000-0005-0000-0000-0000CC2D0000}"/>
    <cellStyle name="20% - Accent1 5 5 2" xfId="11738" xr:uid="{00000000-0005-0000-0000-0000CD2D0000}"/>
    <cellStyle name="20% - Accent1 5 5 2 2" xfId="11739" xr:uid="{00000000-0005-0000-0000-0000CE2D0000}"/>
    <cellStyle name="20% - Accent1 5 5 2 2 2" xfId="11740" xr:uid="{00000000-0005-0000-0000-0000CF2D0000}"/>
    <cellStyle name="20% - Accent1 5 5 2 3" xfId="11741" xr:uid="{00000000-0005-0000-0000-0000D02D0000}"/>
    <cellStyle name="20% - Accent1 5 5 2 4" xfId="11742" xr:uid="{00000000-0005-0000-0000-0000D12D0000}"/>
    <cellStyle name="20% - Accent1 5 5 3" xfId="11743" xr:uid="{00000000-0005-0000-0000-0000D22D0000}"/>
    <cellStyle name="20% - Accent1 5 5 3 2" xfId="11744" xr:uid="{00000000-0005-0000-0000-0000D32D0000}"/>
    <cellStyle name="20% - Accent1 5 5 3 2 2" xfId="11745" xr:uid="{00000000-0005-0000-0000-0000D42D0000}"/>
    <cellStyle name="20% - Accent1 5 5 3 3" xfId="11746" xr:uid="{00000000-0005-0000-0000-0000D52D0000}"/>
    <cellStyle name="20% - Accent1 5 5 3 4" xfId="11747" xr:uid="{00000000-0005-0000-0000-0000D62D0000}"/>
    <cellStyle name="20% - Accent1 5 5 4" xfId="11748" xr:uid="{00000000-0005-0000-0000-0000D72D0000}"/>
    <cellStyle name="20% - Accent1 5 5 4 2" xfId="11749" xr:uid="{00000000-0005-0000-0000-0000D82D0000}"/>
    <cellStyle name="20% - Accent1 5 5 5" xfId="11750" xr:uid="{00000000-0005-0000-0000-0000D92D0000}"/>
    <cellStyle name="20% - Accent1 5 5 6" xfId="11751" xr:uid="{00000000-0005-0000-0000-0000DA2D0000}"/>
    <cellStyle name="20% - Accent1 5 6" xfId="11752" xr:uid="{00000000-0005-0000-0000-0000DB2D0000}"/>
    <cellStyle name="20% - Accent1 5 6 2" xfId="11753" xr:uid="{00000000-0005-0000-0000-0000DC2D0000}"/>
    <cellStyle name="20% - Accent1 5 6 2 2" xfId="11754" xr:uid="{00000000-0005-0000-0000-0000DD2D0000}"/>
    <cellStyle name="20% - Accent1 5 6 3" xfId="11755" xr:uid="{00000000-0005-0000-0000-0000DE2D0000}"/>
    <cellStyle name="20% - Accent1 5 6 4" xfId="11756" xr:uid="{00000000-0005-0000-0000-0000DF2D0000}"/>
    <cellStyle name="20% - Accent1 5 7" xfId="11757" xr:uid="{00000000-0005-0000-0000-0000E02D0000}"/>
    <cellStyle name="20% - Accent1 5 7 2" xfId="11758" xr:uid="{00000000-0005-0000-0000-0000E12D0000}"/>
    <cellStyle name="20% - Accent1 5 7 2 2" xfId="11759" xr:uid="{00000000-0005-0000-0000-0000E22D0000}"/>
    <cellStyle name="20% - Accent1 5 7 3" xfId="11760" xr:uid="{00000000-0005-0000-0000-0000E32D0000}"/>
    <cellStyle name="20% - Accent1 5 7 4" xfId="11761" xr:uid="{00000000-0005-0000-0000-0000E42D0000}"/>
    <cellStyle name="20% - Accent1 5 8" xfId="11762" xr:uid="{00000000-0005-0000-0000-0000E52D0000}"/>
    <cellStyle name="20% - Accent1 5 8 2" xfId="11763" xr:uid="{00000000-0005-0000-0000-0000E62D0000}"/>
    <cellStyle name="20% - Accent1 5 9" xfId="11764" xr:uid="{00000000-0005-0000-0000-0000E72D0000}"/>
    <cellStyle name="20% - Accent1 6" xfId="11765" xr:uid="{00000000-0005-0000-0000-0000E82D0000}"/>
    <cellStyle name="20% - Accent1 6 10" xfId="11766" xr:uid="{00000000-0005-0000-0000-0000E92D0000}"/>
    <cellStyle name="20% - Accent1 6 2" xfId="11767" xr:uid="{00000000-0005-0000-0000-0000EA2D0000}"/>
    <cellStyle name="20% - Accent1 6 2 2" xfId="11768" xr:uid="{00000000-0005-0000-0000-0000EB2D0000}"/>
    <cellStyle name="20% - Accent1 6 2 2 2" xfId="11769" xr:uid="{00000000-0005-0000-0000-0000EC2D0000}"/>
    <cellStyle name="20% - Accent1 6 2 2 2 2" xfId="11770" xr:uid="{00000000-0005-0000-0000-0000ED2D0000}"/>
    <cellStyle name="20% - Accent1 6 2 2 2 2 2" xfId="11771" xr:uid="{00000000-0005-0000-0000-0000EE2D0000}"/>
    <cellStyle name="20% - Accent1 6 2 2 2 2 2 2" xfId="11772" xr:uid="{00000000-0005-0000-0000-0000EF2D0000}"/>
    <cellStyle name="20% - Accent1 6 2 2 2 2 3" xfId="11773" xr:uid="{00000000-0005-0000-0000-0000F02D0000}"/>
    <cellStyle name="20% - Accent1 6 2 2 2 2 4" xfId="11774" xr:uid="{00000000-0005-0000-0000-0000F12D0000}"/>
    <cellStyle name="20% - Accent1 6 2 2 2 3" xfId="11775" xr:uid="{00000000-0005-0000-0000-0000F22D0000}"/>
    <cellStyle name="20% - Accent1 6 2 2 2 3 2" xfId="11776" xr:uid="{00000000-0005-0000-0000-0000F32D0000}"/>
    <cellStyle name="20% - Accent1 6 2 2 2 3 2 2" xfId="11777" xr:uid="{00000000-0005-0000-0000-0000F42D0000}"/>
    <cellStyle name="20% - Accent1 6 2 2 2 3 3" xfId="11778" xr:uid="{00000000-0005-0000-0000-0000F52D0000}"/>
    <cellStyle name="20% - Accent1 6 2 2 2 3 4" xfId="11779" xr:uid="{00000000-0005-0000-0000-0000F62D0000}"/>
    <cellStyle name="20% - Accent1 6 2 2 2 4" xfId="11780" xr:uid="{00000000-0005-0000-0000-0000F72D0000}"/>
    <cellStyle name="20% - Accent1 6 2 2 2 4 2" xfId="11781" xr:uid="{00000000-0005-0000-0000-0000F82D0000}"/>
    <cellStyle name="20% - Accent1 6 2 2 2 5" xfId="11782" xr:uid="{00000000-0005-0000-0000-0000F92D0000}"/>
    <cellStyle name="20% - Accent1 6 2 2 2 6" xfId="11783" xr:uid="{00000000-0005-0000-0000-0000FA2D0000}"/>
    <cellStyle name="20% - Accent1 6 2 2 3" xfId="11784" xr:uid="{00000000-0005-0000-0000-0000FB2D0000}"/>
    <cellStyle name="20% - Accent1 6 2 2 3 2" xfId="11785" xr:uid="{00000000-0005-0000-0000-0000FC2D0000}"/>
    <cellStyle name="20% - Accent1 6 2 2 3 2 2" xfId="11786" xr:uid="{00000000-0005-0000-0000-0000FD2D0000}"/>
    <cellStyle name="20% - Accent1 6 2 2 3 3" xfId="11787" xr:uid="{00000000-0005-0000-0000-0000FE2D0000}"/>
    <cellStyle name="20% - Accent1 6 2 2 3 4" xfId="11788" xr:uid="{00000000-0005-0000-0000-0000FF2D0000}"/>
    <cellStyle name="20% - Accent1 6 2 2 4" xfId="11789" xr:uid="{00000000-0005-0000-0000-0000002E0000}"/>
    <cellStyle name="20% - Accent1 6 2 2 4 2" xfId="11790" xr:uid="{00000000-0005-0000-0000-0000012E0000}"/>
    <cellStyle name="20% - Accent1 6 2 2 4 2 2" xfId="11791" xr:uid="{00000000-0005-0000-0000-0000022E0000}"/>
    <cellStyle name="20% - Accent1 6 2 2 4 3" xfId="11792" xr:uid="{00000000-0005-0000-0000-0000032E0000}"/>
    <cellStyle name="20% - Accent1 6 2 2 4 4" xfId="11793" xr:uid="{00000000-0005-0000-0000-0000042E0000}"/>
    <cellStyle name="20% - Accent1 6 2 2 5" xfId="11794" xr:uid="{00000000-0005-0000-0000-0000052E0000}"/>
    <cellStyle name="20% - Accent1 6 2 2 5 2" xfId="11795" xr:uid="{00000000-0005-0000-0000-0000062E0000}"/>
    <cellStyle name="20% - Accent1 6 2 2 6" xfId="11796" xr:uid="{00000000-0005-0000-0000-0000072E0000}"/>
    <cellStyle name="20% - Accent1 6 2 2 7" xfId="11797" xr:uid="{00000000-0005-0000-0000-0000082E0000}"/>
    <cellStyle name="20% - Accent1 6 2 3" xfId="11798" xr:uid="{00000000-0005-0000-0000-0000092E0000}"/>
    <cellStyle name="20% - Accent1 6 2 3 2" xfId="11799" xr:uid="{00000000-0005-0000-0000-00000A2E0000}"/>
    <cellStyle name="20% - Accent1 6 2 3 2 2" xfId="11800" xr:uid="{00000000-0005-0000-0000-00000B2E0000}"/>
    <cellStyle name="20% - Accent1 6 2 3 2 2 2" xfId="11801" xr:uid="{00000000-0005-0000-0000-00000C2E0000}"/>
    <cellStyle name="20% - Accent1 6 2 3 2 3" xfId="11802" xr:uid="{00000000-0005-0000-0000-00000D2E0000}"/>
    <cellStyle name="20% - Accent1 6 2 3 2 4" xfId="11803" xr:uid="{00000000-0005-0000-0000-00000E2E0000}"/>
    <cellStyle name="20% - Accent1 6 2 3 3" xfId="11804" xr:uid="{00000000-0005-0000-0000-00000F2E0000}"/>
    <cellStyle name="20% - Accent1 6 2 3 3 2" xfId="11805" xr:uid="{00000000-0005-0000-0000-0000102E0000}"/>
    <cellStyle name="20% - Accent1 6 2 3 3 2 2" xfId="11806" xr:uid="{00000000-0005-0000-0000-0000112E0000}"/>
    <cellStyle name="20% - Accent1 6 2 3 3 3" xfId="11807" xr:uid="{00000000-0005-0000-0000-0000122E0000}"/>
    <cellStyle name="20% - Accent1 6 2 3 3 4" xfId="11808" xr:uid="{00000000-0005-0000-0000-0000132E0000}"/>
    <cellStyle name="20% - Accent1 6 2 3 4" xfId="11809" xr:uid="{00000000-0005-0000-0000-0000142E0000}"/>
    <cellStyle name="20% - Accent1 6 2 3 4 2" xfId="11810" xr:uid="{00000000-0005-0000-0000-0000152E0000}"/>
    <cellStyle name="20% - Accent1 6 2 3 5" xfId="11811" xr:uid="{00000000-0005-0000-0000-0000162E0000}"/>
    <cellStyle name="20% - Accent1 6 2 3 6" xfId="11812" xr:uid="{00000000-0005-0000-0000-0000172E0000}"/>
    <cellStyle name="20% - Accent1 6 2 4" xfId="11813" xr:uid="{00000000-0005-0000-0000-0000182E0000}"/>
    <cellStyle name="20% - Accent1 6 2 4 2" xfId="11814" xr:uid="{00000000-0005-0000-0000-0000192E0000}"/>
    <cellStyle name="20% - Accent1 6 2 4 2 2" xfId="11815" xr:uid="{00000000-0005-0000-0000-00001A2E0000}"/>
    <cellStyle name="20% - Accent1 6 2 4 3" xfId="11816" xr:uid="{00000000-0005-0000-0000-00001B2E0000}"/>
    <cellStyle name="20% - Accent1 6 2 4 4" xfId="11817" xr:uid="{00000000-0005-0000-0000-00001C2E0000}"/>
    <cellStyle name="20% - Accent1 6 2 5" xfId="11818" xr:uid="{00000000-0005-0000-0000-00001D2E0000}"/>
    <cellStyle name="20% - Accent1 6 2 5 2" xfId="11819" xr:uid="{00000000-0005-0000-0000-00001E2E0000}"/>
    <cellStyle name="20% - Accent1 6 2 5 2 2" xfId="11820" xr:uid="{00000000-0005-0000-0000-00001F2E0000}"/>
    <cellStyle name="20% - Accent1 6 2 5 3" xfId="11821" xr:uid="{00000000-0005-0000-0000-0000202E0000}"/>
    <cellStyle name="20% - Accent1 6 2 5 4" xfId="11822" xr:uid="{00000000-0005-0000-0000-0000212E0000}"/>
    <cellStyle name="20% - Accent1 6 2 6" xfId="11823" xr:uid="{00000000-0005-0000-0000-0000222E0000}"/>
    <cellStyle name="20% - Accent1 6 2 6 2" xfId="11824" xr:uid="{00000000-0005-0000-0000-0000232E0000}"/>
    <cellStyle name="20% - Accent1 6 2 7" xfId="11825" xr:uid="{00000000-0005-0000-0000-0000242E0000}"/>
    <cellStyle name="20% - Accent1 6 2 8" xfId="11826" xr:uid="{00000000-0005-0000-0000-0000252E0000}"/>
    <cellStyle name="20% - Accent1 6 3" xfId="11827" xr:uid="{00000000-0005-0000-0000-0000262E0000}"/>
    <cellStyle name="20% - Accent1 6 3 2" xfId="11828" xr:uid="{00000000-0005-0000-0000-0000272E0000}"/>
    <cellStyle name="20% - Accent1 6 3 2 2" xfId="11829" xr:uid="{00000000-0005-0000-0000-0000282E0000}"/>
    <cellStyle name="20% - Accent1 6 3 2 2 2" xfId="11830" xr:uid="{00000000-0005-0000-0000-0000292E0000}"/>
    <cellStyle name="20% - Accent1 6 3 2 2 2 2" xfId="11831" xr:uid="{00000000-0005-0000-0000-00002A2E0000}"/>
    <cellStyle name="20% - Accent1 6 3 2 2 3" xfId="11832" xr:uid="{00000000-0005-0000-0000-00002B2E0000}"/>
    <cellStyle name="20% - Accent1 6 3 2 2 4" xfId="11833" xr:uid="{00000000-0005-0000-0000-00002C2E0000}"/>
    <cellStyle name="20% - Accent1 6 3 2 3" xfId="11834" xr:uid="{00000000-0005-0000-0000-00002D2E0000}"/>
    <cellStyle name="20% - Accent1 6 3 2 3 2" xfId="11835" xr:uid="{00000000-0005-0000-0000-00002E2E0000}"/>
    <cellStyle name="20% - Accent1 6 3 2 3 2 2" xfId="11836" xr:uid="{00000000-0005-0000-0000-00002F2E0000}"/>
    <cellStyle name="20% - Accent1 6 3 2 3 3" xfId="11837" xr:uid="{00000000-0005-0000-0000-0000302E0000}"/>
    <cellStyle name="20% - Accent1 6 3 2 3 4" xfId="11838" xr:uid="{00000000-0005-0000-0000-0000312E0000}"/>
    <cellStyle name="20% - Accent1 6 3 2 4" xfId="11839" xr:uid="{00000000-0005-0000-0000-0000322E0000}"/>
    <cellStyle name="20% - Accent1 6 3 2 4 2" xfId="11840" xr:uid="{00000000-0005-0000-0000-0000332E0000}"/>
    <cellStyle name="20% - Accent1 6 3 2 5" xfId="11841" xr:uid="{00000000-0005-0000-0000-0000342E0000}"/>
    <cellStyle name="20% - Accent1 6 3 2 6" xfId="11842" xr:uid="{00000000-0005-0000-0000-0000352E0000}"/>
    <cellStyle name="20% - Accent1 6 3 3" xfId="11843" xr:uid="{00000000-0005-0000-0000-0000362E0000}"/>
    <cellStyle name="20% - Accent1 6 3 3 2" xfId="11844" xr:uid="{00000000-0005-0000-0000-0000372E0000}"/>
    <cellStyle name="20% - Accent1 6 3 3 2 2" xfId="11845" xr:uid="{00000000-0005-0000-0000-0000382E0000}"/>
    <cellStyle name="20% - Accent1 6 3 3 3" xfId="11846" xr:uid="{00000000-0005-0000-0000-0000392E0000}"/>
    <cellStyle name="20% - Accent1 6 3 3 4" xfId="11847" xr:uid="{00000000-0005-0000-0000-00003A2E0000}"/>
    <cellStyle name="20% - Accent1 6 3 4" xfId="11848" xr:uid="{00000000-0005-0000-0000-00003B2E0000}"/>
    <cellStyle name="20% - Accent1 6 3 4 2" xfId="11849" xr:uid="{00000000-0005-0000-0000-00003C2E0000}"/>
    <cellStyle name="20% - Accent1 6 3 4 2 2" xfId="11850" xr:uid="{00000000-0005-0000-0000-00003D2E0000}"/>
    <cellStyle name="20% - Accent1 6 3 4 3" xfId="11851" xr:uid="{00000000-0005-0000-0000-00003E2E0000}"/>
    <cellStyle name="20% - Accent1 6 3 4 4" xfId="11852" xr:uid="{00000000-0005-0000-0000-00003F2E0000}"/>
    <cellStyle name="20% - Accent1 6 3 5" xfId="11853" xr:uid="{00000000-0005-0000-0000-0000402E0000}"/>
    <cellStyle name="20% - Accent1 6 3 5 2" xfId="11854" xr:uid="{00000000-0005-0000-0000-0000412E0000}"/>
    <cellStyle name="20% - Accent1 6 3 6" xfId="11855" xr:uid="{00000000-0005-0000-0000-0000422E0000}"/>
    <cellStyle name="20% - Accent1 6 3 7" xfId="11856" xr:uid="{00000000-0005-0000-0000-0000432E0000}"/>
    <cellStyle name="20% - Accent1 6 4" xfId="11857" xr:uid="{00000000-0005-0000-0000-0000442E0000}"/>
    <cellStyle name="20% - Accent1 6 5" xfId="11858" xr:uid="{00000000-0005-0000-0000-0000452E0000}"/>
    <cellStyle name="20% - Accent1 6 5 2" xfId="11859" xr:uid="{00000000-0005-0000-0000-0000462E0000}"/>
    <cellStyle name="20% - Accent1 6 5 2 2" xfId="11860" xr:uid="{00000000-0005-0000-0000-0000472E0000}"/>
    <cellStyle name="20% - Accent1 6 5 2 2 2" xfId="11861" xr:uid="{00000000-0005-0000-0000-0000482E0000}"/>
    <cellStyle name="20% - Accent1 6 5 2 3" xfId="11862" xr:uid="{00000000-0005-0000-0000-0000492E0000}"/>
    <cellStyle name="20% - Accent1 6 5 2 4" xfId="11863" xr:uid="{00000000-0005-0000-0000-00004A2E0000}"/>
    <cellStyle name="20% - Accent1 6 5 3" xfId="11864" xr:uid="{00000000-0005-0000-0000-00004B2E0000}"/>
    <cellStyle name="20% - Accent1 6 5 3 2" xfId="11865" xr:uid="{00000000-0005-0000-0000-00004C2E0000}"/>
    <cellStyle name="20% - Accent1 6 5 3 2 2" xfId="11866" xr:uid="{00000000-0005-0000-0000-00004D2E0000}"/>
    <cellStyle name="20% - Accent1 6 5 3 3" xfId="11867" xr:uid="{00000000-0005-0000-0000-00004E2E0000}"/>
    <cellStyle name="20% - Accent1 6 5 3 4" xfId="11868" xr:uid="{00000000-0005-0000-0000-00004F2E0000}"/>
    <cellStyle name="20% - Accent1 6 5 4" xfId="11869" xr:uid="{00000000-0005-0000-0000-0000502E0000}"/>
    <cellStyle name="20% - Accent1 6 5 4 2" xfId="11870" xr:uid="{00000000-0005-0000-0000-0000512E0000}"/>
    <cellStyle name="20% - Accent1 6 5 5" xfId="11871" xr:uid="{00000000-0005-0000-0000-0000522E0000}"/>
    <cellStyle name="20% - Accent1 6 5 6" xfId="11872" xr:uid="{00000000-0005-0000-0000-0000532E0000}"/>
    <cellStyle name="20% - Accent1 6 6" xfId="11873" xr:uid="{00000000-0005-0000-0000-0000542E0000}"/>
    <cellStyle name="20% - Accent1 6 6 2" xfId="11874" xr:uid="{00000000-0005-0000-0000-0000552E0000}"/>
    <cellStyle name="20% - Accent1 6 6 2 2" xfId="11875" xr:uid="{00000000-0005-0000-0000-0000562E0000}"/>
    <cellStyle name="20% - Accent1 6 6 3" xfId="11876" xr:uid="{00000000-0005-0000-0000-0000572E0000}"/>
    <cellStyle name="20% - Accent1 6 6 4" xfId="11877" xr:uid="{00000000-0005-0000-0000-0000582E0000}"/>
    <cellStyle name="20% - Accent1 6 7" xfId="11878" xr:uid="{00000000-0005-0000-0000-0000592E0000}"/>
    <cellStyle name="20% - Accent1 6 7 2" xfId="11879" xr:uid="{00000000-0005-0000-0000-00005A2E0000}"/>
    <cellStyle name="20% - Accent1 6 7 2 2" xfId="11880" xr:uid="{00000000-0005-0000-0000-00005B2E0000}"/>
    <cellStyle name="20% - Accent1 6 7 3" xfId="11881" xr:uid="{00000000-0005-0000-0000-00005C2E0000}"/>
    <cellStyle name="20% - Accent1 6 7 4" xfId="11882" xr:uid="{00000000-0005-0000-0000-00005D2E0000}"/>
    <cellStyle name="20% - Accent1 6 8" xfId="11883" xr:uid="{00000000-0005-0000-0000-00005E2E0000}"/>
    <cellStyle name="20% - Accent1 6 8 2" xfId="11884" xr:uid="{00000000-0005-0000-0000-00005F2E0000}"/>
    <cellStyle name="20% - Accent1 6 9" xfId="11885" xr:uid="{00000000-0005-0000-0000-0000602E0000}"/>
    <cellStyle name="20% - Accent1 7" xfId="11886" xr:uid="{00000000-0005-0000-0000-0000612E0000}"/>
    <cellStyle name="20% - Accent1 7 10" xfId="11887" xr:uid="{00000000-0005-0000-0000-0000622E0000}"/>
    <cellStyle name="20% - Accent1 7 2" xfId="11888" xr:uid="{00000000-0005-0000-0000-0000632E0000}"/>
    <cellStyle name="20% - Accent1 7 2 2" xfId="11889" xr:uid="{00000000-0005-0000-0000-0000642E0000}"/>
    <cellStyle name="20% - Accent1 7 2 2 2" xfId="11890" xr:uid="{00000000-0005-0000-0000-0000652E0000}"/>
    <cellStyle name="20% - Accent1 7 2 2 2 2" xfId="11891" xr:uid="{00000000-0005-0000-0000-0000662E0000}"/>
    <cellStyle name="20% - Accent1 7 2 2 2 2 2" xfId="11892" xr:uid="{00000000-0005-0000-0000-0000672E0000}"/>
    <cellStyle name="20% - Accent1 7 2 2 2 2 2 2" xfId="11893" xr:uid="{00000000-0005-0000-0000-0000682E0000}"/>
    <cellStyle name="20% - Accent1 7 2 2 2 2 3" xfId="11894" xr:uid="{00000000-0005-0000-0000-0000692E0000}"/>
    <cellStyle name="20% - Accent1 7 2 2 2 2 4" xfId="11895" xr:uid="{00000000-0005-0000-0000-00006A2E0000}"/>
    <cellStyle name="20% - Accent1 7 2 2 2 3" xfId="11896" xr:uid="{00000000-0005-0000-0000-00006B2E0000}"/>
    <cellStyle name="20% - Accent1 7 2 2 2 3 2" xfId="11897" xr:uid="{00000000-0005-0000-0000-00006C2E0000}"/>
    <cellStyle name="20% - Accent1 7 2 2 2 3 2 2" xfId="11898" xr:uid="{00000000-0005-0000-0000-00006D2E0000}"/>
    <cellStyle name="20% - Accent1 7 2 2 2 3 3" xfId="11899" xr:uid="{00000000-0005-0000-0000-00006E2E0000}"/>
    <cellStyle name="20% - Accent1 7 2 2 2 3 4" xfId="11900" xr:uid="{00000000-0005-0000-0000-00006F2E0000}"/>
    <cellStyle name="20% - Accent1 7 2 2 2 4" xfId="11901" xr:uid="{00000000-0005-0000-0000-0000702E0000}"/>
    <cellStyle name="20% - Accent1 7 2 2 2 4 2" xfId="11902" xr:uid="{00000000-0005-0000-0000-0000712E0000}"/>
    <cellStyle name="20% - Accent1 7 2 2 2 5" xfId="11903" xr:uid="{00000000-0005-0000-0000-0000722E0000}"/>
    <cellStyle name="20% - Accent1 7 2 2 2 6" xfId="11904" xr:uid="{00000000-0005-0000-0000-0000732E0000}"/>
    <cellStyle name="20% - Accent1 7 2 2 3" xfId="11905" xr:uid="{00000000-0005-0000-0000-0000742E0000}"/>
    <cellStyle name="20% - Accent1 7 2 2 3 2" xfId="11906" xr:uid="{00000000-0005-0000-0000-0000752E0000}"/>
    <cellStyle name="20% - Accent1 7 2 2 3 2 2" xfId="11907" xr:uid="{00000000-0005-0000-0000-0000762E0000}"/>
    <cellStyle name="20% - Accent1 7 2 2 3 3" xfId="11908" xr:uid="{00000000-0005-0000-0000-0000772E0000}"/>
    <cellStyle name="20% - Accent1 7 2 2 3 4" xfId="11909" xr:uid="{00000000-0005-0000-0000-0000782E0000}"/>
    <cellStyle name="20% - Accent1 7 2 2 4" xfId="11910" xr:uid="{00000000-0005-0000-0000-0000792E0000}"/>
    <cellStyle name="20% - Accent1 7 2 2 4 2" xfId="11911" xr:uid="{00000000-0005-0000-0000-00007A2E0000}"/>
    <cellStyle name="20% - Accent1 7 2 2 4 2 2" xfId="11912" xr:uid="{00000000-0005-0000-0000-00007B2E0000}"/>
    <cellStyle name="20% - Accent1 7 2 2 4 3" xfId="11913" xr:uid="{00000000-0005-0000-0000-00007C2E0000}"/>
    <cellStyle name="20% - Accent1 7 2 2 4 4" xfId="11914" xr:uid="{00000000-0005-0000-0000-00007D2E0000}"/>
    <cellStyle name="20% - Accent1 7 2 2 5" xfId="11915" xr:uid="{00000000-0005-0000-0000-00007E2E0000}"/>
    <cellStyle name="20% - Accent1 7 2 2 5 2" xfId="11916" xr:uid="{00000000-0005-0000-0000-00007F2E0000}"/>
    <cellStyle name="20% - Accent1 7 2 2 6" xfId="11917" xr:uid="{00000000-0005-0000-0000-0000802E0000}"/>
    <cellStyle name="20% - Accent1 7 2 2 7" xfId="11918" xr:uid="{00000000-0005-0000-0000-0000812E0000}"/>
    <cellStyle name="20% - Accent1 7 2 3" xfId="11919" xr:uid="{00000000-0005-0000-0000-0000822E0000}"/>
    <cellStyle name="20% - Accent1 7 2 3 2" xfId="11920" xr:uid="{00000000-0005-0000-0000-0000832E0000}"/>
    <cellStyle name="20% - Accent1 7 2 3 2 2" xfId="11921" xr:uid="{00000000-0005-0000-0000-0000842E0000}"/>
    <cellStyle name="20% - Accent1 7 2 3 2 2 2" xfId="11922" xr:uid="{00000000-0005-0000-0000-0000852E0000}"/>
    <cellStyle name="20% - Accent1 7 2 3 2 3" xfId="11923" xr:uid="{00000000-0005-0000-0000-0000862E0000}"/>
    <cellStyle name="20% - Accent1 7 2 3 2 4" xfId="11924" xr:uid="{00000000-0005-0000-0000-0000872E0000}"/>
    <cellStyle name="20% - Accent1 7 2 3 3" xfId="11925" xr:uid="{00000000-0005-0000-0000-0000882E0000}"/>
    <cellStyle name="20% - Accent1 7 2 3 3 2" xfId="11926" xr:uid="{00000000-0005-0000-0000-0000892E0000}"/>
    <cellStyle name="20% - Accent1 7 2 3 3 2 2" xfId="11927" xr:uid="{00000000-0005-0000-0000-00008A2E0000}"/>
    <cellStyle name="20% - Accent1 7 2 3 3 3" xfId="11928" xr:uid="{00000000-0005-0000-0000-00008B2E0000}"/>
    <cellStyle name="20% - Accent1 7 2 3 3 4" xfId="11929" xr:uid="{00000000-0005-0000-0000-00008C2E0000}"/>
    <cellStyle name="20% - Accent1 7 2 3 4" xfId="11930" xr:uid="{00000000-0005-0000-0000-00008D2E0000}"/>
    <cellStyle name="20% - Accent1 7 2 3 4 2" xfId="11931" xr:uid="{00000000-0005-0000-0000-00008E2E0000}"/>
    <cellStyle name="20% - Accent1 7 2 3 5" xfId="11932" xr:uid="{00000000-0005-0000-0000-00008F2E0000}"/>
    <cellStyle name="20% - Accent1 7 2 3 6" xfId="11933" xr:uid="{00000000-0005-0000-0000-0000902E0000}"/>
    <cellStyle name="20% - Accent1 7 2 4" xfId="11934" xr:uid="{00000000-0005-0000-0000-0000912E0000}"/>
    <cellStyle name="20% - Accent1 7 2 4 2" xfId="11935" xr:uid="{00000000-0005-0000-0000-0000922E0000}"/>
    <cellStyle name="20% - Accent1 7 2 4 2 2" xfId="11936" xr:uid="{00000000-0005-0000-0000-0000932E0000}"/>
    <cellStyle name="20% - Accent1 7 2 4 3" xfId="11937" xr:uid="{00000000-0005-0000-0000-0000942E0000}"/>
    <cellStyle name="20% - Accent1 7 2 4 4" xfId="11938" xr:uid="{00000000-0005-0000-0000-0000952E0000}"/>
    <cellStyle name="20% - Accent1 7 2 5" xfId="11939" xr:uid="{00000000-0005-0000-0000-0000962E0000}"/>
    <cellStyle name="20% - Accent1 7 2 5 2" xfId="11940" xr:uid="{00000000-0005-0000-0000-0000972E0000}"/>
    <cellStyle name="20% - Accent1 7 2 5 2 2" xfId="11941" xr:uid="{00000000-0005-0000-0000-0000982E0000}"/>
    <cellStyle name="20% - Accent1 7 2 5 3" xfId="11942" xr:uid="{00000000-0005-0000-0000-0000992E0000}"/>
    <cellStyle name="20% - Accent1 7 2 5 4" xfId="11943" xr:uid="{00000000-0005-0000-0000-00009A2E0000}"/>
    <cellStyle name="20% - Accent1 7 2 6" xfId="11944" xr:uid="{00000000-0005-0000-0000-00009B2E0000}"/>
    <cellStyle name="20% - Accent1 7 2 6 2" xfId="11945" xr:uid="{00000000-0005-0000-0000-00009C2E0000}"/>
    <cellStyle name="20% - Accent1 7 2 7" xfId="11946" xr:uid="{00000000-0005-0000-0000-00009D2E0000}"/>
    <cellStyle name="20% - Accent1 7 2 8" xfId="11947" xr:uid="{00000000-0005-0000-0000-00009E2E0000}"/>
    <cellStyle name="20% - Accent1 7 3" xfId="11948" xr:uid="{00000000-0005-0000-0000-00009F2E0000}"/>
    <cellStyle name="20% - Accent1 7 3 2" xfId="11949" xr:uid="{00000000-0005-0000-0000-0000A02E0000}"/>
    <cellStyle name="20% - Accent1 7 3 2 2" xfId="11950" xr:uid="{00000000-0005-0000-0000-0000A12E0000}"/>
    <cellStyle name="20% - Accent1 7 3 2 2 2" xfId="11951" xr:uid="{00000000-0005-0000-0000-0000A22E0000}"/>
    <cellStyle name="20% - Accent1 7 3 2 2 2 2" xfId="11952" xr:uid="{00000000-0005-0000-0000-0000A32E0000}"/>
    <cellStyle name="20% - Accent1 7 3 2 2 3" xfId="11953" xr:uid="{00000000-0005-0000-0000-0000A42E0000}"/>
    <cellStyle name="20% - Accent1 7 3 2 2 4" xfId="11954" xr:uid="{00000000-0005-0000-0000-0000A52E0000}"/>
    <cellStyle name="20% - Accent1 7 3 2 3" xfId="11955" xr:uid="{00000000-0005-0000-0000-0000A62E0000}"/>
    <cellStyle name="20% - Accent1 7 3 2 3 2" xfId="11956" xr:uid="{00000000-0005-0000-0000-0000A72E0000}"/>
    <cellStyle name="20% - Accent1 7 3 2 3 2 2" xfId="11957" xr:uid="{00000000-0005-0000-0000-0000A82E0000}"/>
    <cellStyle name="20% - Accent1 7 3 2 3 3" xfId="11958" xr:uid="{00000000-0005-0000-0000-0000A92E0000}"/>
    <cellStyle name="20% - Accent1 7 3 2 3 4" xfId="11959" xr:uid="{00000000-0005-0000-0000-0000AA2E0000}"/>
    <cellStyle name="20% - Accent1 7 3 2 4" xfId="11960" xr:uid="{00000000-0005-0000-0000-0000AB2E0000}"/>
    <cellStyle name="20% - Accent1 7 3 2 4 2" xfId="11961" xr:uid="{00000000-0005-0000-0000-0000AC2E0000}"/>
    <cellStyle name="20% - Accent1 7 3 2 5" xfId="11962" xr:uid="{00000000-0005-0000-0000-0000AD2E0000}"/>
    <cellStyle name="20% - Accent1 7 3 2 6" xfId="11963" xr:uid="{00000000-0005-0000-0000-0000AE2E0000}"/>
    <cellStyle name="20% - Accent1 7 3 3" xfId="11964" xr:uid="{00000000-0005-0000-0000-0000AF2E0000}"/>
    <cellStyle name="20% - Accent1 7 3 3 2" xfId="11965" xr:uid="{00000000-0005-0000-0000-0000B02E0000}"/>
    <cellStyle name="20% - Accent1 7 3 3 2 2" xfId="11966" xr:uid="{00000000-0005-0000-0000-0000B12E0000}"/>
    <cellStyle name="20% - Accent1 7 3 3 3" xfId="11967" xr:uid="{00000000-0005-0000-0000-0000B22E0000}"/>
    <cellStyle name="20% - Accent1 7 3 3 4" xfId="11968" xr:uid="{00000000-0005-0000-0000-0000B32E0000}"/>
    <cellStyle name="20% - Accent1 7 3 4" xfId="11969" xr:uid="{00000000-0005-0000-0000-0000B42E0000}"/>
    <cellStyle name="20% - Accent1 7 3 4 2" xfId="11970" xr:uid="{00000000-0005-0000-0000-0000B52E0000}"/>
    <cellStyle name="20% - Accent1 7 3 4 2 2" xfId="11971" xr:uid="{00000000-0005-0000-0000-0000B62E0000}"/>
    <cellStyle name="20% - Accent1 7 3 4 3" xfId="11972" xr:uid="{00000000-0005-0000-0000-0000B72E0000}"/>
    <cellStyle name="20% - Accent1 7 3 4 4" xfId="11973" xr:uid="{00000000-0005-0000-0000-0000B82E0000}"/>
    <cellStyle name="20% - Accent1 7 3 5" xfId="11974" xr:uid="{00000000-0005-0000-0000-0000B92E0000}"/>
    <cellStyle name="20% - Accent1 7 3 5 2" xfId="11975" xr:uid="{00000000-0005-0000-0000-0000BA2E0000}"/>
    <cellStyle name="20% - Accent1 7 3 6" xfId="11976" xr:uid="{00000000-0005-0000-0000-0000BB2E0000}"/>
    <cellStyle name="20% - Accent1 7 3 7" xfId="11977" xr:uid="{00000000-0005-0000-0000-0000BC2E0000}"/>
    <cellStyle name="20% - Accent1 7 4" xfId="11978" xr:uid="{00000000-0005-0000-0000-0000BD2E0000}"/>
    <cellStyle name="20% - Accent1 7 5" xfId="11979" xr:uid="{00000000-0005-0000-0000-0000BE2E0000}"/>
    <cellStyle name="20% - Accent1 7 5 2" xfId="11980" xr:uid="{00000000-0005-0000-0000-0000BF2E0000}"/>
    <cellStyle name="20% - Accent1 7 5 2 2" xfId="11981" xr:uid="{00000000-0005-0000-0000-0000C02E0000}"/>
    <cellStyle name="20% - Accent1 7 5 2 2 2" xfId="11982" xr:uid="{00000000-0005-0000-0000-0000C12E0000}"/>
    <cellStyle name="20% - Accent1 7 5 2 3" xfId="11983" xr:uid="{00000000-0005-0000-0000-0000C22E0000}"/>
    <cellStyle name="20% - Accent1 7 5 2 4" xfId="11984" xr:uid="{00000000-0005-0000-0000-0000C32E0000}"/>
    <cellStyle name="20% - Accent1 7 5 3" xfId="11985" xr:uid="{00000000-0005-0000-0000-0000C42E0000}"/>
    <cellStyle name="20% - Accent1 7 5 3 2" xfId="11986" xr:uid="{00000000-0005-0000-0000-0000C52E0000}"/>
    <cellStyle name="20% - Accent1 7 5 3 2 2" xfId="11987" xr:uid="{00000000-0005-0000-0000-0000C62E0000}"/>
    <cellStyle name="20% - Accent1 7 5 3 3" xfId="11988" xr:uid="{00000000-0005-0000-0000-0000C72E0000}"/>
    <cellStyle name="20% - Accent1 7 5 3 4" xfId="11989" xr:uid="{00000000-0005-0000-0000-0000C82E0000}"/>
    <cellStyle name="20% - Accent1 7 5 4" xfId="11990" xr:uid="{00000000-0005-0000-0000-0000C92E0000}"/>
    <cellStyle name="20% - Accent1 7 5 4 2" xfId="11991" xr:uid="{00000000-0005-0000-0000-0000CA2E0000}"/>
    <cellStyle name="20% - Accent1 7 5 5" xfId="11992" xr:uid="{00000000-0005-0000-0000-0000CB2E0000}"/>
    <cellStyle name="20% - Accent1 7 5 6" xfId="11993" xr:uid="{00000000-0005-0000-0000-0000CC2E0000}"/>
    <cellStyle name="20% - Accent1 7 6" xfId="11994" xr:uid="{00000000-0005-0000-0000-0000CD2E0000}"/>
    <cellStyle name="20% - Accent1 7 6 2" xfId="11995" xr:uid="{00000000-0005-0000-0000-0000CE2E0000}"/>
    <cellStyle name="20% - Accent1 7 6 2 2" xfId="11996" xr:uid="{00000000-0005-0000-0000-0000CF2E0000}"/>
    <cellStyle name="20% - Accent1 7 6 3" xfId="11997" xr:uid="{00000000-0005-0000-0000-0000D02E0000}"/>
    <cellStyle name="20% - Accent1 7 6 4" xfId="11998" xr:uid="{00000000-0005-0000-0000-0000D12E0000}"/>
    <cellStyle name="20% - Accent1 7 7" xfId="11999" xr:uid="{00000000-0005-0000-0000-0000D22E0000}"/>
    <cellStyle name="20% - Accent1 7 7 2" xfId="12000" xr:uid="{00000000-0005-0000-0000-0000D32E0000}"/>
    <cellStyle name="20% - Accent1 7 7 2 2" xfId="12001" xr:uid="{00000000-0005-0000-0000-0000D42E0000}"/>
    <cellStyle name="20% - Accent1 7 7 3" xfId="12002" xr:uid="{00000000-0005-0000-0000-0000D52E0000}"/>
    <cellStyle name="20% - Accent1 7 7 4" xfId="12003" xr:uid="{00000000-0005-0000-0000-0000D62E0000}"/>
    <cellStyle name="20% - Accent1 7 8" xfId="12004" xr:uid="{00000000-0005-0000-0000-0000D72E0000}"/>
    <cellStyle name="20% - Accent1 7 8 2" xfId="12005" xr:uid="{00000000-0005-0000-0000-0000D82E0000}"/>
    <cellStyle name="20% - Accent1 7 9" xfId="12006" xr:uid="{00000000-0005-0000-0000-0000D92E0000}"/>
    <cellStyle name="20% - Accent1 8" xfId="12007" xr:uid="{00000000-0005-0000-0000-0000DA2E0000}"/>
    <cellStyle name="20% - Accent1 8 10" xfId="12008" xr:uid="{00000000-0005-0000-0000-0000DB2E0000}"/>
    <cellStyle name="20% - Accent1 8 2" xfId="12009" xr:uid="{00000000-0005-0000-0000-0000DC2E0000}"/>
    <cellStyle name="20% - Accent1 8 2 2" xfId="12010" xr:uid="{00000000-0005-0000-0000-0000DD2E0000}"/>
    <cellStyle name="20% - Accent1 8 2 2 2" xfId="12011" xr:uid="{00000000-0005-0000-0000-0000DE2E0000}"/>
    <cellStyle name="20% - Accent1 8 2 2 2 2" xfId="12012" xr:uid="{00000000-0005-0000-0000-0000DF2E0000}"/>
    <cellStyle name="20% - Accent1 8 2 2 2 2 2" xfId="12013" xr:uid="{00000000-0005-0000-0000-0000E02E0000}"/>
    <cellStyle name="20% - Accent1 8 2 2 2 2 2 2" xfId="12014" xr:uid="{00000000-0005-0000-0000-0000E12E0000}"/>
    <cellStyle name="20% - Accent1 8 2 2 2 2 3" xfId="12015" xr:uid="{00000000-0005-0000-0000-0000E22E0000}"/>
    <cellStyle name="20% - Accent1 8 2 2 2 2 4" xfId="12016" xr:uid="{00000000-0005-0000-0000-0000E32E0000}"/>
    <cellStyle name="20% - Accent1 8 2 2 2 3" xfId="12017" xr:uid="{00000000-0005-0000-0000-0000E42E0000}"/>
    <cellStyle name="20% - Accent1 8 2 2 2 3 2" xfId="12018" xr:uid="{00000000-0005-0000-0000-0000E52E0000}"/>
    <cellStyle name="20% - Accent1 8 2 2 2 3 2 2" xfId="12019" xr:uid="{00000000-0005-0000-0000-0000E62E0000}"/>
    <cellStyle name="20% - Accent1 8 2 2 2 3 3" xfId="12020" xr:uid="{00000000-0005-0000-0000-0000E72E0000}"/>
    <cellStyle name="20% - Accent1 8 2 2 2 3 4" xfId="12021" xr:uid="{00000000-0005-0000-0000-0000E82E0000}"/>
    <cellStyle name="20% - Accent1 8 2 2 2 4" xfId="12022" xr:uid="{00000000-0005-0000-0000-0000E92E0000}"/>
    <cellStyle name="20% - Accent1 8 2 2 2 4 2" xfId="12023" xr:uid="{00000000-0005-0000-0000-0000EA2E0000}"/>
    <cellStyle name="20% - Accent1 8 2 2 2 5" xfId="12024" xr:uid="{00000000-0005-0000-0000-0000EB2E0000}"/>
    <cellStyle name="20% - Accent1 8 2 2 2 6" xfId="12025" xr:uid="{00000000-0005-0000-0000-0000EC2E0000}"/>
    <cellStyle name="20% - Accent1 8 2 2 3" xfId="12026" xr:uid="{00000000-0005-0000-0000-0000ED2E0000}"/>
    <cellStyle name="20% - Accent1 8 2 2 3 2" xfId="12027" xr:uid="{00000000-0005-0000-0000-0000EE2E0000}"/>
    <cellStyle name="20% - Accent1 8 2 2 3 2 2" xfId="12028" xr:uid="{00000000-0005-0000-0000-0000EF2E0000}"/>
    <cellStyle name="20% - Accent1 8 2 2 3 3" xfId="12029" xr:uid="{00000000-0005-0000-0000-0000F02E0000}"/>
    <cellStyle name="20% - Accent1 8 2 2 3 4" xfId="12030" xr:uid="{00000000-0005-0000-0000-0000F12E0000}"/>
    <cellStyle name="20% - Accent1 8 2 2 4" xfId="12031" xr:uid="{00000000-0005-0000-0000-0000F22E0000}"/>
    <cellStyle name="20% - Accent1 8 2 2 4 2" xfId="12032" xr:uid="{00000000-0005-0000-0000-0000F32E0000}"/>
    <cellStyle name="20% - Accent1 8 2 2 4 2 2" xfId="12033" xr:uid="{00000000-0005-0000-0000-0000F42E0000}"/>
    <cellStyle name="20% - Accent1 8 2 2 4 3" xfId="12034" xr:uid="{00000000-0005-0000-0000-0000F52E0000}"/>
    <cellStyle name="20% - Accent1 8 2 2 4 4" xfId="12035" xr:uid="{00000000-0005-0000-0000-0000F62E0000}"/>
    <cellStyle name="20% - Accent1 8 2 2 5" xfId="12036" xr:uid="{00000000-0005-0000-0000-0000F72E0000}"/>
    <cellStyle name="20% - Accent1 8 2 2 5 2" xfId="12037" xr:uid="{00000000-0005-0000-0000-0000F82E0000}"/>
    <cellStyle name="20% - Accent1 8 2 2 6" xfId="12038" xr:uid="{00000000-0005-0000-0000-0000F92E0000}"/>
    <cellStyle name="20% - Accent1 8 2 2 7" xfId="12039" xr:uid="{00000000-0005-0000-0000-0000FA2E0000}"/>
    <cellStyle name="20% - Accent1 8 2 3" xfId="12040" xr:uid="{00000000-0005-0000-0000-0000FB2E0000}"/>
    <cellStyle name="20% - Accent1 8 2 3 2" xfId="12041" xr:uid="{00000000-0005-0000-0000-0000FC2E0000}"/>
    <cellStyle name="20% - Accent1 8 2 3 2 2" xfId="12042" xr:uid="{00000000-0005-0000-0000-0000FD2E0000}"/>
    <cellStyle name="20% - Accent1 8 2 3 2 2 2" xfId="12043" xr:uid="{00000000-0005-0000-0000-0000FE2E0000}"/>
    <cellStyle name="20% - Accent1 8 2 3 2 3" xfId="12044" xr:uid="{00000000-0005-0000-0000-0000FF2E0000}"/>
    <cellStyle name="20% - Accent1 8 2 3 2 4" xfId="12045" xr:uid="{00000000-0005-0000-0000-0000002F0000}"/>
    <cellStyle name="20% - Accent1 8 2 3 3" xfId="12046" xr:uid="{00000000-0005-0000-0000-0000012F0000}"/>
    <cellStyle name="20% - Accent1 8 2 3 3 2" xfId="12047" xr:uid="{00000000-0005-0000-0000-0000022F0000}"/>
    <cellStyle name="20% - Accent1 8 2 3 3 2 2" xfId="12048" xr:uid="{00000000-0005-0000-0000-0000032F0000}"/>
    <cellStyle name="20% - Accent1 8 2 3 3 3" xfId="12049" xr:uid="{00000000-0005-0000-0000-0000042F0000}"/>
    <cellStyle name="20% - Accent1 8 2 3 3 4" xfId="12050" xr:uid="{00000000-0005-0000-0000-0000052F0000}"/>
    <cellStyle name="20% - Accent1 8 2 3 4" xfId="12051" xr:uid="{00000000-0005-0000-0000-0000062F0000}"/>
    <cellStyle name="20% - Accent1 8 2 3 4 2" xfId="12052" xr:uid="{00000000-0005-0000-0000-0000072F0000}"/>
    <cellStyle name="20% - Accent1 8 2 3 5" xfId="12053" xr:uid="{00000000-0005-0000-0000-0000082F0000}"/>
    <cellStyle name="20% - Accent1 8 2 3 6" xfId="12054" xr:uid="{00000000-0005-0000-0000-0000092F0000}"/>
    <cellStyle name="20% - Accent1 8 2 4" xfId="12055" xr:uid="{00000000-0005-0000-0000-00000A2F0000}"/>
    <cellStyle name="20% - Accent1 8 2 4 2" xfId="12056" xr:uid="{00000000-0005-0000-0000-00000B2F0000}"/>
    <cellStyle name="20% - Accent1 8 2 4 2 2" xfId="12057" xr:uid="{00000000-0005-0000-0000-00000C2F0000}"/>
    <cellStyle name="20% - Accent1 8 2 4 3" xfId="12058" xr:uid="{00000000-0005-0000-0000-00000D2F0000}"/>
    <cellStyle name="20% - Accent1 8 2 4 4" xfId="12059" xr:uid="{00000000-0005-0000-0000-00000E2F0000}"/>
    <cellStyle name="20% - Accent1 8 2 5" xfId="12060" xr:uid="{00000000-0005-0000-0000-00000F2F0000}"/>
    <cellStyle name="20% - Accent1 8 2 5 2" xfId="12061" xr:uid="{00000000-0005-0000-0000-0000102F0000}"/>
    <cellStyle name="20% - Accent1 8 2 5 2 2" xfId="12062" xr:uid="{00000000-0005-0000-0000-0000112F0000}"/>
    <cellStyle name="20% - Accent1 8 2 5 3" xfId="12063" xr:uid="{00000000-0005-0000-0000-0000122F0000}"/>
    <cellStyle name="20% - Accent1 8 2 5 4" xfId="12064" xr:uid="{00000000-0005-0000-0000-0000132F0000}"/>
    <cellStyle name="20% - Accent1 8 2 6" xfId="12065" xr:uid="{00000000-0005-0000-0000-0000142F0000}"/>
    <cellStyle name="20% - Accent1 8 2 6 2" xfId="12066" xr:uid="{00000000-0005-0000-0000-0000152F0000}"/>
    <cellStyle name="20% - Accent1 8 2 7" xfId="12067" xr:uid="{00000000-0005-0000-0000-0000162F0000}"/>
    <cellStyle name="20% - Accent1 8 2 8" xfId="12068" xr:uid="{00000000-0005-0000-0000-0000172F0000}"/>
    <cellStyle name="20% - Accent1 8 3" xfId="12069" xr:uid="{00000000-0005-0000-0000-0000182F0000}"/>
    <cellStyle name="20% - Accent1 8 3 2" xfId="12070" xr:uid="{00000000-0005-0000-0000-0000192F0000}"/>
    <cellStyle name="20% - Accent1 8 3 2 2" xfId="12071" xr:uid="{00000000-0005-0000-0000-00001A2F0000}"/>
    <cellStyle name="20% - Accent1 8 3 2 2 2" xfId="12072" xr:uid="{00000000-0005-0000-0000-00001B2F0000}"/>
    <cellStyle name="20% - Accent1 8 3 2 2 2 2" xfId="12073" xr:uid="{00000000-0005-0000-0000-00001C2F0000}"/>
    <cellStyle name="20% - Accent1 8 3 2 2 3" xfId="12074" xr:uid="{00000000-0005-0000-0000-00001D2F0000}"/>
    <cellStyle name="20% - Accent1 8 3 2 2 4" xfId="12075" xr:uid="{00000000-0005-0000-0000-00001E2F0000}"/>
    <cellStyle name="20% - Accent1 8 3 2 3" xfId="12076" xr:uid="{00000000-0005-0000-0000-00001F2F0000}"/>
    <cellStyle name="20% - Accent1 8 3 2 3 2" xfId="12077" xr:uid="{00000000-0005-0000-0000-0000202F0000}"/>
    <cellStyle name="20% - Accent1 8 3 2 3 2 2" xfId="12078" xr:uid="{00000000-0005-0000-0000-0000212F0000}"/>
    <cellStyle name="20% - Accent1 8 3 2 3 3" xfId="12079" xr:uid="{00000000-0005-0000-0000-0000222F0000}"/>
    <cellStyle name="20% - Accent1 8 3 2 3 4" xfId="12080" xr:uid="{00000000-0005-0000-0000-0000232F0000}"/>
    <cellStyle name="20% - Accent1 8 3 2 4" xfId="12081" xr:uid="{00000000-0005-0000-0000-0000242F0000}"/>
    <cellStyle name="20% - Accent1 8 3 2 4 2" xfId="12082" xr:uid="{00000000-0005-0000-0000-0000252F0000}"/>
    <cellStyle name="20% - Accent1 8 3 2 5" xfId="12083" xr:uid="{00000000-0005-0000-0000-0000262F0000}"/>
    <cellStyle name="20% - Accent1 8 3 2 6" xfId="12084" xr:uid="{00000000-0005-0000-0000-0000272F0000}"/>
    <cellStyle name="20% - Accent1 8 3 3" xfId="12085" xr:uid="{00000000-0005-0000-0000-0000282F0000}"/>
    <cellStyle name="20% - Accent1 8 3 3 2" xfId="12086" xr:uid="{00000000-0005-0000-0000-0000292F0000}"/>
    <cellStyle name="20% - Accent1 8 3 3 2 2" xfId="12087" xr:uid="{00000000-0005-0000-0000-00002A2F0000}"/>
    <cellStyle name="20% - Accent1 8 3 3 3" xfId="12088" xr:uid="{00000000-0005-0000-0000-00002B2F0000}"/>
    <cellStyle name="20% - Accent1 8 3 3 4" xfId="12089" xr:uid="{00000000-0005-0000-0000-00002C2F0000}"/>
    <cellStyle name="20% - Accent1 8 3 4" xfId="12090" xr:uid="{00000000-0005-0000-0000-00002D2F0000}"/>
    <cellStyle name="20% - Accent1 8 3 4 2" xfId="12091" xr:uid="{00000000-0005-0000-0000-00002E2F0000}"/>
    <cellStyle name="20% - Accent1 8 3 4 2 2" xfId="12092" xr:uid="{00000000-0005-0000-0000-00002F2F0000}"/>
    <cellStyle name="20% - Accent1 8 3 4 3" xfId="12093" xr:uid="{00000000-0005-0000-0000-0000302F0000}"/>
    <cellStyle name="20% - Accent1 8 3 4 4" xfId="12094" xr:uid="{00000000-0005-0000-0000-0000312F0000}"/>
    <cellStyle name="20% - Accent1 8 3 5" xfId="12095" xr:uid="{00000000-0005-0000-0000-0000322F0000}"/>
    <cellStyle name="20% - Accent1 8 3 5 2" xfId="12096" xr:uid="{00000000-0005-0000-0000-0000332F0000}"/>
    <cellStyle name="20% - Accent1 8 3 6" xfId="12097" xr:uid="{00000000-0005-0000-0000-0000342F0000}"/>
    <cellStyle name="20% - Accent1 8 3 7" xfId="12098" xr:uid="{00000000-0005-0000-0000-0000352F0000}"/>
    <cellStyle name="20% - Accent1 8 4" xfId="12099" xr:uid="{00000000-0005-0000-0000-0000362F0000}"/>
    <cellStyle name="20% - Accent1 8 5" xfId="12100" xr:uid="{00000000-0005-0000-0000-0000372F0000}"/>
    <cellStyle name="20% - Accent1 8 5 2" xfId="12101" xr:uid="{00000000-0005-0000-0000-0000382F0000}"/>
    <cellStyle name="20% - Accent1 8 5 2 2" xfId="12102" xr:uid="{00000000-0005-0000-0000-0000392F0000}"/>
    <cellStyle name="20% - Accent1 8 5 2 2 2" xfId="12103" xr:uid="{00000000-0005-0000-0000-00003A2F0000}"/>
    <cellStyle name="20% - Accent1 8 5 2 3" xfId="12104" xr:uid="{00000000-0005-0000-0000-00003B2F0000}"/>
    <cellStyle name="20% - Accent1 8 5 2 4" xfId="12105" xr:uid="{00000000-0005-0000-0000-00003C2F0000}"/>
    <cellStyle name="20% - Accent1 8 5 3" xfId="12106" xr:uid="{00000000-0005-0000-0000-00003D2F0000}"/>
    <cellStyle name="20% - Accent1 8 5 3 2" xfId="12107" xr:uid="{00000000-0005-0000-0000-00003E2F0000}"/>
    <cellStyle name="20% - Accent1 8 5 3 2 2" xfId="12108" xr:uid="{00000000-0005-0000-0000-00003F2F0000}"/>
    <cellStyle name="20% - Accent1 8 5 3 3" xfId="12109" xr:uid="{00000000-0005-0000-0000-0000402F0000}"/>
    <cellStyle name="20% - Accent1 8 5 3 4" xfId="12110" xr:uid="{00000000-0005-0000-0000-0000412F0000}"/>
    <cellStyle name="20% - Accent1 8 5 4" xfId="12111" xr:uid="{00000000-0005-0000-0000-0000422F0000}"/>
    <cellStyle name="20% - Accent1 8 5 4 2" xfId="12112" xr:uid="{00000000-0005-0000-0000-0000432F0000}"/>
    <cellStyle name="20% - Accent1 8 5 5" xfId="12113" xr:uid="{00000000-0005-0000-0000-0000442F0000}"/>
    <cellStyle name="20% - Accent1 8 5 6" xfId="12114" xr:uid="{00000000-0005-0000-0000-0000452F0000}"/>
    <cellStyle name="20% - Accent1 8 6" xfId="12115" xr:uid="{00000000-0005-0000-0000-0000462F0000}"/>
    <cellStyle name="20% - Accent1 8 6 2" xfId="12116" xr:uid="{00000000-0005-0000-0000-0000472F0000}"/>
    <cellStyle name="20% - Accent1 8 6 2 2" xfId="12117" xr:uid="{00000000-0005-0000-0000-0000482F0000}"/>
    <cellStyle name="20% - Accent1 8 6 3" xfId="12118" xr:uid="{00000000-0005-0000-0000-0000492F0000}"/>
    <cellStyle name="20% - Accent1 8 6 4" xfId="12119" xr:uid="{00000000-0005-0000-0000-00004A2F0000}"/>
    <cellStyle name="20% - Accent1 8 7" xfId="12120" xr:uid="{00000000-0005-0000-0000-00004B2F0000}"/>
    <cellStyle name="20% - Accent1 8 7 2" xfId="12121" xr:uid="{00000000-0005-0000-0000-00004C2F0000}"/>
    <cellStyle name="20% - Accent1 8 7 2 2" xfId="12122" xr:uid="{00000000-0005-0000-0000-00004D2F0000}"/>
    <cellStyle name="20% - Accent1 8 7 3" xfId="12123" xr:uid="{00000000-0005-0000-0000-00004E2F0000}"/>
    <cellStyle name="20% - Accent1 8 7 4" xfId="12124" xr:uid="{00000000-0005-0000-0000-00004F2F0000}"/>
    <cellStyle name="20% - Accent1 8 8" xfId="12125" xr:uid="{00000000-0005-0000-0000-0000502F0000}"/>
    <cellStyle name="20% - Accent1 8 8 2" xfId="12126" xr:uid="{00000000-0005-0000-0000-0000512F0000}"/>
    <cellStyle name="20% - Accent1 8 9" xfId="12127" xr:uid="{00000000-0005-0000-0000-0000522F0000}"/>
    <cellStyle name="20% - Accent1 9" xfId="12128" xr:uid="{00000000-0005-0000-0000-0000532F0000}"/>
    <cellStyle name="20% - Accent1 9 10" xfId="12129" xr:uid="{00000000-0005-0000-0000-0000542F0000}"/>
    <cellStyle name="20% - Accent1 9 2" xfId="12130" xr:uid="{00000000-0005-0000-0000-0000552F0000}"/>
    <cellStyle name="20% - Accent1 9 2 2" xfId="12131" xr:uid="{00000000-0005-0000-0000-0000562F0000}"/>
    <cellStyle name="20% - Accent1 9 2 2 2" xfId="12132" xr:uid="{00000000-0005-0000-0000-0000572F0000}"/>
    <cellStyle name="20% - Accent1 9 2 2 2 2" xfId="12133" xr:uid="{00000000-0005-0000-0000-0000582F0000}"/>
    <cellStyle name="20% - Accent1 9 2 2 2 2 2" xfId="12134" xr:uid="{00000000-0005-0000-0000-0000592F0000}"/>
    <cellStyle name="20% - Accent1 9 2 2 2 2 2 2" xfId="12135" xr:uid="{00000000-0005-0000-0000-00005A2F0000}"/>
    <cellStyle name="20% - Accent1 9 2 2 2 2 3" xfId="12136" xr:uid="{00000000-0005-0000-0000-00005B2F0000}"/>
    <cellStyle name="20% - Accent1 9 2 2 2 2 4" xfId="12137" xr:uid="{00000000-0005-0000-0000-00005C2F0000}"/>
    <cellStyle name="20% - Accent1 9 2 2 2 3" xfId="12138" xr:uid="{00000000-0005-0000-0000-00005D2F0000}"/>
    <cellStyle name="20% - Accent1 9 2 2 2 3 2" xfId="12139" xr:uid="{00000000-0005-0000-0000-00005E2F0000}"/>
    <cellStyle name="20% - Accent1 9 2 2 2 3 2 2" xfId="12140" xr:uid="{00000000-0005-0000-0000-00005F2F0000}"/>
    <cellStyle name="20% - Accent1 9 2 2 2 3 3" xfId="12141" xr:uid="{00000000-0005-0000-0000-0000602F0000}"/>
    <cellStyle name="20% - Accent1 9 2 2 2 3 4" xfId="12142" xr:uid="{00000000-0005-0000-0000-0000612F0000}"/>
    <cellStyle name="20% - Accent1 9 2 2 2 4" xfId="12143" xr:uid="{00000000-0005-0000-0000-0000622F0000}"/>
    <cellStyle name="20% - Accent1 9 2 2 2 4 2" xfId="12144" xr:uid="{00000000-0005-0000-0000-0000632F0000}"/>
    <cellStyle name="20% - Accent1 9 2 2 2 5" xfId="12145" xr:uid="{00000000-0005-0000-0000-0000642F0000}"/>
    <cellStyle name="20% - Accent1 9 2 2 2 6" xfId="12146" xr:uid="{00000000-0005-0000-0000-0000652F0000}"/>
    <cellStyle name="20% - Accent1 9 2 2 3" xfId="12147" xr:uid="{00000000-0005-0000-0000-0000662F0000}"/>
    <cellStyle name="20% - Accent1 9 2 2 3 2" xfId="12148" xr:uid="{00000000-0005-0000-0000-0000672F0000}"/>
    <cellStyle name="20% - Accent1 9 2 2 3 2 2" xfId="12149" xr:uid="{00000000-0005-0000-0000-0000682F0000}"/>
    <cellStyle name="20% - Accent1 9 2 2 3 3" xfId="12150" xr:uid="{00000000-0005-0000-0000-0000692F0000}"/>
    <cellStyle name="20% - Accent1 9 2 2 3 4" xfId="12151" xr:uid="{00000000-0005-0000-0000-00006A2F0000}"/>
    <cellStyle name="20% - Accent1 9 2 2 4" xfId="12152" xr:uid="{00000000-0005-0000-0000-00006B2F0000}"/>
    <cellStyle name="20% - Accent1 9 2 2 4 2" xfId="12153" xr:uid="{00000000-0005-0000-0000-00006C2F0000}"/>
    <cellStyle name="20% - Accent1 9 2 2 4 2 2" xfId="12154" xr:uid="{00000000-0005-0000-0000-00006D2F0000}"/>
    <cellStyle name="20% - Accent1 9 2 2 4 3" xfId="12155" xr:uid="{00000000-0005-0000-0000-00006E2F0000}"/>
    <cellStyle name="20% - Accent1 9 2 2 4 4" xfId="12156" xr:uid="{00000000-0005-0000-0000-00006F2F0000}"/>
    <cellStyle name="20% - Accent1 9 2 2 5" xfId="12157" xr:uid="{00000000-0005-0000-0000-0000702F0000}"/>
    <cellStyle name="20% - Accent1 9 2 2 5 2" xfId="12158" xr:uid="{00000000-0005-0000-0000-0000712F0000}"/>
    <cellStyle name="20% - Accent1 9 2 2 6" xfId="12159" xr:uid="{00000000-0005-0000-0000-0000722F0000}"/>
    <cellStyle name="20% - Accent1 9 2 2 7" xfId="12160" xr:uid="{00000000-0005-0000-0000-0000732F0000}"/>
    <cellStyle name="20% - Accent1 9 2 3" xfId="12161" xr:uid="{00000000-0005-0000-0000-0000742F0000}"/>
    <cellStyle name="20% - Accent1 9 2 3 2" xfId="12162" xr:uid="{00000000-0005-0000-0000-0000752F0000}"/>
    <cellStyle name="20% - Accent1 9 2 3 2 2" xfId="12163" xr:uid="{00000000-0005-0000-0000-0000762F0000}"/>
    <cellStyle name="20% - Accent1 9 2 3 2 2 2" xfId="12164" xr:uid="{00000000-0005-0000-0000-0000772F0000}"/>
    <cellStyle name="20% - Accent1 9 2 3 2 3" xfId="12165" xr:uid="{00000000-0005-0000-0000-0000782F0000}"/>
    <cellStyle name="20% - Accent1 9 2 3 2 4" xfId="12166" xr:uid="{00000000-0005-0000-0000-0000792F0000}"/>
    <cellStyle name="20% - Accent1 9 2 3 3" xfId="12167" xr:uid="{00000000-0005-0000-0000-00007A2F0000}"/>
    <cellStyle name="20% - Accent1 9 2 3 3 2" xfId="12168" xr:uid="{00000000-0005-0000-0000-00007B2F0000}"/>
    <cellStyle name="20% - Accent1 9 2 3 3 2 2" xfId="12169" xr:uid="{00000000-0005-0000-0000-00007C2F0000}"/>
    <cellStyle name="20% - Accent1 9 2 3 3 3" xfId="12170" xr:uid="{00000000-0005-0000-0000-00007D2F0000}"/>
    <cellStyle name="20% - Accent1 9 2 3 3 4" xfId="12171" xr:uid="{00000000-0005-0000-0000-00007E2F0000}"/>
    <cellStyle name="20% - Accent1 9 2 3 4" xfId="12172" xr:uid="{00000000-0005-0000-0000-00007F2F0000}"/>
    <cellStyle name="20% - Accent1 9 2 3 4 2" xfId="12173" xr:uid="{00000000-0005-0000-0000-0000802F0000}"/>
    <cellStyle name="20% - Accent1 9 2 3 5" xfId="12174" xr:uid="{00000000-0005-0000-0000-0000812F0000}"/>
    <cellStyle name="20% - Accent1 9 2 3 6" xfId="12175" xr:uid="{00000000-0005-0000-0000-0000822F0000}"/>
    <cellStyle name="20% - Accent1 9 2 4" xfId="12176" xr:uid="{00000000-0005-0000-0000-0000832F0000}"/>
    <cellStyle name="20% - Accent1 9 2 4 2" xfId="12177" xr:uid="{00000000-0005-0000-0000-0000842F0000}"/>
    <cellStyle name="20% - Accent1 9 2 4 2 2" xfId="12178" xr:uid="{00000000-0005-0000-0000-0000852F0000}"/>
    <cellStyle name="20% - Accent1 9 2 4 3" xfId="12179" xr:uid="{00000000-0005-0000-0000-0000862F0000}"/>
    <cellStyle name="20% - Accent1 9 2 4 4" xfId="12180" xr:uid="{00000000-0005-0000-0000-0000872F0000}"/>
    <cellStyle name="20% - Accent1 9 2 5" xfId="12181" xr:uid="{00000000-0005-0000-0000-0000882F0000}"/>
    <cellStyle name="20% - Accent1 9 2 5 2" xfId="12182" xr:uid="{00000000-0005-0000-0000-0000892F0000}"/>
    <cellStyle name="20% - Accent1 9 2 5 2 2" xfId="12183" xr:uid="{00000000-0005-0000-0000-00008A2F0000}"/>
    <cellStyle name="20% - Accent1 9 2 5 3" xfId="12184" xr:uid="{00000000-0005-0000-0000-00008B2F0000}"/>
    <cellStyle name="20% - Accent1 9 2 5 4" xfId="12185" xr:uid="{00000000-0005-0000-0000-00008C2F0000}"/>
    <cellStyle name="20% - Accent1 9 2 6" xfId="12186" xr:uid="{00000000-0005-0000-0000-00008D2F0000}"/>
    <cellStyle name="20% - Accent1 9 2 6 2" xfId="12187" xr:uid="{00000000-0005-0000-0000-00008E2F0000}"/>
    <cellStyle name="20% - Accent1 9 2 7" xfId="12188" xr:uid="{00000000-0005-0000-0000-00008F2F0000}"/>
    <cellStyle name="20% - Accent1 9 2 8" xfId="12189" xr:uid="{00000000-0005-0000-0000-0000902F0000}"/>
    <cellStyle name="20% - Accent1 9 3" xfId="12190" xr:uid="{00000000-0005-0000-0000-0000912F0000}"/>
    <cellStyle name="20% - Accent1 9 3 2" xfId="12191" xr:uid="{00000000-0005-0000-0000-0000922F0000}"/>
    <cellStyle name="20% - Accent1 9 3 2 2" xfId="12192" xr:uid="{00000000-0005-0000-0000-0000932F0000}"/>
    <cellStyle name="20% - Accent1 9 3 2 2 2" xfId="12193" xr:uid="{00000000-0005-0000-0000-0000942F0000}"/>
    <cellStyle name="20% - Accent1 9 3 2 2 2 2" xfId="12194" xr:uid="{00000000-0005-0000-0000-0000952F0000}"/>
    <cellStyle name="20% - Accent1 9 3 2 2 3" xfId="12195" xr:uid="{00000000-0005-0000-0000-0000962F0000}"/>
    <cellStyle name="20% - Accent1 9 3 2 2 4" xfId="12196" xr:uid="{00000000-0005-0000-0000-0000972F0000}"/>
    <cellStyle name="20% - Accent1 9 3 2 3" xfId="12197" xr:uid="{00000000-0005-0000-0000-0000982F0000}"/>
    <cellStyle name="20% - Accent1 9 3 2 3 2" xfId="12198" xr:uid="{00000000-0005-0000-0000-0000992F0000}"/>
    <cellStyle name="20% - Accent1 9 3 2 3 2 2" xfId="12199" xr:uid="{00000000-0005-0000-0000-00009A2F0000}"/>
    <cellStyle name="20% - Accent1 9 3 2 3 3" xfId="12200" xr:uid="{00000000-0005-0000-0000-00009B2F0000}"/>
    <cellStyle name="20% - Accent1 9 3 2 3 4" xfId="12201" xr:uid="{00000000-0005-0000-0000-00009C2F0000}"/>
    <cellStyle name="20% - Accent1 9 3 2 4" xfId="12202" xr:uid="{00000000-0005-0000-0000-00009D2F0000}"/>
    <cellStyle name="20% - Accent1 9 3 2 4 2" xfId="12203" xr:uid="{00000000-0005-0000-0000-00009E2F0000}"/>
    <cellStyle name="20% - Accent1 9 3 2 5" xfId="12204" xr:uid="{00000000-0005-0000-0000-00009F2F0000}"/>
    <cellStyle name="20% - Accent1 9 3 2 6" xfId="12205" xr:uid="{00000000-0005-0000-0000-0000A02F0000}"/>
    <cellStyle name="20% - Accent1 9 3 3" xfId="12206" xr:uid="{00000000-0005-0000-0000-0000A12F0000}"/>
    <cellStyle name="20% - Accent1 9 3 3 2" xfId="12207" xr:uid="{00000000-0005-0000-0000-0000A22F0000}"/>
    <cellStyle name="20% - Accent1 9 3 3 2 2" xfId="12208" xr:uid="{00000000-0005-0000-0000-0000A32F0000}"/>
    <cellStyle name="20% - Accent1 9 3 3 3" xfId="12209" xr:uid="{00000000-0005-0000-0000-0000A42F0000}"/>
    <cellStyle name="20% - Accent1 9 3 3 4" xfId="12210" xr:uid="{00000000-0005-0000-0000-0000A52F0000}"/>
    <cellStyle name="20% - Accent1 9 3 4" xfId="12211" xr:uid="{00000000-0005-0000-0000-0000A62F0000}"/>
    <cellStyle name="20% - Accent1 9 3 4 2" xfId="12212" xr:uid="{00000000-0005-0000-0000-0000A72F0000}"/>
    <cellStyle name="20% - Accent1 9 3 4 2 2" xfId="12213" xr:uid="{00000000-0005-0000-0000-0000A82F0000}"/>
    <cellStyle name="20% - Accent1 9 3 4 3" xfId="12214" xr:uid="{00000000-0005-0000-0000-0000A92F0000}"/>
    <cellStyle name="20% - Accent1 9 3 4 4" xfId="12215" xr:uid="{00000000-0005-0000-0000-0000AA2F0000}"/>
    <cellStyle name="20% - Accent1 9 3 5" xfId="12216" xr:uid="{00000000-0005-0000-0000-0000AB2F0000}"/>
    <cellStyle name="20% - Accent1 9 3 5 2" xfId="12217" xr:uid="{00000000-0005-0000-0000-0000AC2F0000}"/>
    <cellStyle name="20% - Accent1 9 3 6" xfId="12218" xr:uid="{00000000-0005-0000-0000-0000AD2F0000}"/>
    <cellStyle name="20% - Accent1 9 3 7" xfId="12219" xr:uid="{00000000-0005-0000-0000-0000AE2F0000}"/>
    <cellStyle name="20% - Accent1 9 4" xfId="12220" xr:uid="{00000000-0005-0000-0000-0000AF2F0000}"/>
    <cellStyle name="20% - Accent1 9 5" xfId="12221" xr:uid="{00000000-0005-0000-0000-0000B02F0000}"/>
    <cellStyle name="20% - Accent1 9 5 2" xfId="12222" xr:uid="{00000000-0005-0000-0000-0000B12F0000}"/>
    <cellStyle name="20% - Accent1 9 5 2 2" xfId="12223" xr:uid="{00000000-0005-0000-0000-0000B22F0000}"/>
    <cellStyle name="20% - Accent1 9 5 2 2 2" xfId="12224" xr:uid="{00000000-0005-0000-0000-0000B32F0000}"/>
    <cellStyle name="20% - Accent1 9 5 2 3" xfId="12225" xr:uid="{00000000-0005-0000-0000-0000B42F0000}"/>
    <cellStyle name="20% - Accent1 9 5 2 4" xfId="12226" xr:uid="{00000000-0005-0000-0000-0000B52F0000}"/>
    <cellStyle name="20% - Accent1 9 5 3" xfId="12227" xr:uid="{00000000-0005-0000-0000-0000B62F0000}"/>
    <cellStyle name="20% - Accent1 9 5 3 2" xfId="12228" xr:uid="{00000000-0005-0000-0000-0000B72F0000}"/>
    <cellStyle name="20% - Accent1 9 5 3 2 2" xfId="12229" xr:uid="{00000000-0005-0000-0000-0000B82F0000}"/>
    <cellStyle name="20% - Accent1 9 5 3 3" xfId="12230" xr:uid="{00000000-0005-0000-0000-0000B92F0000}"/>
    <cellStyle name="20% - Accent1 9 5 3 4" xfId="12231" xr:uid="{00000000-0005-0000-0000-0000BA2F0000}"/>
    <cellStyle name="20% - Accent1 9 5 4" xfId="12232" xr:uid="{00000000-0005-0000-0000-0000BB2F0000}"/>
    <cellStyle name="20% - Accent1 9 5 4 2" xfId="12233" xr:uid="{00000000-0005-0000-0000-0000BC2F0000}"/>
    <cellStyle name="20% - Accent1 9 5 5" xfId="12234" xr:uid="{00000000-0005-0000-0000-0000BD2F0000}"/>
    <cellStyle name="20% - Accent1 9 5 6" xfId="12235" xr:uid="{00000000-0005-0000-0000-0000BE2F0000}"/>
    <cellStyle name="20% - Accent1 9 6" xfId="12236" xr:uid="{00000000-0005-0000-0000-0000BF2F0000}"/>
    <cellStyle name="20% - Accent1 9 6 2" xfId="12237" xr:uid="{00000000-0005-0000-0000-0000C02F0000}"/>
    <cellStyle name="20% - Accent1 9 6 2 2" xfId="12238" xr:uid="{00000000-0005-0000-0000-0000C12F0000}"/>
    <cellStyle name="20% - Accent1 9 6 3" xfId="12239" xr:uid="{00000000-0005-0000-0000-0000C22F0000}"/>
    <cellStyle name="20% - Accent1 9 6 4" xfId="12240" xr:uid="{00000000-0005-0000-0000-0000C32F0000}"/>
    <cellStyle name="20% - Accent1 9 7" xfId="12241" xr:uid="{00000000-0005-0000-0000-0000C42F0000}"/>
    <cellStyle name="20% - Accent1 9 7 2" xfId="12242" xr:uid="{00000000-0005-0000-0000-0000C52F0000}"/>
    <cellStyle name="20% - Accent1 9 7 2 2" xfId="12243" xr:uid="{00000000-0005-0000-0000-0000C62F0000}"/>
    <cellStyle name="20% - Accent1 9 7 3" xfId="12244" xr:uid="{00000000-0005-0000-0000-0000C72F0000}"/>
    <cellStyle name="20% - Accent1 9 7 4" xfId="12245" xr:uid="{00000000-0005-0000-0000-0000C82F0000}"/>
    <cellStyle name="20% - Accent1 9 8" xfId="12246" xr:uid="{00000000-0005-0000-0000-0000C92F0000}"/>
    <cellStyle name="20% - Accent1 9 8 2" xfId="12247" xr:uid="{00000000-0005-0000-0000-0000CA2F0000}"/>
    <cellStyle name="20% - Accent1 9 9" xfId="12248" xr:uid="{00000000-0005-0000-0000-0000CB2F0000}"/>
    <cellStyle name="20% - Accent2 10" xfId="12249" xr:uid="{00000000-0005-0000-0000-0000CC2F0000}"/>
    <cellStyle name="20% - Accent2 10 2" xfId="12250" xr:uid="{00000000-0005-0000-0000-0000CD2F0000}"/>
    <cellStyle name="20% - Accent2 10 2 2" xfId="12251" xr:uid="{00000000-0005-0000-0000-0000CE2F0000}"/>
    <cellStyle name="20% - Accent2 10 2 2 2" xfId="12252" xr:uid="{00000000-0005-0000-0000-0000CF2F0000}"/>
    <cellStyle name="20% - Accent2 10 2 2 2 2" xfId="12253" xr:uid="{00000000-0005-0000-0000-0000D02F0000}"/>
    <cellStyle name="20% - Accent2 10 2 2 2 2 2" xfId="12254" xr:uid="{00000000-0005-0000-0000-0000D12F0000}"/>
    <cellStyle name="20% - Accent2 10 2 2 2 3" xfId="12255" xr:uid="{00000000-0005-0000-0000-0000D22F0000}"/>
    <cellStyle name="20% - Accent2 10 2 2 2 4" xfId="12256" xr:uid="{00000000-0005-0000-0000-0000D32F0000}"/>
    <cellStyle name="20% - Accent2 10 2 2 3" xfId="12257" xr:uid="{00000000-0005-0000-0000-0000D42F0000}"/>
    <cellStyle name="20% - Accent2 10 2 2 3 2" xfId="12258" xr:uid="{00000000-0005-0000-0000-0000D52F0000}"/>
    <cellStyle name="20% - Accent2 10 2 2 3 2 2" xfId="12259" xr:uid="{00000000-0005-0000-0000-0000D62F0000}"/>
    <cellStyle name="20% - Accent2 10 2 2 3 3" xfId="12260" xr:uid="{00000000-0005-0000-0000-0000D72F0000}"/>
    <cellStyle name="20% - Accent2 10 2 2 3 4" xfId="12261" xr:uid="{00000000-0005-0000-0000-0000D82F0000}"/>
    <cellStyle name="20% - Accent2 10 2 2 4" xfId="12262" xr:uid="{00000000-0005-0000-0000-0000D92F0000}"/>
    <cellStyle name="20% - Accent2 10 2 2 4 2" xfId="12263" xr:uid="{00000000-0005-0000-0000-0000DA2F0000}"/>
    <cellStyle name="20% - Accent2 10 2 2 5" xfId="12264" xr:uid="{00000000-0005-0000-0000-0000DB2F0000}"/>
    <cellStyle name="20% - Accent2 10 2 2 6" xfId="12265" xr:uid="{00000000-0005-0000-0000-0000DC2F0000}"/>
    <cellStyle name="20% - Accent2 10 2 3" xfId="12266" xr:uid="{00000000-0005-0000-0000-0000DD2F0000}"/>
    <cellStyle name="20% - Accent2 10 2 3 2" xfId="12267" xr:uid="{00000000-0005-0000-0000-0000DE2F0000}"/>
    <cellStyle name="20% - Accent2 10 2 3 2 2" xfId="12268" xr:uid="{00000000-0005-0000-0000-0000DF2F0000}"/>
    <cellStyle name="20% - Accent2 10 2 3 3" xfId="12269" xr:uid="{00000000-0005-0000-0000-0000E02F0000}"/>
    <cellStyle name="20% - Accent2 10 2 3 4" xfId="12270" xr:uid="{00000000-0005-0000-0000-0000E12F0000}"/>
    <cellStyle name="20% - Accent2 10 2 4" xfId="12271" xr:uid="{00000000-0005-0000-0000-0000E22F0000}"/>
    <cellStyle name="20% - Accent2 10 2 4 2" xfId="12272" xr:uid="{00000000-0005-0000-0000-0000E32F0000}"/>
    <cellStyle name="20% - Accent2 10 2 4 2 2" xfId="12273" xr:uid="{00000000-0005-0000-0000-0000E42F0000}"/>
    <cellStyle name="20% - Accent2 10 2 4 3" xfId="12274" xr:uid="{00000000-0005-0000-0000-0000E52F0000}"/>
    <cellStyle name="20% - Accent2 10 2 4 4" xfId="12275" xr:uid="{00000000-0005-0000-0000-0000E62F0000}"/>
    <cellStyle name="20% - Accent2 10 2 5" xfId="12276" xr:uid="{00000000-0005-0000-0000-0000E72F0000}"/>
    <cellStyle name="20% - Accent2 10 2 5 2" xfId="12277" xr:uid="{00000000-0005-0000-0000-0000E82F0000}"/>
    <cellStyle name="20% - Accent2 10 2 6" xfId="12278" xr:uid="{00000000-0005-0000-0000-0000E92F0000}"/>
    <cellStyle name="20% - Accent2 10 2 7" xfId="12279" xr:uid="{00000000-0005-0000-0000-0000EA2F0000}"/>
    <cellStyle name="20% - Accent2 10 3" xfId="12280" xr:uid="{00000000-0005-0000-0000-0000EB2F0000}"/>
    <cellStyle name="20% - Accent2 10 4" xfId="12281" xr:uid="{00000000-0005-0000-0000-0000EC2F0000}"/>
    <cellStyle name="20% - Accent2 10 4 2" xfId="12282" xr:uid="{00000000-0005-0000-0000-0000ED2F0000}"/>
    <cellStyle name="20% - Accent2 10 4 2 2" xfId="12283" xr:uid="{00000000-0005-0000-0000-0000EE2F0000}"/>
    <cellStyle name="20% - Accent2 10 4 2 2 2" xfId="12284" xr:uid="{00000000-0005-0000-0000-0000EF2F0000}"/>
    <cellStyle name="20% - Accent2 10 4 2 3" xfId="12285" xr:uid="{00000000-0005-0000-0000-0000F02F0000}"/>
    <cellStyle name="20% - Accent2 10 4 2 4" xfId="12286" xr:uid="{00000000-0005-0000-0000-0000F12F0000}"/>
    <cellStyle name="20% - Accent2 10 4 3" xfId="12287" xr:uid="{00000000-0005-0000-0000-0000F22F0000}"/>
    <cellStyle name="20% - Accent2 10 4 3 2" xfId="12288" xr:uid="{00000000-0005-0000-0000-0000F32F0000}"/>
    <cellStyle name="20% - Accent2 10 4 3 2 2" xfId="12289" xr:uid="{00000000-0005-0000-0000-0000F42F0000}"/>
    <cellStyle name="20% - Accent2 10 4 3 3" xfId="12290" xr:uid="{00000000-0005-0000-0000-0000F52F0000}"/>
    <cellStyle name="20% - Accent2 10 4 3 4" xfId="12291" xr:uid="{00000000-0005-0000-0000-0000F62F0000}"/>
    <cellStyle name="20% - Accent2 10 4 4" xfId="12292" xr:uid="{00000000-0005-0000-0000-0000F72F0000}"/>
    <cellStyle name="20% - Accent2 10 4 4 2" xfId="12293" xr:uid="{00000000-0005-0000-0000-0000F82F0000}"/>
    <cellStyle name="20% - Accent2 10 4 5" xfId="12294" xr:uid="{00000000-0005-0000-0000-0000F92F0000}"/>
    <cellStyle name="20% - Accent2 10 4 6" xfId="12295" xr:uid="{00000000-0005-0000-0000-0000FA2F0000}"/>
    <cellStyle name="20% - Accent2 10 5" xfId="12296" xr:uid="{00000000-0005-0000-0000-0000FB2F0000}"/>
    <cellStyle name="20% - Accent2 10 5 2" xfId="12297" xr:uid="{00000000-0005-0000-0000-0000FC2F0000}"/>
    <cellStyle name="20% - Accent2 10 5 2 2" xfId="12298" xr:uid="{00000000-0005-0000-0000-0000FD2F0000}"/>
    <cellStyle name="20% - Accent2 10 5 3" xfId="12299" xr:uid="{00000000-0005-0000-0000-0000FE2F0000}"/>
    <cellStyle name="20% - Accent2 10 5 4" xfId="12300" xr:uid="{00000000-0005-0000-0000-0000FF2F0000}"/>
    <cellStyle name="20% - Accent2 10 6" xfId="12301" xr:uid="{00000000-0005-0000-0000-000000300000}"/>
    <cellStyle name="20% - Accent2 10 6 2" xfId="12302" xr:uid="{00000000-0005-0000-0000-000001300000}"/>
    <cellStyle name="20% - Accent2 10 6 2 2" xfId="12303" xr:uid="{00000000-0005-0000-0000-000002300000}"/>
    <cellStyle name="20% - Accent2 10 6 3" xfId="12304" xr:uid="{00000000-0005-0000-0000-000003300000}"/>
    <cellStyle name="20% - Accent2 10 6 4" xfId="12305" xr:uid="{00000000-0005-0000-0000-000004300000}"/>
    <cellStyle name="20% - Accent2 10 7" xfId="12306" xr:uid="{00000000-0005-0000-0000-000005300000}"/>
    <cellStyle name="20% - Accent2 10 7 2" xfId="12307" xr:uid="{00000000-0005-0000-0000-000006300000}"/>
    <cellStyle name="20% - Accent2 10 8" xfId="12308" xr:uid="{00000000-0005-0000-0000-000007300000}"/>
    <cellStyle name="20% - Accent2 10 9" xfId="12309" xr:uid="{00000000-0005-0000-0000-000008300000}"/>
    <cellStyle name="20% - Accent2 11" xfId="12310" xr:uid="{00000000-0005-0000-0000-000009300000}"/>
    <cellStyle name="20% - Accent2 11 2" xfId="12311" xr:uid="{00000000-0005-0000-0000-00000A300000}"/>
    <cellStyle name="20% - Accent2 11 3" xfId="12312" xr:uid="{00000000-0005-0000-0000-00000B300000}"/>
    <cellStyle name="20% - Accent2 11 3 2" xfId="12313" xr:uid="{00000000-0005-0000-0000-00000C300000}"/>
    <cellStyle name="20% - Accent2 11 3 2 2" xfId="12314" xr:uid="{00000000-0005-0000-0000-00000D300000}"/>
    <cellStyle name="20% - Accent2 11 3 2 2 2" xfId="12315" xr:uid="{00000000-0005-0000-0000-00000E300000}"/>
    <cellStyle name="20% - Accent2 11 3 2 3" xfId="12316" xr:uid="{00000000-0005-0000-0000-00000F300000}"/>
    <cellStyle name="20% - Accent2 11 3 2 4" xfId="12317" xr:uid="{00000000-0005-0000-0000-000010300000}"/>
    <cellStyle name="20% - Accent2 11 3 3" xfId="12318" xr:uid="{00000000-0005-0000-0000-000011300000}"/>
    <cellStyle name="20% - Accent2 11 3 3 2" xfId="12319" xr:uid="{00000000-0005-0000-0000-000012300000}"/>
    <cellStyle name="20% - Accent2 11 3 3 2 2" xfId="12320" xr:uid="{00000000-0005-0000-0000-000013300000}"/>
    <cellStyle name="20% - Accent2 11 3 3 3" xfId="12321" xr:uid="{00000000-0005-0000-0000-000014300000}"/>
    <cellStyle name="20% - Accent2 11 3 3 4" xfId="12322" xr:uid="{00000000-0005-0000-0000-000015300000}"/>
    <cellStyle name="20% - Accent2 11 3 4" xfId="12323" xr:uid="{00000000-0005-0000-0000-000016300000}"/>
    <cellStyle name="20% - Accent2 11 3 4 2" xfId="12324" xr:uid="{00000000-0005-0000-0000-000017300000}"/>
    <cellStyle name="20% - Accent2 11 3 5" xfId="12325" xr:uid="{00000000-0005-0000-0000-000018300000}"/>
    <cellStyle name="20% - Accent2 11 3 6" xfId="12326" xr:uid="{00000000-0005-0000-0000-000019300000}"/>
    <cellStyle name="20% - Accent2 11 4" xfId="12327" xr:uid="{00000000-0005-0000-0000-00001A300000}"/>
    <cellStyle name="20% - Accent2 11 4 2" xfId="12328" xr:uid="{00000000-0005-0000-0000-00001B300000}"/>
    <cellStyle name="20% - Accent2 11 4 2 2" xfId="12329" xr:uid="{00000000-0005-0000-0000-00001C300000}"/>
    <cellStyle name="20% - Accent2 11 4 3" xfId="12330" xr:uid="{00000000-0005-0000-0000-00001D300000}"/>
    <cellStyle name="20% - Accent2 11 4 4" xfId="12331" xr:uid="{00000000-0005-0000-0000-00001E300000}"/>
    <cellStyle name="20% - Accent2 11 5" xfId="12332" xr:uid="{00000000-0005-0000-0000-00001F300000}"/>
    <cellStyle name="20% - Accent2 11 5 2" xfId="12333" xr:uid="{00000000-0005-0000-0000-000020300000}"/>
    <cellStyle name="20% - Accent2 11 5 2 2" xfId="12334" xr:uid="{00000000-0005-0000-0000-000021300000}"/>
    <cellStyle name="20% - Accent2 11 5 3" xfId="12335" xr:uid="{00000000-0005-0000-0000-000022300000}"/>
    <cellStyle name="20% - Accent2 11 5 4" xfId="12336" xr:uid="{00000000-0005-0000-0000-000023300000}"/>
    <cellStyle name="20% - Accent2 11 6" xfId="12337" xr:uid="{00000000-0005-0000-0000-000024300000}"/>
    <cellStyle name="20% - Accent2 11 6 2" xfId="12338" xr:uid="{00000000-0005-0000-0000-000025300000}"/>
    <cellStyle name="20% - Accent2 11 7" xfId="12339" xr:uid="{00000000-0005-0000-0000-000026300000}"/>
    <cellStyle name="20% - Accent2 11 8" xfId="12340" xr:uid="{00000000-0005-0000-0000-000027300000}"/>
    <cellStyle name="20% - Accent2 12" xfId="12341" xr:uid="{00000000-0005-0000-0000-000028300000}"/>
    <cellStyle name="20% - Accent2 12 2" xfId="12342" xr:uid="{00000000-0005-0000-0000-000029300000}"/>
    <cellStyle name="20% - Accent2 12 3" xfId="12343" xr:uid="{00000000-0005-0000-0000-00002A300000}"/>
    <cellStyle name="20% - Accent2 12 3 2" xfId="12344" xr:uid="{00000000-0005-0000-0000-00002B300000}"/>
    <cellStyle name="20% - Accent2 12 3 2 2" xfId="12345" xr:uid="{00000000-0005-0000-0000-00002C300000}"/>
    <cellStyle name="20% - Accent2 12 3 2 2 2" xfId="12346" xr:uid="{00000000-0005-0000-0000-00002D300000}"/>
    <cellStyle name="20% - Accent2 12 3 2 3" xfId="12347" xr:uid="{00000000-0005-0000-0000-00002E300000}"/>
    <cellStyle name="20% - Accent2 12 3 2 4" xfId="12348" xr:uid="{00000000-0005-0000-0000-00002F300000}"/>
    <cellStyle name="20% - Accent2 12 3 3" xfId="12349" xr:uid="{00000000-0005-0000-0000-000030300000}"/>
    <cellStyle name="20% - Accent2 12 3 3 2" xfId="12350" xr:uid="{00000000-0005-0000-0000-000031300000}"/>
    <cellStyle name="20% - Accent2 12 3 3 2 2" xfId="12351" xr:uid="{00000000-0005-0000-0000-000032300000}"/>
    <cellStyle name="20% - Accent2 12 3 3 3" xfId="12352" xr:uid="{00000000-0005-0000-0000-000033300000}"/>
    <cellStyle name="20% - Accent2 12 3 3 4" xfId="12353" xr:uid="{00000000-0005-0000-0000-000034300000}"/>
    <cellStyle name="20% - Accent2 12 3 4" xfId="12354" xr:uid="{00000000-0005-0000-0000-000035300000}"/>
    <cellStyle name="20% - Accent2 12 3 4 2" xfId="12355" xr:uid="{00000000-0005-0000-0000-000036300000}"/>
    <cellStyle name="20% - Accent2 12 3 5" xfId="12356" xr:uid="{00000000-0005-0000-0000-000037300000}"/>
    <cellStyle name="20% - Accent2 12 3 6" xfId="12357" xr:uid="{00000000-0005-0000-0000-000038300000}"/>
    <cellStyle name="20% - Accent2 12 4" xfId="12358" xr:uid="{00000000-0005-0000-0000-000039300000}"/>
    <cellStyle name="20% - Accent2 12 4 2" xfId="12359" xr:uid="{00000000-0005-0000-0000-00003A300000}"/>
    <cellStyle name="20% - Accent2 12 4 2 2" xfId="12360" xr:uid="{00000000-0005-0000-0000-00003B300000}"/>
    <cellStyle name="20% - Accent2 12 4 3" xfId="12361" xr:uid="{00000000-0005-0000-0000-00003C300000}"/>
    <cellStyle name="20% - Accent2 12 4 4" xfId="12362" xr:uid="{00000000-0005-0000-0000-00003D300000}"/>
    <cellStyle name="20% - Accent2 12 5" xfId="12363" xr:uid="{00000000-0005-0000-0000-00003E300000}"/>
    <cellStyle name="20% - Accent2 12 5 2" xfId="12364" xr:uid="{00000000-0005-0000-0000-00003F300000}"/>
    <cellStyle name="20% - Accent2 12 5 2 2" xfId="12365" xr:uid="{00000000-0005-0000-0000-000040300000}"/>
    <cellStyle name="20% - Accent2 12 5 3" xfId="12366" xr:uid="{00000000-0005-0000-0000-000041300000}"/>
    <cellStyle name="20% - Accent2 12 5 4" xfId="12367" xr:uid="{00000000-0005-0000-0000-000042300000}"/>
    <cellStyle name="20% - Accent2 12 6" xfId="12368" xr:uid="{00000000-0005-0000-0000-000043300000}"/>
    <cellStyle name="20% - Accent2 12 6 2" xfId="12369" xr:uid="{00000000-0005-0000-0000-000044300000}"/>
    <cellStyle name="20% - Accent2 12 7" xfId="12370" xr:uid="{00000000-0005-0000-0000-000045300000}"/>
    <cellStyle name="20% - Accent2 12 8" xfId="12371" xr:uid="{00000000-0005-0000-0000-000046300000}"/>
    <cellStyle name="20% - Accent2 13" xfId="12372" xr:uid="{00000000-0005-0000-0000-000047300000}"/>
    <cellStyle name="20% - Accent2 13 2" xfId="12373" xr:uid="{00000000-0005-0000-0000-000048300000}"/>
    <cellStyle name="20% - Accent2 13 3" xfId="12374" xr:uid="{00000000-0005-0000-0000-000049300000}"/>
    <cellStyle name="20% - Accent2 13 3 2" xfId="12375" xr:uid="{00000000-0005-0000-0000-00004A300000}"/>
    <cellStyle name="20% - Accent2 13 3 2 2" xfId="12376" xr:uid="{00000000-0005-0000-0000-00004B300000}"/>
    <cellStyle name="20% - Accent2 13 3 2 2 2" xfId="12377" xr:uid="{00000000-0005-0000-0000-00004C300000}"/>
    <cellStyle name="20% - Accent2 13 3 2 3" xfId="12378" xr:uid="{00000000-0005-0000-0000-00004D300000}"/>
    <cellStyle name="20% - Accent2 13 3 2 4" xfId="12379" xr:uid="{00000000-0005-0000-0000-00004E300000}"/>
    <cellStyle name="20% - Accent2 13 3 3" xfId="12380" xr:uid="{00000000-0005-0000-0000-00004F300000}"/>
    <cellStyle name="20% - Accent2 13 3 3 2" xfId="12381" xr:uid="{00000000-0005-0000-0000-000050300000}"/>
    <cellStyle name="20% - Accent2 13 3 3 2 2" xfId="12382" xr:uid="{00000000-0005-0000-0000-000051300000}"/>
    <cellStyle name="20% - Accent2 13 3 3 3" xfId="12383" xr:uid="{00000000-0005-0000-0000-000052300000}"/>
    <cellStyle name="20% - Accent2 13 3 3 4" xfId="12384" xr:uid="{00000000-0005-0000-0000-000053300000}"/>
    <cellStyle name="20% - Accent2 13 3 4" xfId="12385" xr:uid="{00000000-0005-0000-0000-000054300000}"/>
    <cellStyle name="20% - Accent2 13 3 4 2" xfId="12386" xr:uid="{00000000-0005-0000-0000-000055300000}"/>
    <cellStyle name="20% - Accent2 13 3 5" xfId="12387" xr:uid="{00000000-0005-0000-0000-000056300000}"/>
    <cellStyle name="20% - Accent2 13 3 6" xfId="12388" xr:uid="{00000000-0005-0000-0000-000057300000}"/>
    <cellStyle name="20% - Accent2 13 4" xfId="12389" xr:uid="{00000000-0005-0000-0000-000058300000}"/>
    <cellStyle name="20% - Accent2 13 4 2" xfId="12390" xr:uid="{00000000-0005-0000-0000-000059300000}"/>
    <cellStyle name="20% - Accent2 13 4 2 2" xfId="12391" xr:uid="{00000000-0005-0000-0000-00005A300000}"/>
    <cellStyle name="20% - Accent2 13 4 3" xfId="12392" xr:uid="{00000000-0005-0000-0000-00005B300000}"/>
    <cellStyle name="20% - Accent2 13 4 4" xfId="12393" xr:uid="{00000000-0005-0000-0000-00005C300000}"/>
    <cellStyle name="20% - Accent2 13 5" xfId="12394" xr:uid="{00000000-0005-0000-0000-00005D300000}"/>
    <cellStyle name="20% - Accent2 13 5 2" xfId="12395" xr:uid="{00000000-0005-0000-0000-00005E300000}"/>
    <cellStyle name="20% - Accent2 13 5 2 2" xfId="12396" xr:uid="{00000000-0005-0000-0000-00005F300000}"/>
    <cellStyle name="20% - Accent2 13 5 3" xfId="12397" xr:uid="{00000000-0005-0000-0000-000060300000}"/>
    <cellStyle name="20% - Accent2 13 5 4" xfId="12398" xr:uid="{00000000-0005-0000-0000-000061300000}"/>
    <cellStyle name="20% - Accent2 13 6" xfId="12399" xr:uid="{00000000-0005-0000-0000-000062300000}"/>
    <cellStyle name="20% - Accent2 13 6 2" xfId="12400" xr:uid="{00000000-0005-0000-0000-000063300000}"/>
    <cellStyle name="20% - Accent2 13 7" xfId="12401" xr:uid="{00000000-0005-0000-0000-000064300000}"/>
    <cellStyle name="20% - Accent2 13 8" xfId="12402" xr:uid="{00000000-0005-0000-0000-000065300000}"/>
    <cellStyle name="20% - Accent2 14" xfId="12403" xr:uid="{00000000-0005-0000-0000-000066300000}"/>
    <cellStyle name="20% - Accent2 14 2" xfId="12404" xr:uid="{00000000-0005-0000-0000-000067300000}"/>
    <cellStyle name="20% - Accent2 14 3" xfId="12405" xr:uid="{00000000-0005-0000-0000-000068300000}"/>
    <cellStyle name="20% - Accent2 14 3 2" xfId="12406" xr:uid="{00000000-0005-0000-0000-000069300000}"/>
    <cellStyle name="20% - Accent2 14 3 2 2" xfId="12407" xr:uid="{00000000-0005-0000-0000-00006A300000}"/>
    <cellStyle name="20% - Accent2 14 3 2 2 2" xfId="12408" xr:uid="{00000000-0005-0000-0000-00006B300000}"/>
    <cellStyle name="20% - Accent2 14 3 2 3" xfId="12409" xr:uid="{00000000-0005-0000-0000-00006C300000}"/>
    <cellStyle name="20% - Accent2 14 3 2 4" xfId="12410" xr:uid="{00000000-0005-0000-0000-00006D300000}"/>
    <cellStyle name="20% - Accent2 14 3 3" xfId="12411" xr:uid="{00000000-0005-0000-0000-00006E300000}"/>
    <cellStyle name="20% - Accent2 14 3 3 2" xfId="12412" xr:uid="{00000000-0005-0000-0000-00006F300000}"/>
    <cellStyle name="20% - Accent2 14 3 3 2 2" xfId="12413" xr:uid="{00000000-0005-0000-0000-000070300000}"/>
    <cellStyle name="20% - Accent2 14 3 3 3" xfId="12414" xr:uid="{00000000-0005-0000-0000-000071300000}"/>
    <cellStyle name="20% - Accent2 14 3 3 4" xfId="12415" xr:uid="{00000000-0005-0000-0000-000072300000}"/>
    <cellStyle name="20% - Accent2 14 3 4" xfId="12416" xr:uid="{00000000-0005-0000-0000-000073300000}"/>
    <cellStyle name="20% - Accent2 14 3 4 2" xfId="12417" xr:uid="{00000000-0005-0000-0000-000074300000}"/>
    <cellStyle name="20% - Accent2 14 3 5" xfId="12418" xr:uid="{00000000-0005-0000-0000-000075300000}"/>
    <cellStyle name="20% - Accent2 14 3 6" xfId="12419" xr:uid="{00000000-0005-0000-0000-000076300000}"/>
    <cellStyle name="20% - Accent2 14 4" xfId="12420" xr:uid="{00000000-0005-0000-0000-000077300000}"/>
    <cellStyle name="20% - Accent2 14 4 2" xfId="12421" xr:uid="{00000000-0005-0000-0000-000078300000}"/>
    <cellStyle name="20% - Accent2 14 4 2 2" xfId="12422" xr:uid="{00000000-0005-0000-0000-000079300000}"/>
    <cellStyle name="20% - Accent2 14 4 3" xfId="12423" xr:uid="{00000000-0005-0000-0000-00007A300000}"/>
    <cellStyle name="20% - Accent2 14 4 4" xfId="12424" xr:uid="{00000000-0005-0000-0000-00007B300000}"/>
    <cellStyle name="20% - Accent2 14 5" xfId="12425" xr:uid="{00000000-0005-0000-0000-00007C300000}"/>
    <cellStyle name="20% - Accent2 14 5 2" xfId="12426" xr:uid="{00000000-0005-0000-0000-00007D300000}"/>
    <cellStyle name="20% - Accent2 14 5 2 2" xfId="12427" xr:uid="{00000000-0005-0000-0000-00007E300000}"/>
    <cellStyle name="20% - Accent2 14 5 3" xfId="12428" xr:uid="{00000000-0005-0000-0000-00007F300000}"/>
    <cellStyle name="20% - Accent2 14 5 4" xfId="12429" xr:uid="{00000000-0005-0000-0000-000080300000}"/>
    <cellStyle name="20% - Accent2 14 6" xfId="12430" xr:uid="{00000000-0005-0000-0000-000081300000}"/>
    <cellStyle name="20% - Accent2 14 6 2" xfId="12431" xr:uid="{00000000-0005-0000-0000-000082300000}"/>
    <cellStyle name="20% - Accent2 14 7" xfId="12432" xr:uid="{00000000-0005-0000-0000-000083300000}"/>
    <cellStyle name="20% - Accent2 14 8" xfId="12433" xr:uid="{00000000-0005-0000-0000-000084300000}"/>
    <cellStyle name="20% - Accent2 15" xfId="12434" xr:uid="{00000000-0005-0000-0000-000085300000}"/>
    <cellStyle name="20% - Accent2 15 2" xfId="12435" xr:uid="{00000000-0005-0000-0000-000086300000}"/>
    <cellStyle name="20% - Accent2 15 3" xfId="12436" xr:uid="{00000000-0005-0000-0000-000087300000}"/>
    <cellStyle name="20% - Accent2 15 3 2" xfId="12437" xr:uid="{00000000-0005-0000-0000-000088300000}"/>
    <cellStyle name="20% - Accent2 15 3 2 2" xfId="12438" xr:uid="{00000000-0005-0000-0000-000089300000}"/>
    <cellStyle name="20% - Accent2 15 3 2 2 2" xfId="12439" xr:uid="{00000000-0005-0000-0000-00008A300000}"/>
    <cellStyle name="20% - Accent2 15 3 2 3" xfId="12440" xr:uid="{00000000-0005-0000-0000-00008B300000}"/>
    <cellStyle name="20% - Accent2 15 3 2 4" xfId="12441" xr:uid="{00000000-0005-0000-0000-00008C300000}"/>
    <cellStyle name="20% - Accent2 15 3 3" xfId="12442" xr:uid="{00000000-0005-0000-0000-00008D300000}"/>
    <cellStyle name="20% - Accent2 15 3 3 2" xfId="12443" xr:uid="{00000000-0005-0000-0000-00008E300000}"/>
    <cellStyle name="20% - Accent2 15 3 3 2 2" xfId="12444" xr:uid="{00000000-0005-0000-0000-00008F300000}"/>
    <cellStyle name="20% - Accent2 15 3 3 3" xfId="12445" xr:uid="{00000000-0005-0000-0000-000090300000}"/>
    <cellStyle name="20% - Accent2 15 3 3 4" xfId="12446" xr:uid="{00000000-0005-0000-0000-000091300000}"/>
    <cellStyle name="20% - Accent2 15 3 4" xfId="12447" xr:uid="{00000000-0005-0000-0000-000092300000}"/>
    <cellStyle name="20% - Accent2 15 3 4 2" xfId="12448" xr:uid="{00000000-0005-0000-0000-000093300000}"/>
    <cellStyle name="20% - Accent2 15 3 5" xfId="12449" xr:uid="{00000000-0005-0000-0000-000094300000}"/>
    <cellStyle name="20% - Accent2 15 3 6" xfId="12450" xr:uid="{00000000-0005-0000-0000-000095300000}"/>
    <cellStyle name="20% - Accent2 15 4" xfId="12451" xr:uid="{00000000-0005-0000-0000-000096300000}"/>
    <cellStyle name="20% - Accent2 15 4 2" xfId="12452" xr:uid="{00000000-0005-0000-0000-000097300000}"/>
    <cellStyle name="20% - Accent2 15 4 2 2" xfId="12453" xr:uid="{00000000-0005-0000-0000-000098300000}"/>
    <cellStyle name="20% - Accent2 15 4 3" xfId="12454" xr:uid="{00000000-0005-0000-0000-000099300000}"/>
    <cellStyle name="20% - Accent2 15 4 4" xfId="12455" xr:uid="{00000000-0005-0000-0000-00009A300000}"/>
    <cellStyle name="20% - Accent2 15 5" xfId="12456" xr:uid="{00000000-0005-0000-0000-00009B300000}"/>
    <cellStyle name="20% - Accent2 15 5 2" xfId="12457" xr:uid="{00000000-0005-0000-0000-00009C300000}"/>
    <cellStyle name="20% - Accent2 15 5 2 2" xfId="12458" xr:uid="{00000000-0005-0000-0000-00009D300000}"/>
    <cellStyle name="20% - Accent2 15 5 3" xfId="12459" xr:uid="{00000000-0005-0000-0000-00009E300000}"/>
    <cellStyle name="20% - Accent2 15 5 4" xfId="12460" xr:uid="{00000000-0005-0000-0000-00009F300000}"/>
    <cellStyle name="20% - Accent2 15 6" xfId="12461" xr:uid="{00000000-0005-0000-0000-0000A0300000}"/>
    <cellStyle name="20% - Accent2 15 6 2" xfId="12462" xr:uid="{00000000-0005-0000-0000-0000A1300000}"/>
    <cellStyle name="20% - Accent2 15 7" xfId="12463" xr:uid="{00000000-0005-0000-0000-0000A2300000}"/>
    <cellStyle name="20% - Accent2 15 8" xfId="12464" xr:uid="{00000000-0005-0000-0000-0000A3300000}"/>
    <cellStyle name="20% - Accent2 16" xfId="12465" xr:uid="{00000000-0005-0000-0000-0000A4300000}"/>
    <cellStyle name="20% - Accent2 16 2" xfId="12466" xr:uid="{00000000-0005-0000-0000-0000A5300000}"/>
    <cellStyle name="20% - Accent2 16 3" xfId="12467" xr:uid="{00000000-0005-0000-0000-0000A6300000}"/>
    <cellStyle name="20% - Accent2 16 3 2" xfId="12468" xr:uid="{00000000-0005-0000-0000-0000A7300000}"/>
    <cellStyle name="20% - Accent2 16 3 2 2" xfId="12469" xr:uid="{00000000-0005-0000-0000-0000A8300000}"/>
    <cellStyle name="20% - Accent2 16 3 2 2 2" xfId="12470" xr:uid="{00000000-0005-0000-0000-0000A9300000}"/>
    <cellStyle name="20% - Accent2 16 3 2 3" xfId="12471" xr:uid="{00000000-0005-0000-0000-0000AA300000}"/>
    <cellStyle name="20% - Accent2 16 3 2 4" xfId="12472" xr:uid="{00000000-0005-0000-0000-0000AB300000}"/>
    <cellStyle name="20% - Accent2 16 3 3" xfId="12473" xr:uid="{00000000-0005-0000-0000-0000AC300000}"/>
    <cellStyle name="20% - Accent2 16 3 3 2" xfId="12474" xr:uid="{00000000-0005-0000-0000-0000AD300000}"/>
    <cellStyle name="20% - Accent2 16 3 3 2 2" xfId="12475" xr:uid="{00000000-0005-0000-0000-0000AE300000}"/>
    <cellStyle name="20% - Accent2 16 3 3 3" xfId="12476" xr:uid="{00000000-0005-0000-0000-0000AF300000}"/>
    <cellStyle name="20% - Accent2 16 3 3 4" xfId="12477" xr:uid="{00000000-0005-0000-0000-0000B0300000}"/>
    <cellStyle name="20% - Accent2 16 3 4" xfId="12478" xr:uid="{00000000-0005-0000-0000-0000B1300000}"/>
    <cellStyle name="20% - Accent2 16 3 4 2" xfId="12479" xr:uid="{00000000-0005-0000-0000-0000B2300000}"/>
    <cellStyle name="20% - Accent2 16 3 5" xfId="12480" xr:uid="{00000000-0005-0000-0000-0000B3300000}"/>
    <cellStyle name="20% - Accent2 16 3 6" xfId="12481" xr:uid="{00000000-0005-0000-0000-0000B4300000}"/>
    <cellStyle name="20% - Accent2 16 4" xfId="12482" xr:uid="{00000000-0005-0000-0000-0000B5300000}"/>
    <cellStyle name="20% - Accent2 16 4 2" xfId="12483" xr:uid="{00000000-0005-0000-0000-0000B6300000}"/>
    <cellStyle name="20% - Accent2 16 4 2 2" xfId="12484" xr:uid="{00000000-0005-0000-0000-0000B7300000}"/>
    <cellStyle name="20% - Accent2 16 4 3" xfId="12485" xr:uid="{00000000-0005-0000-0000-0000B8300000}"/>
    <cellStyle name="20% - Accent2 16 4 4" xfId="12486" xr:uid="{00000000-0005-0000-0000-0000B9300000}"/>
    <cellStyle name="20% - Accent2 16 5" xfId="12487" xr:uid="{00000000-0005-0000-0000-0000BA300000}"/>
    <cellStyle name="20% - Accent2 16 5 2" xfId="12488" xr:uid="{00000000-0005-0000-0000-0000BB300000}"/>
    <cellStyle name="20% - Accent2 16 5 2 2" xfId="12489" xr:uid="{00000000-0005-0000-0000-0000BC300000}"/>
    <cellStyle name="20% - Accent2 16 5 3" xfId="12490" xr:uid="{00000000-0005-0000-0000-0000BD300000}"/>
    <cellStyle name="20% - Accent2 16 5 4" xfId="12491" xr:uid="{00000000-0005-0000-0000-0000BE300000}"/>
    <cellStyle name="20% - Accent2 16 6" xfId="12492" xr:uid="{00000000-0005-0000-0000-0000BF300000}"/>
    <cellStyle name="20% - Accent2 16 6 2" xfId="12493" xr:uid="{00000000-0005-0000-0000-0000C0300000}"/>
    <cellStyle name="20% - Accent2 16 7" xfId="12494" xr:uid="{00000000-0005-0000-0000-0000C1300000}"/>
    <cellStyle name="20% - Accent2 16 8" xfId="12495" xr:uid="{00000000-0005-0000-0000-0000C2300000}"/>
    <cellStyle name="20% - Accent2 17" xfId="12496" xr:uid="{00000000-0005-0000-0000-0000C3300000}"/>
    <cellStyle name="20% - Accent2 17 2" xfId="12497" xr:uid="{00000000-0005-0000-0000-0000C4300000}"/>
    <cellStyle name="20% - Accent2 17 2 2" xfId="12498" xr:uid="{00000000-0005-0000-0000-0000C5300000}"/>
    <cellStyle name="20% - Accent2 17 2 2 2" xfId="12499" xr:uid="{00000000-0005-0000-0000-0000C6300000}"/>
    <cellStyle name="20% - Accent2 17 2 2 2 2" xfId="12500" xr:uid="{00000000-0005-0000-0000-0000C7300000}"/>
    <cellStyle name="20% - Accent2 17 2 2 3" xfId="12501" xr:uid="{00000000-0005-0000-0000-0000C8300000}"/>
    <cellStyle name="20% - Accent2 17 2 2 4" xfId="12502" xr:uid="{00000000-0005-0000-0000-0000C9300000}"/>
    <cellStyle name="20% - Accent2 17 2 3" xfId="12503" xr:uid="{00000000-0005-0000-0000-0000CA300000}"/>
    <cellStyle name="20% - Accent2 17 2 3 2" xfId="12504" xr:uid="{00000000-0005-0000-0000-0000CB300000}"/>
    <cellStyle name="20% - Accent2 17 2 3 2 2" xfId="12505" xr:uid="{00000000-0005-0000-0000-0000CC300000}"/>
    <cellStyle name="20% - Accent2 17 2 3 3" xfId="12506" xr:uid="{00000000-0005-0000-0000-0000CD300000}"/>
    <cellStyle name="20% - Accent2 17 2 3 4" xfId="12507" xr:uid="{00000000-0005-0000-0000-0000CE300000}"/>
    <cellStyle name="20% - Accent2 17 2 4" xfId="12508" xr:uid="{00000000-0005-0000-0000-0000CF300000}"/>
    <cellStyle name="20% - Accent2 17 2 4 2" xfId="12509" xr:uid="{00000000-0005-0000-0000-0000D0300000}"/>
    <cellStyle name="20% - Accent2 17 2 5" xfId="12510" xr:uid="{00000000-0005-0000-0000-0000D1300000}"/>
    <cellStyle name="20% - Accent2 17 2 6" xfId="12511" xr:uid="{00000000-0005-0000-0000-0000D2300000}"/>
    <cellStyle name="20% - Accent2 17 3" xfId="12512" xr:uid="{00000000-0005-0000-0000-0000D3300000}"/>
    <cellStyle name="20% - Accent2 17 3 2" xfId="12513" xr:uid="{00000000-0005-0000-0000-0000D4300000}"/>
    <cellStyle name="20% - Accent2 17 3 2 2" xfId="12514" xr:uid="{00000000-0005-0000-0000-0000D5300000}"/>
    <cellStyle name="20% - Accent2 17 3 3" xfId="12515" xr:uid="{00000000-0005-0000-0000-0000D6300000}"/>
    <cellStyle name="20% - Accent2 17 3 4" xfId="12516" xr:uid="{00000000-0005-0000-0000-0000D7300000}"/>
    <cellStyle name="20% - Accent2 17 4" xfId="12517" xr:uid="{00000000-0005-0000-0000-0000D8300000}"/>
    <cellStyle name="20% - Accent2 17 4 2" xfId="12518" xr:uid="{00000000-0005-0000-0000-0000D9300000}"/>
    <cellStyle name="20% - Accent2 17 4 2 2" xfId="12519" xr:uid="{00000000-0005-0000-0000-0000DA300000}"/>
    <cellStyle name="20% - Accent2 17 4 3" xfId="12520" xr:uid="{00000000-0005-0000-0000-0000DB300000}"/>
    <cellStyle name="20% - Accent2 17 4 4" xfId="12521" xr:uid="{00000000-0005-0000-0000-0000DC300000}"/>
    <cellStyle name="20% - Accent2 17 5" xfId="12522" xr:uid="{00000000-0005-0000-0000-0000DD300000}"/>
    <cellStyle name="20% - Accent2 17 5 2" xfId="12523" xr:uid="{00000000-0005-0000-0000-0000DE300000}"/>
    <cellStyle name="20% - Accent2 17 6" xfId="12524" xr:uid="{00000000-0005-0000-0000-0000DF300000}"/>
    <cellStyle name="20% - Accent2 17 7" xfId="12525" xr:uid="{00000000-0005-0000-0000-0000E0300000}"/>
    <cellStyle name="20% - Accent2 18" xfId="12526" xr:uid="{00000000-0005-0000-0000-0000E1300000}"/>
    <cellStyle name="20% - Accent2 18 2" xfId="12527" xr:uid="{00000000-0005-0000-0000-0000E2300000}"/>
    <cellStyle name="20% - Accent2 18 2 2" xfId="12528" xr:uid="{00000000-0005-0000-0000-0000E3300000}"/>
    <cellStyle name="20% - Accent2 18 2 2 2" xfId="12529" xr:uid="{00000000-0005-0000-0000-0000E4300000}"/>
    <cellStyle name="20% - Accent2 18 2 2 2 2" xfId="12530" xr:uid="{00000000-0005-0000-0000-0000E5300000}"/>
    <cellStyle name="20% - Accent2 18 2 2 3" xfId="12531" xr:uid="{00000000-0005-0000-0000-0000E6300000}"/>
    <cellStyle name="20% - Accent2 18 2 2 4" xfId="12532" xr:uid="{00000000-0005-0000-0000-0000E7300000}"/>
    <cellStyle name="20% - Accent2 18 2 3" xfId="12533" xr:uid="{00000000-0005-0000-0000-0000E8300000}"/>
    <cellStyle name="20% - Accent2 18 2 3 2" xfId="12534" xr:uid="{00000000-0005-0000-0000-0000E9300000}"/>
    <cellStyle name="20% - Accent2 18 2 3 2 2" xfId="12535" xr:uid="{00000000-0005-0000-0000-0000EA300000}"/>
    <cellStyle name="20% - Accent2 18 2 3 3" xfId="12536" xr:uid="{00000000-0005-0000-0000-0000EB300000}"/>
    <cellStyle name="20% - Accent2 18 2 3 4" xfId="12537" xr:uid="{00000000-0005-0000-0000-0000EC300000}"/>
    <cellStyle name="20% - Accent2 18 2 4" xfId="12538" xr:uid="{00000000-0005-0000-0000-0000ED300000}"/>
    <cellStyle name="20% - Accent2 18 2 4 2" xfId="12539" xr:uid="{00000000-0005-0000-0000-0000EE300000}"/>
    <cellStyle name="20% - Accent2 18 2 5" xfId="12540" xr:uid="{00000000-0005-0000-0000-0000EF300000}"/>
    <cellStyle name="20% - Accent2 18 2 6" xfId="12541" xr:uid="{00000000-0005-0000-0000-0000F0300000}"/>
    <cellStyle name="20% - Accent2 18 3" xfId="12542" xr:uid="{00000000-0005-0000-0000-0000F1300000}"/>
    <cellStyle name="20% - Accent2 18 3 2" xfId="12543" xr:uid="{00000000-0005-0000-0000-0000F2300000}"/>
    <cellStyle name="20% - Accent2 18 3 2 2" xfId="12544" xr:uid="{00000000-0005-0000-0000-0000F3300000}"/>
    <cellStyle name="20% - Accent2 18 3 3" xfId="12545" xr:uid="{00000000-0005-0000-0000-0000F4300000}"/>
    <cellStyle name="20% - Accent2 18 3 4" xfId="12546" xr:uid="{00000000-0005-0000-0000-0000F5300000}"/>
    <cellStyle name="20% - Accent2 18 4" xfId="12547" xr:uid="{00000000-0005-0000-0000-0000F6300000}"/>
    <cellStyle name="20% - Accent2 18 4 2" xfId="12548" xr:uid="{00000000-0005-0000-0000-0000F7300000}"/>
    <cellStyle name="20% - Accent2 18 4 2 2" xfId="12549" xr:uid="{00000000-0005-0000-0000-0000F8300000}"/>
    <cellStyle name="20% - Accent2 18 4 3" xfId="12550" xr:uid="{00000000-0005-0000-0000-0000F9300000}"/>
    <cellStyle name="20% - Accent2 18 4 4" xfId="12551" xr:uid="{00000000-0005-0000-0000-0000FA300000}"/>
    <cellStyle name="20% - Accent2 18 5" xfId="12552" xr:uid="{00000000-0005-0000-0000-0000FB300000}"/>
    <cellStyle name="20% - Accent2 18 5 2" xfId="12553" xr:uid="{00000000-0005-0000-0000-0000FC300000}"/>
    <cellStyle name="20% - Accent2 18 6" xfId="12554" xr:uid="{00000000-0005-0000-0000-0000FD300000}"/>
    <cellStyle name="20% - Accent2 18 7" xfId="12555" xr:uid="{00000000-0005-0000-0000-0000FE300000}"/>
    <cellStyle name="20% - Accent2 19" xfId="12556" xr:uid="{00000000-0005-0000-0000-0000FF300000}"/>
    <cellStyle name="20% - Accent2 19 2" xfId="12557" xr:uid="{00000000-0005-0000-0000-000000310000}"/>
    <cellStyle name="20% - Accent2 19 2 2" xfId="12558" xr:uid="{00000000-0005-0000-0000-000001310000}"/>
    <cellStyle name="20% - Accent2 19 2 2 2" xfId="12559" xr:uid="{00000000-0005-0000-0000-000002310000}"/>
    <cellStyle name="20% - Accent2 19 2 2 2 2" xfId="12560" xr:uid="{00000000-0005-0000-0000-000003310000}"/>
    <cellStyle name="20% - Accent2 19 2 2 3" xfId="12561" xr:uid="{00000000-0005-0000-0000-000004310000}"/>
    <cellStyle name="20% - Accent2 19 2 2 4" xfId="12562" xr:uid="{00000000-0005-0000-0000-000005310000}"/>
    <cellStyle name="20% - Accent2 19 2 3" xfId="12563" xr:uid="{00000000-0005-0000-0000-000006310000}"/>
    <cellStyle name="20% - Accent2 19 2 3 2" xfId="12564" xr:uid="{00000000-0005-0000-0000-000007310000}"/>
    <cellStyle name="20% - Accent2 19 2 3 2 2" xfId="12565" xr:uid="{00000000-0005-0000-0000-000008310000}"/>
    <cellStyle name="20% - Accent2 19 2 3 3" xfId="12566" xr:uid="{00000000-0005-0000-0000-000009310000}"/>
    <cellStyle name="20% - Accent2 19 2 3 4" xfId="12567" xr:uid="{00000000-0005-0000-0000-00000A310000}"/>
    <cellStyle name="20% - Accent2 19 2 4" xfId="12568" xr:uid="{00000000-0005-0000-0000-00000B310000}"/>
    <cellStyle name="20% - Accent2 19 2 4 2" xfId="12569" xr:uid="{00000000-0005-0000-0000-00000C310000}"/>
    <cellStyle name="20% - Accent2 19 2 5" xfId="12570" xr:uid="{00000000-0005-0000-0000-00000D310000}"/>
    <cellStyle name="20% - Accent2 19 2 6" xfId="12571" xr:uid="{00000000-0005-0000-0000-00000E310000}"/>
    <cellStyle name="20% - Accent2 19 3" xfId="12572" xr:uid="{00000000-0005-0000-0000-00000F310000}"/>
    <cellStyle name="20% - Accent2 19 3 2" xfId="12573" xr:uid="{00000000-0005-0000-0000-000010310000}"/>
    <cellStyle name="20% - Accent2 19 3 2 2" xfId="12574" xr:uid="{00000000-0005-0000-0000-000011310000}"/>
    <cellStyle name="20% - Accent2 19 3 3" xfId="12575" xr:uid="{00000000-0005-0000-0000-000012310000}"/>
    <cellStyle name="20% - Accent2 19 3 4" xfId="12576" xr:uid="{00000000-0005-0000-0000-000013310000}"/>
    <cellStyle name="20% - Accent2 19 4" xfId="12577" xr:uid="{00000000-0005-0000-0000-000014310000}"/>
    <cellStyle name="20% - Accent2 19 4 2" xfId="12578" xr:uid="{00000000-0005-0000-0000-000015310000}"/>
    <cellStyle name="20% - Accent2 19 4 2 2" xfId="12579" xr:uid="{00000000-0005-0000-0000-000016310000}"/>
    <cellStyle name="20% - Accent2 19 4 3" xfId="12580" xr:uid="{00000000-0005-0000-0000-000017310000}"/>
    <cellStyle name="20% - Accent2 19 4 4" xfId="12581" xr:uid="{00000000-0005-0000-0000-000018310000}"/>
    <cellStyle name="20% - Accent2 19 5" xfId="12582" xr:uid="{00000000-0005-0000-0000-000019310000}"/>
    <cellStyle name="20% - Accent2 19 5 2" xfId="12583" xr:uid="{00000000-0005-0000-0000-00001A310000}"/>
    <cellStyle name="20% - Accent2 19 6" xfId="12584" xr:uid="{00000000-0005-0000-0000-00001B310000}"/>
    <cellStyle name="20% - Accent2 19 7" xfId="12585" xr:uid="{00000000-0005-0000-0000-00001C310000}"/>
    <cellStyle name="20% - Accent2 2" xfId="12586" xr:uid="{00000000-0005-0000-0000-00001D310000}"/>
    <cellStyle name="20% - Accent2 2 10" xfId="12587" xr:uid="{00000000-0005-0000-0000-00001E310000}"/>
    <cellStyle name="20% - Accent2 2 11" xfId="12588" xr:uid="{00000000-0005-0000-0000-00001F310000}"/>
    <cellStyle name="20% - Accent2 2 12" xfId="12589" xr:uid="{00000000-0005-0000-0000-000020310000}"/>
    <cellStyle name="20% - Accent2 2 2" xfId="12590" xr:uid="{00000000-0005-0000-0000-000021310000}"/>
    <cellStyle name="20% - Accent2 2 2 10" xfId="12591" xr:uid="{00000000-0005-0000-0000-000022310000}"/>
    <cellStyle name="20% - Accent2 2 2 2" xfId="12592" xr:uid="{00000000-0005-0000-0000-000023310000}"/>
    <cellStyle name="20% - Accent2 2 2 2 2" xfId="12593" xr:uid="{00000000-0005-0000-0000-000024310000}"/>
    <cellStyle name="20% - Accent2 2 2 2 2 2" xfId="12594" xr:uid="{00000000-0005-0000-0000-000025310000}"/>
    <cellStyle name="20% - Accent2 2 2 2 2 2 2" xfId="12595" xr:uid="{00000000-0005-0000-0000-000026310000}"/>
    <cellStyle name="20% - Accent2 2 2 2 2 2 2 2" xfId="12596" xr:uid="{00000000-0005-0000-0000-000027310000}"/>
    <cellStyle name="20% - Accent2 2 2 2 2 2 2 2 2" xfId="12597" xr:uid="{00000000-0005-0000-0000-000028310000}"/>
    <cellStyle name="20% - Accent2 2 2 2 2 2 2 3" xfId="12598" xr:uid="{00000000-0005-0000-0000-000029310000}"/>
    <cellStyle name="20% - Accent2 2 2 2 2 2 2 4" xfId="12599" xr:uid="{00000000-0005-0000-0000-00002A310000}"/>
    <cellStyle name="20% - Accent2 2 2 2 2 2 3" xfId="12600" xr:uid="{00000000-0005-0000-0000-00002B310000}"/>
    <cellStyle name="20% - Accent2 2 2 2 2 2 3 2" xfId="12601" xr:uid="{00000000-0005-0000-0000-00002C310000}"/>
    <cellStyle name="20% - Accent2 2 2 2 2 2 3 2 2" xfId="12602" xr:uid="{00000000-0005-0000-0000-00002D310000}"/>
    <cellStyle name="20% - Accent2 2 2 2 2 2 3 3" xfId="12603" xr:uid="{00000000-0005-0000-0000-00002E310000}"/>
    <cellStyle name="20% - Accent2 2 2 2 2 2 3 4" xfId="12604" xr:uid="{00000000-0005-0000-0000-00002F310000}"/>
    <cellStyle name="20% - Accent2 2 2 2 2 2 4" xfId="12605" xr:uid="{00000000-0005-0000-0000-000030310000}"/>
    <cellStyle name="20% - Accent2 2 2 2 2 2 4 2" xfId="12606" xr:uid="{00000000-0005-0000-0000-000031310000}"/>
    <cellStyle name="20% - Accent2 2 2 2 2 2 5" xfId="12607" xr:uid="{00000000-0005-0000-0000-000032310000}"/>
    <cellStyle name="20% - Accent2 2 2 2 2 2 6" xfId="12608" xr:uid="{00000000-0005-0000-0000-000033310000}"/>
    <cellStyle name="20% - Accent2 2 2 2 2 3" xfId="12609" xr:uid="{00000000-0005-0000-0000-000034310000}"/>
    <cellStyle name="20% - Accent2 2 2 2 2 3 2" xfId="12610" xr:uid="{00000000-0005-0000-0000-000035310000}"/>
    <cellStyle name="20% - Accent2 2 2 2 2 3 2 2" xfId="12611" xr:uid="{00000000-0005-0000-0000-000036310000}"/>
    <cellStyle name="20% - Accent2 2 2 2 2 3 3" xfId="12612" xr:uid="{00000000-0005-0000-0000-000037310000}"/>
    <cellStyle name="20% - Accent2 2 2 2 2 3 4" xfId="12613" xr:uid="{00000000-0005-0000-0000-000038310000}"/>
    <cellStyle name="20% - Accent2 2 2 2 2 4" xfId="12614" xr:uid="{00000000-0005-0000-0000-000039310000}"/>
    <cellStyle name="20% - Accent2 2 2 2 2 4 2" xfId="12615" xr:uid="{00000000-0005-0000-0000-00003A310000}"/>
    <cellStyle name="20% - Accent2 2 2 2 2 4 2 2" xfId="12616" xr:uid="{00000000-0005-0000-0000-00003B310000}"/>
    <cellStyle name="20% - Accent2 2 2 2 2 4 3" xfId="12617" xr:uid="{00000000-0005-0000-0000-00003C310000}"/>
    <cellStyle name="20% - Accent2 2 2 2 2 4 4" xfId="12618" xr:uid="{00000000-0005-0000-0000-00003D310000}"/>
    <cellStyle name="20% - Accent2 2 2 2 2 5" xfId="12619" xr:uid="{00000000-0005-0000-0000-00003E310000}"/>
    <cellStyle name="20% - Accent2 2 2 2 2 5 2" xfId="12620" xr:uid="{00000000-0005-0000-0000-00003F310000}"/>
    <cellStyle name="20% - Accent2 2 2 2 2 6" xfId="12621" xr:uid="{00000000-0005-0000-0000-000040310000}"/>
    <cellStyle name="20% - Accent2 2 2 2 2 7" xfId="12622" xr:uid="{00000000-0005-0000-0000-000041310000}"/>
    <cellStyle name="20% - Accent2 2 2 2 3" xfId="12623" xr:uid="{00000000-0005-0000-0000-000042310000}"/>
    <cellStyle name="20% - Accent2 2 2 2 3 2" xfId="12624" xr:uid="{00000000-0005-0000-0000-000043310000}"/>
    <cellStyle name="20% - Accent2 2 2 2 3 2 2" xfId="12625" xr:uid="{00000000-0005-0000-0000-000044310000}"/>
    <cellStyle name="20% - Accent2 2 2 2 3 2 2 2" xfId="12626" xr:uid="{00000000-0005-0000-0000-000045310000}"/>
    <cellStyle name="20% - Accent2 2 2 2 3 2 3" xfId="12627" xr:uid="{00000000-0005-0000-0000-000046310000}"/>
    <cellStyle name="20% - Accent2 2 2 2 3 2 4" xfId="12628" xr:uid="{00000000-0005-0000-0000-000047310000}"/>
    <cellStyle name="20% - Accent2 2 2 2 3 3" xfId="12629" xr:uid="{00000000-0005-0000-0000-000048310000}"/>
    <cellStyle name="20% - Accent2 2 2 2 3 3 2" xfId="12630" xr:uid="{00000000-0005-0000-0000-000049310000}"/>
    <cellStyle name="20% - Accent2 2 2 2 3 3 2 2" xfId="12631" xr:uid="{00000000-0005-0000-0000-00004A310000}"/>
    <cellStyle name="20% - Accent2 2 2 2 3 3 3" xfId="12632" xr:uid="{00000000-0005-0000-0000-00004B310000}"/>
    <cellStyle name="20% - Accent2 2 2 2 3 3 4" xfId="12633" xr:uid="{00000000-0005-0000-0000-00004C310000}"/>
    <cellStyle name="20% - Accent2 2 2 2 3 4" xfId="12634" xr:uid="{00000000-0005-0000-0000-00004D310000}"/>
    <cellStyle name="20% - Accent2 2 2 2 3 4 2" xfId="12635" xr:uid="{00000000-0005-0000-0000-00004E310000}"/>
    <cellStyle name="20% - Accent2 2 2 2 3 5" xfId="12636" xr:uid="{00000000-0005-0000-0000-00004F310000}"/>
    <cellStyle name="20% - Accent2 2 2 2 3 6" xfId="12637" xr:uid="{00000000-0005-0000-0000-000050310000}"/>
    <cellStyle name="20% - Accent2 2 2 2 4" xfId="12638" xr:uid="{00000000-0005-0000-0000-000051310000}"/>
    <cellStyle name="20% - Accent2 2 2 2 4 2" xfId="12639" xr:uid="{00000000-0005-0000-0000-000052310000}"/>
    <cellStyle name="20% - Accent2 2 2 2 4 2 2" xfId="12640" xr:uid="{00000000-0005-0000-0000-000053310000}"/>
    <cellStyle name="20% - Accent2 2 2 2 4 3" xfId="12641" xr:uid="{00000000-0005-0000-0000-000054310000}"/>
    <cellStyle name="20% - Accent2 2 2 2 4 4" xfId="12642" xr:uid="{00000000-0005-0000-0000-000055310000}"/>
    <cellStyle name="20% - Accent2 2 2 2 5" xfId="12643" xr:uid="{00000000-0005-0000-0000-000056310000}"/>
    <cellStyle name="20% - Accent2 2 2 2 5 2" xfId="12644" xr:uid="{00000000-0005-0000-0000-000057310000}"/>
    <cellStyle name="20% - Accent2 2 2 2 5 2 2" xfId="12645" xr:uid="{00000000-0005-0000-0000-000058310000}"/>
    <cellStyle name="20% - Accent2 2 2 2 5 3" xfId="12646" xr:uid="{00000000-0005-0000-0000-000059310000}"/>
    <cellStyle name="20% - Accent2 2 2 2 5 4" xfId="12647" xr:uid="{00000000-0005-0000-0000-00005A310000}"/>
    <cellStyle name="20% - Accent2 2 2 2 6" xfId="12648" xr:uid="{00000000-0005-0000-0000-00005B310000}"/>
    <cellStyle name="20% - Accent2 2 2 2 6 2" xfId="12649" xr:uid="{00000000-0005-0000-0000-00005C310000}"/>
    <cellStyle name="20% - Accent2 2 2 2 7" xfId="12650" xr:uid="{00000000-0005-0000-0000-00005D310000}"/>
    <cellStyle name="20% - Accent2 2 2 2 8" xfId="12651" xr:uid="{00000000-0005-0000-0000-00005E310000}"/>
    <cellStyle name="20% - Accent2 2 2 3" xfId="12652" xr:uid="{00000000-0005-0000-0000-00005F310000}"/>
    <cellStyle name="20% - Accent2 2 2 3 2" xfId="12653" xr:uid="{00000000-0005-0000-0000-000060310000}"/>
    <cellStyle name="20% - Accent2 2 2 3 2 2" xfId="12654" xr:uid="{00000000-0005-0000-0000-000061310000}"/>
    <cellStyle name="20% - Accent2 2 2 3 2 2 2" xfId="12655" xr:uid="{00000000-0005-0000-0000-000062310000}"/>
    <cellStyle name="20% - Accent2 2 2 3 2 2 2 2" xfId="12656" xr:uid="{00000000-0005-0000-0000-000063310000}"/>
    <cellStyle name="20% - Accent2 2 2 3 2 2 3" xfId="12657" xr:uid="{00000000-0005-0000-0000-000064310000}"/>
    <cellStyle name="20% - Accent2 2 2 3 2 2 4" xfId="12658" xr:uid="{00000000-0005-0000-0000-000065310000}"/>
    <cellStyle name="20% - Accent2 2 2 3 2 3" xfId="12659" xr:uid="{00000000-0005-0000-0000-000066310000}"/>
    <cellStyle name="20% - Accent2 2 2 3 2 3 2" xfId="12660" xr:uid="{00000000-0005-0000-0000-000067310000}"/>
    <cellStyle name="20% - Accent2 2 2 3 2 3 2 2" xfId="12661" xr:uid="{00000000-0005-0000-0000-000068310000}"/>
    <cellStyle name="20% - Accent2 2 2 3 2 3 3" xfId="12662" xr:uid="{00000000-0005-0000-0000-000069310000}"/>
    <cellStyle name="20% - Accent2 2 2 3 2 3 4" xfId="12663" xr:uid="{00000000-0005-0000-0000-00006A310000}"/>
    <cellStyle name="20% - Accent2 2 2 3 2 4" xfId="12664" xr:uid="{00000000-0005-0000-0000-00006B310000}"/>
    <cellStyle name="20% - Accent2 2 2 3 2 4 2" xfId="12665" xr:uid="{00000000-0005-0000-0000-00006C310000}"/>
    <cellStyle name="20% - Accent2 2 2 3 2 5" xfId="12666" xr:uid="{00000000-0005-0000-0000-00006D310000}"/>
    <cellStyle name="20% - Accent2 2 2 3 2 6" xfId="12667" xr:uid="{00000000-0005-0000-0000-00006E310000}"/>
    <cellStyle name="20% - Accent2 2 2 3 3" xfId="12668" xr:uid="{00000000-0005-0000-0000-00006F310000}"/>
    <cellStyle name="20% - Accent2 2 2 3 3 2" xfId="12669" xr:uid="{00000000-0005-0000-0000-000070310000}"/>
    <cellStyle name="20% - Accent2 2 2 3 3 2 2" xfId="12670" xr:uid="{00000000-0005-0000-0000-000071310000}"/>
    <cellStyle name="20% - Accent2 2 2 3 3 3" xfId="12671" xr:uid="{00000000-0005-0000-0000-000072310000}"/>
    <cellStyle name="20% - Accent2 2 2 3 3 4" xfId="12672" xr:uid="{00000000-0005-0000-0000-000073310000}"/>
    <cellStyle name="20% - Accent2 2 2 3 4" xfId="12673" xr:uid="{00000000-0005-0000-0000-000074310000}"/>
    <cellStyle name="20% - Accent2 2 2 3 4 2" xfId="12674" xr:uid="{00000000-0005-0000-0000-000075310000}"/>
    <cellStyle name="20% - Accent2 2 2 3 4 2 2" xfId="12675" xr:uid="{00000000-0005-0000-0000-000076310000}"/>
    <cellStyle name="20% - Accent2 2 2 3 4 3" xfId="12676" xr:uid="{00000000-0005-0000-0000-000077310000}"/>
    <cellStyle name="20% - Accent2 2 2 3 4 4" xfId="12677" xr:uid="{00000000-0005-0000-0000-000078310000}"/>
    <cellStyle name="20% - Accent2 2 2 3 5" xfId="12678" xr:uid="{00000000-0005-0000-0000-000079310000}"/>
    <cellStyle name="20% - Accent2 2 2 3 5 2" xfId="12679" xr:uid="{00000000-0005-0000-0000-00007A310000}"/>
    <cellStyle name="20% - Accent2 2 2 3 6" xfId="12680" xr:uid="{00000000-0005-0000-0000-00007B310000}"/>
    <cellStyle name="20% - Accent2 2 2 3 7" xfId="12681" xr:uid="{00000000-0005-0000-0000-00007C310000}"/>
    <cellStyle name="20% - Accent2 2 2 4" xfId="12682" xr:uid="{00000000-0005-0000-0000-00007D310000}"/>
    <cellStyle name="20% - Accent2 2 2 5" xfId="12683" xr:uid="{00000000-0005-0000-0000-00007E310000}"/>
    <cellStyle name="20% - Accent2 2 2 5 2" xfId="12684" xr:uid="{00000000-0005-0000-0000-00007F310000}"/>
    <cellStyle name="20% - Accent2 2 2 5 2 2" xfId="12685" xr:uid="{00000000-0005-0000-0000-000080310000}"/>
    <cellStyle name="20% - Accent2 2 2 5 2 2 2" xfId="12686" xr:uid="{00000000-0005-0000-0000-000081310000}"/>
    <cellStyle name="20% - Accent2 2 2 5 2 3" xfId="12687" xr:uid="{00000000-0005-0000-0000-000082310000}"/>
    <cellStyle name="20% - Accent2 2 2 5 2 4" xfId="12688" xr:uid="{00000000-0005-0000-0000-000083310000}"/>
    <cellStyle name="20% - Accent2 2 2 5 3" xfId="12689" xr:uid="{00000000-0005-0000-0000-000084310000}"/>
    <cellStyle name="20% - Accent2 2 2 5 3 2" xfId="12690" xr:uid="{00000000-0005-0000-0000-000085310000}"/>
    <cellStyle name="20% - Accent2 2 2 5 3 2 2" xfId="12691" xr:uid="{00000000-0005-0000-0000-000086310000}"/>
    <cellStyle name="20% - Accent2 2 2 5 3 3" xfId="12692" xr:uid="{00000000-0005-0000-0000-000087310000}"/>
    <cellStyle name="20% - Accent2 2 2 5 3 4" xfId="12693" xr:uid="{00000000-0005-0000-0000-000088310000}"/>
    <cellStyle name="20% - Accent2 2 2 5 4" xfId="12694" xr:uid="{00000000-0005-0000-0000-000089310000}"/>
    <cellStyle name="20% - Accent2 2 2 5 4 2" xfId="12695" xr:uid="{00000000-0005-0000-0000-00008A310000}"/>
    <cellStyle name="20% - Accent2 2 2 5 5" xfId="12696" xr:uid="{00000000-0005-0000-0000-00008B310000}"/>
    <cellStyle name="20% - Accent2 2 2 5 6" xfId="12697" xr:uid="{00000000-0005-0000-0000-00008C310000}"/>
    <cellStyle name="20% - Accent2 2 2 6" xfId="12698" xr:uid="{00000000-0005-0000-0000-00008D310000}"/>
    <cellStyle name="20% - Accent2 2 2 6 2" xfId="12699" xr:uid="{00000000-0005-0000-0000-00008E310000}"/>
    <cellStyle name="20% - Accent2 2 2 6 2 2" xfId="12700" xr:uid="{00000000-0005-0000-0000-00008F310000}"/>
    <cellStyle name="20% - Accent2 2 2 6 3" xfId="12701" xr:uid="{00000000-0005-0000-0000-000090310000}"/>
    <cellStyle name="20% - Accent2 2 2 6 4" xfId="12702" xr:uid="{00000000-0005-0000-0000-000091310000}"/>
    <cellStyle name="20% - Accent2 2 2 7" xfId="12703" xr:uid="{00000000-0005-0000-0000-000092310000}"/>
    <cellStyle name="20% - Accent2 2 2 7 2" xfId="12704" xr:uid="{00000000-0005-0000-0000-000093310000}"/>
    <cellStyle name="20% - Accent2 2 2 7 2 2" xfId="12705" xr:uid="{00000000-0005-0000-0000-000094310000}"/>
    <cellStyle name="20% - Accent2 2 2 7 3" xfId="12706" xr:uid="{00000000-0005-0000-0000-000095310000}"/>
    <cellStyle name="20% - Accent2 2 2 7 4" xfId="12707" xr:uid="{00000000-0005-0000-0000-000096310000}"/>
    <cellStyle name="20% - Accent2 2 2 8" xfId="12708" xr:uid="{00000000-0005-0000-0000-000097310000}"/>
    <cellStyle name="20% - Accent2 2 2 8 2" xfId="12709" xr:uid="{00000000-0005-0000-0000-000098310000}"/>
    <cellStyle name="20% - Accent2 2 2 9" xfId="12710" xr:uid="{00000000-0005-0000-0000-000099310000}"/>
    <cellStyle name="20% - Accent2 2 3" xfId="12711" xr:uid="{00000000-0005-0000-0000-00009A310000}"/>
    <cellStyle name="20% - Accent2 2 3 2" xfId="12712" xr:uid="{00000000-0005-0000-0000-00009B310000}"/>
    <cellStyle name="20% - Accent2 2 3 2 2" xfId="12713" xr:uid="{00000000-0005-0000-0000-00009C310000}"/>
    <cellStyle name="20% - Accent2 2 3 2 2 2" xfId="12714" xr:uid="{00000000-0005-0000-0000-00009D310000}"/>
    <cellStyle name="20% - Accent2 2 3 2 2 2 2" xfId="12715" xr:uid="{00000000-0005-0000-0000-00009E310000}"/>
    <cellStyle name="20% - Accent2 2 3 2 2 2 2 2" xfId="12716" xr:uid="{00000000-0005-0000-0000-00009F310000}"/>
    <cellStyle name="20% - Accent2 2 3 2 2 2 3" xfId="12717" xr:uid="{00000000-0005-0000-0000-0000A0310000}"/>
    <cellStyle name="20% - Accent2 2 3 2 2 2 4" xfId="12718" xr:uid="{00000000-0005-0000-0000-0000A1310000}"/>
    <cellStyle name="20% - Accent2 2 3 2 2 3" xfId="12719" xr:uid="{00000000-0005-0000-0000-0000A2310000}"/>
    <cellStyle name="20% - Accent2 2 3 2 2 3 2" xfId="12720" xr:uid="{00000000-0005-0000-0000-0000A3310000}"/>
    <cellStyle name="20% - Accent2 2 3 2 2 3 2 2" xfId="12721" xr:uid="{00000000-0005-0000-0000-0000A4310000}"/>
    <cellStyle name="20% - Accent2 2 3 2 2 3 3" xfId="12722" xr:uid="{00000000-0005-0000-0000-0000A5310000}"/>
    <cellStyle name="20% - Accent2 2 3 2 2 3 4" xfId="12723" xr:uid="{00000000-0005-0000-0000-0000A6310000}"/>
    <cellStyle name="20% - Accent2 2 3 2 2 4" xfId="12724" xr:uid="{00000000-0005-0000-0000-0000A7310000}"/>
    <cellStyle name="20% - Accent2 2 3 2 2 4 2" xfId="12725" xr:uid="{00000000-0005-0000-0000-0000A8310000}"/>
    <cellStyle name="20% - Accent2 2 3 2 2 5" xfId="12726" xr:uid="{00000000-0005-0000-0000-0000A9310000}"/>
    <cellStyle name="20% - Accent2 2 3 2 2 6" xfId="12727" xr:uid="{00000000-0005-0000-0000-0000AA310000}"/>
    <cellStyle name="20% - Accent2 2 3 2 3" xfId="12728" xr:uid="{00000000-0005-0000-0000-0000AB310000}"/>
    <cellStyle name="20% - Accent2 2 3 2 3 2" xfId="12729" xr:uid="{00000000-0005-0000-0000-0000AC310000}"/>
    <cellStyle name="20% - Accent2 2 3 2 3 2 2" xfId="12730" xr:uid="{00000000-0005-0000-0000-0000AD310000}"/>
    <cellStyle name="20% - Accent2 2 3 2 3 3" xfId="12731" xr:uid="{00000000-0005-0000-0000-0000AE310000}"/>
    <cellStyle name="20% - Accent2 2 3 2 3 4" xfId="12732" xr:uid="{00000000-0005-0000-0000-0000AF310000}"/>
    <cellStyle name="20% - Accent2 2 3 2 4" xfId="12733" xr:uid="{00000000-0005-0000-0000-0000B0310000}"/>
    <cellStyle name="20% - Accent2 2 3 2 4 2" xfId="12734" xr:uid="{00000000-0005-0000-0000-0000B1310000}"/>
    <cellStyle name="20% - Accent2 2 3 2 4 2 2" xfId="12735" xr:uid="{00000000-0005-0000-0000-0000B2310000}"/>
    <cellStyle name="20% - Accent2 2 3 2 4 3" xfId="12736" xr:uid="{00000000-0005-0000-0000-0000B3310000}"/>
    <cellStyle name="20% - Accent2 2 3 2 4 4" xfId="12737" xr:uid="{00000000-0005-0000-0000-0000B4310000}"/>
    <cellStyle name="20% - Accent2 2 3 2 5" xfId="12738" xr:uid="{00000000-0005-0000-0000-0000B5310000}"/>
    <cellStyle name="20% - Accent2 2 3 2 5 2" xfId="12739" xr:uid="{00000000-0005-0000-0000-0000B6310000}"/>
    <cellStyle name="20% - Accent2 2 3 2 6" xfId="12740" xr:uid="{00000000-0005-0000-0000-0000B7310000}"/>
    <cellStyle name="20% - Accent2 2 3 2 7" xfId="12741" xr:uid="{00000000-0005-0000-0000-0000B8310000}"/>
    <cellStyle name="20% - Accent2 2 3 3" xfId="12742" xr:uid="{00000000-0005-0000-0000-0000B9310000}"/>
    <cellStyle name="20% - Accent2 2 3 3 2" xfId="12743" xr:uid="{00000000-0005-0000-0000-0000BA310000}"/>
    <cellStyle name="20% - Accent2 2 3 3 2 2" xfId="12744" xr:uid="{00000000-0005-0000-0000-0000BB310000}"/>
    <cellStyle name="20% - Accent2 2 3 3 2 2 2" xfId="12745" xr:uid="{00000000-0005-0000-0000-0000BC310000}"/>
    <cellStyle name="20% - Accent2 2 3 3 2 3" xfId="12746" xr:uid="{00000000-0005-0000-0000-0000BD310000}"/>
    <cellStyle name="20% - Accent2 2 3 3 2 4" xfId="12747" xr:uid="{00000000-0005-0000-0000-0000BE310000}"/>
    <cellStyle name="20% - Accent2 2 3 3 3" xfId="12748" xr:uid="{00000000-0005-0000-0000-0000BF310000}"/>
    <cellStyle name="20% - Accent2 2 3 3 3 2" xfId="12749" xr:uid="{00000000-0005-0000-0000-0000C0310000}"/>
    <cellStyle name="20% - Accent2 2 3 3 3 2 2" xfId="12750" xr:uid="{00000000-0005-0000-0000-0000C1310000}"/>
    <cellStyle name="20% - Accent2 2 3 3 3 3" xfId="12751" xr:uid="{00000000-0005-0000-0000-0000C2310000}"/>
    <cellStyle name="20% - Accent2 2 3 3 3 4" xfId="12752" xr:uid="{00000000-0005-0000-0000-0000C3310000}"/>
    <cellStyle name="20% - Accent2 2 3 3 4" xfId="12753" xr:uid="{00000000-0005-0000-0000-0000C4310000}"/>
    <cellStyle name="20% - Accent2 2 3 3 4 2" xfId="12754" xr:uid="{00000000-0005-0000-0000-0000C5310000}"/>
    <cellStyle name="20% - Accent2 2 3 3 5" xfId="12755" xr:uid="{00000000-0005-0000-0000-0000C6310000}"/>
    <cellStyle name="20% - Accent2 2 3 3 6" xfId="12756" xr:uid="{00000000-0005-0000-0000-0000C7310000}"/>
    <cellStyle name="20% - Accent2 2 3 4" xfId="12757" xr:uid="{00000000-0005-0000-0000-0000C8310000}"/>
    <cellStyle name="20% - Accent2 2 3 4 2" xfId="12758" xr:uid="{00000000-0005-0000-0000-0000C9310000}"/>
    <cellStyle name="20% - Accent2 2 3 4 2 2" xfId="12759" xr:uid="{00000000-0005-0000-0000-0000CA310000}"/>
    <cellStyle name="20% - Accent2 2 3 4 3" xfId="12760" xr:uid="{00000000-0005-0000-0000-0000CB310000}"/>
    <cellStyle name="20% - Accent2 2 3 4 4" xfId="12761" xr:uid="{00000000-0005-0000-0000-0000CC310000}"/>
    <cellStyle name="20% - Accent2 2 3 5" xfId="12762" xr:uid="{00000000-0005-0000-0000-0000CD310000}"/>
    <cellStyle name="20% - Accent2 2 3 5 2" xfId="12763" xr:uid="{00000000-0005-0000-0000-0000CE310000}"/>
    <cellStyle name="20% - Accent2 2 3 5 2 2" xfId="12764" xr:uid="{00000000-0005-0000-0000-0000CF310000}"/>
    <cellStyle name="20% - Accent2 2 3 5 3" xfId="12765" xr:uid="{00000000-0005-0000-0000-0000D0310000}"/>
    <cellStyle name="20% - Accent2 2 3 5 4" xfId="12766" xr:uid="{00000000-0005-0000-0000-0000D1310000}"/>
    <cellStyle name="20% - Accent2 2 3 6" xfId="12767" xr:uid="{00000000-0005-0000-0000-0000D2310000}"/>
    <cellStyle name="20% - Accent2 2 3 6 2" xfId="12768" xr:uid="{00000000-0005-0000-0000-0000D3310000}"/>
    <cellStyle name="20% - Accent2 2 3 7" xfId="12769" xr:uid="{00000000-0005-0000-0000-0000D4310000}"/>
    <cellStyle name="20% - Accent2 2 3 8" xfId="12770" xr:uid="{00000000-0005-0000-0000-0000D5310000}"/>
    <cellStyle name="20% - Accent2 2 4" xfId="12771" xr:uid="{00000000-0005-0000-0000-0000D6310000}"/>
    <cellStyle name="20% - Accent2 2 4 2" xfId="12772" xr:uid="{00000000-0005-0000-0000-0000D7310000}"/>
    <cellStyle name="20% - Accent2 2 4 2 2" xfId="12773" xr:uid="{00000000-0005-0000-0000-0000D8310000}"/>
    <cellStyle name="20% - Accent2 2 4 2 2 2" xfId="12774" xr:uid="{00000000-0005-0000-0000-0000D9310000}"/>
    <cellStyle name="20% - Accent2 2 4 2 2 2 2" xfId="12775" xr:uid="{00000000-0005-0000-0000-0000DA310000}"/>
    <cellStyle name="20% - Accent2 2 4 2 2 3" xfId="12776" xr:uid="{00000000-0005-0000-0000-0000DB310000}"/>
    <cellStyle name="20% - Accent2 2 4 2 2 4" xfId="12777" xr:uid="{00000000-0005-0000-0000-0000DC310000}"/>
    <cellStyle name="20% - Accent2 2 4 2 3" xfId="12778" xr:uid="{00000000-0005-0000-0000-0000DD310000}"/>
    <cellStyle name="20% - Accent2 2 4 2 3 2" xfId="12779" xr:uid="{00000000-0005-0000-0000-0000DE310000}"/>
    <cellStyle name="20% - Accent2 2 4 2 3 2 2" xfId="12780" xr:uid="{00000000-0005-0000-0000-0000DF310000}"/>
    <cellStyle name="20% - Accent2 2 4 2 3 3" xfId="12781" xr:uid="{00000000-0005-0000-0000-0000E0310000}"/>
    <cellStyle name="20% - Accent2 2 4 2 3 4" xfId="12782" xr:uid="{00000000-0005-0000-0000-0000E1310000}"/>
    <cellStyle name="20% - Accent2 2 4 2 4" xfId="12783" xr:uid="{00000000-0005-0000-0000-0000E2310000}"/>
    <cellStyle name="20% - Accent2 2 4 2 4 2" xfId="12784" xr:uid="{00000000-0005-0000-0000-0000E3310000}"/>
    <cellStyle name="20% - Accent2 2 4 2 5" xfId="12785" xr:uid="{00000000-0005-0000-0000-0000E4310000}"/>
    <cellStyle name="20% - Accent2 2 4 2 6" xfId="12786" xr:uid="{00000000-0005-0000-0000-0000E5310000}"/>
    <cellStyle name="20% - Accent2 2 4 3" xfId="12787" xr:uid="{00000000-0005-0000-0000-0000E6310000}"/>
    <cellStyle name="20% - Accent2 2 4 3 2" xfId="12788" xr:uid="{00000000-0005-0000-0000-0000E7310000}"/>
    <cellStyle name="20% - Accent2 2 4 3 2 2" xfId="12789" xr:uid="{00000000-0005-0000-0000-0000E8310000}"/>
    <cellStyle name="20% - Accent2 2 4 3 3" xfId="12790" xr:uid="{00000000-0005-0000-0000-0000E9310000}"/>
    <cellStyle name="20% - Accent2 2 4 3 4" xfId="12791" xr:uid="{00000000-0005-0000-0000-0000EA310000}"/>
    <cellStyle name="20% - Accent2 2 4 4" xfId="12792" xr:uid="{00000000-0005-0000-0000-0000EB310000}"/>
    <cellStyle name="20% - Accent2 2 4 4 2" xfId="12793" xr:uid="{00000000-0005-0000-0000-0000EC310000}"/>
    <cellStyle name="20% - Accent2 2 4 4 2 2" xfId="12794" xr:uid="{00000000-0005-0000-0000-0000ED310000}"/>
    <cellStyle name="20% - Accent2 2 4 4 3" xfId="12795" xr:uid="{00000000-0005-0000-0000-0000EE310000}"/>
    <cellStyle name="20% - Accent2 2 4 4 4" xfId="12796" xr:uid="{00000000-0005-0000-0000-0000EF310000}"/>
    <cellStyle name="20% - Accent2 2 4 5" xfId="12797" xr:uid="{00000000-0005-0000-0000-0000F0310000}"/>
    <cellStyle name="20% - Accent2 2 4 5 2" xfId="12798" xr:uid="{00000000-0005-0000-0000-0000F1310000}"/>
    <cellStyle name="20% - Accent2 2 4 6" xfId="12799" xr:uid="{00000000-0005-0000-0000-0000F2310000}"/>
    <cellStyle name="20% - Accent2 2 4 7" xfId="12800" xr:uid="{00000000-0005-0000-0000-0000F3310000}"/>
    <cellStyle name="20% - Accent2 2 5" xfId="12801" xr:uid="{00000000-0005-0000-0000-0000F4310000}"/>
    <cellStyle name="20% - Accent2 2 6" xfId="12802" xr:uid="{00000000-0005-0000-0000-0000F5310000}"/>
    <cellStyle name="20% - Accent2 2 6 2" xfId="12803" xr:uid="{00000000-0005-0000-0000-0000F6310000}"/>
    <cellStyle name="20% - Accent2 2 6 2 2" xfId="12804" xr:uid="{00000000-0005-0000-0000-0000F7310000}"/>
    <cellStyle name="20% - Accent2 2 6 2 2 2" xfId="12805" xr:uid="{00000000-0005-0000-0000-0000F8310000}"/>
    <cellStyle name="20% - Accent2 2 6 2 3" xfId="12806" xr:uid="{00000000-0005-0000-0000-0000F9310000}"/>
    <cellStyle name="20% - Accent2 2 6 2 4" xfId="12807" xr:uid="{00000000-0005-0000-0000-0000FA310000}"/>
    <cellStyle name="20% - Accent2 2 6 3" xfId="12808" xr:uid="{00000000-0005-0000-0000-0000FB310000}"/>
    <cellStyle name="20% - Accent2 2 6 3 2" xfId="12809" xr:uid="{00000000-0005-0000-0000-0000FC310000}"/>
    <cellStyle name="20% - Accent2 2 6 3 2 2" xfId="12810" xr:uid="{00000000-0005-0000-0000-0000FD310000}"/>
    <cellStyle name="20% - Accent2 2 6 3 3" xfId="12811" xr:uid="{00000000-0005-0000-0000-0000FE310000}"/>
    <cellStyle name="20% - Accent2 2 6 3 4" xfId="12812" xr:uid="{00000000-0005-0000-0000-0000FF310000}"/>
    <cellStyle name="20% - Accent2 2 6 4" xfId="12813" xr:uid="{00000000-0005-0000-0000-000000320000}"/>
    <cellStyle name="20% - Accent2 2 6 4 2" xfId="12814" xr:uid="{00000000-0005-0000-0000-000001320000}"/>
    <cellStyle name="20% - Accent2 2 6 5" xfId="12815" xr:uid="{00000000-0005-0000-0000-000002320000}"/>
    <cellStyle name="20% - Accent2 2 6 6" xfId="12816" xr:uid="{00000000-0005-0000-0000-000003320000}"/>
    <cellStyle name="20% - Accent2 2 7" xfId="12817" xr:uid="{00000000-0005-0000-0000-000004320000}"/>
    <cellStyle name="20% - Accent2 2 7 2" xfId="12818" xr:uid="{00000000-0005-0000-0000-000005320000}"/>
    <cellStyle name="20% - Accent2 2 7 2 2" xfId="12819" xr:uid="{00000000-0005-0000-0000-000006320000}"/>
    <cellStyle name="20% - Accent2 2 7 3" xfId="12820" xr:uid="{00000000-0005-0000-0000-000007320000}"/>
    <cellStyle name="20% - Accent2 2 7 4" xfId="12821" xr:uid="{00000000-0005-0000-0000-000008320000}"/>
    <cellStyle name="20% - Accent2 2 8" xfId="12822" xr:uid="{00000000-0005-0000-0000-000009320000}"/>
    <cellStyle name="20% - Accent2 2 8 2" xfId="12823" xr:uid="{00000000-0005-0000-0000-00000A320000}"/>
    <cellStyle name="20% - Accent2 2 8 2 2" xfId="12824" xr:uid="{00000000-0005-0000-0000-00000B320000}"/>
    <cellStyle name="20% - Accent2 2 8 3" xfId="12825" xr:uid="{00000000-0005-0000-0000-00000C320000}"/>
    <cellStyle name="20% - Accent2 2 8 4" xfId="12826" xr:uid="{00000000-0005-0000-0000-00000D320000}"/>
    <cellStyle name="20% - Accent2 2 9" xfId="12827" xr:uid="{00000000-0005-0000-0000-00000E320000}"/>
    <cellStyle name="20% - Accent2 2 9 2" xfId="12828" xr:uid="{00000000-0005-0000-0000-00000F320000}"/>
    <cellStyle name="20% - Accent2 20" xfId="12829" xr:uid="{00000000-0005-0000-0000-000010320000}"/>
    <cellStyle name="20% - Accent2 20 2" xfId="12830" xr:uid="{00000000-0005-0000-0000-000011320000}"/>
    <cellStyle name="20% - Accent2 20 2 2" xfId="12831" xr:uid="{00000000-0005-0000-0000-000012320000}"/>
    <cellStyle name="20% - Accent2 20 2 2 2" xfId="12832" xr:uid="{00000000-0005-0000-0000-000013320000}"/>
    <cellStyle name="20% - Accent2 20 2 2 2 2" xfId="12833" xr:uid="{00000000-0005-0000-0000-000014320000}"/>
    <cellStyle name="20% - Accent2 20 2 2 3" xfId="12834" xr:uid="{00000000-0005-0000-0000-000015320000}"/>
    <cellStyle name="20% - Accent2 20 2 2 4" xfId="12835" xr:uid="{00000000-0005-0000-0000-000016320000}"/>
    <cellStyle name="20% - Accent2 20 2 3" xfId="12836" xr:uid="{00000000-0005-0000-0000-000017320000}"/>
    <cellStyle name="20% - Accent2 20 2 3 2" xfId="12837" xr:uid="{00000000-0005-0000-0000-000018320000}"/>
    <cellStyle name="20% - Accent2 20 2 3 2 2" xfId="12838" xr:uid="{00000000-0005-0000-0000-000019320000}"/>
    <cellStyle name="20% - Accent2 20 2 3 3" xfId="12839" xr:uid="{00000000-0005-0000-0000-00001A320000}"/>
    <cellStyle name="20% - Accent2 20 2 3 4" xfId="12840" xr:uid="{00000000-0005-0000-0000-00001B320000}"/>
    <cellStyle name="20% - Accent2 20 2 4" xfId="12841" xr:uid="{00000000-0005-0000-0000-00001C320000}"/>
    <cellStyle name="20% - Accent2 20 2 4 2" xfId="12842" xr:uid="{00000000-0005-0000-0000-00001D320000}"/>
    <cellStyle name="20% - Accent2 20 2 5" xfId="12843" xr:uid="{00000000-0005-0000-0000-00001E320000}"/>
    <cellStyle name="20% - Accent2 20 2 6" xfId="12844" xr:uid="{00000000-0005-0000-0000-00001F320000}"/>
    <cellStyle name="20% - Accent2 20 3" xfId="12845" xr:uid="{00000000-0005-0000-0000-000020320000}"/>
    <cellStyle name="20% - Accent2 20 3 2" xfId="12846" xr:uid="{00000000-0005-0000-0000-000021320000}"/>
    <cellStyle name="20% - Accent2 20 3 2 2" xfId="12847" xr:uid="{00000000-0005-0000-0000-000022320000}"/>
    <cellStyle name="20% - Accent2 20 3 3" xfId="12848" xr:uid="{00000000-0005-0000-0000-000023320000}"/>
    <cellStyle name="20% - Accent2 20 3 4" xfId="12849" xr:uid="{00000000-0005-0000-0000-000024320000}"/>
    <cellStyle name="20% - Accent2 20 4" xfId="12850" xr:uid="{00000000-0005-0000-0000-000025320000}"/>
    <cellStyle name="20% - Accent2 20 4 2" xfId="12851" xr:uid="{00000000-0005-0000-0000-000026320000}"/>
    <cellStyle name="20% - Accent2 20 4 2 2" xfId="12852" xr:uid="{00000000-0005-0000-0000-000027320000}"/>
    <cellStyle name="20% - Accent2 20 4 3" xfId="12853" xr:uid="{00000000-0005-0000-0000-000028320000}"/>
    <cellStyle name="20% - Accent2 20 4 4" xfId="12854" xr:uid="{00000000-0005-0000-0000-000029320000}"/>
    <cellStyle name="20% - Accent2 20 5" xfId="12855" xr:uid="{00000000-0005-0000-0000-00002A320000}"/>
    <cellStyle name="20% - Accent2 20 5 2" xfId="12856" xr:uid="{00000000-0005-0000-0000-00002B320000}"/>
    <cellStyle name="20% - Accent2 20 6" xfId="12857" xr:uid="{00000000-0005-0000-0000-00002C320000}"/>
    <cellStyle name="20% - Accent2 20 7" xfId="12858" xr:uid="{00000000-0005-0000-0000-00002D320000}"/>
    <cellStyle name="20% - Accent2 21" xfId="12859" xr:uid="{00000000-0005-0000-0000-00002E320000}"/>
    <cellStyle name="20% - Accent2 21 2" xfId="12860" xr:uid="{00000000-0005-0000-0000-00002F320000}"/>
    <cellStyle name="20% - Accent2 21 2 2" xfId="12861" xr:uid="{00000000-0005-0000-0000-000030320000}"/>
    <cellStyle name="20% - Accent2 21 2 2 2" xfId="12862" xr:uid="{00000000-0005-0000-0000-000031320000}"/>
    <cellStyle name="20% - Accent2 21 2 2 2 2" xfId="12863" xr:uid="{00000000-0005-0000-0000-000032320000}"/>
    <cellStyle name="20% - Accent2 21 2 2 3" xfId="12864" xr:uid="{00000000-0005-0000-0000-000033320000}"/>
    <cellStyle name="20% - Accent2 21 2 2 4" xfId="12865" xr:uid="{00000000-0005-0000-0000-000034320000}"/>
    <cellStyle name="20% - Accent2 21 2 3" xfId="12866" xr:uid="{00000000-0005-0000-0000-000035320000}"/>
    <cellStyle name="20% - Accent2 21 2 3 2" xfId="12867" xr:uid="{00000000-0005-0000-0000-000036320000}"/>
    <cellStyle name="20% - Accent2 21 2 3 2 2" xfId="12868" xr:uid="{00000000-0005-0000-0000-000037320000}"/>
    <cellStyle name="20% - Accent2 21 2 3 3" xfId="12869" xr:uid="{00000000-0005-0000-0000-000038320000}"/>
    <cellStyle name="20% - Accent2 21 2 3 4" xfId="12870" xr:uid="{00000000-0005-0000-0000-000039320000}"/>
    <cellStyle name="20% - Accent2 21 2 4" xfId="12871" xr:uid="{00000000-0005-0000-0000-00003A320000}"/>
    <cellStyle name="20% - Accent2 21 2 4 2" xfId="12872" xr:uid="{00000000-0005-0000-0000-00003B320000}"/>
    <cellStyle name="20% - Accent2 21 2 5" xfId="12873" xr:uid="{00000000-0005-0000-0000-00003C320000}"/>
    <cellStyle name="20% - Accent2 21 2 6" xfId="12874" xr:uid="{00000000-0005-0000-0000-00003D320000}"/>
    <cellStyle name="20% - Accent2 21 3" xfId="12875" xr:uid="{00000000-0005-0000-0000-00003E320000}"/>
    <cellStyle name="20% - Accent2 21 3 2" xfId="12876" xr:uid="{00000000-0005-0000-0000-00003F320000}"/>
    <cellStyle name="20% - Accent2 21 3 2 2" xfId="12877" xr:uid="{00000000-0005-0000-0000-000040320000}"/>
    <cellStyle name="20% - Accent2 21 3 3" xfId="12878" xr:uid="{00000000-0005-0000-0000-000041320000}"/>
    <cellStyle name="20% - Accent2 21 3 4" xfId="12879" xr:uid="{00000000-0005-0000-0000-000042320000}"/>
    <cellStyle name="20% - Accent2 21 4" xfId="12880" xr:uid="{00000000-0005-0000-0000-000043320000}"/>
    <cellStyle name="20% - Accent2 21 4 2" xfId="12881" xr:uid="{00000000-0005-0000-0000-000044320000}"/>
    <cellStyle name="20% - Accent2 21 4 2 2" xfId="12882" xr:uid="{00000000-0005-0000-0000-000045320000}"/>
    <cellStyle name="20% - Accent2 21 4 3" xfId="12883" xr:uid="{00000000-0005-0000-0000-000046320000}"/>
    <cellStyle name="20% - Accent2 21 4 4" xfId="12884" xr:uid="{00000000-0005-0000-0000-000047320000}"/>
    <cellStyle name="20% - Accent2 21 5" xfId="12885" xr:uid="{00000000-0005-0000-0000-000048320000}"/>
    <cellStyle name="20% - Accent2 21 5 2" xfId="12886" xr:uid="{00000000-0005-0000-0000-000049320000}"/>
    <cellStyle name="20% - Accent2 21 6" xfId="12887" xr:uid="{00000000-0005-0000-0000-00004A320000}"/>
    <cellStyle name="20% - Accent2 21 7" xfId="12888" xr:uid="{00000000-0005-0000-0000-00004B320000}"/>
    <cellStyle name="20% - Accent2 22" xfId="12889" xr:uid="{00000000-0005-0000-0000-00004C320000}"/>
    <cellStyle name="20% - Accent2 22 2" xfId="12890" xr:uid="{00000000-0005-0000-0000-00004D320000}"/>
    <cellStyle name="20% - Accent2 22 2 2" xfId="12891" xr:uid="{00000000-0005-0000-0000-00004E320000}"/>
    <cellStyle name="20% - Accent2 22 2 2 2" xfId="12892" xr:uid="{00000000-0005-0000-0000-00004F320000}"/>
    <cellStyle name="20% - Accent2 22 2 2 2 2" xfId="12893" xr:uid="{00000000-0005-0000-0000-000050320000}"/>
    <cellStyle name="20% - Accent2 22 2 2 3" xfId="12894" xr:uid="{00000000-0005-0000-0000-000051320000}"/>
    <cellStyle name="20% - Accent2 22 2 2 4" xfId="12895" xr:uid="{00000000-0005-0000-0000-000052320000}"/>
    <cellStyle name="20% - Accent2 22 2 3" xfId="12896" xr:uid="{00000000-0005-0000-0000-000053320000}"/>
    <cellStyle name="20% - Accent2 22 2 3 2" xfId="12897" xr:uid="{00000000-0005-0000-0000-000054320000}"/>
    <cellStyle name="20% - Accent2 22 2 3 2 2" xfId="12898" xr:uid="{00000000-0005-0000-0000-000055320000}"/>
    <cellStyle name="20% - Accent2 22 2 3 3" xfId="12899" xr:uid="{00000000-0005-0000-0000-000056320000}"/>
    <cellStyle name="20% - Accent2 22 2 3 4" xfId="12900" xr:uid="{00000000-0005-0000-0000-000057320000}"/>
    <cellStyle name="20% - Accent2 22 2 4" xfId="12901" xr:uid="{00000000-0005-0000-0000-000058320000}"/>
    <cellStyle name="20% - Accent2 22 2 4 2" xfId="12902" xr:uid="{00000000-0005-0000-0000-000059320000}"/>
    <cellStyle name="20% - Accent2 22 2 5" xfId="12903" xr:uid="{00000000-0005-0000-0000-00005A320000}"/>
    <cellStyle name="20% - Accent2 22 2 6" xfId="12904" xr:uid="{00000000-0005-0000-0000-00005B320000}"/>
    <cellStyle name="20% - Accent2 22 3" xfId="12905" xr:uid="{00000000-0005-0000-0000-00005C320000}"/>
    <cellStyle name="20% - Accent2 22 3 2" xfId="12906" xr:uid="{00000000-0005-0000-0000-00005D320000}"/>
    <cellStyle name="20% - Accent2 22 3 2 2" xfId="12907" xr:uid="{00000000-0005-0000-0000-00005E320000}"/>
    <cellStyle name="20% - Accent2 22 3 3" xfId="12908" xr:uid="{00000000-0005-0000-0000-00005F320000}"/>
    <cellStyle name="20% - Accent2 22 3 4" xfId="12909" xr:uid="{00000000-0005-0000-0000-000060320000}"/>
    <cellStyle name="20% - Accent2 22 4" xfId="12910" xr:uid="{00000000-0005-0000-0000-000061320000}"/>
    <cellStyle name="20% - Accent2 22 4 2" xfId="12911" xr:uid="{00000000-0005-0000-0000-000062320000}"/>
    <cellStyle name="20% - Accent2 22 4 2 2" xfId="12912" xr:uid="{00000000-0005-0000-0000-000063320000}"/>
    <cellStyle name="20% - Accent2 22 4 3" xfId="12913" xr:uid="{00000000-0005-0000-0000-000064320000}"/>
    <cellStyle name="20% - Accent2 22 4 4" xfId="12914" xr:uid="{00000000-0005-0000-0000-000065320000}"/>
    <cellStyle name="20% - Accent2 22 5" xfId="12915" xr:uid="{00000000-0005-0000-0000-000066320000}"/>
    <cellStyle name="20% - Accent2 22 5 2" xfId="12916" xr:uid="{00000000-0005-0000-0000-000067320000}"/>
    <cellStyle name="20% - Accent2 22 6" xfId="12917" xr:uid="{00000000-0005-0000-0000-000068320000}"/>
    <cellStyle name="20% - Accent2 22 7" xfId="12918" xr:uid="{00000000-0005-0000-0000-000069320000}"/>
    <cellStyle name="20% - Accent2 23" xfId="12919" xr:uid="{00000000-0005-0000-0000-00006A320000}"/>
    <cellStyle name="20% - Accent2 23 2" xfId="12920" xr:uid="{00000000-0005-0000-0000-00006B320000}"/>
    <cellStyle name="20% - Accent2 23 2 2" xfId="12921" xr:uid="{00000000-0005-0000-0000-00006C320000}"/>
    <cellStyle name="20% - Accent2 23 2 2 2" xfId="12922" xr:uid="{00000000-0005-0000-0000-00006D320000}"/>
    <cellStyle name="20% - Accent2 23 2 2 2 2" xfId="12923" xr:uid="{00000000-0005-0000-0000-00006E320000}"/>
    <cellStyle name="20% - Accent2 23 2 2 3" xfId="12924" xr:uid="{00000000-0005-0000-0000-00006F320000}"/>
    <cellStyle name="20% - Accent2 23 2 2 4" xfId="12925" xr:uid="{00000000-0005-0000-0000-000070320000}"/>
    <cellStyle name="20% - Accent2 23 2 3" xfId="12926" xr:uid="{00000000-0005-0000-0000-000071320000}"/>
    <cellStyle name="20% - Accent2 23 2 3 2" xfId="12927" xr:uid="{00000000-0005-0000-0000-000072320000}"/>
    <cellStyle name="20% - Accent2 23 2 3 2 2" xfId="12928" xr:uid="{00000000-0005-0000-0000-000073320000}"/>
    <cellStyle name="20% - Accent2 23 2 3 3" xfId="12929" xr:uid="{00000000-0005-0000-0000-000074320000}"/>
    <cellStyle name="20% - Accent2 23 2 3 4" xfId="12930" xr:uid="{00000000-0005-0000-0000-000075320000}"/>
    <cellStyle name="20% - Accent2 23 2 4" xfId="12931" xr:uid="{00000000-0005-0000-0000-000076320000}"/>
    <cellStyle name="20% - Accent2 23 2 4 2" xfId="12932" xr:uid="{00000000-0005-0000-0000-000077320000}"/>
    <cellStyle name="20% - Accent2 23 2 5" xfId="12933" xr:uid="{00000000-0005-0000-0000-000078320000}"/>
    <cellStyle name="20% - Accent2 23 2 6" xfId="12934" xr:uid="{00000000-0005-0000-0000-000079320000}"/>
    <cellStyle name="20% - Accent2 23 3" xfId="12935" xr:uid="{00000000-0005-0000-0000-00007A320000}"/>
    <cellStyle name="20% - Accent2 23 3 2" xfId="12936" xr:uid="{00000000-0005-0000-0000-00007B320000}"/>
    <cellStyle name="20% - Accent2 23 3 2 2" xfId="12937" xr:uid="{00000000-0005-0000-0000-00007C320000}"/>
    <cellStyle name="20% - Accent2 23 3 3" xfId="12938" xr:uid="{00000000-0005-0000-0000-00007D320000}"/>
    <cellStyle name="20% - Accent2 23 3 4" xfId="12939" xr:uid="{00000000-0005-0000-0000-00007E320000}"/>
    <cellStyle name="20% - Accent2 23 4" xfId="12940" xr:uid="{00000000-0005-0000-0000-00007F320000}"/>
    <cellStyle name="20% - Accent2 23 4 2" xfId="12941" xr:uid="{00000000-0005-0000-0000-000080320000}"/>
    <cellStyle name="20% - Accent2 23 4 2 2" xfId="12942" xr:uid="{00000000-0005-0000-0000-000081320000}"/>
    <cellStyle name="20% - Accent2 23 4 3" xfId="12943" xr:uid="{00000000-0005-0000-0000-000082320000}"/>
    <cellStyle name="20% - Accent2 23 4 4" xfId="12944" xr:uid="{00000000-0005-0000-0000-000083320000}"/>
    <cellStyle name="20% - Accent2 23 5" xfId="12945" xr:uid="{00000000-0005-0000-0000-000084320000}"/>
    <cellStyle name="20% - Accent2 23 5 2" xfId="12946" xr:uid="{00000000-0005-0000-0000-000085320000}"/>
    <cellStyle name="20% - Accent2 23 6" xfId="12947" xr:uid="{00000000-0005-0000-0000-000086320000}"/>
    <cellStyle name="20% - Accent2 23 7" xfId="12948" xr:uid="{00000000-0005-0000-0000-000087320000}"/>
    <cellStyle name="20% - Accent2 24" xfId="12949" xr:uid="{00000000-0005-0000-0000-000088320000}"/>
    <cellStyle name="20% - Accent2 24 2" xfId="12950" xr:uid="{00000000-0005-0000-0000-000089320000}"/>
    <cellStyle name="20% - Accent2 24 2 2" xfId="12951" xr:uid="{00000000-0005-0000-0000-00008A320000}"/>
    <cellStyle name="20% - Accent2 24 2 2 2" xfId="12952" xr:uid="{00000000-0005-0000-0000-00008B320000}"/>
    <cellStyle name="20% - Accent2 24 2 3" xfId="12953" xr:uid="{00000000-0005-0000-0000-00008C320000}"/>
    <cellStyle name="20% - Accent2 24 2 4" xfId="12954" xr:uid="{00000000-0005-0000-0000-00008D320000}"/>
    <cellStyle name="20% - Accent2 24 3" xfId="12955" xr:uid="{00000000-0005-0000-0000-00008E320000}"/>
    <cellStyle name="20% - Accent2 24 3 2" xfId="12956" xr:uid="{00000000-0005-0000-0000-00008F320000}"/>
    <cellStyle name="20% - Accent2 24 3 2 2" xfId="12957" xr:uid="{00000000-0005-0000-0000-000090320000}"/>
    <cellStyle name="20% - Accent2 24 3 3" xfId="12958" xr:uid="{00000000-0005-0000-0000-000091320000}"/>
    <cellStyle name="20% - Accent2 24 3 4" xfId="12959" xr:uid="{00000000-0005-0000-0000-000092320000}"/>
    <cellStyle name="20% - Accent2 24 4" xfId="12960" xr:uid="{00000000-0005-0000-0000-000093320000}"/>
    <cellStyle name="20% - Accent2 24 4 2" xfId="12961" xr:uid="{00000000-0005-0000-0000-000094320000}"/>
    <cellStyle name="20% - Accent2 24 5" xfId="12962" xr:uid="{00000000-0005-0000-0000-000095320000}"/>
    <cellStyle name="20% - Accent2 24 6" xfId="12963" xr:uid="{00000000-0005-0000-0000-000096320000}"/>
    <cellStyle name="20% - Accent2 25" xfId="12964" xr:uid="{00000000-0005-0000-0000-000097320000}"/>
    <cellStyle name="20% - Accent2 25 2" xfId="12965" xr:uid="{00000000-0005-0000-0000-000098320000}"/>
    <cellStyle name="20% - Accent2 25 2 2" xfId="12966" xr:uid="{00000000-0005-0000-0000-000099320000}"/>
    <cellStyle name="20% - Accent2 25 2 2 2" xfId="12967" xr:uid="{00000000-0005-0000-0000-00009A320000}"/>
    <cellStyle name="20% - Accent2 25 2 3" xfId="12968" xr:uid="{00000000-0005-0000-0000-00009B320000}"/>
    <cellStyle name="20% - Accent2 25 2 4" xfId="12969" xr:uid="{00000000-0005-0000-0000-00009C320000}"/>
    <cellStyle name="20% - Accent2 25 3" xfId="12970" xr:uid="{00000000-0005-0000-0000-00009D320000}"/>
    <cellStyle name="20% - Accent2 25 3 2" xfId="12971" xr:uid="{00000000-0005-0000-0000-00009E320000}"/>
    <cellStyle name="20% - Accent2 25 3 2 2" xfId="12972" xr:uid="{00000000-0005-0000-0000-00009F320000}"/>
    <cellStyle name="20% - Accent2 25 3 3" xfId="12973" xr:uid="{00000000-0005-0000-0000-0000A0320000}"/>
    <cellStyle name="20% - Accent2 25 3 4" xfId="12974" xr:uid="{00000000-0005-0000-0000-0000A1320000}"/>
    <cellStyle name="20% - Accent2 25 4" xfId="12975" xr:uid="{00000000-0005-0000-0000-0000A2320000}"/>
    <cellStyle name="20% - Accent2 25 4 2" xfId="12976" xr:uid="{00000000-0005-0000-0000-0000A3320000}"/>
    <cellStyle name="20% - Accent2 25 5" xfId="12977" xr:uid="{00000000-0005-0000-0000-0000A4320000}"/>
    <cellStyle name="20% - Accent2 25 6" xfId="12978" xr:uid="{00000000-0005-0000-0000-0000A5320000}"/>
    <cellStyle name="20% - Accent2 26" xfId="12979" xr:uid="{00000000-0005-0000-0000-0000A6320000}"/>
    <cellStyle name="20% - Accent2 27" xfId="12980" xr:uid="{00000000-0005-0000-0000-0000A7320000}"/>
    <cellStyle name="20% - Accent2 28" xfId="12981" xr:uid="{00000000-0005-0000-0000-0000A8320000}"/>
    <cellStyle name="20% - Accent2 29" xfId="12982" xr:uid="{00000000-0005-0000-0000-0000A9320000}"/>
    <cellStyle name="20% - Accent2 3" xfId="12983" xr:uid="{00000000-0005-0000-0000-0000AA320000}"/>
    <cellStyle name="20% - Accent2 3 10" xfId="12984" xr:uid="{00000000-0005-0000-0000-0000AB320000}"/>
    <cellStyle name="20% - Accent2 3 11" xfId="12985" xr:uid="{00000000-0005-0000-0000-0000AC320000}"/>
    <cellStyle name="20% - Accent2 3 2" xfId="12986" xr:uid="{00000000-0005-0000-0000-0000AD320000}"/>
    <cellStyle name="20% - Accent2 3 2 10" xfId="12987" xr:uid="{00000000-0005-0000-0000-0000AE320000}"/>
    <cellStyle name="20% - Accent2 3 2 2" xfId="12988" xr:uid="{00000000-0005-0000-0000-0000AF320000}"/>
    <cellStyle name="20% - Accent2 3 2 2 2" xfId="12989" xr:uid="{00000000-0005-0000-0000-0000B0320000}"/>
    <cellStyle name="20% - Accent2 3 2 2 2 2" xfId="12990" xr:uid="{00000000-0005-0000-0000-0000B1320000}"/>
    <cellStyle name="20% - Accent2 3 2 2 2 2 2" xfId="12991" xr:uid="{00000000-0005-0000-0000-0000B2320000}"/>
    <cellStyle name="20% - Accent2 3 2 2 2 2 2 2" xfId="12992" xr:uid="{00000000-0005-0000-0000-0000B3320000}"/>
    <cellStyle name="20% - Accent2 3 2 2 2 2 2 2 2" xfId="12993" xr:uid="{00000000-0005-0000-0000-0000B4320000}"/>
    <cellStyle name="20% - Accent2 3 2 2 2 2 2 3" xfId="12994" xr:uid="{00000000-0005-0000-0000-0000B5320000}"/>
    <cellStyle name="20% - Accent2 3 2 2 2 2 2 4" xfId="12995" xr:uid="{00000000-0005-0000-0000-0000B6320000}"/>
    <cellStyle name="20% - Accent2 3 2 2 2 2 3" xfId="12996" xr:uid="{00000000-0005-0000-0000-0000B7320000}"/>
    <cellStyle name="20% - Accent2 3 2 2 2 2 3 2" xfId="12997" xr:uid="{00000000-0005-0000-0000-0000B8320000}"/>
    <cellStyle name="20% - Accent2 3 2 2 2 2 3 2 2" xfId="12998" xr:uid="{00000000-0005-0000-0000-0000B9320000}"/>
    <cellStyle name="20% - Accent2 3 2 2 2 2 3 3" xfId="12999" xr:uid="{00000000-0005-0000-0000-0000BA320000}"/>
    <cellStyle name="20% - Accent2 3 2 2 2 2 3 4" xfId="13000" xr:uid="{00000000-0005-0000-0000-0000BB320000}"/>
    <cellStyle name="20% - Accent2 3 2 2 2 2 4" xfId="13001" xr:uid="{00000000-0005-0000-0000-0000BC320000}"/>
    <cellStyle name="20% - Accent2 3 2 2 2 2 4 2" xfId="13002" xr:uid="{00000000-0005-0000-0000-0000BD320000}"/>
    <cellStyle name="20% - Accent2 3 2 2 2 2 5" xfId="13003" xr:uid="{00000000-0005-0000-0000-0000BE320000}"/>
    <cellStyle name="20% - Accent2 3 2 2 2 2 6" xfId="13004" xr:uid="{00000000-0005-0000-0000-0000BF320000}"/>
    <cellStyle name="20% - Accent2 3 2 2 2 3" xfId="13005" xr:uid="{00000000-0005-0000-0000-0000C0320000}"/>
    <cellStyle name="20% - Accent2 3 2 2 2 3 2" xfId="13006" xr:uid="{00000000-0005-0000-0000-0000C1320000}"/>
    <cellStyle name="20% - Accent2 3 2 2 2 3 2 2" xfId="13007" xr:uid="{00000000-0005-0000-0000-0000C2320000}"/>
    <cellStyle name="20% - Accent2 3 2 2 2 3 3" xfId="13008" xr:uid="{00000000-0005-0000-0000-0000C3320000}"/>
    <cellStyle name="20% - Accent2 3 2 2 2 3 4" xfId="13009" xr:uid="{00000000-0005-0000-0000-0000C4320000}"/>
    <cellStyle name="20% - Accent2 3 2 2 2 4" xfId="13010" xr:uid="{00000000-0005-0000-0000-0000C5320000}"/>
    <cellStyle name="20% - Accent2 3 2 2 2 4 2" xfId="13011" xr:uid="{00000000-0005-0000-0000-0000C6320000}"/>
    <cellStyle name="20% - Accent2 3 2 2 2 4 2 2" xfId="13012" xr:uid="{00000000-0005-0000-0000-0000C7320000}"/>
    <cellStyle name="20% - Accent2 3 2 2 2 4 3" xfId="13013" xr:uid="{00000000-0005-0000-0000-0000C8320000}"/>
    <cellStyle name="20% - Accent2 3 2 2 2 4 4" xfId="13014" xr:uid="{00000000-0005-0000-0000-0000C9320000}"/>
    <cellStyle name="20% - Accent2 3 2 2 2 5" xfId="13015" xr:uid="{00000000-0005-0000-0000-0000CA320000}"/>
    <cellStyle name="20% - Accent2 3 2 2 2 5 2" xfId="13016" xr:uid="{00000000-0005-0000-0000-0000CB320000}"/>
    <cellStyle name="20% - Accent2 3 2 2 2 6" xfId="13017" xr:uid="{00000000-0005-0000-0000-0000CC320000}"/>
    <cellStyle name="20% - Accent2 3 2 2 2 7" xfId="13018" xr:uid="{00000000-0005-0000-0000-0000CD320000}"/>
    <cellStyle name="20% - Accent2 3 2 2 3" xfId="13019" xr:uid="{00000000-0005-0000-0000-0000CE320000}"/>
    <cellStyle name="20% - Accent2 3 2 2 3 2" xfId="13020" xr:uid="{00000000-0005-0000-0000-0000CF320000}"/>
    <cellStyle name="20% - Accent2 3 2 2 3 2 2" xfId="13021" xr:uid="{00000000-0005-0000-0000-0000D0320000}"/>
    <cellStyle name="20% - Accent2 3 2 2 3 2 2 2" xfId="13022" xr:uid="{00000000-0005-0000-0000-0000D1320000}"/>
    <cellStyle name="20% - Accent2 3 2 2 3 2 3" xfId="13023" xr:uid="{00000000-0005-0000-0000-0000D2320000}"/>
    <cellStyle name="20% - Accent2 3 2 2 3 2 4" xfId="13024" xr:uid="{00000000-0005-0000-0000-0000D3320000}"/>
    <cellStyle name="20% - Accent2 3 2 2 3 3" xfId="13025" xr:uid="{00000000-0005-0000-0000-0000D4320000}"/>
    <cellStyle name="20% - Accent2 3 2 2 3 3 2" xfId="13026" xr:uid="{00000000-0005-0000-0000-0000D5320000}"/>
    <cellStyle name="20% - Accent2 3 2 2 3 3 2 2" xfId="13027" xr:uid="{00000000-0005-0000-0000-0000D6320000}"/>
    <cellStyle name="20% - Accent2 3 2 2 3 3 3" xfId="13028" xr:uid="{00000000-0005-0000-0000-0000D7320000}"/>
    <cellStyle name="20% - Accent2 3 2 2 3 3 4" xfId="13029" xr:uid="{00000000-0005-0000-0000-0000D8320000}"/>
    <cellStyle name="20% - Accent2 3 2 2 3 4" xfId="13030" xr:uid="{00000000-0005-0000-0000-0000D9320000}"/>
    <cellStyle name="20% - Accent2 3 2 2 3 4 2" xfId="13031" xr:uid="{00000000-0005-0000-0000-0000DA320000}"/>
    <cellStyle name="20% - Accent2 3 2 2 3 5" xfId="13032" xr:uid="{00000000-0005-0000-0000-0000DB320000}"/>
    <cellStyle name="20% - Accent2 3 2 2 3 6" xfId="13033" xr:uid="{00000000-0005-0000-0000-0000DC320000}"/>
    <cellStyle name="20% - Accent2 3 2 2 4" xfId="13034" xr:uid="{00000000-0005-0000-0000-0000DD320000}"/>
    <cellStyle name="20% - Accent2 3 2 2 4 2" xfId="13035" xr:uid="{00000000-0005-0000-0000-0000DE320000}"/>
    <cellStyle name="20% - Accent2 3 2 2 4 2 2" xfId="13036" xr:uid="{00000000-0005-0000-0000-0000DF320000}"/>
    <cellStyle name="20% - Accent2 3 2 2 4 3" xfId="13037" xr:uid="{00000000-0005-0000-0000-0000E0320000}"/>
    <cellStyle name="20% - Accent2 3 2 2 4 4" xfId="13038" xr:uid="{00000000-0005-0000-0000-0000E1320000}"/>
    <cellStyle name="20% - Accent2 3 2 2 5" xfId="13039" xr:uid="{00000000-0005-0000-0000-0000E2320000}"/>
    <cellStyle name="20% - Accent2 3 2 2 5 2" xfId="13040" xr:uid="{00000000-0005-0000-0000-0000E3320000}"/>
    <cellStyle name="20% - Accent2 3 2 2 5 2 2" xfId="13041" xr:uid="{00000000-0005-0000-0000-0000E4320000}"/>
    <cellStyle name="20% - Accent2 3 2 2 5 3" xfId="13042" xr:uid="{00000000-0005-0000-0000-0000E5320000}"/>
    <cellStyle name="20% - Accent2 3 2 2 5 4" xfId="13043" xr:uid="{00000000-0005-0000-0000-0000E6320000}"/>
    <cellStyle name="20% - Accent2 3 2 2 6" xfId="13044" xr:uid="{00000000-0005-0000-0000-0000E7320000}"/>
    <cellStyle name="20% - Accent2 3 2 2 6 2" xfId="13045" xr:uid="{00000000-0005-0000-0000-0000E8320000}"/>
    <cellStyle name="20% - Accent2 3 2 2 7" xfId="13046" xr:uid="{00000000-0005-0000-0000-0000E9320000}"/>
    <cellStyle name="20% - Accent2 3 2 2 8" xfId="13047" xr:uid="{00000000-0005-0000-0000-0000EA320000}"/>
    <cellStyle name="20% - Accent2 3 2 3" xfId="13048" xr:uid="{00000000-0005-0000-0000-0000EB320000}"/>
    <cellStyle name="20% - Accent2 3 2 3 2" xfId="13049" xr:uid="{00000000-0005-0000-0000-0000EC320000}"/>
    <cellStyle name="20% - Accent2 3 2 3 2 2" xfId="13050" xr:uid="{00000000-0005-0000-0000-0000ED320000}"/>
    <cellStyle name="20% - Accent2 3 2 3 2 2 2" xfId="13051" xr:uid="{00000000-0005-0000-0000-0000EE320000}"/>
    <cellStyle name="20% - Accent2 3 2 3 2 2 2 2" xfId="13052" xr:uid="{00000000-0005-0000-0000-0000EF320000}"/>
    <cellStyle name="20% - Accent2 3 2 3 2 2 3" xfId="13053" xr:uid="{00000000-0005-0000-0000-0000F0320000}"/>
    <cellStyle name="20% - Accent2 3 2 3 2 2 4" xfId="13054" xr:uid="{00000000-0005-0000-0000-0000F1320000}"/>
    <cellStyle name="20% - Accent2 3 2 3 2 3" xfId="13055" xr:uid="{00000000-0005-0000-0000-0000F2320000}"/>
    <cellStyle name="20% - Accent2 3 2 3 2 3 2" xfId="13056" xr:uid="{00000000-0005-0000-0000-0000F3320000}"/>
    <cellStyle name="20% - Accent2 3 2 3 2 3 2 2" xfId="13057" xr:uid="{00000000-0005-0000-0000-0000F4320000}"/>
    <cellStyle name="20% - Accent2 3 2 3 2 3 3" xfId="13058" xr:uid="{00000000-0005-0000-0000-0000F5320000}"/>
    <cellStyle name="20% - Accent2 3 2 3 2 3 4" xfId="13059" xr:uid="{00000000-0005-0000-0000-0000F6320000}"/>
    <cellStyle name="20% - Accent2 3 2 3 2 4" xfId="13060" xr:uid="{00000000-0005-0000-0000-0000F7320000}"/>
    <cellStyle name="20% - Accent2 3 2 3 2 4 2" xfId="13061" xr:uid="{00000000-0005-0000-0000-0000F8320000}"/>
    <cellStyle name="20% - Accent2 3 2 3 2 5" xfId="13062" xr:uid="{00000000-0005-0000-0000-0000F9320000}"/>
    <cellStyle name="20% - Accent2 3 2 3 2 6" xfId="13063" xr:uid="{00000000-0005-0000-0000-0000FA320000}"/>
    <cellStyle name="20% - Accent2 3 2 3 3" xfId="13064" xr:uid="{00000000-0005-0000-0000-0000FB320000}"/>
    <cellStyle name="20% - Accent2 3 2 3 3 2" xfId="13065" xr:uid="{00000000-0005-0000-0000-0000FC320000}"/>
    <cellStyle name="20% - Accent2 3 2 3 3 2 2" xfId="13066" xr:uid="{00000000-0005-0000-0000-0000FD320000}"/>
    <cellStyle name="20% - Accent2 3 2 3 3 3" xfId="13067" xr:uid="{00000000-0005-0000-0000-0000FE320000}"/>
    <cellStyle name="20% - Accent2 3 2 3 3 4" xfId="13068" xr:uid="{00000000-0005-0000-0000-0000FF320000}"/>
    <cellStyle name="20% - Accent2 3 2 3 4" xfId="13069" xr:uid="{00000000-0005-0000-0000-000000330000}"/>
    <cellStyle name="20% - Accent2 3 2 3 4 2" xfId="13070" xr:uid="{00000000-0005-0000-0000-000001330000}"/>
    <cellStyle name="20% - Accent2 3 2 3 4 2 2" xfId="13071" xr:uid="{00000000-0005-0000-0000-000002330000}"/>
    <cellStyle name="20% - Accent2 3 2 3 4 3" xfId="13072" xr:uid="{00000000-0005-0000-0000-000003330000}"/>
    <cellStyle name="20% - Accent2 3 2 3 4 4" xfId="13073" xr:uid="{00000000-0005-0000-0000-000004330000}"/>
    <cellStyle name="20% - Accent2 3 2 3 5" xfId="13074" xr:uid="{00000000-0005-0000-0000-000005330000}"/>
    <cellStyle name="20% - Accent2 3 2 3 5 2" xfId="13075" xr:uid="{00000000-0005-0000-0000-000006330000}"/>
    <cellStyle name="20% - Accent2 3 2 3 6" xfId="13076" xr:uid="{00000000-0005-0000-0000-000007330000}"/>
    <cellStyle name="20% - Accent2 3 2 3 7" xfId="13077" xr:uid="{00000000-0005-0000-0000-000008330000}"/>
    <cellStyle name="20% - Accent2 3 2 4" xfId="13078" xr:uid="{00000000-0005-0000-0000-000009330000}"/>
    <cellStyle name="20% - Accent2 3 2 5" xfId="13079" xr:uid="{00000000-0005-0000-0000-00000A330000}"/>
    <cellStyle name="20% - Accent2 3 2 5 2" xfId="13080" xr:uid="{00000000-0005-0000-0000-00000B330000}"/>
    <cellStyle name="20% - Accent2 3 2 5 2 2" xfId="13081" xr:uid="{00000000-0005-0000-0000-00000C330000}"/>
    <cellStyle name="20% - Accent2 3 2 5 2 2 2" xfId="13082" xr:uid="{00000000-0005-0000-0000-00000D330000}"/>
    <cellStyle name="20% - Accent2 3 2 5 2 3" xfId="13083" xr:uid="{00000000-0005-0000-0000-00000E330000}"/>
    <cellStyle name="20% - Accent2 3 2 5 2 4" xfId="13084" xr:uid="{00000000-0005-0000-0000-00000F330000}"/>
    <cellStyle name="20% - Accent2 3 2 5 3" xfId="13085" xr:uid="{00000000-0005-0000-0000-000010330000}"/>
    <cellStyle name="20% - Accent2 3 2 5 3 2" xfId="13086" xr:uid="{00000000-0005-0000-0000-000011330000}"/>
    <cellStyle name="20% - Accent2 3 2 5 3 2 2" xfId="13087" xr:uid="{00000000-0005-0000-0000-000012330000}"/>
    <cellStyle name="20% - Accent2 3 2 5 3 3" xfId="13088" xr:uid="{00000000-0005-0000-0000-000013330000}"/>
    <cellStyle name="20% - Accent2 3 2 5 3 4" xfId="13089" xr:uid="{00000000-0005-0000-0000-000014330000}"/>
    <cellStyle name="20% - Accent2 3 2 5 4" xfId="13090" xr:uid="{00000000-0005-0000-0000-000015330000}"/>
    <cellStyle name="20% - Accent2 3 2 5 4 2" xfId="13091" xr:uid="{00000000-0005-0000-0000-000016330000}"/>
    <cellStyle name="20% - Accent2 3 2 5 5" xfId="13092" xr:uid="{00000000-0005-0000-0000-000017330000}"/>
    <cellStyle name="20% - Accent2 3 2 5 6" xfId="13093" xr:uid="{00000000-0005-0000-0000-000018330000}"/>
    <cellStyle name="20% - Accent2 3 2 6" xfId="13094" xr:uid="{00000000-0005-0000-0000-000019330000}"/>
    <cellStyle name="20% - Accent2 3 2 6 2" xfId="13095" xr:uid="{00000000-0005-0000-0000-00001A330000}"/>
    <cellStyle name="20% - Accent2 3 2 6 2 2" xfId="13096" xr:uid="{00000000-0005-0000-0000-00001B330000}"/>
    <cellStyle name="20% - Accent2 3 2 6 3" xfId="13097" xr:uid="{00000000-0005-0000-0000-00001C330000}"/>
    <cellStyle name="20% - Accent2 3 2 6 4" xfId="13098" xr:uid="{00000000-0005-0000-0000-00001D330000}"/>
    <cellStyle name="20% - Accent2 3 2 7" xfId="13099" xr:uid="{00000000-0005-0000-0000-00001E330000}"/>
    <cellStyle name="20% - Accent2 3 2 7 2" xfId="13100" xr:uid="{00000000-0005-0000-0000-00001F330000}"/>
    <cellStyle name="20% - Accent2 3 2 7 2 2" xfId="13101" xr:uid="{00000000-0005-0000-0000-000020330000}"/>
    <cellStyle name="20% - Accent2 3 2 7 3" xfId="13102" xr:uid="{00000000-0005-0000-0000-000021330000}"/>
    <cellStyle name="20% - Accent2 3 2 7 4" xfId="13103" xr:uid="{00000000-0005-0000-0000-000022330000}"/>
    <cellStyle name="20% - Accent2 3 2 8" xfId="13104" xr:uid="{00000000-0005-0000-0000-000023330000}"/>
    <cellStyle name="20% - Accent2 3 2 8 2" xfId="13105" xr:uid="{00000000-0005-0000-0000-000024330000}"/>
    <cellStyle name="20% - Accent2 3 2 9" xfId="13106" xr:uid="{00000000-0005-0000-0000-000025330000}"/>
    <cellStyle name="20% - Accent2 3 3" xfId="13107" xr:uid="{00000000-0005-0000-0000-000026330000}"/>
    <cellStyle name="20% - Accent2 3 3 2" xfId="13108" xr:uid="{00000000-0005-0000-0000-000027330000}"/>
    <cellStyle name="20% - Accent2 3 3 2 2" xfId="13109" xr:uid="{00000000-0005-0000-0000-000028330000}"/>
    <cellStyle name="20% - Accent2 3 3 2 2 2" xfId="13110" xr:uid="{00000000-0005-0000-0000-000029330000}"/>
    <cellStyle name="20% - Accent2 3 3 2 2 2 2" xfId="13111" xr:uid="{00000000-0005-0000-0000-00002A330000}"/>
    <cellStyle name="20% - Accent2 3 3 2 2 2 2 2" xfId="13112" xr:uid="{00000000-0005-0000-0000-00002B330000}"/>
    <cellStyle name="20% - Accent2 3 3 2 2 2 3" xfId="13113" xr:uid="{00000000-0005-0000-0000-00002C330000}"/>
    <cellStyle name="20% - Accent2 3 3 2 2 2 4" xfId="13114" xr:uid="{00000000-0005-0000-0000-00002D330000}"/>
    <cellStyle name="20% - Accent2 3 3 2 2 3" xfId="13115" xr:uid="{00000000-0005-0000-0000-00002E330000}"/>
    <cellStyle name="20% - Accent2 3 3 2 2 3 2" xfId="13116" xr:uid="{00000000-0005-0000-0000-00002F330000}"/>
    <cellStyle name="20% - Accent2 3 3 2 2 3 2 2" xfId="13117" xr:uid="{00000000-0005-0000-0000-000030330000}"/>
    <cellStyle name="20% - Accent2 3 3 2 2 3 3" xfId="13118" xr:uid="{00000000-0005-0000-0000-000031330000}"/>
    <cellStyle name="20% - Accent2 3 3 2 2 3 4" xfId="13119" xr:uid="{00000000-0005-0000-0000-000032330000}"/>
    <cellStyle name="20% - Accent2 3 3 2 2 4" xfId="13120" xr:uid="{00000000-0005-0000-0000-000033330000}"/>
    <cellStyle name="20% - Accent2 3 3 2 2 4 2" xfId="13121" xr:uid="{00000000-0005-0000-0000-000034330000}"/>
    <cellStyle name="20% - Accent2 3 3 2 2 5" xfId="13122" xr:uid="{00000000-0005-0000-0000-000035330000}"/>
    <cellStyle name="20% - Accent2 3 3 2 2 6" xfId="13123" xr:uid="{00000000-0005-0000-0000-000036330000}"/>
    <cellStyle name="20% - Accent2 3 3 2 3" xfId="13124" xr:uid="{00000000-0005-0000-0000-000037330000}"/>
    <cellStyle name="20% - Accent2 3 3 2 3 2" xfId="13125" xr:uid="{00000000-0005-0000-0000-000038330000}"/>
    <cellStyle name="20% - Accent2 3 3 2 3 2 2" xfId="13126" xr:uid="{00000000-0005-0000-0000-000039330000}"/>
    <cellStyle name="20% - Accent2 3 3 2 3 3" xfId="13127" xr:uid="{00000000-0005-0000-0000-00003A330000}"/>
    <cellStyle name="20% - Accent2 3 3 2 3 4" xfId="13128" xr:uid="{00000000-0005-0000-0000-00003B330000}"/>
    <cellStyle name="20% - Accent2 3 3 2 4" xfId="13129" xr:uid="{00000000-0005-0000-0000-00003C330000}"/>
    <cellStyle name="20% - Accent2 3 3 2 4 2" xfId="13130" xr:uid="{00000000-0005-0000-0000-00003D330000}"/>
    <cellStyle name="20% - Accent2 3 3 2 4 2 2" xfId="13131" xr:uid="{00000000-0005-0000-0000-00003E330000}"/>
    <cellStyle name="20% - Accent2 3 3 2 4 3" xfId="13132" xr:uid="{00000000-0005-0000-0000-00003F330000}"/>
    <cellStyle name="20% - Accent2 3 3 2 4 4" xfId="13133" xr:uid="{00000000-0005-0000-0000-000040330000}"/>
    <cellStyle name="20% - Accent2 3 3 2 5" xfId="13134" xr:uid="{00000000-0005-0000-0000-000041330000}"/>
    <cellStyle name="20% - Accent2 3 3 2 5 2" xfId="13135" xr:uid="{00000000-0005-0000-0000-000042330000}"/>
    <cellStyle name="20% - Accent2 3 3 2 6" xfId="13136" xr:uid="{00000000-0005-0000-0000-000043330000}"/>
    <cellStyle name="20% - Accent2 3 3 2 7" xfId="13137" xr:uid="{00000000-0005-0000-0000-000044330000}"/>
    <cellStyle name="20% - Accent2 3 3 3" xfId="13138" xr:uid="{00000000-0005-0000-0000-000045330000}"/>
    <cellStyle name="20% - Accent2 3 3 3 2" xfId="13139" xr:uid="{00000000-0005-0000-0000-000046330000}"/>
    <cellStyle name="20% - Accent2 3 3 3 2 2" xfId="13140" xr:uid="{00000000-0005-0000-0000-000047330000}"/>
    <cellStyle name="20% - Accent2 3 3 3 2 2 2" xfId="13141" xr:uid="{00000000-0005-0000-0000-000048330000}"/>
    <cellStyle name="20% - Accent2 3 3 3 2 3" xfId="13142" xr:uid="{00000000-0005-0000-0000-000049330000}"/>
    <cellStyle name="20% - Accent2 3 3 3 2 4" xfId="13143" xr:uid="{00000000-0005-0000-0000-00004A330000}"/>
    <cellStyle name="20% - Accent2 3 3 3 3" xfId="13144" xr:uid="{00000000-0005-0000-0000-00004B330000}"/>
    <cellStyle name="20% - Accent2 3 3 3 3 2" xfId="13145" xr:uid="{00000000-0005-0000-0000-00004C330000}"/>
    <cellStyle name="20% - Accent2 3 3 3 3 2 2" xfId="13146" xr:uid="{00000000-0005-0000-0000-00004D330000}"/>
    <cellStyle name="20% - Accent2 3 3 3 3 3" xfId="13147" xr:uid="{00000000-0005-0000-0000-00004E330000}"/>
    <cellStyle name="20% - Accent2 3 3 3 3 4" xfId="13148" xr:uid="{00000000-0005-0000-0000-00004F330000}"/>
    <cellStyle name="20% - Accent2 3 3 3 4" xfId="13149" xr:uid="{00000000-0005-0000-0000-000050330000}"/>
    <cellStyle name="20% - Accent2 3 3 3 4 2" xfId="13150" xr:uid="{00000000-0005-0000-0000-000051330000}"/>
    <cellStyle name="20% - Accent2 3 3 3 5" xfId="13151" xr:uid="{00000000-0005-0000-0000-000052330000}"/>
    <cellStyle name="20% - Accent2 3 3 3 6" xfId="13152" xr:uid="{00000000-0005-0000-0000-000053330000}"/>
    <cellStyle name="20% - Accent2 3 3 4" xfId="13153" xr:uid="{00000000-0005-0000-0000-000054330000}"/>
    <cellStyle name="20% - Accent2 3 3 4 2" xfId="13154" xr:uid="{00000000-0005-0000-0000-000055330000}"/>
    <cellStyle name="20% - Accent2 3 3 4 2 2" xfId="13155" xr:uid="{00000000-0005-0000-0000-000056330000}"/>
    <cellStyle name="20% - Accent2 3 3 4 3" xfId="13156" xr:uid="{00000000-0005-0000-0000-000057330000}"/>
    <cellStyle name="20% - Accent2 3 3 4 4" xfId="13157" xr:uid="{00000000-0005-0000-0000-000058330000}"/>
    <cellStyle name="20% - Accent2 3 3 5" xfId="13158" xr:uid="{00000000-0005-0000-0000-000059330000}"/>
    <cellStyle name="20% - Accent2 3 3 5 2" xfId="13159" xr:uid="{00000000-0005-0000-0000-00005A330000}"/>
    <cellStyle name="20% - Accent2 3 3 5 2 2" xfId="13160" xr:uid="{00000000-0005-0000-0000-00005B330000}"/>
    <cellStyle name="20% - Accent2 3 3 5 3" xfId="13161" xr:uid="{00000000-0005-0000-0000-00005C330000}"/>
    <cellStyle name="20% - Accent2 3 3 5 4" xfId="13162" xr:uid="{00000000-0005-0000-0000-00005D330000}"/>
    <cellStyle name="20% - Accent2 3 3 6" xfId="13163" xr:uid="{00000000-0005-0000-0000-00005E330000}"/>
    <cellStyle name="20% - Accent2 3 3 6 2" xfId="13164" xr:uid="{00000000-0005-0000-0000-00005F330000}"/>
    <cellStyle name="20% - Accent2 3 3 7" xfId="13165" xr:uid="{00000000-0005-0000-0000-000060330000}"/>
    <cellStyle name="20% - Accent2 3 3 8" xfId="13166" xr:uid="{00000000-0005-0000-0000-000061330000}"/>
    <cellStyle name="20% - Accent2 3 4" xfId="13167" xr:uid="{00000000-0005-0000-0000-000062330000}"/>
    <cellStyle name="20% - Accent2 3 4 2" xfId="13168" xr:uid="{00000000-0005-0000-0000-000063330000}"/>
    <cellStyle name="20% - Accent2 3 4 2 2" xfId="13169" xr:uid="{00000000-0005-0000-0000-000064330000}"/>
    <cellStyle name="20% - Accent2 3 4 2 2 2" xfId="13170" xr:uid="{00000000-0005-0000-0000-000065330000}"/>
    <cellStyle name="20% - Accent2 3 4 2 2 2 2" xfId="13171" xr:uid="{00000000-0005-0000-0000-000066330000}"/>
    <cellStyle name="20% - Accent2 3 4 2 2 3" xfId="13172" xr:uid="{00000000-0005-0000-0000-000067330000}"/>
    <cellStyle name="20% - Accent2 3 4 2 2 4" xfId="13173" xr:uid="{00000000-0005-0000-0000-000068330000}"/>
    <cellStyle name="20% - Accent2 3 4 2 3" xfId="13174" xr:uid="{00000000-0005-0000-0000-000069330000}"/>
    <cellStyle name="20% - Accent2 3 4 2 3 2" xfId="13175" xr:uid="{00000000-0005-0000-0000-00006A330000}"/>
    <cellStyle name="20% - Accent2 3 4 2 3 2 2" xfId="13176" xr:uid="{00000000-0005-0000-0000-00006B330000}"/>
    <cellStyle name="20% - Accent2 3 4 2 3 3" xfId="13177" xr:uid="{00000000-0005-0000-0000-00006C330000}"/>
    <cellStyle name="20% - Accent2 3 4 2 3 4" xfId="13178" xr:uid="{00000000-0005-0000-0000-00006D330000}"/>
    <cellStyle name="20% - Accent2 3 4 2 4" xfId="13179" xr:uid="{00000000-0005-0000-0000-00006E330000}"/>
    <cellStyle name="20% - Accent2 3 4 2 4 2" xfId="13180" xr:uid="{00000000-0005-0000-0000-00006F330000}"/>
    <cellStyle name="20% - Accent2 3 4 2 5" xfId="13181" xr:uid="{00000000-0005-0000-0000-000070330000}"/>
    <cellStyle name="20% - Accent2 3 4 2 6" xfId="13182" xr:uid="{00000000-0005-0000-0000-000071330000}"/>
    <cellStyle name="20% - Accent2 3 4 3" xfId="13183" xr:uid="{00000000-0005-0000-0000-000072330000}"/>
    <cellStyle name="20% - Accent2 3 4 3 2" xfId="13184" xr:uid="{00000000-0005-0000-0000-000073330000}"/>
    <cellStyle name="20% - Accent2 3 4 3 2 2" xfId="13185" xr:uid="{00000000-0005-0000-0000-000074330000}"/>
    <cellStyle name="20% - Accent2 3 4 3 3" xfId="13186" xr:uid="{00000000-0005-0000-0000-000075330000}"/>
    <cellStyle name="20% - Accent2 3 4 3 4" xfId="13187" xr:uid="{00000000-0005-0000-0000-000076330000}"/>
    <cellStyle name="20% - Accent2 3 4 4" xfId="13188" xr:uid="{00000000-0005-0000-0000-000077330000}"/>
    <cellStyle name="20% - Accent2 3 4 4 2" xfId="13189" xr:uid="{00000000-0005-0000-0000-000078330000}"/>
    <cellStyle name="20% - Accent2 3 4 4 2 2" xfId="13190" xr:uid="{00000000-0005-0000-0000-000079330000}"/>
    <cellStyle name="20% - Accent2 3 4 4 3" xfId="13191" xr:uid="{00000000-0005-0000-0000-00007A330000}"/>
    <cellStyle name="20% - Accent2 3 4 4 4" xfId="13192" xr:uid="{00000000-0005-0000-0000-00007B330000}"/>
    <cellStyle name="20% - Accent2 3 4 5" xfId="13193" xr:uid="{00000000-0005-0000-0000-00007C330000}"/>
    <cellStyle name="20% - Accent2 3 4 5 2" xfId="13194" xr:uid="{00000000-0005-0000-0000-00007D330000}"/>
    <cellStyle name="20% - Accent2 3 4 6" xfId="13195" xr:uid="{00000000-0005-0000-0000-00007E330000}"/>
    <cellStyle name="20% - Accent2 3 4 7" xfId="13196" xr:uid="{00000000-0005-0000-0000-00007F330000}"/>
    <cellStyle name="20% - Accent2 3 5" xfId="13197" xr:uid="{00000000-0005-0000-0000-000080330000}"/>
    <cellStyle name="20% - Accent2 3 6" xfId="13198" xr:uid="{00000000-0005-0000-0000-000081330000}"/>
    <cellStyle name="20% - Accent2 3 6 2" xfId="13199" xr:uid="{00000000-0005-0000-0000-000082330000}"/>
    <cellStyle name="20% - Accent2 3 6 2 2" xfId="13200" xr:uid="{00000000-0005-0000-0000-000083330000}"/>
    <cellStyle name="20% - Accent2 3 6 2 2 2" xfId="13201" xr:uid="{00000000-0005-0000-0000-000084330000}"/>
    <cellStyle name="20% - Accent2 3 6 2 3" xfId="13202" xr:uid="{00000000-0005-0000-0000-000085330000}"/>
    <cellStyle name="20% - Accent2 3 6 2 4" xfId="13203" xr:uid="{00000000-0005-0000-0000-000086330000}"/>
    <cellStyle name="20% - Accent2 3 6 3" xfId="13204" xr:uid="{00000000-0005-0000-0000-000087330000}"/>
    <cellStyle name="20% - Accent2 3 6 3 2" xfId="13205" xr:uid="{00000000-0005-0000-0000-000088330000}"/>
    <cellStyle name="20% - Accent2 3 6 3 2 2" xfId="13206" xr:uid="{00000000-0005-0000-0000-000089330000}"/>
    <cellStyle name="20% - Accent2 3 6 3 3" xfId="13207" xr:uid="{00000000-0005-0000-0000-00008A330000}"/>
    <cellStyle name="20% - Accent2 3 6 3 4" xfId="13208" xr:uid="{00000000-0005-0000-0000-00008B330000}"/>
    <cellStyle name="20% - Accent2 3 6 4" xfId="13209" xr:uid="{00000000-0005-0000-0000-00008C330000}"/>
    <cellStyle name="20% - Accent2 3 6 4 2" xfId="13210" xr:uid="{00000000-0005-0000-0000-00008D330000}"/>
    <cellStyle name="20% - Accent2 3 6 5" xfId="13211" xr:uid="{00000000-0005-0000-0000-00008E330000}"/>
    <cellStyle name="20% - Accent2 3 6 6" xfId="13212" xr:uid="{00000000-0005-0000-0000-00008F330000}"/>
    <cellStyle name="20% - Accent2 3 7" xfId="13213" xr:uid="{00000000-0005-0000-0000-000090330000}"/>
    <cellStyle name="20% - Accent2 3 7 2" xfId="13214" xr:uid="{00000000-0005-0000-0000-000091330000}"/>
    <cellStyle name="20% - Accent2 3 7 2 2" xfId="13215" xr:uid="{00000000-0005-0000-0000-000092330000}"/>
    <cellStyle name="20% - Accent2 3 7 3" xfId="13216" xr:uid="{00000000-0005-0000-0000-000093330000}"/>
    <cellStyle name="20% - Accent2 3 7 4" xfId="13217" xr:uid="{00000000-0005-0000-0000-000094330000}"/>
    <cellStyle name="20% - Accent2 3 8" xfId="13218" xr:uid="{00000000-0005-0000-0000-000095330000}"/>
    <cellStyle name="20% - Accent2 3 8 2" xfId="13219" xr:uid="{00000000-0005-0000-0000-000096330000}"/>
    <cellStyle name="20% - Accent2 3 8 2 2" xfId="13220" xr:uid="{00000000-0005-0000-0000-000097330000}"/>
    <cellStyle name="20% - Accent2 3 8 3" xfId="13221" xr:uid="{00000000-0005-0000-0000-000098330000}"/>
    <cellStyle name="20% - Accent2 3 8 4" xfId="13222" xr:uid="{00000000-0005-0000-0000-000099330000}"/>
    <cellStyle name="20% - Accent2 3 9" xfId="13223" xr:uid="{00000000-0005-0000-0000-00009A330000}"/>
    <cellStyle name="20% - Accent2 3 9 2" xfId="13224" xr:uid="{00000000-0005-0000-0000-00009B330000}"/>
    <cellStyle name="20% - Accent2 30" xfId="13225" xr:uid="{00000000-0005-0000-0000-00009C330000}"/>
    <cellStyle name="20% - Accent2 31" xfId="13226" xr:uid="{00000000-0005-0000-0000-00009D330000}"/>
    <cellStyle name="20% - Accent2 32" xfId="13227" xr:uid="{00000000-0005-0000-0000-00009E330000}"/>
    <cellStyle name="20% - Accent2 33" xfId="13228" xr:uid="{00000000-0005-0000-0000-00009F330000}"/>
    <cellStyle name="20% - Accent2 4" xfId="13229" xr:uid="{00000000-0005-0000-0000-0000A0330000}"/>
    <cellStyle name="20% - Accent2 4 10" xfId="13230" xr:uid="{00000000-0005-0000-0000-0000A1330000}"/>
    <cellStyle name="20% - Accent2 4 11" xfId="13231" xr:uid="{00000000-0005-0000-0000-0000A2330000}"/>
    <cellStyle name="20% - Accent2 4 12" xfId="13232" xr:uid="{00000000-0005-0000-0000-0000A3330000}"/>
    <cellStyle name="20% - Accent2 4 2" xfId="13233" xr:uid="{00000000-0005-0000-0000-0000A4330000}"/>
    <cellStyle name="20% - Accent2 4 2 10" xfId="13234" xr:uid="{00000000-0005-0000-0000-0000A5330000}"/>
    <cellStyle name="20% - Accent2 4 2 2" xfId="13235" xr:uid="{00000000-0005-0000-0000-0000A6330000}"/>
    <cellStyle name="20% - Accent2 4 2 2 2" xfId="13236" xr:uid="{00000000-0005-0000-0000-0000A7330000}"/>
    <cellStyle name="20% - Accent2 4 2 2 2 2" xfId="13237" xr:uid="{00000000-0005-0000-0000-0000A8330000}"/>
    <cellStyle name="20% - Accent2 4 2 2 2 2 2" xfId="13238" xr:uid="{00000000-0005-0000-0000-0000A9330000}"/>
    <cellStyle name="20% - Accent2 4 2 2 2 2 2 2" xfId="13239" xr:uid="{00000000-0005-0000-0000-0000AA330000}"/>
    <cellStyle name="20% - Accent2 4 2 2 2 2 3" xfId="13240" xr:uid="{00000000-0005-0000-0000-0000AB330000}"/>
    <cellStyle name="20% - Accent2 4 2 2 2 2 4" xfId="13241" xr:uid="{00000000-0005-0000-0000-0000AC330000}"/>
    <cellStyle name="20% - Accent2 4 2 2 2 3" xfId="13242" xr:uid="{00000000-0005-0000-0000-0000AD330000}"/>
    <cellStyle name="20% - Accent2 4 2 2 2 3 2" xfId="13243" xr:uid="{00000000-0005-0000-0000-0000AE330000}"/>
    <cellStyle name="20% - Accent2 4 2 2 2 3 2 2" xfId="13244" xr:uid="{00000000-0005-0000-0000-0000AF330000}"/>
    <cellStyle name="20% - Accent2 4 2 2 2 3 3" xfId="13245" xr:uid="{00000000-0005-0000-0000-0000B0330000}"/>
    <cellStyle name="20% - Accent2 4 2 2 2 3 4" xfId="13246" xr:uid="{00000000-0005-0000-0000-0000B1330000}"/>
    <cellStyle name="20% - Accent2 4 2 2 2 4" xfId="13247" xr:uid="{00000000-0005-0000-0000-0000B2330000}"/>
    <cellStyle name="20% - Accent2 4 2 2 2 4 2" xfId="13248" xr:uid="{00000000-0005-0000-0000-0000B3330000}"/>
    <cellStyle name="20% - Accent2 4 2 2 2 5" xfId="13249" xr:uid="{00000000-0005-0000-0000-0000B4330000}"/>
    <cellStyle name="20% - Accent2 4 2 2 2 6" xfId="13250" xr:uid="{00000000-0005-0000-0000-0000B5330000}"/>
    <cellStyle name="20% - Accent2 4 2 2 3" xfId="13251" xr:uid="{00000000-0005-0000-0000-0000B6330000}"/>
    <cellStyle name="20% - Accent2 4 2 2 3 2" xfId="13252" xr:uid="{00000000-0005-0000-0000-0000B7330000}"/>
    <cellStyle name="20% - Accent2 4 2 2 3 2 2" xfId="13253" xr:uid="{00000000-0005-0000-0000-0000B8330000}"/>
    <cellStyle name="20% - Accent2 4 2 2 3 3" xfId="13254" xr:uid="{00000000-0005-0000-0000-0000B9330000}"/>
    <cellStyle name="20% - Accent2 4 2 2 3 4" xfId="13255" xr:uid="{00000000-0005-0000-0000-0000BA330000}"/>
    <cellStyle name="20% - Accent2 4 2 2 4" xfId="13256" xr:uid="{00000000-0005-0000-0000-0000BB330000}"/>
    <cellStyle name="20% - Accent2 4 2 2 4 2" xfId="13257" xr:uid="{00000000-0005-0000-0000-0000BC330000}"/>
    <cellStyle name="20% - Accent2 4 2 2 4 2 2" xfId="13258" xr:uid="{00000000-0005-0000-0000-0000BD330000}"/>
    <cellStyle name="20% - Accent2 4 2 2 4 3" xfId="13259" xr:uid="{00000000-0005-0000-0000-0000BE330000}"/>
    <cellStyle name="20% - Accent2 4 2 2 4 4" xfId="13260" xr:uid="{00000000-0005-0000-0000-0000BF330000}"/>
    <cellStyle name="20% - Accent2 4 2 2 5" xfId="13261" xr:uid="{00000000-0005-0000-0000-0000C0330000}"/>
    <cellStyle name="20% - Accent2 4 2 2 5 2" xfId="13262" xr:uid="{00000000-0005-0000-0000-0000C1330000}"/>
    <cellStyle name="20% - Accent2 4 2 2 6" xfId="13263" xr:uid="{00000000-0005-0000-0000-0000C2330000}"/>
    <cellStyle name="20% - Accent2 4 2 2 7" xfId="13264" xr:uid="{00000000-0005-0000-0000-0000C3330000}"/>
    <cellStyle name="20% - Accent2 4 2 3" xfId="13265" xr:uid="{00000000-0005-0000-0000-0000C4330000}"/>
    <cellStyle name="20% - Accent2 4 2 4" xfId="13266" xr:uid="{00000000-0005-0000-0000-0000C5330000}"/>
    <cellStyle name="20% - Accent2 4 2 4 2" xfId="13267" xr:uid="{00000000-0005-0000-0000-0000C6330000}"/>
    <cellStyle name="20% - Accent2 4 2 4 2 2" xfId="13268" xr:uid="{00000000-0005-0000-0000-0000C7330000}"/>
    <cellStyle name="20% - Accent2 4 2 4 2 2 2" xfId="13269" xr:uid="{00000000-0005-0000-0000-0000C8330000}"/>
    <cellStyle name="20% - Accent2 4 2 4 2 3" xfId="13270" xr:uid="{00000000-0005-0000-0000-0000C9330000}"/>
    <cellStyle name="20% - Accent2 4 2 4 2 4" xfId="13271" xr:uid="{00000000-0005-0000-0000-0000CA330000}"/>
    <cellStyle name="20% - Accent2 4 2 4 3" xfId="13272" xr:uid="{00000000-0005-0000-0000-0000CB330000}"/>
    <cellStyle name="20% - Accent2 4 2 4 3 2" xfId="13273" xr:uid="{00000000-0005-0000-0000-0000CC330000}"/>
    <cellStyle name="20% - Accent2 4 2 4 3 2 2" xfId="13274" xr:uid="{00000000-0005-0000-0000-0000CD330000}"/>
    <cellStyle name="20% - Accent2 4 2 4 3 3" xfId="13275" xr:uid="{00000000-0005-0000-0000-0000CE330000}"/>
    <cellStyle name="20% - Accent2 4 2 4 3 4" xfId="13276" xr:uid="{00000000-0005-0000-0000-0000CF330000}"/>
    <cellStyle name="20% - Accent2 4 2 4 4" xfId="13277" xr:uid="{00000000-0005-0000-0000-0000D0330000}"/>
    <cellStyle name="20% - Accent2 4 2 4 4 2" xfId="13278" xr:uid="{00000000-0005-0000-0000-0000D1330000}"/>
    <cellStyle name="20% - Accent2 4 2 4 5" xfId="13279" xr:uid="{00000000-0005-0000-0000-0000D2330000}"/>
    <cellStyle name="20% - Accent2 4 2 4 6" xfId="13280" xr:uid="{00000000-0005-0000-0000-0000D3330000}"/>
    <cellStyle name="20% - Accent2 4 2 5" xfId="13281" xr:uid="{00000000-0005-0000-0000-0000D4330000}"/>
    <cellStyle name="20% - Accent2 4 2 5 2" xfId="13282" xr:uid="{00000000-0005-0000-0000-0000D5330000}"/>
    <cellStyle name="20% - Accent2 4 2 5 2 2" xfId="13283" xr:uid="{00000000-0005-0000-0000-0000D6330000}"/>
    <cellStyle name="20% - Accent2 4 2 5 3" xfId="13284" xr:uid="{00000000-0005-0000-0000-0000D7330000}"/>
    <cellStyle name="20% - Accent2 4 2 5 4" xfId="13285" xr:uid="{00000000-0005-0000-0000-0000D8330000}"/>
    <cellStyle name="20% - Accent2 4 2 6" xfId="13286" xr:uid="{00000000-0005-0000-0000-0000D9330000}"/>
    <cellStyle name="20% - Accent2 4 2 6 2" xfId="13287" xr:uid="{00000000-0005-0000-0000-0000DA330000}"/>
    <cellStyle name="20% - Accent2 4 2 6 2 2" xfId="13288" xr:uid="{00000000-0005-0000-0000-0000DB330000}"/>
    <cellStyle name="20% - Accent2 4 2 6 3" xfId="13289" xr:uid="{00000000-0005-0000-0000-0000DC330000}"/>
    <cellStyle name="20% - Accent2 4 2 6 4" xfId="13290" xr:uid="{00000000-0005-0000-0000-0000DD330000}"/>
    <cellStyle name="20% - Accent2 4 2 7" xfId="13291" xr:uid="{00000000-0005-0000-0000-0000DE330000}"/>
    <cellStyle name="20% - Accent2 4 2 7 2" xfId="13292" xr:uid="{00000000-0005-0000-0000-0000DF330000}"/>
    <cellStyle name="20% - Accent2 4 2 8" xfId="13293" xr:uid="{00000000-0005-0000-0000-0000E0330000}"/>
    <cellStyle name="20% - Accent2 4 2 9" xfId="13294" xr:uid="{00000000-0005-0000-0000-0000E1330000}"/>
    <cellStyle name="20% - Accent2 4 3" xfId="13295" xr:uid="{00000000-0005-0000-0000-0000E2330000}"/>
    <cellStyle name="20% - Accent2 4 3 2" xfId="13296" xr:uid="{00000000-0005-0000-0000-0000E3330000}"/>
    <cellStyle name="20% - Accent2 4 3 2 2" xfId="13297" xr:uid="{00000000-0005-0000-0000-0000E4330000}"/>
    <cellStyle name="20% - Accent2 4 3 2 2 2" xfId="13298" xr:uid="{00000000-0005-0000-0000-0000E5330000}"/>
    <cellStyle name="20% - Accent2 4 3 2 2 2 2" xfId="13299" xr:uid="{00000000-0005-0000-0000-0000E6330000}"/>
    <cellStyle name="20% - Accent2 4 3 2 2 3" xfId="13300" xr:uid="{00000000-0005-0000-0000-0000E7330000}"/>
    <cellStyle name="20% - Accent2 4 3 2 2 4" xfId="13301" xr:uid="{00000000-0005-0000-0000-0000E8330000}"/>
    <cellStyle name="20% - Accent2 4 3 2 3" xfId="13302" xr:uid="{00000000-0005-0000-0000-0000E9330000}"/>
    <cellStyle name="20% - Accent2 4 3 2 3 2" xfId="13303" xr:uid="{00000000-0005-0000-0000-0000EA330000}"/>
    <cellStyle name="20% - Accent2 4 3 2 3 2 2" xfId="13304" xr:uid="{00000000-0005-0000-0000-0000EB330000}"/>
    <cellStyle name="20% - Accent2 4 3 2 3 3" xfId="13305" xr:uid="{00000000-0005-0000-0000-0000EC330000}"/>
    <cellStyle name="20% - Accent2 4 3 2 3 4" xfId="13306" xr:uid="{00000000-0005-0000-0000-0000ED330000}"/>
    <cellStyle name="20% - Accent2 4 3 2 4" xfId="13307" xr:uid="{00000000-0005-0000-0000-0000EE330000}"/>
    <cellStyle name="20% - Accent2 4 3 2 4 2" xfId="13308" xr:uid="{00000000-0005-0000-0000-0000EF330000}"/>
    <cellStyle name="20% - Accent2 4 3 2 5" xfId="13309" xr:uid="{00000000-0005-0000-0000-0000F0330000}"/>
    <cellStyle name="20% - Accent2 4 3 2 6" xfId="13310" xr:uid="{00000000-0005-0000-0000-0000F1330000}"/>
    <cellStyle name="20% - Accent2 4 3 3" xfId="13311" xr:uid="{00000000-0005-0000-0000-0000F2330000}"/>
    <cellStyle name="20% - Accent2 4 3 3 2" xfId="13312" xr:uid="{00000000-0005-0000-0000-0000F3330000}"/>
    <cellStyle name="20% - Accent2 4 3 3 2 2" xfId="13313" xr:uid="{00000000-0005-0000-0000-0000F4330000}"/>
    <cellStyle name="20% - Accent2 4 3 3 3" xfId="13314" xr:uid="{00000000-0005-0000-0000-0000F5330000}"/>
    <cellStyle name="20% - Accent2 4 3 3 4" xfId="13315" xr:uid="{00000000-0005-0000-0000-0000F6330000}"/>
    <cellStyle name="20% - Accent2 4 3 4" xfId="13316" xr:uid="{00000000-0005-0000-0000-0000F7330000}"/>
    <cellStyle name="20% - Accent2 4 3 4 2" xfId="13317" xr:uid="{00000000-0005-0000-0000-0000F8330000}"/>
    <cellStyle name="20% - Accent2 4 3 4 2 2" xfId="13318" xr:uid="{00000000-0005-0000-0000-0000F9330000}"/>
    <cellStyle name="20% - Accent2 4 3 4 3" xfId="13319" xr:uid="{00000000-0005-0000-0000-0000FA330000}"/>
    <cellStyle name="20% - Accent2 4 3 4 4" xfId="13320" xr:uid="{00000000-0005-0000-0000-0000FB330000}"/>
    <cellStyle name="20% - Accent2 4 3 5" xfId="13321" xr:uid="{00000000-0005-0000-0000-0000FC330000}"/>
    <cellStyle name="20% - Accent2 4 3 5 2" xfId="13322" xr:uid="{00000000-0005-0000-0000-0000FD330000}"/>
    <cellStyle name="20% - Accent2 4 3 6" xfId="13323" xr:uid="{00000000-0005-0000-0000-0000FE330000}"/>
    <cellStyle name="20% - Accent2 4 3 7" xfId="13324" xr:uid="{00000000-0005-0000-0000-0000FF330000}"/>
    <cellStyle name="20% - Accent2 4 4" xfId="13325" xr:uid="{00000000-0005-0000-0000-000000340000}"/>
    <cellStyle name="20% - Accent2 4 5" xfId="13326" xr:uid="{00000000-0005-0000-0000-000001340000}"/>
    <cellStyle name="20% - Accent2 4 5 2" xfId="13327" xr:uid="{00000000-0005-0000-0000-000002340000}"/>
    <cellStyle name="20% - Accent2 4 5 2 2" xfId="13328" xr:uid="{00000000-0005-0000-0000-000003340000}"/>
    <cellStyle name="20% - Accent2 4 5 2 2 2" xfId="13329" xr:uid="{00000000-0005-0000-0000-000004340000}"/>
    <cellStyle name="20% - Accent2 4 5 2 3" xfId="13330" xr:uid="{00000000-0005-0000-0000-000005340000}"/>
    <cellStyle name="20% - Accent2 4 5 2 4" xfId="13331" xr:uid="{00000000-0005-0000-0000-000006340000}"/>
    <cellStyle name="20% - Accent2 4 5 3" xfId="13332" xr:uid="{00000000-0005-0000-0000-000007340000}"/>
    <cellStyle name="20% - Accent2 4 5 3 2" xfId="13333" xr:uid="{00000000-0005-0000-0000-000008340000}"/>
    <cellStyle name="20% - Accent2 4 5 3 2 2" xfId="13334" xr:uid="{00000000-0005-0000-0000-000009340000}"/>
    <cellStyle name="20% - Accent2 4 5 3 3" xfId="13335" xr:uid="{00000000-0005-0000-0000-00000A340000}"/>
    <cellStyle name="20% - Accent2 4 5 3 4" xfId="13336" xr:uid="{00000000-0005-0000-0000-00000B340000}"/>
    <cellStyle name="20% - Accent2 4 5 4" xfId="13337" xr:uid="{00000000-0005-0000-0000-00000C340000}"/>
    <cellStyle name="20% - Accent2 4 5 4 2" xfId="13338" xr:uid="{00000000-0005-0000-0000-00000D340000}"/>
    <cellStyle name="20% - Accent2 4 5 5" xfId="13339" xr:uid="{00000000-0005-0000-0000-00000E340000}"/>
    <cellStyle name="20% - Accent2 4 5 6" xfId="13340" xr:uid="{00000000-0005-0000-0000-00000F340000}"/>
    <cellStyle name="20% - Accent2 4 6" xfId="13341" xr:uid="{00000000-0005-0000-0000-000010340000}"/>
    <cellStyle name="20% - Accent2 4 6 2" xfId="13342" xr:uid="{00000000-0005-0000-0000-000011340000}"/>
    <cellStyle name="20% - Accent2 4 6 2 2" xfId="13343" xr:uid="{00000000-0005-0000-0000-000012340000}"/>
    <cellStyle name="20% - Accent2 4 6 3" xfId="13344" xr:uid="{00000000-0005-0000-0000-000013340000}"/>
    <cellStyle name="20% - Accent2 4 6 4" xfId="13345" xr:uid="{00000000-0005-0000-0000-000014340000}"/>
    <cellStyle name="20% - Accent2 4 7" xfId="13346" xr:uid="{00000000-0005-0000-0000-000015340000}"/>
    <cellStyle name="20% - Accent2 4 7 2" xfId="13347" xr:uid="{00000000-0005-0000-0000-000016340000}"/>
    <cellStyle name="20% - Accent2 4 7 2 2" xfId="13348" xr:uid="{00000000-0005-0000-0000-000017340000}"/>
    <cellStyle name="20% - Accent2 4 7 3" xfId="13349" xr:uid="{00000000-0005-0000-0000-000018340000}"/>
    <cellStyle name="20% - Accent2 4 7 4" xfId="13350" xr:uid="{00000000-0005-0000-0000-000019340000}"/>
    <cellStyle name="20% - Accent2 4 8" xfId="13351" xr:uid="{00000000-0005-0000-0000-00001A340000}"/>
    <cellStyle name="20% - Accent2 4 8 2" xfId="13352" xr:uid="{00000000-0005-0000-0000-00001B340000}"/>
    <cellStyle name="20% - Accent2 4 9" xfId="13353" xr:uid="{00000000-0005-0000-0000-00001C340000}"/>
    <cellStyle name="20% - Accent2 5" xfId="13354" xr:uid="{00000000-0005-0000-0000-00001D340000}"/>
    <cellStyle name="20% - Accent2 5 10" xfId="13355" xr:uid="{00000000-0005-0000-0000-00001E340000}"/>
    <cellStyle name="20% - Accent2 5 2" xfId="13356" xr:uid="{00000000-0005-0000-0000-00001F340000}"/>
    <cellStyle name="20% - Accent2 5 2 2" xfId="13357" xr:uid="{00000000-0005-0000-0000-000020340000}"/>
    <cellStyle name="20% - Accent2 5 2 2 2" xfId="13358" xr:uid="{00000000-0005-0000-0000-000021340000}"/>
    <cellStyle name="20% - Accent2 5 2 2 2 2" xfId="13359" xr:uid="{00000000-0005-0000-0000-000022340000}"/>
    <cellStyle name="20% - Accent2 5 2 2 2 2 2" xfId="13360" xr:uid="{00000000-0005-0000-0000-000023340000}"/>
    <cellStyle name="20% - Accent2 5 2 2 2 2 2 2" xfId="13361" xr:uid="{00000000-0005-0000-0000-000024340000}"/>
    <cellStyle name="20% - Accent2 5 2 2 2 2 3" xfId="13362" xr:uid="{00000000-0005-0000-0000-000025340000}"/>
    <cellStyle name="20% - Accent2 5 2 2 2 2 4" xfId="13363" xr:uid="{00000000-0005-0000-0000-000026340000}"/>
    <cellStyle name="20% - Accent2 5 2 2 2 3" xfId="13364" xr:uid="{00000000-0005-0000-0000-000027340000}"/>
    <cellStyle name="20% - Accent2 5 2 2 2 3 2" xfId="13365" xr:uid="{00000000-0005-0000-0000-000028340000}"/>
    <cellStyle name="20% - Accent2 5 2 2 2 3 2 2" xfId="13366" xr:uid="{00000000-0005-0000-0000-000029340000}"/>
    <cellStyle name="20% - Accent2 5 2 2 2 3 3" xfId="13367" xr:uid="{00000000-0005-0000-0000-00002A340000}"/>
    <cellStyle name="20% - Accent2 5 2 2 2 3 4" xfId="13368" xr:uid="{00000000-0005-0000-0000-00002B340000}"/>
    <cellStyle name="20% - Accent2 5 2 2 2 4" xfId="13369" xr:uid="{00000000-0005-0000-0000-00002C340000}"/>
    <cellStyle name="20% - Accent2 5 2 2 2 4 2" xfId="13370" xr:uid="{00000000-0005-0000-0000-00002D340000}"/>
    <cellStyle name="20% - Accent2 5 2 2 2 5" xfId="13371" xr:uid="{00000000-0005-0000-0000-00002E340000}"/>
    <cellStyle name="20% - Accent2 5 2 2 2 6" xfId="13372" xr:uid="{00000000-0005-0000-0000-00002F340000}"/>
    <cellStyle name="20% - Accent2 5 2 2 3" xfId="13373" xr:uid="{00000000-0005-0000-0000-000030340000}"/>
    <cellStyle name="20% - Accent2 5 2 2 3 2" xfId="13374" xr:uid="{00000000-0005-0000-0000-000031340000}"/>
    <cellStyle name="20% - Accent2 5 2 2 3 2 2" xfId="13375" xr:uid="{00000000-0005-0000-0000-000032340000}"/>
    <cellStyle name="20% - Accent2 5 2 2 3 3" xfId="13376" xr:uid="{00000000-0005-0000-0000-000033340000}"/>
    <cellStyle name="20% - Accent2 5 2 2 3 4" xfId="13377" xr:uid="{00000000-0005-0000-0000-000034340000}"/>
    <cellStyle name="20% - Accent2 5 2 2 4" xfId="13378" xr:uid="{00000000-0005-0000-0000-000035340000}"/>
    <cellStyle name="20% - Accent2 5 2 2 4 2" xfId="13379" xr:uid="{00000000-0005-0000-0000-000036340000}"/>
    <cellStyle name="20% - Accent2 5 2 2 4 2 2" xfId="13380" xr:uid="{00000000-0005-0000-0000-000037340000}"/>
    <cellStyle name="20% - Accent2 5 2 2 4 3" xfId="13381" xr:uid="{00000000-0005-0000-0000-000038340000}"/>
    <cellStyle name="20% - Accent2 5 2 2 4 4" xfId="13382" xr:uid="{00000000-0005-0000-0000-000039340000}"/>
    <cellStyle name="20% - Accent2 5 2 2 5" xfId="13383" xr:uid="{00000000-0005-0000-0000-00003A340000}"/>
    <cellStyle name="20% - Accent2 5 2 2 5 2" xfId="13384" xr:uid="{00000000-0005-0000-0000-00003B340000}"/>
    <cellStyle name="20% - Accent2 5 2 2 6" xfId="13385" xr:uid="{00000000-0005-0000-0000-00003C340000}"/>
    <cellStyle name="20% - Accent2 5 2 2 7" xfId="13386" xr:uid="{00000000-0005-0000-0000-00003D340000}"/>
    <cellStyle name="20% - Accent2 5 2 3" xfId="13387" xr:uid="{00000000-0005-0000-0000-00003E340000}"/>
    <cellStyle name="20% - Accent2 5 2 3 2" xfId="13388" xr:uid="{00000000-0005-0000-0000-00003F340000}"/>
    <cellStyle name="20% - Accent2 5 2 3 2 2" xfId="13389" xr:uid="{00000000-0005-0000-0000-000040340000}"/>
    <cellStyle name="20% - Accent2 5 2 3 2 2 2" xfId="13390" xr:uid="{00000000-0005-0000-0000-000041340000}"/>
    <cellStyle name="20% - Accent2 5 2 3 2 3" xfId="13391" xr:uid="{00000000-0005-0000-0000-000042340000}"/>
    <cellStyle name="20% - Accent2 5 2 3 2 4" xfId="13392" xr:uid="{00000000-0005-0000-0000-000043340000}"/>
    <cellStyle name="20% - Accent2 5 2 3 3" xfId="13393" xr:uid="{00000000-0005-0000-0000-000044340000}"/>
    <cellStyle name="20% - Accent2 5 2 3 3 2" xfId="13394" xr:uid="{00000000-0005-0000-0000-000045340000}"/>
    <cellStyle name="20% - Accent2 5 2 3 3 2 2" xfId="13395" xr:uid="{00000000-0005-0000-0000-000046340000}"/>
    <cellStyle name="20% - Accent2 5 2 3 3 3" xfId="13396" xr:uid="{00000000-0005-0000-0000-000047340000}"/>
    <cellStyle name="20% - Accent2 5 2 3 3 4" xfId="13397" xr:uid="{00000000-0005-0000-0000-000048340000}"/>
    <cellStyle name="20% - Accent2 5 2 3 4" xfId="13398" xr:uid="{00000000-0005-0000-0000-000049340000}"/>
    <cellStyle name="20% - Accent2 5 2 3 4 2" xfId="13399" xr:uid="{00000000-0005-0000-0000-00004A340000}"/>
    <cellStyle name="20% - Accent2 5 2 3 5" xfId="13400" xr:uid="{00000000-0005-0000-0000-00004B340000}"/>
    <cellStyle name="20% - Accent2 5 2 3 6" xfId="13401" xr:uid="{00000000-0005-0000-0000-00004C340000}"/>
    <cellStyle name="20% - Accent2 5 2 4" xfId="13402" xr:uid="{00000000-0005-0000-0000-00004D340000}"/>
    <cellStyle name="20% - Accent2 5 2 4 2" xfId="13403" xr:uid="{00000000-0005-0000-0000-00004E340000}"/>
    <cellStyle name="20% - Accent2 5 2 4 2 2" xfId="13404" xr:uid="{00000000-0005-0000-0000-00004F340000}"/>
    <cellStyle name="20% - Accent2 5 2 4 3" xfId="13405" xr:uid="{00000000-0005-0000-0000-000050340000}"/>
    <cellStyle name="20% - Accent2 5 2 4 4" xfId="13406" xr:uid="{00000000-0005-0000-0000-000051340000}"/>
    <cellStyle name="20% - Accent2 5 2 5" xfId="13407" xr:uid="{00000000-0005-0000-0000-000052340000}"/>
    <cellStyle name="20% - Accent2 5 2 5 2" xfId="13408" xr:uid="{00000000-0005-0000-0000-000053340000}"/>
    <cellStyle name="20% - Accent2 5 2 5 2 2" xfId="13409" xr:uid="{00000000-0005-0000-0000-000054340000}"/>
    <cellStyle name="20% - Accent2 5 2 5 3" xfId="13410" xr:uid="{00000000-0005-0000-0000-000055340000}"/>
    <cellStyle name="20% - Accent2 5 2 5 4" xfId="13411" xr:uid="{00000000-0005-0000-0000-000056340000}"/>
    <cellStyle name="20% - Accent2 5 2 6" xfId="13412" xr:uid="{00000000-0005-0000-0000-000057340000}"/>
    <cellStyle name="20% - Accent2 5 2 6 2" xfId="13413" xr:uid="{00000000-0005-0000-0000-000058340000}"/>
    <cellStyle name="20% - Accent2 5 2 7" xfId="13414" xr:uid="{00000000-0005-0000-0000-000059340000}"/>
    <cellStyle name="20% - Accent2 5 2 8" xfId="13415" xr:uid="{00000000-0005-0000-0000-00005A340000}"/>
    <cellStyle name="20% - Accent2 5 3" xfId="13416" xr:uid="{00000000-0005-0000-0000-00005B340000}"/>
    <cellStyle name="20% - Accent2 5 3 2" xfId="13417" xr:uid="{00000000-0005-0000-0000-00005C340000}"/>
    <cellStyle name="20% - Accent2 5 3 2 2" xfId="13418" xr:uid="{00000000-0005-0000-0000-00005D340000}"/>
    <cellStyle name="20% - Accent2 5 3 2 2 2" xfId="13419" xr:uid="{00000000-0005-0000-0000-00005E340000}"/>
    <cellStyle name="20% - Accent2 5 3 2 2 2 2" xfId="13420" xr:uid="{00000000-0005-0000-0000-00005F340000}"/>
    <cellStyle name="20% - Accent2 5 3 2 2 3" xfId="13421" xr:uid="{00000000-0005-0000-0000-000060340000}"/>
    <cellStyle name="20% - Accent2 5 3 2 2 4" xfId="13422" xr:uid="{00000000-0005-0000-0000-000061340000}"/>
    <cellStyle name="20% - Accent2 5 3 2 3" xfId="13423" xr:uid="{00000000-0005-0000-0000-000062340000}"/>
    <cellStyle name="20% - Accent2 5 3 2 3 2" xfId="13424" xr:uid="{00000000-0005-0000-0000-000063340000}"/>
    <cellStyle name="20% - Accent2 5 3 2 3 2 2" xfId="13425" xr:uid="{00000000-0005-0000-0000-000064340000}"/>
    <cellStyle name="20% - Accent2 5 3 2 3 3" xfId="13426" xr:uid="{00000000-0005-0000-0000-000065340000}"/>
    <cellStyle name="20% - Accent2 5 3 2 3 4" xfId="13427" xr:uid="{00000000-0005-0000-0000-000066340000}"/>
    <cellStyle name="20% - Accent2 5 3 2 4" xfId="13428" xr:uid="{00000000-0005-0000-0000-000067340000}"/>
    <cellStyle name="20% - Accent2 5 3 2 4 2" xfId="13429" xr:uid="{00000000-0005-0000-0000-000068340000}"/>
    <cellStyle name="20% - Accent2 5 3 2 5" xfId="13430" xr:uid="{00000000-0005-0000-0000-000069340000}"/>
    <cellStyle name="20% - Accent2 5 3 2 6" xfId="13431" xr:uid="{00000000-0005-0000-0000-00006A340000}"/>
    <cellStyle name="20% - Accent2 5 3 3" xfId="13432" xr:uid="{00000000-0005-0000-0000-00006B340000}"/>
    <cellStyle name="20% - Accent2 5 3 3 2" xfId="13433" xr:uid="{00000000-0005-0000-0000-00006C340000}"/>
    <cellStyle name="20% - Accent2 5 3 3 2 2" xfId="13434" xr:uid="{00000000-0005-0000-0000-00006D340000}"/>
    <cellStyle name="20% - Accent2 5 3 3 3" xfId="13435" xr:uid="{00000000-0005-0000-0000-00006E340000}"/>
    <cellStyle name="20% - Accent2 5 3 3 4" xfId="13436" xr:uid="{00000000-0005-0000-0000-00006F340000}"/>
    <cellStyle name="20% - Accent2 5 3 4" xfId="13437" xr:uid="{00000000-0005-0000-0000-000070340000}"/>
    <cellStyle name="20% - Accent2 5 3 4 2" xfId="13438" xr:uid="{00000000-0005-0000-0000-000071340000}"/>
    <cellStyle name="20% - Accent2 5 3 4 2 2" xfId="13439" xr:uid="{00000000-0005-0000-0000-000072340000}"/>
    <cellStyle name="20% - Accent2 5 3 4 3" xfId="13440" xr:uid="{00000000-0005-0000-0000-000073340000}"/>
    <cellStyle name="20% - Accent2 5 3 4 4" xfId="13441" xr:uid="{00000000-0005-0000-0000-000074340000}"/>
    <cellStyle name="20% - Accent2 5 3 5" xfId="13442" xr:uid="{00000000-0005-0000-0000-000075340000}"/>
    <cellStyle name="20% - Accent2 5 3 5 2" xfId="13443" xr:uid="{00000000-0005-0000-0000-000076340000}"/>
    <cellStyle name="20% - Accent2 5 3 6" xfId="13444" xr:uid="{00000000-0005-0000-0000-000077340000}"/>
    <cellStyle name="20% - Accent2 5 3 7" xfId="13445" xr:uid="{00000000-0005-0000-0000-000078340000}"/>
    <cellStyle name="20% - Accent2 5 4" xfId="13446" xr:uid="{00000000-0005-0000-0000-000079340000}"/>
    <cellStyle name="20% - Accent2 5 5" xfId="13447" xr:uid="{00000000-0005-0000-0000-00007A340000}"/>
    <cellStyle name="20% - Accent2 5 5 2" xfId="13448" xr:uid="{00000000-0005-0000-0000-00007B340000}"/>
    <cellStyle name="20% - Accent2 5 5 2 2" xfId="13449" xr:uid="{00000000-0005-0000-0000-00007C340000}"/>
    <cellStyle name="20% - Accent2 5 5 2 2 2" xfId="13450" xr:uid="{00000000-0005-0000-0000-00007D340000}"/>
    <cellStyle name="20% - Accent2 5 5 2 3" xfId="13451" xr:uid="{00000000-0005-0000-0000-00007E340000}"/>
    <cellStyle name="20% - Accent2 5 5 2 4" xfId="13452" xr:uid="{00000000-0005-0000-0000-00007F340000}"/>
    <cellStyle name="20% - Accent2 5 5 3" xfId="13453" xr:uid="{00000000-0005-0000-0000-000080340000}"/>
    <cellStyle name="20% - Accent2 5 5 3 2" xfId="13454" xr:uid="{00000000-0005-0000-0000-000081340000}"/>
    <cellStyle name="20% - Accent2 5 5 3 2 2" xfId="13455" xr:uid="{00000000-0005-0000-0000-000082340000}"/>
    <cellStyle name="20% - Accent2 5 5 3 3" xfId="13456" xr:uid="{00000000-0005-0000-0000-000083340000}"/>
    <cellStyle name="20% - Accent2 5 5 3 4" xfId="13457" xr:uid="{00000000-0005-0000-0000-000084340000}"/>
    <cellStyle name="20% - Accent2 5 5 4" xfId="13458" xr:uid="{00000000-0005-0000-0000-000085340000}"/>
    <cellStyle name="20% - Accent2 5 5 4 2" xfId="13459" xr:uid="{00000000-0005-0000-0000-000086340000}"/>
    <cellStyle name="20% - Accent2 5 5 5" xfId="13460" xr:uid="{00000000-0005-0000-0000-000087340000}"/>
    <cellStyle name="20% - Accent2 5 5 6" xfId="13461" xr:uid="{00000000-0005-0000-0000-000088340000}"/>
    <cellStyle name="20% - Accent2 5 6" xfId="13462" xr:uid="{00000000-0005-0000-0000-000089340000}"/>
    <cellStyle name="20% - Accent2 5 6 2" xfId="13463" xr:uid="{00000000-0005-0000-0000-00008A340000}"/>
    <cellStyle name="20% - Accent2 5 6 2 2" xfId="13464" xr:uid="{00000000-0005-0000-0000-00008B340000}"/>
    <cellStyle name="20% - Accent2 5 6 3" xfId="13465" xr:uid="{00000000-0005-0000-0000-00008C340000}"/>
    <cellStyle name="20% - Accent2 5 6 4" xfId="13466" xr:uid="{00000000-0005-0000-0000-00008D340000}"/>
    <cellStyle name="20% - Accent2 5 7" xfId="13467" xr:uid="{00000000-0005-0000-0000-00008E340000}"/>
    <cellStyle name="20% - Accent2 5 7 2" xfId="13468" xr:uid="{00000000-0005-0000-0000-00008F340000}"/>
    <cellStyle name="20% - Accent2 5 7 2 2" xfId="13469" xr:uid="{00000000-0005-0000-0000-000090340000}"/>
    <cellStyle name="20% - Accent2 5 7 3" xfId="13470" xr:uid="{00000000-0005-0000-0000-000091340000}"/>
    <cellStyle name="20% - Accent2 5 7 4" xfId="13471" xr:uid="{00000000-0005-0000-0000-000092340000}"/>
    <cellStyle name="20% - Accent2 5 8" xfId="13472" xr:uid="{00000000-0005-0000-0000-000093340000}"/>
    <cellStyle name="20% - Accent2 5 8 2" xfId="13473" xr:uid="{00000000-0005-0000-0000-000094340000}"/>
    <cellStyle name="20% - Accent2 5 9" xfId="13474" xr:uid="{00000000-0005-0000-0000-000095340000}"/>
    <cellStyle name="20% - Accent2 6" xfId="13475" xr:uid="{00000000-0005-0000-0000-000096340000}"/>
    <cellStyle name="20% - Accent2 6 10" xfId="13476" xr:uid="{00000000-0005-0000-0000-000097340000}"/>
    <cellStyle name="20% - Accent2 6 2" xfId="13477" xr:uid="{00000000-0005-0000-0000-000098340000}"/>
    <cellStyle name="20% - Accent2 6 2 2" xfId="13478" xr:uid="{00000000-0005-0000-0000-000099340000}"/>
    <cellStyle name="20% - Accent2 6 2 2 2" xfId="13479" xr:uid="{00000000-0005-0000-0000-00009A340000}"/>
    <cellStyle name="20% - Accent2 6 2 2 2 2" xfId="13480" xr:uid="{00000000-0005-0000-0000-00009B340000}"/>
    <cellStyle name="20% - Accent2 6 2 2 2 2 2" xfId="13481" xr:uid="{00000000-0005-0000-0000-00009C340000}"/>
    <cellStyle name="20% - Accent2 6 2 2 2 2 2 2" xfId="13482" xr:uid="{00000000-0005-0000-0000-00009D340000}"/>
    <cellStyle name="20% - Accent2 6 2 2 2 2 3" xfId="13483" xr:uid="{00000000-0005-0000-0000-00009E340000}"/>
    <cellStyle name="20% - Accent2 6 2 2 2 2 4" xfId="13484" xr:uid="{00000000-0005-0000-0000-00009F340000}"/>
    <cellStyle name="20% - Accent2 6 2 2 2 3" xfId="13485" xr:uid="{00000000-0005-0000-0000-0000A0340000}"/>
    <cellStyle name="20% - Accent2 6 2 2 2 3 2" xfId="13486" xr:uid="{00000000-0005-0000-0000-0000A1340000}"/>
    <cellStyle name="20% - Accent2 6 2 2 2 3 2 2" xfId="13487" xr:uid="{00000000-0005-0000-0000-0000A2340000}"/>
    <cellStyle name="20% - Accent2 6 2 2 2 3 3" xfId="13488" xr:uid="{00000000-0005-0000-0000-0000A3340000}"/>
    <cellStyle name="20% - Accent2 6 2 2 2 3 4" xfId="13489" xr:uid="{00000000-0005-0000-0000-0000A4340000}"/>
    <cellStyle name="20% - Accent2 6 2 2 2 4" xfId="13490" xr:uid="{00000000-0005-0000-0000-0000A5340000}"/>
    <cellStyle name="20% - Accent2 6 2 2 2 4 2" xfId="13491" xr:uid="{00000000-0005-0000-0000-0000A6340000}"/>
    <cellStyle name="20% - Accent2 6 2 2 2 5" xfId="13492" xr:uid="{00000000-0005-0000-0000-0000A7340000}"/>
    <cellStyle name="20% - Accent2 6 2 2 2 6" xfId="13493" xr:uid="{00000000-0005-0000-0000-0000A8340000}"/>
    <cellStyle name="20% - Accent2 6 2 2 3" xfId="13494" xr:uid="{00000000-0005-0000-0000-0000A9340000}"/>
    <cellStyle name="20% - Accent2 6 2 2 3 2" xfId="13495" xr:uid="{00000000-0005-0000-0000-0000AA340000}"/>
    <cellStyle name="20% - Accent2 6 2 2 3 2 2" xfId="13496" xr:uid="{00000000-0005-0000-0000-0000AB340000}"/>
    <cellStyle name="20% - Accent2 6 2 2 3 3" xfId="13497" xr:uid="{00000000-0005-0000-0000-0000AC340000}"/>
    <cellStyle name="20% - Accent2 6 2 2 3 4" xfId="13498" xr:uid="{00000000-0005-0000-0000-0000AD340000}"/>
    <cellStyle name="20% - Accent2 6 2 2 4" xfId="13499" xr:uid="{00000000-0005-0000-0000-0000AE340000}"/>
    <cellStyle name="20% - Accent2 6 2 2 4 2" xfId="13500" xr:uid="{00000000-0005-0000-0000-0000AF340000}"/>
    <cellStyle name="20% - Accent2 6 2 2 4 2 2" xfId="13501" xr:uid="{00000000-0005-0000-0000-0000B0340000}"/>
    <cellStyle name="20% - Accent2 6 2 2 4 3" xfId="13502" xr:uid="{00000000-0005-0000-0000-0000B1340000}"/>
    <cellStyle name="20% - Accent2 6 2 2 4 4" xfId="13503" xr:uid="{00000000-0005-0000-0000-0000B2340000}"/>
    <cellStyle name="20% - Accent2 6 2 2 5" xfId="13504" xr:uid="{00000000-0005-0000-0000-0000B3340000}"/>
    <cellStyle name="20% - Accent2 6 2 2 5 2" xfId="13505" xr:uid="{00000000-0005-0000-0000-0000B4340000}"/>
    <cellStyle name="20% - Accent2 6 2 2 6" xfId="13506" xr:uid="{00000000-0005-0000-0000-0000B5340000}"/>
    <cellStyle name="20% - Accent2 6 2 2 7" xfId="13507" xr:uid="{00000000-0005-0000-0000-0000B6340000}"/>
    <cellStyle name="20% - Accent2 6 2 3" xfId="13508" xr:uid="{00000000-0005-0000-0000-0000B7340000}"/>
    <cellStyle name="20% - Accent2 6 2 3 2" xfId="13509" xr:uid="{00000000-0005-0000-0000-0000B8340000}"/>
    <cellStyle name="20% - Accent2 6 2 3 2 2" xfId="13510" xr:uid="{00000000-0005-0000-0000-0000B9340000}"/>
    <cellStyle name="20% - Accent2 6 2 3 2 2 2" xfId="13511" xr:uid="{00000000-0005-0000-0000-0000BA340000}"/>
    <cellStyle name="20% - Accent2 6 2 3 2 3" xfId="13512" xr:uid="{00000000-0005-0000-0000-0000BB340000}"/>
    <cellStyle name="20% - Accent2 6 2 3 2 4" xfId="13513" xr:uid="{00000000-0005-0000-0000-0000BC340000}"/>
    <cellStyle name="20% - Accent2 6 2 3 3" xfId="13514" xr:uid="{00000000-0005-0000-0000-0000BD340000}"/>
    <cellStyle name="20% - Accent2 6 2 3 3 2" xfId="13515" xr:uid="{00000000-0005-0000-0000-0000BE340000}"/>
    <cellStyle name="20% - Accent2 6 2 3 3 2 2" xfId="13516" xr:uid="{00000000-0005-0000-0000-0000BF340000}"/>
    <cellStyle name="20% - Accent2 6 2 3 3 3" xfId="13517" xr:uid="{00000000-0005-0000-0000-0000C0340000}"/>
    <cellStyle name="20% - Accent2 6 2 3 3 4" xfId="13518" xr:uid="{00000000-0005-0000-0000-0000C1340000}"/>
    <cellStyle name="20% - Accent2 6 2 3 4" xfId="13519" xr:uid="{00000000-0005-0000-0000-0000C2340000}"/>
    <cellStyle name="20% - Accent2 6 2 3 4 2" xfId="13520" xr:uid="{00000000-0005-0000-0000-0000C3340000}"/>
    <cellStyle name="20% - Accent2 6 2 3 5" xfId="13521" xr:uid="{00000000-0005-0000-0000-0000C4340000}"/>
    <cellStyle name="20% - Accent2 6 2 3 6" xfId="13522" xr:uid="{00000000-0005-0000-0000-0000C5340000}"/>
    <cellStyle name="20% - Accent2 6 2 4" xfId="13523" xr:uid="{00000000-0005-0000-0000-0000C6340000}"/>
    <cellStyle name="20% - Accent2 6 2 4 2" xfId="13524" xr:uid="{00000000-0005-0000-0000-0000C7340000}"/>
    <cellStyle name="20% - Accent2 6 2 4 2 2" xfId="13525" xr:uid="{00000000-0005-0000-0000-0000C8340000}"/>
    <cellStyle name="20% - Accent2 6 2 4 3" xfId="13526" xr:uid="{00000000-0005-0000-0000-0000C9340000}"/>
    <cellStyle name="20% - Accent2 6 2 4 4" xfId="13527" xr:uid="{00000000-0005-0000-0000-0000CA340000}"/>
    <cellStyle name="20% - Accent2 6 2 5" xfId="13528" xr:uid="{00000000-0005-0000-0000-0000CB340000}"/>
    <cellStyle name="20% - Accent2 6 2 5 2" xfId="13529" xr:uid="{00000000-0005-0000-0000-0000CC340000}"/>
    <cellStyle name="20% - Accent2 6 2 5 2 2" xfId="13530" xr:uid="{00000000-0005-0000-0000-0000CD340000}"/>
    <cellStyle name="20% - Accent2 6 2 5 3" xfId="13531" xr:uid="{00000000-0005-0000-0000-0000CE340000}"/>
    <cellStyle name="20% - Accent2 6 2 5 4" xfId="13532" xr:uid="{00000000-0005-0000-0000-0000CF340000}"/>
    <cellStyle name="20% - Accent2 6 2 6" xfId="13533" xr:uid="{00000000-0005-0000-0000-0000D0340000}"/>
    <cellStyle name="20% - Accent2 6 2 6 2" xfId="13534" xr:uid="{00000000-0005-0000-0000-0000D1340000}"/>
    <cellStyle name="20% - Accent2 6 2 7" xfId="13535" xr:uid="{00000000-0005-0000-0000-0000D2340000}"/>
    <cellStyle name="20% - Accent2 6 2 8" xfId="13536" xr:uid="{00000000-0005-0000-0000-0000D3340000}"/>
    <cellStyle name="20% - Accent2 6 3" xfId="13537" xr:uid="{00000000-0005-0000-0000-0000D4340000}"/>
    <cellStyle name="20% - Accent2 6 3 2" xfId="13538" xr:uid="{00000000-0005-0000-0000-0000D5340000}"/>
    <cellStyle name="20% - Accent2 6 3 2 2" xfId="13539" xr:uid="{00000000-0005-0000-0000-0000D6340000}"/>
    <cellStyle name="20% - Accent2 6 3 2 2 2" xfId="13540" xr:uid="{00000000-0005-0000-0000-0000D7340000}"/>
    <cellStyle name="20% - Accent2 6 3 2 2 2 2" xfId="13541" xr:uid="{00000000-0005-0000-0000-0000D8340000}"/>
    <cellStyle name="20% - Accent2 6 3 2 2 3" xfId="13542" xr:uid="{00000000-0005-0000-0000-0000D9340000}"/>
    <cellStyle name="20% - Accent2 6 3 2 2 4" xfId="13543" xr:uid="{00000000-0005-0000-0000-0000DA340000}"/>
    <cellStyle name="20% - Accent2 6 3 2 3" xfId="13544" xr:uid="{00000000-0005-0000-0000-0000DB340000}"/>
    <cellStyle name="20% - Accent2 6 3 2 3 2" xfId="13545" xr:uid="{00000000-0005-0000-0000-0000DC340000}"/>
    <cellStyle name="20% - Accent2 6 3 2 3 2 2" xfId="13546" xr:uid="{00000000-0005-0000-0000-0000DD340000}"/>
    <cellStyle name="20% - Accent2 6 3 2 3 3" xfId="13547" xr:uid="{00000000-0005-0000-0000-0000DE340000}"/>
    <cellStyle name="20% - Accent2 6 3 2 3 4" xfId="13548" xr:uid="{00000000-0005-0000-0000-0000DF340000}"/>
    <cellStyle name="20% - Accent2 6 3 2 4" xfId="13549" xr:uid="{00000000-0005-0000-0000-0000E0340000}"/>
    <cellStyle name="20% - Accent2 6 3 2 4 2" xfId="13550" xr:uid="{00000000-0005-0000-0000-0000E1340000}"/>
    <cellStyle name="20% - Accent2 6 3 2 5" xfId="13551" xr:uid="{00000000-0005-0000-0000-0000E2340000}"/>
    <cellStyle name="20% - Accent2 6 3 2 6" xfId="13552" xr:uid="{00000000-0005-0000-0000-0000E3340000}"/>
    <cellStyle name="20% - Accent2 6 3 3" xfId="13553" xr:uid="{00000000-0005-0000-0000-0000E4340000}"/>
    <cellStyle name="20% - Accent2 6 3 3 2" xfId="13554" xr:uid="{00000000-0005-0000-0000-0000E5340000}"/>
    <cellStyle name="20% - Accent2 6 3 3 2 2" xfId="13555" xr:uid="{00000000-0005-0000-0000-0000E6340000}"/>
    <cellStyle name="20% - Accent2 6 3 3 3" xfId="13556" xr:uid="{00000000-0005-0000-0000-0000E7340000}"/>
    <cellStyle name="20% - Accent2 6 3 3 4" xfId="13557" xr:uid="{00000000-0005-0000-0000-0000E8340000}"/>
    <cellStyle name="20% - Accent2 6 3 4" xfId="13558" xr:uid="{00000000-0005-0000-0000-0000E9340000}"/>
    <cellStyle name="20% - Accent2 6 3 4 2" xfId="13559" xr:uid="{00000000-0005-0000-0000-0000EA340000}"/>
    <cellStyle name="20% - Accent2 6 3 4 2 2" xfId="13560" xr:uid="{00000000-0005-0000-0000-0000EB340000}"/>
    <cellStyle name="20% - Accent2 6 3 4 3" xfId="13561" xr:uid="{00000000-0005-0000-0000-0000EC340000}"/>
    <cellStyle name="20% - Accent2 6 3 4 4" xfId="13562" xr:uid="{00000000-0005-0000-0000-0000ED340000}"/>
    <cellStyle name="20% - Accent2 6 3 5" xfId="13563" xr:uid="{00000000-0005-0000-0000-0000EE340000}"/>
    <cellStyle name="20% - Accent2 6 3 5 2" xfId="13564" xr:uid="{00000000-0005-0000-0000-0000EF340000}"/>
    <cellStyle name="20% - Accent2 6 3 6" xfId="13565" xr:uid="{00000000-0005-0000-0000-0000F0340000}"/>
    <cellStyle name="20% - Accent2 6 3 7" xfId="13566" xr:uid="{00000000-0005-0000-0000-0000F1340000}"/>
    <cellStyle name="20% - Accent2 6 4" xfId="13567" xr:uid="{00000000-0005-0000-0000-0000F2340000}"/>
    <cellStyle name="20% - Accent2 6 5" xfId="13568" xr:uid="{00000000-0005-0000-0000-0000F3340000}"/>
    <cellStyle name="20% - Accent2 6 5 2" xfId="13569" xr:uid="{00000000-0005-0000-0000-0000F4340000}"/>
    <cellStyle name="20% - Accent2 6 5 2 2" xfId="13570" xr:uid="{00000000-0005-0000-0000-0000F5340000}"/>
    <cellStyle name="20% - Accent2 6 5 2 2 2" xfId="13571" xr:uid="{00000000-0005-0000-0000-0000F6340000}"/>
    <cellStyle name="20% - Accent2 6 5 2 3" xfId="13572" xr:uid="{00000000-0005-0000-0000-0000F7340000}"/>
    <cellStyle name="20% - Accent2 6 5 2 4" xfId="13573" xr:uid="{00000000-0005-0000-0000-0000F8340000}"/>
    <cellStyle name="20% - Accent2 6 5 3" xfId="13574" xr:uid="{00000000-0005-0000-0000-0000F9340000}"/>
    <cellStyle name="20% - Accent2 6 5 3 2" xfId="13575" xr:uid="{00000000-0005-0000-0000-0000FA340000}"/>
    <cellStyle name="20% - Accent2 6 5 3 2 2" xfId="13576" xr:uid="{00000000-0005-0000-0000-0000FB340000}"/>
    <cellStyle name="20% - Accent2 6 5 3 3" xfId="13577" xr:uid="{00000000-0005-0000-0000-0000FC340000}"/>
    <cellStyle name="20% - Accent2 6 5 3 4" xfId="13578" xr:uid="{00000000-0005-0000-0000-0000FD340000}"/>
    <cellStyle name="20% - Accent2 6 5 4" xfId="13579" xr:uid="{00000000-0005-0000-0000-0000FE340000}"/>
    <cellStyle name="20% - Accent2 6 5 4 2" xfId="13580" xr:uid="{00000000-0005-0000-0000-0000FF340000}"/>
    <cellStyle name="20% - Accent2 6 5 5" xfId="13581" xr:uid="{00000000-0005-0000-0000-000000350000}"/>
    <cellStyle name="20% - Accent2 6 5 6" xfId="13582" xr:uid="{00000000-0005-0000-0000-000001350000}"/>
    <cellStyle name="20% - Accent2 6 6" xfId="13583" xr:uid="{00000000-0005-0000-0000-000002350000}"/>
    <cellStyle name="20% - Accent2 6 6 2" xfId="13584" xr:uid="{00000000-0005-0000-0000-000003350000}"/>
    <cellStyle name="20% - Accent2 6 6 2 2" xfId="13585" xr:uid="{00000000-0005-0000-0000-000004350000}"/>
    <cellStyle name="20% - Accent2 6 6 3" xfId="13586" xr:uid="{00000000-0005-0000-0000-000005350000}"/>
    <cellStyle name="20% - Accent2 6 6 4" xfId="13587" xr:uid="{00000000-0005-0000-0000-000006350000}"/>
    <cellStyle name="20% - Accent2 6 7" xfId="13588" xr:uid="{00000000-0005-0000-0000-000007350000}"/>
    <cellStyle name="20% - Accent2 6 7 2" xfId="13589" xr:uid="{00000000-0005-0000-0000-000008350000}"/>
    <cellStyle name="20% - Accent2 6 7 2 2" xfId="13590" xr:uid="{00000000-0005-0000-0000-000009350000}"/>
    <cellStyle name="20% - Accent2 6 7 3" xfId="13591" xr:uid="{00000000-0005-0000-0000-00000A350000}"/>
    <cellStyle name="20% - Accent2 6 7 4" xfId="13592" xr:uid="{00000000-0005-0000-0000-00000B350000}"/>
    <cellStyle name="20% - Accent2 6 8" xfId="13593" xr:uid="{00000000-0005-0000-0000-00000C350000}"/>
    <cellStyle name="20% - Accent2 6 8 2" xfId="13594" xr:uid="{00000000-0005-0000-0000-00000D350000}"/>
    <cellStyle name="20% - Accent2 6 9" xfId="13595" xr:uid="{00000000-0005-0000-0000-00000E350000}"/>
    <cellStyle name="20% - Accent2 7" xfId="13596" xr:uid="{00000000-0005-0000-0000-00000F350000}"/>
    <cellStyle name="20% - Accent2 7 10" xfId="13597" xr:uid="{00000000-0005-0000-0000-000010350000}"/>
    <cellStyle name="20% - Accent2 7 2" xfId="13598" xr:uid="{00000000-0005-0000-0000-000011350000}"/>
    <cellStyle name="20% - Accent2 7 2 2" xfId="13599" xr:uid="{00000000-0005-0000-0000-000012350000}"/>
    <cellStyle name="20% - Accent2 7 2 2 2" xfId="13600" xr:uid="{00000000-0005-0000-0000-000013350000}"/>
    <cellStyle name="20% - Accent2 7 2 2 2 2" xfId="13601" xr:uid="{00000000-0005-0000-0000-000014350000}"/>
    <cellStyle name="20% - Accent2 7 2 2 2 2 2" xfId="13602" xr:uid="{00000000-0005-0000-0000-000015350000}"/>
    <cellStyle name="20% - Accent2 7 2 2 2 2 2 2" xfId="13603" xr:uid="{00000000-0005-0000-0000-000016350000}"/>
    <cellStyle name="20% - Accent2 7 2 2 2 2 3" xfId="13604" xr:uid="{00000000-0005-0000-0000-000017350000}"/>
    <cellStyle name="20% - Accent2 7 2 2 2 2 4" xfId="13605" xr:uid="{00000000-0005-0000-0000-000018350000}"/>
    <cellStyle name="20% - Accent2 7 2 2 2 3" xfId="13606" xr:uid="{00000000-0005-0000-0000-000019350000}"/>
    <cellStyle name="20% - Accent2 7 2 2 2 3 2" xfId="13607" xr:uid="{00000000-0005-0000-0000-00001A350000}"/>
    <cellStyle name="20% - Accent2 7 2 2 2 3 2 2" xfId="13608" xr:uid="{00000000-0005-0000-0000-00001B350000}"/>
    <cellStyle name="20% - Accent2 7 2 2 2 3 3" xfId="13609" xr:uid="{00000000-0005-0000-0000-00001C350000}"/>
    <cellStyle name="20% - Accent2 7 2 2 2 3 4" xfId="13610" xr:uid="{00000000-0005-0000-0000-00001D350000}"/>
    <cellStyle name="20% - Accent2 7 2 2 2 4" xfId="13611" xr:uid="{00000000-0005-0000-0000-00001E350000}"/>
    <cellStyle name="20% - Accent2 7 2 2 2 4 2" xfId="13612" xr:uid="{00000000-0005-0000-0000-00001F350000}"/>
    <cellStyle name="20% - Accent2 7 2 2 2 5" xfId="13613" xr:uid="{00000000-0005-0000-0000-000020350000}"/>
    <cellStyle name="20% - Accent2 7 2 2 2 6" xfId="13614" xr:uid="{00000000-0005-0000-0000-000021350000}"/>
    <cellStyle name="20% - Accent2 7 2 2 3" xfId="13615" xr:uid="{00000000-0005-0000-0000-000022350000}"/>
    <cellStyle name="20% - Accent2 7 2 2 3 2" xfId="13616" xr:uid="{00000000-0005-0000-0000-000023350000}"/>
    <cellStyle name="20% - Accent2 7 2 2 3 2 2" xfId="13617" xr:uid="{00000000-0005-0000-0000-000024350000}"/>
    <cellStyle name="20% - Accent2 7 2 2 3 3" xfId="13618" xr:uid="{00000000-0005-0000-0000-000025350000}"/>
    <cellStyle name="20% - Accent2 7 2 2 3 4" xfId="13619" xr:uid="{00000000-0005-0000-0000-000026350000}"/>
    <cellStyle name="20% - Accent2 7 2 2 4" xfId="13620" xr:uid="{00000000-0005-0000-0000-000027350000}"/>
    <cellStyle name="20% - Accent2 7 2 2 4 2" xfId="13621" xr:uid="{00000000-0005-0000-0000-000028350000}"/>
    <cellStyle name="20% - Accent2 7 2 2 4 2 2" xfId="13622" xr:uid="{00000000-0005-0000-0000-000029350000}"/>
    <cellStyle name="20% - Accent2 7 2 2 4 3" xfId="13623" xr:uid="{00000000-0005-0000-0000-00002A350000}"/>
    <cellStyle name="20% - Accent2 7 2 2 4 4" xfId="13624" xr:uid="{00000000-0005-0000-0000-00002B350000}"/>
    <cellStyle name="20% - Accent2 7 2 2 5" xfId="13625" xr:uid="{00000000-0005-0000-0000-00002C350000}"/>
    <cellStyle name="20% - Accent2 7 2 2 5 2" xfId="13626" xr:uid="{00000000-0005-0000-0000-00002D350000}"/>
    <cellStyle name="20% - Accent2 7 2 2 6" xfId="13627" xr:uid="{00000000-0005-0000-0000-00002E350000}"/>
    <cellStyle name="20% - Accent2 7 2 2 7" xfId="13628" xr:uid="{00000000-0005-0000-0000-00002F350000}"/>
    <cellStyle name="20% - Accent2 7 2 3" xfId="13629" xr:uid="{00000000-0005-0000-0000-000030350000}"/>
    <cellStyle name="20% - Accent2 7 2 3 2" xfId="13630" xr:uid="{00000000-0005-0000-0000-000031350000}"/>
    <cellStyle name="20% - Accent2 7 2 3 2 2" xfId="13631" xr:uid="{00000000-0005-0000-0000-000032350000}"/>
    <cellStyle name="20% - Accent2 7 2 3 2 2 2" xfId="13632" xr:uid="{00000000-0005-0000-0000-000033350000}"/>
    <cellStyle name="20% - Accent2 7 2 3 2 3" xfId="13633" xr:uid="{00000000-0005-0000-0000-000034350000}"/>
    <cellStyle name="20% - Accent2 7 2 3 2 4" xfId="13634" xr:uid="{00000000-0005-0000-0000-000035350000}"/>
    <cellStyle name="20% - Accent2 7 2 3 3" xfId="13635" xr:uid="{00000000-0005-0000-0000-000036350000}"/>
    <cellStyle name="20% - Accent2 7 2 3 3 2" xfId="13636" xr:uid="{00000000-0005-0000-0000-000037350000}"/>
    <cellStyle name="20% - Accent2 7 2 3 3 2 2" xfId="13637" xr:uid="{00000000-0005-0000-0000-000038350000}"/>
    <cellStyle name="20% - Accent2 7 2 3 3 3" xfId="13638" xr:uid="{00000000-0005-0000-0000-000039350000}"/>
    <cellStyle name="20% - Accent2 7 2 3 3 4" xfId="13639" xr:uid="{00000000-0005-0000-0000-00003A350000}"/>
    <cellStyle name="20% - Accent2 7 2 3 4" xfId="13640" xr:uid="{00000000-0005-0000-0000-00003B350000}"/>
    <cellStyle name="20% - Accent2 7 2 3 4 2" xfId="13641" xr:uid="{00000000-0005-0000-0000-00003C350000}"/>
    <cellStyle name="20% - Accent2 7 2 3 5" xfId="13642" xr:uid="{00000000-0005-0000-0000-00003D350000}"/>
    <cellStyle name="20% - Accent2 7 2 3 6" xfId="13643" xr:uid="{00000000-0005-0000-0000-00003E350000}"/>
    <cellStyle name="20% - Accent2 7 2 4" xfId="13644" xr:uid="{00000000-0005-0000-0000-00003F350000}"/>
    <cellStyle name="20% - Accent2 7 2 4 2" xfId="13645" xr:uid="{00000000-0005-0000-0000-000040350000}"/>
    <cellStyle name="20% - Accent2 7 2 4 2 2" xfId="13646" xr:uid="{00000000-0005-0000-0000-000041350000}"/>
    <cellStyle name="20% - Accent2 7 2 4 3" xfId="13647" xr:uid="{00000000-0005-0000-0000-000042350000}"/>
    <cellStyle name="20% - Accent2 7 2 4 4" xfId="13648" xr:uid="{00000000-0005-0000-0000-000043350000}"/>
    <cellStyle name="20% - Accent2 7 2 5" xfId="13649" xr:uid="{00000000-0005-0000-0000-000044350000}"/>
    <cellStyle name="20% - Accent2 7 2 5 2" xfId="13650" xr:uid="{00000000-0005-0000-0000-000045350000}"/>
    <cellStyle name="20% - Accent2 7 2 5 2 2" xfId="13651" xr:uid="{00000000-0005-0000-0000-000046350000}"/>
    <cellStyle name="20% - Accent2 7 2 5 3" xfId="13652" xr:uid="{00000000-0005-0000-0000-000047350000}"/>
    <cellStyle name="20% - Accent2 7 2 5 4" xfId="13653" xr:uid="{00000000-0005-0000-0000-000048350000}"/>
    <cellStyle name="20% - Accent2 7 2 6" xfId="13654" xr:uid="{00000000-0005-0000-0000-000049350000}"/>
    <cellStyle name="20% - Accent2 7 2 6 2" xfId="13655" xr:uid="{00000000-0005-0000-0000-00004A350000}"/>
    <cellStyle name="20% - Accent2 7 2 7" xfId="13656" xr:uid="{00000000-0005-0000-0000-00004B350000}"/>
    <cellStyle name="20% - Accent2 7 2 8" xfId="13657" xr:uid="{00000000-0005-0000-0000-00004C350000}"/>
    <cellStyle name="20% - Accent2 7 3" xfId="13658" xr:uid="{00000000-0005-0000-0000-00004D350000}"/>
    <cellStyle name="20% - Accent2 7 3 2" xfId="13659" xr:uid="{00000000-0005-0000-0000-00004E350000}"/>
    <cellStyle name="20% - Accent2 7 3 2 2" xfId="13660" xr:uid="{00000000-0005-0000-0000-00004F350000}"/>
    <cellStyle name="20% - Accent2 7 3 2 2 2" xfId="13661" xr:uid="{00000000-0005-0000-0000-000050350000}"/>
    <cellStyle name="20% - Accent2 7 3 2 2 2 2" xfId="13662" xr:uid="{00000000-0005-0000-0000-000051350000}"/>
    <cellStyle name="20% - Accent2 7 3 2 2 3" xfId="13663" xr:uid="{00000000-0005-0000-0000-000052350000}"/>
    <cellStyle name="20% - Accent2 7 3 2 2 4" xfId="13664" xr:uid="{00000000-0005-0000-0000-000053350000}"/>
    <cellStyle name="20% - Accent2 7 3 2 3" xfId="13665" xr:uid="{00000000-0005-0000-0000-000054350000}"/>
    <cellStyle name="20% - Accent2 7 3 2 3 2" xfId="13666" xr:uid="{00000000-0005-0000-0000-000055350000}"/>
    <cellStyle name="20% - Accent2 7 3 2 3 2 2" xfId="13667" xr:uid="{00000000-0005-0000-0000-000056350000}"/>
    <cellStyle name="20% - Accent2 7 3 2 3 3" xfId="13668" xr:uid="{00000000-0005-0000-0000-000057350000}"/>
    <cellStyle name="20% - Accent2 7 3 2 3 4" xfId="13669" xr:uid="{00000000-0005-0000-0000-000058350000}"/>
    <cellStyle name="20% - Accent2 7 3 2 4" xfId="13670" xr:uid="{00000000-0005-0000-0000-000059350000}"/>
    <cellStyle name="20% - Accent2 7 3 2 4 2" xfId="13671" xr:uid="{00000000-0005-0000-0000-00005A350000}"/>
    <cellStyle name="20% - Accent2 7 3 2 5" xfId="13672" xr:uid="{00000000-0005-0000-0000-00005B350000}"/>
    <cellStyle name="20% - Accent2 7 3 2 6" xfId="13673" xr:uid="{00000000-0005-0000-0000-00005C350000}"/>
    <cellStyle name="20% - Accent2 7 3 3" xfId="13674" xr:uid="{00000000-0005-0000-0000-00005D350000}"/>
    <cellStyle name="20% - Accent2 7 3 3 2" xfId="13675" xr:uid="{00000000-0005-0000-0000-00005E350000}"/>
    <cellStyle name="20% - Accent2 7 3 3 2 2" xfId="13676" xr:uid="{00000000-0005-0000-0000-00005F350000}"/>
    <cellStyle name="20% - Accent2 7 3 3 3" xfId="13677" xr:uid="{00000000-0005-0000-0000-000060350000}"/>
    <cellStyle name="20% - Accent2 7 3 3 4" xfId="13678" xr:uid="{00000000-0005-0000-0000-000061350000}"/>
    <cellStyle name="20% - Accent2 7 3 4" xfId="13679" xr:uid="{00000000-0005-0000-0000-000062350000}"/>
    <cellStyle name="20% - Accent2 7 3 4 2" xfId="13680" xr:uid="{00000000-0005-0000-0000-000063350000}"/>
    <cellStyle name="20% - Accent2 7 3 4 2 2" xfId="13681" xr:uid="{00000000-0005-0000-0000-000064350000}"/>
    <cellStyle name="20% - Accent2 7 3 4 3" xfId="13682" xr:uid="{00000000-0005-0000-0000-000065350000}"/>
    <cellStyle name="20% - Accent2 7 3 4 4" xfId="13683" xr:uid="{00000000-0005-0000-0000-000066350000}"/>
    <cellStyle name="20% - Accent2 7 3 5" xfId="13684" xr:uid="{00000000-0005-0000-0000-000067350000}"/>
    <cellStyle name="20% - Accent2 7 3 5 2" xfId="13685" xr:uid="{00000000-0005-0000-0000-000068350000}"/>
    <cellStyle name="20% - Accent2 7 3 6" xfId="13686" xr:uid="{00000000-0005-0000-0000-000069350000}"/>
    <cellStyle name="20% - Accent2 7 3 7" xfId="13687" xr:uid="{00000000-0005-0000-0000-00006A350000}"/>
    <cellStyle name="20% - Accent2 7 4" xfId="13688" xr:uid="{00000000-0005-0000-0000-00006B350000}"/>
    <cellStyle name="20% - Accent2 7 5" xfId="13689" xr:uid="{00000000-0005-0000-0000-00006C350000}"/>
    <cellStyle name="20% - Accent2 7 5 2" xfId="13690" xr:uid="{00000000-0005-0000-0000-00006D350000}"/>
    <cellStyle name="20% - Accent2 7 5 2 2" xfId="13691" xr:uid="{00000000-0005-0000-0000-00006E350000}"/>
    <cellStyle name="20% - Accent2 7 5 2 2 2" xfId="13692" xr:uid="{00000000-0005-0000-0000-00006F350000}"/>
    <cellStyle name="20% - Accent2 7 5 2 3" xfId="13693" xr:uid="{00000000-0005-0000-0000-000070350000}"/>
    <cellStyle name="20% - Accent2 7 5 2 4" xfId="13694" xr:uid="{00000000-0005-0000-0000-000071350000}"/>
    <cellStyle name="20% - Accent2 7 5 3" xfId="13695" xr:uid="{00000000-0005-0000-0000-000072350000}"/>
    <cellStyle name="20% - Accent2 7 5 3 2" xfId="13696" xr:uid="{00000000-0005-0000-0000-000073350000}"/>
    <cellStyle name="20% - Accent2 7 5 3 2 2" xfId="13697" xr:uid="{00000000-0005-0000-0000-000074350000}"/>
    <cellStyle name="20% - Accent2 7 5 3 3" xfId="13698" xr:uid="{00000000-0005-0000-0000-000075350000}"/>
    <cellStyle name="20% - Accent2 7 5 3 4" xfId="13699" xr:uid="{00000000-0005-0000-0000-000076350000}"/>
    <cellStyle name="20% - Accent2 7 5 4" xfId="13700" xr:uid="{00000000-0005-0000-0000-000077350000}"/>
    <cellStyle name="20% - Accent2 7 5 4 2" xfId="13701" xr:uid="{00000000-0005-0000-0000-000078350000}"/>
    <cellStyle name="20% - Accent2 7 5 5" xfId="13702" xr:uid="{00000000-0005-0000-0000-000079350000}"/>
    <cellStyle name="20% - Accent2 7 5 6" xfId="13703" xr:uid="{00000000-0005-0000-0000-00007A350000}"/>
    <cellStyle name="20% - Accent2 7 6" xfId="13704" xr:uid="{00000000-0005-0000-0000-00007B350000}"/>
    <cellStyle name="20% - Accent2 7 6 2" xfId="13705" xr:uid="{00000000-0005-0000-0000-00007C350000}"/>
    <cellStyle name="20% - Accent2 7 6 2 2" xfId="13706" xr:uid="{00000000-0005-0000-0000-00007D350000}"/>
    <cellStyle name="20% - Accent2 7 6 3" xfId="13707" xr:uid="{00000000-0005-0000-0000-00007E350000}"/>
    <cellStyle name="20% - Accent2 7 6 4" xfId="13708" xr:uid="{00000000-0005-0000-0000-00007F350000}"/>
    <cellStyle name="20% - Accent2 7 7" xfId="13709" xr:uid="{00000000-0005-0000-0000-000080350000}"/>
    <cellStyle name="20% - Accent2 7 7 2" xfId="13710" xr:uid="{00000000-0005-0000-0000-000081350000}"/>
    <cellStyle name="20% - Accent2 7 7 2 2" xfId="13711" xr:uid="{00000000-0005-0000-0000-000082350000}"/>
    <cellStyle name="20% - Accent2 7 7 3" xfId="13712" xr:uid="{00000000-0005-0000-0000-000083350000}"/>
    <cellStyle name="20% - Accent2 7 7 4" xfId="13713" xr:uid="{00000000-0005-0000-0000-000084350000}"/>
    <cellStyle name="20% - Accent2 7 8" xfId="13714" xr:uid="{00000000-0005-0000-0000-000085350000}"/>
    <cellStyle name="20% - Accent2 7 8 2" xfId="13715" xr:uid="{00000000-0005-0000-0000-000086350000}"/>
    <cellStyle name="20% - Accent2 7 9" xfId="13716" xr:uid="{00000000-0005-0000-0000-000087350000}"/>
    <cellStyle name="20% - Accent2 8" xfId="13717" xr:uid="{00000000-0005-0000-0000-000088350000}"/>
    <cellStyle name="20% - Accent2 8 10" xfId="13718" xr:uid="{00000000-0005-0000-0000-000089350000}"/>
    <cellStyle name="20% - Accent2 8 2" xfId="13719" xr:uid="{00000000-0005-0000-0000-00008A350000}"/>
    <cellStyle name="20% - Accent2 8 2 2" xfId="13720" xr:uid="{00000000-0005-0000-0000-00008B350000}"/>
    <cellStyle name="20% - Accent2 8 2 2 2" xfId="13721" xr:uid="{00000000-0005-0000-0000-00008C350000}"/>
    <cellStyle name="20% - Accent2 8 2 2 2 2" xfId="13722" xr:uid="{00000000-0005-0000-0000-00008D350000}"/>
    <cellStyle name="20% - Accent2 8 2 2 2 2 2" xfId="13723" xr:uid="{00000000-0005-0000-0000-00008E350000}"/>
    <cellStyle name="20% - Accent2 8 2 2 2 2 2 2" xfId="13724" xr:uid="{00000000-0005-0000-0000-00008F350000}"/>
    <cellStyle name="20% - Accent2 8 2 2 2 2 3" xfId="13725" xr:uid="{00000000-0005-0000-0000-000090350000}"/>
    <cellStyle name="20% - Accent2 8 2 2 2 2 4" xfId="13726" xr:uid="{00000000-0005-0000-0000-000091350000}"/>
    <cellStyle name="20% - Accent2 8 2 2 2 3" xfId="13727" xr:uid="{00000000-0005-0000-0000-000092350000}"/>
    <cellStyle name="20% - Accent2 8 2 2 2 3 2" xfId="13728" xr:uid="{00000000-0005-0000-0000-000093350000}"/>
    <cellStyle name="20% - Accent2 8 2 2 2 3 2 2" xfId="13729" xr:uid="{00000000-0005-0000-0000-000094350000}"/>
    <cellStyle name="20% - Accent2 8 2 2 2 3 3" xfId="13730" xr:uid="{00000000-0005-0000-0000-000095350000}"/>
    <cellStyle name="20% - Accent2 8 2 2 2 3 4" xfId="13731" xr:uid="{00000000-0005-0000-0000-000096350000}"/>
    <cellStyle name="20% - Accent2 8 2 2 2 4" xfId="13732" xr:uid="{00000000-0005-0000-0000-000097350000}"/>
    <cellStyle name="20% - Accent2 8 2 2 2 4 2" xfId="13733" xr:uid="{00000000-0005-0000-0000-000098350000}"/>
    <cellStyle name="20% - Accent2 8 2 2 2 5" xfId="13734" xr:uid="{00000000-0005-0000-0000-000099350000}"/>
    <cellStyle name="20% - Accent2 8 2 2 2 6" xfId="13735" xr:uid="{00000000-0005-0000-0000-00009A350000}"/>
    <cellStyle name="20% - Accent2 8 2 2 3" xfId="13736" xr:uid="{00000000-0005-0000-0000-00009B350000}"/>
    <cellStyle name="20% - Accent2 8 2 2 3 2" xfId="13737" xr:uid="{00000000-0005-0000-0000-00009C350000}"/>
    <cellStyle name="20% - Accent2 8 2 2 3 2 2" xfId="13738" xr:uid="{00000000-0005-0000-0000-00009D350000}"/>
    <cellStyle name="20% - Accent2 8 2 2 3 3" xfId="13739" xr:uid="{00000000-0005-0000-0000-00009E350000}"/>
    <cellStyle name="20% - Accent2 8 2 2 3 4" xfId="13740" xr:uid="{00000000-0005-0000-0000-00009F350000}"/>
    <cellStyle name="20% - Accent2 8 2 2 4" xfId="13741" xr:uid="{00000000-0005-0000-0000-0000A0350000}"/>
    <cellStyle name="20% - Accent2 8 2 2 4 2" xfId="13742" xr:uid="{00000000-0005-0000-0000-0000A1350000}"/>
    <cellStyle name="20% - Accent2 8 2 2 4 2 2" xfId="13743" xr:uid="{00000000-0005-0000-0000-0000A2350000}"/>
    <cellStyle name="20% - Accent2 8 2 2 4 3" xfId="13744" xr:uid="{00000000-0005-0000-0000-0000A3350000}"/>
    <cellStyle name="20% - Accent2 8 2 2 4 4" xfId="13745" xr:uid="{00000000-0005-0000-0000-0000A4350000}"/>
    <cellStyle name="20% - Accent2 8 2 2 5" xfId="13746" xr:uid="{00000000-0005-0000-0000-0000A5350000}"/>
    <cellStyle name="20% - Accent2 8 2 2 5 2" xfId="13747" xr:uid="{00000000-0005-0000-0000-0000A6350000}"/>
    <cellStyle name="20% - Accent2 8 2 2 6" xfId="13748" xr:uid="{00000000-0005-0000-0000-0000A7350000}"/>
    <cellStyle name="20% - Accent2 8 2 2 7" xfId="13749" xr:uid="{00000000-0005-0000-0000-0000A8350000}"/>
    <cellStyle name="20% - Accent2 8 2 3" xfId="13750" xr:uid="{00000000-0005-0000-0000-0000A9350000}"/>
    <cellStyle name="20% - Accent2 8 2 3 2" xfId="13751" xr:uid="{00000000-0005-0000-0000-0000AA350000}"/>
    <cellStyle name="20% - Accent2 8 2 3 2 2" xfId="13752" xr:uid="{00000000-0005-0000-0000-0000AB350000}"/>
    <cellStyle name="20% - Accent2 8 2 3 2 2 2" xfId="13753" xr:uid="{00000000-0005-0000-0000-0000AC350000}"/>
    <cellStyle name="20% - Accent2 8 2 3 2 3" xfId="13754" xr:uid="{00000000-0005-0000-0000-0000AD350000}"/>
    <cellStyle name="20% - Accent2 8 2 3 2 4" xfId="13755" xr:uid="{00000000-0005-0000-0000-0000AE350000}"/>
    <cellStyle name="20% - Accent2 8 2 3 3" xfId="13756" xr:uid="{00000000-0005-0000-0000-0000AF350000}"/>
    <cellStyle name="20% - Accent2 8 2 3 3 2" xfId="13757" xr:uid="{00000000-0005-0000-0000-0000B0350000}"/>
    <cellStyle name="20% - Accent2 8 2 3 3 2 2" xfId="13758" xr:uid="{00000000-0005-0000-0000-0000B1350000}"/>
    <cellStyle name="20% - Accent2 8 2 3 3 3" xfId="13759" xr:uid="{00000000-0005-0000-0000-0000B2350000}"/>
    <cellStyle name="20% - Accent2 8 2 3 3 4" xfId="13760" xr:uid="{00000000-0005-0000-0000-0000B3350000}"/>
    <cellStyle name="20% - Accent2 8 2 3 4" xfId="13761" xr:uid="{00000000-0005-0000-0000-0000B4350000}"/>
    <cellStyle name="20% - Accent2 8 2 3 4 2" xfId="13762" xr:uid="{00000000-0005-0000-0000-0000B5350000}"/>
    <cellStyle name="20% - Accent2 8 2 3 5" xfId="13763" xr:uid="{00000000-0005-0000-0000-0000B6350000}"/>
    <cellStyle name="20% - Accent2 8 2 3 6" xfId="13764" xr:uid="{00000000-0005-0000-0000-0000B7350000}"/>
    <cellStyle name="20% - Accent2 8 2 4" xfId="13765" xr:uid="{00000000-0005-0000-0000-0000B8350000}"/>
    <cellStyle name="20% - Accent2 8 2 4 2" xfId="13766" xr:uid="{00000000-0005-0000-0000-0000B9350000}"/>
    <cellStyle name="20% - Accent2 8 2 4 2 2" xfId="13767" xr:uid="{00000000-0005-0000-0000-0000BA350000}"/>
    <cellStyle name="20% - Accent2 8 2 4 3" xfId="13768" xr:uid="{00000000-0005-0000-0000-0000BB350000}"/>
    <cellStyle name="20% - Accent2 8 2 4 4" xfId="13769" xr:uid="{00000000-0005-0000-0000-0000BC350000}"/>
    <cellStyle name="20% - Accent2 8 2 5" xfId="13770" xr:uid="{00000000-0005-0000-0000-0000BD350000}"/>
    <cellStyle name="20% - Accent2 8 2 5 2" xfId="13771" xr:uid="{00000000-0005-0000-0000-0000BE350000}"/>
    <cellStyle name="20% - Accent2 8 2 5 2 2" xfId="13772" xr:uid="{00000000-0005-0000-0000-0000BF350000}"/>
    <cellStyle name="20% - Accent2 8 2 5 3" xfId="13773" xr:uid="{00000000-0005-0000-0000-0000C0350000}"/>
    <cellStyle name="20% - Accent2 8 2 5 4" xfId="13774" xr:uid="{00000000-0005-0000-0000-0000C1350000}"/>
    <cellStyle name="20% - Accent2 8 2 6" xfId="13775" xr:uid="{00000000-0005-0000-0000-0000C2350000}"/>
    <cellStyle name="20% - Accent2 8 2 6 2" xfId="13776" xr:uid="{00000000-0005-0000-0000-0000C3350000}"/>
    <cellStyle name="20% - Accent2 8 2 7" xfId="13777" xr:uid="{00000000-0005-0000-0000-0000C4350000}"/>
    <cellStyle name="20% - Accent2 8 2 8" xfId="13778" xr:uid="{00000000-0005-0000-0000-0000C5350000}"/>
    <cellStyle name="20% - Accent2 8 3" xfId="13779" xr:uid="{00000000-0005-0000-0000-0000C6350000}"/>
    <cellStyle name="20% - Accent2 8 3 2" xfId="13780" xr:uid="{00000000-0005-0000-0000-0000C7350000}"/>
    <cellStyle name="20% - Accent2 8 3 2 2" xfId="13781" xr:uid="{00000000-0005-0000-0000-0000C8350000}"/>
    <cellStyle name="20% - Accent2 8 3 2 2 2" xfId="13782" xr:uid="{00000000-0005-0000-0000-0000C9350000}"/>
    <cellStyle name="20% - Accent2 8 3 2 2 2 2" xfId="13783" xr:uid="{00000000-0005-0000-0000-0000CA350000}"/>
    <cellStyle name="20% - Accent2 8 3 2 2 3" xfId="13784" xr:uid="{00000000-0005-0000-0000-0000CB350000}"/>
    <cellStyle name="20% - Accent2 8 3 2 2 4" xfId="13785" xr:uid="{00000000-0005-0000-0000-0000CC350000}"/>
    <cellStyle name="20% - Accent2 8 3 2 3" xfId="13786" xr:uid="{00000000-0005-0000-0000-0000CD350000}"/>
    <cellStyle name="20% - Accent2 8 3 2 3 2" xfId="13787" xr:uid="{00000000-0005-0000-0000-0000CE350000}"/>
    <cellStyle name="20% - Accent2 8 3 2 3 2 2" xfId="13788" xr:uid="{00000000-0005-0000-0000-0000CF350000}"/>
    <cellStyle name="20% - Accent2 8 3 2 3 3" xfId="13789" xr:uid="{00000000-0005-0000-0000-0000D0350000}"/>
    <cellStyle name="20% - Accent2 8 3 2 3 4" xfId="13790" xr:uid="{00000000-0005-0000-0000-0000D1350000}"/>
    <cellStyle name="20% - Accent2 8 3 2 4" xfId="13791" xr:uid="{00000000-0005-0000-0000-0000D2350000}"/>
    <cellStyle name="20% - Accent2 8 3 2 4 2" xfId="13792" xr:uid="{00000000-0005-0000-0000-0000D3350000}"/>
    <cellStyle name="20% - Accent2 8 3 2 5" xfId="13793" xr:uid="{00000000-0005-0000-0000-0000D4350000}"/>
    <cellStyle name="20% - Accent2 8 3 2 6" xfId="13794" xr:uid="{00000000-0005-0000-0000-0000D5350000}"/>
    <cellStyle name="20% - Accent2 8 3 3" xfId="13795" xr:uid="{00000000-0005-0000-0000-0000D6350000}"/>
    <cellStyle name="20% - Accent2 8 3 3 2" xfId="13796" xr:uid="{00000000-0005-0000-0000-0000D7350000}"/>
    <cellStyle name="20% - Accent2 8 3 3 2 2" xfId="13797" xr:uid="{00000000-0005-0000-0000-0000D8350000}"/>
    <cellStyle name="20% - Accent2 8 3 3 3" xfId="13798" xr:uid="{00000000-0005-0000-0000-0000D9350000}"/>
    <cellStyle name="20% - Accent2 8 3 3 4" xfId="13799" xr:uid="{00000000-0005-0000-0000-0000DA350000}"/>
    <cellStyle name="20% - Accent2 8 3 4" xfId="13800" xr:uid="{00000000-0005-0000-0000-0000DB350000}"/>
    <cellStyle name="20% - Accent2 8 3 4 2" xfId="13801" xr:uid="{00000000-0005-0000-0000-0000DC350000}"/>
    <cellStyle name="20% - Accent2 8 3 4 2 2" xfId="13802" xr:uid="{00000000-0005-0000-0000-0000DD350000}"/>
    <cellStyle name="20% - Accent2 8 3 4 3" xfId="13803" xr:uid="{00000000-0005-0000-0000-0000DE350000}"/>
    <cellStyle name="20% - Accent2 8 3 4 4" xfId="13804" xr:uid="{00000000-0005-0000-0000-0000DF350000}"/>
    <cellStyle name="20% - Accent2 8 3 5" xfId="13805" xr:uid="{00000000-0005-0000-0000-0000E0350000}"/>
    <cellStyle name="20% - Accent2 8 3 5 2" xfId="13806" xr:uid="{00000000-0005-0000-0000-0000E1350000}"/>
    <cellStyle name="20% - Accent2 8 3 6" xfId="13807" xr:uid="{00000000-0005-0000-0000-0000E2350000}"/>
    <cellStyle name="20% - Accent2 8 3 7" xfId="13808" xr:uid="{00000000-0005-0000-0000-0000E3350000}"/>
    <cellStyle name="20% - Accent2 8 4" xfId="13809" xr:uid="{00000000-0005-0000-0000-0000E4350000}"/>
    <cellStyle name="20% - Accent2 8 5" xfId="13810" xr:uid="{00000000-0005-0000-0000-0000E5350000}"/>
    <cellStyle name="20% - Accent2 8 5 2" xfId="13811" xr:uid="{00000000-0005-0000-0000-0000E6350000}"/>
    <cellStyle name="20% - Accent2 8 5 2 2" xfId="13812" xr:uid="{00000000-0005-0000-0000-0000E7350000}"/>
    <cellStyle name="20% - Accent2 8 5 2 2 2" xfId="13813" xr:uid="{00000000-0005-0000-0000-0000E8350000}"/>
    <cellStyle name="20% - Accent2 8 5 2 3" xfId="13814" xr:uid="{00000000-0005-0000-0000-0000E9350000}"/>
    <cellStyle name="20% - Accent2 8 5 2 4" xfId="13815" xr:uid="{00000000-0005-0000-0000-0000EA350000}"/>
    <cellStyle name="20% - Accent2 8 5 3" xfId="13816" xr:uid="{00000000-0005-0000-0000-0000EB350000}"/>
    <cellStyle name="20% - Accent2 8 5 3 2" xfId="13817" xr:uid="{00000000-0005-0000-0000-0000EC350000}"/>
    <cellStyle name="20% - Accent2 8 5 3 2 2" xfId="13818" xr:uid="{00000000-0005-0000-0000-0000ED350000}"/>
    <cellStyle name="20% - Accent2 8 5 3 3" xfId="13819" xr:uid="{00000000-0005-0000-0000-0000EE350000}"/>
    <cellStyle name="20% - Accent2 8 5 3 4" xfId="13820" xr:uid="{00000000-0005-0000-0000-0000EF350000}"/>
    <cellStyle name="20% - Accent2 8 5 4" xfId="13821" xr:uid="{00000000-0005-0000-0000-0000F0350000}"/>
    <cellStyle name="20% - Accent2 8 5 4 2" xfId="13822" xr:uid="{00000000-0005-0000-0000-0000F1350000}"/>
    <cellStyle name="20% - Accent2 8 5 5" xfId="13823" xr:uid="{00000000-0005-0000-0000-0000F2350000}"/>
    <cellStyle name="20% - Accent2 8 5 6" xfId="13824" xr:uid="{00000000-0005-0000-0000-0000F3350000}"/>
    <cellStyle name="20% - Accent2 8 6" xfId="13825" xr:uid="{00000000-0005-0000-0000-0000F4350000}"/>
    <cellStyle name="20% - Accent2 8 6 2" xfId="13826" xr:uid="{00000000-0005-0000-0000-0000F5350000}"/>
    <cellStyle name="20% - Accent2 8 6 2 2" xfId="13827" xr:uid="{00000000-0005-0000-0000-0000F6350000}"/>
    <cellStyle name="20% - Accent2 8 6 3" xfId="13828" xr:uid="{00000000-0005-0000-0000-0000F7350000}"/>
    <cellStyle name="20% - Accent2 8 6 4" xfId="13829" xr:uid="{00000000-0005-0000-0000-0000F8350000}"/>
    <cellStyle name="20% - Accent2 8 7" xfId="13830" xr:uid="{00000000-0005-0000-0000-0000F9350000}"/>
    <cellStyle name="20% - Accent2 8 7 2" xfId="13831" xr:uid="{00000000-0005-0000-0000-0000FA350000}"/>
    <cellStyle name="20% - Accent2 8 7 2 2" xfId="13832" xr:uid="{00000000-0005-0000-0000-0000FB350000}"/>
    <cellStyle name="20% - Accent2 8 7 3" xfId="13833" xr:uid="{00000000-0005-0000-0000-0000FC350000}"/>
    <cellStyle name="20% - Accent2 8 7 4" xfId="13834" xr:uid="{00000000-0005-0000-0000-0000FD350000}"/>
    <cellStyle name="20% - Accent2 8 8" xfId="13835" xr:uid="{00000000-0005-0000-0000-0000FE350000}"/>
    <cellStyle name="20% - Accent2 8 8 2" xfId="13836" xr:uid="{00000000-0005-0000-0000-0000FF350000}"/>
    <cellStyle name="20% - Accent2 8 9" xfId="13837" xr:uid="{00000000-0005-0000-0000-000000360000}"/>
    <cellStyle name="20% - Accent2 9" xfId="13838" xr:uid="{00000000-0005-0000-0000-000001360000}"/>
    <cellStyle name="20% - Accent2 9 10" xfId="13839" xr:uid="{00000000-0005-0000-0000-000002360000}"/>
    <cellStyle name="20% - Accent2 9 2" xfId="13840" xr:uid="{00000000-0005-0000-0000-000003360000}"/>
    <cellStyle name="20% - Accent2 9 2 2" xfId="13841" xr:uid="{00000000-0005-0000-0000-000004360000}"/>
    <cellStyle name="20% - Accent2 9 2 2 2" xfId="13842" xr:uid="{00000000-0005-0000-0000-000005360000}"/>
    <cellStyle name="20% - Accent2 9 2 2 2 2" xfId="13843" xr:uid="{00000000-0005-0000-0000-000006360000}"/>
    <cellStyle name="20% - Accent2 9 2 2 2 2 2" xfId="13844" xr:uid="{00000000-0005-0000-0000-000007360000}"/>
    <cellStyle name="20% - Accent2 9 2 2 2 2 2 2" xfId="13845" xr:uid="{00000000-0005-0000-0000-000008360000}"/>
    <cellStyle name="20% - Accent2 9 2 2 2 2 3" xfId="13846" xr:uid="{00000000-0005-0000-0000-000009360000}"/>
    <cellStyle name="20% - Accent2 9 2 2 2 2 4" xfId="13847" xr:uid="{00000000-0005-0000-0000-00000A360000}"/>
    <cellStyle name="20% - Accent2 9 2 2 2 3" xfId="13848" xr:uid="{00000000-0005-0000-0000-00000B360000}"/>
    <cellStyle name="20% - Accent2 9 2 2 2 3 2" xfId="13849" xr:uid="{00000000-0005-0000-0000-00000C360000}"/>
    <cellStyle name="20% - Accent2 9 2 2 2 3 2 2" xfId="13850" xr:uid="{00000000-0005-0000-0000-00000D360000}"/>
    <cellStyle name="20% - Accent2 9 2 2 2 3 3" xfId="13851" xr:uid="{00000000-0005-0000-0000-00000E360000}"/>
    <cellStyle name="20% - Accent2 9 2 2 2 3 4" xfId="13852" xr:uid="{00000000-0005-0000-0000-00000F360000}"/>
    <cellStyle name="20% - Accent2 9 2 2 2 4" xfId="13853" xr:uid="{00000000-0005-0000-0000-000010360000}"/>
    <cellStyle name="20% - Accent2 9 2 2 2 4 2" xfId="13854" xr:uid="{00000000-0005-0000-0000-000011360000}"/>
    <cellStyle name="20% - Accent2 9 2 2 2 5" xfId="13855" xr:uid="{00000000-0005-0000-0000-000012360000}"/>
    <cellStyle name="20% - Accent2 9 2 2 2 6" xfId="13856" xr:uid="{00000000-0005-0000-0000-000013360000}"/>
    <cellStyle name="20% - Accent2 9 2 2 3" xfId="13857" xr:uid="{00000000-0005-0000-0000-000014360000}"/>
    <cellStyle name="20% - Accent2 9 2 2 3 2" xfId="13858" xr:uid="{00000000-0005-0000-0000-000015360000}"/>
    <cellStyle name="20% - Accent2 9 2 2 3 2 2" xfId="13859" xr:uid="{00000000-0005-0000-0000-000016360000}"/>
    <cellStyle name="20% - Accent2 9 2 2 3 3" xfId="13860" xr:uid="{00000000-0005-0000-0000-000017360000}"/>
    <cellStyle name="20% - Accent2 9 2 2 3 4" xfId="13861" xr:uid="{00000000-0005-0000-0000-000018360000}"/>
    <cellStyle name="20% - Accent2 9 2 2 4" xfId="13862" xr:uid="{00000000-0005-0000-0000-000019360000}"/>
    <cellStyle name="20% - Accent2 9 2 2 4 2" xfId="13863" xr:uid="{00000000-0005-0000-0000-00001A360000}"/>
    <cellStyle name="20% - Accent2 9 2 2 4 2 2" xfId="13864" xr:uid="{00000000-0005-0000-0000-00001B360000}"/>
    <cellStyle name="20% - Accent2 9 2 2 4 3" xfId="13865" xr:uid="{00000000-0005-0000-0000-00001C360000}"/>
    <cellStyle name="20% - Accent2 9 2 2 4 4" xfId="13866" xr:uid="{00000000-0005-0000-0000-00001D360000}"/>
    <cellStyle name="20% - Accent2 9 2 2 5" xfId="13867" xr:uid="{00000000-0005-0000-0000-00001E360000}"/>
    <cellStyle name="20% - Accent2 9 2 2 5 2" xfId="13868" xr:uid="{00000000-0005-0000-0000-00001F360000}"/>
    <cellStyle name="20% - Accent2 9 2 2 6" xfId="13869" xr:uid="{00000000-0005-0000-0000-000020360000}"/>
    <cellStyle name="20% - Accent2 9 2 2 7" xfId="13870" xr:uid="{00000000-0005-0000-0000-000021360000}"/>
    <cellStyle name="20% - Accent2 9 2 3" xfId="13871" xr:uid="{00000000-0005-0000-0000-000022360000}"/>
    <cellStyle name="20% - Accent2 9 2 3 2" xfId="13872" xr:uid="{00000000-0005-0000-0000-000023360000}"/>
    <cellStyle name="20% - Accent2 9 2 3 2 2" xfId="13873" xr:uid="{00000000-0005-0000-0000-000024360000}"/>
    <cellStyle name="20% - Accent2 9 2 3 2 2 2" xfId="13874" xr:uid="{00000000-0005-0000-0000-000025360000}"/>
    <cellStyle name="20% - Accent2 9 2 3 2 3" xfId="13875" xr:uid="{00000000-0005-0000-0000-000026360000}"/>
    <cellStyle name="20% - Accent2 9 2 3 2 4" xfId="13876" xr:uid="{00000000-0005-0000-0000-000027360000}"/>
    <cellStyle name="20% - Accent2 9 2 3 3" xfId="13877" xr:uid="{00000000-0005-0000-0000-000028360000}"/>
    <cellStyle name="20% - Accent2 9 2 3 3 2" xfId="13878" xr:uid="{00000000-0005-0000-0000-000029360000}"/>
    <cellStyle name="20% - Accent2 9 2 3 3 2 2" xfId="13879" xr:uid="{00000000-0005-0000-0000-00002A360000}"/>
    <cellStyle name="20% - Accent2 9 2 3 3 3" xfId="13880" xr:uid="{00000000-0005-0000-0000-00002B360000}"/>
    <cellStyle name="20% - Accent2 9 2 3 3 4" xfId="13881" xr:uid="{00000000-0005-0000-0000-00002C360000}"/>
    <cellStyle name="20% - Accent2 9 2 3 4" xfId="13882" xr:uid="{00000000-0005-0000-0000-00002D360000}"/>
    <cellStyle name="20% - Accent2 9 2 3 4 2" xfId="13883" xr:uid="{00000000-0005-0000-0000-00002E360000}"/>
    <cellStyle name="20% - Accent2 9 2 3 5" xfId="13884" xr:uid="{00000000-0005-0000-0000-00002F360000}"/>
    <cellStyle name="20% - Accent2 9 2 3 6" xfId="13885" xr:uid="{00000000-0005-0000-0000-000030360000}"/>
    <cellStyle name="20% - Accent2 9 2 4" xfId="13886" xr:uid="{00000000-0005-0000-0000-000031360000}"/>
    <cellStyle name="20% - Accent2 9 2 4 2" xfId="13887" xr:uid="{00000000-0005-0000-0000-000032360000}"/>
    <cellStyle name="20% - Accent2 9 2 4 2 2" xfId="13888" xr:uid="{00000000-0005-0000-0000-000033360000}"/>
    <cellStyle name="20% - Accent2 9 2 4 3" xfId="13889" xr:uid="{00000000-0005-0000-0000-000034360000}"/>
    <cellStyle name="20% - Accent2 9 2 4 4" xfId="13890" xr:uid="{00000000-0005-0000-0000-000035360000}"/>
    <cellStyle name="20% - Accent2 9 2 5" xfId="13891" xr:uid="{00000000-0005-0000-0000-000036360000}"/>
    <cellStyle name="20% - Accent2 9 2 5 2" xfId="13892" xr:uid="{00000000-0005-0000-0000-000037360000}"/>
    <cellStyle name="20% - Accent2 9 2 5 2 2" xfId="13893" xr:uid="{00000000-0005-0000-0000-000038360000}"/>
    <cellStyle name="20% - Accent2 9 2 5 3" xfId="13894" xr:uid="{00000000-0005-0000-0000-000039360000}"/>
    <cellStyle name="20% - Accent2 9 2 5 4" xfId="13895" xr:uid="{00000000-0005-0000-0000-00003A360000}"/>
    <cellStyle name="20% - Accent2 9 2 6" xfId="13896" xr:uid="{00000000-0005-0000-0000-00003B360000}"/>
    <cellStyle name="20% - Accent2 9 2 6 2" xfId="13897" xr:uid="{00000000-0005-0000-0000-00003C360000}"/>
    <cellStyle name="20% - Accent2 9 2 7" xfId="13898" xr:uid="{00000000-0005-0000-0000-00003D360000}"/>
    <cellStyle name="20% - Accent2 9 2 8" xfId="13899" xr:uid="{00000000-0005-0000-0000-00003E360000}"/>
    <cellStyle name="20% - Accent2 9 3" xfId="13900" xr:uid="{00000000-0005-0000-0000-00003F360000}"/>
    <cellStyle name="20% - Accent2 9 3 2" xfId="13901" xr:uid="{00000000-0005-0000-0000-000040360000}"/>
    <cellStyle name="20% - Accent2 9 3 2 2" xfId="13902" xr:uid="{00000000-0005-0000-0000-000041360000}"/>
    <cellStyle name="20% - Accent2 9 3 2 2 2" xfId="13903" xr:uid="{00000000-0005-0000-0000-000042360000}"/>
    <cellStyle name="20% - Accent2 9 3 2 2 2 2" xfId="13904" xr:uid="{00000000-0005-0000-0000-000043360000}"/>
    <cellStyle name="20% - Accent2 9 3 2 2 3" xfId="13905" xr:uid="{00000000-0005-0000-0000-000044360000}"/>
    <cellStyle name="20% - Accent2 9 3 2 2 4" xfId="13906" xr:uid="{00000000-0005-0000-0000-000045360000}"/>
    <cellStyle name="20% - Accent2 9 3 2 3" xfId="13907" xr:uid="{00000000-0005-0000-0000-000046360000}"/>
    <cellStyle name="20% - Accent2 9 3 2 3 2" xfId="13908" xr:uid="{00000000-0005-0000-0000-000047360000}"/>
    <cellStyle name="20% - Accent2 9 3 2 3 2 2" xfId="13909" xr:uid="{00000000-0005-0000-0000-000048360000}"/>
    <cellStyle name="20% - Accent2 9 3 2 3 3" xfId="13910" xr:uid="{00000000-0005-0000-0000-000049360000}"/>
    <cellStyle name="20% - Accent2 9 3 2 3 4" xfId="13911" xr:uid="{00000000-0005-0000-0000-00004A360000}"/>
    <cellStyle name="20% - Accent2 9 3 2 4" xfId="13912" xr:uid="{00000000-0005-0000-0000-00004B360000}"/>
    <cellStyle name="20% - Accent2 9 3 2 4 2" xfId="13913" xr:uid="{00000000-0005-0000-0000-00004C360000}"/>
    <cellStyle name="20% - Accent2 9 3 2 5" xfId="13914" xr:uid="{00000000-0005-0000-0000-00004D360000}"/>
    <cellStyle name="20% - Accent2 9 3 2 6" xfId="13915" xr:uid="{00000000-0005-0000-0000-00004E360000}"/>
    <cellStyle name="20% - Accent2 9 3 3" xfId="13916" xr:uid="{00000000-0005-0000-0000-00004F360000}"/>
    <cellStyle name="20% - Accent2 9 3 3 2" xfId="13917" xr:uid="{00000000-0005-0000-0000-000050360000}"/>
    <cellStyle name="20% - Accent2 9 3 3 2 2" xfId="13918" xr:uid="{00000000-0005-0000-0000-000051360000}"/>
    <cellStyle name="20% - Accent2 9 3 3 3" xfId="13919" xr:uid="{00000000-0005-0000-0000-000052360000}"/>
    <cellStyle name="20% - Accent2 9 3 3 4" xfId="13920" xr:uid="{00000000-0005-0000-0000-000053360000}"/>
    <cellStyle name="20% - Accent2 9 3 4" xfId="13921" xr:uid="{00000000-0005-0000-0000-000054360000}"/>
    <cellStyle name="20% - Accent2 9 3 4 2" xfId="13922" xr:uid="{00000000-0005-0000-0000-000055360000}"/>
    <cellStyle name="20% - Accent2 9 3 4 2 2" xfId="13923" xr:uid="{00000000-0005-0000-0000-000056360000}"/>
    <cellStyle name="20% - Accent2 9 3 4 3" xfId="13924" xr:uid="{00000000-0005-0000-0000-000057360000}"/>
    <cellStyle name="20% - Accent2 9 3 4 4" xfId="13925" xr:uid="{00000000-0005-0000-0000-000058360000}"/>
    <cellStyle name="20% - Accent2 9 3 5" xfId="13926" xr:uid="{00000000-0005-0000-0000-000059360000}"/>
    <cellStyle name="20% - Accent2 9 3 5 2" xfId="13927" xr:uid="{00000000-0005-0000-0000-00005A360000}"/>
    <cellStyle name="20% - Accent2 9 3 6" xfId="13928" xr:uid="{00000000-0005-0000-0000-00005B360000}"/>
    <cellStyle name="20% - Accent2 9 3 7" xfId="13929" xr:uid="{00000000-0005-0000-0000-00005C360000}"/>
    <cellStyle name="20% - Accent2 9 4" xfId="13930" xr:uid="{00000000-0005-0000-0000-00005D360000}"/>
    <cellStyle name="20% - Accent2 9 5" xfId="13931" xr:uid="{00000000-0005-0000-0000-00005E360000}"/>
    <cellStyle name="20% - Accent2 9 5 2" xfId="13932" xr:uid="{00000000-0005-0000-0000-00005F360000}"/>
    <cellStyle name="20% - Accent2 9 5 2 2" xfId="13933" xr:uid="{00000000-0005-0000-0000-000060360000}"/>
    <cellStyle name="20% - Accent2 9 5 2 2 2" xfId="13934" xr:uid="{00000000-0005-0000-0000-000061360000}"/>
    <cellStyle name="20% - Accent2 9 5 2 3" xfId="13935" xr:uid="{00000000-0005-0000-0000-000062360000}"/>
    <cellStyle name="20% - Accent2 9 5 2 4" xfId="13936" xr:uid="{00000000-0005-0000-0000-000063360000}"/>
    <cellStyle name="20% - Accent2 9 5 3" xfId="13937" xr:uid="{00000000-0005-0000-0000-000064360000}"/>
    <cellStyle name="20% - Accent2 9 5 3 2" xfId="13938" xr:uid="{00000000-0005-0000-0000-000065360000}"/>
    <cellStyle name="20% - Accent2 9 5 3 2 2" xfId="13939" xr:uid="{00000000-0005-0000-0000-000066360000}"/>
    <cellStyle name="20% - Accent2 9 5 3 3" xfId="13940" xr:uid="{00000000-0005-0000-0000-000067360000}"/>
    <cellStyle name="20% - Accent2 9 5 3 4" xfId="13941" xr:uid="{00000000-0005-0000-0000-000068360000}"/>
    <cellStyle name="20% - Accent2 9 5 4" xfId="13942" xr:uid="{00000000-0005-0000-0000-000069360000}"/>
    <cellStyle name="20% - Accent2 9 5 4 2" xfId="13943" xr:uid="{00000000-0005-0000-0000-00006A360000}"/>
    <cellStyle name="20% - Accent2 9 5 5" xfId="13944" xr:uid="{00000000-0005-0000-0000-00006B360000}"/>
    <cellStyle name="20% - Accent2 9 5 6" xfId="13945" xr:uid="{00000000-0005-0000-0000-00006C360000}"/>
    <cellStyle name="20% - Accent2 9 6" xfId="13946" xr:uid="{00000000-0005-0000-0000-00006D360000}"/>
    <cellStyle name="20% - Accent2 9 6 2" xfId="13947" xr:uid="{00000000-0005-0000-0000-00006E360000}"/>
    <cellStyle name="20% - Accent2 9 6 2 2" xfId="13948" xr:uid="{00000000-0005-0000-0000-00006F360000}"/>
    <cellStyle name="20% - Accent2 9 6 3" xfId="13949" xr:uid="{00000000-0005-0000-0000-000070360000}"/>
    <cellStyle name="20% - Accent2 9 6 4" xfId="13950" xr:uid="{00000000-0005-0000-0000-000071360000}"/>
    <cellStyle name="20% - Accent2 9 7" xfId="13951" xr:uid="{00000000-0005-0000-0000-000072360000}"/>
    <cellStyle name="20% - Accent2 9 7 2" xfId="13952" xr:uid="{00000000-0005-0000-0000-000073360000}"/>
    <cellStyle name="20% - Accent2 9 7 2 2" xfId="13953" xr:uid="{00000000-0005-0000-0000-000074360000}"/>
    <cellStyle name="20% - Accent2 9 7 3" xfId="13954" xr:uid="{00000000-0005-0000-0000-000075360000}"/>
    <cellStyle name="20% - Accent2 9 7 4" xfId="13955" xr:uid="{00000000-0005-0000-0000-000076360000}"/>
    <cellStyle name="20% - Accent2 9 8" xfId="13956" xr:uid="{00000000-0005-0000-0000-000077360000}"/>
    <cellStyle name="20% - Accent2 9 8 2" xfId="13957" xr:uid="{00000000-0005-0000-0000-000078360000}"/>
    <cellStyle name="20% - Accent2 9 9" xfId="13958" xr:uid="{00000000-0005-0000-0000-000079360000}"/>
    <cellStyle name="20% - Accent3 10" xfId="13959" xr:uid="{00000000-0005-0000-0000-00007A360000}"/>
    <cellStyle name="20% - Accent3 10 2" xfId="13960" xr:uid="{00000000-0005-0000-0000-00007B360000}"/>
    <cellStyle name="20% - Accent3 10 2 2" xfId="13961" xr:uid="{00000000-0005-0000-0000-00007C360000}"/>
    <cellStyle name="20% - Accent3 10 2 2 2" xfId="13962" xr:uid="{00000000-0005-0000-0000-00007D360000}"/>
    <cellStyle name="20% - Accent3 10 2 2 2 2" xfId="13963" xr:uid="{00000000-0005-0000-0000-00007E360000}"/>
    <cellStyle name="20% - Accent3 10 2 2 2 2 2" xfId="13964" xr:uid="{00000000-0005-0000-0000-00007F360000}"/>
    <cellStyle name="20% - Accent3 10 2 2 2 3" xfId="13965" xr:uid="{00000000-0005-0000-0000-000080360000}"/>
    <cellStyle name="20% - Accent3 10 2 2 2 4" xfId="13966" xr:uid="{00000000-0005-0000-0000-000081360000}"/>
    <cellStyle name="20% - Accent3 10 2 2 3" xfId="13967" xr:uid="{00000000-0005-0000-0000-000082360000}"/>
    <cellStyle name="20% - Accent3 10 2 2 3 2" xfId="13968" xr:uid="{00000000-0005-0000-0000-000083360000}"/>
    <cellStyle name="20% - Accent3 10 2 2 3 2 2" xfId="13969" xr:uid="{00000000-0005-0000-0000-000084360000}"/>
    <cellStyle name="20% - Accent3 10 2 2 3 3" xfId="13970" xr:uid="{00000000-0005-0000-0000-000085360000}"/>
    <cellStyle name="20% - Accent3 10 2 2 3 4" xfId="13971" xr:uid="{00000000-0005-0000-0000-000086360000}"/>
    <cellStyle name="20% - Accent3 10 2 2 4" xfId="13972" xr:uid="{00000000-0005-0000-0000-000087360000}"/>
    <cellStyle name="20% - Accent3 10 2 2 4 2" xfId="13973" xr:uid="{00000000-0005-0000-0000-000088360000}"/>
    <cellStyle name="20% - Accent3 10 2 2 5" xfId="13974" xr:uid="{00000000-0005-0000-0000-000089360000}"/>
    <cellStyle name="20% - Accent3 10 2 2 6" xfId="13975" xr:uid="{00000000-0005-0000-0000-00008A360000}"/>
    <cellStyle name="20% - Accent3 10 2 3" xfId="13976" xr:uid="{00000000-0005-0000-0000-00008B360000}"/>
    <cellStyle name="20% - Accent3 10 2 3 2" xfId="13977" xr:uid="{00000000-0005-0000-0000-00008C360000}"/>
    <cellStyle name="20% - Accent3 10 2 3 2 2" xfId="13978" xr:uid="{00000000-0005-0000-0000-00008D360000}"/>
    <cellStyle name="20% - Accent3 10 2 3 3" xfId="13979" xr:uid="{00000000-0005-0000-0000-00008E360000}"/>
    <cellStyle name="20% - Accent3 10 2 3 4" xfId="13980" xr:uid="{00000000-0005-0000-0000-00008F360000}"/>
    <cellStyle name="20% - Accent3 10 2 4" xfId="13981" xr:uid="{00000000-0005-0000-0000-000090360000}"/>
    <cellStyle name="20% - Accent3 10 2 4 2" xfId="13982" xr:uid="{00000000-0005-0000-0000-000091360000}"/>
    <cellStyle name="20% - Accent3 10 2 4 2 2" xfId="13983" xr:uid="{00000000-0005-0000-0000-000092360000}"/>
    <cellStyle name="20% - Accent3 10 2 4 3" xfId="13984" xr:uid="{00000000-0005-0000-0000-000093360000}"/>
    <cellStyle name="20% - Accent3 10 2 4 4" xfId="13985" xr:uid="{00000000-0005-0000-0000-000094360000}"/>
    <cellStyle name="20% - Accent3 10 2 5" xfId="13986" xr:uid="{00000000-0005-0000-0000-000095360000}"/>
    <cellStyle name="20% - Accent3 10 2 5 2" xfId="13987" xr:uid="{00000000-0005-0000-0000-000096360000}"/>
    <cellStyle name="20% - Accent3 10 2 6" xfId="13988" xr:uid="{00000000-0005-0000-0000-000097360000}"/>
    <cellStyle name="20% - Accent3 10 2 7" xfId="13989" xr:uid="{00000000-0005-0000-0000-000098360000}"/>
    <cellStyle name="20% - Accent3 10 3" xfId="13990" xr:uid="{00000000-0005-0000-0000-000099360000}"/>
    <cellStyle name="20% - Accent3 10 4" xfId="13991" xr:uid="{00000000-0005-0000-0000-00009A360000}"/>
    <cellStyle name="20% - Accent3 10 4 2" xfId="13992" xr:uid="{00000000-0005-0000-0000-00009B360000}"/>
    <cellStyle name="20% - Accent3 10 4 2 2" xfId="13993" xr:uid="{00000000-0005-0000-0000-00009C360000}"/>
    <cellStyle name="20% - Accent3 10 4 2 2 2" xfId="13994" xr:uid="{00000000-0005-0000-0000-00009D360000}"/>
    <cellStyle name="20% - Accent3 10 4 2 3" xfId="13995" xr:uid="{00000000-0005-0000-0000-00009E360000}"/>
    <cellStyle name="20% - Accent3 10 4 2 4" xfId="13996" xr:uid="{00000000-0005-0000-0000-00009F360000}"/>
    <cellStyle name="20% - Accent3 10 4 3" xfId="13997" xr:uid="{00000000-0005-0000-0000-0000A0360000}"/>
    <cellStyle name="20% - Accent3 10 4 3 2" xfId="13998" xr:uid="{00000000-0005-0000-0000-0000A1360000}"/>
    <cellStyle name="20% - Accent3 10 4 3 2 2" xfId="13999" xr:uid="{00000000-0005-0000-0000-0000A2360000}"/>
    <cellStyle name="20% - Accent3 10 4 3 3" xfId="14000" xr:uid="{00000000-0005-0000-0000-0000A3360000}"/>
    <cellStyle name="20% - Accent3 10 4 3 4" xfId="14001" xr:uid="{00000000-0005-0000-0000-0000A4360000}"/>
    <cellStyle name="20% - Accent3 10 4 4" xfId="14002" xr:uid="{00000000-0005-0000-0000-0000A5360000}"/>
    <cellStyle name="20% - Accent3 10 4 4 2" xfId="14003" xr:uid="{00000000-0005-0000-0000-0000A6360000}"/>
    <cellStyle name="20% - Accent3 10 4 5" xfId="14004" xr:uid="{00000000-0005-0000-0000-0000A7360000}"/>
    <cellStyle name="20% - Accent3 10 4 6" xfId="14005" xr:uid="{00000000-0005-0000-0000-0000A8360000}"/>
    <cellStyle name="20% - Accent3 10 5" xfId="14006" xr:uid="{00000000-0005-0000-0000-0000A9360000}"/>
    <cellStyle name="20% - Accent3 10 5 2" xfId="14007" xr:uid="{00000000-0005-0000-0000-0000AA360000}"/>
    <cellStyle name="20% - Accent3 10 5 2 2" xfId="14008" xr:uid="{00000000-0005-0000-0000-0000AB360000}"/>
    <cellStyle name="20% - Accent3 10 5 3" xfId="14009" xr:uid="{00000000-0005-0000-0000-0000AC360000}"/>
    <cellStyle name="20% - Accent3 10 5 4" xfId="14010" xr:uid="{00000000-0005-0000-0000-0000AD360000}"/>
    <cellStyle name="20% - Accent3 10 6" xfId="14011" xr:uid="{00000000-0005-0000-0000-0000AE360000}"/>
    <cellStyle name="20% - Accent3 10 6 2" xfId="14012" xr:uid="{00000000-0005-0000-0000-0000AF360000}"/>
    <cellStyle name="20% - Accent3 10 6 2 2" xfId="14013" xr:uid="{00000000-0005-0000-0000-0000B0360000}"/>
    <cellStyle name="20% - Accent3 10 6 3" xfId="14014" xr:uid="{00000000-0005-0000-0000-0000B1360000}"/>
    <cellStyle name="20% - Accent3 10 6 4" xfId="14015" xr:uid="{00000000-0005-0000-0000-0000B2360000}"/>
    <cellStyle name="20% - Accent3 10 7" xfId="14016" xr:uid="{00000000-0005-0000-0000-0000B3360000}"/>
    <cellStyle name="20% - Accent3 10 7 2" xfId="14017" xr:uid="{00000000-0005-0000-0000-0000B4360000}"/>
    <cellStyle name="20% - Accent3 10 8" xfId="14018" xr:uid="{00000000-0005-0000-0000-0000B5360000}"/>
    <cellStyle name="20% - Accent3 10 9" xfId="14019" xr:uid="{00000000-0005-0000-0000-0000B6360000}"/>
    <cellStyle name="20% - Accent3 11" xfId="14020" xr:uid="{00000000-0005-0000-0000-0000B7360000}"/>
    <cellStyle name="20% - Accent3 11 2" xfId="14021" xr:uid="{00000000-0005-0000-0000-0000B8360000}"/>
    <cellStyle name="20% - Accent3 11 3" xfId="14022" xr:uid="{00000000-0005-0000-0000-0000B9360000}"/>
    <cellStyle name="20% - Accent3 11 3 2" xfId="14023" xr:uid="{00000000-0005-0000-0000-0000BA360000}"/>
    <cellStyle name="20% - Accent3 11 3 2 2" xfId="14024" xr:uid="{00000000-0005-0000-0000-0000BB360000}"/>
    <cellStyle name="20% - Accent3 11 3 2 2 2" xfId="14025" xr:uid="{00000000-0005-0000-0000-0000BC360000}"/>
    <cellStyle name="20% - Accent3 11 3 2 3" xfId="14026" xr:uid="{00000000-0005-0000-0000-0000BD360000}"/>
    <cellStyle name="20% - Accent3 11 3 2 4" xfId="14027" xr:uid="{00000000-0005-0000-0000-0000BE360000}"/>
    <cellStyle name="20% - Accent3 11 3 3" xfId="14028" xr:uid="{00000000-0005-0000-0000-0000BF360000}"/>
    <cellStyle name="20% - Accent3 11 3 3 2" xfId="14029" xr:uid="{00000000-0005-0000-0000-0000C0360000}"/>
    <cellStyle name="20% - Accent3 11 3 3 2 2" xfId="14030" xr:uid="{00000000-0005-0000-0000-0000C1360000}"/>
    <cellStyle name="20% - Accent3 11 3 3 3" xfId="14031" xr:uid="{00000000-0005-0000-0000-0000C2360000}"/>
    <cellStyle name="20% - Accent3 11 3 3 4" xfId="14032" xr:uid="{00000000-0005-0000-0000-0000C3360000}"/>
    <cellStyle name="20% - Accent3 11 3 4" xfId="14033" xr:uid="{00000000-0005-0000-0000-0000C4360000}"/>
    <cellStyle name="20% - Accent3 11 3 4 2" xfId="14034" xr:uid="{00000000-0005-0000-0000-0000C5360000}"/>
    <cellStyle name="20% - Accent3 11 3 5" xfId="14035" xr:uid="{00000000-0005-0000-0000-0000C6360000}"/>
    <cellStyle name="20% - Accent3 11 3 6" xfId="14036" xr:uid="{00000000-0005-0000-0000-0000C7360000}"/>
    <cellStyle name="20% - Accent3 11 4" xfId="14037" xr:uid="{00000000-0005-0000-0000-0000C8360000}"/>
    <cellStyle name="20% - Accent3 11 4 2" xfId="14038" xr:uid="{00000000-0005-0000-0000-0000C9360000}"/>
    <cellStyle name="20% - Accent3 11 4 2 2" xfId="14039" xr:uid="{00000000-0005-0000-0000-0000CA360000}"/>
    <cellStyle name="20% - Accent3 11 4 3" xfId="14040" xr:uid="{00000000-0005-0000-0000-0000CB360000}"/>
    <cellStyle name="20% - Accent3 11 4 4" xfId="14041" xr:uid="{00000000-0005-0000-0000-0000CC360000}"/>
    <cellStyle name="20% - Accent3 11 5" xfId="14042" xr:uid="{00000000-0005-0000-0000-0000CD360000}"/>
    <cellStyle name="20% - Accent3 11 5 2" xfId="14043" xr:uid="{00000000-0005-0000-0000-0000CE360000}"/>
    <cellStyle name="20% - Accent3 11 5 2 2" xfId="14044" xr:uid="{00000000-0005-0000-0000-0000CF360000}"/>
    <cellStyle name="20% - Accent3 11 5 3" xfId="14045" xr:uid="{00000000-0005-0000-0000-0000D0360000}"/>
    <cellStyle name="20% - Accent3 11 5 4" xfId="14046" xr:uid="{00000000-0005-0000-0000-0000D1360000}"/>
    <cellStyle name="20% - Accent3 11 6" xfId="14047" xr:uid="{00000000-0005-0000-0000-0000D2360000}"/>
    <cellStyle name="20% - Accent3 11 6 2" xfId="14048" xr:uid="{00000000-0005-0000-0000-0000D3360000}"/>
    <cellStyle name="20% - Accent3 11 7" xfId="14049" xr:uid="{00000000-0005-0000-0000-0000D4360000}"/>
    <cellStyle name="20% - Accent3 11 8" xfId="14050" xr:uid="{00000000-0005-0000-0000-0000D5360000}"/>
    <cellStyle name="20% - Accent3 12" xfId="14051" xr:uid="{00000000-0005-0000-0000-0000D6360000}"/>
    <cellStyle name="20% - Accent3 12 2" xfId="14052" xr:uid="{00000000-0005-0000-0000-0000D7360000}"/>
    <cellStyle name="20% - Accent3 12 3" xfId="14053" xr:uid="{00000000-0005-0000-0000-0000D8360000}"/>
    <cellStyle name="20% - Accent3 12 3 2" xfId="14054" xr:uid="{00000000-0005-0000-0000-0000D9360000}"/>
    <cellStyle name="20% - Accent3 12 3 2 2" xfId="14055" xr:uid="{00000000-0005-0000-0000-0000DA360000}"/>
    <cellStyle name="20% - Accent3 12 3 2 2 2" xfId="14056" xr:uid="{00000000-0005-0000-0000-0000DB360000}"/>
    <cellStyle name="20% - Accent3 12 3 2 3" xfId="14057" xr:uid="{00000000-0005-0000-0000-0000DC360000}"/>
    <cellStyle name="20% - Accent3 12 3 2 4" xfId="14058" xr:uid="{00000000-0005-0000-0000-0000DD360000}"/>
    <cellStyle name="20% - Accent3 12 3 3" xfId="14059" xr:uid="{00000000-0005-0000-0000-0000DE360000}"/>
    <cellStyle name="20% - Accent3 12 3 3 2" xfId="14060" xr:uid="{00000000-0005-0000-0000-0000DF360000}"/>
    <cellStyle name="20% - Accent3 12 3 3 2 2" xfId="14061" xr:uid="{00000000-0005-0000-0000-0000E0360000}"/>
    <cellStyle name="20% - Accent3 12 3 3 3" xfId="14062" xr:uid="{00000000-0005-0000-0000-0000E1360000}"/>
    <cellStyle name="20% - Accent3 12 3 3 4" xfId="14063" xr:uid="{00000000-0005-0000-0000-0000E2360000}"/>
    <cellStyle name="20% - Accent3 12 3 4" xfId="14064" xr:uid="{00000000-0005-0000-0000-0000E3360000}"/>
    <cellStyle name="20% - Accent3 12 3 4 2" xfId="14065" xr:uid="{00000000-0005-0000-0000-0000E4360000}"/>
    <cellStyle name="20% - Accent3 12 3 5" xfId="14066" xr:uid="{00000000-0005-0000-0000-0000E5360000}"/>
    <cellStyle name="20% - Accent3 12 3 6" xfId="14067" xr:uid="{00000000-0005-0000-0000-0000E6360000}"/>
    <cellStyle name="20% - Accent3 12 4" xfId="14068" xr:uid="{00000000-0005-0000-0000-0000E7360000}"/>
    <cellStyle name="20% - Accent3 12 4 2" xfId="14069" xr:uid="{00000000-0005-0000-0000-0000E8360000}"/>
    <cellStyle name="20% - Accent3 12 4 2 2" xfId="14070" xr:uid="{00000000-0005-0000-0000-0000E9360000}"/>
    <cellStyle name="20% - Accent3 12 4 3" xfId="14071" xr:uid="{00000000-0005-0000-0000-0000EA360000}"/>
    <cellStyle name="20% - Accent3 12 4 4" xfId="14072" xr:uid="{00000000-0005-0000-0000-0000EB360000}"/>
    <cellStyle name="20% - Accent3 12 5" xfId="14073" xr:uid="{00000000-0005-0000-0000-0000EC360000}"/>
    <cellStyle name="20% - Accent3 12 5 2" xfId="14074" xr:uid="{00000000-0005-0000-0000-0000ED360000}"/>
    <cellStyle name="20% - Accent3 12 5 2 2" xfId="14075" xr:uid="{00000000-0005-0000-0000-0000EE360000}"/>
    <cellStyle name="20% - Accent3 12 5 3" xfId="14076" xr:uid="{00000000-0005-0000-0000-0000EF360000}"/>
    <cellStyle name="20% - Accent3 12 5 4" xfId="14077" xr:uid="{00000000-0005-0000-0000-0000F0360000}"/>
    <cellStyle name="20% - Accent3 12 6" xfId="14078" xr:uid="{00000000-0005-0000-0000-0000F1360000}"/>
    <cellStyle name="20% - Accent3 12 6 2" xfId="14079" xr:uid="{00000000-0005-0000-0000-0000F2360000}"/>
    <cellStyle name="20% - Accent3 12 7" xfId="14080" xr:uid="{00000000-0005-0000-0000-0000F3360000}"/>
    <cellStyle name="20% - Accent3 12 8" xfId="14081" xr:uid="{00000000-0005-0000-0000-0000F4360000}"/>
    <cellStyle name="20% - Accent3 13" xfId="14082" xr:uid="{00000000-0005-0000-0000-0000F5360000}"/>
    <cellStyle name="20% - Accent3 13 2" xfId="14083" xr:uid="{00000000-0005-0000-0000-0000F6360000}"/>
    <cellStyle name="20% - Accent3 13 3" xfId="14084" xr:uid="{00000000-0005-0000-0000-0000F7360000}"/>
    <cellStyle name="20% - Accent3 13 3 2" xfId="14085" xr:uid="{00000000-0005-0000-0000-0000F8360000}"/>
    <cellStyle name="20% - Accent3 13 3 2 2" xfId="14086" xr:uid="{00000000-0005-0000-0000-0000F9360000}"/>
    <cellStyle name="20% - Accent3 13 3 2 2 2" xfId="14087" xr:uid="{00000000-0005-0000-0000-0000FA360000}"/>
    <cellStyle name="20% - Accent3 13 3 2 3" xfId="14088" xr:uid="{00000000-0005-0000-0000-0000FB360000}"/>
    <cellStyle name="20% - Accent3 13 3 2 4" xfId="14089" xr:uid="{00000000-0005-0000-0000-0000FC360000}"/>
    <cellStyle name="20% - Accent3 13 3 3" xfId="14090" xr:uid="{00000000-0005-0000-0000-0000FD360000}"/>
    <cellStyle name="20% - Accent3 13 3 3 2" xfId="14091" xr:uid="{00000000-0005-0000-0000-0000FE360000}"/>
    <cellStyle name="20% - Accent3 13 3 3 2 2" xfId="14092" xr:uid="{00000000-0005-0000-0000-0000FF360000}"/>
    <cellStyle name="20% - Accent3 13 3 3 3" xfId="14093" xr:uid="{00000000-0005-0000-0000-000000370000}"/>
    <cellStyle name="20% - Accent3 13 3 3 4" xfId="14094" xr:uid="{00000000-0005-0000-0000-000001370000}"/>
    <cellStyle name="20% - Accent3 13 3 4" xfId="14095" xr:uid="{00000000-0005-0000-0000-000002370000}"/>
    <cellStyle name="20% - Accent3 13 3 4 2" xfId="14096" xr:uid="{00000000-0005-0000-0000-000003370000}"/>
    <cellStyle name="20% - Accent3 13 3 5" xfId="14097" xr:uid="{00000000-0005-0000-0000-000004370000}"/>
    <cellStyle name="20% - Accent3 13 3 6" xfId="14098" xr:uid="{00000000-0005-0000-0000-000005370000}"/>
    <cellStyle name="20% - Accent3 13 4" xfId="14099" xr:uid="{00000000-0005-0000-0000-000006370000}"/>
    <cellStyle name="20% - Accent3 13 4 2" xfId="14100" xr:uid="{00000000-0005-0000-0000-000007370000}"/>
    <cellStyle name="20% - Accent3 13 4 2 2" xfId="14101" xr:uid="{00000000-0005-0000-0000-000008370000}"/>
    <cellStyle name="20% - Accent3 13 4 3" xfId="14102" xr:uid="{00000000-0005-0000-0000-000009370000}"/>
    <cellStyle name="20% - Accent3 13 4 4" xfId="14103" xr:uid="{00000000-0005-0000-0000-00000A370000}"/>
    <cellStyle name="20% - Accent3 13 5" xfId="14104" xr:uid="{00000000-0005-0000-0000-00000B370000}"/>
    <cellStyle name="20% - Accent3 13 5 2" xfId="14105" xr:uid="{00000000-0005-0000-0000-00000C370000}"/>
    <cellStyle name="20% - Accent3 13 5 2 2" xfId="14106" xr:uid="{00000000-0005-0000-0000-00000D370000}"/>
    <cellStyle name="20% - Accent3 13 5 3" xfId="14107" xr:uid="{00000000-0005-0000-0000-00000E370000}"/>
    <cellStyle name="20% - Accent3 13 5 4" xfId="14108" xr:uid="{00000000-0005-0000-0000-00000F370000}"/>
    <cellStyle name="20% - Accent3 13 6" xfId="14109" xr:uid="{00000000-0005-0000-0000-000010370000}"/>
    <cellStyle name="20% - Accent3 13 6 2" xfId="14110" xr:uid="{00000000-0005-0000-0000-000011370000}"/>
    <cellStyle name="20% - Accent3 13 7" xfId="14111" xr:uid="{00000000-0005-0000-0000-000012370000}"/>
    <cellStyle name="20% - Accent3 13 8" xfId="14112" xr:uid="{00000000-0005-0000-0000-000013370000}"/>
    <cellStyle name="20% - Accent3 14" xfId="14113" xr:uid="{00000000-0005-0000-0000-000014370000}"/>
    <cellStyle name="20% - Accent3 14 2" xfId="14114" xr:uid="{00000000-0005-0000-0000-000015370000}"/>
    <cellStyle name="20% - Accent3 14 3" xfId="14115" xr:uid="{00000000-0005-0000-0000-000016370000}"/>
    <cellStyle name="20% - Accent3 14 3 2" xfId="14116" xr:uid="{00000000-0005-0000-0000-000017370000}"/>
    <cellStyle name="20% - Accent3 14 3 2 2" xfId="14117" xr:uid="{00000000-0005-0000-0000-000018370000}"/>
    <cellStyle name="20% - Accent3 14 3 2 2 2" xfId="14118" xr:uid="{00000000-0005-0000-0000-000019370000}"/>
    <cellStyle name="20% - Accent3 14 3 2 3" xfId="14119" xr:uid="{00000000-0005-0000-0000-00001A370000}"/>
    <cellStyle name="20% - Accent3 14 3 2 4" xfId="14120" xr:uid="{00000000-0005-0000-0000-00001B370000}"/>
    <cellStyle name="20% - Accent3 14 3 3" xfId="14121" xr:uid="{00000000-0005-0000-0000-00001C370000}"/>
    <cellStyle name="20% - Accent3 14 3 3 2" xfId="14122" xr:uid="{00000000-0005-0000-0000-00001D370000}"/>
    <cellStyle name="20% - Accent3 14 3 3 2 2" xfId="14123" xr:uid="{00000000-0005-0000-0000-00001E370000}"/>
    <cellStyle name="20% - Accent3 14 3 3 3" xfId="14124" xr:uid="{00000000-0005-0000-0000-00001F370000}"/>
    <cellStyle name="20% - Accent3 14 3 3 4" xfId="14125" xr:uid="{00000000-0005-0000-0000-000020370000}"/>
    <cellStyle name="20% - Accent3 14 3 4" xfId="14126" xr:uid="{00000000-0005-0000-0000-000021370000}"/>
    <cellStyle name="20% - Accent3 14 3 4 2" xfId="14127" xr:uid="{00000000-0005-0000-0000-000022370000}"/>
    <cellStyle name="20% - Accent3 14 3 5" xfId="14128" xr:uid="{00000000-0005-0000-0000-000023370000}"/>
    <cellStyle name="20% - Accent3 14 3 6" xfId="14129" xr:uid="{00000000-0005-0000-0000-000024370000}"/>
    <cellStyle name="20% - Accent3 14 4" xfId="14130" xr:uid="{00000000-0005-0000-0000-000025370000}"/>
    <cellStyle name="20% - Accent3 14 4 2" xfId="14131" xr:uid="{00000000-0005-0000-0000-000026370000}"/>
    <cellStyle name="20% - Accent3 14 4 2 2" xfId="14132" xr:uid="{00000000-0005-0000-0000-000027370000}"/>
    <cellStyle name="20% - Accent3 14 4 3" xfId="14133" xr:uid="{00000000-0005-0000-0000-000028370000}"/>
    <cellStyle name="20% - Accent3 14 4 4" xfId="14134" xr:uid="{00000000-0005-0000-0000-000029370000}"/>
    <cellStyle name="20% - Accent3 14 5" xfId="14135" xr:uid="{00000000-0005-0000-0000-00002A370000}"/>
    <cellStyle name="20% - Accent3 14 5 2" xfId="14136" xr:uid="{00000000-0005-0000-0000-00002B370000}"/>
    <cellStyle name="20% - Accent3 14 5 2 2" xfId="14137" xr:uid="{00000000-0005-0000-0000-00002C370000}"/>
    <cellStyle name="20% - Accent3 14 5 3" xfId="14138" xr:uid="{00000000-0005-0000-0000-00002D370000}"/>
    <cellStyle name="20% - Accent3 14 5 4" xfId="14139" xr:uid="{00000000-0005-0000-0000-00002E370000}"/>
    <cellStyle name="20% - Accent3 14 6" xfId="14140" xr:uid="{00000000-0005-0000-0000-00002F370000}"/>
    <cellStyle name="20% - Accent3 14 6 2" xfId="14141" xr:uid="{00000000-0005-0000-0000-000030370000}"/>
    <cellStyle name="20% - Accent3 14 7" xfId="14142" xr:uid="{00000000-0005-0000-0000-000031370000}"/>
    <cellStyle name="20% - Accent3 14 8" xfId="14143" xr:uid="{00000000-0005-0000-0000-000032370000}"/>
    <cellStyle name="20% - Accent3 15" xfId="14144" xr:uid="{00000000-0005-0000-0000-000033370000}"/>
    <cellStyle name="20% - Accent3 15 2" xfId="14145" xr:uid="{00000000-0005-0000-0000-000034370000}"/>
    <cellStyle name="20% - Accent3 15 3" xfId="14146" xr:uid="{00000000-0005-0000-0000-000035370000}"/>
    <cellStyle name="20% - Accent3 15 3 2" xfId="14147" xr:uid="{00000000-0005-0000-0000-000036370000}"/>
    <cellStyle name="20% - Accent3 15 3 2 2" xfId="14148" xr:uid="{00000000-0005-0000-0000-000037370000}"/>
    <cellStyle name="20% - Accent3 15 3 2 2 2" xfId="14149" xr:uid="{00000000-0005-0000-0000-000038370000}"/>
    <cellStyle name="20% - Accent3 15 3 2 3" xfId="14150" xr:uid="{00000000-0005-0000-0000-000039370000}"/>
    <cellStyle name="20% - Accent3 15 3 2 4" xfId="14151" xr:uid="{00000000-0005-0000-0000-00003A370000}"/>
    <cellStyle name="20% - Accent3 15 3 3" xfId="14152" xr:uid="{00000000-0005-0000-0000-00003B370000}"/>
    <cellStyle name="20% - Accent3 15 3 3 2" xfId="14153" xr:uid="{00000000-0005-0000-0000-00003C370000}"/>
    <cellStyle name="20% - Accent3 15 3 3 2 2" xfId="14154" xr:uid="{00000000-0005-0000-0000-00003D370000}"/>
    <cellStyle name="20% - Accent3 15 3 3 3" xfId="14155" xr:uid="{00000000-0005-0000-0000-00003E370000}"/>
    <cellStyle name="20% - Accent3 15 3 3 4" xfId="14156" xr:uid="{00000000-0005-0000-0000-00003F370000}"/>
    <cellStyle name="20% - Accent3 15 3 4" xfId="14157" xr:uid="{00000000-0005-0000-0000-000040370000}"/>
    <cellStyle name="20% - Accent3 15 3 4 2" xfId="14158" xr:uid="{00000000-0005-0000-0000-000041370000}"/>
    <cellStyle name="20% - Accent3 15 3 5" xfId="14159" xr:uid="{00000000-0005-0000-0000-000042370000}"/>
    <cellStyle name="20% - Accent3 15 3 6" xfId="14160" xr:uid="{00000000-0005-0000-0000-000043370000}"/>
    <cellStyle name="20% - Accent3 15 4" xfId="14161" xr:uid="{00000000-0005-0000-0000-000044370000}"/>
    <cellStyle name="20% - Accent3 15 4 2" xfId="14162" xr:uid="{00000000-0005-0000-0000-000045370000}"/>
    <cellStyle name="20% - Accent3 15 4 2 2" xfId="14163" xr:uid="{00000000-0005-0000-0000-000046370000}"/>
    <cellStyle name="20% - Accent3 15 4 3" xfId="14164" xr:uid="{00000000-0005-0000-0000-000047370000}"/>
    <cellStyle name="20% - Accent3 15 4 4" xfId="14165" xr:uid="{00000000-0005-0000-0000-000048370000}"/>
    <cellStyle name="20% - Accent3 15 5" xfId="14166" xr:uid="{00000000-0005-0000-0000-000049370000}"/>
    <cellStyle name="20% - Accent3 15 5 2" xfId="14167" xr:uid="{00000000-0005-0000-0000-00004A370000}"/>
    <cellStyle name="20% - Accent3 15 5 2 2" xfId="14168" xr:uid="{00000000-0005-0000-0000-00004B370000}"/>
    <cellStyle name="20% - Accent3 15 5 3" xfId="14169" xr:uid="{00000000-0005-0000-0000-00004C370000}"/>
    <cellStyle name="20% - Accent3 15 5 4" xfId="14170" xr:uid="{00000000-0005-0000-0000-00004D370000}"/>
    <cellStyle name="20% - Accent3 15 6" xfId="14171" xr:uid="{00000000-0005-0000-0000-00004E370000}"/>
    <cellStyle name="20% - Accent3 15 6 2" xfId="14172" xr:uid="{00000000-0005-0000-0000-00004F370000}"/>
    <cellStyle name="20% - Accent3 15 7" xfId="14173" xr:uid="{00000000-0005-0000-0000-000050370000}"/>
    <cellStyle name="20% - Accent3 15 8" xfId="14174" xr:uid="{00000000-0005-0000-0000-000051370000}"/>
    <cellStyle name="20% - Accent3 16" xfId="14175" xr:uid="{00000000-0005-0000-0000-000052370000}"/>
    <cellStyle name="20% - Accent3 16 2" xfId="14176" xr:uid="{00000000-0005-0000-0000-000053370000}"/>
    <cellStyle name="20% - Accent3 16 3" xfId="14177" xr:uid="{00000000-0005-0000-0000-000054370000}"/>
    <cellStyle name="20% - Accent3 16 3 2" xfId="14178" xr:uid="{00000000-0005-0000-0000-000055370000}"/>
    <cellStyle name="20% - Accent3 16 3 2 2" xfId="14179" xr:uid="{00000000-0005-0000-0000-000056370000}"/>
    <cellStyle name="20% - Accent3 16 3 2 2 2" xfId="14180" xr:uid="{00000000-0005-0000-0000-000057370000}"/>
    <cellStyle name="20% - Accent3 16 3 2 3" xfId="14181" xr:uid="{00000000-0005-0000-0000-000058370000}"/>
    <cellStyle name="20% - Accent3 16 3 2 4" xfId="14182" xr:uid="{00000000-0005-0000-0000-000059370000}"/>
    <cellStyle name="20% - Accent3 16 3 3" xfId="14183" xr:uid="{00000000-0005-0000-0000-00005A370000}"/>
    <cellStyle name="20% - Accent3 16 3 3 2" xfId="14184" xr:uid="{00000000-0005-0000-0000-00005B370000}"/>
    <cellStyle name="20% - Accent3 16 3 3 2 2" xfId="14185" xr:uid="{00000000-0005-0000-0000-00005C370000}"/>
    <cellStyle name="20% - Accent3 16 3 3 3" xfId="14186" xr:uid="{00000000-0005-0000-0000-00005D370000}"/>
    <cellStyle name="20% - Accent3 16 3 3 4" xfId="14187" xr:uid="{00000000-0005-0000-0000-00005E370000}"/>
    <cellStyle name="20% - Accent3 16 3 4" xfId="14188" xr:uid="{00000000-0005-0000-0000-00005F370000}"/>
    <cellStyle name="20% - Accent3 16 3 4 2" xfId="14189" xr:uid="{00000000-0005-0000-0000-000060370000}"/>
    <cellStyle name="20% - Accent3 16 3 5" xfId="14190" xr:uid="{00000000-0005-0000-0000-000061370000}"/>
    <cellStyle name="20% - Accent3 16 3 6" xfId="14191" xr:uid="{00000000-0005-0000-0000-000062370000}"/>
    <cellStyle name="20% - Accent3 16 4" xfId="14192" xr:uid="{00000000-0005-0000-0000-000063370000}"/>
    <cellStyle name="20% - Accent3 16 4 2" xfId="14193" xr:uid="{00000000-0005-0000-0000-000064370000}"/>
    <cellStyle name="20% - Accent3 16 4 2 2" xfId="14194" xr:uid="{00000000-0005-0000-0000-000065370000}"/>
    <cellStyle name="20% - Accent3 16 4 3" xfId="14195" xr:uid="{00000000-0005-0000-0000-000066370000}"/>
    <cellStyle name="20% - Accent3 16 4 4" xfId="14196" xr:uid="{00000000-0005-0000-0000-000067370000}"/>
    <cellStyle name="20% - Accent3 16 5" xfId="14197" xr:uid="{00000000-0005-0000-0000-000068370000}"/>
    <cellStyle name="20% - Accent3 16 5 2" xfId="14198" xr:uid="{00000000-0005-0000-0000-000069370000}"/>
    <cellStyle name="20% - Accent3 16 5 2 2" xfId="14199" xr:uid="{00000000-0005-0000-0000-00006A370000}"/>
    <cellStyle name="20% - Accent3 16 5 3" xfId="14200" xr:uid="{00000000-0005-0000-0000-00006B370000}"/>
    <cellStyle name="20% - Accent3 16 5 4" xfId="14201" xr:uid="{00000000-0005-0000-0000-00006C370000}"/>
    <cellStyle name="20% - Accent3 16 6" xfId="14202" xr:uid="{00000000-0005-0000-0000-00006D370000}"/>
    <cellStyle name="20% - Accent3 16 6 2" xfId="14203" xr:uid="{00000000-0005-0000-0000-00006E370000}"/>
    <cellStyle name="20% - Accent3 16 7" xfId="14204" xr:uid="{00000000-0005-0000-0000-00006F370000}"/>
    <cellStyle name="20% - Accent3 16 8" xfId="14205" xr:uid="{00000000-0005-0000-0000-000070370000}"/>
    <cellStyle name="20% - Accent3 17" xfId="14206" xr:uid="{00000000-0005-0000-0000-000071370000}"/>
    <cellStyle name="20% - Accent3 17 2" xfId="14207" xr:uid="{00000000-0005-0000-0000-000072370000}"/>
    <cellStyle name="20% - Accent3 17 2 2" xfId="14208" xr:uid="{00000000-0005-0000-0000-000073370000}"/>
    <cellStyle name="20% - Accent3 17 2 2 2" xfId="14209" xr:uid="{00000000-0005-0000-0000-000074370000}"/>
    <cellStyle name="20% - Accent3 17 2 2 2 2" xfId="14210" xr:uid="{00000000-0005-0000-0000-000075370000}"/>
    <cellStyle name="20% - Accent3 17 2 2 3" xfId="14211" xr:uid="{00000000-0005-0000-0000-000076370000}"/>
    <cellStyle name="20% - Accent3 17 2 2 4" xfId="14212" xr:uid="{00000000-0005-0000-0000-000077370000}"/>
    <cellStyle name="20% - Accent3 17 2 3" xfId="14213" xr:uid="{00000000-0005-0000-0000-000078370000}"/>
    <cellStyle name="20% - Accent3 17 2 3 2" xfId="14214" xr:uid="{00000000-0005-0000-0000-000079370000}"/>
    <cellStyle name="20% - Accent3 17 2 3 2 2" xfId="14215" xr:uid="{00000000-0005-0000-0000-00007A370000}"/>
    <cellStyle name="20% - Accent3 17 2 3 3" xfId="14216" xr:uid="{00000000-0005-0000-0000-00007B370000}"/>
    <cellStyle name="20% - Accent3 17 2 3 4" xfId="14217" xr:uid="{00000000-0005-0000-0000-00007C370000}"/>
    <cellStyle name="20% - Accent3 17 2 4" xfId="14218" xr:uid="{00000000-0005-0000-0000-00007D370000}"/>
    <cellStyle name="20% - Accent3 17 2 4 2" xfId="14219" xr:uid="{00000000-0005-0000-0000-00007E370000}"/>
    <cellStyle name="20% - Accent3 17 2 5" xfId="14220" xr:uid="{00000000-0005-0000-0000-00007F370000}"/>
    <cellStyle name="20% - Accent3 17 2 6" xfId="14221" xr:uid="{00000000-0005-0000-0000-000080370000}"/>
    <cellStyle name="20% - Accent3 17 3" xfId="14222" xr:uid="{00000000-0005-0000-0000-000081370000}"/>
    <cellStyle name="20% - Accent3 17 3 2" xfId="14223" xr:uid="{00000000-0005-0000-0000-000082370000}"/>
    <cellStyle name="20% - Accent3 17 3 2 2" xfId="14224" xr:uid="{00000000-0005-0000-0000-000083370000}"/>
    <cellStyle name="20% - Accent3 17 3 3" xfId="14225" xr:uid="{00000000-0005-0000-0000-000084370000}"/>
    <cellStyle name="20% - Accent3 17 3 4" xfId="14226" xr:uid="{00000000-0005-0000-0000-000085370000}"/>
    <cellStyle name="20% - Accent3 17 4" xfId="14227" xr:uid="{00000000-0005-0000-0000-000086370000}"/>
    <cellStyle name="20% - Accent3 17 4 2" xfId="14228" xr:uid="{00000000-0005-0000-0000-000087370000}"/>
    <cellStyle name="20% - Accent3 17 4 2 2" xfId="14229" xr:uid="{00000000-0005-0000-0000-000088370000}"/>
    <cellStyle name="20% - Accent3 17 4 3" xfId="14230" xr:uid="{00000000-0005-0000-0000-000089370000}"/>
    <cellStyle name="20% - Accent3 17 4 4" xfId="14231" xr:uid="{00000000-0005-0000-0000-00008A370000}"/>
    <cellStyle name="20% - Accent3 17 5" xfId="14232" xr:uid="{00000000-0005-0000-0000-00008B370000}"/>
    <cellStyle name="20% - Accent3 17 5 2" xfId="14233" xr:uid="{00000000-0005-0000-0000-00008C370000}"/>
    <cellStyle name="20% - Accent3 17 6" xfId="14234" xr:uid="{00000000-0005-0000-0000-00008D370000}"/>
    <cellStyle name="20% - Accent3 17 7" xfId="14235" xr:uid="{00000000-0005-0000-0000-00008E370000}"/>
    <cellStyle name="20% - Accent3 18" xfId="14236" xr:uid="{00000000-0005-0000-0000-00008F370000}"/>
    <cellStyle name="20% - Accent3 18 2" xfId="14237" xr:uid="{00000000-0005-0000-0000-000090370000}"/>
    <cellStyle name="20% - Accent3 18 2 2" xfId="14238" xr:uid="{00000000-0005-0000-0000-000091370000}"/>
    <cellStyle name="20% - Accent3 18 2 2 2" xfId="14239" xr:uid="{00000000-0005-0000-0000-000092370000}"/>
    <cellStyle name="20% - Accent3 18 2 2 2 2" xfId="14240" xr:uid="{00000000-0005-0000-0000-000093370000}"/>
    <cellStyle name="20% - Accent3 18 2 2 3" xfId="14241" xr:uid="{00000000-0005-0000-0000-000094370000}"/>
    <cellStyle name="20% - Accent3 18 2 2 4" xfId="14242" xr:uid="{00000000-0005-0000-0000-000095370000}"/>
    <cellStyle name="20% - Accent3 18 2 3" xfId="14243" xr:uid="{00000000-0005-0000-0000-000096370000}"/>
    <cellStyle name="20% - Accent3 18 2 3 2" xfId="14244" xr:uid="{00000000-0005-0000-0000-000097370000}"/>
    <cellStyle name="20% - Accent3 18 2 3 2 2" xfId="14245" xr:uid="{00000000-0005-0000-0000-000098370000}"/>
    <cellStyle name="20% - Accent3 18 2 3 3" xfId="14246" xr:uid="{00000000-0005-0000-0000-000099370000}"/>
    <cellStyle name="20% - Accent3 18 2 3 4" xfId="14247" xr:uid="{00000000-0005-0000-0000-00009A370000}"/>
    <cellStyle name="20% - Accent3 18 2 4" xfId="14248" xr:uid="{00000000-0005-0000-0000-00009B370000}"/>
    <cellStyle name="20% - Accent3 18 2 4 2" xfId="14249" xr:uid="{00000000-0005-0000-0000-00009C370000}"/>
    <cellStyle name="20% - Accent3 18 2 5" xfId="14250" xr:uid="{00000000-0005-0000-0000-00009D370000}"/>
    <cellStyle name="20% - Accent3 18 2 6" xfId="14251" xr:uid="{00000000-0005-0000-0000-00009E370000}"/>
    <cellStyle name="20% - Accent3 18 3" xfId="14252" xr:uid="{00000000-0005-0000-0000-00009F370000}"/>
    <cellStyle name="20% - Accent3 18 3 2" xfId="14253" xr:uid="{00000000-0005-0000-0000-0000A0370000}"/>
    <cellStyle name="20% - Accent3 18 3 2 2" xfId="14254" xr:uid="{00000000-0005-0000-0000-0000A1370000}"/>
    <cellStyle name="20% - Accent3 18 3 3" xfId="14255" xr:uid="{00000000-0005-0000-0000-0000A2370000}"/>
    <cellStyle name="20% - Accent3 18 3 4" xfId="14256" xr:uid="{00000000-0005-0000-0000-0000A3370000}"/>
    <cellStyle name="20% - Accent3 18 4" xfId="14257" xr:uid="{00000000-0005-0000-0000-0000A4370000}"/>
    <cellStyle name="20% - Accent3 18 4 2" xfId="14258" xr:uid="{00000000-0005-0000-0000-0000A5370000}"/>
    <cellStyle name="20% - Accent3 18 4 2 2" xfId="14259" xr:uid="{00000000-0005-0000-0000-0000A6370000}"/>
    <cellStyle name="20% - Accent3 18 4 3" xfId="14260" xr:uid="{00000000-0005-0000-0000-0000A7370000}"/>
    <cellStyle name="20% - Accent3 18 4 4" xfId="14261" xr:uid="{00000000-0005-0000-0000-0000A8370000}"/>
    <cellStyle name="20% - Accent3 18 5" xfId="14262" xr:uid="{00000000-0005-0000-0000-0000A9370000}"/>
    <cellStyle name="20% - Accent3 18 5 2" xfId="14263" xr:uid="{00000000-0005-0000-0000-0000AA370000}"/>
    <cellStyle name="20% - Accent3 18 6" xfId="14264" xr:uid="{00000000-0005-0000-0000-0000AB370000}"/>
    <cellStyle name="20% - Accent3 18 7" xfId="14265" xr:uid="{00000000-0005-0000-0000-0000AC370000}"/>
    <cellStyle name="20% - Accent3 19" xfId="14266" xr:uid="{00000000-0005-0000-0000-0000AD370000}"/>
    <cellStyle name="20% - Accent3 19 2" xfId="14267" xr:uid="{00000000-0005-0000-0000-0000AE370000}"/>
    <cellStyle name="20% - Accent3 19 2 2" xfId="14268" xr:uid="{00000000-0005-0000-0000-0000AF370000}"/>
    <cellStyle name="20% - Accent3 19 2 2 2" xfId="14269" xr:uid="{00000000-0005-0000-0000-0000B0370000}"/>
    <cellStyle name="20% - Accent3 19 2 2 2 2" xfId="14270" xr:uid="{00000000-0005-0000-0000-0000B1370000}"/>
    <cellStyle name="20% - Accent3 19 2 2 3" xfId="14271" xr:uid="{00000000-0005-0000-0000-0000B2370000}"/>
    <cellStyle name="20% - Accent3 19 2 2 4" xfId="14272" xr:uid="{00000000-0005-0000-0000-0000B3370000}"/>
    <cellStyle name="20% - Accent3 19 2 3" xfId="14273" xr:uid="{00000000-0005-0000-0000-0000B4370000}"/>
    <cellStyle name="20% - Accent3 19 2 3 2" xfId="14274" xr:uid="{00000000-0005-0000-0000-0000B5370000}"/>
    <cellStyle name="20% - Accent3 19 2 3 2 2" xfId="14275" xr:uid="{00000000-0005-0000-0000-0000B6370000}"/>
    <cellStyle name="20% - Accent3 19 2 3 3" xfId="14276" xr:uid="{00000000-0005-0000-0000-0000B7370000}"/>
    <cellStyle name="20% - Accent3 19 2 3 4" xfId="14277" xr:uid="{00000000-0005-0000-0000-0000B8370000}"/>
    <cellStyle name="20% - Accent3 19 2 4" xfId="14278" xr:uid="{00000000-0005-0000-0000-0000B9370000}"/>
    <cellStyle name="20% - Accent3 19 2 4 2" xfId="14279" xr:uid="{00000000-0005-0000-0000-0000BA370000}"/>
    <cellStyle name="20% - Accent3 19 2 5" xfId="14280" xr:uid="{00000000-0005-0000-0000-0000BB370000}"/>
    <cellStyle name="20% - Accent3 19 2 6" xfId="14281" xr:uid="{00000000-0005-0000-0000-0000BC370000}"/>
    <cellStyle name="20% - Accent3 19 3" xfId="14282" xr:uid="{00000000-0005-0000-0000-0000BD370000}"/>
    <cellStyle name="20% - Accent3 19 3 2" xfId="14283" xr:uid="{00000000-0005-0000-0000-0000BE370000}"/>
    <cellStyle name="20% - Accent3 19 3 2 2" xfId="14284" xr:uid="{00000000-0005-0000-0000-0000BF370000}"/>
    <cellStyle name="20% - Accent3 19 3 3" xfId="14285" xr:uid="{00000000-0005-0000-0000-0000C0370000}"/>
    <cellStyle name="20% - Accent3 19 3 4" xfId="14286" xr:uid="{00000000-0005-0000-0000-0000C1370000}"/>
    <cellStyle name="20% - Accent3 19 4" xfId="14287" xr:uid="{00000000-0005-0000-0000-0000C2370000}"/>
    <cellStyle name="20% - Accent3 19 4 2" xfId="14288" xr:uid="{00000000-0005-0000-0000-0000C3370000}"/>
    <cellStyle name="20% - Accent3 19 4 2 2" xfId="14289" xr:uid="{00000000-0005-0000-0000-0000C4370000}"/>
    <cellStyle name="20% - Accent3 19 4 3" xfId="14290" xr:uid="{00000000-0005-0000-0000-0000C5370000}"/>
    <cellStyle name="20% - Accent3 19 4 4" xfId="14291" xr:uid="{00000000-0005-0000-0000-0000C6370000}"/>
    <cellStyle name="20% - Accent3 19 5" xfId="14292" xr:uid="{00000000-0005-0000-0000-0000C7370000}"/>
    <cellStyle name="20% - Accent3 19 5 2" xfId="14293" xr:uid="{00000000-0005-0000-0000-0000C8370000}"/>
    <cellStyle name="20% - Accent3 19 6" xfId="14294" xr:uid="{00000000-0005-0000-0000-0000C9370000}"/>
    <cellStyle name="20% - Accent3 19 7" xfId="14295" xr:uid="{00000000-0005-0000-0000-0000CA370000}"/>
    <cellStyle name="20% - Accent3 2" xfId="14296" xr:uid="{00000000-0005-0000-0000-0000CB370000}"/>
    <cellStyle name="20% - Accent3 2 10" xfId="14297" xr:uid="{00000000-0005-0000-0000-0000CC370000}"/>
    <cellStyle name="20% - Accent3 2 11" xfId="14298" xr:uid="{00000000-0005-0000-0000-0000CD370000}"/>
    <cellStyle name="20% - Accent3 2 12" xfId="14299" xr:uid="{00000000-0005-0000-0000-0000CE370000}"/>
    <cellStyle name="20% - Accent3 2 2" xfId="14300" xr:uid="{00000000-0005-0000-0000-0000CF370000}"/>
    <cellStyle name="20% - Accent3 2 2 10" xfId="14301" xr:uid="{00000000-0005-0000-0000-0000D0370000}"/>
    <cellStyle name="20% - Accent3 2 2 2" xfId="14302" xr:uid="{00000000-0005-0000-0000-0000D1370000}"/>
    <cellStyle name="20% - Accent3 2 2 2 2" xfId="14303" xr:uid="{00000000-0005-0000-0000-0000D2370000}"/>
    <cellStyle name="20% - Accent3 2 2 2 2 2" xfId="14304" xr:uid="{00000000-0005-0000-0000-0000D3370000}"/>
    <cellStyle name="20% - Accent3 2 2 2 2 2 2" xfId="14305" xr:uid="{00000000-0005-0000-0000-0000D4370000}"/>
    <cellStyle name="20% - Accent3 2 2 2 2 2 2 2" xfId="14306" xr:uid="{00000000-0005-0000-0000-0000D5370000}"/>
    <cellStyle name="20% - Accent3 2 2 2 2 2 2 2 2" xfId="14307" xr:uid="{00000000-0005-0000-0000-0000D6370000}"/>
    <cellStyle name="20% - Accent3 2 2 2 2 2 2 3" xfId="14308" xr:uid="{00000000-0005-0000-0000-0000D7370000}"/>
    <cellStyle name="20% - Accent3 2 2 2 2 2 2 4" xfId="14309" xr:uid="{00000000-0005-0000-0000-0000D8370000}"/>
    <cellStyle name="20% - Accent3 2 2 2 2 2 3" xfId="14310" xr:uid="{00000000-0005-0000-0000-0000D9370000}"/>
    <cellStyle name="20% - Accent3 2 2 2 2 2 3 2" xfId="14311" xr:uid="{00000000-0005-0000-0000-0000DA370000}"/>
    <cellStyle name="20% - Accent3 2 2 2 2 2 3 2 2" xfId="14312" xr:uid="{00000000-0005-0000-0000-0000DB370000}"/>
    <cellStyle name="20% - Accent3 2 2 2 2 2 3 3" xfId="14313" xr:uid="{00000000-0005-0000-0000-0000DC370000}"/>
    <cellStyle name="20% - Accent3 2 2 2 2 2 3 4" xfId="14314" xr:uid="{00000000-0005-0000-0000-0000DD370000}"/>
    <cellStyle name="20% - Accent3 2 2 2 2 2 4" xfId="14315" xr:uid="{00000000-0005-0000-0000-0000DE370000}"/>
    <cellStyle name="20% - Accent3 2 2 2 2 2 4 2" xfId="14316" xr:uid="{00000000-0005-0000-0000-0000DF370000}"/>
    <cellStyle name="20% - Accent3 2 2 2 2 2 5" xfId="14317" xr:uid="{00000000-0005-0000-0000-0000E0370000}"/>
    <cellStyle name="20% - Accent3 2 2 2 2 2 6" xfId="14318" xr:uid="{00000000-0005-0000-0000-0000E1370000}"/>
    <cellStyle name="20% - Accent3 2 2 2 2 3" xfId="14319" xr:uid="{00000000-0005-0000-0000-0000E2370000}"/>
    <cellStyle name="20% - Accent3 2 2 2 2 3 2" xfId="14320" xr:uid="{00000000-0005-0000-0000-0000E3370000}"/>
    <cellStyle name="20% - Accent3 2 2 2 2 3 2 2" xfId="14321" xr:uid="{00000000-0005-0000-0000-0000E4370000}"/>
    <cellStyle name="20% - Accent3 2 2 2 2 3 3" xfId="14322" xr:uid="{00000000-0005-0000-0000-0000E5370000}"/>
    <cellStyle name="20% - Accent3 2 2 2 2 3 4" xfId="14323" xr:uid="{00000000-0005-0000-0000-0000E6370000}"/>
    <cellStyle name="20% - Accent3 2 2 2 2 4" xfId="14324" xr:uid="{00000000-0005-0000-0000-0000E7370000}"/>
    <cellStyle name="20% - Accent3 2 2 2 2 4 2" xfId="14325" xr:uid="{00000000-0005-0000-0000-0000E8370000}"/>
    <cellStyle name="20% - Accent3 2 2 2 2 4 2 2" xfId="14326" xr:uid="{00000000-0005-0000-0000-0000E9370000}"/>
    <cellStyle name="20% - Accent3 2 2 2 2 4 3" xfId="14327" xr:uid="{00000000-0005-0000-0000-0000EA370000}"/>
    <cellStyle name="20% - Accent3 2 2 2 2 4 4" xfId="14328" xr:uid="{00000000-0005-0000-0000-0000EB370000}"/>
    <cellStyle name="20% - Accent3 2 2 2 2 5" xfId="14329" xr:uid="{00000000-0005-0000-0000-0000EC370000}"/>
    <cellStyle name="20% - Accent3 2 2 2 2 5 2" xfId="14330" xr:uid="{00000000-0005-0000-0000-0000ED370000}"/>
    <cellStyle name="20% - Accent3 2 2 2 2 6" xfId="14331" xr:uid="{00000000-0005-0000-0000-0000EE370000}"/>
    <cellStyle name="20% - Accent3 2 2 2 2 7" xfId="14332" xr:uid="{00000000-0005-0000-0000-0000EF370000}"/>
    <cellStyle name="20% - Accent3 2 2 2 3" xfId="14333" xr:uid="{00000000-0005-0000-0000-0000F0370000}"/>
    <cellStyle name="20% - Accent3 2 2 2 3 2" xfId="14334" xr:uid="{00000000-0005-0000-0000-0000F1370000}"/>
    <cellStyle name="20% - Accent3 2 2 2 3 2 2" xfId="14335" xr:uid="{00000000-0005-0000-0000-0000F2370000}"/>
    <cellStyle name="20% - Accent3 2 2 2 3 2 2 2" xfId="14336" xr:uid="{00000000-0005-0000-0000-0000F3370000}"/>
    <cellStyle name="20% - Accent3 2 2 2 3 2 3" xfId="14337" xr:uid="{00000000-0005-0000-0000-0000F4370000}"/>
    <cellStyle name="20% - Accent3 2 2 2 3 2 4" xfId="14338" xr:uid="{00000000-0005-0000-0000-0000F5370000}"/>
    <cellStyle name="20% - Accent3 2 2 2 3 3" xfId="14339" xr:uid="{00000000-0005-0000-0000-0000F6370000}"/>
    <cellStyle name="20% - Accent3 2 2 2 3 3 2" xfId="14340" xr:uid="{00000000-0005-0000-0000-0000F7370000}"/>
    <cellStyle name="20% - Accent3 2 2 2 3 3 2 2" xfId="14341" xr:uid="{00000000-0005-0000-0000-0000F8370000}"/>
    <cellStyle name="20% - Accent3 2 2 2 3 3 3" xfId="14342" xr:uid="{00000000-0005-0000-0000-0000F9370000}"/>
    <cellStyle name="20% - Accent3 2 2 2 3 3 4" xfId="14343" xr:uid="{00000000-0005-0000-0000-0000FA370000}"/>
    <cellStyle name="20% - Accent3 2 2 2 3 4" xfId="14344" xr:uid="{00000000-0005-0000-0000-0000FB370000}"/>
    <cellStyle name="20% - Accent3 2 2 2 3 4 2" xfId="14345" xr:uid="{00000000-0005-0000-0000-0000FC370000}"/>
    <cellStyle name="20% - Accent3 2 2 2 3 5" xfId="14346" xr:uid="{00000000-0005-0000-0000-0000FD370000}"/>
    <cellStyle name="20% - Accent3 2 2 2 3 6" xfId="14347" xr:uid="{00000000-0005-0000-0000-0000FE370000}"/>
    <cellStyle name="20% - Accent3 2 2 2 4" xfId="14348" xr:uid="{00000000-0005-0000-0000-0000FF370000}"/>
    <cellStyle name="20% - Accent3 2 2 2 4 2" xfId="14349" xr:uid="{00000000-0005-0000-0000-000000380000}"/>
    <cellStyle name="20% - Accent3 2 2 2 4 2 2" xfId="14350" xr:uid="{00000000-0005-0000-0000-000001380000}"/>
    <cellStyle name="20% - Accent3 2 2 2 4 3" xfId="14351" xr:uid="{00000000-0005-0000-0000-000002380000}"/>
    <cellStyle name="20% - Accent3 2 2 2 4 4" xfId="14352" xr:uid="{00000000-0005-0000-0000-000003380000}"/>
    <cellStyle name="20% - Accent3 2 2 2 5" xfId="14353" xr:uid="{00000000-0005-0000-0000-000004380000}"/>
    <cellStyle name="20% - Accent3 2 2 2 5 2" xfId="14354" xr:uid="{00000000-0005-0000-0000-000005380000}"/>
    <cellStyle name="20% - Accent3 2 2 2 5 2 2" xfId="14355" xr:uid="{00000000-0005-0000-0000-000006380000}"/>
    <cellStyle name="20% - Accent3 2 2 2 5 3" xfId="14356" xr:uid="{00000000-0005-0000-0000-000007380000}"/>
    <cellStyle name="20% - Accent3 2 2 2 5 4" xfId="14357" xr:uid="{00000000-0005-0000-0000-000008380000}"/>
    <cellStyle name="20% - Accent3 2 2 2 6" xfId="14358" xr:uid="{00000000-0005-0000-0000-000009380000}"/>
    <cellStyle name="20% - Accent3 2 2 2 6 2" xfId="14359" xr:uid="{00000000-0005-0000-0000-00000A380000}"/>
    <cellStyle name="20% - Accent3 2 2 2 7" xfId="14360" xr:uid="{00000000-0005-0000-0000-00000B380000}"/>
    <cellStyle name="20% - Accent3 2 2 2 8" xfId="14361" xr:uid="{00000000-0005-0000-0000-00000C380000}"/>
    <cellStyle name="20% - Accent3 2 2 3" xfId="14362" xr:uid="{00000000-0005-0000-0000-00000D380000}"/>
    <cellStyle name="20% - Accent3 2 2 3 2" xfId="14363" xr:uid="{00000000-0005-0000-0000-00000E380000}"/>
    <cellStyle name="20% - Accent3 2 2 3 2 2" xfId="14364" xr:uid="{00000000-0005-0000-0000-00000F380000}"/>
    <cellStyle name="20% - Accent3 2 2 3 2 2 2" xfId="14365" xr:uid="{00000000-0005-0000-0000-000010380000}"/>
    <cellStyle name="20% - Accent3 2 2 3 2 2 2 2" xfId="14366" xr:uid="{00000000-0005-0000-0000-000011380000}"/>
    <cellStyle name="20% - Accent3 2 2 3 2 2 3" xfId="14367" xr:uid="{00000000-0005-0000-0000-000012380000}"/>
    <cellStyle name="20% - Accent3 2 2 3 2 2 4" xfId="14368" xr:uid="{00000000-0005-0000-0000-000013380000}"/>
    <cellStyle name="20% - Accent3 2 2 3 2 3" xfId="14369" xr:uid="{00000000-0005-0000-0000-000014380000}"/>
    <cellStyle name="20% - Accent3 2 2 3 2 3 2" xfId="14370" xr:uid="{00000000-0005-0000-0000-000015380000}"/>
    <cellStyle name="20% - Accent3 2 2 3 2 3 2 2" xfId="14371" xr:uid="{00000000-0005-0000-0000-000016380000}"/>
    <cellStyle name="20% - Accent3 2 2 3 2 3 3" xfId="14372" xr:uid="{00000000-0005-0000-0000-000017380000}"/>
    <cellStyle name="20% - Accent3 2 2 3 2 3 4" xfId="14373" xr:uid="{00000000-0005-0000-0000-000018380000}"/>
    <cellStyle name="20% - Accent3 2 2 3 2 4" xfId="14374" xr:uid="{00000000-0005-0000-0000-000019380000}"/>
    <cellStyle name="20% - Accent3 2 2 3 2 4 2" xfId="14375" xr:uid="{00000000-0005-0000-0000-00001A380000}"/>
    <cellStyle name="20% - Accent3 2 2 3 2 5" xfId="14376" xr:uid="{00000000-0005-0000-0000-00001B380000}"/>
    <cellStyle name="20% - Accent3 2 2 3 2 6" xfId="14377" xr:uid="{00000000-0005-0000-0000-00001C380000}"/>
    <cellStyle name="20% - Accent3 2 2 3 3" xfId="14378" xr:uid="{00000000-0005-0000-0000-00001D380000}"/>
    <cellStyle name="20% - Accent3 2 2 3 3 2" xfId="14379" xr:uid="{00000000-0005-0000-0000-00001E380000}"/>
    <cellStyle name="20% - Accent3 2 2 3 3 2 2" xfId="14380" xr:uid="{00000000-0005-0000-0000-00001F380000}"/>
    <cellStyle name="20% - Accent3 2 2 3 3 3" xfId="14381" xr:uid="{00000000-0005-0000-0000-000020380000}"/>
    <cellStyle name="20% - Accent3 2 2 3 3 4" xfId="14382" xr:uid="{00000000-0005-0000-0000-000021380000}"/>
    <cellStyle name="20% - Accent3 2 2 3 4" xfId="14383" xr:uid="{00000000-0005-0000-0000-000022380000}"/>
    <cellStyle name="20% - Accent3 2 2 3 4 2" xfId="14384" xr:uid="{00000000-0005-0000-0000-000023380000}"/>
    <cellStyle name="20% - Accent3 2 2 3 4 2 2" xfId="14385" xr:uid="{00000000-0005-0000-0000-000024380000}"/>
    <cellStyle name="20% - Accent3 2 2 3 4 3" xfId="14386" xr:uid="{00000000-0005-0000-0000-000025380000}"/>
    <cellStyle name="20% - Accent3 2 2 3 4 4" xfId="14387" xr:uid="{00000000-0005-0000-0000-000026380000}"/>
    <cellStyle name="20% - Accent3 2 2 3 5" xfId="14388" xr:uid="{00000000-0005-0000-0000-000027380000}"/>
    <cellStyle name="20% - Accent3 2 2 3 5 2" xfId="14389" xr:uid="{00000000-0005-0000-0000-000028380000}"/>
    <cellStyle name="20% - Accent3 2 2 3 6" xfId="14390" xr:uid="{00000000-0005-0000-0000-000029380000}"/>
    <cellStyle name="20% - Accent3 2 2 3 7" xfId="14391" xr:uid="{00000000-0005-0000-0000-00002A380000}"/>
    <cellStyle name="20% - Accent3 2 2 4" xfId="14392" xr:uid="{00000000-0005-0000-0000-00002B380000}"/>
    <cellStyle name="20% - Accent3 2 2 5" xfId="14393" xr:uid="{00000000-0005-0000-0000-00002C380000}"/>
    <cellStyle name="20% - Accent3 2 2 5 2" xfId="14394" xr:uid="{00000000-0005-0000-0000-00002D380000}"/>
    <cellStyle name="20% - Accent3 2 2 5 2 2" xfId="14395" xr:uid="{00000000-0005-0000-0000-00002E380000}"/>
    <cellStyle name="20% - Accent3 2 2 5 2 2 2" xfId="14396" xr:uid="{00000000-0005-0000-0000-00002F380000}"/>
    <cellStyle name="20% - Accent3 2 2 5 2 3" xfId="14397" xr:uid="{00000000-0005-0000-0000-000030380000}"/>
    <cellStyle name="20% - Accent3 2 2 5 2 4" xfId="14398" xr:uid="{00000000-0005-0000-0000-000031380000}"/>
    <cellStyle name="20% - Accent3 2 2 5 3" xfId="14399" xr:uid="{00000000-0005-0000-0000-000032380000}"/>
    <cellStyle name="20% - Accent3 2 2 5 3 2" xfId="14400" xr:uid="{00000000-0005-0000-0000-000033380000}"/>
    <cellStyle name="20% - Accent3 2 2 5 3 2 2" xfId="14401" xr:uid="{00000000-0005-0000-0000-000034380000}"/>
    <cellStyle name="20% - Accent3 2 2 5 3 3" xfId="14402" xr:uid="{00000000-0005-0000-0000-000035380000}"/>
    <cellStyle name="20% - Accent3 2 2 5 3 4" xfId="14403" xr:uid="{00000000-0005-0000-0000-000036380000}"/>
    <cellStyle name="20% - Accent3 2 2 5 4" xfId="14404" xr:uid="{00000000-0005-0000-0000-000037380000}"/>
    <cellStyle name="20% - Accent3 2 2 5 4 2" xfId="14405" xr:uid="{00000000-0005-0000-0000-000038380000}"/>
    <cellStyle name="20% - Accent3 2 2 5 5" xfId="14406" xr:uid="{00000000-0005-0000-0000-000039380000}"/>
    <cellStyle name="20% - Accent3 2 2 5 6" xfId="14407" xr:uid="{00000000-0005-0000-0000-00003A380000}"/>
    <cellStyle name="20% - Accent3 2 2 6" xfId="14408" xr:uid="{00000000-0005-0000-0000-00003B380000}"/>
    <cellStyle name="20% - Accent3 2 2 6 2" xfId="14409" xr:uid="{00000000-0005-0000-0000-00003C380000}"/>
    <cellStyle name="20% - Accent3 2 2 6 2 2" xfId="14410" xr:uid="{00000000-0005-0000-0000-00003D380000}"/>
    <cellStyle name="20% - Accent3 2 2 6 3" xfId="14411" xr:uid="{00000000-0005-0000-0000-00003E380000}"/>
    <cellStyle name="20% - Accent3 2 2 6 4" xfId="14412" xr:uid="{00000000-0005-0000-0000-00003F380000}"/>
    <cellStyle name="20% - Accent3 2 2 7" xfId="14413" xr:uid="{00000000-0005-0000-0000-000040380000}"/>
    <cellStyle name="20% - Accent3 2 2 7 2" xfId="14414" xr:uid="{00000000-0005-0000-0000-000041380000}"/>
    <cellStyle name="20% - Accent3 2 2 7 2 2" xfId="14415" xr:uid="{00000000-0005-0000-0000-000042380000}"/>
    <cellStyle name="20% - Accent3 2 2 7 3" xfId="14416" xr:uid="{00000000-0005-0000-0000-000043380000}"/>
    <cellStyle name="20% - Accent3 2 2 7 4" xfId="14417" xr:uid="{00000000-0005-0000-0000-000044380000}"/>
    <cellStyle name="20% - Accent3 2 2 8" xfId="14418" xr:uid="{00000000-0005-0000-0000-000045380000}"/>
    <cellStyle name="20% - Accent3 2 2 8 2" xfId="14419" xr:uid="{00000000-0005-0000-0000-000046380000}"/>
    <cellStyle name="20% - Accent3 2 2 9" xfId="14420" xr:uid="{00000000-0005-0000-0000-000047380000}"/>
    <cellStyle name="20% - Accent3 2 3" xfId="14421" xr:uid="{00000000-0005-0000-0000-000048380000}"/>
    <cellStyle name="20% - Accent3 2 3 2" xfId="14422" xr:uid="{00000000-0005-0000-0000-000049380000}"/>
    <cellStyle name="20% - Accent3 2 3 2 2" xfId="14423" xr:uid="{00000000-0005-0000-0000-00004A380000}"/>
    <cellStyle name="20% - Accent3 2 3 2 2 2" xfId="14424" xr:uid="{00000000-0005-0000-0000-00004B380000}"/>
    <cellStyle name="20% - Accent3 2 3 2 2 2 2" xfId="14425" xr:uid="{00000000-0005-0000-0000-00004C380000}"/>
    <cellStyle name="20% - Accent3 2 3 2 2 2 2 2" xfId="14426" xr:uid="{00000000-0005-0000-0000-00004D380000}"/>
    <cellStyle name="20% - Accent3 2 3 2 2 2 3" xfId="14427" xr:uid="{00000000-0005-0000-0000-00004E380000}"/>
    <cellStyle name="20% - Accent3 2 3 2 2 2 4" xfId="14428" xr:uid="{00000000-0005-0000-0000-00004F380000}"/>
    <cellStyle name="20% - Accent3 2 3 2 2 3" xfId="14429" xr:uid="{00000000-0005-0000-0000-000050380000}"/>
    <cellStyle name="20% - Accent3 2 3 2 2 3 2" xfId="14430" xr:uid="{00000000-0005-0000-0000-000051380000}"/>
    <cellStyle name="20% - Accent3 2 3 2 2 3 2 2" xfId="14431" xr:uid="{00000000-0005-0000-0000-000052380000}"/>
    <cellStyle name="20% - Accent3 2 3 2 2 3 3" xfId="14432" xr:uid="{00000000-0005-0000-0000-000053380000}"/>
    <cellStyle name="20% - Accent3 2 3 2 2 3 4" xfId="14433" xr:uid="{00000000-0005-0000-0000-000054380000}"/>
    <cellStyle name="20% - Accent3 2 3 2 2 4" xfId="14434" xr:uid="{00000000-0005-0000-0000-000055380000}"/>
    <cellStyle name="20% - Accent3 2 3 2 2 4 2" xfId="14435" xr:uid="{00000000-0005-0000-0000-000056380000}"/>
    <cellStyle name="20% - Accent3 2 3 2 2 5" xfId="14436" xr:uid="{00000000-0005-0000-0000-000057380000}"/>
    <cellStyle name="20% - Accent3 2 3 2 2 6" xfId="14437" xr:uid="{00000000-0005-0000-0000-000058380000}"/>
    <cellStyle name="20% - Accent3 2 3 2 3" xfId="14438" xr:uid="{00000000-0005-0000-0000-000059380000}"/>
    <cellStyle name="20% - Accent3 2 3 2 3 2" xfId="14439" xr:uid="{00000000-0005-0000-0000-00005A380000}"/>
    <cellStyle name="20% - Accent3 2 3 2 3 2 2" xfId="14440" xr:uid="{00000000-0005-0000-0000-00005B380000}"/>
    <cellStyle name="20% - Accent3 2 3 2 3 3" xfId="14441" xr:uid="{00000000-0005-0000-0000-00005C380000}"/>
    <cellStyle name="20% - Accent3 2 3 2 3 4" xfId="14442" xr:uid="{00000000-0005-0000-0000-00005D380000}"/>
    <cellStyle name="20% - Accent3 2 3 2 4" xfId="14443" xr:uid="{00000000-0005-0000-0000-00005E380000}"/>
    <cellStyle name="20% - Accent3 2 3 2 4 2" xfId="14444" xr:uid="{00000000-0005-0000-0000-00005F380000}"/>
    <cellStyle name="20% - Accent3 2 3 2 4 2 2" xfId="14445" xr:uid="{00000000-0005-0000-0000-000060380000}"/>
    <cellStyle name="20% - Accent3 2 3 2 4 3" xfId="14446" xr:uid="{00000000-0005-0000-0000-000061380000}"/>
    <cellStyle name="20% - Accent3 2 3 2 4 4" xfId="14447" xr:uid="{00000000-0005-0000-0000-000062380000}"/>
    <cellStyle name="20% - Accent3 2 3 2 5" xfId="14448" xr:uid="{00000000-0005-0000-0000-000063380000}"/>
    <cellStyle name="20% - Accent3 2 3 2 5 2" xfId="14449" xr:uid="{00000000-0005-0000-0000-000064380000}"/>
    <cellStyle name="20% - Accent3 2 3 2 6" xfId="14450" xr:uid="{00000000-0005-0000-0000-000065380000}"/>
    <cellStyle name="20% - Accent3 2 3 2 7" xfId="14451" xr:uid="{00000000-0005-0000-0000-000066380000}"/>
    <cellStyle name="20% - Accent3 2 3 3" xfId="14452" xr:uid="{00000000-0005-0000-0000-000067380000}"/>
    <cellStyle name="20% - Accent3 2 3 3 2" xfId="14453" xr:uid="{00000000-0005-0000-0000-000068380000}"/>
    <cellStyle name="20% - Accent3 2 3 3 2 2" xfId="14454" xr:uid="{00000000-0005-0000-0000-000069380000}"/>
    <cellStyle name="20% - Accent3 2 3 3 2 2 2" xfId="14455" xr:uid="{00000000-0005-0000-0000-00006A380000}"/>
    <cellStyle name="20% - Accent3 2 3 3 2 3" xfId="14456" xr:uid="{00000000-0005-0000-0000-00006B380000}"/>
    <cellStyle name="20% - Accent3 2 3 3 2 4" xfId="14457" xr:uid="{00000000-0005-0000-0000-00006C380000}"/>
    <cellStyle name="20% - Accent3 2 3 3 3" xfId="14458" xr:uid="{00000000-0005-0000-0000-00006D380000}"/>
    <cellStyle name="20% - Accent3 2 3 3 3 2" xfId="14459" xr:uid="{00000000-0005-0000-0000-00006E380000}"/>
    <cellStyle name="20% - Accent3 2 3 3 3 2 2" xfId="14460" xr:uid="{00000000-0005-0000-0000-00006F380000}"/>
    <cellStyle name="20% - Accent3 2 3 3 3 3" xfId="14461" xr:uid="{00000000-0005-0000-0000-000070380000}"/>
    <cellStyle name="20% - Accent3 2 3 3 3 4" xfId="14462" xr:uid="{00000000-0005-0000-0000-000071380000}"/>
    <cellStyle name="20% - Accent3 2 3 3 4" xfId="14463" xr:uid="{00000000-0005-0000-0000-000072380000}"/>
    <cellStyle name="20% - Accent3 2 3 3 4 2" xfId="14464" xr:uid="{00000000-0005-0000-0000-000073380000}"/>
    <cellStyle name="20% - Accent3 2 3 3 5" xfId="14465" xr:uid="{00000000-0005-0000-0000-000074380000}"/>
    <cellStyle name="20% - Accent3 2 3 3 6" xfId="14466" xr:uid="{00000000-0005-0000-0000-000075380000}"/>
    <cellStyle name="20% - Accent3 2 3 4" xfId="14467" xr:uid="{00000000-0005-0000-0000-000076380000}"/>
    <cellStyle name="20% - Accent3 2 3 4 2" xfId="14468" xr:uid="{00000000-0005-0000-0000-000077380000}"/>
    <cellStyle name="20% - Accent3 2 3 4 2 2" xfId="14469" xr:uid="{00000000-0005-0000-0000-000078380000}"/>
    <cellStyle name="20% - Accent3 2 3 4 3" xfId="14470" xr:uid="{00000000-0005-0000-0000-000079380000}"/>
    <cellStyle name="20% - Accent3 2 3 4 4" xfId="14471" xr:uid="{00000000-0005-0000-0000-00007A380000}"/>
    <cellStyle name="20% - Accent3 2 3 5" xfId="14472" xr:uid="{00000000-0005-0000-0000-00007B380000}"/>
    <cellStyle name="20% - Accent3 2 3 5 2" xfId="14473" xr:uid="{00000000-0005-0000-0000-00007C380000}"/>
    <cellStyle name="20% - Accent3 2 3 5 2 2" xfId="14474" xr:uid="{00000000-0005-0000-0000-00007D380000}"/>
    <cellStyle name="20% - Accent3 2 3 5 3" xfId="14475" xr:uid="{00000000-0005-0000-0000-00007E380000}"/>
    <cellStyle name="20% - Accent3 2 3 5 4" xfId="14476" xr:uid="{00000000-0005-0000-0000-00007F380000}"/>
    <cellStyle name="20% - Accent3 2 3 6" xfId="14477" xr:uid="{00000000-0005-0000-0000-000080380000}"/>
    <cellStyle name="20% - Accent3 2 3 6 2" xfId="14478" xr:uid="{00000000-0005-0000-0000-000081380000}"/>
    <cellStyle name="20% - Accent3 2 3 7" xfId="14479" xr:uid="{00000000-0005-0000-0000-000082380000}"/>
    <cellStyle name="20% - Accent3 2 3 8" xfId="14480" xr:uid="{00000000-0005-0000-0000-000083380000}"/>
    <cellStyle name="20% - Accent3 2 4" xfId="14481" xr:uid="{00000000-0005-0000-0000-000084380000}"/>
    <cellStyle name="20% - Accent3 2 4 2" xfId="14482" xr:uid="{00000000-0005-0000-0000-000085380000}"/>
    <cellStyle name="20% - Accent3 2 4 2 2" xfId="14483" xr:uid="{00000000-0005-0000-0000-000086380000}"/>
    <cellStyle name="20% - Accent3 2 4 2 2 2" xfId="14484" xr:uid="{00000000-0005-0000-0000-000087380000}"/>
    <cellStyle name="20% - Accent3 2 4 2 2 2 2" xfId="14485" xr:uid="{00000000-0005-0000-0000-000088380000}"/>
    <cellStyle name="20% - Accent3 2 4 2 2 3" xfId="14486" xr:uid="{00000000-0005-0000-0000-000089380000}"/>
    <cellStyle name="20% - Accent3 2 4 2 2 4" xfId="14487" xr:uid="{00000000-0005-0000-0000-00008A380000}"/>
    <cellStyle name="20% - Accent3 2 4 2 3" xfId="14488" xr:uid="{00000000-0005-0000-0000-00008B380000}"/>
    <cellStyle name="20% - Accent3 2 4 2 3 2" xfId="14489" xr:uid="{00000000-0005-0000-0000-00008C380000}"/>
    <cellStyle name="20% - Accent3 2 4 2 3 2 2" xfId="14490" xr:uid="{00000000-0005-0000-0000-00008D380000}"/>
    <cellStyle name="20% - Accent3 2 4 2 3 3" xfId="14491" xr:uid="{00000000-0005-0000-0000-00008E380000}"/>
    <cellStyle name="20% - Accent3 2 4 2 3 4" xfId="14492" xr:uid="{00000000-0005-0000-0000-00008F380000}"/>
    <cellStyle name="20% - Accent3 2 4 2 4" xfId="14493" xr:uid="{00000000-0005-0000-0000-000090380000}"/>
    <cellStyle name="20% - Accent3 2 4 2 4 2" xfId="14494" xr:uid="{00000000-0005-0000-0000-000091380000}"/>
    <cellStyle name="20% - Accent3 2 4 2 5" xfId="14495" xr:uid="{00000000-0005-0000-0000-000092380000}"/>
    <cellStyle name="20% - Accent3 2 4 2 6" xfId="14496" xr:uid="{00000000-0005-0000-0000-000093380000}"/>
    <cellStyle name="20% - Accent3 2 4 3" xfId="14497" xr:uid="{00000000-0005-0000-0000-000094380000}"/>
    <cellStyle name="20% - Accent3 2 4 3 2" xfId="14498" xr:uid="{00000000-0005-0000-0000-000095380000}"/>
    <cellStyle name="20% - Accent3 2 4 3 2 2" xfId="14499" xr:uid="{00000000-0005-0000-0000-000096380000}"/>
    <cellStyle name="20% - Accent3 2 4 3 3" xfId="14500" xr:uid="{00000000-0005-0000-0000-000097380000}"/>
    <cellStyle name="20% - Accent3 2 4 3 4" xfId="14501" xr:uid="{00000000-0005-0000-0000-000098380000}"/>
    <cellStyle name="20% - Accent3 2 4 4" xfId="14502" xr:uid="{00000000-0005-0000-0000-000099380000}"/>
    <cellStyle name="20% - Accent3 2 4 4 2" xfId="14503" xr:uid="{00000000-0005-0000-0000-00009A380000}"/>
    <cellStyle name="20% - Accent3 2 4 4 2 2" xfId="14504" xr:uid="{00000000-0005-0000-0000-00009B380000}"/>
    <cellStyle name="20% - Accent3 2 4 4 3" xfId="14505" xr:uid="{00000000-0005-0000-0000-00009C380000}"/>
    <cellStyle name="20% - Accent3 2 4 4 4" xfId="14506" xr:uid="{00000000-0005-0000-0000-00009D380000}"/>
    <cellStyle name="20% - Accent3 2 4 5" xfId="14507" xr:uid="{00000000-0005-0000-0000-00009E380000}"/>
    <cellStyle name="20% - Accent3 2 4 5 2" xfId="14508" xr:uid="{00000000-0005-0000-0000-00009F380000}"/>
    <cellStyle name="20% - Accent3 2 4 6" xfId="14509" xr:uid="{00000000-0005-0000-0000-0000A0380000}"/>
    <cellStyle name="20% - Accent3 2 4 7" xfId="14510" xr:uid="{00000000-0005-0000-0000-0000A1380000}"/>
    <cellStyle name="20% - Accent3 2 5" xfId="14511" xr:uid="{00000000-0005-0000-0000-0000A2380000}"/>
    <cellStyle name="20% - Accent3 2 6" xfId="14512" xr:uid="{00000000-0005-0000-0000-0000A3380000}"/>
    <cellStyle name="20% - Accent3 2 6 2" xfId="14513" xr:uid="{00000000-0005-0000-0000-0000A4380000}"/>
    <cellStyle name="20% - Accent3 2 6 2 2" xfId="14514" xr:uid="{00000000-0005-0000-0000-0000A5380000}"/>
    <cellStyle name="20% - Accent3 2 6 2 2 2" xfId="14515" xr:uid="{00000000-0005-0000-0000-0000A6380000}"/>
    <cellStyle name="20% - Accent3 2 6 2 3" xfId="14516" xr:uid="{00000000-0005-0000-0000-0000A7380000}"/>
    <cellStyle name="20% - Accent3 2 6 2 4" xfId="14517" xr:uid="{00000000-0005-0000-0000-0000A8380000}"/>
    <cellStyle name="20% - Accent3 2 6 3" xfId="14518" xr:uid="{00000000-0005-0000-0000-0000A9380000}"/>
    <cellStyle name="20% - Accent3 2 6 3 2" xfId="14519" xr:uid="{00000000-0005-0000-0000-0000AA380000}"/>
    <cellStyle name="20% - Accent3 2 6 3 2 2" xfId="14520" xr:uid="{00000000-0005-0000-0000-0000AB380000}"/>
    <cellStyle name="20% - Accent3 2 6 3 3" xfId="14521" xr:uid="{00000000-0005-0000-0000-0000AC380000}"/>
    <cellStyle name="20% - Accent3 2 6 3 4" xfId="14522" xr:uid="{00000000-0005-0000-0000-0000AD380000}"/>
    <cellStyle name="20% - Accent3 2 6 4" xfId="14523" xr:uid="{00000000-0005-0000-0000-0000AE380000}"/>
    <cellStyle name="20% - Accent3 2 6 4 2" xfId="14524" xr:uid="{00000000-0005-0000-0000-0000AF380000}"/>
    <cellStyle name="20% - Accent3 2 6 5" xfId="14525" xr:uid="{00000000-0005-0000-0000-0000B0380000}"/>
    <cellStyle name="20% - Accent3 2 6 6" xfId="14526" xr:uid="{00000000-0005-0000-0000-0000B1380000}"/>
    <cellStyle name="20% - Accent3 2 7" xfId="14527" xr:uid="{00000000-0005-0000-0000-0000B2380000}"/>
    <cellStyle name="20% - Accent3 2 7 2" xfId="14528" xr:uid="{00000000-0005-0000-0000-0000B3380000}"/>
    <cellStyle name="20% - Accent3 2 7 2 2" xfId="14529" xr:uid="{00000000-0005-0000-0000-0000B4380000}"/>
    <cellStyle name="20% - Accent3 2 7 3" xfId="14530" xr:uid="{00000000-0005-0000-0000-0000B5380000}"/>
    <cellStyle name="20% - Accent3 2 7 4" xfId="14531" xr:uid="{00000000-0005-0000-0000-0000B6380000}"/>
    <cellStyle name="20% - Accent3 2 8" xfId="14532" xr:uid="{00000000-0005-0000-0000-0000B7380000}"/>
    <cellStyle name="20% - Accent3 2 8 2" xfId="14533" xr:uid="{00000000-0005-0000-0000-0000B8380000}"/>
    <cellStyle name="20% - Accent3 2 8 2 2" xfId="14534" xr:uid="{00000000-0005-0000-0000-0000B9380000}"/>
    <cellStyle name="20% - Accent3 2 8 3" xfId="14535" xr:uid="{00000000-0005-0000-0000-0000BA380000}"/>
    <cellStyle name="20% - Accent3 2 8 4" xfId="14536" xr:uid="{00000000-0005-0000-0000-0000BB380000}"/>
    <cellStyle name="20% - Accent3 2 9" xfId="14537" xr:uid="{00000000-0005-0000-0000-0000BC380000}"/>
    <cellStyle name="20% - Accent3 2 9 2" xfId="14538" xr:uid="{00000000-0005-0000-0000-0000BD380000}"/>
    <cellStyle name="20% - Accent3 20" xfId="14539" xr:uid="{00000000-0005-0000-0000-0000BE380000}"/>
    <cellStyle name="20% - Accent3 20 2" xfId="14540" xr:uid="{00000000-0005-0000-0000-0000BF380000}"/>
    <cellStyle name="20% - Accent3 20 2 2" xfId="14541" xr:uid="{00000000-0005-0000-0000-0000C0380000}"/>
    <cellStyle name="20% - Accent3 20 2 2 2" xfId="14542" xr:uid="{00000000-0005-0000-0000-0000C1380000}"/>
    <cellStyle name="20% - Accent3 20 2 2 2 2" xfId="14543" xr:uid="{00000000-0005-0000-0000-0000C2380000}"/>
    <cellStyle name="20% - Accent3 20 2 2 3" xfId="14544" xr:uid="{00000000-0005-0000-0000-0000C3380000}"/>
    <cellStyle name="20% - Accent3 20 2 2 4" xfId="14545" xr:uid="{00000000-0005-0000-0000-0000C4380000}"/>
    <cellStyle name="20% - Accent3 20 2 3" xfId="14546" xr:uid="{00000000-0005-0000-0000-0000C5380000}"/>
    <cellStyle name="20% - Accent3 20 2 3 2" xfId="14547" xr:uid="{00000000-0005-0000-0000-0000C6380000}"/>
    <cellStyle name="20% - Accent3 20 2 3 2 2" xfId="14548" xr:uid="{00000000-0005-0000-0000-0000C7380000}"/>
    <cellStyle name="20% - Accent3 20 2 3 3" xfId="14549" xr:uid="{00000000-0005-0000-0000-0000C8380000}"/>
    <cellStyle name="20% - Accent3 20 2 3 4" xfId="14550" xr:uid="{00000000-0005-0000-0000-0000C9380000}"/>
    <cellStyle name="20% - Accent3 20 2 4" xfId="14551" xr:uid="{00000000-0005-0000-0000-0000CA380000}"/>
    <cellStyle name="20% - Accent3 20 2 4 2" xfId="14552" xr:uid="{00000000-0005-0000-0000-0000CB380000}"/>
    <cellStyle name="20% - Accent3 20 2 5" xfId="14553" xr:uid="{00000000-0005-0000-0000-0000CC380000}"/>
    <cellStyle name="20% - Accent3 20 2 6" xfId="14554" xr:uid="{00000000-0005-0000-0000-0000CD380000}"/>
    <cellStyle name="20% - Accent3 20 3" xfId="14555" xr:uid="{00000000-0005-0000-0000-0000CE380000}"/>
    <cellStyle name="20% - Accent3 20 3 2" xfId="14556" xr:uid="{00000000-0005-0000-0000-0000CF380000}"/>
    <cellStyle name="20% - Accent3 20 3 2 2" xfId="14557" xr:uid="{00000000-0005-0000-0000-0000D0380000}"/>
    <cellStyle name="20% - Accent3 20 3 3" xfId="14558" xr:uid="{00000000-0005-0000-0000-0000D1380000}"/>
    <cellStyle name="20% - Accent3 20 3 4" xfId="14559" xr:uid="{00000000-0005-0000-0000-0000D2380000}"/>
    <cellStyle name="20% - Accent3 20 4" xfId="14560" xr:uid="{00000000-0005-0000-0000-0000D3380000}"/>
    <cellStyle name="20% - Accent3 20 4 2" xfId="14561" xr:uid="{00000000-0005-0000-0000-0000D4380000}"/>
    <cellStyle name="20% - Accent3 20 4 2 2" xfId="14562" xr:uid="{00000000-0005-0000-0000-0000D5380000}"/>
    <cellStyle name="20% - Accent3 20 4 3" xfId="14563" xr:uid="{00000000-0005-0000-0000-0000D6380000}"/>
    <cellStyle name="20% - Accent3 20 4 4" xfId="14564" xr:uid="{00000000-0005-0000-0000-0000D7380000}"/>
    <cellStyle name="20% - Accent3 20 5" xfId="14565" xr:uid="{00000000-0005-0000-0000-0000D8380000}"/>
    <cellStyle name="20% - Accent3 20 5 2" xfId="14566" xr:uid="{00000000-0005-0000-0000-0000D9380000}"/>
    <cellStyle name="20% - Accent3 20 6" xfId="14567" xr:uid="{00000000-0005-0000-0000-0000DA380000}"/>
    <cellStyle name="20% - Accent3 20 7" xfId="14568" xr:uid="{00000000-0005-0000-0000-0000DB380000}"/>
    <cellStyle name="20% - Accent3 21" xfId="14569" xr:uid="{00000000-0005-0000-0000-0000DC380000}"/>
    <cellStyle name="20% - Accent3 21 2" xfId="14570" xr:uid="{00000000-0005-0000-0000-0000DD380000}"/>
    <cellStyle name="20% - Accent3 21 2 2" xfId="14571" xr:uid="{00000000-0005-0000-0000-0000DE380000}"/>
    <cellStyle name="20% - Accent3 21 2 2 2" xfId="14572" xr:uid="{00000000-0005-0000-0000-0000DF380000}"/>
    <cellStyle name="20% - Accent3 21 2 2 2 2" xfId="14573" xr:uid="{00000000-0005-0000-0000-0000E0380000}"/>
    <cellStyle name="20% - Accent3 21 2 2 3" xfId="14574" xr:uid="{00000000-0005-0000-0000-0000E1380000}"/>
    <cellStyle name="20% - Accent3 21 2 2 4" xfId="14575" xr:uid="{00000000-0005-0000-0000-0000E2380000}"/>
    <cellStyle name="20% - Accent3 21 2 3" xfId="14576" xr:uid="{00000000-0005-0000-0000-0000E3380000}"/>
    <cellStyle name="20% - Accent3 21 2 3 2" xfId="14577" xr:uid="{00000000-0005-0000-0000-0000E4380000}"/>
    <cellStyle name="20% - Accent3 21 2 3 2 2" xfId="14578" xr:uid="{00000000-0005-0000-0000-0000E5380000}"/>
    <cellStyle name="20% - Accent3 21 2 3 3" xfId="14579" xr:uid="{00000000-0005-0000-0000-0000E6380000}"/>
    <cellStyle name="20% - Accent3 21 2 3 4" xfId="14580" xr:uid="{00000000-0005-0000-0000-0000E7380000}"/>
    <cellStyle name="20% - Accent3 21 2 4" xfId="14581" xr:uid="{00000000-0005-0000-0000-0000E8380000}"/>
    <cellStyle name="20% - Accent3 21 2 4 2" xfId="14582" xr:uid="{00000000-0005-0000-0000-0000E9380000}"/>
    <cellStyle name="20% - Accent3 21 2 5" xfId="14583" xr:uid="{00000000-0005-0000-0000-0000EA380000}"/>
    <cellStyle name="20% - Accent3 21 2 6" xfId="14584" xr:uid="{00000000-0005-0000-0000-0000EB380000}"/>
    <cellStyle name="20% - Accent3 21 3" xfId="14585" xr:uid="{00000000-0005-0000-0000-0000EC380000}"/>
    <cellStyle name="20% - Accent3 21 3 2" xfId="14586" xr:uid="{00000000-0005-0000-0000-0000ED380000}"/>
    <cellStyle name="20% - Accent3 21 3 2 2" xfId="14587" xr:uid="{00000000-0005-0000-0000-0000EE380000}"/>
    <cellStyle name="20% - Accent3 21 3 3" xfId="14588" xr:uid="{00000000-0005-0000-0000-0000EF380000}"/>
    <cellStyle name="20% - Accent3 21 3 4" xfId="14589" xr:uid="{00000000-0005-0000-0000-0000F0380000}"/>
    <cellStyle name="20% - Accent3 21 4" xfId="14590" xr:uid="{00000000-0005-0000-0000-0000F1380000}"/>
    <cellStyle name="20% - Accent3 21 4 2" xfId="14591" xr:uid="{00000000-0005-0000-0000-0000F2380000}"/>
    <cellStyle name="20% - Accent3 21 4 2 2" xfId="14592" xr:uid="{00000000-0005-0000-0000-0000F3380000}"/>
    <cellStyle name="20% - Accent3 21 4 3" xfId="14593" xr:uid="{00000000-0005-0000-0000-0000F4380000}"/>
    <cellStyle name="20% - Accent3 21 4 4" xfId="14594" xr:uid="{00000000-0005-0000-0000-0000F5380000}"/>
    <cellStyle name="20% - Accent3 21 5" xfId="14595" xr:uid="{00000000-0005-0000-0000-0000F6380000}"/>
    <cellStyle name="20% - Accent3 21 5 2" xfId="14596" xr:uid="{00000000-0005-0000-0000-0000F7380000}"/>
    <cellStyle name="20% - Accent3 21 6" xfId="14597" xr:uid="{00000000-0005-0000-0000-0000F8380000}"/>
    <cellStyle name="20% - Accent3 21 7" xfId="14598" xr:uid="{00000000-0005-0000-0000-0000F9380000}"/>
    <cellStyle name="20% - Accent3 22" xfId="14599" xr:uid="{00000000-0005-0000-0000-0000FA380000}"/>
    <cellStyle name="20% - Accent3 22 2" xfId="14600" xr:uid="{00000000-0005-0000-0000-0000FB380000}"/>
    <cellStyle name="20% - Accent3 22 2 2" xfId="14601" xr:uid="{00000000-0005-0000-0000-0000FC380000}"/>
    <cellStyle name="20% - Accent3 22 2 2 2" xfId="14602" xr:uid="{00000000-0005-0000-0000-0000FD380000}"/>
    <cellStyle name="20% - Accent3 22 2 2 2 2" xfId="14603" xr:uid="{00000000-0005-0000-0000-0000FE380000}"/>
    <cellStyle name="20% - Accent3 22 2 2 3" xfId="14604" xr:uid="{00000000-0005-0000-0000-0000FF380000}"/>
    <cellStyle name="20% - Accent3 22 2 2 4" xfId="14605" xr:uid="{00000000-0005-0000-0000-000000390000}"/>
    <cellStyle name="20% - Accent3 22 2 3" xfId="14606" xr:uid="{00000000-0005-0000-0000-000001390000}"/>
    <cellStyle name="20% - Accent3 22 2 3 2" xfId="14607" xr:uid="{00000000-0005-0000-0000-000002390000}"/>
    <cellStyle name="20% - Accent3 22 2 3 2 2" xfId="14608" xr:uid="{00000000-0005-0000-0000-000003390000}"/>
    <cellStyle name="20% - Accent3 22 2 3 3" xfId="14609" xr:uid="{00000000-0005-0000-0000-000004390000}"/>
    <cellStyle name="20% - Accent3 22 2 3 4" xfId="14610" xr:uid="{00000000-0005-0000-0000-000005390000}"/>
    <cellStyle name="20% - Accent3 22 2 4" xfId="14611" xr:uid="{00000000-0005-0000-0000-000006390000}"/>
    <cellStyle name="20% - Accent3 22 2 4 2" xfId="14612" xr:uid="{00000000-0005-0000-0000-000007390000}"/>
    <cellStyle name="20% - Accent3 22 2 5" xfId="14613" xr:uid="{00000000-0005-0000-0000-000008390000}"/>
    <cellStyle name="20% - Accent3 22 2 6" xfId="14614" xr:uid="{00000000-0005-0000-0000-000009390000}"/>
    <cellStyle name="20% - Accent3 22 3" xfId="14615" xr:uid="{00000000-0005-0000-0000-00000A390000}"/>
    <cellStyle name="20% - Accent3 22 3 2" xfId="14616" xr:uid="{00000000-0005-0000-0000-00000B390000}"/>
    <cellStyle name="20% - Accent3 22 3 2 2" xfId="14617" xr:uid="{00000000-0005-0000-0000-00000C390000}"/>
    <cellStyle name="20% - Accent3 22 3 3" xfId="14618" xr:uid="{00000000-0005-0000-0000-00000D390000}"/>
    <cellStyle name="20% - Accent3 22 3 4" xfId="14619" xr:uid="{00000000-0005-0000-0000-00000E390000}"/>
    <cellStyle name="20% - Accent3 22 4" xfId="14620" xr:uid="{00000000-0005-0000-0000-00000F390000}"/>
    <cellStyle name="20% - Accent3 22 4 2" xfId="14621" xr:uid="{00000000-0005-0000-0000-000010390000}"/>
    <cellStyle name="20% - Accent3 22 4 2 2" xfId="14622" xr:uid="{00000000-0005-0000-0000-000011390000}"/>
    <cellStyle name="20% - Accent3 22 4 3" xfId="14623" xr:uid="{00000000-0005-0000-0000-000012390000}"/>
    <cellStyle name="20% - Accent3 22 4 4" xfId="14624" xr:uid="{00000000-0005-0000-0000-000013390000}"/>
    <cellStyle name="20% - Accent3 22 5" xfId="14625" xr:uid="{00000000-0005-0000-0000-000014390000}"/>
    <cellStyle name="20% - Accent3 22 5 2" xfId="14626" xr:uid="{00000000-0005-0000-0000-000015390000}"/>
    <cellStyle name="20% - Accent3 22 6" xfId="14627" xr:uid="{00000000-0005-0000-0000-000016390000}"/>
    <cellStyle name="20% - Accent3 22 7" xfId="14628" xr:uid="{00000000-0005-0000-0000-000017390000}"/>
    <cellStyle name="20% - Accent3 23" xfId="14629" xr:uid="{00000000-0005-0000-0000-000018390000}"/>
    <cellStyle name="20% - Accent3 23 2" xfId="14630" xr:uid="{00000000-0005-0000-0000-000019390000}"/>
    <cellStyle name="20% - Accent3 23 2 2" xfId="14631" xr:uid="{00000000-0005-0000-0000-00001A390000}"/>
    <cellStyle name="20% - Accent3 23 2 2 2" xfId="14632" xr:uid="{00000000-0005-0000-0000-00001B390000}"/>
    <cellStyle name="20% - Accent3 23 2 2 2 2" xfId="14633" xr:uid="{00000000-0005-0000-0000-00001C390000}"/>
    <cellStyle name="20% - Accent3 23 2 2 3" xfId="14634" xr:uid="{00000000-0005-0000-0000-00001D390000}"/>
    <cellStyle name="20% - Accent3 23 2 2 4" xfId="14635" xr:uid="{00000000-0005-0000-0000-00001E390000}"/>
    <cellStyle name="20% - Accent3 23 2 3" xfId="14636" xr:uid="{00000000-0005-0000-0000-00001F390000}"/>
    <cellStyle name="20% - Accent3 23 2 3 2" xfId="14637" xr:uid="{00000000-0005-0000-0000-000020390000}"/>
    <cellStyle name="20% - Accent3 23 2 3 2 2" xfId="14638" xr:uid="{00000000-0005-0000-0000-000021390000}"/>
    <cellStyle name="20% - Accent3 23 2 3 3" xfId="14639" xr:uid="{00000000-0005-0000-0000-000022390000}"/>
    <cellStyle name="20% - Accent3 23 2 3 4" xfId="14640" xr:uid="{00000000-0005-0000-0000-000023390000}"/>
    <cellStyle name="20% - Accent3 23 2 4" xfId="14641" xr:uid="{00000000-0005-0000-0000-000024390000}"/>
    <cellStyle name="20% - Accent3 23 2 4 2" xfId="14642" xr:uid="{00000000-0005-0000-0000-000025390000}"/>
    <cellStyle name="20% - Accent3 23 2 5" xfId="14643" xr:uid="{00000000-0005-0000-0000-000026390000}"/>
    <cellStyle name="20% - Accent3 23 2 6" xfId="14644" xr:uid="{00000000-0005-0000-0000-000027390000}"/>
    <cellStyle name="20% - Accent3 23 3" xfId="14645" xr:uid="{00000000-0005-0000-0000-000028390000}"/>
    <cellStyle name="20% - Accent3 23 3 2" xfId="14646" xr:uid="{00000000-0005-0000-0000-000029390000}"/>
    <cellStyle name="20% - Accent3 23 3 2 2" xfId="14647" xr:uid="{00000000-0005-0000-0000-00002A390000}"/>
    <cellStyle name="20% - Accent3 23 3 3" xfId="14648" xr:uid="{00000000-0005-0000-0000-00002B390000}"/>
    <cellStyle name="20% - Accent3 23 3 4" xfId="14649" xr:uid="{00000000-0005-0000-0000-00002C390000}"/>
    <cellStyle name="20% - Accent3 23 4" xfId="14650" xr:uid="{00000000-0005-0000-0000-00002D390000}"/>
    <cellStyle name="20% - Accent3 23 4 2" xfId="14651" xr:uid="{00000000-0005-0000-0000-00002E390000}"/>
    <cellStyle name="20% - Accent3 23 4 2 2" xfId="14652" xr:uid="{00000000-0005-0000-0000-00002F390000}"/>
    <cellStyle name="20% - Accent3 23 4 3" xfId="14653" xr:uid="{00000000-0005-0000-0000-000030390000}"/>
    <cellStyle name="20% - Accent3 23 4 4" xfId="14654" xr:uid="{00000000-0005-0000-0000-000031390000}"/>
    <cellStyle name="20% - Accent3 23 5" xfId="14655" xr:uid="{00000000-0005-0000-0000-000032390000}"/>
    <cellStyle name="20% - Accent3 23 5 2" xfId="14656" xr:uid="{00000000-0005-0000-0000-000033390000}"/>
    <cellStyle name="20% - Accent3 23 6" xfId="14657" xr:uid="{00000000-0005-0000-0000-000034390000}"/>
    <cellStyle name="20% - Accent3 23 7" xfId="14658" xr:uid="{00000000-0005-0000-0000-000035390000}"/>
    <cellStyle name="20% - Accent3 24" xfId="14659" xr:uid="{00000000-0005-0000-0000-000036390000}"/>
    <cellStyle name="20% - Accent3 24 2" xfId="14660" xr:uid="{00000000-0005-0000-0000-000037390000}"/>
    <cellStyle name="20% - Accent3 24 2 2" xfId="14661" xr:uid="{00000000-0005-0000-0000-000038390000}"/>
    <cellStyle name="20% - Accent3 24 2 2 2" xfId="14662" xr:uid="{00000000-0005-0000-0000-000039390000}"/>
    <cellStyle name="20% - Accent3 24 2 3" xfId="14663" xr:uid="{00000000-0005-0000-0000-00003A390000}"/>
    <cellStyle name="20% - Accent3 24 2 4" xfId="14664" xr:uid="{00000000-0005-0000-0000-00003B390000}"/>
    <cellStyle name="20% - Accent3 24 3" xfId="14665" xr:uid="{00000000-0005-0000-0000-00003C390000}"/>
    <cellStyle name="20% - Accent3 24 3 2" xfId="14666" xr:uid="{00000000-0005-0000-0000-00003D390000}"/>
    <cellStyle name="20% - Accent3 24 3 2 2" xfId="14667" xr:uid="{00000000-0005-0000-0000-00003E390000}"/>
    <cellStyle name="20% - Accent3 24 3 3" xfId="14668" xr:uid="{00000000-0005-0000-0000-00003F390000}"/>
    <cellStyle name="20% - Accent3 24 3 4" xfId="14669" xr:uid="{00000000-0005-0000-0000-000040390000}"/>
    <cellStyle name="20% - Accent3 24 4" xfId="14670" xr:uid="{00000000-0005-0000-0000-000041390000}"/>
    <cellStyle name="20% - Accent3 24 4 2" xfId="14671" xr:uid="{00000000-0005-0000-0000-000042390000}"/>
    <cellStyle name="20% - Accent3 24 5" xfId="14672" xr:uid="{00000000-0005-0000-0000-000043390000}"/>
    <cellStyle name="20% - Accent3 24 6" xfId="14673" xr:uid="{00000000-0005-0000-0000-000044390000}"/>
    <cellStyle name="20% - Accent3 25" xfId="14674" xr:uid="{00000000-0005-0000-0000-000045390000}"/>
    <cellStyle name="20% - Accent3 25 2" xfId="14675" xr:uid="{00000000-0005-0000-0000-000046390000}"/>
    <cellStyle name="20% - Accent3 25 2 2" xfId="14676" xr:uid="{00000000-0005-0000-0000-000047390000}"/>
    <cellStyle name="20% - Accent3 25 2 2 2" xfId="14677" xr:uid="{00000000-0005-0000-0000-000048390000}"/>
    <cellStyle name="20% - Accent3 25 2 3" xfId="14678" xr:uid="{00000000-0005-0000-0000-000049390000}"/>
    <cellStyle name="20% - Accent3 25 2 4" xfId="14679" xr:uid="{00000000-0005-0000-0000-00004A390000}"/>
    <cellStyle name="20% - Accent3 25 3" xfId="14680" xr:uid="{00000000-0005-0000-0000-00004B390000}"/>
    <cellStyle name="20% - Accent3 25 3 2" xfId="14681" xr:uid="{00000000-0005-0000-0000-00004C390000}"/>
    <cellStyle name="20% - Accent3 25 3 2 2" xfId="14682" xr:uid="{00000000-0005-0000-0000-00004D390000}"/>
    <cellStyle name="20% - Accent3 25 3 3" xfId="14683" xr:uid="{00000000-0005-0000-0000-00004E390000}"/>
    <cellStyle name="20% - Accent3 25 3 4" xfId="14684" xr:uid="{00000000-0005-0000-0000-00004F390000}"/>
    <cellStyle name="20% - Accent3 25 4" xfId="14685" xr:uid="{00000000-0005-0000-0000-000050390000}"/>
    <cellStyle name="20% - Accent3 25 4 2" xfId="14686" xr:uid="{00000000-0005-0000-0000-000051390000}"/>
    <cellStyle name="20% - Accent3 25 5" xfId="14687" xr:uid="{00000000-0005-0000-0000-000052390000}"/>
    <cellStyle name="20% - Accent3 25 6" xfId="14688" xr:uid="{00000000-0005-0000-0000-000053390000}"/>
    <cellStyle name="20% - Accent3 26" xfId="14689" xr:uid="{00000000-0005-0000-0000-000054390000}"/>
    <cellStyle name="20% - Accent3 27" xfId="14690" xr:uid="{00000000-0005-0000-0000-000055390000}"/>
    <cellStyle name="20% - Accent3 28" xfId="14691" xr:uid="{00000000-0005-0000-0000-000056390000}"/>
    <cellStyle name="20% - Accent3 29" xfId="14692" xr:uid="{00000000-0005-0000-0000-000057390000}"/>
    <cellStyle name="20% - Accent3 3" xfId="14693" xr:uid="{00000000-0005-0000-0000-000058390000}"/>
    <cellStyle name="20% - Accent3 3 10" xfId="14694" xr:uid="{00000000-0005-0000-0000-000059390000}"/>
    <cellStyle name="20% - Accent3 3 11" xfId="14695" xr:uid="{00000000-0005-0000-0000-00005A390000}"/>
    <cellStyle name="20% - Accent3 3 2" xfId="14696" xr:uid="{00000000-0005-0000-0000-00005B390000}"/>
    <cellStyle name="20% - Accent3 3 2 10" xfId="14697" xr:uid="{00000000-0005-0000-0000-00005C390000}"/>
    <cellStyle name="20% - Accent3 3 2 2" xfId="14698" xr:uid="{00000000-0005-0000-0000-00005D390000}"/>
    <cellStyle name="20% - Accent3 3 2 2 2" xfId="14699" xr:uid="{00000000-0005-0000-0000-00005E390000}"/>
    <cellStyle name="20% - Accent3 3 2 2 2 2" xfId="14700" xr:uid="{00000000-0005-0000-0000-00005F390000}"/>
    <cellStyle name="20% - Accent3 3 2 2 2 2 2" xfId="14701" xr:uid="{00000000-0005-0000-0000-000060390000}"/>
    <cellStyle name="20% - Accent3 3 2 2 2 2 2 2" xfId="14702" xr:uid="{00000000-0005-0000-0000-000061390000}"/>
    <cellStyle name="20% - Accent3 3 2 2 2 2 2 2 2" xfId="14703" xr:uid="{00000000-0005-0000-0000-000062390000}"/>
    <cellStyle name="20% - Accent3 3 2 2 2 2 2 3" xfId="14704" xr:uid="{00000000-0005-0000-0000-000063390000}"/>
    <cellStyle name="20% - Accent3 3 2 2 2 2 2 4" xfId="14705" xr:uid="{00000000-0005-0000-0000-000064390000}"/>
    <cellStyle name="20% - Accent3 3 2 2 2 2 3" xfId="14706" xr:uid="{00000000-0005-0000-0000-000065390000}"/>
    <cellStyle name="20% - Accent3 3 2 2 2 2 3 2" xfId="14707" xr:uid="{00000000-0005-0000-0000-000066390000}"/>
    <cellStyle name="20% - Accent3 3 2 2 2 2 3 2 2" xfId="14708" xr:uid="{00000000-0005-0000-0000-000067390000}"/>
    <cellStyle name="20% - Accent3 3 2 2 2 2 3 3" xfId="14709" xr:uid="{00000000-0005-0000-0000-000068390000}"/>
    <cellStyle name="20% - Accent3 3 2 2 2 2 3 4" xfId="14710" xr:uid="{00000000-0005-0000-0000-000069390000}"/>
    <cellStyle name="20% - Accent3 3 2 2 2 2 4" xfId="14711" xr:uid="{00000000-0005-0000-0000-00006A390000}"/>
    <cellStyle name="20% - Accent3 3 2 2 2 2 4 2" xfId="14712" xr:uid="{00000000-0005-0000-0000-00006B390000}"/>
    <cellStyle name="20% - Accent3 3 2 2 2 2 5" xfId="14713" xr:uid="{00000000-0005-0000-0000-00006C390000}"/>
    <cellStyle name="20% - Accent3 3 2 2 2 2 6" xfId="14714" xr:uid="{00000000-0005-0000-0000-00006D390000}"/>
    <cellStyle name="20% - Accent3 3 2 2 2 3" xfId="14715" xr:uid="{00000000-0005-0000-0000-00006E390000}"/>
    <cellStyle name="20% - Accent3 3 2 2 2 3 2" xfId="14716" xr:uid="{00000000-0005-0000-0000-00006F390000}"/>
    <cellStyle name="20% - Accent3 3 2 2 2 3 2 2" xfId="14717" xr:uid="{00000000-0005-0000-0000-000070390000}"/>
    <cellStyle name="20% - Accent3 3 2 2 2 3 3" xfId="14718" xr:uid="{00000000-0005-0000-0000-000071390000}"/>
    <cellStyle name="20% - Accent3 3 2 2 2 3 4" xfId="14719" xr:uid="{00000000-0005-0000-0000-000072390000}"/>
    <cellStyle name="20% - Accent3 3 2 2 2 4" xfId="14720" xr:uid="{00000000-0005-0000-0000-000073390000}"/>
    <cellStyle name="20% - Accent3 3 2 2 2 4 2" xfId="14721" xr:uid="{00000000-0005-0000-0000-000074390000}"/>
    <cellStyle name="20% - Accent3 3 2 2 2 4 2 2" xfId="14722" xr:uid="{00000000-0005-0000-0000-000075390000}"/>
    <cellStyle name="20% - Accent3 3 2 2 2 4 3" xfId="14723" xr:uid="{00000000-0005-0000-0000-000076390000}"/>
    <cellStyle name="20% - Accent3 3 2 2 2 4 4" xfId="14724" xr:uid="{00000000-0005-0000-0000-000077390000}"/>
    <cellStyle name="20% - Accent3 3 2 2 2 5" xfId="14725" xr:uid="{00000000-0005-0000-0000-000078390000}"/>
    <cellStyle name="20% - Accent3 3 2 2 2 5 2" xfId="14726" xr:uid="{00000000-0005-0000-0000-000079390000}"/>
    <cellStyle name="20% - Accent3 3 2 2 2 6" xfId="14727" xr:uid="{00000000-0005-0000-0000-00007A390000}"/>
    <cellStyle name="20% - Accent3 3 2 2 2 7" xfId="14728" xr:uid="{00000000-0005-0000-0000-00007B390000}"/>
    <cellStyle name="20% - Accent3 3 2 2 3" xfId="14729" xr:uid="{00000000-0005-0000-0000-00007C390000}"/>
    <cellStyle name="20% - Accent3 3 2 2 3 2" xfId="14730" xr:uid="{00000000-0005-0000-0000-00007D390000}"/>
    <cellStyle name="20% - Accent3 3 2 2 3 2 2" xfId="14731" xr:uid="{00000000-0005-0000-0000-00007E390000}"/>
    <cellStyle name="20% - Accent3 3 2 2 3 2 2 2" xfId="14732" xr:uid="{00000000-0005-0000-0000-00007F390000}"/>
    <cellStyle name="20% - Accent3 3 2 2 3 2 3" xfId="14733" xr:uid="{00000000-0005-0000-0000-000080390000}"/>
    <cellStyle name="20% - Accent3 3 2 2 3 2 4" xfId="14734" xr:uid="{00000000-0005-0000-0000-000081390000}"/>
    <cellStyle name="20% - Accent3 3 2 2 3 3" xfId="14735" xr:uid="{00000000-0005-0000-0000-000082390000}"/>
    <cellStyle name="20% - Accent3 3 2 2 3 3 2" xfId="14736" xr:uid="{00000000-0005-0000-0000-000083390000}"/>
    <cellStyle name="20% - Accent3 3 2 2 3 3 2 2" xfId="14737" xr:uid="{00000000-0005-0000-0000-000084390000}"/>
    <cellStyle name="20% - Accent3 3 2 2 3 3 3" xfId="14738" xr:uid="{00000000-0005-0000-0000-000085390000}"/>
    <cellStyle name="20% - Accent3 3 2 2 3 3 4" xfId="14739" xr:uid="{00000000-0005-0000-0000-000086390000}"/>
    <cellStyle name="20% - Accent3 3 2 2 3 4" xfId="14740" xr:uid="{00000000-0005-0000-0000-000087390000}"/>
    <cellStyle name="20% - Accent3 3 2 2 3 4 2" xfId="14741" xr:uid="{00000000-0005-0000-0000-000088390000}"/>
    <cellStyle name="20% - Accent3 3 2 2 3 5" xfId="14742" xr:uid="{00000000-0005-0000-0000-000089390000}"/>
    <cellStyle name="20% - Accent3 3 2 2 3 6" xfId="14743" xr:uid="{00000000-0005-0000-0000-00008A390000}"/>
    <cellStyle name="20% - Accent3 3 2 2 4" xfId="14744" xr:uid="{00000000-0005-0000-0000-00008B390000}"/>
    <cellStyle name="20% - Accent3 3 2 2 4 2" xfId="14745" xr:uid="{00000000-0005-0000-0000-00008C390000}"/>
    <cellStyle name="20% - Accent3 3 2 2 4 2 2" xfId="14746" xr:uid="{00000000-0005-0000-0000-00008D390000}"/>
    <cellStyle name="20% - Accent3 3 2 2 4 3" xfId="14747" xr:uid="{00000000-0005-0000-0000-00008E390000}"/>
    <cellStyle name="20% - Accent3 3 2 2 4 4" xfId="14748" xr:uid="{00000000-0005-0000-0000-00008F390000}"/>
    <cellStyle name="20% - Accent3 3 2 2 5" xfId="14749" xr:uid="{00000000-0005-0000-0000-000090390000}"/>
    <cellStyle name="20% - Accent3 3 2 2 5 2" xfId="14750" xr:uid="{00000000-0005-0000-0000-000091390000}"/>
    <cellStyle name="20% - Accent3 3 2 2 5 2 2" xfId="14751" xr:uid="{00000000-0005-0000-0000-000092390000}"/>
    <cellStyle name="20% - Accent3 3 2 2 5 3" xfId="14752" xr:uid="{00000000-0005-0000-0000-000093390000}"/>
    <cellStyle name="20% - Accent3 3 2 2 5 4" xfId="14753" xr:uid="{00000000-0005-0000-0000-000094390000}"/>
    <cellStyle name="20% - Accent3 3 2 2 6" xfId="14754" xr:uid="{00000000-0005-0000-0000-000095390000}"/>
    <cellStyle name="20% - Accent3 3 2 2 6 2" xfId="14755" xr:uid="{00000000-0005-0000-0000-000096390000}"/>
    <cellStyle name="20% - Accent3 3 2 2 7" xfId="14756" xr:uid="{00000000-0005-0000-0000-000097390000}"/>
    <cellStyle name="20% - Accent3 3 2 2 8" xfId="14757" xr:uid="{00000000-0005-0000-0000-000098390000}"/>
    <cellStyle name="20% - Accent3 3 2 3" xfId="14758" xr:uid="{00000000-0005-0000-0000-000099390000}"/>
    <cellStyle name="20% - Accent3 3 2 3 2" xfId="14759" xr:uid="{00000000-0005-0000-0000-00009A390000}"/>
    <cellStyle name="20% - Accent3 3 2 3 2 2" xfId="14760" xr:uid="{00000000-0005-0000-0000-00009B390000}"/>
    <cellStyle name="20% - Accent3 3 2 3 2 2 2" xfId="14761" xr:uid="{00000000-0005-0000-0000-00009C390000}"/>
    <cellStyle name="20% - Accent3 3 2 3 2 2 2 2" xfId="14762" xr:uid="{00000000-0005-0000-0000-00009D390000}"/>
    <cellStyle name="20% - Accent3 3 2 3 2 2 3" xfId="14763" xr:uid="{00000000-0005-0000-0000-00009E390000}"/>
    <cellStyle name="20% - Accent3 3 2 3 2 2 4" xfId="14764" xr:uid="{00000000-0005-0000-0000-00009F390000}"/>
    <cellStyle name="20% - Accent3 3 2 3 2 3" xfId="14765" xr:uid="{00000000-0005-0000-0000-0000A0390000}"/>
    <cellStyle name="20% - Accent3 3 2 3 2 3 2" xfId="14766" xr:uid="{00000000-0005-0000-0000-0000A1390000}"/>
    <cellStyle name="20% - Accent3 3 2 3 2 3 2 2" xfId="14767" xr:uid="{00000000-0005-0000-0000-0000A2390000}"/>
    <cellStyle name="20% - Accent3 3 2 3 2 3 3" xfId="14768" xr:uid="{00000000-0005-0000-0000-0000A3390000}"/>
    <cellStyle name="20% - Accent3 3 2 3 2 3 4" xfId="14769" xr:uid="{00000000-0005-0000-0000-0000A4390000}"/>
    <cellStyle name="20% - Accent3 3 2 3 2 4" xfId="14770" xr:uid="{00000000-0005-0000-0000-0000A5390000}"/>
    <cellStyle name="20% - Accent3 3 2 3 2 4 2" xfId="14771" xr:uid="{00000000-0005-0000-0000-0000A6390000}"/>
    <cellStyle name="20% - Accent3 3 2 3 2 5" xfId="14772" xr:uid="{00000000-0005-0000-0000-0000A7390000}"/>
    <cellStyle name="20% - Accent3 3 2 3 2 6" xfId="14773" xr:uid="{00000000-0005-0000-0000-0000A8390000}"/>
    <cellStyle name="20% - Accent3 3 2 3 3" xfId="14774" xr:uid="{00000000-0005-0000-0000-0000A9390000}"/>
    <cellStyle name="20% - Accent3 3 2 3 3 2" xfId="14775" xr:uid="{00000000-0005-0000-0000-0000AA390000}"/>
    <cellStyle name="20% - Accent3 3 2 3 3 2 2" xfId="14776" xr:uid="{00000000-0005-0000-0000-0000AB390000}"/>
    <cellStyle name="20% - Accent3 3 2 3 3 3" xfId="14777" xr:uid="{00000000-0005-0000-0000-0000AC390000}"/>
    <cellStyle name="20% - Accent3 3 2 3 3 4" xfId="14778" xr:uid="{00000000-0005-0000-0000-0000AD390000}"/>
    <cellStyle name="20% - Accent3 3 2 3 4" xfId="14779" xr:uid="{00000000-0005-0000-0000-0000AE390000}"/>
    <cellStyle name="20% - Accent3 3 2 3 4 2" xfId="14780" xr:uid="{00000000-0005-0000-0000-0000AF390000}"/>
    <cellStyle name="20% - Accent3 3 2 3 4 2 2" xfId="14781" xr:uid="{00000000-0005-0000-0000-0000B0390000}"/>
    <cellStyle name="20% - Accent3 3 2 3 4 3" xfId="14782" xr:uid="{00000000-0005-0000-0000-0000B1390000}"/>
    <cellStyle name="20% - Accent3 3 2 3 4 4" xfId="14783" xr:uid="{00000000-0005-0000-0000-0000B2390000}"/>
    <cellStyle name="20% - Accent3 3 2 3 5" xfId="14784" xr:uid="{00000000-0005-0000-0000-0000B3390000}"/>
    <cellStyle name="20% - Accent3 3 2 3 5 2" xfId="14785" xr:uid="{00000000-0005-0000-0000-0000B4390000}"/>
    <cellStyle name="20% - Accent3 3 2 3 6" xfId="14786" xr:uid="{00000000-0005-0000-0000-0000B5390000}"/>
    <cellStyle name="20% - Accent3 3 2 3 7" xfId="14787" xr:uid="{00000000-0005-0000-0000-0000B6390000}"/>
    <cellStyle name="20% - Accent3 3 2 4" xfId="14788" xr:uid="{00000000-0005-0000-0000-0000B7390000}"/>
    <cellStyle name="20% - Accent3 3 2 5" xfId="14789" xr:uid="{00000000-0005-0000-0000-0000B8390000}"/>
    <cellStyle name="20% - Accent3 3 2 5 2" xfId="14790" xr:uid="{00000000-0005-0000-0000-0000B9390000}"/>
    <cellStyle name="20% - Accent3 3 2 5 2 2" xfId="14791" xr:uid="{00000000-0005-0000-0000-0000BA390000}"/>
    <cellStyle name="20% - Accent3 3 2 5 2 2 2" xfId="14792" xr:uid="{00000000-0005-0000-0000-0000BB390000}"/>
    <cellStyle name="20% - Accent3 3 2 5 2 3" xfId="14793" xr:uid="{00000000-0005-0000-0000-0000BC390000}"/>
    <cellStyle name="20% - Accent3 3 2 5 2 4" xfId="14794" xr:uid="{00000000-0005-0000-0000-0000BD390000}"/>
    <cellStyle name="20% - Accent3 3 2 5 3" xfId="14795" xr:uid="{00000000-0005-0000-0000-0000BE390000}"/>
    <cellStyle name="20% - Accent3 3 2 5 3 2" xfId="14796" xr:uid="{00000000-0005-0000-0000-0000BF390000}"/>
    <cellStyle name="20% - Accent3 3 2 5 3 2 2" xfId="14797" xr:uid="{00000000-0005-0000-0000-0000C0390000}"/>
    <cellStyle name="20% - Accent3 3 2 5 3 3" xfId="14798" xr:uid="{00000000-0005-0000-0000-0000C1390000}"/>
    <cellStyle name="20% - Accent3 3 2 5 3 4" xfId="14799" xr:uid="{00000000-0005-0000-0000-0000C2390000}"/>
    <cellStyle name="20% - Accent3 3 2 5 4" xfId="14800" xr:uid="{00000000-0005-0000-0000-0000C3390000}"/>
    <cellStyle name="20% - Accent3 3 2 5 4 2" xfId="14801" xr:uid="{00000000-0005-0000-0000-0000C4390000}"/>
    <cellStyle name="20% - Accent3 3 2 5 5" xfId="14802" xr:uid="{00000000-0005-0000-0000-0000C5390000}"/>
    <cellStyle name="20% - Accent3 3 2 5 6" xfId="14803" xr:uid="{00000000-0005-0000-0000-0000C6390000}"/>
    <cellStyle name="20% - Accent3 3 2 6" xfId="14804" xr:uid="{00000000-0005-0000-0000-0000C7390000}"/>
    <cellStyle name="20% - Accent3 3 2 6 2" xfId="14805" xr:uid="{00000000-0005-0000-0000-0000C8390000}"/>
    <cellStyle name="20% - Accent3 3 2 6 2 2" xfId="14806" xr:uid="{00000000-0005-0000-0000-0000C9390000}"/>
    <cellStyle name="20% - Accent3 3 2 6 3" xfId="14807" xr:uid="{00000000-0005-0000-0000-0000CA390000}"/>
    <cellStyle name="20% - Accent3 3 2 6 4" xfId="14808" xr:uid="{00000000-0005-0000-0000-0000CB390000}"/>
    <cellStyle name="20% - Accent3 3 2 7" xfId="14809" xr:uid="{00000000-0005-0000-0000-0000CC390000}"/>
    <cellStyle name="20% - Accent3 3 2 7 2" xfId="14810" xr:uid="{00000000-0005-0000-0000-0000CD390000}"/>
    <cellStyle name="20% - Accent3 3 2 7 2 2" xfId="14811" xr:uid="{00000000-0005-0000-0000-0000CE390000}"/>
    <cellStyle name="20% - Accent3 3 2 7 3" xfId="14812" xr:uid="{00000000-0005-0000-0000-0000CF390000}"/>
    <cellStyle name="20% - Accent3 3 2 7 4" xfId="14813" xr:uid="{00000000-0005-0000-0000-0000D0390000}"/>
    <cellStyle name="20% - Accent3 3 2 8" xfId="14814" xr:uid="{00000000-0005-0000-0000-0000D1390000}"/>
    <cellStyle name="20% - Accent3 3 2 8 2" xfId="14815" xr:uid="{00000000-0005-0000-0000-0000D2390000}"/>
    <cellStyle name="20% - Accent3 3 2 9" xfId="14816" xr:uid="{00000000-0005-0000-0000-0000D3390000}"/>
    <cellStyle name="20% - Accent3 3 3" xfId="14817" xr:uid="{00000000-0005-0000-0000-0000D4390000}"/>
    <cellStyle name="20% - Accent3 3 3 2" xfId="14818" xr:uid="{00000000-0005-0000-0000-0000D5390000}"/>
    <cellStyle name="20% - Accent3 3 3 2 2" xfId="14819" xr:uid="{00000000-0005-0000-0000-0000D6390000}"/>
    <cellStyle name="20% - Accent3 3 3 2 2 2" xfId="14820" xr:uid="{00000000-0005-0000-0000-0000D7390000}"/>
    <cellStyle name="20% - Accent3 3 3 2 2 2 2" xfId="14821" xr:uid="{00000000-0005-0000-0000-0000D8390000}"/>
    <cellStyle name="20% - Accent3 3 3 2 2 2 2 2" xfId="14822" xr:uid="{00000000-0005-0000-0000-0000D9390000}"/>
    <cellStyle name="20% - Accent3 3 3 2 2 2 3" xfId="14823" xr:uid="{00000000-0005-0000-0000-0000DA390000}"/>
    <cellStyle name="20% - Accent3 3 3 2 2 2 4" xfId="14824" xr:uid="{00000000-0005-0000-0000-0000DB390000}"/>
    <cellStyle name="20% - Accent3 3 3 2 2 3" xfId="14825" xr:uid="{00000000-0005-0000-0000-0000DC390000}"/>
    <cellStyle name="20% - Accent3 3 3 2 2 3 2" xfId="14826" xr:uid="{00000000-0005-0000-0000-0000DD390000}"/>
    <cellStyle name="20% - Accent3 3 3 2 2 3 2 2" xfId="14827" xr:uid="{00000000-0005-0000-0000-0000DE390000}"/>
    <cellStyle name="20% - Accent3 3 3 2 2 3 3" xfId="14828" xr:uid="{00000000-0005-0000-0000-0000DF390000}"/>
    <cellStyle name="20% - Accent3 3 3 2 2 3 4" xfId="14829" xr:uid="{00000000-0005-0000-0000-0000E0390000}"/>
    <cellStyle name="20% - Accent3 3 3 2 2 4" xfId="14830" xr:uid="{00000000-0005-0000-0000-0000E1390000}"/>
    <cellStyle name="20% - Accent3 3 3 2 2 4 2" xfId="14831" xr:uid="{00000000-0005-0000-0000-0000E2390000}"/>
    <cellStyle name="20% - Accent3 3 3 2 2 5" xfId="14832" xr:uid="{00000000-0005-0000-0000-0000E3390000}"/>
    <cellStyle name="20% - Accent3 3 3 2 2 6" xfId="14833" xr:uid="{00000000-0005-0000-0000-0000E4390000}"/>
    <cellStyle name="20% - Accent3 3 3 2 3" xfId="14834" xr:uid="{00000000-0005-0000-0000-0000E5390000}"/>
    <cellStyle name="20% - Accent3 3 3 2 3 2" xfId="14835" xr:uid="{00000000-0005-0000-0000-0000E6390000}"/>
    <cellStyle name="20% - Accent3 3 3 2 3 2 2" xfId="14836" xr:uid="{00000000-0005-0000-0000-0000E7390000}"/>
    <cellStyle name="20% - Accent3 3 3 2 3 3" xfId="14837" xr:uid="{00000000-0005-0000-0000-0000E8390000}"/>
    <cellStyle name="20% - Accent3 3 3 2 3 4" xfId="14838" xr:uid="{00000000-0005-0000-0000-0000E9390000}"/>
    <cellStyle name="20% - Accent3 3 3 2 4" xfId="14839" xr:uid="{00000000-0005-0000-0000-0000EA390000}"/>
    <cellStyle name="20% - Accent3 3 3 2 4 2" xfId="14840" xr:uid="{00000000-0005-0000-0000-0000EB390000}"/>
    <cellStyle name="20% - Accent3 3 3 2 4 2 2" xfId="14841" xr:uid="{00000000-0005-0000-0000-0000EC390000}"/>
    <cellStyle name="20% - Accent3 3 3 2 4 3" xfId="14842" xr:uid="{00000000-0005-0000-0000-0000ED390000}"/>
    <cellStyle name="20% - Accent3 3 3 2 4 4" xfId="14843" xr:uid="{00000000-0005-0000-0000-0000EE390000}"/>
    <cellStyle name="20% - Accent3 3 3 2 5" xfId="14844" xr:uid="{00000000-0005-0000-0000-0000EF390000}"/>
    <cellStyle name="20% - Accent3 3 3 2 5 2" xfId="14845" xr:uid="{00000000-0005-0000-0000-0000F0390000}"/>
    <cellStyle name="20% - Accent3 3 3 2 6" xfId="14846" xr:uid="{00000000-0005-0000-0000-0000F1390000}"/>
    <cellStyle name="20% - Accent3 3 3 2 7" xfId="14847" xr:uid="{00000000-0005-0000-0000-0000F2390000}"/>
    <cellStyle name="20% - Accent3 3 3 3" xfId="14848" xr:uid="{00000000-0005-0000-0000-0000F3390000}"/>
    <cellStyle name="20% - Accent3 3 3 3 2" xfId="14849" xr:uid="{00000000-0005-0000-0000-0000F4390000}"/>
    <cellStyle name="20% - Accent3 3 3 3 2 2" xfId="14850" xr:uid="{00000000-0005-0000-0000-0000F5390000}"/>
    <cellStyle name="20% - Accent3 3 3 3 2 2 2" xfId="14851" xr:uid="{00000000-0005-0000-0000-0000F6390000}"/>
    <cellStyle name="20% - Accent3 3 3 3 2 3" xfId="14852" xr:uid="{00000000-0005-0000-0000-0000F7390000}"/>
    <cellStyle name="20% - Accent3 3 3 3 2 4" xfId="14853" xr:uid="{00000000-0005-0000-0000-0000F8390000}"/>
    <cellStyle name="20% - Accent3 3 3 3 3" xfId="14854" xr:uid="{00000000-0005-0000-0000-0000F9390000}"/>
    <cellStyle name="20% - Accent3 3 3 3 3 2" xfId="14855" xr:uid="{00000000-0005-0000-0000-0000FA390000}"/>
    <cellStyle name="20% - Accent3 3 3 3 3 2 2" xfId="14856" xr:uid="{00000000-0005-0000-0000-0000FB390000}"/>
    <cellStyle name="20% - Accent3 3 3 3 3 3" xfId="14857" xr:uid="{00000000-0005-0000-0000-0000FC390000}"/>
    <cellStyle name="20% - Accent3 3 3 3 3 4" xfId="14858" xr:uid="{00000000-0005-0000-0000-0000FD390000}"/>
    <cellStyle name="20% - Accent3 3 3 3 4" xfId="14859" xr:uid="{00000000-0005-0000-0000-0000FE390000}"/>
    <cellStyle name="20% - Accent3 3 3 3 4 2" xfId="14860" xr:uid="{00000000-0005-0000-0000-0000FF390000}"/>
    <cellStyle name="20% - Accent3 3 3 3 5" xfId="14861" xr:uid="{00000000-0005-0000-0000-0000003A0000}"/>
    <cellStyle name="20% - Accent3 3 3 3 6" xfId="14862" xr:uid="{00000000-0005-0000-0000-0000013A0000}"/>
    <cellStyle name="20% - Accent3 3 3 4" xfId="14863" xr:uid="{00000000-0005-0000-0000-0000023A0000}"/>
    <cellStyle name="20% - Accent3 3 3 4 2" xfId="14864" xr:uid="{00000000-0005-0000-0000-0000033A0000}"/>
    <cellStyle name="20% - Accent3 3 3 4 2 2" xfId="14865" xr:uid="{00000000-0005-0000-0000-0000043A0000}"/>
    <cellStyle name="20% - Accent3 3 3 4 3" xfId="14866" xr:uid="{00000000-0005-0000-0000-0000053A0000}"/>
    <cellStyle name="20% - Accent3 3 3 4 4" xfId="14867" xr:uid="{00000000-0005-0000-0000-0000063A0000}"/>
    <cellStyle name="20% - Accent3 3 3 5" xfId="14868" xr:uid="{00000000-0005-0000-0000-0000073A0000}"/>
    <cellStyle name="20% - Accent3 3 3 5 2" xfId="14869" xr:uid="{00000000-0005-0000-0000-0000083A0000}"/>
    <cellStyle name="20% - Accent3 3 3 5 2 2" xfId="14870" xr:uid="{00000000-0005-0000-0000-0000093A0000}"/>
    <cellStyle name="20% - Accent3 3 3 5 3" xfId="14871" xr:uid="{00000000-0005-0000-0000-00000A3A0000}"/>
    <cellStyle name="20% - Accent3 3 3 5 4" xfId="14872" xr:uid="{00000000-0005-0000-0000-00000B3A0000}"/>
    <cellStyle name="20% - Accent3 3 3 6" xfId="14873" xr:uid="{00000000-0005-0000-0000-00000C3A0000}"/>
    <cellStyle name="20% - Accent3 3 3 6 2" xfId="14874" xr:uid="{00000000-0005-0000-0000-00000D3A0000}"/>
    <cellStyle name="20% - Accent3 3 3 7" xfId="14875" xr:uid="{00000000-0005-0000-0000-00000E3A0000}"/>
    <cellStyle name="20% - Accent3 3 3 8" xfId="14876" xr:uid="{00000000-0005-0000-0000-00000F3A0000}"/>
    <cellStyle name="20% - Accent3 3 4" xfId="14877" xr:uid="{00000000-0005-0000-0000-0000103A0000}"/>
    <cellStyle name="20% - Accent3 3 4 2" xfId="14878" xr:uid="{00000000-0005-0000-0000-0000113A0000}"/>
    <cellStyle name="20% - Accent3 3 4 2 2" xfId="14879" xr:uid="{00000000-0005-0000-0000-0000123A0000}"/>
    <cellStyle name="20% - Accent3 3 4 2 2 2" xfId="14880" xr:uid="{00000000-0005-0000-0000-0000133A0000}"/>
    <cellStyle name="20% - Accent3 3 4 2 2 2 2" xfId="14881" xr:uid="{00000000-0005-0000-0000-0000143A0000}"/>
    <cellStyle name="20% - Accent3 3 4 2 2 3" xfId="14882" xr:uid="{00000000-0005-0000-0000-0000153A0000}"/>
    <cellStyle name="20% - Accent3 3 4 2 2 4" xfId="14883" xr:uid="{00000000-0005-0000-0000-0000163A0000}"/>
    <cellStyle name="20% - Accent3 3 4 2 3" xfId="14884" xr:uid="{00000000-0005-0000-0000-0000173A0000}"/>
    <cellStyle name="20% - Accent3 3 4 2 3 2" xfId="14885" xr:uid="{00000000-0005-0000-0000-0000183A0000}"/>
    <cellStyle name="20% - Accent3 3 4 2 3 2 2" xfId="14886" xr:uid="{00000000-0005-0000-0000-0000193A0000}"/>
    <cellStyle name="20% - Accent3 3 4 2 3 3" xfId="14887" xr:uid="{00000000-0005-0000-0000-00001A3A0000}"/>
    <cellStyle name="20% - Accent3 3 4 2 3 4" xfId="14888" xr:uid="{00000000-0005-0000-0000-00001B3A0000}"/>
    <cellStyle name="20% - Accent3 3 4 2 4" xfId="14889" xr:uid="{00000000-0005-0000-0000-00001C3A0000}"/>
    <cellStyle name="20% - Accent3 3 4 2 4 2" xfId="14890" xr:uid="{00000000-0005-0000-0000-00001D3A0000}"/>
    <cellStyle name="20% - Accent3 3 4 2 5" xfId="14891" xr:uid="{00000000-0005-0000-0000-00001E3A0000}"/>
    <cellStyle name="20% - Accent3 3 4 2 6" xfId="14892" xr:uid="{00000000-0005-0000-0000-00001F3A0000}"/>
    <cellStyle name="20% - Accent3 3 4 3" xfId="14893" xr:uid="{00000000-0005-0000-0000-0000203A0000}"/>
    <cellStyle name="20% - Accent3 3 4 3 2" xfId="14894" xr:uid="{00000000-0005-0000-0000-0000213A0000}"/>
    <cellStyle name="20% - Accent3 3 4 3 2 2" xfId="14895" xr:uid="{00000000-0005-0000-0000-0000223A0000}"/>
    <cellStyle name="20% - Accent3 3 4 3 3" xfId="14896" xr:uid="{00000000-0005-0000-0000-0000233A0000}"/>
    <cellStyle name="20% - Accent3 3 4 3 4" xfId="14897" xr:uid="{00000000-0005-0000-0000-0000243A0000}"/>
    <cellStyle name="20% - Accent3 3 4 4" xfId="14898" xr:uid="{00000000-0005-0000-0000-0000253A0000}"/>
    <cellStyle name="20% - Accent3 3 4 4 2" xfId="14899" xr:uid="{00000000-0005-0000-0000-0000263A0000}"/>
    <cellStyle name="20% - Accent3 3 4 4 2 2" xfId="14900" xr:uid="{00000000-0005-0000-0000-0000273A0000}"/>
    <cellStyle name="20% - Accent3 3 4 4 3" xfId="14901" xr:uid="{00000000-0005-0000-0000-0000283A0000}"/>
    <cellStyle name="20% - Accent3 3 4 4 4" xfId="14902" xr:uid="{00000000-0005-0000-0000-0000293A0000}"/>
    <cellStyle name="20% - Accent3 3 4 5" xfId="14903" xr:uid="{00000000-0005-0000-0000-00002A3A0000}"/>
    <cellStyle name="20% - Accent3 3 4 5 2" xfId="14904" xr:uid="{00000000-0005-0000-0000-00002B3A0000}"/>
    <cellStyle name="20% - Accent3 3 4 6" xfId="14905" xr:uid="{00000000-0005-0000-0000-00002C3A0000}"/>
    <cellStyle name="20% - Accent3 3 4 7" xfId="14906" xr:uid="{00000000-0005-0000-0000-00002D3A0000}"/>
    <cellStyle name="20% - Accent3 3 5" xfId="14907" xr:uid="{00000000-0005-0000-0000-00002E3A0000}"/>
    <cellStyle name="20% - Accent3 3 6" xfId="14908" xr:uid="{00000000-0005-0000-0000-00002F3A0000}"/>
    <cellStyle name="20% - Accent3 3 6 2" xfId="14909" xr:uid="{00000000-0005-0000-0000-0000303A0000}"/>
    <cellStyle name="20% - Accent3 3 6 2 2" xfId="14910" xr:uid="{00000000-0005-0000-0000-0000313A0000}"/>
    <cellStyle name="20% - Accent3 3 6 2 2 2" xfId="14911" xr:uid="{00000000-0005-0000-0000-0000323A0000}"/>
    <cellStyle name="20% - Accent3 3 6 2 3" xfId="14912" xr:uid="{00000000-0005-0000-0000-0000333A0000}"/>
    <cellStyle name="20% - Accent3 3 6 2 4" xfId="14913" xr:uid="{00000000-0005-0000-0000-0000343A0000}"/>
    <cellStyle name="20% - Accent3 3 6 3" xfId="14914" xr:uid="{00000000-0005-0000-0000-0000353A0000}"/>
    <cellStyle name="20% - Accent3 3 6 3 2" xfId="14915" xr:uid="{00000000-0005-0000-0000-0000363A0000}"/>
    <cellStyle name="20% - Accent3 3 6 3 2 2" xfId="14916" xr:uid="{00000000-0005-0000-0000-0000373A0000}"/>
    <cellStyle name="20% - Accent3 3 6 3 3" xfId="14917" xr:uid="{00000000-0005-0000-0000-0000383A0000}"/>
    <cellStyle name="20% - Accent3 3 6 3 4" xfId="14918" xr:uid="{00000000-0005-0000-0000-0000393A0000}"/>
    <cellStyle name="20% - Accent3 3 6 4" xfId="14919" xr:uid="{00000000-0005-0000-0000-00003A3A0000}"/>
    <cellStyle name="20% - Accent3 3 6 4 2" xfId="14920" xr:uid="{00000000-0005-0000-0000-00003B3A0000}"/>
    <cellStyle name="20% - Accent3 3 6 5" xfId="14921" xr:uid="{00000000-0005-0000-0000-00003C3A0000}"/>
    <cellStyle name="20% - Accent3 3 6 6" xfId="14922" xr:uid="{00000000-0005-0000-0000-00003D3A0000}"/>
    <cellStyle name="20% - Accent3 3 7" xfId="14923" xr:uid="{00000000-0005-0000-0000-00003E3A0000}"/>
    <cellStyle name="20% - Accent3 3 7 2" xfId="14924" xr:uid="{00000000-0005-0000-0000-00003F3A0000}"/>
    <cellStyle name="20% - Accent3 3 7 2 2" xfId="14925" xr:uid="{00000000-0005-0000-0000-0000403A0000}"/>
    <cellStyle name="20% - Accent3 3 7 3" xfId="14926" xr:uid="{00000000-0005-0000-0000-0000413A0000}"/>
    <cellStyle name="20% - Accent3 3 7 4" xfId="14927" xr:uid="{00000000-0005-0000-0000-0000423A0000}"/>
    <cellStyle name="20% - Accent3 3 8" xfId="14928" xr:uid="{00000000-0005-0000-0000-0000433A0000}"/>
    <cellStyle name="20% - Accent3 3 8 2" xfId="14929" xr:uid="{00000000-0005-0000-0000-0000443A0000}"/>
    <cellStyle name="20% - Accent3 3 8 2 2" xfId="14930" xr:uid="{00000000-0005-0000-0000-0000453A0000}"/>
    <cellStyle name="20% - Accent3 3 8 3" xfId="14931" xr:uid="{00000000-0005-0000-0000-0000463A0000}"/>
    <cellStyle name="20% - Accent3 3 8 4" xfId="14932" xr:uid="{00000000-0005-0000-0000-0000473A0000}"/>
    <cellStyle name="20% - Accent3 3 9" xfId="14933" xr:uid="{00000000-0005-0000-0000-0000483A0000}"/>
    <cellStyle name="20% - Accent3 3 9 2" xfId="14934" xr:uid="{00000000-0005-0000-0000-0000493A0000}"/>
    <cellStyle name="20% - Accent3 30" xfId="14935" xr:uid="{00000000-0005-0000-0000-00004A3A0000}"/>
    <cellStyle name="20% - Accent3 31" xfId="14936" xr:uid="{00000000-0005-0000-0000-00004B3A0000}"/>
    <cellStyle name="20% - Accent3 32" xfId="14937" xr:uid="{00000000-0005-0000-0000-00004C3A0000}"/>
    <cellStyle name="20% - Accent3 33" xfId="14938" xr:uid="{00000000-0005-0000-0000-00004D3A0000}"/>
    <cellStyle name="20% - Accent3 4" xfId="14939" xr:uid="{00000000-0005-0000-0000-00004E3A0000}"/>
    <cellStyle name="20% - Accent3 4 10" xfId="14940" xr:uid="{00000000-0005-0000-0000-00004F3A0000}"/>
    <cellStyle name="20% - Accent3 4 11" xfId="14941" xr:uid="{00000000-0005-0000-0000-0000503A0000}"/>
    <cellStyle name="20% - Accent3 4 12" xfId="14942" xr:uid="{00000000-0005-0000-0000-0000513A0000}"/>
    <cellStyle name="20% - Accent3 4 2" xfId="14943" xr:uid="{00000000-0005-0000-0000-0000523A0000}"/>
    <cellStyle name="20% - Accent3 4 2 10" xfId="14944" xr:uid="{00000000-0005-0000-0000-0000533A0000}"/>
    <cellStyle name="20% - Accent3 4 2 2" xfId="14945" xr:uid="{00000000-0005-0000-0000-0000543A0000}"/>
    <cellStyle name="20% - Accent3 4 2 2 2" xfId="14946" xr:uid="{00000000-0005-0000-0000-0000553A0000}"/>
    <cellStyle name="20% - Accent3 4 2 2 2 2" xfId="14947" xr:uid="{00000000-0005-0000-0000-0000563A0000}"/>
    <cellStyle name="20% - Accent3 4 2 2 2 2 2" xfId="14948" xr:uid="{00000000-0005-0000-0000-0000573A0000}"/>
    <cellStyle name="20% - Accent3 4 2 2 2 2 2 2" xfId="14949" xr:uid="{00000000-0005-0000-0000-0000583A0000}"/>
    <cellStyle name="20% - Accent3 4 2 2 2 2 3" xfId="14950" xr:uid="{00000000-0005-0000-0000-0000593A0000}"/>
    <cellStyle name="20% - Accent3 4 2 2 2 2 4" xfId="14951" xr:uid="{00000000-0005-0000-0000-00005A3A0000}"/>
    <cellStyle name="20% - Accent3 4 2 2 2 3" xfId="14952" xr:uid="{00000000-0005-0000-0000-00005B3A0000}"/>
    <cellStyle name="20% - Accent3 4 2 2 2 3 2" xfId="14953" xr:uid="{00000000-0005-0000-0000-00005C3A0000}"/>
    <cellStyle name="20% - Accent3 4 2 2 2 3 2 2" xfId="14954" xr:uid="{00000000-0005-0000-0000-00005D3A0000}"/>
    <cellStyle name="20% - Accent3 4 2 2 2 3 3" xfId="14955" xr:uid="{00000000-0005-0000-0000-00005E3A0000}"/>
    <cellStyle name="20% - Accent3 4 2 2 2 3 4" xfId="14956" xr:uid="{00000000-0005-0000-0000-00005F3A0000}"/>
    <cellStyle name="20% - Accent3 4 2 2 2 4" xfId="14957" xr:uid="{00000000-0005-0000-0000-0000603A0000}"/>
    <cellStyle name="20% - Accent3 4 2 2 2 4 2" xfId="14958" xr:uid="{00000000-0005-0000-0000-0000613A0000}"/>
    <cellStyle name="20% - Accent3 4 2 2 2 5" xfId="14959" xr:uid="{00000000-0005-0000-0000-0000623A0000}"/>
    <cellStyle name="20% - Accent3 4 2 2 2 6" xfId="14960" xr:uid="{00000000-0005-0000-0000-0000633A0000}"/>
    <cellStyle name="20% - Accent3 4 2 2 3" xfId="14961" xr:uid="{00000000-0005-0000-0000-0000643A0000}"/>
    <cellStyle name="20% - Accent3 4 2 2 3 2" xfId="14962" xr:uid="{00000000-0005-0000-0000-0000653A0000}"/>
    <cellStyle name="20% - Accent3 4 2 2 3 2 2" xfId="14963" xr:uid="{00000000-0005-0000-0000-0000663A0000}"/>
    <cellStyle name="20% - Accent3 4 2 2 3 3" xfId="14964" xr:uid="{00000000-0005-0000-0000-0000673A0000}"/>
    <cellStyle name="20% - Accent3 4 2 2 3 4" xfId="14965" xr:uid="{00000000-0005-0000-0000-0000683A0000}"/>
    <cellStyle name="20% - Accent3 4 2 2 4" xfId="14966" xr:uid="{00000000-0005-0000-0000-0000693A0000}"/>
    <cellStyle name="20% - Accent3 4 2 2 4 2" xfId="14967" xr:uid="{00000000-0005-0000-0000-00006A3A0000}"/>
    <cellStyle name="20% - Accent3 4 2 2 4 2 2" xfId="14968" xr:uid="{00000000-0005-0000-0000-00006B3A0000}"/>
    <cellStyle name="20% - Accent3 4 2 2 4 3" xfId="14969" xr:uid="{00000000-0005-0000-0000-00006C3A0000}"/>
    <cellStyle name="20% - Accent3 4 2 2 4 4" xfId="14970" xr:uid="{00000000-0005-0000-0000-00006D3A0000}"/>
    <cellStyle name="20% - Accent3 4 2 2 5" xfId="14971" xr:uid="{00000000-0005-0000-0000-00006E3A0000}"/>
    <cellStyle name="20% - Accent3 4 2 2 5 2" xfId="14972" xr:uid="{00000000-0005-0000-0000-00006F3A0000}"/>
    <cellStyle name="20% - Accent3 4 2 2 6" xfId="14973" xr:uid="{00000000-0005-0000-0000-0000703A0000}"/>
    <cellStyle name="20% - Accent3 4 2 2 7" xfId="14974" xr:uid="{00000000-0005-0000-0000-0000713A0000}"/>
    <cellStyle name="20% - Accent3 4 2 3" xfId="14975" xr:uid="{00000000-0005-0000-0000-0000723A0000}"/>
    <cellStyle name="20% - Accent3 4 2 4" xfId="14976" xr:uid="{00000000-0005-0000-0000-0000733A0000}"/>
    <cellStyle name="20% - Accent3 4 2 4 2" xfId="14977" xr:uid="{00000000-0005-0000-0000-0000743A0000}"/>
    <cellStyle name="20% - Accent3 4 2 4 2 2" xfId="14978" xr:uid="{00000000-0005-0000-0000-0000753A0000}"/>
    <cellStyle name="20% - Accent3 4 2 4 2 2 2" xfId="14979" xr:uid="{00000000-0005-0000-0000-0000763A0000}"/>
    <cellStyle name="20% - Accent3 4 2 4 2 3" xfId="14980" xr:uid="{00000000-0005-0000-0000-0000773A0000}"/>
    <cellStyle name="20% - Accent3 4 2 4 2 4" xfId="14981" xr:uid="{00000000-0005-0000-0000-0000783A0000}"/>
    <cellStyle name="20% - Accent3 4 2 4 3" xfId="14982" xr:uid="{00000000-0005-0000-0000-0000793A0000}"/>
    <cellStyle name="20% - Accent3 4 2 4 3 2" xfId="14983" xr:uid="{00000000-0005-0000-0000-00007A3A0000}"/>
    <cellStyle name="20% - Accent3 4 2 4 3 2 2" xfId="14984" xr:uid="{00000000-0005-0000-0000-00007B3A0000}"/>
    <cellStyle name="20% - Accent3 4 2 4 3 3" xfId="14985" xr:uid="{00000000-0005-0000-0000-00007C3A0000}"/>
    <cellStyle name="20% - Accent3 4 2 4 3 4" xfId="14986" xr:uid="{00000000-0005-0000-0000-00007D3A0000}"/>
    <cellStyle name="20% - Accent3 4 2 4 4" xfId="14987" xr:uid="{00000000-0005-0000-0000-00007E3A0000}"/>
    <cellStyle name="20% - Accent3 4 2 4 4 2" xfId="14988" xr:uid="{00000000-0005-0000-0000-00007F3A0000}"/>
    <cellStyle name="20% - Accent3 4 2 4 5" xfId="14989" xr:uid="{00000000-0005-0000-0000-0000803A0000}"/>
    <cellStyle name="20% - Accent3 4 2 4 6" xfId="14990" xr:uid="{00000000-0005-0000-0000-0000813A0000}"/>
    <cellStyle name="20% - Accent3 4 2 5" xfId="14991" xr:uid="{00000000-0005-0000-0000-0000823A0000}"/>
    <cellStyle name="20% - Accent3 4 2 5 2" xfId="14992" xr:uid="{00000000-0005-0000-0000-0000833A0000}"/>
    <cellStyle name="20% - Accent3 4 2 5 2 2" xfId="14993" xr:uid="{00000000-0005-0000-0000-0000843A0000}"/>
    <cellStyle name="20% - Accent3 4 2 5 3" xfId="14994" xr:uid="{00000000-0005-0000-0000-0000853A0000}"/>
    <cellStyle name="20% - Accent3 4 2 5 4" xfId="14995" xr:uid="{00000000-0005-0000-0000-0000863A0000}"/>
    <cellStyle name="20% - Accent3 4 2 6" xfId="14996" xr:uid="{00000000-0005-0000-0000-0000873A0000}"/>
    <cellStyle name="20% - Accent3 4 2 6 2" xfId="14997" xr:uid="{00000000-0005-0000-0000-0000883A0000}"/>
    <cellStyle name="20% - Accent3 4 2 6 2 2" xfId="14998" xr:uid="{00000000-0005-0000-0000-0000893A0000}"/>
    <cellStyle name="20% - Accent3 4 2 6 3" xfId="14999" xr:uid="{00000000-0005-0000-0000-00008A3A0000}"/>
    <cellStyle name="20% - Accent3 4 2 6 4" xfId="15000" xr:uid="{00000000-0005-0000-0000-00008B3A0000}"/>
    <cellStyle name="20% - Accent3 4 2 7" xfId="15001" xr:uid="{00000000-0005-0000-0000-00008C3A0000}"/>
    <cellStyle name="20% - Accent3 4 2 7 2" xfId="15002" xr:uid="{00000000-0005-0000-0000-00008D3A0000}"/>
    <cellStyle name="20% - Accent3 4 2 8" xfId="15003" xr:uid="{00000000-0005-0000-0000-00008E3A0000}"/>
    <cellStyle name="20% - Accent3 4 2 9" xfId="15004" xr:uid="{00000000-0005-0000-0000-00008F3A0000}"/>
    <cellStyle name="20% - Accent3 4 3" xfId="15005" xr:uid="{00000000-0005-0000-0000-0000903A0000}"/>
    <cellStyle name="20% - Accent3 4 3 2" xfId="15006" xr:uid="{00000000-0005-0000-0000-0000913A0000}"/>
    <cellStyle name="20% - Accent3 4 3 2 2" xfId="15007" xr:uid="{00000000-0005-0000-0000-0000923A0000}"/>
    <cellStyle name="20% - Accent3 4 3 2 2 2" xfId="15008" xr:uid="{00000000-0005-0000-0000-0000933A0000}"/>
    <cellStyle name="20% - Accent3 4 3 2 2 2 2" xfId="15009" xr:uid="{00000000-0005-0000-0000-0000943A0000}"/>
    <cellStyle name="20% - Accent3 4 3 2 2 3" xfId="15010" xr:uid="{00000000-0005-0000-0000-0000953A0000}"/>
    <cellStyle name="20% - Accent3 4 3 2 2 4" xfId="15011" xr:uid="{00000000-0005-0000-0000-0000963A0000}"/>
    <cellStyle name="20% - Accent3 4 3 2 3" xfId="15012" xr:uid="{00000000-0005-0000-0000-0000973A0000}"/>
    <cellStyle name="20% - Accent3 4 3 2 3 2" xfId="15013" xr:uid="{00000000-0005-0000-0000-0000983A0000}"/>
    <cellStyle name="20% - Accent3 4 3 2 3 2 2" xfId="15014" xr:uid="{00000000-0005-0000-0000-0000993A0000}"/>
    <cellStyle name="20% - Accent3 4 3 2 3 3" xfId="15015" xr:uid="{00000000-0005-0000-0000-00009A3A0000}"/>
    <cellStyle name="20% - Accent3 4 3 2 3 4" xfId="15016" xr:uid="{00000000-0005-0000-0000-00009B3A0000}"/>
    <cellStyle name="20% - Accent3 4 3 2 4" xfId="15017" xr:uid="{00000000-0005-0000-0000-00009C3A0000}"/>
    <cellStyle name="20% - Accent3 4 3 2 4 2" xfId="15018" xr:uid="{00000000-0005-0000-0000-00009D3A0000}"/>
    <cellStyle name="20% - Accent3 4 3 2 5" xfId="15019" xr:uid="{00000000-0005-0000-0000-00009E3A0000}"/>
    <cellStyle name="20% - Accent3 4 3 2 6" xfId="15020" xr:uid="{00000000-0005-0000-0000-00009F3A0000}"/>
    <cellStyle name="20% - Accent3 4 3 3" xfId="15021" xr:uid="{00000000-0005-0000-0000-0000A03A0000}"/>
    <cellStyle name="20% - Accent3 4 3 3 2" xfId="15022" xr:uid="{00000000-0005-0000-0000-0000A13A0000}"/>
    <cellStyle name="20% - Accent3 4 3 3 2 2" xfId="15023" xr:uid="{00000000-0005-0000-0000-0000A23A0000}"/>
    <cellStyle name="20% - Accent3 4 3 3 3" xfId="15024" xr:uid="{00000000-0005-0000-0000-0000A33A0000}"/>
    <cellStyle name="20% - Accent3 4 3 3 4" xfId="15025" xr:uid="{00000000-0005-0000-0000-0000A43A0000}"/>
    <cellStyle name="20% - Accent3 4 3 4" xfId="15026" xr:uid="{00000000-0005-0000-0000-0000A53A0000}"/>
    <cellStyle name="20% - Accent3 4 3 4 2" xfId="15027" xr:uid="{00000000-0005-0000-0000-0000A63A0000}"/>
    <cellStyle name="20% - Accent3 4 3 4 2 2" xfId="15028" xr:uid="{00000000-0005-0000-0000-0000A73A0000}"/>
    <cellStyle name="20% - Accent3 4 3 4 3" xfId="15029" xr:uid="{00000000-0005-0000-0000-0000A83A0000}"/>
    <cellStyle name="20% - Accent3 4 3 4 4" xfId="15030" xr:uid="{00000000-0005-0000-0000-0000A93A0000}"/>
    <cellStyle name="20% - Accent3 4 3 5" xfId="15031" xr:uid="{00000000-0005-0000-0000-0000AA3A0000}"/>
    <cellStyle name="20% - Accent3 4 3 5 2" xfId="15032" xr:uid="{00000000-0005-0000-0000-0000AB3A0000}"/>
    <cellStyle name="20% - Accent3 4 3 6" xfId="15033" xr:uid="{00000000-0005-0000-0000-0000AC3A0000}"/>
    <cellStyle name="20% - Accent3 4 3 7" xfId="15034" xr:uid="{00000000-0005-0000-0000-0000AD3A0000}"/>
    <cellStyle name="20% - Accent3 4 4" xfId="15035" xr:uid="{00000000-0005-0000-0000-0000AE3A0000}"/>
    <cellStyle name="20% - Accent3 4 5" xfId="15036" xr:uid="{00000000-0005-0000-0000-0000AF3A0000}"/>
    <cellStyle name="20% - Accent3 4 5 2" xfId="15037" xr:uid="{00000000-0005-0000-0000-0000B03A0000}"/>
    <cellStyle name="20% - Accent3 4 5 2 2" xfId="15038" xr:uid="{00000000-0005-0000-0000-0000B13A0000}"/>
    <cellStyle name="20% - Accent3 4 5 2 2 2" xfId="15039" xr:uid="{00000000-0005-0000-0000-0000B23A0000}"/>
    <cellStyle name="20% - Accent3 4 5 2 3" xfId="15040" xr:uid="{00000000-0005-0000-0000-0000B33A0000}"/>
    <cellStyle name="20% - Accent3 4 5 2 4" xfId="15041" xr:uid="{00000000-0005-0000-0000-0000B43A0000}"/>
    <cellStyle name="20% - Accent3 4 5 3" xfId="15042" xr:uid="{00000000-0005-0000-0000-0000B53A0000}"/>
    <cellStyle name="20% - Accent3 4 5 3 2" xfId="15043" xr:uid="{00000000-0005-0000-0000-0000B63A0000}"/>
    <cellStyle name="20% - Accent3 4 5 3 2 2" xfId="15044" xr:uid="{00000000-0005-0000-0000-0000B73A0000}"/>
    <cellStyle name="20% - Accent3 4 5 3 3" xfId="15045" xr:uid="{00000000-0005-0000-0000-0000B83A0000}"/>
    <cellStyle name="20% - Accent3 4 5 3 4" xfId="15046" xr:uid="{00000000-0005-0000-0000-0000B93A0000}"/>
    <cellStyle name="20% - Accent3 4 5 4" xfId="15047" xr:uid="{00000000-0005-0000-0000-0000BA3A0000}"/>
    <cellStyle name="20% - Accent3 4 5 4 2" xfId="15048" xr:uid="{00000000-0005-0000-0000-0000BB3A0000}"/>
    <cellStyle name="20% - Accent3 4 5 5" xfId="15049" xr:uid="{00000000-0005-0000-0000-0000BC3A0000}"/>
    <cellStyle name="20% - Accent3 4 5 6" xfId="15050" xr:uid="{00000000-0005-0000-0000-0000BD3A0000}"/>
    <cellStyle name="20% - Accent3 4 6" xfId="15051" xr:uid="{00000000-0005-0000-0000-0000BE3A0000}"/>
    <cellStyle name="20% - Accent3 4 6 2" xfId="15052" xr:uid="{00000000-0005-0000-0000-0000BF3A0000}"/>
    <cellStyle name="20% - Accent3 4 6 2 2" xfId="15053" xr:uid="{00000000-0005-0000-0000-0000C03A0000}"/>
    <cellStyle name="20% - Accent3 4 6 3" xfId="15054" xr:uid="{00000000-0005-0000-0000-0000C13A0000}"/>
    <cellStyle name="20% - Accent3 4 6 4" xfId="15055" xr:uid="{00000000-0005-0000-0000-0000C23A0000}"/>
    <cellStyle name="20% - Accent3 4 7" xfId="15056" xr:uid="{00000000-0005-0000-0000-0000C33A0000}"/>
    <cellStyle name="20% - Accent3 4 7 2" xfId="15057" xr:uid="{00000000-0005-0000-0000-0000C43A0000}"/>
    <cellStyle name="20% - Accent3 4 7 2 2" xfId="15058" xr:uid="{00000000-0005-0000-0000-0000C53A0000}"/>
    <cellStyle name="20% - Accent3 4 7 3" xfId="15059" xr:uid="{00000000-0005-0000-0000-0000C63A0000}"/>
    <cellStyle name="20% - Accent3 4 7 4" xfId="15060" xr:uid="{00000000-0005-0000-0000-0000C73A0000}"/>
    <cellStyle name="20% - Accent3 4 8" xfId="15061" xr:uid="{00000000-0005-0000-0000-0000C83A0000}"/>
    <cellStyle name="20% - Accent3 4 8 2" xfId="15062" xr:uid="{00000000-0005-0000-0000-0000C93A0000}"/>
    <cellStyle name="20% - Accent3 4 9" xfId="15063" xr:uid="{00000000-0005-0000-0000-0000CA3A0000}"/>
    <cellStyle name="20% - Accent3 5" xfId="15064" xr:uid="{00000000-0005-0000-0000-0000CB3A0000}"/>
    <cellStyle name="20% - Accent3 5 10" xfId="15065" xr:uid="{00000000-0005-0000-0000-0000CC3A0000}"/>
    <cellStyle name="20% - Accent3 5 2" xfId="15066" xr:uid="{00000000-0005-0000-0000-0000CD3A0000}"/>
    <cellStyle name="20% - Accent3 5 2 2" xfId="15067" xr:uid="{00000000-0005-0000-0000-0000CE3A0000}"/>
    <cellStyle name="20% - Accent3 5 2 2 2" xfId="15068" xr:uid="{00000000-0005-0000-0000-0000CF3A0000}"/>
    <cellStyle name="20% - Accent3 5 2 2 2 2" xfId="15069" xr:uid="{00000000-0005-0000-0000-0000D03A0000}"/>
    <cellStyle name="20% - Accent3 5 2 2 2 2 2" xfId="15070" xr:uid="{00000000-0005-0000-0000-0000D13A0000}"/>
    <cellStyle name="20% - Accent3 5 2 2 2 2 2 2" xfId="15071" xr:uid="{00000000-0005-0000-0000-0000D23A0000}"/>
    <cellStyle name="20% - Accent3 5 2 2 2 2 3" xfId="15072" xr:uid="{00000000-0005-0000-0000-0000D33A0000}"/>
    <cellStyle name="20% - Accent3 5 2 2 2 2 4" xfId="15073" xr:uid="{00000000-0005-0000-0000-0000D43A0000}"/>
    <cellStyle name="20% - Accent3 5 2 2 2 3" xfId="15074" xr:uid="{00000000-0005-0000-0000-0000D53A0000}"/>
    <cellStyle name="20% - Accent3 5 2 2 2 3 2" xfId="15075" xr:uid="{00000000-0005-0000-0000-0000D63A0000}"/>
    <cellStyle name="20% - Accent3 5 2 2 2 3 2 2" xfId="15076" xr:uid="{00000000-0005-0000-0000-0000D73A0000}"/>
    <cellStyle name="20% - Accent3 5 2 2 2 3 3" xfId="15077" xr:uid="{00000000-0005-0000-0000-0000D83A0000}"/>
    <cellStyle name="20% - Accent3 5 2 2 2 3 4" xfId="15078" xr:uid="{00000000-0005-0000-0000-0000D93A0000}"/>
    <cellStyle name="20% - Accent3 5 2 2 2 4" xfId="15079" xr:uid="{00000000-0005-0000-0000-0000DA3A0000}"/>
    <cellStyle name="20% - Accent3 5 2 2 2 4 2" xfId="15080" xr:uid="{00000000-0005-0000-0000-0000DB3A0000}"/>
    <cellStyle name="20% - Accent3 5 2 2 2 5" xfId="15081" xr:uid="{00000000-0005-0000-0000-0000DC3A0000}"/>
    <cellStyle name="20% - Accent3 5 2 2 2 6" xfId="15082" xr:uid="{00000000-0005-0000-0000-0000DD3A0000}"/>
    <cellStyle name="20% - Accent3 5 2 2 3" xfId="15083" xr:uid="{00000000-0005-0000-0000-0000DE3A0000}"/>
    <cellStyle name="20% - Accent3 5 2 2 3 2" xfId="15084" xr:uid="{00000000-0005-0000-0000-0000DF3A0000}"/>
    <cellStyle name="20% - Accent3 5 2 2 3 2 2" xfId="15085" xr:uid="{00000000-0005-0000-0000-0000E03A0000}"/>
    <cellStyle name="20% - Accent3 5 2 2 3 3" xfId="15086" xr:uid="{00000000-0005-0000-0000-0000E13A0000}"/>
    <cellStyle name="20% - Accent3 5 2 2 3 4" xfId="15087" xr:uid="{00000000-0005-0000-0000-0000E23A0000}"/>
    <cellStyle name="20% - Accent3 5 2 2 4" xfId="15088" xr:uid="{00000000-0005-0000-0000-0000E33A0000}"/>
    <cellStyle name="20% - Accent3 5 2 2 4 2" xfId="15089" xr:uid="{00000000-0005-0000-0000-0000E43A0000}"/>
    <cellStyle name="20% - Accent3 5 2 2 4 2 2" xfId="15090" xr:uid="{00000000-0005-0000-0000-0000E53A0000}"/>
    <cellStyle name="20% - Accent3 5 2 2 4 3" xfId="15091" xr:uid="{00000000-0005-0000-0000-0000E63A0000}"/>
    <cellStyle name="20% - Accent3 5 2 2 4 4" xfId="15092" xr:uid="{00000000-0005-0000-0000-0000E73A0000}"/>
    <cellStyle name="20% - Accent3 5 2 2 5" xfId="15093" xr:uid="{00000000-0005-0000-0000-0000E83A0000}"/>
    <cellStyle name="20% - Accent3 5 2 2 5 2" xfId="15094" xr:uid="{00000000-0005-0000-0000-0000E93A0000}"/>
    <cellStyle name="20% - Accent3 5 2 2 6" xfId="15095" xr:uid="{00000000-0005-0000-0000-0000EA3A0000}"/>
    <cellStyle name="20% - Accent3 5 2 2 7" xfId="15096" xr:uid="{00000000-0005-0000-0000-0000EB3A0000}"/>
    <cellStyle name="20% - Accent3 5 2 3" xfId="15097" xr:uid="{00000000-0005-0000-0000-0000EC3A0000}"/>
    <cellStyle name="20% - Accent3 5 2 3 2" xfId="15098" xr:uid="{00000000-0005-0000-0000-0000ED3A0000}"/>
    <cellStyle name="20% - Accent3 5 2 3 2 2" xfId="15099" xr:uid="{00000000-0005-0000-0000-0000EE3A0000}"/>
    <cellStyle name="20% - Accent3 5 2 3 2 2 2" xfId="15100" xr:uid="{00000000-0005-0000-0000-0000EF3A0000}"/>
    <cellStyle name="20% - Accent3 5 2 3 2 3" xfId="15101" xr:uid="{00000000-0005-0000-0000-0000F03A0000}"/>
    <cellStyle name="20% - Accent3 5 2 3 2 4" xfId="15102" xr:uid="{00000000-0005-0000-0000-0000F13A0000}"/>
    <cellStyle name="20% - Accent3 5 2 3 3" xfId="15103" xr:uid="{00000000-0005-0000-0000-0000F23A0000}"/>
    <cellStyle name="20% - Accent3 5 2 3 3 2" xfId="15104" xr:uid="{00000000-0005-0000-0000-0000F33A0000}"/>
    <cellStyle name="20% - Accent3 5 2 3 3 2 2" xfId="15105" xr:uid="{00000000-0005-0000-0000-0000F43A0000}"/>
    <cellStyle name="20% - Accent3 5 2 3 3 3" xfId="15106" xr:uid="{00000000-0005-0000-0000-0000F53A0000}"/>
    <cellStyle name="20% - Accent3 5 2 3 3 4" xfId="15107" xr:uid="{00000000-0005-0000-0000-0000F63A0000}"/>
    <cellStyle name="20% - Accent3 5 2 3 4" xfId="15108" xr:uid="{00000000-0005-0000-0000-0000F73A0000}"/>
    <cellStyle name="20% - Accent3 5 2 3 4 2" xfId="15109" xr:uid="{00000000-0005-0000-0000-0000F83A0000}"/>
    <cellStyle name="20% - Accent3 5 2 3 5" xfId="15110" xr:uid="{00000000-0005-0000-0000-0000F93A0000}"/>
    <cellStyle name="20% - Accent3 5 2 3 6" xfId="15111" xr:uid="{00000000-0005-0000-0000-0000FA3A0000}"/>
    <cellStyle name="20% - Accent3 5 2 4" xfId="15112" xr:uid="{00000000-0005-0000-0000-0000FB3A0000}"/>
    <cellStyle name="20% - Accent3 5 2 4 2" xfId="15113" xr:uid="{00000000-0005-0000-0000-0000FC3A0000}"/>
    <cellStyle name="20% - Accent3 5 2 4 2 2" xfId="15114" xr:uid="{00000000-0005-0000-0000-0000FD3A0000}"/>
    <cellStyle name="20% - Accent3 5 2 4 3" xfId="15115" xr:uid="{00000000-0005-0000-0000-0000FE3A0000}"/>
    <cellStyle name="20% - Accent3 5 2 4 4" xfId="15116" xr:uid="{00000000-0005-0000-0000-0000FF3A0000}"/>
    <cellStyle name="20% - Accent3 5 2 5" xfId="15117" xr:uid="{00000000-0005-0000-0000-0000003B0000}"/>
    <cellStyle name="20% - Accent3 5 2 5 2" xfId="15118" xr:uid="{00000000-0005-0000-0000-0000013B0000}"/>
    <cellStyle name="20% - Accent3 5 2 5 2 2" xfId="15119" xr:uid="{00000000-0005-0000-0000-0000023B0000}"/>
    <cellStyle name="20% - Accent3 5 2 5 3" xfId="15120" xr:uid="{00000000-0005-0000-0000-0000033B0000}"/>
    <cellStyle name="20% - Accent3 5 2 5 4" xfId="15121" xr:uid="{00000000-0005-0000-0000-0000043B0000}"/>
    <cellStyle name="20% - Accent3 5 2 6" xfId="15122" xr:uid="{00000000-0005-0000-0000-0000053B0000}"/>
    <cellStyle name="20% - Accent3 5 2 6 2" xfId="15123" xr:uid="{00000000-0005-0000-0000-0000063B0000}"/>
    <cellStyle name="20% - Accent3 5 2 7" xfId="15124" xr:uid="{00000000-0005-0000-0000-0000073B0000}"/>
    <cellStyle name="20% - Accent3 5 2 8" xfId="15125" xr:uid="{00000000-0005-0000-0000-0000083B0000}"/>
    <cellStyle name="20% - Accent3 5 3" xfId="15126" xr:uid="{00000000-0005-0000-0000-0000093B0000}"/>
    <cellStyle name="20% - Accent3 5 3 2" xfId="15127" xr:uid="{00000000-0005-0000-0000-00000A3B0000}"/>
    <cellStyle name="20% - Accent3 5 3 2 2" xfId="15128" xr:uid="{00000000-0005-0000-0000-00000B3B0000}"/>
    <cellStyle name="20% - Accent3 5 3 2 2 2" xfId="15129" xr:uid="{00000000-0005-0000-0000-00000C3B0000}"/>
    <cellStyle name="20% - Accent3 5 3 2 2 2 2" xfId="15130" xr:uid="{00000000-0005-0000-0000-00000D3B0000}"/>
    <cellStyle name="20% - Accent3 5 3 2 2 3" xfId="15131" xr:uid="{00000000-0005-0000-0000-00000E3B0000}"/>
    <cellStyle name="20% - Accent3 5 3 2 2 4" xfId="15132" xr:uid="{00000000-0005-0000-0000-00000F3B0000}"/>
    <cellStyle name="20% - Accent3 5 3 2 3" xfId="15133" xr:uid="{00000000-0005-0000-0000-0000103B0000}"/>
    <cellStyle name="20% - Accent3 5 3 2 3 2" xfId="15134" xr:uid="{00000000-0005-0000-0000-0000113B0000}"/>
    <cellStyle name="20% - Accent3 5 3 2 3 2 2" xfId="15135" xr:uid="{00000000-0005-0000-0000-0000123B0000}"/>
    <cellStyle name="20% - Accent3 5 3 2 3 3" xfId="15136" xr:uid="{00000000-0005-0000-0000-0000133B0000}"/>
    <cellStyle name="20% - Accent3 5 3 2 3 4" xfId="15137" xr:uid="{00000000-0005-0000-0000-0000143B0000}"/>
    <cellStyle name="20% - Accent3 5 3 2 4" xfId="15138" xr:uid="{00000000-0005-0000-0000-0000153B0000}"/>
    <cellStyle name="20% - Accent3 5 3 2 4 2" xfId="15139" xr:uid="{00000000-0005-0000-0000-0000163B0000}"/>
    <cellStyle name="20% - Accent3 5 3 2 5" xfId="15140" xr:uid="{00000000-0005-0000-0000-0000173B0000}"/>
    <cellStyle name="20% - Accent3 5 3 2 6" xfId="15141" xr:uid="{00000000-0005-0000-0000-0000183B0000}"/>
    <cellStyle name="20% - Accent3 5 3 3" xfId="15142" xr:uid="{00000000-0005-0000-0000-0000193B0000}"/>
    <cellStyle name="20% - Accent3 5 3 3 2" xfId="15143" xr:uid="{00000000-0005-0000-0000-00001A3B0000}"/>
    <cellStyle name="20% - Accent3 5 3 3 2 2" xfId="15144" xr:uid="{00000000-0005-0000-0000-00001B3B0000}"/>
    <cellStyle name="20% - Accent3 5 3 3 3" xfId="15145" xr:uid="{00000000-0005-0000-0000-00001C3B0000}"/>
    <cellStyle name="20% - Accent3 5 3 3 4" xfId="15146" xr:uid="{00000000-0005-0000-0000-00001D3B0000}"/>
    <cellStyle name="20% - Accent3 5 3 4" xfId="15147" xr:uid="{00000000-0005-0000-0000-00001E3B0000}"/>
    <cellStyle name="20% - Accent3 5 3 4 2" xfId="15148" xr:uid="{00000000-0005-0000-0000-00001F3B0000}"/>
    <cellStyle name="20% - Accent3 5 3 4 2 2" xfId="15149" xr:uid="{00000000-0005-0000-0000-0000203B0000}"/>
    <cellStyle name="20% - Accent3 5 3 4 3" xfId="15150" xr:uid="{00000000-0005-0000-0000-0000213B0000}"/>
    <cellStyle name="20% - Accent3 5 3 4 4" xfId="15151" xr:uid="{00000000-0005-0000-0000-0000223B0000}"/>
    <cellStyle name="20% - Accent3 5 3 5" xfId="15152" xr:uid="{00000000-0005-0000-0000-0000233B0000}"/>
    <cellStyle name="20% - Accent3 5 3 5 2" xfId="15153" xr:uid="{00000000-0005-0000-0000-0000243B0000}"/>
    <cellStyle name="20% - Accent3 5 3 6" xfId="15154" xr:uid="{00000000-0005-0000-0000-0000253B0000}"/>
    <cellStyle name="20% - Accent3 5 3 7" xfId="15155" xr:uid="{00000000-0005-0000-0000-0000263B0000}"/>
    <cellStyle name="20% - Accent3 5 4" xfId="15156" xr:uid="{00000000-0005-0000-0000-0000273B0000}"/>
    <cellStyle name="20% - Accent3 5 5" xfId="15157" xr:uid="{00000000-0005-0000-0000-0000283B0000}"/>
    <cellStyle name="20% - Accent3 5 5 2" xfId="15158" xr:uid="{00000000-0005-0000-0000-0000293B0000}"/>
    <cellStyle name="20% - Accent3 5 5 2 2" xfId="15159" xr:uid="{00000000-0005-0000-0000-00002A3B0000}"/>
    <cellStyle name="20% - Accent3 5 5 2 2 2" xfId="15160" xr:uid="{00000000-0005-0000-0000-00002B3B0000}"/>
    <cellStyle name="20% - Accent3 5 5 2 3" xfId="15161" xr:uid="{00000000-0005-0000-0000-00002C3B0000}"/>
    <cellStyle name="20% - Accent3 5 5 2 4" xfId="15162" xr:uid="{00000000-0005-0000-0000-00002D3B0000}"/>
    <cellStyle name="20% - Accent3 5 5 3" xfId="15163" xr:uid="{00000000-0005-0000-0000-00002E3B0000}"/>
    <cellStyle name="20% - Accent3 5 5 3 2" xfId="15164" xr:uid="{00000000-0005-0000-0000-00002F3B0000}"/>
    <cellStyle name="20% - Accent3 5 5 3 2 2" xfId="15165" xr:uid="{00000000-0005-0000-0000-0000303B0000}"/>
    <cellStyle name="20% - Accent3 5 5 3 3" xfId="15166" xr:uid="{00000000-0005-0000-0000-0000313B0000}"/>
    <cellStyle name="20% - Accent3 5 5 3 4" xfId="15167" xr:uid="{00000000-0005-0000-0000-0000323B0000}"/>
    <cellStyle name="20% - Accent3 5 5 4" xfId="15168" xr:uid="{00000000-0005-0000-0000-0000333B0000}"/>
    <cellStyle name="20% - Accent3 5 5 4 2" xfId="15169" xr:uid="{00000000-0005-0000-0000-0000343B0000}"/>
    <cellStyle name="20% - Accent3 5 5 5" xfId="15170" xr:uid="{00000000-0005-0000-0000-0000353B0000}"/>
    <cellStyle name="20% - Accent3 5 5 6" xfId="15171" xr:uid="{00000000-0005-0000-0000-0000363B0000}"/>
    <cellStyle name="20% - Accent3 5 6" xfId="15172" xr:uid="{00000000-0005-0000-0000-0000373B0000}"/>
    <cellStyle name="20% - Accent3 5 6 2" xfId="15173" xr:uid="{00000000-0005-0000-0000-0000383B0000}"/>
    <cellStyle name="20% - Accent3 5 6 2 2" xfId="15174" xr:uid="{00000000-0005-0000-0000-0000393B0000}"/>
    <cellStyle name="20% - Accent3 5 6 3" xfId="15175" xr:uid="{00000000-0005-0000-0000-00003A3B0000}"/>
    <cellStyle name="20% - Accent3 5 6 4" xfId="15176" xr:uid="{00000000-0005-0000-0000-00003B3B0000}"/>
    <cellStyle name="20% - Accent3 5 7" xfId="15177" xr:uid="{00000000-0005-0000-0000-00003C3B0000}"/>
    <cellStyle name="20% - Accent3 5 7 2" xfId="15178" xr:uid="{00000000-0005-0000-0000-00003D3B0000}"/>
    <cellStyle name="20% - Accent3 5 7 2 2" xfId="15179" xr:uid="{00000000-0005-0000-0000-00003E3B0000}"/>
    <cellStyle name="20% - Accent3 5 7 3" xfId="15180" xr:uid="{00000000-0005-0000-0000-00003F3B0000}"/>
    <cellStyle name="20% - Accent3 5 7 4" xfId="15181" xr:uid="{00000000-0005-0000-0000-0000403B0000}"/>
    <cellStyle name="20% - Accent3 5 8" xfId="15182" xr:uid="{00000000-0005-0000-0000-0000413B0000}"/>
    <cellStyle name="20% - Accent3 5 8 2" xfId="15183" xr:uid="{00000000-0005-0000-0000-0000423B0000}"/>
    <cellStyle name="20% - Accent3 5 9" xfId="15184" xr:uid="{00000000-0005-0000-0000-0000433B0000}"/>
    <cellStyle name="20% - Accent3 6" xfId="15185" xr:uid="{00000000-0005-0000-0000-0000443B0000}"/>
    <cellStyle name="20% - Accent3 6 10" xfId="15186" xr:uid="{00000000-0005-0000-0000-0000453B0000}"/>
    <cellStyle name="20% - Accent3 6 2" xfId="15187" xr:uid="{00000000-0005-0000-0000-0000463B0000}"/>
    <cellStyle name="20% - Accent3 6 2 2" xfId="15188" xr:uid="{00000000-0005-0000-0000-0000473B0000}"/>
    <cellStyle name="20% - Accent3 6 2 2 2" xfId="15189" xr:uid="{00000000-0005-0000-0000-0000483B0000}"/>
    <cellStyle name="20% - Accent3 6 2 2 2 2" xfId="15190" xr:uid="{00000000-0005-0000-0000-0000493B0000}"/>
    <cellStyle name="20% - Accent3 6 2 2 2 2 2" xfId="15191" xr:uid="{00000000-0005-0000-0000-00004A3B0000}"/>
    <cellStyle name="20% - Accent3 6 2 2 2 2 2 2" xfId="15192" xr:uid="{00000000-0005-0000-0000-00004B3B0000}"/>
    <cellStyle name="20% - Accent3 6 2 2 2 2 3" xfId="15193" xr:uid="{00000000-0005-0000-0000-00004C3B0000}"/>
    <cellStyle name="20% - Accent3 6 2 2 2 2 4" xfId="15194" xr:uid="{00000000-0005-0000-0000-00004D3B0000}"/>
    <cellStyle name="20% - Accent3 6 2 2 2 3" xfId="15195" xr:uid="{00000000-0005-0000-0000-00004E3B0000}"/>
    <cellStyle name="20% - Accent3 6 2 2 2 3 2" xfId="15196" xr:uid="{00000000-0005-0000-0000-00004F3B0000}"/>
    <cellStyle name="20% - Accent3 6 2 2 2 3 2 2" xfId="15197" xr:uid="{00000000-0005-0000-0000-0000503B0000}"/>
    <cellStyle name="20% - Accent3 6 2 2 2 3 3" xfId="15198" xr:uid="{00000000-0005-0000-0000-0000513B0000}"/>
    <cellStyle name="20% - Accent3 6 2 2 2 3 4" xfId="15199" xr:uid="{00000000-0005-0000-0000-0000523B0000}"/>
    <cellStyle name="20% - Accent3 6 2 2 2 4" xfId="15200" xr:uid="{00000000-0005-0000-0000-0000533B0000}"/>
    <cellStyle name="20% - Accent3 6 2 2 2 4 2" xfId="15201" xr:uid="{00000000-0005-0000-0000-0000543B0000}"/>
    <cellStyle name="20% - Accent3 6 2 2 2 5" xfId="15202" xr:uid="{00000000-0005-0000-0000-0000553B0000}"/>
    <cellStyle name="20% - Accent3 6 2 2 2 6" xfId="15203" xr:uid="{00000000-0005-0000-0000-0000563B0000}"/>
    <cellStyle name="20% - Accent3 6 2 2 3" xfId="15204" xr:uid="{00000000-0005-0000-0000-0000573B0000}"/>
    <cellStyle name="20% - Accent3 6 2 2 3 2" xfId="15205" xr:uid="{00000000-0005-0000-0000-0000583B0000}"/>
    <cellStyle name="20% - Accent3 6 2 2 3 2 2" xfId="15206" xr:uid="{00000000-0005-0000-0000-0000593B0000}"/>
    <cellStyle name="20% - Accent3 6 2 2 3 3" xfId="15207" xr:uid="{00000000-0005-0000-0000-00005A3B0000}"/>
    <cellStyle name="20% - Accent3 6 2 2 3 4" xfId="15208" xr:uid="{00000000-0005-0000-0000-00005B3B0000}"/>
    <cellStyle name="20% - Accent3 6 2 2 4" xfId="15209" xr:uid="{00000000-0005-0000-0000-00005C3B0000}"/>
    <cellStyle name="20% - Accent3 6 2 2 4 2" xfId="15210" xr:uid="{00000000-0005-0000-0000-00005D3B0000}"/>
    <cellStyle name="20% - Accent3 6 2 2 4 2 2" xfId="15211" xr:uid="{00000000-0005-0000-0000-00005E3B0000}"/>
    <cellStyle name="20% - Accent3 6 2 2 4 3" xfId="15212" xr:uid="{00000000-0005-0000-0000-00005F3B0000}"/>
    <cellStyle name="20% - Accent3 6 2 2 4 4" xfId="15213" xr:uid="{00000000-0005-0000-0000-0000603B0000}"/>
    <cellStyle name="20% - Accent3 6 2 2 5" xfId="15214" xr:uid="{00000000-0005-0000-0000-0000613B0000}"/>
    <cellStyle name="20% - Accent3 6 2 2 5 2" xfId="15215" xr:uid="{00000000-0005-0000-0000-0000623B0000}"/>
    <cellStyle name="20% - Accent3 6 2 2 6" xfId="15216" xr:uid="{00000000-0005-0000-0000-0000633B0000}"/>
    <cellStyle name="20% - Accent3 6 2 2 7" xfId="15217" xr:uid="{00000000-0005-0000-0000-0000643B0000}"/>
    <cellStyle name="20% - Accent3 6 2 3" xfId="15218" xr:uid="{00000000-0005-0000-0000-0000653B0000}"/>
    <cellStyle name="20% - Accent3 6 2 3 2" xfId="15219" xr:uid="{00000000-0005-0000-0000-0000663B0000}"/>
    <cellStyle name="20% - Accent3 6 2 3 2 2" xfId="15220" xr:uid="{00000000-0005-0000-0000-0000673B0000}"/>
    <cellStyle name="20% - Accent3 6 2 3 2 2 2" xfId="15221" xr:uid="{00000000-0005-0000-0000-0000683B0000}"/>
    <cellStyle name="20% - Accent3 6 2 3 2 3" xfId="15222" xr:uid="{00000000-0005-0000-0000-0000693B0000}"/>
    <cellStyle name="20% - Accent3 6 2 3 2 4" xfId="15223" xr:uid="{00000000-0005-0000-0000-00006A3B0000}"/>
    <cellStyle name="20% - Accent3 6 2 3 3" xfId="15224" xr:uid="{00000000-0005-0000-0000-00006B3B0000}"/>
    <cellStyle name="20% - Accent3 6 2 3 3 2" xfId="15225" xr:uid="{00000000-0005-0000-0000-00006C3B0000}"/>
    <cellStyle name="20% - Accent3 6 2 3 3 2 2" xfId="15226" xr:uid="{00000000-0005-0000-0000-00006D3B0000}"/>
    <cellStyle name="20% - Accent3 6 2 3 3 3" xfId="15227" xr:uid="{00000000-0005-0000-0000-00006E3B0000}"/>
    <cellStyle name="20% - Accent3 6 2 3 3 4" xfId="15228" xr:uid="{00000000-0005-0000-0000-00006F3B0000}"/>
    <cellStyle name="20% - Accent3 6 2 3 4" xfId="15229" xr:uid="{00000000-0005-0000-0000-0000703B0000}"/>
    <cellStyle name="20% - Accent3 6 2 3 4 2" xfId="15230" xr:uid="{00000000-0005-0000-0000-0000713B0000}"/>
    <cellStyle name="20% - Accent3 6 2 3 5" xfId="15231" xr:uid="{00000000-0005-0000-0000-0000723B0000}"/>
    <cellStyle name="20% - Accent3 6 2 3 6" xfId="15232" xr:uid="{00000000-0005-0000-0000-0000733B0000}"/>
    <cellStyle name="20% - Accent3 6 2 4" xfId="15233" xr:uid="{00000000-0005-0000-0000-0000743B0000}"/>
    <cellStyle name="20% - Accent3 6 2 4 2" xfId="15234" xr:uid="{00000000-0005-0000-0000-0000753B0000}"/>
    <cellStyle name="20% - Accent3 6 2 4 2 2" xfId="15235" xr:uid="{00000000-0005-0000-0000-0000763B0000}"/>
    <cellStyle name="20% - Accent3 6 2 4 3" xfId="15236" xr:uid="{00000000-0005-0000-0000-0000773B0000}"/>
    <cellStyle name="20% - Accent3 6 2 4 4" xfId="15237" xr:uid="{00000000-0005-0000-0000-0000783B0000}"/>
    <cellStyle name="20% - Accent3 6 2 5" xfId="15238" xr:uid="{00000000-0005-0000-0000-0000793B0000}"/>
    <cellStyle name="20% - Accent3 6 2 5 2" xfId="15239" xr:uid="{00000000-0005-0000-0000-00007A3B0000}"/>
    <cellStyle name="20% - Accent3 6 2 5 2 2" xfId="15240" xr:uid="{00000000-0005-0000-0000-00007B3B0000}"/>
    <cellStyle name="20% - Accent3 6 2 5 3" xfId="15241" xr:uid="{00000000-0005-0000-0000-00007C3B0000}"/>
    <cellStyle name="20% - Accent3 6 2 5 4" xfId="15242" xr:uid="{00000000-0005-0000-0000-00007D3B0000}"/>
    <cellStyle name="20% - Accent3 6 2 6" xfId="15243" xr:uid="{00000000-0005-0000-0000-00007E3B0000}"/>
    <cellStyle name="20% - Accent3 6 2 6 2" xfId="15244" xr:uid="{00000000-0005-0000-0000-00007F3B0000}"/>
    <cellStyle name="20% - Accent3 6 2 7" xfId="15245" xr:uid="{00000000-0005-0000-0000-0000803B0000}"/>
    <cellStyle name="20% - Accent3 6 2 8" xfId="15246" xr:uid="{00000000-0005-0000-0000-0000813B0000}"/>
    <cellStyle name="20% - Accent3 6 3" xfId="15247" xr:uid="{00000000-0005-0000-0000-0000823B0000}"/>
    <cellStyle name="20% - Accent3 6 3 2" xfId="15248" xr:uid="{00000000-0005-0000-0000-0000833B0000}"/>
    <cellStyle name="20% - Accent3 6 3 2 2" xfId="15249" xr:uid="{00000000-0005-0000-0000-0000843B0000}"/>
    <cellStyle name="20% - Accent3 6 3 2 2 2" xfId="15250" xr:uid="{00000000-0005-0000-0000-0000853B0000}"/>
    <cellStyle name="20% - Accent3 6 3 2 2 2 2" xfId="15251" xr:uid="{00000000-0005-0000-0000-0000863B0000}"/>
    <cellStyle name="20% - Accent3 6 3 2 2 3" xfId="15252" xr:uid="{00000000-0005-0000-0000-0000873B0000}"/>
    <cellStyle name="20% - Accent3 6 3 2 2 4" xfId="15253" xr:uid="{00000000-0005-0000-0000-0000883B0000}"/>
    <cellStyle name="20% - Accent3 6 3 2 3" xfId="15254" xr:uid="{00000000-0005-0000-0000-0000893B0000}"/>
    <cellStyle name="20% - Accent3 6 3 2 3 2" xfId="15255" xr:uid="{00000000-0005-0000-0000-00008A3B0000}"/>
    <cellStyle name="20% - Accent3 6 3 2 3 2 2" xfId="15256" xr:uid="{00000000-0005-0000-0000-00008B3B0000}"/>
    <cellStyle name="20% - Accent3 6 3 2 3 3" xfId="15257" xr:uid="{00000000-0005-0000-0000-00008C3B0000}"/>
    <cellStyle name="20% - Accent3 6 3 2 3 4" xfId="15258" xr:uid="{00000000-0005-0000-0000-00008D3B0000}"/>
    <cellStyle name="20% - Accent3 6 3 2 4" xfId="15259" xr:uid="{00000000-0005-0000-0000-00008E3B0000}"/>
    <cellStyle name="20% - Accent3 6 3 2 4 2" xfId="15260" xr:uid="{00000000-0005-0000-0000-00008F3B0000}"/>
    <cellStyle name="20% - Accent3 6 3 2 5" xfId="15261" xr:uid="{00000000-0005-0000-0000-0000903B0000}"/>
    <cellStyle name="20% - Accent3 6 3 2 6" xfId="15262" xr:uid="{00000000-0005-0000-0000-0000913B0000}"/>
    <cellStyle name="20% - Accent3 6 3 3" xfId="15263" xr:uid="{00000000-0005-0000-0000-0000923B0000}"/>
    <cellStyle name="20% - Accent3 6 3 3 2" xfId="15264" xr:uid="{00000000-0005-0000-0000-0000933B0000}"/>
    <cellStyle name="20% - Accent3 6 3 3 2 2" xfId="15265" xr:uid="{00000000-0005-0000-0000-0000943B0000}"/>
    <cellStyle name="20% - Accent3 6 3 3 3" xfId="15266" xr:uid="{00000000-0005-0000-0000-0000953B0000}"/>
    <cellStyle name="20% - Accent3 6 3 3 4" xfId="15267" xr:uid="{00000000-0005-0000-0000-0000963B0000}"/>
    <cellStyle name="20% - Accent3 6 3 4" xfId="15268" xr:uid="{00000000-0005-0000-0000-0000973B0000}"/>
    <cellStyle name="20% - Accent3 6 3 4 2" xfId="15269" xr:uid="{00000000-0005-0000-0000-0000983B0000}"/>
    <cellStyle name="20% - Accent3 6 3 4 2 2" xfId="15270" xr:uid="{00000000-0005-0000-0000-0000993B0000}"/>
    <cellStyle name="20% - Accent3 6 3 4 3" xfId="15271" xr:uid="{00000000-0005-0000-0000-00009A3B0000}"/>
    <cellStyle name="20% - Accent3 6 3 4 4" xfId="15272" xr:uid="{00000000-0005-0000-0000-00009B3B0000}"/>
    <cellStyle name="20% - Accent3 6 3 5" xfId="15273" xr:uid="{00000000-0005-0000-0000-00009C3B0000}"/>
    <cellStyle name="20% - Accent3 6 3 5 2" xfId="15274" xr:uid="{00000000-0005-0000-0000-00009D3B0000}"/>
    <cellStyle name="20% - Accent3 6 3 6" xfId="15275" xr:uid="{00000000-0005-0000-0000-00009E3B0000}"/>
    <cellStyle name="20% - Accent3 6 3 7" xfId="15276" xr:uid="{00000000-0005-0000-0000-00009F3B0000}"/>
    <cellStyle name="20% - Accent3 6 4" xfId="15277" xr:uid="{00000000-0005-0000-0000-0000A03B0000}"/>
    <cellStyle name="20% - Accent3 6 5" xfId="15278" xr:uid="{00000000-0005-0000-0000-0000A13B0000}"/>
    <cellStyle name="20% - Accent3 6 5 2" xfId="15279" xr:uid="{00000000-0005-0000-0000-0000A23B0000}"/>
    <cellStyle name="20% - Accent3 6 5 2 2" xfId="15280" xr:uid="{00000000-0005-0000-0000-0000A33B0000}"/>
    <cellStyle name="20% - Accent3 6 5 2 2 2" xfId="15281" xr:uid="{00000000-0005-0000-0000-0000A43B0000}"/>
    <cellStyle name="20% - Accent3 6 5 2 3" xfId="15282" xr:uid="{00000000-0005-0000-0000-0000A53B0000}"/>
    <cellStyle name="20% - Accent3 6 5 2 4" xfId="15283" xr:uid="{00000000-0005-0000-0000-0000A63B0000}"/>
    <cellStyle name="20% - Accent3 6 5 3" xfId="15284" xr:uid="{00000000-0005-0000-0000-0000A73B0000}"/>
    <cellStyle name="20% - Accent3 6 5 3 2" xfId="15285" xr:uid="{00000000-0005-0000-0000-0000A83B0000}"/>
    <cellStyle name="20% - Accent3 6 5 3 2 2" xfId="15286" xr:uid="{00000000-0005-0000-0000-0000A93B0000}"/>
    <cellStyle name="20% - Accent3 6 5 3 3" xfId="15287" xr:uid="{00000000-0005-0000-0000-0000AA3B0000}"/>
    <cellStyle name="20% - Accent3 6 5 3 4" xfId="15288" xr:uid="{00000000-0005-0000-0000-0000AB3B0000}"/>
    <cellStyle name="20% - Accent3 6 5 4" xfId="15289" xr:uid="{00000000-0005-0000-0000-0000AC3B0000}"/>
    <cellStyle name="20% - Accent3 6 5 4 2" xfId="15290" xr:uid="{00000000-0005-0000-0000-0000AD3B0000}"/>
    <cellStyle name="20% - Accent3 6 5 5" xfId="15291" xr:uid="{00000000-0005-0000-0000-0000AE3B0000}"/>
    <cellStyle name="20% - Accent3 6 5 6" xfId="15292" xr:uid="{00000000-0005-0000-0000-0000AF3B0000}"/>
    <cellStyle name="20% - Accent3 6 6" xfId="15293" xr:uid="{00000000-0005-0000-0000-0000B03B0000}"/>
    <cellStyle name="20% - Accent3 6 6 2" xfId="15294" xr:uid="{00000000-0005-0000-0000-0000B13B0000}"/>
    <cellStyle name="20% - Accent3 6 6 2 2" xfId="15295" xr:uid="{00000000-0005-0000-0000-0000B23B0000}"/>
    <cellStyle name="20% - Accent3 6 6 3" xfId="15296" xr:uid="{00000000-0005-0000-0000-0000B33B0000}"/>
    <cellStyle name="20% - Accent3 6 6 4" xfId="15297" xr:uid="{00000000-0005-0000-0000-0000B43B0000}"/>
    <cellStyle name="20% - Accent3 6 7" xfId="15298" xr:uid="{00000000-0005-0000-0000-0000B53B0000}"/>
    <cellStyle name="20% - Accent3 6 7 2" xfId="15299" xr:uid="{00000000-0005-0000-0000-0000B63B0000}"/>
    <cellStyle name="20% - Accent3 6 7 2 2" xfId="15300" xr:uid="{00000000-0005-0000-0000-0000B73B0000}"/>
    <cellStyle name="20% - Accent3 6 7 3" xfId="15301" xr:uid="{00000000-0005-0000-0000-0000B83B0000}"/>
    <cellStyle name="20% - Accent3 6 7 4" xfId="15302" xr:uid="{00000000-0005-0000-0000-0000B93B0000}"/>
    <cellStyle name="20% - Accent3 6 8" xfId="15303" xr:uid="{00000000-0005-0000-0000-0000BA3B0000}"/>
    <cellStyle name="20% - Accent3 6 8 2" xfId="15304" xr:uid="{00000000-0005-0000-0000-0000BB3B0000}"/>
    <cellStyle name="20% - Accent3 6 9" xfId="15305" xr:uid="{00000000-0005-0000-0000-0000BC3B0000}"/>
    <cellStyle name="20% - Accent3 7" xfId="15306" xr:uid="{00000000-0005-0000-0000-0000BD3B0000}"/>
    <cellStyle name="20% - Accent3 7 10" xfId="15307" xr:uid="{00000000-0005-0000-0000-0000BE3B0000}"/>
    <cellStyle name="20% - Accent3 7 2" xfId="15308" xr:uid="{00000000-0005-0000-0000-0000BF3B0000}"/>
    <cellStyle name="20% - Accent3 7 2 2" xfId="15309" xr:uid="{00000000-0005-0000-0000-0000C03B0000}"/>
    <cellStyle name="20% - Accent3 7 2 2 2" xfId="15310" xr:uid="{00000000-0005-0000-0000-0000C13B0000}"/>
    <cellStyle name="20% - Accent3 7 2 2 2 2" xfId="15311" xr:uid="{00000000-0005-0000-0000-0000C23B0000}"/>
    <cellStyle name="20% - Accent3 7 2 2 2 2 2" xfId="15312" xr:uid="{00000000-0005-0000-0000-0000C33B0000}"/>
    <cellStyle name="20% - Accent3 7 2 2 2 2 2 2" xfId="15313" xr:uid="{00000000-0005-0000-0000-0000C43B0000}"/>
    <cellStyle name="20% - Accent3 7 2 2 2 2 3" xfId="15314" xr:uid="{00000000-0005-0000-0000-0000C53B0000}"/>
    <cellStyle name="20% - Accent3 7 2 2 2 2 4" xfId="15315" xr:uid="{00000000-0005-0000-0000-0000C63B0000}"/>
    <cellStyle name="20% - Accent3 7 2 2 2 3" xfId="15316" xr:uid="{00000000-0005-0000-0000-0000C73B0000}"/>
    <cellStyle name="20% - Accent3 7 2 2 2 3 2" xfId="15317" xr:uid="{00000000-0005-0000-0000-0000C83B0000}"/>
    <cellStyle name="20% - Accent3 7 2 2 2 3 2 2" xfId="15318" xr:uid="{00000000-0005-0000-0000-0000C93B0000}"/>
    <cellStyle name="20% - Accent3 7 2 2 2 3 3" xfId="15319" xr:uid="{00000000-0005-0000-0000-0000CA3B0000}"/>
    <cellStyle name="20% - Accent3 7 2 2 2 3 4" xfId="15320" xr:uid="{00000000-0005-0000-0000-0000CB3B0000}"/>
    <cellStyle name="20% - Accent3 7 2 2 2 4" xfId="15321" xr:uid="{00000000-0005-0000-0000-0000CC3B0000}"/>
    <cellStyle name="20% - Accent3 7 2 2 2 4 2" xfId="15322" xr:uid="{00000000-0005-0000-0000-0000CD3B0000}"/>
    <cellStyle name="20% - Accent3 7 2 2 2 5" xfId="15323" xr:uid="{00000000-0005-0000-0000-0000CE3B0000}"/>
    <cellStyle name="20% - Accent3 7 2 2 2 6" xfId="15324" xr:uid="{00000000-0005-0000-0000-0000CF3B0000}"/>
    <cellStyle name="20% - Accent3 7 2 2 3" xfId="15325" xr:uid="{00000000-0005-0000-0000-0000D03B0000}"/>
    <cellStyle name="20% - Accent3 7 2 2 3 2" xfId="15326" xr:uid="{00000000-0005-0000-0000-0000D13B0000}"/>
    <cellStyle name="20% - Accent3 7 2 2 3 2 2" xfId="15327" xr:uid="{00000000-0005-0000-0000-0000D23B0000}"/>
    <cellStyle name="20% - Accent3 7 2 2 3 3" xfId="15328" xr:uid="{00000000-0005-0000-0000-0000D33B0000}"/>
    <cellStyle name="20% - Accent3 7 2 2 3 4" xfId="15329" xr:uid="{00000000-0005-0000-0000-0000D43B0000}"/>
    <cellStyle name="20% - Accent3 7 2 2 4" xfId="15330" xr:uid="{00000000-0005-0000-0000-0000D53B0000}"/>
    <cellStyle name="20% - Accent3 7 2 2 4 2" xfId="15331" xr:uid="{00000000-0005-0000-0000-0000D63B0000}"/>
    <cellStyle name="20% - Accent3 7 2 2 4 2 2" xfId="15332" xr:uid="{00000000-0005-0000-0000-0000D73B0000}"/>
    <cellStyle name="20% - Accent3 7 2 2 4 3" xfId="15333" xr:uid="{00000000-0005-0000-0000-0000D83B0000}"/>
    <cellStyle name="20% - Accent3 7 2 2 4 4" xfId="15334" xr:uid="{00000000-0005-0000-0000-0000D93B0000}"/>
    <cellStyle name="20% - Accent3 7 2 2 5" xfId="15335" xr:uid="{00000000-0005-0000-0000-0000DA3B0000}"/>
    <cellStyle name="20% - Accent3 7 2 2 5 2" xfId="15336" xr:uid="{00000000-0005-0000-0000-0000DB3B0000}"/>
    <cellStyle name="20% - Accent3 7 2 2 6" xfId="15337" xr:uid="{00000000-0005-0000-0000-0000DC3B0000}"/>
    <cellStyle name="20% - Accent3 7 2 2 7" xfId="15338" xr:uid="{00000000-0005-0000-0000-0000DD3B0000}"/>
    <cellStyle name="20% - Accent3 7 2 3" xfId="15339" xr:uid="{00000000-0005-0000-0000-0000DE3B0000}"/>
    <cellStyle name="20% - Accent3 7 2 3 2" xfId="15340" xr:uid="{00000000-0005-0000-0000-0000DF3B0000}"/>
    <cellStyle name="20% - Accent3 7 2 3 2 2" xfId="15341" xr:uid="{00000000-0005-0000-0000-0000E03B0000}"/>
    <cellStyle name="20% - Accent3 7 2 3 2 2 2" xfId="15342" xr:uid="{00000000-0005-0000-0000-0000E13B0000}"/>
    <cellStyle name="20% - Accent3 7 2 3 2 3" xfId="15343" xr:uid="{00000000-0005-0000-0000-0000E23B0000}"/>
    <cellStyle name="20% - Accent3 7 2 3 2 4" xfId="15344" xr:uid="{00000000-0005-0000-0000-0000E33B0000}"/>
    <cellStyle name="20% - Accent3 7 2 3 3" xfId="15345" xr:uid="{00000000-0005-0000-0000-0000E43B0000}"/>
    <cellStyle name="20% - Accent3 7 2 3 3 2" xfId="15346" xr:uid="{00000000-0005-0000-0000-0000E53B0000}"/>
    <cellStyle name="20% - Accent3 7 2 3 3 2 2" xfId="15347" xr:uid="{00000000-0005-0000-0000-0000E63B0000}"/>
    <cellStyle name="20% - Accent3 7 2 3 3 3" xfId="15348" xr:uid="{00000000-0005-0000-0000-0000E73B0000}"/>
    <cellStyle name="20% - Accent3 7 2 3 3 4" xfId="15349" xr:uid="{00000000-0005-0000-0000-0000E83B0000}"/>
    <cellStyle name="20% - Accent3 7 2 3 4" xfId="15350" xr:uid="{00000000-0005-0000-0000-0000E93B0000}"/>
    <cellStyle name="20% - Accent3 7 2 3 4 2" xfId="15351" xr:uid="{00000000-0005-0000-0000-0000EA3B0000}"/>
    <cellStyle name="20% - Accent3 7 2 3 5" xfId="15352" xr:uid="{00000000-0005-0000-0000-0000EB3B0000}"/>
    <cellStyle name="20% - Accent3 7 2 3 6" xfId="15353" xr:uid="{00000000-0005-0000-0000-0000EC3B0000}"/>
    <cellStyle name="20% - Accent3 7 2 4" xfId="15354" xr:uid="{00000000-0005-0000-0000-0000ED3B0000}"/>
    <cellStyle name="20% - Accent3 7 2 4 2" xfId="15355" xr:uid="{00000000-0005-0000-0000-0000EE3B0000}"/>
    <cellStyle name="20% - Accent3 7 2 4 2 2" xfId="15356" xr:uid="{00000000-0005-0000-0000-0000EF3B0000}"/>
    <cellStyle name="20% - Accent3 7 2 4 3" xfId="15357" xr:uid="{00000000-0005-0000-0000-0000F03B0000}"/>
    <cellStyle name="20% - Accent3 7 2 4 4" xfId="15358" xr:uid="{00000000-0005-0000-0000-0000F13B0000}"/>
    <cellStyle name="20% - Accent3 7 2 5" xfId="15359" xr:uid="{00000000-0005-0000-0000-0000F23B0000}"/>
    <cellStyle name="20% - Accent3 7 2 5 2" xfId="15360" xr:uid="{00000000-0005-0000-0000-0000F33B0000}"/>
    <cellStyle name="20% - Accent3 7 2 5 2 2" xfId="15361" xr:uid="{00000000-0005-0000-0000-0000F43B0000}"/>
    <cellStyle name="20% - Accent3 7 2 5 3" xfId="15362" xr:uid="{00000000-0005-0000-0000-0000F53B0000}"/>
    <cellStyle name="20% - Accent3 7 2 5 4" xfId="15363" xr:uid="{00000000-0005-0000-0000-0000F63B0000}"/>
    <cellStyle name="20% - Accent3 7 2 6" xfId="15364" xr:uid="{00000000-0005-0000-0000-0000F73B0000}"/>
    <cellStyle name="20% - Accent3 7 2 6 2" xfId="15365" xr:uid="{00000000-0005-0000-0000-0000F83B0000}"/>
    <cellStyle name="20% - Accent3 7 2 7" xfId="15366" xr:uid="{00000000-0005-0000-0000-0000F93B0000}"/>
    <cellStyle name="20% - Accent3 7 2 8" xfId="15367" xr:uid="{00000000-0005-0000-0000-0000FA3B0000}"/>
    <cellStyle name="20% - Accent3 7 3" xfId="15368" xr:uid="{00000000-0005-0000-0000-0000FB3B0000}"/>
    <cellStyle name="20% - Accent3 7 3 2" xfId="15369" xr:uid="{00000000-0005-0000-0000-0000FC3B0000}"/>
    <cellStyle name="20% - Accent3 7 3 2 2" xfId="15370" xr:uid="{00000000-0005-0000-0000-0000FD3B0000}"/>
    <cellStyle name="20% - Accent3 7 3 2 2 2" xfId="15371" xr:uid="{00000000-0005-0000-0000-0000FE3B0000}"/>
    <cellStyle name="20% - Accent3 7 3 2 2 2 2" xfId="15372" xr:uid="{00000000-0005-0000-0000-0000FF3B0000}"/>
    <cellStyle name="20% - Accent3 7 3 2 2 3" xfId="15373" xr:uid="{00000000-0005-0000-0000-0000003C0000}"/>
    <cellStyle name="20% - Accent3 7 3 2 2 4" xfId="15374" xr:uid="{00000000-0005-0000-0000-0000013C0000}"/>
    <cellStyle name="20% - Accent3 7 3 2 3" xfId="15375" xr:uid="{00000000-0005-0000-0000-0000023C0000}"/>
    <cellStyle name="20% - Accent3 7 3 2 3 2" xfId="15376" xr:uid="{00000000-0005-0000-0000-0000033C0000}"/>
    <cellStyle name="20% - Accent3 7 3 2 3 2 2" xfId="15377" xr:uid="{00000000-0005-0000-0000-0000043C0000}"/>
    <cellStyle name="20% - Accent3 7 3 2 3 3" xfId="15378" xr:uid="{00000000-0005-0000-0000-0000053C0000}"/>
    <cellStyle name="20% - Accent3 7 3 2 3 4" xfId="15379" xr:uid="{00000000-0005-0000-0000-0000063C0000}"/>
    <cellStyle name="20% - Accent3 7 3 2 4" xfId="15380" xr:uid="{00000000-0005-0000-0000-0000073C0000}"/>
    <cellStyle name="20% - Accent3 7 3 2 4 2" xfId="15381" xr:uid="{00000000-0005-0000-0000-0000083C0000}"/>
    <cellStyle name="20% - Accent3 7 3 2 5" xfId="15382" xr:uid="{00000000-0005-0000-0000-0000093C0000}"/>
    <cellStyle name="20% - Accent3 7 3 2 6" xfId="15383" xr:uid="{00000000-0005-0000-0000-00000A3C0000}"/>
    <cellStyle name="20% - Accent3 7 3 3" xfId="15384" xr:uid="{00000000-0005-0000-0000-00000B3C0000}"/>
    <cellStyle name="20% - Accent3 7 3 3 2" xfId="15385" xr:uid="{00000000-0005-0000-0000-00000C3C0000}"/>
    <cellStyle name="20% - Accent3 7 3 3 2 2" xfId="15386" xr:uid="{00000000-0005-0000-0000-00000D3C0000}"/>
    <cellStyle name="20% - Accent3 7 3 3 3" xfId="15387" xr:uid="{00000000-0005-0000-0000-00000E3C0000}"/>
    <cellStyle name="20% - Accent3 7 3 3 4" xfId="15388" xr:uid="{00000000-0005-0000-0000-00000F3C0000}"/>
    <cellStyle name="20% - Accent3 7 3 4" xfId="15389" xr:uid="{00000000-0005-0000-0000-0000103C0000}"/>
    <cellStyle name="20% - Accent3 7 3 4 2" xfId="15390" xr:uid="{00000000-0005-0000-0000-0000113C0000}"/>
    <cellStyle name="20% - Accent3 7 3 4 2 2" xfId="15391" xr:uid="{00000000-0005-0000-0000-0000123C0000}"/>
    <cellStyle name="20% - Accent3 7 3 4 3" xfId="15392" xr:uid="{00000000-0005-0000-0000-0000133C0000}"/>
    <cellStyle name="20% - Accent3 7 3 4 4" xfId="15393" xr:uid="{00000000-0005-0000-0000-0000143C0000}"/>
    <cellStyle name="20% - Accent3 7 3 5" xfId="15394" xr:uid="{00000000-0005-0000-0000-0000153C0000}"/>
    <cellStyle name="20% - Accent3 7 3 5 2" xfId="15395" xr:uid="{00000000-0005-0000-0000-0000163C0000}"/>
    <cellStyle name="20% - Accent3 7 3 6" xfId="15396" xr:uid="{00000000-0005-0000-0000-0000173C0000}"/>
    <cellStyle name="20% - Accent3 7 3 7" xfId="15397" xr:uid="{00000000-0005-0000-0000-0000183C0000}"/>
    <cellStyle name="20% - Accent3 7 4" xfId="15398" xr:uid="{00000000-0005-0000-0000-0000193C0000}"/>
    <cellStyle name="20% - Accent3 7 5" xfId="15399" xr:uid="{00000000-0005-0000-0000-00001A3C0000}"/>
    <cellStyle name="20% - Accent3 7 5 2" xfId="15400" xr:uid="{00000000-0005-0000-0000-00001B3C0000}"/>
    <cellStyle name="20% - Accent3 7 5 2 2" xfId="15401" xr:uid="{00000000-0005-0000-0000-00001C3C0000}"/>
    <cellStyle name="20% - Accent3 7 5 2 2 2" xfId="15402" xr:uid="{00000000-0005-0000-0000-00001D3C0000}"/>
    <cellStyle name="20% - Accent3 7 5 2 3" xfId="15403" xr:uid="{00000000-0005-0000-0000-00001E3C0000}"/>
    <cellStyle name="20% - Accent3 7 5 2 4" xfId="15404" xr:uid="{00000000-0005-0000-0000-00001F3C0000}"/>
    <cellStyle name="20% - Accent3 7 5 3" xfId="15405" xr:uid="{00000000-0005-0000-0000-0000203C0000}"/>
    <cellStyle name="20% - Accent3 7 5 3 2" xfId="15406" xr:uid="{00000000-0005-0000-0000-0000213C0000}"/>
    <cellStyle name="20% - Accent3 7 5 3 2 2" xfId="15407" xr:uid="{00000000-0005-0000-0000-0000223C0000}"/>
    <cellStyle name="20% - Accent3 7 5 3 3" xfId="15408" xr:uid="{00000000-0005-0000-0000-0000233C0000}"/>
    <cellStyle name="20% - Accent3 7 5 3 4" xfId="15409" xr:uid="{00000000-0005-0000-0000-0000243C0000}"/>
    <cellStyle name="20% - Accent3 7 5 4" xfId="15410" xr:uid="{00000000-0005-0000-0000-0000253C0000}"/>
    <cellStyle name="20% - Accent3 7 5 4 2" xfId="15411" xr:uid="{00000000-0005-0000-0000-0000263C0000}"/>
    <cellStyle name="20% - Accent3 7 5 5" xfId="15412" xr:uid="{00000000-0005-0000-0000-0000273C0000}"/>
    <cellStyle name="20% - Accent3 7 5 6" xfId="15413" xr:uid="{00000000-0005-0000-0000-0000283C0000}"/>
    <cellStyle name="20% - Accent3 7 6" xfId="15414" xr:uid="{00000000-0005-0000-0000-0000293C0000}"/>
    <cellStyle name="20% - Accent3 7 6 2" xfId="15415" xr:uid="{00000000-0005-0000-0000-00002A3C0000}"/>
    <cellStyle name="20% - Accent3 7 6 2 2" xfId="15416" xr:uid="{00000000-0005-0000-0000-00002B3C0000}"/>
    <cellStyle name="20% - Accent3 7 6 3" xfId="15417" xr:uid="{00000000-0005-0000-0000-00002C3C0000}"/>
    <cellStyle name="20% - Accent3 7 6 4" xfId="15418" xr:uid="{00000000-0005-0000-0000-00002D3C0000}"/>
    <cellStyle name="20% - Accent3 7 7" xfId="15419" xr:uid="{00000000-0005-0000-0000-00002E3C0000}"/>
    <cellStyle name="20% - Accent3 7 7 2" xfId="15420" xr:uid="{00000000-0005-0000-0000-00002F3C0000}"/>
    <cellStyle name="20% - Accent3 7 7 2 2" xfId="15421" xr:uid="{00000000-0005-0000-0000-0000303C0000}"/>
    <cellStyle name="20% - Accent3 7 7 3" xfId="15422" xr:uid="{00000000-0005-0000-0000-0000313C0000}"/>
    <cellStyle name="20% - Accent3 7 7 4" xfId="15423" xr:uid="{00000000-0005-0000-0000-0000323C0000}"/>
    <cellStyle name="20% - Accent3 7 8" xfId="15424" xr:uid="{00000000-0005-0000-0000-0000333C0000}"/>
    <cellStyle name="20% - Accent3 7 8 2" xfId="15425" xr:uid="{00000000-0005-0000-0000-0000343C0000}"/>
    <cellStyle name="20% - Accent3 7 9" xfId="15426" xr:uid="{00000000-0005-0000-0000-0000353C0000}"/>
    <cellStyle name="20% - Accent3 8" xfId="15427" xr:uid="{00000000-0005-0000-0000-0000363C0000}"/>
    <cellStyle name="20% - Accent3 8 10" xfId="15428" xr:uid="{00000000-0005-0000-0000-0000373C0000}"/>
    <cellStyle name="20% - Accent3 8 2" xfId="15429" xr:uid="{00000000-0005-0000-0000-0000383C0000}"/>
    <cellStyle name="20% - Accent3 8 2 2" xfId="15430" xr:uid="{00000000-0005-0000-0000-0000393C0000}"/>
    <cellStyle name="20% - Accent3 8 2 2 2" xfId="15431" xr:uid="{00000000-0005-0000-0000-00003A3C0000}"/>
    <cellStyle name="20% - Accent3 8 2 2 2 2" xfId="15432" xr:uid="{00000000-0005-0000-0000-00003B3C0000}"/>
    <cellStyle name="20% - Accent3 8 2 2 2 2 2" xfId="15433" xr:uid="{00000000-0005-0000-0000-00003C3C0000}"/>
    <cellStyle name="20% - Accent3 8 2 2 2 2 2 2" xfId="15434" xr:uid="{00000000-0005-0000-0000-00003D3C0000}"/>
    <cellStyle name="20% - Accent3 8 2 2 2 2 3" xfId="15435" xr:uid="{00000000-0005-0000-0000-00003E3C0000}"/>
    <cellStyle name="20% - Accent3 8 2 2 2 2 4" xfId="15436" xr:uid="{00000000-0005-0000-0000-00003F3C0000}"/>
    <cellStyle name="20% - Accent3 8 2 2 2 3" xfId="15437" xr:uid="{00000000-0005-0000-0000-0000403C0000}"/>
    <cellStyle name="20% - Accent3 8 2 2 2 3 2" xfId="15438" xr:uid="{00000000-0005-0000-0000-0000413C0000}"/>
    <cellStyle name="20% - Accent3 8 2 2 2 3 2 2" xfId="15439" xr:uid="{00000000-0005-0000-0000-0000423C0000}"/>
    <cellStyle name="20% - Accent3 8 2 2 2 3 3" xfId="15440" xr:uid="{00000000-0005-0000-0000-0000433C0000}"/>
    <cellStyle name="20% - Accent3 8 2 2 2 3 4" xfId="15441" xr:uid="{00000000-0005-0000-0000-0000443C0000}"/>
    <cellStyle name="20% - Accent3 8 2 2 2 4" xfId="15442" xr:uid="{00000000-0005-0000-0000-0000453C0000}"/>
    <cellStyle name="20% - Accent3 8 2 2 2 4 2" xfId="15443" xr:uid="{00000000-0005-0000-0000-0000463C0000}"/>
    <cellStyle name="20% - Accent3 8 2 2 2 5" xfId="15444" xr:uid="{00000000-0005-0000-0000-0000473C0000}"/>
    <cellStyle name="20% - Accent3 8 2 2 2 6" xfId="15445" xr:uid="{00000000-0005-0000-0000-0000483C0000}"/>
    <cellStyle name="20% - Accent3 8 2 2 3" xfId="15446" xr:uid="{00000000-0005-0000-0000-0000493C0000}"/>
    <cellStyle name="20% - Accent3 8 2 2 3 2" xfId="15447" xr:uid="{00000000-0005-0000-0000-00004A3C0000}"/>
    <cellStyle name="20% - Accent3 8 2 2 3 2 2" xfId="15448" xr:uid="{00000000-0005-0000-0000-00004B3C0000}"/>
    <cellStyle name="20% - Accent3 8 2 2 3 3" xfId="15449" xr:uid="{00000000-0005-0000-0000-00004C3C0000}"/>
    <cellStyle name="20% - Accent3 8 2 2 3 4" xfId="15450" xr:uid="{00000000-0005-0000-0000-00004D3C0000}"/>
    <cellStyle name="20% - Accent3 8 2 2 4" xfId="15451" xr:uid="{00000000-0005-0000-0000-00004E3C0000}"/>
    <cellStyle name="20% - Accent3 8 2 2 4 2" xfId="15452" xr:uid="{00000000-0005-0000-0000-00004F3C0000}"/>
    <cellStyle name="20% - Accent3 8 2 2 4 2 2" xfId="15453" xr:uid="{00000000-0005-0000-0000-0000503C0000}"/>
    <cellStyle name="20% - Accent3 8 2 2 4 3" xfId="15454" xr:uid="{00000000-0005-0000-0000-0000513C0000}"/>
    <cellStyle name="20% - Accent3 8 2 2 4 4" xfId="15455" xr:uid="{00000000-0005-0000-0000-0000523C0000}"/>
    <cellStyle name="20% - Accent3 8 2 2 5" xfId="15456" xr:uid="{00000000-0005-0000-0000-0000533C0000}"/>
    <cellStyle name="20% - Accent3 8 2 2 5 2" xfId="15457" xr:uid="{00000000-0005-0000-0000-0000543C0000}"/>
    <cellStyle name="20% - Accent3 8 2 2 6" xfId="15458" xr:uid="{00000000-0005-0000-0000-0000553C0000}"/>
    <cellStyle name="20% - Accent3 8 2 2 7" xfId="15459" xr:uid="{00000000-0005-0000-0000-0000563C0000}"/>
    <cellStyle name="20% - Accent3 8 2 3" xfId="15460" xr:uid="{00000000-0005-0000-0000-0000573C0000}"/>
    <cellStyle name="20% - Accent3 8 2 3 2" xfId="15461" xr:uid="{00000000-0005-0000-0000-0000583C0000}"/>
    <cellStyle name="20% - Accent3 8 2 3 2 2" xfId="15462" xr:uid="{00000000-0005-0000-0000-0000593C0000}"/>
    <cellStyle name="20% - Accent3 8 2 3 2 2 2" xfId="15463" xr:uid="{00000000-0005-0000-0000-00005A3C0000}"/>
    <cellStyle name="20% - Accent3 8 2 3 2 3" xfId="15464" xr:uid="{00000000-0005-0000-0000-00005B3C0000}"/>
    <cellStyle name="20% - Accent3 8 2 3 2 4" xfId="15465" xr:uid="{00000000-0005-0000-0000-00005C3C0000}"/>
    <cellStyle name="20% - Accent3 8 2 3 3" xfId="15466" xr:uid="{00000000-0005-0000-0000-00005D3C0000}"/>
    <cellStyle name="20% - Accent3 8 2 3 3 2" xfId="15467" xr:uid="{00000000-0005-0000-0000-00005E3C0000}"/>
    <cellStyle name="20% - Accent3 8 2 3 3 2 2" xfId="15468" xr:uid="{00000000-0005-0000-0000-00005F3C0000}"/>
    <cellStyle name="20% - Accent3 8 2 3 3 3" xfId="15469" xr:uid="{00000000-0005-0000-0000-0000603C0000}"/>
    <cellStyle name="20% - Accent3 8 2 3 3 4" xfId="15470" xr:uid="{00000000-0005-0000-0000-0000613C0000}"/>
    <cellStyle name="20% - Accent3 8 2 3 4" xfId="15471" xr:uid="{00000000-0005-0000-0000-0000623C0000}"/>
    <cellStyle name="20% - Accent3 8 2 3 4 2" xfId="15472" xr:uid="{00000000-0005-0000-0000-0000633C0000}"/>
    <cellStyle name="20% - Accent3 8 2 3 5" xfId="15473" xr:uid="{00000000-0005-0000-0000-0000643C0000}"/>
    <cellStyle name="20% - Accent3 8 2 3 6" xfId="15474" xr:uid="{00000000-0005-0000-0000-0000653C0000}"/>
    <cellStyle name="20% - Accent3 8 2 4" xfId="15475" xr:uid="{00000000-0005-0000-0000-0000663C0000}"/>
    <cellStyle name="20% - Accent3 8 2 4 2" xfId="15476" xr:uid="{00000000-0005-0000-0000-0000673C0000}"/>
    <cellStyle name="20% - Accent3 8 2 4 2 2" xfId="15477" xr:uid="{00000000-0005-0000-0000-0000683C0000}"/>
    <cellStyle name="20% - Accent3 8 2 4 3" xfId="15478" xr:uid="{00000000-0005-0000-0000-0000693C0000}"/>
    <cellStyle name="20% - Accent3 8 2 4 4" xfId="15479" xr:uid="{00000000-0005-0000-0000-00006A3C0000}"/>
    <cellStyle name="20% - Accent3 8 2 5" xfId="15480" xr:uid="{00000000-0005-0000-0000-00006B3C0000}"/>
    <cellStyle name="20% - Accent3 8 2 5 2" xfId="15481" xr:uid="{00000000-0005-0000-0000-00006C3C0000}"/>
    <cellStyle name="20% - Accent3 8 2 5 2 2" xfId="15482" xr:uid="{00000000-0005-0000-0000-00006D3C0000}"/>
    <cellStyle name="20% - Accent3 8 2 5 3" xfId="15483" xr:uid="{00000000-0005-0000-0000-00006E3C0000}"/>
    <cellStyle name="20% - Accent3 8 2 5 4" xfId="15484" xr:uid="{00000000-0005-0000-0000-00006F3C0000}"/>
    <cellStyle name="20% - Accent3 8 2 6" xfId="15485" xr:uid="{00000000-0005-0000-0000-0000703C0000}"/>
    <cellStyle name="20% - Accent3 8 2 6 2" xfId="15486" xr:uid="{00000000-0005-0000-0000-0000713C0000}"/>
    <cellStyle name="20% - Accent3 8 2 7" xfId="15487" xr:uid="{00000000-0005-0000-0000-0000723C0000}"/>
    <cellStyle name="20% - Accent3 8 2 8" xfId="15488" xr:uid="{00000000-0005-0000-0000-0000733C0000}"/>
    <cellStyle name="20% - Accent3 8 3" xfId="15489" xr:uid="{00000000-0005-0000-0000-0000743C0000}"/>
    <cellStyle name="20% - Accent3 8 3 2" xfId="15490" xr:uid="{00000000-0005-0000-0000-0000753C0000}"/>
    <cellStyle name="20% - Accent3 8 3 2 2" xfId="15491" xr:uid="{00000000-0005-0000-0000-0000763C0000}"/>
    <cellStyle name="20% - Accent3 8 3 2 2 2" xfId="15492" xr:uid="{00000000-0005-0000-0000-0000773C0000}"/>
    <cellStyle name="20% - Accent3 8 3 2 2 2 2" xfId="15493" xr:uid="{00000000-0005-0000-0000-0000783C0000}"/>
    <cellStyle name="20% - Accent3 8 3 2 2 3" xfId="15494" xr:uid="{00000000-0005-0000-0000-0000793C0000}"/>
    <cellStyle name="20% - Accent3 8 3 2 2 4" xfId="15495" xr:uid="{00000000-0005-0000-0000-00007A3C0000}"/>
    <cellStyle name="20% - Accent3 8 3 2 3" xfId="15496" xr:uid="{00000000-0005-0000-0000-00007B3C0000}"/>
    <cellStyle name="20% - Accent3 8 3 2 3 2" xfId="15497" xr:uid="{00000000-0005-0000-0000-00007C3C0000}"/>
    <cellStyle name="20% - Accent3 8 3 2 3 2 2" xfId="15498" xr:uid="{00000000-0005-0000-0000-00007D3C0000}"/>
    <cellStyle name="20% - Accent3 8 3 2 3 3" xfId="15499" xr:uid="{00000000-0005-0000-0000-00007E3C0000}"/>
    <cellStyle name="20% - Accent3 8 3 2 3 4" xfId="15500" xr:uid="{00000000-0005-0000-0000-00007F3C0000}"/>
    <cellStyle name="20% - Accent3 8 3 2 4" xfId="15501" xr:uid="{00000000-0005-0000-0000-0000803C0000}"/>
    <cellStyle name="20% - Accent3 8 3 2 4 2" xfId="15502" xr:uid="{00000000-0005-0000-0000-0000813C0000}"/>
    <cellStyle name="20% - Accent3 8 3 2 5" xfId="15503" xr:uid="{00000000-0005-0000-0000-0000823C0000}"/>
    <cellStyle name="20% - Accent3 8 3 2 6" xfId="15504" xr:uid="{00000000-0005-0000-0000-0000833C0000}"/>
    <cellStyle name="20% - Accent3 8 3 3" xfId="15505" xr:uid="{00000000-0005-0000-0000-0000843C0000}"/>
    <cellStyle name="20% - Accent3 8 3 3 2" xfId="15506" xr:uid="{00000000-0005-0000-0000-0000853C0000}"/>
    <cellStyle name="20% - Accent3 8 3 3 2 2" xfId="15507" xr:uid="{00000000-0005-0000-0000-0000863C0000}"/>
    <cellStyle name="20% - Accent3 8 3 3 3" xfId="15508" xr:uid="{00000000-0005-0000-0000-0000873C0000}"/>
    <cellStyle name="20% - Accent3 8 3 3 4" xfId="15509" xr:uid="{00000000-0005-0000-0000-0000883C0000}"/>
    <cellStyle name="20% - Accent3 8 3 4" xfId="15510" xr:uid="{00000000-0005-0000-0000-0000893C0000}"/>
    <cellStyle name="20% - Accent3 8 3 4 2" xfId="15511" xr:uid="{00000000-0005-0000-0000-00008A3C0000}"/>
    <cellStyle name="20% - Accent3 8 3 4 2 2" xfId="15512" xr:uid="{00000000-0005-0000-0000-00008B3C0000}"/>
    <cellStyle name="20% - Accent3 8 3 4 3" xfId="15513" xr:uid="{00000000-0005-0000-0000-00008C3C0000}"/>
    <cellStyle name="20% - Accent3 8 3 4 4" xfId="15514" xr:uid="{00000000-0005-0000-0000-00008D3C0000}"/>
    <cellStyle name="20% - Accent3 8 3 5" xfId="15515" xr:uid="{00000000-0005-0000-0000-00008E3C0000}"/>
    <cellStyle name="20% - Accent3 8 3 5 2" xfId="15516" xr:uid="{00000000-0005-0000-0000-00008F3C0000}"/>
    <cellStyle name="20% - Accent3 8 3 6" xfId="15517" xr:uid="{00000000-0005-0000-0000-0000903C0000}"/>
    <cellStyle name="20% - Accent3 8 3 7" xfId="15518" xr:uid="{00000000-0005-0000-0000-0000913C0000}"/>
    <cellStyle name="20% - Accent3 8 4" xfId="15519" xr:uid="{00000000-0005-0000-0000-0000923C0000}"/>
    <cellStyle name="20% - Accent3 8 5" xfId="15520" xr:uid="{00000000-0005-0000-0000-0000933C0000}"/>
    <cellStyle name="20% - Accent3 8 5 2" xfId="15521" xr:uid="{00000000-0005-0000-0000-0000943C0000}"/>
    <cellStyle name="20% - Accent3 8 5 2 2" xfId="15522" xr:uid="{00000000-0005-0000-0000-0000953C0000}"/>
    <cellStyle name="20% - Accent3 8 5 2 2 2" xfId="15523" xr:uid="{00000000-0005-0000-0000-0000963C0000}"/>
    <cellStyle name="20% - Accent3 8 5 2 3" xfId="15524" xr:uid="{00000000-0005-0000-0000-0000973C0000}"/>
    <cellStyle name="20% - Accent3 8 5 2 4" xfId="15525" xr:uid="{00000000-0005-0000-0000-0000983C0000}"/>
    <cellStyle name="20% - Accent3 8 5 3" xfId="15526" xr:uid="{00000000-0005-0000-0000-0000993C0000}"/>
    <cellStyle name="20% - Accent3 8 5 3 2" xfId="15527" xr:uid="{00000000-0005-0000-0000-00009A3C0000}"/>
    <cellStyle name="20% - Accent3 8 5 3 2 2" xfId="15528" xr:uid="{00000000-0005-0000-0000-00009B3C0000}"/>
    <cellStyle name="20% - Accent3 8 5 3 3" xfId="15529" xr:uid="{00000000-0005-0000-0000-00009C3C0000}"/>
    <cellStyle name="20% - Accent3 8 5 3 4" xfId="15530" xr:uid="{00000000-0005-0000-0000-00009D3C0000}"/>
    <cellStyle name="20% - Accent3 8 5 4" xfId="15531" xr:uid="{00000000-0005-0000-0000-00009E3C0000}"/>
    <cellStyle name="20% - Accent3 8 5 4 2" xfId="15532" xr:uid="{00000000-0005-0000-0000-00009F3C0000}"/>
    <cellStyle name="20% - Accent3 8 5 5" xfId="15533" xr:uid="{00000000-0005-0000-0000-0000A03C0000}"/>
    <cellStyle name="20% - Accent3 8 5 6" xfId="15534" xr:uid="{00000000-0005-0000-0000-0000A13C0000}"/>
    <cellStyle name="20% - Accent3 8 6" xfId="15535" xr:uid="{00000000-0005-0000-0000-0000A23C0000}"/>
    <cellStyle name="20% - Accent3 8 6 2" xfId="15536" xr:uid="{00000000-0005-0000-0000-0000A33C0000}"/>
    <cellStyle name="20% - Accent3 8 6 2 2" xfId="15537" xr:uid="{00000000-0005-0000-0000-0000A43C0000}"/>
    <cellStyle name="20% - Accent3 8 6 3" xfId="15538" xr:uid="{00000000-0005-0000-0000-0000A53C0000}"/>
    <cellStyle name="20% - Accent3 8 6 4" xfId="15539" xr:uid="{00000000-0005-0000-0000-0000A63C0000}"/>
    <cellStyle name="20% - Accent3 8 7" xfId="15540" xr:uid="{00000000-0005-0000-0000-0000A73C0000}"/>
    <cellStyle name="20% - Accent3 8 7 2" xfId="15541" xr:uid="{00000000-0005-0000-0000-0000A83C0000}"/>
    <cellStyle name="20% - Accent3 8 7 2 2" xfId="15542" xr:uid="{00000000-0005-0000-0000-0000A93C0000}"/>
    <cellStyle name="20% - Accent3 8 7 3" xfId="15543" xr:uid="{00000000-0005-0000-0000-0000AA3C0000}"/>
    <cellStyle name="20% - Accent3 8 7 4" xfId="15544" xr:uid="{00000000-0005-0000-0000-0000AB3C0000}"/>
    <cellStyle name="20% - Accent3 8 8" xfId="15545" xr:uid="{00000000-0005-0000-0000-0000AC3C0000}"/>
    <cellStyle name="20% - Accent3 8 8 2" xfId="15546" xr:uid="{00000000-0005-0000-0000-0000AD3C0000}"/>
    <cellStyle name="20% - Accent3 8 9" xfId="15547" xr:uid="{00000000-0005-0000-0000-0000AE3C0000}"/>
    <cellStyle name="20% - Accent3 9" xfId="15548" xr:uid="{00000000-0005-0000-0000-0000AF3C0000}"/>
    <cellStyle name="20% - Accent3 9 10" xfId="15549" xr:uid="{00000000-0005-0000-0000-0000B03C0000}"/>
    <cellStyle name="20% - Accent3 9 2" xfId="15550" xr:uid="{00000000-0005-0000-0000-0000B13C0000}"/>
    <cellStyle name="20% - Accent3 9 2 2" xfId="15551" xr:uid="{00000000-0005-0000-0000-0000B23C0000}"/>
    <cellStyle name="20% - Accent3 9 2 2 2" xfId="15552" xr:uid="{00000000-0005-0000-0000-0000B33C0000}"/>
    <cellStyle name="20% - Accent3 9 2 2 2 2" xfId="15553" xr:uid="{00000000-0005-0000-0000-0000B43C0000}"/>
    <cellStyle name="20% - Accent3 9 2 2 2 2 2" xfId="15554" xr:uid="{00000000-0005-0000-0000-0000B53C0000}"/>
    <cellStyle name="20% - Accent3 9 2 2 2 2 2 2" xfId="15555" xr:uid="{00000000-0005-0000-0000-0000B63C0000}"/>
    <cellStyle name="20% - Accent3 9 2 2 2 2 3" xfId="15556" xr:uid="{00000000-0005-0000-0000-0000B73C0000}"/>
    <cellStyle name="20% - Accent3 9 2 2 2 2 4" xfId="15557" xr:uid="{00000000-0005-0000-0000-0000B83C0000}"/>
    <cellStyle name="20% - Accent3 9 2 2 2 3" xfId="15558" xr:uid="{00000000-0005-0000-0000-0000B93C0000}"/>
    <cellStyle name="20% - Accent3 9 2 2 2 3 2" xfId="15559" xr:uid="{00000000-0005-0000-0000-0000BA3C0000}"/>
    <cellStyle name="20% - Accent3 9 2 2 2 3 2 2" xfId="15560" xr:uid="{00000000-0005-0000-0000-0000BB3C0000}"/>
    <cellStyle name="20% - Accent3 9 2 2 2 3 3" xfId="15561" xr:uid="{00000000-0005-0000-0000-0000BC3C0000}"/>
    <cellStyle name="20% - Accent3 9 2 2 2 3 4" xfId="15562" xr:uid="{00000000-0005-0000-0000-0000BD3C0000}"/>
    <cellStyle name="20% - Accent3 9 2 2 2 4" xfId="15563" xr:uid="{00000000-0005-0000-0000-0000BE3C0000}"/>
    <cellStyle name="20% - Accent3 9 2 2 2 4 2" xfId="15564" xr:uid="{00000000-0005-0000-0000-0000BF3C0000}"/>
    <cellStyle name="20% - Accent3 9 2 2 2 5" xfId="15565" xr:uid="{00000000-0005-0000-0000-0000C03C0000}"/>
    <cellStyle name="20% - Accent3 9 2 2 2 6" xfId="15566" xr:uid="{00000000-0005-0000-0000-0000C13C0000}"/>
    <cellStyle name="20% - Accent3 9 2 2 3" xfId="15567" xr:uid="{00000000-0005-0000-0000-0000C23C0000}"/>
    <cellStyle name="20% - Accent3 9 2 2 3 2" xfId="15568" xr:uid="{00000000-0005-0000-0000-0000C33C0000}"/>
    <cellStyle name="20% - Accent3 9 2 2 3 2 2" xfId="15569" xr:uid="{00000000-0005-0000-0000-0000C43C0000}"/>
    <cellStyle name="20% - Accent3 9 2 2 3 3" xfId="15570" xr:uid="{00000000-0005-0000-0000-0000C53C0000}"/>
    <cellStyle name="20% - Accent3 9 2 2 3 4" xfId="15571" xr:uid="{00000000-0005-0000-0000-0000C63C0000}"/>
    <cellStyle name="20% - Accent3 9 2 2 4" xfId="15572" xr:uid="{00000000-0005-0000-0000-0000C73C0000}"/>
    <cellStyle name="20% - Accent3 9 2 2 4 2" xfId="15573" xr:uid="{00000000-0005-0000-0000-0000C83C0000}"/>
    <cellStyle name="20% - Accent3 9 2 2 4 2 2" xfId="15574" xr:uid="{00000000-0005-0000-0000-0000C93C0000}"/>
    <cellStyle name="20% - Accent3 9 2 2 4 3" xfId="15575" xr:uid="{00000000-0005-0000-0000-0000CA3C0000}"/>
    <cellStyle name="20% - Accent3 9 2 2 4 4" xfId="15576" xr:uid="{00000000-0005-0000-0000-0000CB3C0000}"/>
    <cellStyle name="20% - Accent3 9 2 2 5" xfId="15577" xr:uid="{00000000-0005-0000-0000-0000CC3C0000}"/>
    <cellStyle name="20% - Accent3 9 2 2 5 2" xfId="15578" xr:uid="{00000000-0005-0000-0000-0000CD3C0000}"/>
    <cellStyle name="20% - Accent3 9 2 2 6" xfId="15579" xr:uid="{00000000-0005-0000-0000-0000CE3C0000}"/>
    <cellStyle name="20% - Accent3 9 2 2 7" xfId="15580" xr:uid="{00000000-0005-0000-0000-0000CF3C0000}"/>
    <cellStyle name="20% - Accent3 9 2 3" xfId="15581" xr:uid="{00000000-0005-0000-0000-0000D03C0000}"/>
    <cellStyle name="20% - Accent3 9 2 3 2" xfId="15582" xr:uid="{00000000-0005-0000-0000-0000D13C0000}"/>
    <cellStyle name="20% - Accent3 9 2 3 2 2" xfId="15583" xr:uid="{00000000-0005-0000-0000-0000D23C0000}"/>
    <cellStyle name="20% - Accent3 9 2 3 2 2 2" xfId="15584" xr:uid="{00000000-0005-0000-0000-0000D33C0000}"/>
    <cellStyle name="20% - Accent3 9 2 3 2 3" xfId="15585" xr:uid="{00000000-0005-0000-0000-0000D43C0000}"/>
    <cellStyle name="20% - Accent3 9 2 3 2 4" xfId="15586" xr:uid="{00000000-0005-0000-0000-0000D53C0000}"/>
    <cellStyle name="20% - Accent3 9 2 3 3" xfId="15587" xr:uid="{00000000-0005-0000-0000-0000D63C0000}"/>
    <cellStyle name="20% - Accent3 9 2 3 3 2" xfId="15588" xr:uid="{00000000-0005-0000-0000-0000D73C0000}"/>
    <cellStyle name="20% - Accent3 9 2 3 3 2 2" xfId="15589" xr:uid="{00000000-0005-0000-0000-0000D83C0000}"/>
    <cellStyle name="20% - Accent3 9 2 3 3 3" xfId="15590" xr:uid="{00000000-0005-0000-0000-0000D93C0000}"/>
    <cellStyle name="20% - Accent3 9 2 3 3 4" xfId="15591" xr:uid="{00000000-0005-0000-0000-0000DA3C0000}"/>
    <cellStyle name="20% - Accent3 9 2 3 4" xfId="15592" xr:uid="{00000000-0005-0000-0000-0000DB3C0000}"/>
    <cellStyle name="20% - Accent3 9 2 3 4 2" xfId="15593" xr:uid="{00000000-0005-0000-0000-0000DC3C0000}"/>
    <cellStyle name="20% - Accent3 9 2 3 5" xfId="15594" xr:uid="{00000000-0005-0000-0000-0000DD3C0000}"/>
    <cellStyle name="20% - Accent3 9 2 3 6" xfId="15595" xr:uid="{00000000-0005-0000-0000-0000DE3C0000}"/>
    <cellStyle name="20% - Accent3 9 2 4" xfId="15596" xr:uid="{00000000-0005-0000-0000-0000DF3C0000}"/>
    <cellStyle name="20% - Accent3 9 2 4 2" xfId="15597" xr:uid="{00000000-0005-0000-0000-0000E03C0000}"/>
    <cellStyle name="20% - Accent3 9 2 4 2 2" xfId="15598" xr:uid="{00000000-0005-0000-0000-0000E13C0000}"/>
    <cellStyle name="20% - Accent3 9 2 4 3" xfId="15599" xr:uid="{00000000-0005-0000-0000-0000E23C0000}"/>
    <cellStyle name="20% - Accent3 9 2 4 4" xfId="15600" xr:uid="{00000000-0005-0000-0000-0000E33C0000}"/>
    <cellStyle name="20% - Accent3 9 2 5" xfId="15601" xr:uid="{00000000-0005-0000-0000-0000E43C0000}"/>
    <cellStyle name="20% - Accent3 9 2 5 2" xfId="15602" xr:uid="{00000000-0005-0000-0000-0000E53C0000}"/>
    <cellStyle name="20% - Accent3 9 2 5 2 2" xfId="15603" xr:uid="{00000000-0005-0000-0000-0000E63C0000}"/>
    <cellStyle name="20% - Accent3 9 2 5 3" xfId="15604" xr:uid="{00000000-0005-0000-0000-0000E73C0000}"/>
    <cellStyle name="20% - Accent3 9 2 5 4" xfId="15605" xr:uid="{00000000-0005-0000-0000-0000E83C0000}"/>
    <cellStyle name="20% - Accent3 9 2 6" xfId="15606" xr:uid="{00000000-0005-0000-0000-0000E93C0000}"/>
    <cellStyle name="20% - Accent3 9 2 6 2" xfId="15607" xr:uid="{00000000-0005-0000-0000-0000EA3C0000}"/>
    <cellStyle name="20% - Accent3 9 2 7" xfId="15608" xr:uid="{00000000-0005-0000-0000-0000EB3C0000}"/>
    <cellStyle name="20% - Accent3 9 2 8" xfId="15609" xr:uid="{00000000-0005-0000-0000-0000EC3C0000}"/>
    <cellStyle name="20% - Accent3 9 3" xfId="15610" xr:uid="{00000000-0005-0000-0000-0000ED3C0000}"/>
    <cellStyle name="20% - Accent3 9 3 2" xfId="15611" xr:uid="{00000000-0005-0000-0000-0000EE3C0000}"/>
    <cellStyle name="20% - Accent3 9 3 2 2" xfId="15612" xr:uid="{00000000-0005-0000-0000-0000EF3C0000}"/>
    <cellStyle name="20% - Accent3 9 3 2 2 2" xfId="15613" xr:uid="{00000000-0005-0000-0000-0000F03C0000}"/>
    <cellStyle name="20% - Accent3 9 3 2 2 2 2" xfId="15614" xr:uid="{00000000-0005-0000-0000-0000F13C0000}"/>
    <cellStyle name="20% - Accent3 9 3 2 2 3" xfId="15615" xr:uid="{00000000-0005-0000-0000-0000F23C0000}"/>
    <cellStyle name="20% - Accent3 9 3 2 2 4" xfId="15616" xr:uid="{00000000-0005-0000-0000-0000F33C0000}"/>
    <cellStyle name="20% - Accent3 9 3 2 3" xfId="15617" xr:uid="{00000000-0005-0000-0000-0000F43C0000}"/>
    <cellStyle name="20% - Accent3 9 3 2 3 2" xfId="15618" xr:uid="{00000000-0005-0000-0000-0000F53C0000}"/>
    <cellStyle name="20% - Accent3 9 3 2 3 2 2" xfId="15619" xr:uid="{00000000-0005-0000-0000-0000F63C0000}"/>
    <cellStyle name="20% - Accent3 9 3 2 3 3" xfId="15620" xr:uid="{00000000-0005-0000-0000-0000F73C0000}"/>
    <cellStyle name="20% - Accent3 9 3 2 3 4" xfId="15621" xr:uid="{00000000-0005-0000-0000-0000F83C0000}"/>
    <cellStyle name="20% - Accent3 9 3 2 4" xfId="15622" xr:uid="{00000000-0005-0000-0000-0000F93C0000}"/>
    <cellStyle name="20% - Accent3 9 3 2 4 2" xfId="15623" xr:uid="{00000000-0005-0000-0000-0000FA3C0000}"/>
    <cellStyle name="20% - Accent3 9 3 2 5" xfId="15624" xr:uid="{00000000-0005-0000-0000-0000FB3C0000}"/>
    <cellStyle name="20% - Accent3 9 3 2 6" xfId="15625" xr:uid="{00000000-0005-0000-0000-0000FC3C0000}"/>
    <cellStyle name="20% - Accent3 9 3 3" xfId="15626" xr:uid="{00000000-0005-0000-0000-0000FD3C0000}"/>
    <cellStyle name="20% - Accent3 9 3 3 2" xfId="15627" xr:uid="{00000000-0005-0000-0000-0000FE3C0000}"/>
    <cellStyle name="20% - Accent3 9 3 3 2 2" xfId="15628" xr:uid="{00000000-0005-0000-0000-0000FF3C0000}"/>
    <cellStyle name="20% - Accent3 9 3 3 3" xfId="15629" xr:uid="{00000000-0005-0000-0000-0000003D0000}"/>
    <cellStyle name="20% - Accent3 9 3 3 4" xfId="15630" xr:uid="{00000000-0005-0000-0000-0000013D0000}"/>
    <cellStyle name="20% - Accent3 9 3 4" xfId="15631" xr:uid="{00000000-0005-0000-0000-0000023D0000}"/>
    <cellStyle name="20% - Accent3 9 3 4 2" xfId="15632" xr:uid="{00000000-0005-0000-0000-0000033D0000}"/>
    <cellStyle name="20% - Accent3 9 3 4 2 2" xfId="15633" xr:uid="{00000000-0005-0000-0000-0000043D0000}"/>
    <cellStyle name="20% - Accent3 9 3 4 3" xfId="15634" xr:uid="{00000000-0005-0000-0000-0000053D0000}"/>
    <cellStyle name="20% - Accent3 9 3 4 4" xfId="15635" xr:uid="{00000000-0005-0000-0000-0000063D0000}"/>
    <cellStyle name="20% - Accent3 9 3 5" xfId="15636" xr:uid="{00000000-0005-0000-0000-0000073D0000}"/>
    <cellStyle name="20% - Accent3 9 3 5 2" xfId="15637" xr:uid="{00000000-0005-0000-0000-0000083D0000}"/>
    <cellStyle name="20% - Accent3 9 3 6" xfId="15638" xr:uid="{00000000-0005-0000-0000-0000093D0000}"/>
    <cellStyle name="20% - Accent3 9 3 7" xfId="15639" xr:uid="{00000000-0005-0000-0000-00000A3D0000}"/>
    <cellStyle name="20% - Accent3 9 4" xfId="15640" xr:uid="{00000000-0005-0000-0000-00000B3D0000}"/>
    <cellStyle name="20% - Accent3 9 5" xfId="15641" xr:uid="{00000000-0005-0000-0000-00000C3D0000}"/>
    <cellStyle name="20% - Accent3 9 5 2" xfId="15642" xr:uid="{00000000-0005-0000-0000-00000D3D0000}"/>
    <cellStyle name="20% - Accent3 9 5 2 2" xfId="15643" xr:uid="{00000000-0005-0000-0000-00000E3D0000}"/>
    <cellStyle name="20% - Accent3 9 5 2 2 2" xfId="15644" xr:uid="{00000000-0005-0000-0000-00000F3D0000}"/>
    <cellStyle name="20% - Accent3 9 5 2 3" xfId="15645" xr:uid="{00000000-0005-0000-0000-0000103D0000}"/>
    <cellStyle name="20% - Accent3 9 5 2 4" xfId="15646" xr:uid="{00000000-0005-0000-0000-0000113D0000}"/>
    <cellStyle name="20% - Accent3 9 5 3" xfId="15647" xr:uid="{00000000-0005-0000-0000-0000123D0000}"/>
    <cellStyle name="20% - Accent3 9 5 3 2" xfId="15648" xr:uid="{00000000-0005-0000-0000-0000133D0000}"/>
    <cellStyle name="20% - Accent3 9 5 3 2 2" xfId="15649" xr:uid="{00000000-0005-0000-0000-0000143D0000}"/>
    <cellStyle name="20% - Accent3 9 5 3 3" xfId="15650" xr:uid="{00000000-0005-0000-0000-0000153D0000}"/>
    <cellStyle name="20% - Accent3 9 5 3 4" xfId="15651" xr:uid="{00000000-0005-0000-0000-0000163D0000}"/>
    <cellStyle name="20% - Accent3 9 5 4" xfId="15652" xr:uid="{00000000-0005-0000-0000-0000173D0000}"/>
    <cellStyle name="20% - Accent3 9 5 4 2" xfId="15653" xr:uid="{00000000-0005-0000-0000-0000183D0000}"/>
    <cellStyle name="20% - Accent3 9 5 5" xfId="15654" xr:uid="{00000000-0005-0000-0000-0000193D0000}"/>
    <cellStyle name="20% - Accent3 9 5 6" xfId="15655" xr:uid="{00000000-0005-0000-0000-00001A3D0000}"/>
    <cellStyle name="20% - Accent3 9 6" xfId="15656" xr:uid="{00000000-0005-0000-0000-00001B3D0000}"/>
    <cellStyle name="20% - Accent3 9 6 2" xfId="15657" xr:uid="{00000000-0005-0000-0000-00001C3D0000}"/>
    <cellStyle name="20% - Accent3 9 6 2 2" xfId="15658" xr:uid="{00000000-0005-0000-0000-00001D3D0000}"/>
    <cellStyle name="20% - Accent3 9 6 3" xfId="15659" xr:uid="{00000000-0005-0000-0000-00001E3D0000}"/>
    <cellStyle name="20% - Accent3 9 6 4" xfId="15660" xr:uid="{00000000-0005-0000-0000-00001F3D0000}"/>
    <cellStyle name="20% - Accent3 9 7" xfId="15661" xr:uid="{00000000-0005-0000-0000-0000203D0000}"/>
    <cellStyle name="20% - Accent3 9 7 2" xfId="15662" xr:uid="{00000000-0005-0000-0000-0000213D0000}"/>
    <cellStyle name="20% - Accent3 9 7 2 2" xfId="15663" xr:uid="{00000000-0005-0000-0000-0000223D0000}"/>
    <cellStyle name="20% - Accent3 9 7 3" xfId="15664" xr:uid="{00000000-0005-0000-0000-0000233D0000}"/>
    <cellStyle name="20% - Accent3 9 7 4" xfId="15665" xr:uid="{00000000-0005-0000-0000-0000243D0000}"/>
    <cellStyle name="20% - Accent3 9 8" xfId="15666" xr:uid="{00000000-0005-0000-0000-0000253D0000}"/>
    <cellStyle name="20% - Accent3 9 8 2" xfId="15667" xr:uid="{00000000-0005-0000-0000-0000263D0000}"/>
    <cellStyle name="20% - Accent3 9 9" xfId="15668" xr:uid="{00000000-0005-0000-0000-0000273D0000}"/>
    <cellStyle name="20% - Accent4 10" xfId="15669" xr:uid="{00000000-0005-0000-0000-0000283D0000}"/>
    <cellStyle name="20% - Accent4 10 2" xfId="15670" xr:uid="{00000000-0005-0000-0000-0000293D0000}"/>
    <cellStyle name="20% - Accent4 10 2 2" xfId="15671" xr:uid="{00000000-0005-0000-0000-00002A3D0000}"/>
    <cellStyle name="20% - Accent4 10 2 2 2" xfId="15672" xr:uid="{00000000-0005-0000-0000-00002B3D0000}"/>
    <cellStyle name="20% - Accent4 10 2 2 2 2" xfId="15673" xr:uid="{00000000-0005-0000-0000-00002C3D0000}"/>
    <cellStyle name="20% - Accent4 10 2 2 2 2 2" xfId="15674" xr:uid="{00000000-0005-0000-0000-00002D3D0000}"/>
    <cellStyle name="20% - Accent4 10 2 2 2 3" xfId="15675" xr:uid="{00000000-0005-0000-0000-00002E3D0000}"/>
    <cellStyle name="20% - Accent4 10 2 2 2 4" xfId="15676" xr:uid="{00000000-0005-0000-0000-00002F3D0000}"/>
    <cellStyle name="20% - Accent4 10 2 2 3" xfId="15677" xr:uid="{00000000-0005-0000-0000-0000303D0000}"/>
    <cellStyle name="20% - Accent4 10 2 2 3 2" xfId="15678" xr:uid="{00000000-0005-0000-0000-0000313D0000}"/>
    <cellStyle name="20% - Accent4 10 2 2 3 2 2" xfId="15679" xr:uid="{00000000-0005-0000-0000-0000323D0000}"/>
    <cellStyle name="20% - Accent4 10 2 2 3 3" xfId="15680" xr:uid="{00000000-0005-0000-0000-0000333D0000}"/>
    <cellStyle name="20% - Accent4 10 2 2 3 4" xfId="15681" xr:uid="{00000000-0005-0000-0000-0000343D0000}"/>
    <cellStyle name="20% - Accent4 10 2 2 4" xfId="15682" xr:uid="{00000000-0005-0000-0000-0000353D0000}"/>
    <cellStyle name="20% - Accent4 10 2 2 4 2" xfId="15683" xr:uid="{00000000-0005-0000-0000-0000363D0000}"/>
    <cellStyle name="20% - Accent4 10 2 2 5" xfId="15684" xr:uid="{00000000-0005-0000-0000-0000373D0000}"/>
    <cellStyle name="20% - Accent4 10 2 2 6" xfId="15685" xr:uid="{00000000-0005-0000-0000-0000383D0000}"/>
    <cellStyle name="20% - Accent4 10 2 3" xfId="15686" xr:uid="{00000000-0005-0000-0000-0000393D0000}"/>
    <cellStyle name="20% - Accent4 10 2 3 2" xfId="15687" xr:uid="{00000000-0005-0000-0000-00003A3D0000}"/>
    <cellStyle name="20% - Accent4 10 2 3 2 2" xfId="15688" xr:uid="{00000000-0005-0000-0000-00003B3D0000}"/>
    <cellStyle name="20% - Accent4 10 2 3 3" xfId="15689" xr:uid="{00000000-0005-0000-0000-00003C3D0000}"/>
    <cellStyle name="20% - Accent4 10 2 3 4" xfId="15690" xr:uid="{00000000-0005-0000-0000-00003D3D0000}"/>
    <cellStyle name="20% - Accent4 10 2 4" xfId="15691" xr:uid="{00000000-0005-0000-0000-00003E3D0000}"/>
    <cellStyle name="20% - Accent4 10 2 4 2" xfId="15692" xr:uid="{00000000-0005-0000-0000-00003F3D0000}"/>
    <cellStyle name="20% - Accent4 10 2 4 2 2" xfId="15693" xr:uid="{00000000-0005-0000-0000-0000403D0000}"/>
    <cellStyle name="20% - Accent4 10 2 4 3" xfId="15694" xr:uid="{00000000-0005-0000-0000-0000413D0000}"/>
    <cellStyle name="20% - Accent4 10 2 4 4" xfId="15695" xr:uid="{00000000-0005-0000-0000-0000423D0000}"/>
    <cellStyle name="20% - Accent4 10 2 5" xfId="15696" xr:uid="{00000000-0005-0000-0000-0000433D0000}"/>
    <cellStyle name="20% - Accent4 10 2 5 2" xfId="15697" xr:uid="{00000000-0005-0000-0000-0000443D0000}"/>
    <cellStyle name="20% - Accent4 10 2 6" xfId="15698" xr:uid="{00000000-0005-0000-0000-0000453D0000}"/>
    <cellStyle name="20% - Accent4 10 2 7" xfId="15699" xr:uid="{00000000-0005-0000-0000-0000463D0000}"/>
    <cellStyle name="20% - Accent4 10 3" xfId="15700" xr:uid="{00000000-0005-0000-0000-0000473D0000}"/>
    <cellStyle name="20% - Accent4 10 4" xfId="15701" xr:uid="{00000000-0005-0000-0000-0000483D0000}"/>
    <cellStyle name="20% - Accent4 10 4 2" xfId="15702" xr:uid="{00000000-0005-0000-0000-0000493D0000}"/>
    <cellStyle name="20% - Accent4 10 4 2 2" xfId="15703" xr:uid="{00000000-0005-0000-0000-00004A3D0000}"/>
    <cellStyle name="20% - Accent4 10 4 2 2 2" xfId="15704" xr:uid="{00000000-0005-0000-0000-00004B3D0000}"/>
    <cellStyle name="20% - Accent4 10 4 2 3" xfId="15705" xr:uid="{00000000-0005-0000-0000-00004C3D0000}"/>
    <cellStyle name="20% - Accent4 10 4 2 4" xfId="15706" xr:uid="{00000000-0005-0000-0000-00004D3D0000}"/>
    <cellStyle name="20% - Accent4 10 4 3" xfId="15707" xr:uid="{00000000-0005-0000-0000-00004E3D0000}"/>
    <cellStyle name="20% - Accent4 10 4 3 2" xfId="15708" xr:uid="{00000000-0005-0000-0000-00004F3D0000}"/>
    <cellStyle name="20% - Accent4 10 4 3 2 2" xfId="15709" xr:uid="{00000000-0005-0000-0000-0000503D0000}"/>
    <cellStyle name="20% - Accent4 10 4 3 3" xfId="15710" xr:uid="{00000000-0005-0000-0000-0000513D0000}"/>
    <cellStyle name="20% - Accent4 10 4 3 4" xfId="15711" xr:uid="{00000000-0005-0000-0000-0000523D0000}"/>
    <cellStyle name="20% - Accent4 10 4 4" xfId="15712" xr:uid="{00000000-0005-0000-0000-0000533D0000}"/>
    <cellStyle name="20% - Accent4 10 4 4 2" xfId="15713" xr:uid="{00000000-0005-0000-0000-0000543D0000}"/>
    <cellStyle name="20% - Accent4 10 4 5" xfId="15714" xr:uid="{00000000-0005-0000-0000-0000553D0000}"/>
    <cellStyle name="20% - Accent4 10 4 6" xfId="15715" xr:uid="{00000000-0005-0000-0000-0000563D0000}"/>
    <cellStyle name="20% - Accent4 10 5" xfId="15716" xr:uid="{00000000-0005-0000-0000-0000573D0000}"/>
    <cellStyle name="20% - Accent4 10 5 2" xfId="15717" xr:uid="{00000000-0005-0000-0000-0000583D0000}"/>
    <cellStyle name="20% - Accent4 10 5 2 2" xfId="15718" xr:uid="{00000000-0005-0000-0000-0000593D0000}"/>
    <cellStyle name="20% - Accent4 10 5 3" xfId="15719" xr:uid="{00000000-0005-0000-0000-00005A3D0000}"/>
    <cellStyle name="20% - Accent4 10 5 4" xfId="15720" xr:uid="{00000000-0005-0000-0000-00005B3D0000}"/>
    <cellStyle name="20% - Accent4 10 6" xfId="15721" xr:uid="{00000000-0005-0000-0000-00005C3D0000}"/>
    <cellStyle name="20% - Accent4 10 6 2" xfId="15722" xr:uid="{00000000-0005-0000-0000-00005D3D0000}"/>
    <cellStyle name="20% - Accent4 10 6 2 2" xfId="15723" xr:uid="{00000000-0005-0000-0000-00005E3D0000}"/>
    <cellStyle name="20% - Accent4 10 6 3" xfId="15724" xr:uid="{00000000-0005-0000-0000-00005F3D0000}"/>
    <cellStyle name="20% - Accent4 10 6 4" xfId="15725" xr:uid="{00000000-0005-0000-0000-0000603D0000}"/>
    <cellStyle name="20% - Accent4 10 7" xfId="15726" xr:uid="{00000000-0005-0000-0000-0000613D0000}"/>
    <cellStyle name="20% - Accent4 10 7 2" xfId="15727" xr:uid="{00000000-0005-0000-0000-0000623D0000}"/>
    <cellStyle name="20% - Accent4 10 8" xfId="15728" xr:uid="{00000000-0005-0000-0000-0000633D0000}"/>
    <cellStyle name="20% - Accent4 10 9" xfId="15729" xr:uid="{00000000-0005-0000-0000-0000643D0000}"/>
    <cellStyle name="20% - Accent4 11" xfId="15730" xr:uid="{00000000-0005-0000-0000-0000653D0000}"/>
    <cellStyle name="20% - Accent4 11 2" xfId="15731" xr:uid="{00000000-0005-0000-0000-0000663D0000}"/>
    <cellStyle name="20% - Accent4 11 3" xfId="15732" xr:uid="{00000000-0005-0000-0000-0000673D0000}"/>
    <cellStyle name="20% - Accent4 11 3 2" xfId="15733" xr:uid="{00000000-0005-0000-0000-0000683D0000}"/>
    <cellStyle name="20% - Accent4 11 3 2 2" xfId="15734" xr:uid="{00000000-0005-0000-0000-0000693D0000}"/>
    <cellStyle name="20% - Accent4 11 3 2 2 2" xfId="15735" xr:uid="{00000000-0005-0000-0000-00006A3D0000}"/>
    <cellStyle name="20% - Accent4 11 3 2 3" xfId="15736" xr:uid="{00000000-0005-0000-0000-00006B3D0000}"/>
    <cellStyle name="20% - Accent4 11 3 2 4" xfId="15737" xr:uid="{00000000-0005-0000-0000-00006C3D0000}"/>
    <cellStyle name="20% - Accent4 11 3 3" xfId="15738" xr:uid="{00000000-0005-0000-0000-00006D3D0000}"/>
    <cellStyle name="20% - Accent4 11 3 3 2" xfId="15739" xr:uid="{00000000-0005-0000-0000-00006E3D0000}"/>
    <cellStyle name="20% - Accent4 11 3 3 2 2" xfId="15740" xr:uid="{00000000-0005-0000-0000-00006F3D0000}"/>
    <cellStyle name="20% - Accent4 11 3 3 3" xfId="15741" xr:uid="{00000000-0005-0000-0000-0000703D0000}"/>
    <cellStyle name="20% - Accent4 11 3 3 4" xfId="15742" xr:uid="{00000000-0005-0000-0000-0000713D0000}"/>
    <cellStyle name="20% - Accent4 11 3 4" xfId="15743" xr:uid="{00000000-0005-0000-0000-0000723D0000}"/>
    <cellStyle name="20% - Accent4 11 3 4 2" xfId="15744" xr:uid="{00000000-0005-0000-0000-0000733D0000}"/>
    <cellStyle name="20% - Accent4 11 3 5" xfId="15745" xr:uid="{00000000-0005-0000-0000-0000743D0000}"/>
    <cellStyle name="20% - Accent4 11 3 6" xfId="15746" xr:uid="{00000000-0005-0000-0000-0000753D0000}"/>
    <cellStyle name="20% - Accent4 11 4" xfId="15747" xr:uid="{00000000-0005-0000-0000-0000763D0000}"/>
    <cellStyle name="20% - Accent4 11 4 2" xfId="15748" xr:uid="{00000000-0005-0000-0000-0000773D0000}"/>
    <cellStyle name="20% - Accent4 11 4 2 2" xfId="15749" xr:uid="{00000000-0005-0000-0000-0000783D0000}"/>
    <cellStyle name="20% - Accent4 11 4 3" xfId="15750" xr:uid="{00000000-0005-0000-0000-0000793D0000}"/>
    <cellStyle name="20% - Accent4 11 4 4" xfId="15751" xr:uid="{00000000-0005-0000-0000-00007A3D0000}"/>
    <cellStyle name="20% - Accent4 11 5" xfId="15752" xr:uid="{00000000-0005-0000-0000-00007B3D0000}"/>
    <cellStyle name="20% - Accent4 11 5 2" xfId="15753" xr:uid="{00000000-0005-0000-0000-00007C3D0000}"/>
    <cellStyle name="20% - Accent4 11 5 2 2" xfId="15754" xr:uid="{00000000-0005-0000-0000-00007D3D0000}"/>
    <cellStyle name="20% - Accent4 11 5 3" xfId="15755" xr:uid="{00000000-0005-0000-0000-00007E3D0000}"/>
    <cellStyle name="20% - Accent4 11 5 4" xfId="15756" xr:uid="{00000000-0005-0000-0000-00007F3D0000}"/>
    <cellStyle name="20% - Accent4 11 6" xfId="15757" xr:uid="{00000000-0005-0000-0000-0000803D0000}"/>
    <cellStyle name="20% - Accent4 11 6 2" xfId="15758" xr:uid="{00000000-0005-0000-0000-0000813D0000}"/>
    <cellStyle name="20% - Accent4 11 7" xfId="15759" xr:uid="{00000000-0005-0000-0000-0000823D0000}"/>
    <cellStyle name="20% - Accent4 11 8" xfId="15760" xr:uid="{00000000-0005-0000-0000-0000833D0000}"/>
    <cellStyle name="20% - Accent4 12" xfId="15761" xr:uid="{00000000-0005-0000-0000-0000843D0000}"/>
    <cellStyle name="20% - Accent4 12 2" xfId="15762" xr:uid="{00000000-0005-0000-0000-0000853D0000}"/>
    <cellStyle name="20% - Accent4 12 3" xfId="15763" xr:uid="{00000000-0005-0000-0000-0000863D0000}"/>
    <cellStyle name="20% - Accent4 12 3 2" xfId="15764" xr:uid="{00000000-0005-0000-0000-0000873D0000}"/>
    <cellStyle name="20% - Accent4 12 3 2 2" xfId="15765" xr:uid="{00000000-0005-0000-0000-0000883D0000}"/>
    <cellStyle name="20% - Accent4 12 3 2 2 2" xfId="15766" xr:uid="{00000000-0005-0000-0000-0000893D0000}"/>
    <cellStyle name="20% - Accent4 12 3 2 3" xfId="15767" xr:uid="{00000000-0005-0000-0000-00008A3D0000}"/>
    <cellStyle name="20% - Accent4 12 3 2 4" xfId="15768" xr:uid="{00000000-0005-0000-0000-00008B3D0000}"/>
    <cellStyle name="20% - Accent4 12 3 3" xfId="15769" xr:uid="{00000000-0005-0000-0000-00008C3D0000}"/>
    <cellStyle name="20% - Accent4 12 3 3 2" xfId="15770" xr:uid="{00000000-0005-0000-0000-00008D3D0000}"/>
    <cellStyle name="20% - Accent4 12 3 3 2 2" xfId="15771" xr:uid="{00000000-0005-0000-0000-00008E3D0000}"/>
    <cellStyle name="20% - Accent4 12 3 3 3" xfId="15772" xr:uid="{00000000-0005-0000-0000-00008F3D0000}"/>
    <cellStyle name="20% - Accent4 12 3 3 4" xfId="15773" xr:uid="{00000000-0005-0000-0000-0000903D0000}"/>
    <cellStyle name="20% - Accent4 12 3 4" xfId="15774" xr:uid="{00000000-0005-0000-0000-0000913D0000}"/>
    <cellStyle name="20% - Accent4 12 3 4 2" xfId="15775" xr:uid="{00000000-0005-0000-0000-0000923D0000}"/>
    <cellStyle name="20% - Accent4 12 3 5" xfId="15776" xr:uid="{00000000-0005-0000-0000-0000933D0000}"/>
    <cellStyle name="20% - Accent4 12 3 6" xfId="15777" xr:uid="{00000000-0005-0000-0000-0000943D0000}"/>
    <cellStyle name="20% - Accent4 12 4" xfId="15778" xr:uid="{00000000-0005-0000-0000-0000953D0000}"/>
    <cellStyle name="20% - Accent4 12 4 2" xfId="15779" xr:uid="{00000000-0005-0000-0000-0000963D0000}"/>
    <cellStyle name="20% - Accent4 12 4 2 2" xfId="15780" xr:uid="{00000000-0005-0000-0000-0000973D0000}"/>
    <cellStyle name="20% - Accent4 12 4 3" xfId="15781" xr:uid="{00000000-0005-0000-0000-0000983D0000}"/>
    <cellStyle name="20% - Accent4 12 4 4" xfId="15782" xr:uid="{00000000-0005-0000-0000-0000993D0000}"/>
    <cellStyle name="20% - Accent4 12 5" xfId="15783" xr:uid="{00000000-0005-0000-0000-00009A3D0000}"/>
    <cellStyle name="20% - Accent4 12 5 2" xfId="15784" xr:uid="{00000000-0005-0000-0000-00009B3D0000}"/>
    <cellStyle name="20% - Accent4 12 5 2 2" xfId="15785" xr:uid="{00000000-0005-0000-0000-00009C3D0000}"/>
    <cellStyle name="20% - Accent4 12 5 3" xfId="15786" xr:uid="{00000000-0005-0000-0000-00009D3D0000}"/>
    <cellStyle name="20% - Accent4 12 5 4" xfId="15787" xr:uid="{00000000-0005-0000-0000-00009E3D0000}"/>
    <cellStyle name="20% - Accent4 12 6" xfId="15788" xr:uid="{00000000-0005-0000-0000-00009F3D0000}"/>
    <cellStyle name="20% - Accent4 12 6 2" xfId="15789" xr:uid="{00000000-0005-0000-0000-0000A03D0000}"/>
    <cellStyle name="20% - Accent4 12 7" xfId="15790" xr:uid="{00000000-0005-0000-0000-0000A13D0000}"/>
    <cellStyle name="20% - Accent4 12 8" xfId="15791" xr:uid="{00000000-0005-0000-0000-0000A23D0000}"/>
    <cellStyle name="20% - Accent4 13" xfId="15792" xr:uid="{00000000-0005-0000-0000-0000A33D0000}"/>
    <cellStyle name="20% - Accent4 13 2" xfId="15793" xr:uid="{00000000-0005-0000-0000-0000A43D0000}"/>
    <cellStyle name="20% - Accent4 13 3" xfId="15794" xr:uid="{00000000-0005-0000-0000-0000A53D0000}"/>
    <cellStyle name="20% - Accent4 13 3 2" xfId="15795" xr:uid="{00000000-0005-0000-0000-0000A63D0000}"/>
    <cellStyle name="20% - Accent4 13 3 2 2" xfId="15796" xr:uid="{00000000-0005-0000-0000-0000A73D0000}"/>
    <cellStyle name="20% - Accent4 13 3 2 2 2" xfId="15797" xr:uid="{00000000-0005-0000-0000-0000A83D0000}"/>
    <cellStyle name="20% - Accent4 13 3 2 3" xfId="15798" xr:uid="{00000000-0005-0000-0000-0000A93D0000}"/>
    <cellStyle name="20% - Accent4 13 3 2 4" xfId="15799" xr:uid="{00000000-0005-0000-0000-0000AA3D0000}"/>
    <cellStyle name="20% - Accent4 13 3 3" xfId="15800" xr:uid="{00000000-0005-0000-0000-0000AB3D0000}"/>
    <cellStyle name="20% - Accent4 13 3 3 2" xfId="15801" xr:uid="{00000000-0005-0000-0000-0000AC3D0000}"/>
    <cellStyle name="20% - Accent4 13 3 3 2 2" xfId="15802" xr:uid="{00000000-0005-0000-0000-0000AD3D0000}"/>
    <cellStyle name="20% - Accent4 13 3 3 3" xfId="15803" xr:uid="{00000000-0005-0000-0000-0000AE3D0000}"/>
    <cellStyle name="20% - Accent4 13 3 3 4" xfId="15804" xr:uid="{00000000-0005-0000-0000-0000AF3D0000}"/>
    <cellStyle name="20% - Accent4 13 3 4" xfId="15805" xr:uid="{00000000-0005-0000-0000-0000B03D0000}"/>
    <cellStyle name="20% - Accent4 13 3 4 2" xfId="15806" xr:uid="{00000000-0005-0000-0000-0000B13D0000}"/>
    <cellStyle name="20% - Accent4 13 3 5" xfId="15807" xr:uid="{00000000-0005-0000-0000-0000B23D0000}"/>
    <cellStyle name="20% - Accent4 13 3 6" xfId="15808" xr:uid="{00000000-0005-0000-0000-0000B33D0000}"/>
    <cellStyle name="20% - Accent4 13 4" xfId="15809" xr:uid="{00000000-0005-0000-0000-0000B43D0000}"/>
    <cellStyle name="20% - Accent4 13 4 2" xfId="15810" xr:uid="{00000000-0005-0000-0000-0000B53D0000}"/>
    <cellStyle name="20% - Accent4 13 4 2 2" xfId="15811" xr:uid="{00000000-0005-0000-0000-0000B63D0000}"/>
    <cellStyle name="20% - Accent4 13 4 3" xfId="15812" xr:uid="{00000000-0005-0000-0000-0000B73D0000}"/>
    <cellStyle name="20% - Accent4 13 4 4" xfId="15813" xr:uid="{00000000-0005-0000-0000-0000B83D0000}"/>
    <cellStyle name="20% - Accent4 13 5" xfId="15814" xr:uid="{00000000-0005-0000-0000-0000B93D0000}"/>
    <cellStyle name="20% - Accent4 13 5 2" xfId="15815" xr:uid="{00000000-0005-0000-0000-0000BA3D0000}"/>
    <cellStyle name="20% - Accent4 13 5 2 2" xfId="15816" xr:uid="{00000000-0005-0000-0000-0000BB3D0000}"/>
    <cellStyle name="20% - Accent4 13 5 3" xfId="15817" xr:uid="{00000000-0005-0000-0000-0000BC3D0000}"/>
    <cellStyle name="20% - Accent4 13 5 4" xfId="15818" xr:uid="{00000000-0005-0000-0000-0000BD3D0000}"/>
    <cellStyle name="20% - Accent4 13 6" xfId="15819" xr:uid="{00000000-0005-0000-0000-0000BE3D0000}"/>
    <cellStyle name="20% - Accent4 13 6 2" xfId="15820" xr:uid="{00000000-0005-0000-0000-0000BF3D0000}"/>
    <cellStyle name="20% - Accent4 13 7" xfId="15821" xr:uid="{00000000-0005-0000-0000-0000C03D0000}"/>
    <cellStyle name="20% - Accent4 13 8" xfId="15822" xr:uid="{00000000-0005-0000-0000-0000C13D0000}"/>
    <cellStyle name="20% - Accent4 14" xfId="15823" xr:uid="{00000000-0005-0000-0000-0000C23D0000}"/>
    <cellStyle name="20% - Accent4 14 2" xfId="15824" xr:uid="{00000000-0005-0000-0000-0000C33D0000}"/>
    <cellStyle name="20% - Accent4 14 3" xfId="15825" xr:uid="{00000000-0005-0000-0000-0000C43D0000}"/>
    <cellStyle name="20% - Accent4 14 3 2" xfId="15826" xr:uid="{00000000-0005-0000-0000-0000C53D0000}"/>
    <cellStyle name="20% - Accent4 14 3 2 2" xfId="15827" xr:uid="{00000000-0005-0000-0000-0000C63D0000}"/>
    <cellStyle name="20% - Accent4 14 3 2 2 2" xfId="15828" xr:uid="{00000000-0005-0000-0000-0000C73D0000}"/>
    <cellStyle name="20% - Accent4 14 3 2 3" xfId="15829" xr:uid="{00000000-0005-0000-0000-0000C83D0000}"/>
    <cellStyle name="20% - Accent4 14 3 2 4" xfId="15830" xr:uid="{00000000-0005-0000-0000-0000C93D0000}"/>
    <cellStyle name="20% - Accent4 14 3 3" xfId="15831" xr:uid="{00000000-0005-0000-0000-0000CA3D0000}"/>
    <cellStyle name="20% - Accent4 14 3 3 2" xfId="15832" xr:uid="{00000000-0005-0000-0000-0000CB3D0000}"/>
    <cellStyle name="20% - Accent4 14 3 3 2 2" xfId="15833" xr:uid="{00000000-0005-0000-0000-0000CC3D0000}"/>
    <cellStyle name="20% - Accent4 14 3 3 3" xfId="15834" xr:uid="{00000000-0005-0000-0000-0000CD3D0000}"/>
    <cellStyle name="20% - Accent4 14 3 3 4" xfId="15835" xr:uid="{00000000-0005-0000-0000-0000CE3D0000}"/>
    <cellStyle name="20% - Accent4 14 3 4" xfId="15836" xr:uid="{00000000-0005-0000-0000-0000CF3D0000}"/>
    <cellStyle name="20% - Accent4 14 3 4 2" xfId="15837" xr:uid="{00000000-0005-0000-0000-0000D03D0000}"/>
    <cellStyle name="20% - Accent4 14 3 5" xfId="15838" xr:uid="{00000000-0005-0000-0000-0000D13D0000}"/>
    <cellStyle name="20% - Accent4 14 3 6" xfId="15839" xr:uid="{00000000-0005-0000-0000-0000D23D0000}"/>
    <cellStyle name="20% - Accent4 14 4" xfId="15840" xr:uid="{00000000-0005-0000-0000-0000D33D0000}"/>
    <cellStyle name="20% - Accent4 14 4 2" xfId="15841" xr:uid="{00000000-0005-0000-0000-0000D43D0000}"/>
    <cellStyle name="20% - Accent4 14 4 2 2" xfId="15842" xr:uid="{00000000-0005-0000-0000-0000D53D0000}"/>
    <cellStyle name="20% - Accent4 14 4 3" xfId="15843" xr:uid="{00000000-0005-0000-0000-0000D63D0000}"/>
    <cellStyle name="20% - Accent4 14 4 4" xfId="15844" xr:uid="{00000000-0005-0000-0000-0000D73D0000}"/>
    <cellStyle name="20% - Accent4 14 5" xfId="15845" xr:uid="{00000000-0005-0000-0000-0000D83D0000}"/>
    <cellStyle name="20% - Accent4 14 5 2" xfId="15846" xr:uid="{00000000-0005-0000-0000-0000D93D0000}"/>
    <cellStyle name="20% - Accent4 14 5 2 2" xfId="15847" xr:uid="{00000000-0005-0000-0000-0000DA3D0000}"/>
    <cellStyle name="20% - Accent4 14 5 3" xfId="15848" xr:uid="{00000000-0005-0000-0000-0000DB3D0000}"/>
    <cellStyle name="20% - Accent4 14 5 4" xfId="15849" xr:uid="{00000000-0005-0000-0000-0000DC3D0000}"/>
    <cellStyle name="20% - Accent4 14 6" xfId="15850" xr:uid="{00000000-0005-0000-0000-0000DD3D0000}"/>
    <cellStyle name="20% - Accent4 14 6 2" xfId="15851" xr:uid="{00000000-0005-0000-0000-0000DE3D0000}"/>
    <cellStyle name="20% - Accent4 14 7" xfId="15852" xr:uid="{00000000-0005-0000-0000-0000DF3D0000}"/>
    <cellStyle name="20% - Accent4 14 8" xfId="15853" xr:uid="{00000000-0005-0000-0000-0000E03D0000}"/>
    <cellStyle name="20% - Accent4 15" xfId="15854" xr:uid="{00000000-0005-0000-0000-0000E13D0000}"/>
    <cellStyle name="20% - Accent4 15 2" xfId="15855" xr:uid="{00000000-0005-0000-0000-0000E23D0000}"/>
    <cellStyle name="20% - Accent4 15 3" xfId="15856" xr:uid="{00000000-0005-0000-0000-0000E33D0000}"/>
    <cellStyle name="20% - Accent4 15 3 2" xfId="15857" xr:uid="{00000000-0005-0000-0000-0000E43D0000}"/>
    <cellStyle name="20% - Accent4 15 3 2 2" xfId="15858" xr:uid="{00000000-0005-0000-0000-0000E53D0000}"/>
    <cellStyle name="20% - Accent4 15 3 2 2 2" xfId="15859" xr:uid="{00000000-0005-0000-0000-0000E63D0000}"/>
    <cellStyle name="20% - Accent4 15 3 2 3" xfId="15860" xr:uid="{00000000-0005-0000-0000-0000E73D0000}"/>
    <cellStyle name="20% - Accent4 15 3 2 4" xfId="15861" xr:uid="{00000000-0005-0000-0000-0000E83D0000}"/>
    <cellStyle name="20% - Accent4 15 3 3" xfId="15862" xr:uid="{00000000-0005-0000-0000-0000E93D0000}"/>
    <cellStyle name="20% - Accent4 15 3 3 2" xfId="15863" xr:uid="{00000000-0005-0000-0000-0000EA3D0000}"/>
    <cellStyle name="20% - Accent4 15 3 3 2 2" xfId="15864" xr:uid="{00000000-0005-0000-0000-0000EB3D0000}"/>
    <cellStyle name="20% - Accent4 15 3 3 3" xfId="15865" xr:uid="{00000000-0005-0000-0000-0000EC3D0000}"/>
    <cellStyle name="20% - Accent4 15 3 3 4" xfId="15866" xr:uid="{00000000-0005-0000-0000-0000ED3D0000}"/>
    <cellStyle name="20% - Accent4 15 3 4" xfId="15867" xr:uid="{00000000-0005-0000-0000-0000EE3D0000}"/>
    <cellStyle name="20% - Accent4 15 3 4 2" xfId="15868" xr:uid="{00000000-0005-0000-0000-0000EF3D0000}"/>
    <cellStyle name="20% - Accent4 15 3 5" xfId="15869" xr:uid="{00000000-0005-0000-0000-0000F03D0000}"/>
    <cellStyle name="20% - Accent4 15 3 6" xfId="15870" xr:uid="{00000000-0005-0000-0000-0000F13D0000}"/>
    <cellStyle name="20% - Accent4 15 4" xfId="15871" xr:uid="{00000000-0005-0000-0000-0000F23D0000}"/>
    <cellStyle name="20% - Accent4 15 4 2" xfId="15872" xr:uid="{00000000-0005-0000-0000-0000F33D0000}"/>
    <cellStyle name="20% - Accent4 15 4 2 2" xfId="15873" xr:uid="{00000000-0005-0000-0000-0000F43D0000}"/>
    <cellStyle name="20% - Accent4 15 4 3" xfId="15874" xr:uid="{00000000-0005-0000-0000-0000F53D0000}"/>
    <cellStyle name="20% - Accent4 15 4 4" xfId="15875" xr:uid="{00000000-0005-0000-0000-0000F63D0000}"/>
    <cellStyle name="20% - Accent4 15 5" xfId="15876" xr:uid="{00000000-0005-0000-0000-0000F73D0000}"/>
    <cellStyle name="20% - Accent4 15 5 2" xfId="15877" xr:uid="{00000000-0005-0000-0000-0000F83D0000}"/>
    <cellStyle name="20% - Accent4 15 5 2 2" xfId="15878" xr:uid="{00000000-0005-0000-0000-0000F93D0000}"/>
    <cellStyle name="20% - Accent4 15 5 3" xfId="15879" xr:uid="{00000000-0005-0000-0000-0000FA3D0000}"/>
    <cellStyle name="20% - Accent4 15 5 4" xfId="15880" xr:uid="{00000000-0005-0000-0000-0000FB3D0000}"/>
    <cellStyle name="20% - Accent4 15 6" xfId="15881" xr:uid="{00000000-0005-0000-0000-0000FC3D0000}"/>
    <cellStyle name="20% - Accent4 15 6 2" xfId="15882" xr:uid="{00000000-0005-0000-0000-0000FD3D0000}"/>
    <cellStyle name="20% - Accent4 15 7" xfId="15883" xr:uid="{00000000-0005-0000-0000-0000FE3D0000}"/>
    <cellStyle name="20% - Accent4 15 8" xfId="15884" xr:uid="{00000000-0005-0000-0000-0000FF3D0000}"/>
    <cellStyle name="20% - Accent4 16" xfId="15885" xr:uid="{00000000-0005-0000-0000-0000003E0000}"/>
    <cellStyle name="20% - Accent4 16 2" xfId="15886" xr:uid="{00000000-0005-0000-0000-0000013E0000}"/>
    <cellStyle name="20% - Accent4 16 3" xfId="15887" xr:uid="{00000000-0005-0000-0000-0000023E0000}"/>
    <cellStyle name="20% - Accent4 16 3 2" xfId="15888" xr:uid="{00000000-0005-0000-0000-0000033E0000}"/>
    <cellStyle name="20% - Accent4 16 3 2 2" xfId="15889" xr:uid="{00000000-0005-0000-0000-0000043E0000}"/>
    <cellStyle name="20% - Accent4 16 3 2 2 2" xfId="15890" xr:uid="{00000000-0005-0000-0000-0000053E0000}"/>
    <cellStyle name="20% - Accent4 16 3 2 3" xfId="15891" xr:uid="{00000000-0005-0000-0000-0000063E0000}"/>
    <cellStyle name="20% - Accent4 16 3 2 4" xfId="15892" xr:uid="{00000000-0005-0000-0000-0000073E0000}"/>
    <cellStyle name="20% - Accent4 16 3 3" xfId="15893" xr:uid="{00000000-0005-0000-0000-0000083E0000}"/>
    <cellStyle name="20% - Accent4 16 3 3 2" xfId="15894" xr:uid="{00000000-0005-0000-0000-0000093E0000}"/>
    <cellStyle name="20% - Accent4 16 3 3 2 2" xfId="15895" xr:uid="{00000000-0005-0000-0000-00000A3E0000}"/>
    <cellStyle name="20% - Accent4 16 3 3 3" xfId="15896" xr:uid="{00000000-0005-0000-0000-00000B3E0000}"/>
    <cellStyle name="20% - Accent4 16 3 3 4" xfId="15897" xr:uid="{00000000-0005-0000-0000-00000C3E0000}"/>
    <cellStyle name="20% - Accent4 16 3 4" xfId="15898" xr:uid="{00000000-0005-0000-0000-00000D3E0000}"/>
    <cellStyle name="20% - Accent4 16 3 4 2" xfId="15899" xr:uid="{00000000-0005-0000-0000-00000E3E0000}"/>
    <cellStyle name="20% - Accent4 16 3 5" xfId="15900" xr:uid="{00000000-0005-0000-0000-00000F3E0000}"/>
    <cellStyle name="20% - Accent4 16 3 6" xfId="15901" xr:uid="{00000000-0005-0000-0000-0000103E0000}"/>
    <cellStyle name="20% - Accent4 16 4" xfId="15902" xr:uid="{00000000-0005-0000-0000-0000113E0000}"/>
    <cellStyle name="20% - Accent4 16 4 2" xfId="15903" xr:uid="{00000000-0005-0000-0000-0000123E0000}"/>
    <cellStyle name="20% - Accent4 16 4 2 2" xfId="15904" xr:uid="{00000000-0005-0000-0000-0000133E0000}"/>
    <cellStyle name="20% - Accent4 16 4 3" xfId="15905" xr:uid="{00000000-0005-0000-0000-0000143E0000}"/>
    <cellStyle name="20% - Accent4 16 4 4" xfId="15906" xr:uid="{00000000-0005-0000-0000-0000153E0000}"/>
    <cellStyle name="20% - Accent4 16 5" xfId="15907" xr:uid="{00000000-0005-0000-0000-0000163E0000}"/>
    <cellStyle name="20% - Accent4 16 5 2" xfId="15908" xr:uid="{00000000-0005-0000-0000-0000173E0000}"/>
    <cellStyle name="20% - Accent4 16 5 2 2" xfId="15909" xr:uid="{00000000-0005-0000-0000-0000183E0000}"/>
    <cellStyle name="20% - Accent4 16 5 3" xfId="15910" xr:uid="{00000000-0005-0000-0000-0000193E0000}"/>
    <cellStyle name="20% - Accent4 16 5 4" xfId="15911" xr:uid="{00000000-0005-0000-0000-00001A3E0000}"/>
    <cellStyle name="20% - Accent4 16 6" xfId="15912" xr:uid="{00000000-0005-0000-0000-00001B3E0000}"/>
    <cellStyle name="20% - Accent4 16 6 2" xfId="15913" xr:uid="{00000000-0005-0000-0000-00001C3E0000}"/>
    <cellStyle name="20% - Accent4 16 7" xfId="15914" xr:uid="{00000000-0005-0000-0000-00001D3E0000}"/>
    <cellStyle name="20% - Accent4 16 8" xfId="15915" xr:uid="{00000000-0005-0000-0000-00001E3E0000}"/>
    <cellStyle name="20% - Accent4 17" xfId="15916" xr:uid="{00000000-0005-0000-0000-00001F3E0000}"/>
    <cellStyle name="20% - Accent4 17 2" xfId="15917" xr:uid="{00000000-0005-0000-0000-0000203E0000}"/>
    <cellStyle name="20% - Accent4 17 2 2" xfId="15918" xr:uid="{00000000-0005-0000-0000-0000213E0000}"/>
    <cellStyle name="20% - Accent4 17 2 2 2" xfId="15919" xr:uid="{00000000-0005-0000-0000-0000223E0000}"/>
    <cellStyle name="20% - Accent4 17 2 2 2 2" xfId="15920" xr:uid="{00000000-0005-0000-0000-0000233E0000}"/>
    <cellStyle name="20% - Accent4 17 2 2 3" xfId="15921" xr:uid="{00000000-0005-0000-0000-0000243E0000}"/>
    <cellStyle name="20% - Accent4 17 2 2 4" xfId="15922" xr:uid="{00000000-0005-0000-0000-0000253E0000}"/>
    <cellStyle name="20% - Accent4 17 2 3" xfId="15923" xr:uid="{00000000-0005-0000-0000-0000263E0000}"/>
    <cellStyle name="20% - Accent4 17 2 3 2" xfId="15924" xr:uid="{00000000-0005-0000-0000-0000273E0000}"/>
    <cellStyle name="20% - Accent4 17 2 3 2 2" xfId="15925" xr:uid="{00000000-0005-0000-0000-0000283E0000}"/>
    <cellStyle name="20% - Accent4 17 2 3 3" xfId="15926" xr:uid="{00000000-0005-0000-0000-0000293E0000}"/>
    <cellStyle name="20% - Accent4 17 2 3 4" xfId="15927" xr:uid="{00000000-0005-0000-0000-00002A3E0000}"/>
    <cellStyle name="20% - Accent4 17 2 4" xfId="15928" xr:uid="{00000000-0005-0000-0000-00002B3E0000}"/>
    <cellStyle name="20% - Accent4 17 2 4 2" xfId="15929" xr:uid="{00000000-0005-0000-0000-00002C3E0000}"/>
    <cellStyle name="20% - Accent4 17 2 5" xfId="15930" xr:uid="{00000000-0005-0000-0000-00002D3E0000}"/>
    <cellStyle name="20% - Accent4 17 2 6" xfId="15931" xr:uid="{00000000-0005-0000-0000-00002E3E0000}"/>
    <cellStyle name="20% - Accent4 17 3" xfId="15932" xr:uid="{00000000-0005-0000-0000-00002F3E0000}"/>
    <cellStyle name="20% - Accent4 17 3 2" xfId="15933" xr:uid="{00000000-0005-0000-0000-0000303E0000}"/>
    <cellStyle name="20% - Accent4 17 3 2 2" xfId="15934" xr:uid="{00000000-0005-0000-0000-0000313E0000}"/>
    <cellStyle name="20% - Accent4 17 3 3" xfId="15935" xr:uid="{00000000-0005-0000-0000-0000323E0000}"/>
    <cellStyle name="20% - Accent4 17 3 4" xfId="15936" xr:uid="{00000000-0005-0000-0000-0000333E0000}"/>
    <cellStyle name="20% - Accent4 17 4" xfId="15937" xr:uid="{00000000-0005-0000-0000-0000343E0000}"/>
    <cellStyle name="20% - Accent4 17 4 2" xfId="15938" xr:uid="{00000000-0005-0000-0000-0000353E0000}"/>
    <cellStyle name="20% - Accent4 17 4 2 2" xfId="15939" xr:uid="{00000000-0005-0000-0000-0000363E0000}"/>
    <cellStyle name="20% - Accent4 17 4 3" xfId="15940" xr:uid="{00000000-0005-0000-0000-0000373E0000}"/>
    <cellStyle name="20% - Accent4 17 4 4" xfId="15941" xr:uid="{00000000-0005-0000-0000-0000383E0000}"/>
    <cellStyle name="20% - Accent4 17 5" xfId="15942" xr:uid="{00000000-0005-0000-0000-0000393E0000}"/>
    <cellStyle name="20% - Accent4 17 5 2" xfId="15943" xr:uid="{00000000-0005-0000-0000-00003A3E0000}"/>
    <cellStyle name="20% - Accent4 17 6" xfId="15944" xr:uid="{00000000-0005-0000-0000-00003B3E0000}"/>
    <cellStyle name="20% - Accent4 17 7" xfId="15945" xr:uid="{00000000-0005-0000-0000-00003C3E0000}"/>
    <cellStyle name="20% - Accent4 18" xfId="15946" xr:uid="{00000000-0005-0000-0000-00003D3E0000}"/>
    <cellStyle name="20% - Accent4 18 2" xfId="15947" xr:uid="{00000000-0005-0000-0000-00003E3E0000}"/>
    <cellStyle name="20% - Accent4 18 2 2" xfId="15948" xr:uid="{00000000-0005-0000-0000-00003F3E0000}"/>
    <cellStyle name="20% - Accent4 18 2 2 2" xfId="15949" xr:uid="{00000000-0005-0000-0000-0000403E0000}"/>
    <cellStyle name="20% - Accent4 18 2 2 2 2" xfId="15950" xr:uid="{00000000-0005-0000-0000-0000413E0000}"/>
    <cellStyle name="20% - Accent4 18 2 2 3" xfId="15951" xr:uid="{00000000-0005-0000-0000-0000423E0000}"/>
    <cellStyle name="20% - Accent4 18 2 2 4" xfId="15952" xr:uid="{00000000-0005-0000-0000-0000433E0000}"/>
    <cellStyle name="20% - Accent4 18 2 3" xfId="15953" xr:uid="{00000000-0005-0000-0000-0000443E0000}"/>
    <cellStyle name="20% - Accent4 18 2 3 2" xfId="15954" xr:uid="{00000000-0005-0000-0000-0000453E0000}"/>
    <cellStyle name="20% - Accent4 18 2 3 2 2" xfId="15955" xr:uid="{00000000-0005-0000-0000-0000463E0000}"/>
    <cellStyle name="20% - Accent4 18 2 3 3" xfId="15956" xr:uid="{00000000-0005-0000-0000-0000473E0000}"/>
    <cellStyle name="20% - Accent4 18 2 3 4" xfId="15957" xr:uid="{00000000-0005-0000-0000-0000483E0000}"/>
    <cellStyle name="20% - Accent4 18 2 4" xfId="15958" xr:uid="{00000000-0005-0000-0000-0000493E0000}"/>
    <cellStyle name="20% - Accent4 18 2 4 2" xfId="15959" xr:uid="{00000000-0005-0000-0000-00004A3E0000}"/>
    <cellStyle name="20% - Accent4 18 2 5" xfId="15960" xr:uid="{00000000-0005-0000-0000-00004B3E0000}"/>
    <cellStyle name="20% - Accent4 18 2 6" xfId="15961" xr:uid="{00000000-0005-0000-0000-00004C3E0000}"/>
    <cellStyle name="20% - Accent4 18 3" xfId="15962" xr:uid="{00000000-0005-0000-0000-00004D3E0000}"/>
    <cellStyle name="20% - Accent4 18 3 2" xfId="15963" xr:uid="{00000000-0005-0000-0000-00004E3E0000}"/>
    <cellStyle name="20% - Accent4 18 3 2 2" xfId="15964" xr:uid="{00000000-0005-0000-0000-00004F3E0000}"/>
    <cellStyle name="20% - Accent4 18 3 3" xfId="15965" xr:uid="{00000000-0005-0000-0000-0000503E0000}"/>
    <cellStyle name="20% - Accent4 18 3 4" xfId="15966" xr:uid="{00000000-0005-0000-0000-0000513E0000}"/>
    <cellStyle name="20% - Accent4 18 4" xfId="15967" xr:uid="{00000000-0005-0000-0000-0000523E0000}"/>
    <cellStyle name="20% - Accent4 18 4 2" xfId="15968" xr:uid="{00000000-0005-0000-0000-0000533E0000}"/>
    <cellStyle name="20% - Accent4 18 4 2 2" xfId="15969" xr:uid="{00000000-0005-0000-0000-0000543E0000}"/>
    <cellStyle name="20% - Accent4 18 4 3" xfId="15970" xr:uid="{00000000-0005-0000-0000-0000553E0000}"/>
    <cellStyle name="20% - Accent4 18 4 4" xfId="15971" xr:uid="{00000000-0005-0000-0000-0000563E0000}"/>
    <cellStyle name="20% - Accent4 18 5" xfId="15972" xr:uid="{00000000-0005-0000-0000-0000573E0000}"/>
    <cellStyle name="20% - Accent4 18 5 2" xfId="15973" xr:uid="{00000000-0005-0000-0000-0000583E0000}"/>
    <cellStyle name="20% - Accent4 18 6" xfId="15974" xr:uid="{00000000-0005-0000-0000-0000593E0000}"/>
    <cellStyle name="20% - Accent4 18 7" xfId="15975" xr:uid="{00000000-0005-0000-0000-00005A3E0000}"/>
    <cellStyle name="20% - Accent4 19" xfId="15976" xr:uid="{00000000-0005-0000-0000-00005B3E0000}"/>
    <cellStyle name="20% - Accent4 19 2" xfId="15977" xr:uid="{00000000-0005-0000-0000-00005C3E0000}"/>
    <cellStyle name="20% - Accent4 19 2 2" xfId="15978" xr:uid="{00000000-0005-0000-0000-00005D3E0000}"/>
    <cellStyle name="20% - Accent4 19 2 2 2" xfId="15979" xr:uid="{00000000-0005-0000-0000-00005E3E0000}"/>
    <cellStyle name="20% - Accent4 19 2 2 2 2" xfId="15980" xr:uid="{00000000-0005-0000-0000-00005F3E0000}"/>
    <cellStyle name="20% - Accent4 19 2 2 3" xfId="15981" xr:uid="{00000000-0005-0000-0000-0000603E0000}"/>
    <cellStyle name="20% - Accent4 19 2 2 4" xfId="15982" xr:uid="{00000000-0005-0000-0000-0000613E0000}"/>
    <cellStyle name="20% - Accent4 19 2 3" xfId="15983" xr:uid="{00000000-0005-0000-0000-0000623E0000}"/>
    <cellStyle name="20% - Accent4 19 2 3 2" xfId="15984" xr:uid="{00000000-0005-0000-0000-0000633E0000}"/>
    <cellStyle name="20% - Accent4 19 2 3 2 2" xfId="15985" xr:uid="{00000000-0005-0000-0000-0000643E0000}"/>
    <cellStyle name="20% - Accent4 19 2 3 3" xfId="15986" xr:uid="{00000000-0005-0000-0000-0000653E0000}"/>
    <cellStyle name="20% - Accent4 19 2 3 4" xfId="15987" xr:uid="{00000000-0005-0000-0000-0000663E0000}"/>
    <cellStyle name="20% - Accent4 19 2 4" xfId="15988" xr:uid="{00000000-0005-0000-0000-0000673E0000}"/>
    <cellStyle name="20% - Accent4 19 2 4 2" xfId="15989" xr:uid="{00000000-0005-0000-0000-0000683E0000}"/>
    <cellStyle name="20% - Accent4 19 2 5" xfId="15990" xr:uid="{00000000-0005-0000-0000-0000693E0000}"/>
    <cellStyle name="20% - Accent4 19 2 6" xfId="15991" xr:uid="{00000000-0005-0000-0000-00006A3E0000}"/>
    <cellStyle name="20% - Accent4 19 3" xfId="15992" xr:uid="{00000000-0005-0000-0000-00006B3E0000}"/>
    <cellStyle name="20% - Accent4 19 3 2" xfId="15993" xr:uid="{00000000-0005-0000-0000-00006C3E0000}"/>
    <cellStyle name="20% - Accent4 19 3 2 2" xfId="15994" xr:uid="{00000000-0005-0000-0000-00006D3E0000}"/>
    <cellStyle name="20% - Accent4 19 3 3" xfId="15995" xr:uid="{00000000-0005-0000-0000-00006E3E0000}"/>
    <cellStyle name="20% - Accent4 19 3 4" xfId="15996" xr:uid="{00000000-0005-0000-0000-00006F3E0000}"/>
    <cellStyle name="20% - Accent4 19 4" xfId="15997" xr:uid="{00000000-0005-0000-0000-0000703E0000}"/>
    <cellStyle name="20% - Accent4 19 4 2" xfId="15998" xr:uid="{00000000-0005-0000-0000-0000713E0000}"/>
    <cellStyle name="20% - Accent4 19 4 2 2" xfId="15999" xr:uid="{00000000-0005-0000-0000-0000723E0000}"/>
    <cellStyle name="20% - Accent4 19 4 3" xfId="16000" xr:uid="{00000000-0005-0000-0000-0000733E0000}"/>
    <cellStyle name="20% - Accent4 19 4 4" xfId="16001" xr:uid="{00000000-0005-0000-0000-0000743E0000}"/>
    <cellStyle name="20% - Accent4 19 5" xfId="16002" xr:uid="{00000000-0005-0000-0000-0000753E0000}"/>
    <cellStyle name="20% - Accent4 19 5 2" xfId="16003" xr:uid="{00000000-0005-0000-0000-0000763E0000}"/>
    <cellStyle name="20% - Accent4 19 6" xfId="16004" xr:uid="{00000000-0005-0000-0000-0000773E0000}"/>
    <cellStyle name="20% - Accent4 19 7" xfId="16005" xr:uid="{00000000-0005-0000-0000-0000783E0000}"/>
    <cellStyle name="20% - Accent4 2" xfId="16006" xr:uid="{00000000-0005-0000-0000-0000793E0000}"/>
    <cellStyle name="20% - Accent4 2 10" xfId="16007" xr:uid="{00000000-0005-0000-0000-00007A3E0000}"/>
    <cellStyle name="20% - Accent4 2 11" xfId="16008" xr:uid="{00000000-0005-0000-0000-00007B3E0000}"/>
    <cellStyle name="20% - Accent4 2 12" xfId="16009" xr:uid="{00000000-0005-0000-0000-00007C3E0000}"/>
    <cellStyle name="20% - Accent4 2 2" xfId="16010" xr:uid="{00000000-0005-0000-0000-00007D3E0000}"/>
    <cellStyle name="20% - Accent4 2 2 10" xfId="16011" xr:uid="{00000000-0005-0000-0000-00007E3E0000}"/>
    <cellStyle name="20% - Accent4 2 2 2" xfId="16012" xr:uid="{00000000-0005-0000-0000-00007F3E0000}"/>
    <cellStyle name="20% - Accent4 2 2 2 2" xfId="16013" xr:uid="{00000000-0005-0000-0000-0000803E0000}"/>
    <cellStyle name="20% - Accent4 2 2 2 2 2" xfId="16014" xr:uid="{00000000-0005-0000-0000-0000813E0000}"/>
    <cellStyle name="20% - Accent4 2 2 2 2 2 2" xfId="16015" xr:uid="{00000000-0005-0000-0000-0000823E0000}"/>
    <cellStyle name="20% - Accent4 2 2 2 2 2 2 2" xfId="16016" xr:uid="{00000000-0005-0000-0000-0000833E0000}"/>
    <cellStyle name="20% - Accent4 2 2 2 2 2 2 2 2" xfId="16017" xr:uid="{00000000-0005-0000-0000-0000843E0000}"/>
    <cellStyle name="20% - Accent4 2 2 2 2 2 2 3" xfId="16018" xr:uid="{00000000-0005-0000-0000-0000853E0000}"/>
    <cellStyle name="20% - Accent4 2 2 2 2 2 2 4" xfId="16019" xr:uid="{00000000-0005-0000-0000-0000863E0000}"/>
    <cellStyle name="20% - Accent4 2 2 2 2 2 3" xfId="16020" xr:uid="{00000000-0005-0000-0000-0000873E0000}"/>
    <cellStyle name="20% - Accent4 2 2 2 2 2 3 2" xfId="16021" xr:uid="{00000000-0005-0000-0000-0000883E0000}"/>
    <cellStyle name="20% - Accent4 2 2 2 2 2 3 2 2" xfId="16022" xr:uid="{00000000-0005-0000-0000-0000893E0000}"/>
    <cellStyle name="20% - Accent4 2 2 2 2 2 3 3" xfId="16023" xr:uid="{00000000-0005-0000-0000-00008A3E0000}"/>
    <cellStyle name="20% - Accent4 2 2 2 2 2 3 4" xfId="16024" xr:uid="{00000000-0005-0000-0000-00008B3E0000}"/>
    <cellStyle name="20% - Accent4 2 2 2 2 2 4" xfId="16025" xr:uid="{00000000-0005-0000-0000-00008C3E0000}"/>
    <cellStyle name="20% - Accent4 2 2 2 2 2 4 2" xfId="16026" xr:uid="{00000000-0005-0000-0000-00008D3E0000}"/>
    <cellStyle name="20% - Accent4 2 2 2 2 2 5" xfId="16027" xr:uid="{00000000-0005-0000-0000-00008E3E0000}"/>
    <cellStyle name="20% - Accent4 2 2 2 2 2 6" xfId="16028" xr:uid="{00000000-0005-0000-0000-00008F3E0000}"/>
    <cellStyle name="20% - Accent4 2 2 2 2 3" xfId="16029" xr:uid="{00000000-0005-0000-0000-0000903E0000}"/>
    <cellStyle name="20% - Accent4 2 2 2 2 3 2" xfId="16030" xr:uid="{00000000-0005-0000-0000-0000913E0000}"/>
    <cellStyle name="20% - Accent4 2 2 2 2 3 2 2" xfId="16031" xr:uid="{00000000-0005-0000-0000-0000923E0000}"/>
    <cellStyle name="20% - Accent4 2 2 2 2 3 3" xfId="16032" xr:uid="{00000000-0005-0000-0000-0000933E0000}"/>
    <cellStyle name="20% - Accent4 2 2 2 2 3 4" xfId="16033" xr:uid="{00000000-0005-0000-0000-0000943E0000}"/>
    <cellStyle name="20% - Accent4 2 2 2 2 4" xfId="16034" xr:uid="{00000000-0005-0000-0000-0000953E0000}"/>
    <cellStyle name="20% - Accent4 2 2 2 2 4 2" xfId="16035" xr:uid="{00000000-0005-0000-0000-0000963E0000}"/>
    <cellStyle name="20% - Accent4 2 2 2 2 4 2 2" xfId="16036" xr:uid="{00000000-0005-0000-0000-0000973E0000}"/>
    <cellStyle name="20% - Accent4 2 2 2 2 4 3" xfId="16037" xr:uid="{00000000-0005-0000-0000-0000983E0000}"/>
    <cellStyle name="20% - Accent4 2 2 2 2 4 4" xfId="16038" xr:uid="{00000000-0005-0000-0000-0000993E0000}"/>
    <cellStyle name="20% - Accent4 2 2 2 2 5" xfId="16039" xr:uid="{00000000-0005-0000-0000-00009A3E0000}"/>
    <cellStyle name="20% - Accent4 2 2 2 2 5 2" xfId="16040" xr:uid="{00000000-0005-0000-0000-00009B3E0000}"/>
    <cellStyle name="20% - Accent4 2 2 2 2 6" xfId="16041" xr:uid="{00000000-0005-0000-0000-00009C3E0000}"/>
    <cellStyle name="20% - Accent4 2 2 2 2 7" xfId="16042" xr:uid="{00000000-0005-0000-0000-00009D3E0000}"/>
    <cellStyle name="20% - Accent4 2 2 2 3" xfId="16043" xr:uid="{00000000-0005-0000-0000-00009E3E0000}"/>
    <cellStyle name="20% - Accent4 2 2 2 3 2" xfId="16044" xr:uid="{00000000-0005-0000-0000-00009F3E0000}"/>
    <cellStyle name="20% - Accent4 2 2 2 3 2 2" xfId="16045" xr:uid="{00000000-0005-0000-0000-0000A03E0000}"/>
    <cellStyle name="20% - Accent4 2 2 2 3 2 2 2" xfId="16046" xr:uid="{00000000-0005-0000-0000-0000A13E0000}"/>
    <cellStyle name="20% - Accent4 2 2 2 3 2 3" xfId="16047" xr:uid="{00000000-0005-0000-0000-0000A23E0000}"/>
    <cellStyle name="20% - Accent4 2 2 2 3 2 4" xfId="16048" xr:uid="{00000000-0005-0000-0000-0000A33E0000}"/>
    <cellStyle name="20% - Accent4 2 2 2 3 3" xfId="16049" xr:uid="{00000000-0005-0000-0000-0000A43E0000}"/>
    <cellStyle name="20% - Accent4 2 2 2 3 3 2" xfId="16050" xr:uid="{00000000-0005-0000-0000-0000A53E0000}"/>
    <cellStyle name="20% - Accent4 2 2 2 3 3 2 2" xfId="16051" xr:uid="{00000000-0005-0000-0000-0000A63E0000}"/>
    <cellStyle name="20% - Accent4 2 2 2 3 3 3" xfId="16052" xr:uid="{00000000-0005-0000-0000-0000A73E0000}"/>
    <cellStyle name="20% - Accent4 2 2 2 3 3 4" xfId="16053" xr:uid="{00000000-0005-0000-0000-0000A83E0000}"/>
    <cellStyle name="20% - Accent4 2 2 2 3 4" xfId="16054" xr:uid="{00000000-0005-0000-0000-0000A93E0000}"/>
    <cellStyle name="20% - Accent4 2 2 2 3 4 2" xfId="16055" xr:uid="{00000000-0005-0000-0000-0000AA3E0000}"/>
    <cellStyle name="20% - Accent4 2 2 2 3 5" xfId="16056" xr:uid="{00000000-0005-0000-0000-0000AB3E0000}"/>
    <cellStyle name="20% - Accent4 2 2 2 3 6" xfId="16057" xr:uid="{00000000-0005-0000-0000-0000AC3E0000}"/>
    <cellStyle name="20% - Accent4 2 2 2 4" xfId="16058" xr:uid="{00000000-0005-0000-0000-0000AD3E0000}"/>
    <cellStyle name="20% - Accent4 2 2 2 4 2" xfId="16059" xr:uid="{00000000-0005-0000-0000-0000AE3E0000}"/>
    <cellStyle name="20% - Accent4 2 2 2 4 2 2" xfId="16060" xr:uid="{00000000-0005-0000-0000-0000AF3E0000}"/>
    <cellStyle name="20% - Accent4 2 2 2 4 3" xfId="16061" xr:uid="{00000000-0005-0000-0000-0000B03E0000}"/>
    <cellStyle name="20% - Accent4 2 2 2 4 4" xfId="16062" xr:uid="{00000000-0005-0000-0000-0000B13E0000}"/>
    <cellStyle name="20% - Accent4 2 2 2 5" xfId="16063" xr:uid="{00000000-0005-0000-0000-0000B23E0000}"/>
    <cellStyle name="20% - Accent4 2 2 2 5 2" xfId="16064" xr:uid="{00000000-0005-0000-0000-0000B33E0000}"/>
    <cellStyle name="20% - Accent4 2 2 2 5 2 2" xfId="16065" xr:uid="{00000000-0005-0000-0000-0000B43E0000}"/>
    <cellStyle name="20% - Accent4 2 2 2 5 3" xfId="16066" xr:uid="{00000000-0005-0000-0000-0000B53E0000}"/>
    <cellStyle name="20% - Accent4 2 2 2 5 4" xfId="16067" xr:uid="{00000000-0005-0000-0000-0000B63E0000}"/>
    <cellStyle name="20% - Accent4 2 2 2 6" xfId="16068" xr:uid="{00000000-0005-0000-0000-0000B73E0000}"/>
    <cellStyle name="20% - Accent4 2 2 2 6 2" xfId="16069" xr:uid="{00000000-0005-0000-0000-0000B83E0000}"/>
    <cellStyle name="20% - Accent4 2 2 2 7" xfId="16070" xr:uid="{00000000-0005-0000-0000-0000B93E0000}"/>
    <cellStyle name="20% - Accent4 2 2 2 8" xfId="16071" xr:uid="{00000000-0005-0000-0000-0000BA3E0000}"/>
    <cellStyle name="20% - Accent4 2 2 3" xfId="16072" xr:uid="{00000000-0005-0000-0000-0000BB3E0000}"/>
    <cellStyle name="20% - Accent4 2 2 3 2" xfId="16073" xr:uid="{00000000-0005-0000-0000-0000BC3E0000}"/>
    <cellStyle name="20% - Accent4 2 2 3 2 2" xfId="16074" xr:uid="{00000000-0005-0000-0000-0000BD3E0000}"/>
    <cellStyle name="20% - Accent4 2 2 3 2 2 2" xfId="16075" xr:uid="{00000000-0005-0000-0000-0000BE3E0000}"/>
    <cellStyle name="20% - Accent4 2 2 3 2 2 2 2" xfId="16076" xr:uid="{00000000-0005-0000-0000-0000BF3E0000}"/>
    <cellStyle name="20% - Accent4 2 2 3 2 2 3" xfId="16077" xr:uid="{00000000-0005-0000-0000-0000C03E0000}"/>
    <cellStyle name="20% - Accent4 2 2 3 2 2 4" xfId="16078" xr:uid="{00000000-0005-0000-0000-0000C13E0000}"/>
    <cellStyle name="20% - Accent4 2 2 3 2 3" xfId="16079" xr:uid="{00000000-0005-0000-0000-0000C23E0000}"/>
    <cellStyle name="20% - Accent4 2 2 3 2 3 2" xfId="16080" xr:uid="{00000000-0005-0000-0000-0000C33E0000}"/>
    <cellStyle name="20% - Accent4 2 2 3 2 3 2 2" xfId="16081" xr:uid="{00000000-0005-0000-0000-0000C43E0000}"/>
    <cellStyle name="20% - Accent4 2 2 3 2 3 3" xfId="16082" xr:uid="{00000000-0005-0000-0000-0000C53E0000}"/>
    <cellStyle name="20% - Accent4 2 2 3 2 3 4" xfId="16083" xr:uid="{00000000-0005-0000-0000-0000C63E0000}"/>
    <cellStyle name="20% - Accent4 2 2 3 2 4" xfId="16084" xr:uid="{00000000-0005-0000-0000-0000C73E0000}"/>
    <cellStyle name="20% - Accent4 2 2 3 2 4 2" xfId="16085" xr:uid="{00000000-0005-0000-0000-0000C83E0000}"/>
    <cellStyle name="20% - Accent4 2 2 3 2 5" xfId="16086" xr:uid="{00000000-0005-0000-0000-0000C93E0000}"/>
    <cellStyle name="20% - Accent4 2 2 3 2 6" xfId="16087" xr:uid="{00000000-0005-0000-0000-0000CA3E0000}"/>
    <cellStyle name="20% - Accent4 2 2 3 3" xfId="16088" xr:uid="{00000000-0005-0000-0000-0000CB3E0000}"/>
    <cellStyle name="20% - Accent4 2 2 3 3 2" xfId="16089" xr:uid="{00000000-0005-0000-0000-0000CC3E0000}"/>
    <cellStyle name="20% - Accent4 2 2 3 3 2 2" xfId="16090" xr:uid="{00000000-0005-0000-0000-0000CD3E0000}"/>
    <cellStyle name="20% - Accent4 2 2 3 3 3" xfId="16091" xr:uid="{00000000-0005-0000-0000-0000CE3E0000}"/>
    <cellStyle name="20% - Accent4 2 2 3 3 4" xfId="16092" xr:uid="{00000000-0005-0000-0000-0000CF3E0000}"/>
    <cellStyle name="20% - Accent4 2 2 3 4" xfId="16093" xr:uid="{00000000-0005-0000-0000-0000D03E0000}"/>
    <cellStyle name="20% - Accent4 2 2 3 4 2" xfId="16094" xr:uid="{00000000-0005-0000-0000-0000D13E0000}"/>
    <cellStyle name="20% - Accent4 2 2 3 4 2 2" xfId="16095" xr:uid="{00000000-0005-0000-0000-0000D23E0000}"/>
    <cellStyle name="20% - Accent4 2 2 3 4 3" xfId="16096" xr:uid="{00000000-0005-0000-0000-0000D33E0000}"/>
    <cellStyle name="20% - Accent4 2 2 3 4 4" xfId="16097" xr:uid="{00000000-0005-0000-0000-0000D43E0000}"/>
    <cellStyle name="20% - Accent4 2 2 3 5" xfId="16098" xr:uid="{00000000-0005-0000-0000-0000D53E0000}"/>
    <cellStyle name="20% - Accent4 2 2 3 5 2" xfId="16099" xr:uid="{00000000-0005-0000-0000-0000D63E0000}"/>
    <cellStyle name="20% - Accent4 2 2 3 6" xfId="16100" xr:uid="{00000000-0005-0000-0000-0000D73E0000}"/>
    <cellStyle name="20% - Accent4 2 2 3 7" xfId="16101" xr:uid="{00000000-0005-0000-0000-0000D83E0000}"/>
    <cellStyle name="20% - Accent4 2 2 4" xfId="16102" xr:uid="{00000000-0005-0000-0000-0000D93E0000}"/>
    <cellStyle name="20% - Accent4 2 2 5" xfId="16103" xr:uid="{00000000-0005-0000-0000-0000DA3E0000}"/>
    <cellStyle name="20% - Accent4 2 2 5 2" xfId="16104" xr:uid="{00000000-0005-0000-0000-0000DB3E0000}"/>
    <cellStyle name="20% - Accent4 2 2 5 2 2" xfId="16105" xr:uid="{00000000-0005-0000-0000-0000DC3E0000}"/>
    <cellStyle name="20% - Accent4 2 2 5 2 2 2" xfId="16106" xr:uid="{00000000-0005-0000-0000-0000DD3E0000}"/>
    <cellStyle name="20% - Accent4 2 2 5 2 3" xfId="16107" xr:uid="{00000000-0005-0000-0000-0000DE3E0000}"/>
    <cellStyle name="20% - Accent4 2 2 5 2 4" xfId="16108" xr:uid="{00000000-0005-0000-0000-0000DF3E0000}"/>
    <cellStyle name="20% - Accent4 2 2 5 3" xfId="16109" xr:uid="{00000000-0005-0000-0000-0000E03E0000}"/>
    <cellStyle name="20% - Accent4 2 2 5 3 2" xfId="16110" xr:uid="{00000000-0005-0000-0000-0000E13E0000}"/>
    <cellStyle name="20% - Accent4 2 2 5 3 2 2" xfId="16111" xr:uid="{00000000-0005-0000-0000-0000E23E0000}"/>
    <cellStyle name="20% - Accent4 2 2 5 3 3" xfId="16112" xr:uid="{00000000-0005-0000-0000-0000E33E0000}"/>
    <cellStyle name="20% - Accent4 2 2 5 3 4" xfId="16113" xr:uid="{00000000-0005-0000-0000-0000E43E0000}"/>
    <cellStyle name="20% - Accent4 2 2 5 4" xfId="16114" xr:uid="{00000000-0005-0000-0000-0000E53E0000}"/>
    <cellStyle name="20% - Accent4 2 2 5 4 2" xfId="16115" xr:uid="{00000000-0005-0000-0000-0000E63E0000}"/>
    <cellStyle name="20% - Accent4 2 2 5 5" xfId="16116" xr:uid="{00000000-0005-0000-0000-0000E73E0000}"/>
    <cellStyle name="20% - Accent4 2 2 5 6" xfId="16117" xr:uid="{00000000-0005-0000-0000-0000E83E0000}"/>
    <cellStyle name="20% - Accent4 2 2 6" xfId="16118" xr:uid="{00000000-0005-0000-0000-0000E93E0000}"/>
    <cellStyle name="20% - Accent4 2 2 6 2" xfId="16119" xr:uid="{00000000-0005-0000-0000-0000EA3E0000}"/>
    <cellStyle name="20% - Accent4 2 2 6 2 2" xfId="16120" xr:uid="{00000000-0005-0000-0000-0000EB3E0000}"/>
    <cellStyle name="20% - Accent4 2 2 6 3" xfId="16121" xr:uid="{00000000-0005-0000-0000-0000EC3E0000}"/>
    <cellStyle name="20% - Accent4 2 2 6 4" xfId="16122" xr:uid="{00000000-0005-0000-0000-0000ED3E0000}"/>
    <cellStyle name="20% - Accent4 2 2 7" xfId="16123" xr:uid="{00000000-0005-0000-0000-0000EE3E0000}"/>
    <cellStyle name="20% - Accent4 2 2 7 2" xfId="16124" xr:uid="{00000000-0005-0000-0000-0000EF3E0000}"/>
    <cellStyle name="20% - Accent4 2 2 7 2 2" xfId="16125" xr:uid="{00000000-0005-0000-0000-0000F03E0000}"/>
    <cellStyle name="20% - Accent4 2 2 7 3" xfId="16126" xr:uid="{00000000-0005-0000-0000-0000F13E0000}"/>
    <cellStyle name="20% - Accent4 2 2 7 4" xfId="16127" xr:uid="{00000000-0005-0000-0000-0000F23E0000}"/>
    <cellStyle name="20% - Accent4 2 2 8" xfId="16128" xr:uid="{00000000-0005-0000-0000-0000F33E0000}"/>
    <cellStyle name="20% - Accent4 2 2 8 2" xfId="16129" xr:uid="{00000000-0005-0000-0000-0000F43E0000}"/>
    <cellStyle name="20% - Accent4 2 2 9" xfId="16130" xr:uid="{00000000-0005-0000-0000-0000F53E0000}"/>
    <cellStyle name="20% - Accent4 2 3" xfId="16131" xr:uid="{00000000-0005-0000-0000-0000F63E0000}"/>
    <cellStyle name="20% - Accent4 2 3 2" xfId="16132" xr:uid="{00000000-0005-0000-0000-0000F73E0000}"/>
    <cellStyle name="20% - Accent4 2 3 2 2" xfId="16133" xr:uid="{00000000-0005-0000-0000-0000F83E0000}"/>
    <cellStyle name="20% - Accent4 2 3 2 2 2" xfId="16134" xr:uid="{00000000-0005-0000-0000-0000F93E0000}"/>
    <cellStyle name="20% - Accent4 2 3 2 2 2 2" xfId="16135" xr:uid="{00000000-0005-0000-0000-0000FA3E0000}"/>
    <cellStyle name="20% - Accent4 2 3 2 2 2 2 2" xfId="16136" xr:uid="{00000000-0005-0000-0000-0000FB3E0000}"/>
    <cellStyle name="20% - Accent4 2 3 2 2 2 3" xfId="16137" xr:uid="{00000000-0005-0000-0000-0000FC3E0000}"/>
    <cellStyle name="20% - Accent4 2 3 2 2 2 4" xfId="16138" xr:uid="{00000000-0005-0000-0000-0000FD3E0000}"/>
    <cellStyle name="20% - Accent4 2 3 2 2 3" xfId="16139" xr:uid="{00000000-0005-0000-0000-0000FE3E0000}"/>
    <cellStyle name="20% - Accent4 2 3 2 2 3 2" xfId="16140" xr:uid="{00000000-0005-0000-0000-0000FF3E0000}"/>
    <cellStyle name="20% - Accent4 2 3 2 2 3 2 2" xfId="16141" xr:uid="{00000000-0005-0000-0000-0000003F0000}"/>
    <cellStyle name="20% - Accent4 2 3 2 2 3 3" xfId="16142" xr:uid="{00000000-0005-0000-0000-0000013F0000}"/>
    <cellStyle name="20% - Accent4 2 3 2 2 3 4" xfId="16143" xr:uid="{00000000-0005-0000-0000-0000023F0000}"/>
    <cellStyle name="20% - Accent4 2 3 2 2 4" xfId="16144" xr:uid="{00000000-0005-0000-0000-0000033F0000}"/>
    <cellStyle name="20% - Accent4 2 3 2 2 4 2" xfId="16145" xr:uid="{00000000-0005-0000-0000-0000043F0000}"/>
    <cellStyle name="20% - Accent4 2 3 2 2 5" xfId="16146" xr:uid="{00000000-0005-0000-0000-0000053F0000}"/>
    <cellStyle name="20% - Accent4 2 3 2 2 6" xfId="16147" xr:uid="{00000000-0005-0000-0000-0000063F0000}"/>
    <cellStyle name="20% - Accent4 2 3 2 3" xfId="16148" xr:uid="{00000000-0005-0000-0000-0000073F0000}"/>
    <cellStyle name="20% - Accent4 2 3 2 3 2" xfId="16149" xr:uid="{00000000-0005-0000-0000-0000083F0000}"/>
    <cellStyle name="20% - Accent4 2 3 2 3 2 2" xfId="16150" xr:uid="{00000000-0005-0000-0000-0000093F0000}"/>
    <cellStyle name="20% - Accent4 2 3 2 3 3" xfId="16151" xr:uid="{00000000-0005-0000-0000-00000A3F0000}"/>
    <cellStyle name="20% - Accent4 2 3 2 3 4" xfId="16152" xr:uid="{00000000-0005-0000-0000-00000B3F0000}"/>
    <cellStyle name="20% - Accent4 2 3 2 4" xfId="16153" xr:uid="{00000000-0005-0000-0000-00000C3F0000}"/>
    <cellStyle name="20% - Accent4 2 3 2 4 2" xfId="16154" xr:uid="{00000000-0005-0000-0000-00000D3F0000}"/>
    <cellStyle name="20% - Accent4 2 3 2 4 2 2" xfId="16155" xr:uid="{00000000-0005-0000-0000-00000E3F0000}"/>
    <cellStyle name="20% - Accent4 2 3 2 4 3" xfId="16156" xr:uid="{00000000-0005-0000-0000-00000F3F0000}"/>
    <cellStyle name="20% - Accent4 2 3 2 4 4" xfId="16157" xr:uid="{00000000-0005-0000-0000-0000103F0000}"/>
    <cellStyle name="20% - Accent4 2 3 2 5" xfId="16158" xr:uid="{00000000-0005-0000-0000-0000113F0000}"/>
    <cellStyle name="20% - Accent4 2 3 2 5 2" xfId="16159" xr:uid="{00000000-0005-0000-0000-0000123F0000}"/>
    <cellStyle name="20% - Accent4 2 3 2 6" xfId="16160" xr:uid="{00000000-0005-0000-0000-0000133F0000}"/>
    <cellStyle name="20% - Accent4 2 3 2 7" xfId="16161" xr:uid="{00000000-0005-0000-0000-0000143F0000}"/>
    <cellStyle name="20% - Accent4 2 3 3" xfId="16162" xr:uid="{00000000-0005-0000-0000-0000153F0000}"/>
    <cellStyle name="20% - Accent4 2 3 3 2" xfId="16163" xr:uid="{00000000-0005-0000-0000-0000163F0000}"/>
    <cellStyle name="20% - Accent4 2 3 3 2 2" xfId="16164" xr:uid="{00000000-0005-0000-0000-0000173F0000}"/>
    <cellStyle name="20% - Accent4 2 3 3 2 2 2" xfId="16165" xr:uid="{00000000-0005-0000-0000-0000183F0000}"/>
    <cellStyle name="20% - Accent4 2 3 3 2 3" xfId="16166" xr:uid="{00000000-0005-0000-0000-0000193F0000}"/>
    <cellStyle name="20% - Accent4 2 3 3 2 4" xfId="16167" xr:uid="{00000000-0005-0000-0000-00001A3F0000}"/>
    <cellStyle name="20% - Accent4 2 3 3 3" xfId="16168" xr:uid="{00000000-0005-0000-0000-00001B3F0000}"/>
    <cellStyle name="20% - Accent4 2 3 3 3 2" xfId="16169" xr:uid="{00000000-0005-0000-0000-00001C3F0000}"/>
    <cellStyle name="20% - Accent4 2 3 3 3 2 2" xfId="16170" xr:uid="{00000000-0005-0000-0000-00001D3F0000}"/>
    <cellStyle name="20% - Accent4 2 3 3 3 3" xfId="16171" xr:uid="{00000000-0005-0000-0000-00001E3F0000}"/>
    <cellStyle name="20% - Accent4 2 3 3 3 4" xfId="16172" xr:uid="{00000000-0005-0000-0000-00001F3F0000}"/>
    <cellStyle name="20% - Accent4 2 3 3 4" xfId="16173" xr:uid="{00000000-0005-0000-0000-0000203F0000}"/>
    <cellStyle name="20% - Accent4 2 3 3 4 2" xfId="16174" xr:uid="{00000000-0005-0000-0000-0000213F0000}"/>
    <cellStyle name="20% - Accent4 2 3 3 5" xfId="16175" xr:uid="{00000000-0005-0000-0000-0000223F0000}"/>
    <cellStyle name="20% - Accent4 2 3 3 6" xfId="16176" xr:uid="{00000000-0005-0000-0000-0000233F0000}"/>
    <cellStyle name="20% - Accent4 2 3 4" xfId="16177" xr:uid="{00000000-0005-0000-0000-0000243F0000}"/>
    <cellStyle name="20% - Accent4 2 3 4 2" xfId="16178" xr:uid="{00000000-0005-0000-0000-0000253F0000}"/>
    <cellStyle name="20% - Accent4 2 3 4 2 2" xfId="16179" xr:uid="{00000000-0005-0000-0000-0000263F0000}"/>
    <cellStyle name="20% - Accent4 2 3 4 3" xfId="16180" xr:uid="{00000000-0005-0000-0000-0000273F0000}"/>
    <cellStyle name="20% - Accent4 2 3 4 4" xfId="16181" xr:uid="{00000000-0005-0000-0000-0000283F0000}"/>
    <cellStyle name="20% - Accent4 2 3 5" xfId="16182" xr:uid="{00000000-0005-0000-0000-0000293F0000}"/>
    <cellStyle name="20% - Accent4 2 3 5 2" xfId="16183" xr:uid="{00000000-0005-0000-0000-00002A3F0000}"/>
    <cellStyle name="20% - Accent4 2 3 5 2 2" xfId="16184" xr:uid="{00000000-0005-0000-0000-00002B3F0000}"/>
    <cellStyle name="20% - Accent4 2 3 5 3" xfId="16185" xr:uid="{00000000-0005-0000-0000-00002C3F0000}"/>
    <cellStyle name="20% - Accent4 2 3 5 4" xfId="16186" xr:uid="{00000000-0005-0000-0000-00002D3F0000}"/>
    <cellStyle name="20% - Accent4 2 3 6" xfId="16187" xr:uid="{00000000-0005-0000-0000-00002E3F0000}"/>
    <cellStyle name="20% - Accent4 2 3 6 2" xfId="16188" xr:uid="{00000000-0005-0000-0000-00002F3F0000}"/>
    <cellStyle name="20% - Accent4 2 3 7" xfId="16189" xr:uid="{00000000-0005-0000-0000-0000303F0000}"/>
    <cellStyle name="20% - Accent4 2 3 8" xfId="16190" xr:uid="{00000000-0005-0000-0000-0000313F0000}"/>
    <cellStyle name="20% - Accent4 2 4" xfId="16191" xr:uid="{00000000-0005-0000-0000-0000323F0000}"/>
    <cellStyle name="20% - Accent4 2 4 2" xfId="16192" xr:uid="{00000000-0005-0000-0000-0000333F0000}"/>
    <cellStyle name="20% - Accent4 2 4 2 2" xfId="16193" xr:uid="{00000000-0005-0000-0000-0000343F0000}"/>
    <cellStyle name="20% - Accent4 2 4 2 2 2" xfId="16194" xr:uid="{00000000-0005-0000-0000-0000353F0000}"/>
    <cellStyle name="20% - Accent4 2 4 2 2 2 2" xfId="16195" xr:uid="{00000000-0005-0000-0000-0000363F0000}"/>
    <cellStyle name="20% - Accent4 2 4 2 2 3" xfId="16196" xr:uid="{00000000-0005-0000-0000-0000373F0000}"/>
    <cellStyle name="20% - Accent4 2 4 2 2 4" xfId="16197" xr:uid="{00000000-0005-0000-0000-0000383F0000}"/>
    <cellStyle name="20% - Accent4 2 4 2 3" xfId="16198" xr:uid="{00000000-0005-0000-0000-0000393F0000}"/>
    <cellStyle name="20% - Accent4 2 4 2 3 2" xfId="16199" xr:uid="{00000000-0005-0000-0000-00003A3F0000}"/>
    <cellStyle name="20% - Accent4 2 4 2 3 2 2" xfId="16200" xr:uid="{00000000-0005-0000-0000-00003B3F0000}"/>
    <cellStyle name="20% - Accent4 2 4 2 3 3" xfId="16201" xr:uid="{00000000-0005-0000-0000-00003C3F0000}"/>
    <cellStyle name="20% - Accent4 2 4 2 3 4" xfId="16202" xr:uid="{00000000-0005-0000-0000-00003D3F0000}"/>
    <cellStyle name="20% - Accent4 2 4 2 4" xfId="16203" xr:uid="{00000000-0005-0000-0000-00003E3F0000}"/>
    <cellStyle name="20% - Accent4 2 4 2 4 2" xfId="16204" xr:uid="{00000000-0005-0000-0000-00003F3F0000}"/>
    <cellStyle name="20% - Accent4 2 4 2 5" xfId="16205" xr:uid="{00000000-0005-0000-0000-0000403F0000}"/>
    <cellStyle name="20% - Accent4 2 4 2 6" xfId="16206" xr:uid="{00000000-0005-0000-0000-0000413F0000}"/>
    <cellStyle name="20% - Accent4 2 4 3" xfId="16207" xr:uid="{00000000-0005-0000-0000-0000423F0000}"/>
    <cellStyle name="20% - Accent4 2 4 3 2" xfId="16208" xr:uid="{00000000-0005-0000-0000-0000433F0000}"/>
    <cellStyle name="20% - Accent4 2 4 3 2 2" xfId="16209" xr:uid="{00000000-0005-0000-0000-0000443F0000}"/>
    <cellStyle name="20% - Accent4 2 4 3 3" xfId="16210" xr:uid="{00000000-0005-0000-0000-0000453F0000}"/>
    <cellStyle name="20% - Accent4 2 4 3 4" xfId="16211" xr:uid="{00000000-0005-0000-0000-0000463F0000}"/>
    <cellStyle name="20% - Accent4 2 4 4" xfId="16212" xr:uid="{00000000-0005-0000-0000-0000473F0000}"/>
    <cellStyle name="20% - Accent4 2 4 4 2" xfId="16213" xr:uid="{00000000-0005-0000-0000-0000483F0000}"/>
    <cellStyle name="20% - Accent4 2 4 4 2 2" xfId="16214" xr:uid="{00000000-0005-0000-0000-0000493F0000}"/>
    <cellStyle name="20% - Accent4 2 4 4 3" xfId="16215" xr:uid="{00000000-0005-0000-0000-00004A3F0000}"/>
    <cellStyle name="20% - Accent4 2 4 4 4" xfId="16216" xr:uid="{00000000-0005-0000-0000-00004B3F0000}"/>
    <cellStyle name="20% - Accent4 2 4 5" xfId="16217" xr:uid="{00000000-0005-0000-0000-00004C3F0000}"/>
    <cellStyle name="20% - Accent4 2 4 5 2" xfId="16218" xr:uid="{00000000-0005-0000-0000-00004D3F0000}"/>
    <cellStyle name="20% - Accent4 2 4 6" xfId="16219" xr:uid="{00000000-0005-0000-0000-00004E3F0000}"/>
    <cellStyle name="20% - Accent4 2 4 7" xfId="16220" xr:uid="{00000000-0005-0000-0000-00004F3F0000}"/>
    <cellStyle name="20% - Accent4 2 5" xfId="16221" xr:uid="{00000000-0005-0000-0000-0000503F0000}"/>
    <cellStyle name="20% - Accent4 2 6" xfId="16222" xr:uid="{00000000-0005-0000-0000-0000513F0000}"/>
    <cellStyle name="20% - Accent4 2 6 2" xfId="16223" xr:uid="{00000000-0005-0000-0000-0000523F0000}"/>
    <cellStyle name="20% - Accent4 2 6 2 2" xfId="16224" xr:uid="{00000000-0005-0000-0000-0000533F0000}"/>
    <cellStyle name="20% - Accent4 2 6 2 2 2" xfId="16225" xr:uid="{00000000-0005-0000-0000-0000543F0000}"/>
    <cellStyle name="20% - Accent4 2 6 2 3" xfId="16226" xr:uid="{00000000-0005-0000-0000-0000553F0000}"/>
    <cellStyle name="20% - Accent4 2 6 2 4" xfId="16227" xr:uid="{00000000-0005-0000-0000-0000563F0000}"/>
    <cellStyle name="20% - Accent4 2 6 3" xfId="16228" xr:uid="{00000000-0005-0000-0000-0000573F0000}"/>
    <cellStyle name="20% - Accent4 2 6 3 2" xfId="16229" xr:uid="{00000000-0005-0000-0000-0000583F0000}"/>
    <cellStyle name="20% - Accent4 2 6 3 2 2" xfId="16230" xr:uid="{00000000-0005-0000-0000-0000593F0000}"/>
    <cellStyle name="20% - Accent4 2 6 3 3" xfId="16231" xr:uid="{00000000-0005-0000-0000-00005A3F0000}"/>
    <cellStyle name="20% - Accent4 2 6 3 4" xfId="16232" xr:uid="{00000000-0005-0000-0000-00005B3F0000}"/>
    <cellStyle name="20% - Accent4 2 6 4" xfId="16233" xr:uid="{00000000-0005-0000-0000-00005C3F0000}"/>
    <cellStyle name="20% - Accent4 2 6 4 2" xfId="16234" xr:uid="{00000000-0005-0000-0000-00005D3F0000}"/>
    <cellStyle name="20% - Accent4 2 6 5" xfId="16235" xr:uid="{00000000-0005-0000-0000-00005E3F0000}"/>
    <cellStyle name="20% - Accent4 2 6 6" xfId="16236" xr:uid="{00000000-0005-0000-0000-00005F3F0000}"/>
    <cellStyle name="20% - Accent4 2 7" xfId="16237" xr:uid="{00000000-0005-0000-0000-0000603F0000}"/>
    <cellStyle name="20% - Accent4 2 7 2" xfId="16238" xr:uid="{00000000-0005-0000-0000-0000613F0000}"/>
    <cellStyle name="20% - Accent4 2 7 2 2" xfId="16239" xr:uid="{00000000-0005-0000-0000-0000623F0000}"/>
    <cellStyle name="20% - Accent4 2 7 3" xfId="16240" xr:uid="{00000000-0005-0000-0000-0000633F0000}"/>
    <cellStyle name="20% - Accent4 2 7 4" xfId="16241" xr:uid="{00000000-0005-0000-0000-0000643F0000}"/>
    <cellStyle name="20% - Accent4 2 8" xfId="16242" xr:uid="{00000000-0005-0000-0000-0000653F0000}"/>
    <cellStyle name="20% - Accent4 2 8 2" xfId="16243" xr:uid="{00000000-0005-0000-0000-0000663F0000}"/>
    <cellStyle name="20% - Accent4 2 8 2 2" xfId="16244" xr:uid="{00000000-0005-0000-0000-0000673F0000}"/>
    <cellStyle name="20% - Accent4 2 8 3" xfId="16245" xr:uid="{00000000-0005-0000-0000-0000683F0000}"/>
    <cellStyle name="20% - Accent4 2 8 4" xfId="16246" xr:uid="{00000000-0005-0000-0000-0000693F0000}"/>
    <cellStyle name="20% - Accent4 2 9" xfId="16247" xr:uid="{00000000-0005-0000-0000-00006A3F0000}"/>
    <cellStyle name="20% - Accent4 2 9 2" xfId="16248" xr:uid="{00000000-0005-0000-0000-00006B3F0000}"/>
    <cellStyle name="20% - Accent4 20" xfId="16249" xr:uid="{00000000-0005-0000-0000-00006C3F0000}"/>
    <cellStyle name="20% - Accent4 20 2" xfId="16250" xr:uid="{00000000-0005-0000-0000-00006D3F0000}"/>
    <cellStyle name="20% - Accent4 20 2 2" xfId="16251" xr:uid="{00000000-0005-0000-0000-00006E3F0000}"/>
    <cellStyle name="20% - Accent4 20 2 2 2" xfId="16252" xr:uid="{00000000-0005-0000-0000-00006F3F0000}"/>
    <cellStyle name="20% - Accent4 20 2 2 2 2" xfId="16253" xr:uid="{00000000-0005-0000-0000-0000703F0000}"/>
    <cellStyle name="20% - Accent4 20 2 2 3" xfId="16254" xr:uid="{00000000-0005-0000-0000-0000713F0000}"/>
    <cellStyle name="20% - Accent4 20 2 2 4" xfId="16255" xr:uid="{00000000-0005-0000-0000-0000723F0000}"/>
    <cellStyle name="20% - Accent4 20 2 3" xfId="16256" xr:uid="{00000000-0005-0000-0000-0000733F0000}"/>
    <cellStyle name="20% - Accent4 20 2 3 2" xfId="16257" xr:uid="{00000000-0005-0000-0000-0000743F0000}"/>
    <cellStyle name="20% - Accent4 20 2 3 2 2" xfId="16258" xr:uid="{00000000-0005-0000-0000-0000753F0000}"/>
    <cellStyle name="20% - Accent4 20 2 3 3" xfId="16259" xr:uid="{00000000-0005-0000-0000-0000763F0000}"/>
    <cellStyle name="20% - Accent4 20 2 3 4" xfId="16260" xr:uid="{00000000-0005-0000-0000-0000773F0000}"/>
    <cellStyle name="20% - Accent4 20 2 4" xfId="16261" xr:uid="{00000000-0005-0000-0000-0000783F0000}"/>
    <cellStyle name="20% - Accent4 20 2 4 2" xfId="16262" xr:uid="{00000000-0005-0000-0000-0000793F0000}"/>
    <cellStyle name="20% - Accent4 20 2 5" xfId="16263" xr:uid="{00000000-0005-0000-0000-00007A3F0000}"/>
    <cellStyle name="20% - Accent4 20 2 6" xfId="16264" xr:uid="{00000000-0005-0000-0000-00007B3F0000}"/>
    <cellStyle name="20% - Accent4 20 3" xfId="16265" xr:uid="{00000000-0005-0000-0000-00007C3F0000}"/>
    <cellStyle name="20% - Accent4 20 3 2" xfId="16266" xr:uid="{00000000-0005-0000-0000-00007D3F0000}"/>
    <cellStyle name="20% - Accent4 20 3 2 2" xfId="16267" xr:uid="{00000000-0005-0000-0000-00007E3F0000}"/>
    <cellStyle name="20% - Accent4 20 3 3" xfId="16268" xr:uid="{00000000-0005-0000-0000-00007F3F0000}"/>
    <cellStyle name="20% - Accent4 20 3 4" xfId="16269" xr:uid="{00000000-0005-0000-0000-0000803F0000}"/>
    <cellStyle name="20% - Accent4 20 4" xfId="16270" xr:uid="{00000000-0005-0000-0000-0000813F0000}"/>
    <cellStyle name="20% - Accent4 20 4 2" xfId="16271" xr:uid="{00000000-0005-0000-0000-0000823F0000}"/>
    <cellStyle name="20% - Accent4 20 4 2 2" xfId="16272" xr:uid="{00000000-0005-0000-0000-0000833F0000}"/>
    <cellStyle name="20% - Accent4 20 4 3" xfId="16273" xr:uid="{00000000-0005-0000-0000-0000843F0000}"/>
    <cellStyle name="20% - Accent4 20 4 4" xfId="16274" xr:uid="{00000000-0005-0000-0000-0000853F0000}"/>
    <cellStyle name="20% - Accent4 20 5" xfId="16275" xr:uid="{00000000-0005-0000-0000-0000863F0000}"/>
    <cellStyle name="20% - Accent4 20 5 2" xfId="16276" xr:uid="{00000000-0005-0000-0000-0000873F0000}"/>
    <cellStyle name="20% - Accent4 20 6" xfId="16277" xr:uid="{00000000-0005-0000-0000-0000883F0000}"/>
    <cellStyle name="20% - Accent4 20 7" xfId="16278" xr:uid="{00000000-0005-0000-0000-0000893F0000}"/>
    <cellStyle name="20% - Accent4 21" xfId="16279" xr:uid="{00000000-0005-0000-0000-00008A3F0000}"/>
    <cellStyle name="20% - Accent4 21 2" xfId="16280" xr:uid="{00000000-0005-0000-0000-00008B3F0000}"/>
    <cellStyle name="20% - Accent4 21 2 2" xfId="16281" xr:uid="{00000000-0005-0000-0000-00008C3F0000}"/>
    <cellStyle name="20% - Accent4 21 2 2 2" xfId="16282" xr:uid="{00000000-0005-0000-0000-00008D3F0000}"/>
    <cellStyle name="20% - Accent4 21 2 2 2 2" xfId="16283" xr:uid="{00000000-0005-0000-0000-00008E3F0000}"/>
    <cellStyle name="20% - Accent4 21 2 2 3" xfId="16284" xr:uid="{00000000-0005-0000-0000-00008F3F0000}"/>
    <cellStyle name="20% - Accent4 21 2 2 4" xfId="16285" xr:uid="{00000000-0005-0000-0000-0000903F0000}"/>
    <cellStyle name="20% - Accent4 21 2 3" xfId="16286" xr:uid="{00000000-0005-0000-0000-0000913F0000}"/>
    <cellStyle name="20% - Accent4 21 2 3 2" xfId="16287" xr:uid="{00000000-0005-0000-0000-0000923F0000}"/>
    <cellStyle name="20% - Accent4 21 2 3 2 2" xfId="16288" xr:uid="{00000000-0005-0000-0000-0000933F0000}"/>
    <cellStyle name="20% - Accent4 21 2 3 3" xfId="16289" xr:uid="{00000000-0005-0000-0000-0000943F0000}"/>
    <cellStyle name="20% - Accent4 21 2 3 4" xfId="16290" xr:uid="{00000000-0005-0000-0000-0000953F0000}"/>
    <cellStyle name="20% - Accent4 21 2 4" xfId="16291" xr:uid="{00000000-0005-0000-0000-0000963F0000}"/>
    <cellStyle name="20% - Accent4 21 2 4 2" xfId="16292" xr:uid="{00000000-0005-0000-0000-0000973F0000}"/>
    <cellStyle name="20% - Accent4 21 2 5" xfId="16293" xr:uid="{00000000-0005-0000-0000-0000983F0000}"/>
    <cellStyle name="20% - Accent4 21 2 6" xfId="16294" xr:uid="{00000000-0005-0000-0000-0000993F0000}"/>
    <cellStyle name="20% - Accent4 21 3" xfId="16295" xr:uid="{00000000-0005-0000-0000-00009A3F0000}"/>
    <cellStyle name="20% - Accent4 21 3 2" xfId="16296" xr:uid="{00000000-0005-0000-0000-00009B3F0000}"/>
    <cellStyle name="20% - Accent4 21 3 2 2" xfId="16297" xr:uid="{00000000-0005-0000-0000-00009C3F0000}"/>
    <cellStyle name="20% - Accent4 21 3 3" xfId="16298" xr:uid="{00000000-0005-0000-0000-00009D3F0000}"/>
    <cellStyle name="20% - Accent4 21 3 4" xfId="16299" xr:uid="{00000000-0005-0000-0000-00009E3F0000}"/>
    <cellStyle name="20% - Accent4 21 4" xfId="16300" xr:uid="{00000000-0005-0000-0000-00009F3F0000}"/>
    <cellStyle name="20% - Accent4 21 4 2" xfId="16301" xr:uid="{00000000-0005-0000-0000-0000A03F0000}"/>
    <cellStyle name="20% - Accent4 21 4 2 2" xfId="16302" xr:uid="{00000000-0005-0000-0000-0000A13F0000}"/>
    <cellStyle name="20% - Accent4 21 4 3" xfId="16303" xr:uid="{00000000-0005-0000-0000-0000A23F0000}"/>
    <cellStyle name="20% - Accent4 21 4 4" xfId="16304" xr:uid="{00000000-0005-0000-0000-0000A33F0000}"/>
    <cellStyle name="20% - Accent4 21 5" xfId="16305" xr:uid="{00000000-0005-0000-0000-0000A43F0000}"/>
    <cellStyle name="20% - Accent4 21 5 2" xfId="16306" xr:uid="{00000000-0005-0000-0000-0000A53F0000}"/>
    <cellStyle name="20% - Accent4 21 6" xfId="16307" xr:uid="{00000000-0005-0000-0000-0000A63F0000}"/>
    <cellStyle name="20% - Accent4 21 7" xfId="16308" xr:uid="{00000000-0005-0000-0000-0000A73F0000}"/>
    <cellStyle name="20% - Accent4 22" xfId="16309" xr:uid="{00000000-0005-0000-0000-0000A83F0000}"/>
    <cellStyle name="20% - Accent4 22 2" xfId="16310" xr:uid="{00000000-0005-0000-0000-0000A93F0000}"/>
    <cellStyle name="20% - Accent4 22 2 2" xfId="16311" xr:uid="{00000000-0005-0000-0000-0000AA3F0000}"/>
    <cellStyle name="20% - Accent4 22 2 2 2" xfId="16312" xr:uid="{00000000-0005-0000-0000-0000AB3F0000}"/>
    <cellStyle name="20% - Accent4 22 2 2 2 2" xfId="16313" xr:uid="{00000000-0005-0000-0000-0000AC3F0000}"/>
    <cellStyle name="20% - Accent4 22 2 2 3" xfId="16314" xr:uid="{00000000-0005-0000-0000-0000AD3F0000}"/>
    <cellStyle name="20% - Accent4 22 2 2 4" xfId="16315" xr:uid="{00000000-0005-0000-0000-0000AE3F0000}"/>
    <cellStyle name="20% - Accent4 22 2 3" xfId="16316" xr:uid="{00000000-0005-0000-0000-0000AF3F0000}"/>
    <cellStyle name="20% - Accent4 22 2 3 2" xfId="16317" xr:uid="{00000000-0005-0000-0000-0000B03F0000}"/>
    <cellStyle name="20% - Accent4 22 2 3 2 2" xfId="16318" xr:uid="{00000000-0005-0000-0000-0000B13F0000}"/>
    <cellStyle name="20% - Accent4 22 2 3 3" xfId="16319" xr:uid="{00000000-0005-0000-0000-0000B23F0000}"/>
    <cellStyle name="20% - Accent4 22 2 3 4" xfId="16320" xr:uid="{00000000-0005-0000-0000-0000B33F0000}"/>
    <cellStyle name="20% - Accent4 22 2 4" xfId="16321" xr:uid="{00000000-0005-0000-0000-0000B43F0000}"/>
    <cellStyle name="20% - Accent4 22 2 4 2" xfId="16322" xr:uid="{00000000-0005-0000-0000-0000B53F0000}"/>
    <cellStyle name="20% - Accent4 22 2 5" xfId="16323" xr:uid="{00000000-0005-0000-0000-0000B63F0000}"/>
    <cellStyle name="20% - Accent4 22 2 6" xfId="16324" xr:uid="{00000000-0005-0000-0000-0000B73F0000}"/>
    <cellStyle name="20% - Accent4 22 3" xfId="16325" xr:uid="{00000000-0005-0000-0000-0000B83F0000}"/>
    <cellStyle name="20% - Accent4 22 3 2" xfId="16326" xr:uid="{00000000-0005-0000-0000-0000B93F0000}"/>
    <cellStyle name="20% - Accent4 22 3 2 2" xfId="16327" xr:uid="{00000000-0005-0000-0000-0000BA3F0000}"/>
    <cellStyle name="20% - Accent4 22 3 3" xfId="16328" xr:uid="{00000000-0005-0000-0000-0000BB3F0000}"/>
    <cellStyle name="20% - Accent4 22 3 4" xfId="16329" xr:uid="{00000000-0005-0000-0000-0000BC3F0000}"/>
    <cellStyle name="20% - Accent4 22 4" xfId="16330" xr:uid="{00000000-0005-0000-0000-0000BD3F0000}"/>
    <cellStyle name="20% - Accent4 22 4 2" xfId="16331" xr:uid="{00000000-0005-0000-0000-0000BE3F0000}"/>
    <cellStyle name="20% - Accent4 22 4 2 2" xfId="16332" xr:uid="{00000000-0005-0000-0000-0000BF3F0000}"/>
    <cellStyle name="20% - Accent4 22 4 3" xfId="16333" xr:uid="{00000000-0005-0000-0000-0000C03F0000}"/>
    <cellStyle name="20% - Accent4 22 4 4" xfId="16334" xr:uid="{00000000-0005-0000-0000-0000C13F0000}"/>
    <cellStyle name="20% - Accent4 22 5" xfId="16335" xr:uid="{00000000-0005-0000-0000-0000C23F0000}"/>
    <cellStyle name="20% - Accent4 22 5 2" xfId="16336" xr:uid="{00000000-0005-0000-0000-0000C33F0000}"/>
    <cellStyle name="20% - Accent4 22 6" xfId="16337" xr:uid="{00000000-0005-0000-0000-0000C43F0000}"/>
    <cellStyle name="20% - Accent4 22 7" xfId="16338" xr:uid="{00000000-0005-0000-0000-0000C53F0000}"/>
    <cellStyle name="20% - Accent4 23" xfId="16339" xr:uid="{00000000-0005-0000-0000-0000C63F0000}"/>
    <cellStyle name="20% - Accent4 23 2" xfId="16340" xr:uid="{00000000-0005-0000-0000-0000C73F0000}"/>
    <cellStyle name="20% - Accent4 23 2 2" xfId="16341" xr:uid="{00000000-0005-0000-0000-0000C83F0000}"/>
    <cellStyle name="20% - Accent4 23 2 2 2" xfId="16342" xr:uid="{00000000-0005-0000-0000-0000C93F0000}"/>
    <cellStyle name="20% - Accent4 23 2 2 2 2" xfId="16343" xr:uid="{00000000-0005-0000-0000-0000CA3F0000}"/>
    <cellStyle name="20% - Accent4 23 2 2 3" xfId="16344" xr:uid="{00000000-0005-0000-0000-0000CB3F0000}"/>
    <cellStyle name="20% - Accent4 23 2 2 4" xfId="16345" xr:uid="{00000000-0005-0000-0000-0000CC3F0000}"/>
    <cellStyle name="20% - Accent4 23 2 3" xfId="16346" xr:uid="{00000000-0005-0000-0000-0000CD3F0000}"/>
    <cellStyle name="20% - Accent4 23 2 3 2" xfId="16347" xr:uid="{00000000-0005-0000-0000-0000CE3F0000}"/>
    <cellStyle name="20% - Accent4 23 2 3 2 2" xfId="16348" xr:uid="{00000000-0005-0000-0000-0000CF3F0000}"/>
    <cellStyle name="20% - Accent4 23 2 3 3" xfId="16349" xr:uid="{00000000-0005-0000-0000-0000D03F0000}"/>
    <cellStyle name="20% - Accent4 23 2 3 4" xfId="16350" xr:uid="{00000000-0005-0000-0000-0000D13F0000}"/>
    <cellStyle name="20% - Accent4 23 2 4" xfId="16351" xr:uid="{00000000-0005-0000-0000-0000D23F0000}"/>
    <cellStyle name="20% - Accent4 23 2 4 2" xfId="16352" xr:uid="{00000000-0005-0000-0000-0000D33F0000}"/>
    <cellStyle name="20% - Accent4 23 2 5" xfId="16353" xr:uid="{00000000-0005-0000-0000-0000D43F0000}"/>
    <cellStyle name="20% - Accent4 23 2 6" xfId="16354" xr:uid="{00000000-0005-0000-0000-0000D53F0000}"/>
    <cellStyle name="20% - Accent4 23 3" xfId="16355" xr:uid="{00000000-0005-0000-0000-0000D63F0000}"/>
    <cellStyle name="20% - Accent4 23 3 2" xfId="16356" xr:uid="{00000000-0005-0000-0000-0000D73F0000}"/>
    <cellStyle name="20% - Accent4 23 3 2 2" xfId="16357" xr:uid="{00000000-0005-0000-0000-0000D83F0000}"/>
    <cellStyle name="20% - Accent4 23 3 3" xfId="16358" xr:uid="{00000000-0005-0000-0000-0000D93F0000}"/>
    <cellStyle name="20% - Accent4 23 3 4" xfId="16359" xr:uid="{00000000-0005-0000-0000-0000DA3F0000}"/>
    <cellStyle name="20% - Accent4 23 4" xfId="16360" xr:uid="{00000000-0005-0000-0000-0000DB3F0000}"/>
    <cellStyle name="20% - Accent4 23 4 2" xfId="16361" xr:uid="{00000000-0005-0000-0000-0000DC3F0000}"/>
    <cellStyle name="20% - Accent4 23 4 2 2" xfId="16362" xr:uid="{00000000-0005-0000-0000-0000DD3F0000}"/>
    <cellStyle name="20% - Accent4 23 4 3" xfId="16363" xr:uid="{00000000-0005-0000-0000-0000DE3F0000}"/>
    <cellStyle name="20% - Accent4 23 4 4" xfId="16364" xr:uid="{00000000-0005-0000-0000-0000DF3F0000}"/>
    <cellStyle name="20% - Accent4 23 5" xfId="16365" xr:uid="{00000000-0005-0000-0000-0000E03F0000}"/>
    <cellStyle name="20% - Accent4 23 5 2" xfId="16366" xr:uid="{00000000-0005-0000-0000-0000E13F0000}"/>
    <cellStyle name="20% - Accent4 23 6" xfId="16367" xr:uid="{00000000-0005-0000-0000-0000E23F0000}"/>
    <cellStyle name="20% - Accent4 23 7" xfId="16368" xr:uid="{00000000-0005-0000-0000-0000E33F0000}"/>
    <cellStyle name="20% - Accent4 24" xfId="16369" xr:uid="{00000000-0005-0000-0000-0000E43F0000}"/>
    <cellStyle name="20% - Accent4 24 2" xfId="16370" xr:uid="{00000000-0005-0000-0000-0000E53F0000}"/>
    <cellStyle name="20% - Accent4 24 2 2" xfId="16371" xr:uid="{00000000-0005-0000-0000-0000E63F0000}"/>
    <cellStyle name="20% - Accent4 24 2 2 2" xfId="16372" xr:uid="{00000000-0005-0000-0000-0000E73F0000}"/>
    <cellStyle name="20% - Accent4 24 2 3" xfId="16373" xr:uid="{00000000-0005-0000-0000-0000E83F0000}"/>
    <cellStyle name="20% - Accent4 24 2 4" xfId="16374" xr:uid="{00000000-0005-0000-0000-0000E93F0000}"/>
    <cellStyle name="20% - Accent4 24 3" xfId="16375" xr:uid="{00000000-0005-0000-0000-0000EA3F0000}"/>
    <cellStyle name="20% - Accent4 24 3 2" xfId="16376" xr:uid="{00000000-0005-0000-0000-0000EB3F0000}"/>
    <cellStyle name="20% - Accent4 24 3 2 2" xfId="16377" xr:uid="{00000000-0005-0000-0000-0000EC3F0000}"/>
    <cellStyle name="20% - Accent4 24 3 3" xfId="16378" xr:uid="{00000000-0005-0000-0000-0000ED3F0000}"/>
    <cellStyle name="20% - Accent4 24 3 4" xfId="16379" xr:uid="{00000000-0005-0000-0000-0000EE3F0000}"/>
    <cellStyle name="20% - Accent4 24 4" xfId="16380" xr:uid="{00000000-0005-0000-0000-0000EF3F0000}"/>
    <cellStyle name="20% - Accent4 24 4 2" xfId="16381" xr:uid="{00000000-0005-0000-0000-0000F03F0000}"/>
    <cellStyle name="20% - Accent4 24 5" xfId="16382" xr:uid="{00000000-0005-0000-0000-0000F13F0000}"/>
    <cellStyle name="20% - Accent4 24 6" xfId="16383" xr:uid="{00000000-0005-0000-0000-0000F23F0000}"/>
    <cellStyle name="20% - Accent4 25" xfId="16384" xr:uid="{00000000-0005-0000-0000-0000F33F0000}"/>
    <cellStyle name="20% - Accent4 25 2" xfId="16385" xr:uid="{00000000-0005-0000-0000-0000F43F0000}"/>
    <cellStyle name="20% - Accent4 25 2 2" xfId="16386" xr:uid="{00000000-0005-0000-0000-0000F53F0000}"/>
    <cellStyle name="20% - Accent4 25 2 2 2" xfId="16387" xr:uid="{00000000-0005-0000-0000-0000F63F0000}"/>
    <cellStyle name="20% - Accent4 25 2 3" xfId="16388" xr:uid="{00000000-0005-0000-0000-0000F73F0000}"/>
    <cellStyle name="20% - Accent4 25 2 4" xfId="16389" xr:uid="{00000000-0005-0000-0000-0000F83F0000}"/>
    <cellStyle name="20% - Accent4 25 3" xfId="16390" xr:uid="{00000000-0005-0000-0000-0000F93F0000}"/>
    <cellStyle name="20% - Accent4 25 3 2" xfId="16391" xr:uid="{00000000-0005-0000-0000-0000FA3F0000}"/>
    <cellStyle name="20% - Accent4 25 3 2 2" xfId="16392" xr:uid="{00000000-0005-0000-0000-0000FB3F0000}"/>
    <cellStyle name="20% - Accent4 25 3 3" xfId="16393" xr:uid="{00000000-0005-0000-0000-0000FC3F0000}"/>
    <cellStyle name="20% - Accent4 25 3 4" xfId="16394" xr:uid="{00000000-0005-0000-0000-0000FD3F0000}"/>
    <cellStyle name="20% - Accent4 25 4" xfId="16395" xr:uid="{00000000-0005-0000-0000-0000FE3F0000}"/>
    <cellStyle name="20% - Accent4 25 4 2" xfId="16396" xr:uid="{00000000-0005-0000-0000-0000FF3F0000}"/>
    <cellStyle name="20% - Accent4 25 5" xfId="16397" xr:uid="{00000000-0005-0000-0000-000000400000}"/>
    <cellStyle name="20% - Accent4 25 6" xfId="16398" xr:uid="{00000000-0005-0000-0000-000001400000}"/>
    <cellStyle name="20% - Accent4 26" xfId="16399" xr:uid="{00000000-0005-0000-0000-000002400000}"/>
    <cellStyle name="20% - Accent4 27" xfId="16400" xr:uid="{00000000-0005-0000-0000-000003400000}"/>
    <cellStyle name="20% - Accent4 28" xfId="16401" xr:uid="{00000000-0005-0000-0000-000004400000}"/>
    <cellStyle name="20% - Accent4 29" xfId="16402" xr:uid="{00000000-0005-0000-0000-000005400000}"/>
    <cellStyle name="20% - Accent4 3" xfId="16403" xr:uid="{00000000-0005-0000-0000-000006400000}"/>
    <cellStyle name="20% - Accent4 3 10" xfId="16404" xr:uid="{00000000-0005-0000-0000-000007400000}"/>
    <cellStyle name="20% - Accent4 3 11" xfId="16405" xr:uid="{00000000-0005-0000-0000-000008400000}"/>
    <cellStyle name="20% - Accent4 3 2" xfId="16406" xr:uid="{00000000-0005-0000-0000-000009400000}"/>
    <cellStyle name="20% - Accent4 3 2 10" xfId="16407" xr:uid="{00000000-0005-0000-0000-00000A400000}"/>
    <cellStyle name="20% - Accent4 3 2 2" xfId="16408" xr:uid="{00000000-0005-0000-0000-00000B400000}"/>
    <cellStyle name="20% - Accent4 3 2 2 2" xfId="16409" xr:uid="{00000000-0005-0000-0000-00000C400000}"/>
    <cellStyle name="20% - Accent4 3 2 2 2 2" xfId="16410" xr:uid="{00000000-0005-0000-0000-00000D400000}"/>
    <cellStyle name="20% - Accent4 3 2 2 2 2 2" xfId="16411" xr:uid="{00000000-0005-0000-0000-00000E400000}"/>
    <cellStyle name="20% - Accent4 3 2 2 2 2 2 2" xfId="16412" xr:uid="{00000000-0005-0000-0000-00000F400000}"/>
    <cellStyle name="20% - Accent4 3 2 2 2 2 2 2 2" xfId="16413" xr:uid="{00000000-0005-0000-0000-000010400000}"/>
    <cellStyle name="20% - Accent4 3 2 2 2 2 2 3" xfId="16414" xr:uid="{00000000-0005-0000-0000-000011400000}"/>
    <cellStyle name="20% - Accent4 3 2 2 2 2 2 4" xfId="16415" xr:uid="{00000000-0005-0000-0000-000012400000}"/>
    <cellStyle name="20% - Accent4 3 2 2 2 2 3" xfId="16416" xr:uid="{00000000-0005-0000-0000-000013400000}"/>
    <cellStyle name="20% - Accent4 3 2 2 2 2 3 2" xfId="16417" xr:uid="{00000000-0005-0000-0000-000014400000}"/>
    <cellStyle name="20% - Accent4 3 2 2 2 2 3 2 2" xfId="16418" xr:uid="{00000000-0005-0000-0000-000015400000}"/>
    <cellStyle name="20% - Accent4 3 2 2 2 2 3 3" xfId="16419" xr:uid="{00000000-0005-0000-0000-000016400000}"/>
    <cellStyle name="20% - Accent4 3 2 2 2 2 3 4" xfId="16420" xr:uid="{00000000-0005-0000-0000-000017400000}"/>
    <cellStyle name="20% - Accent4 3 2 2 2 2 4" xfId="16421" xr:uid="{00000000-0005-0000-0000-000018400000}"/>
    <cellStyle name="20% - Accent4 3 2 2 2 2 4 2" xfId="16422" xr:uid="{00000000-0005-0000-0000-000019400000}"/>
    <cellStyle name="20% - Accent4 3 2 2 2 2 5" xfId="16423" xr:uid="{00000000-0005-0000-0000-00001A400000}"/>
    <cellStyle name="20% - Accent4 3 2 2 2 2 6" xfId="16424" xr:uid="{00000000-0005-0000-0000-00001B400000}"/>
    <cellStyle name="20% - Accent4 3 2 2 2 3" xfId="16425" xr:uid="{00000000-0005-0000-0000-00001C400000}"/>
    <cellStyle name="20% - Accent4 3 2 2 2 3 2" xfId="16426" xr:uid="{00000000-0005-0000-0000-00001D400000}"/>
    <cellStyle name="20% - Accent4 3 2 2 2 3 2 2" xfId="16427" xr:uid="{00000000-0005-0000-0000-00001E400000}"/>
    <cellStyle name="20% - Accent4 3 2 2 2 3 3" xfId="16428" xr:uid="{00000000-0005-0000-0000-00001F400000}"/>
    <cellStyle name="20% - Accent4 3 2 2 2 3 4" xfId="16429" xr:uid="{00000000-0005-0000-0000-000020400000}"/>
    <cellStyle name="20% - Accent4 3 2 2 2 4" xfId="16430" xr:uid="{00000000-0005-0000-0000-000021400000}"/>
    <cellStyle name="20% - Accent4 3 2 2 2 4 2" xfId="16431" xr:uid="{00000000-0005-0000-0000-000022400000}"/>
    <cellStyle name="20% - Accent4 3 2 2 2 4 2 2" xfId="16432" xr:uid="{00000000-0005-0000-0000-000023400000}"/>
    <cellStyle name="20% - Accent4 3 2 2 2 4 3" xfId="16433" xr:uid="{00000000-0005-0000-0000-000024400000}"/>
    <cellStyle name="20% - Accent4 3 2 2 2 4 4" xfId="16434" xr:uid="{00000000-0005-0000-0000-000025400000}"/>
    <cellStyle name="20% - Accent4 3 2 2 2 5" xfId="16435" xr:uid="{00000000-0005-0000-0000-000026400000}"/>
    <cellStyle name="20% - Accent4 3 2 2 2 5 2" xfId="16436" xr:uid="{00000000-0005-0000-0000-000027400000}"/>
    <cellStyle name="20% - Accent4 3 2 2 2 6" xfId="16437" xr:uid="{00000000-0005-0000-0000-000028400000}"/>
    <cellStyle name="20% - Accent4 3 2 2 2 7" xfId="16438" xr:uid="{00000000-0005-0000-0000-000029400000}"/>
    <cellStyle name="20% - Accent4 3 2 2 3" xfId="16439" xr:uid="{00000000-0005-0000-0000-00002A400000}"/>
    <cellStyle name="20% - Accent4 3 2 2 3 2" xfId="16440" xr:uid="{00000000-0005-0000-0000-00002B400000}"/>
    <cellStyle name="20% - Accent4 3 2 2 3 2 2" xfId="16441" xr:uid="{00000000-0005-0000-0000-00002C400000}"/>
    <cellStyle name="20% - Accent4 3 2 2 3 2 2 2" xfId="16442" xr:uid="{00000000-0005-0000-0000-00002D400000}"/>
    <cellStyle name="20% - Accent4 3 2 2 3 2 3" xfId="16443" xr:uid="{00000000-0005-0000-0000-00002E400000}"/>
    <cellStyle name="20% - Accent4 3 2 2 3 2 4" xfId="16444" xr:uid="{00000000-0005-0000-0000-00002F400000}"/>
    <cellStyle name="20% - Accent4 3 2 2 3 3" xfId="16445" xr:uid="{00000000-0005-0000-0000-000030400000}"/>
    <cellStyle name="20% - Accent4 3 2 2 3 3 2" xfId="16446" xr:uid="{00000000-0005-0000-0000-000031400000}"/>
    <cellStyle name="20% - Accent4 3 2 2 3 3 2 2" xfId="16447" xr:uid="{00000000-0005-0000-0000-000032400000}"/>
    <cellStyle name="20% - Accent4 3 2 2 3 3 3" xfId="16448" xr:uid="{00000000-0005-0000-0000-000033400000}"/>
    <cellStyle name="20% - Accent4 3 2 2 3 3 4" xfId="16449" xr:uid="{00000000-0005-0000-0000-000034400000}"/>
    <cellStyle name="20% - Accent4 3 2 2 3 4" xfId="16450" xr:uid="{00000000-0005-0000-0000-000035400000}"/>
    <cellStyle name="20% - Accent4 3 2 2 3 4 2" xfId="16451" xr:uid="{00000000-0005-0000-0000-000036400000}"/>
    <cellStyle name="20% - Accent4 3 2 2 3 5" xfId="16452" xr:uid="{00000000-0005-0000-0000-000037400000}"/>
    <cellStyle name="20% - Accent4 3 2 2 3 6" xfId="16453" xr:uid="{00000000-0005-0000-0000-000038400000}"/>
    <cellStyle name="20% - Accent4 3 2 2 4" xfId="16454" xr:uid="{00000000-0005-0000-0000-000039400000}"/>
    <cellStyle name="20% - Accent4 3 2 2 4 2" xfId="16455" xr:uid="{00000000-0005-0000-0000-00003A400000}"/>
    <cellStyle name="20% - Accent4 3 2 2 4 2 2" xfId="16456" xr:uid="{00000000-0005-0000-0000-00003B400000}"/>
    <cellStyle name="20% - Accent4 3 2 2 4 3" xfId="16457" xr:uid="{00000000-0005-0000-0000-00003C400000}"/>
    <cellStyle name="20% - Accent4 3 2 2 4 4" xfId="16458" xr:uid="{00000000-0005-0000-0000-00003D400000}"/>
    <cellStyle name="20% - Accent4 3 2 2 5" xfId="16459" xr:uid="{00000000-0005-0000-0000-00003E400000}"/>
    <cellStyle name="20% - Accent4 3 2 2 5 2" xfId="16460" xr:uid="{00000000-0005-0000-0000-00003F400000}"/>
    <cellStyle name="20% - Accent4 3 2 2 5 2 2" xfId="16461" xr:uid="{00000000-0005-0000-0000-000040400000}"/>
    <cellStyle name="20% - Accent4 3 2 2 5 3" xfId="16462" xr:uid="{00000000-0005-0000-0000-000041400000}"/>
    <cellStyle name="20% - Accent4 3 2 2 5 4" xfId="16463" xr:uid="{00000000-0005-0000-0000-000042400000}"/>
    <cellStyle name="20% - Accent4 3 2 2 6" xfId="16464" xr:uid="{00000000-0005-0000-0000-000043400000}"/>
    <cellStyle name="20% - Accent4 3 2 2 6 2" xfId="16465" xr:uid="{00000000-0005-0000-0000-000044400000}"/>
    <cellStyle name="20% - Accent4 3 2 2 7" xfId="16466" xr:uid="{00000000-0005-0000-0000-000045400000}"/>
    <cellStyle name="20% - Accent4 3 2 2 8" xfId="16467" xr:uid="{00000000-0005-0000-0000-000046400000}"/>
    <cellStyle name="20% - Accent4 3 2 3" xfId="16468" xr:uid="{00000000-0005-0000-0000-000047400000}"/>
    <cellStyle name="20% - Accent4 3 2 3 2" xfId="16469" xr:uid="{00000000-0005-0000-0000-000048400000}"/>
    <cellStyle name="20% - Accent4 3 2 3 2 2" xfId="16470" xr:uid="{00000000-0005-0000-0000-000049400000}"/>
    <cellStyle name="20% - Accent4 3 2 3 2 2 2" xfId="16471" xr:uid="{00000000-0005-0000-0000-00004A400000}"/>
    <cellStyle name="20% - Accent4 3 2 3 2 2 2 2" xfId="16472" xr:uid="{00000000-0005-0000-0000-00004B400000}"/>
    <cellStyle name="20% - Accent4 3 2 3 2 2 3" xfId="16473" xr:uid="{00000000-0005-0000-0000-00004C400000}"/>
    <cellStyle name="20% - Accent4 3 2 3 2 2 4" xfId="16474" xr:uid="{00000000-0005-0000-0000-00004D400000}"/>
    <cellStyle name="20% - Accent4 3 2 3 2 3" xfId="16475" xr:uid="{00000000-0005-0000-0000-00004E400000}"/>
    <cellStyle name="20% - Accent4 3 2 3 2 3 2" xfId="16476" xr:uid="{00000000-0005-0000-0000-00004F400000}"/>
    <cellStyle name="20% - Accent4 3 2 3 2 3 2 2" xfId="16477" xr:uid="{00000000-0005-0000-0000-000050400000}"/>
    <cellStyle name="20% - Accent4 3 2 3 2 3 3" xfId="16478" xr:uid="{00000000-0005-0000-0000-000051400000}"/>
    <cellStyle name="20% - Accent4 3 2 3 2 3 4" xfId="16479" xr:uid="{00000000-0005-0000-0000-000052400000}"/>
    <cellStyle name="20% - Accent4 3 2 3 2 4" xfId="16480" xr:uid="{00000000-0005-0000-0000-000053400000}"/>
    <cellStyle name="20% - Accent4 3 2 3 2 4 2" xfId="16481" xr:uid="{00000000-0005-0000-0000-000054400000}"/>
    <cellStyle name="20% - Accent4 3 2 3 2 5" xfId="16482" xr:uid="{00000000-0005-0000-0000-000055400000}"/>
    <cellStyle name="20% - Accent4 3 2 3 2 6" xfId="16483" xr:uid="{00000000-0005-0000-0000-000056400000}"/>
    <cellStyle name="20% - Accent4 3 2 3 3" xfId="16484" xr:uid="{00000000-0005-0000-0000-000057400000}"/>
    <cellStyle name="20% - Accent4 3 2 3 3 2" xfId="16485" xr:uid="{00000000-0005-0000-0000-000058400000}"/>
    <cellStyle name="20% - Accent4 3 2 3 3 2 2" xfId="16486" xr:uid="{00000000-0005-0000-0000-000059400000}"/>
    <cellStyle name="20% - Accent4 3 2 3 3 3" xfId="16487" xr:uid="{00000000-0005-0000-0000-00005A400000}"/>
    <cellStyle name="20% - Accent4 3 2 3 3 4" xfId="16488" xr:uid="{00000000-0005-0000-0000-00005B400000}"/>
    <cellStyle name="20% - Accent4 3 2 3 4" xfId="16489" xr:uid="{00000000-0005-0000-0000-00005C400000}"/>
    <cellStyle name="20% - Accent4 3 2 3 4 2" xfId="16490" xr:uid="{00000000-0005-0000-0000-00005D400000}"/>
    <cellStyle name="20% - Accent4 3 2 3 4 2 2" xfId="16491" xr:uid="{00000000-0005-0000-0000-00005E400000}"/>
    <cellStyle name="20% - Accent4 3 2 3 4 3" xfId="16492" xr:uid="{00000000-0005-0000-0000-00005F400000}"/>
    <cellStyle name="20% - Accent4 3 2 3 4 4" xfId="16493" xr:uid="{00000000-0005-0000-0000-000060400000}"/>
    <cellStyle name="20% - Accent4 3 2 3 5" xfId="16494" xr:uid="{00000000-0005-0000-0000-000061400000}"/>
    <cellStyle name="20% - Accent4 3 2 3 5 2" xfId="16495" xr:uid="{00000000-0005-0000-0000-000062400000}"/>
    <cellStyle name="20% - Accent4 3 2 3 6" xfId="16496" xr:uid="{00000000-0005-0000-0000-000063400000}"/>
    <cellStyle name="20% - Accent4 3 2 3 7" xfId="16497" xr:uid="{00000000-0005-0000-0000-000064400000}"/>
    <cellStyle name="20% - Accent4 3 2 4" xfId="16498" xr:uid="{00000000-0005-0000-0000-000065400000}"/>
    <cellStyle name="20% - Accent4 3 2 5" xfId="16499" xr:uid="{00000000-0005-0000-0000-000066400000}"/>
    <cellStyle name="20% - Accent4 3 2 5 2" xfId="16500" xr:uid="{00000000-0005-0000-0000-000067400000}"/>
    <cellStyle name="20% - Accent4 3 2 5 2 2" xfId="16501" xr:uid="{00000000-0005-0000-0000-000068400000}"/>
    <cellStyle name="20% - Accent4 3 2 5 2 2 2" xfId="16502" xr:uid="{00000000-0005-0000-0000-000069400000}"/>
    <cellStyle name="20% - Accent4 3 2 5 2 3" xfId="16503" xr:uid="{00000000-0005-0000-0000-00006A400000}"/>
    <cellStyle name="20% - Accent4 3 2 5 2 4" xfId="16504" xr:uid="{00000000-0005-0000-0000-00006B400000}"/>
    <cellStyle name="20% - Accent4 3 2 5 3" xfId="16505" xr:uid="{00000000-0005-0000-0000-00006C400000}"/>
    <cellStyle name="20% - Accent4 3 2 5 3 2" xfId="16506" xr:uid="{00000000-0005-0000-0000-00006D400000}"/>
    <cellStyle name="20% - Accent4 3 2 5 3 2 2" xfId="16507" xr:uid="{00000000-0005-0000-0000-00006E400000}"/>
    <cellStyle name="20% - Accent4 3 2 5 3 3" xfId="16508" xr:uid="{00000000-0005-0000-0000-00006F400000}"/>
    <cellStyle name="20% - Accent4 3 2 5 3 4" xfId="16509" xr:uid="{00000000-0005-0000-0000-000070400000}"/>
    <cellStyle name="20% - Accent4 3 2 5 4" xfId="16510" xr:uid="{00000000-0005-0000-0000-000071400000}"/>
    <cellStyle name="20% - Accent4 3 2 5 4 2" xfId="16511" xr:uid="{00000000-0005-0000-0000-000072400000}"/>
    <cellStyle name="20% - Accent4 3 2 5 5" xfId="16512" xr:uid="{00000000-0005-0000-0000-000073400000}"/>
    <cellStyle name="20% - Accent4 3 2 5 6" xfId="16513" xr:uid="{00000000-0005-0000-0000-000074400000}"/>
    <cellStyle name="20% - Accent4 3 2 6" xfId="16514" xr:uid="{00000000-0005-0000-0000-000075400000}"/>
    <cellStyle name="20% - Accent4 3 2 6 2" xfId="16515" xr:uid="{00000000-0005-0000-0000-000076400000}"/>
    <cellStyle name="20% - Accent4 3 2 6 2 2" xfId="16516" xr:uid="{00000000-0005-0000-0000-000077400000}"/>
    <cellStyle name="20% - Accent4 3 2 6 3" xfId="16517" xr:uid="{00000000-0005-0000-0000-000078400000}"/>
    <cellStyle name="20% - Accent4 3 2 6 4" xfId="16518" xr:uid="{00000000-0005-0000-0000-000079400000}"/>
    <cellStyle name="20% - Accent4 3 2 7" xfId="16519" xr:uid="{00000000-0005-0000-0000-00007A400000}"/>
    <cellStyle name="20% - Accent4 3 2 7 2" xfId="16520" xr:uid="{00000000-0005-0000-0000-00007B400000}"/>
    <cellStyle name="20% - Accent4 3 2 7 2 2" xfId="16521" xr:uid="{00000000-0005-0000-0000-00007C400000}"/>
    <cellStyle name="20% - Accent4 3 2 7 3" xfId="16522" xr:uid="{00000000-0005-0000-0000-00007D400000}"/>
    <cellStyle name="20% - Accent4 3 2 7 4" xfId="16523" xr:uid="{00000000-0005-0000-0000-00007E400000}"/>
    <cellStyle name="20% - Accent4 3 2 8" xfId="16524" xr:uid="{00000000-0005-0000-0000-00007F400000}"/>
    <cellStyle name="20% - Accent4 3 2 8 2" xfId="16525" xr:uid="{00000000-0005-0000-0000-000080400000}"/>
    <cellStyle name="20% - Accent4 3 2 9" xfId="16526" xr:uid="{00000000-0005-0000-0000-000081400000}"/>
    <cellStyle name="20% - Accent4 3 3" xfId="16527" xr:uid="{00000000-0005-0000-0000-000082400000}"/>
    <cellStyle name="20% - Accent4 3 3 2" xfId="16528" xr:uid="{00000000-0005-0000-0000-000083400000}"/>
    <cellStyle name="20% - Accent4 3 3 2 2" xfId="16529" xr:uid="{00000000-0005-0000-0000-000084400000}"/>
    <cellStyle name="20% - Accent4 3 3 2 2 2" xfId="16530" xr:uid="{00000000-0005-0000-0000-000085400000}"/>
    <cellStyle name="20% - Accent4 3 3 2 2 2 2" xfId="16531" xr:uid="{00000000-0005-0000-0000-000086400000}"/>
    <cellStyle name="20% - Accent4 3 3 2 2 2 2 2" xfId="16532" xr:uid="{00000000-0005-0000-0000-000087400000}"/>
    <cellStyle name="20% - Accent4 3 3 2 2 2 3" xfId="16533" xr:uid="{00000000-0005-0000-0000-000088400000}"/>
    <cellStyle name="20% - Accent4 3 3 2 2 2 4" xfId="16534" xr:uid="{00000000-0005-0000-0000-000089400000}"/>
    <cellStyle name="20% - Accent4 3 3 2 2 3" xfId="16535" xr:uid="{00000000-0005-0000-0000-00008A400000}"/>
    <cellStyle name="20% - Accent4 3 3 2 2 3 2" xfId="16536" xr:uid="{00000000-0005-0000-0000-00008B400000}"/>
    <cellStyle name="20% - Accent4 3 3 2 2 3 2 2" xfId="16537" xr:uid="{00000000-0005-0000-0000-00008C400000}"/>
    <cellStyle name="20% - Accent4 3 3 2 2 3 3" xfId="16538" xr:uid="{00000000-0005-0000-0000-00008D400000}"/>
    <cellStyle name="20% - Accent4 3 3 2 2 3 4" xfId="16539" xr:uid="{00000000-0005-0000-0000-00008E400000}"/>
    <cellStyle name="20% - Accent4 3 3 2 2 4" xfId="16540" xr:uid="{00000000-0005-0000-0000-00008F400000}"/>
    <cellStyle name="20% - Accent4 3 3 2 2 4 2" xfId="16541" xr:uid="{00000000-0005-0000-0000-000090400000}"/>
    <cellStyle name="20% - Accent4 3 3 2 2 5" xfId="16542" xr:uid="{00000000-0005-0000-0000-000091400000}"/>
    <cellStyle name="20% - Accent4 3 3 2 2 6" xfId="16543" xr:uid="{00000000-0005-0000-0000-000092400000}"/>
    <cellStyle name="20% - Accent4 3 3 2 3" xfId="16544" xr:uid="{00000000-0005-0000-0000-000093400000}"/>
    <cellStyle name="20% - Accent4 3 3 2 3 2" xfId="16545" xr:uid="{00000000-0005-0000-0000-000094400000}"/>
    <cellStyle name="20% - Accent4 3 3 2 3 2 2" xfId="16546" xr:uid="{00000000-0005-0000-0000-000095400000}"/>
    <cellStyle name="20% - Accent4 3 3 2 3 3" xfId="16547" xr:uid="{00000000-0005-0000-0000-000096400000}"/>
    <cellStyle name="20% - Accent4 3 3 2 3 4" xfId="16548" xr:uid="{00000000-0005-0000-0000-000097400000}"/>
    <cellStyle name="20% - Accent4 3 3 2 4" xfId="16549" xr:uid="{00000000-0005-0000-0000-000098400000}"/>
    <cellStyle name="20% - Accent4 3 3 2 4 2" xfId="16550" xr:uid="{00000000-0005-0000-0000-000099400000}"/>
    <cellStyle name="20% - Accent4 3 3 2 4 2 2" xfId="16551" xr:uid="{00000000-0005-0000-0000-00009A400000}"/>
    <cellStyle name="20% - Accent4 3 3 2 4 3" xfId="16552" xr:uid="{00000000-0005-0000-0000-00009B400000}"/>
    <cellStyle name="20% - Accent4 3 3 2 4 4" xfId="16553" xr:uid="{00000000-0005-0000-0000-00009C400000}"/>
    <cellStyle name="20% - Accent4 3 3 2 5" xfId="16554" xr:uid="{00000000-0005-0000-0000-00009D400000}"/>
    <cellStyle name="20% - Accent4 3 3 2 5 2" xfId="16555" xr:uid="{00000000-0005-0000-0000-00009E400000}"/>
    <cellStyle name="20% - Accent4 3 3 2 6" xfId="16556" xr:uid="{00000000-0005-0000-0000-00009F400000}"/>
    <cellStyle name="20% - Accent4 3 3 2 7" xfId="16557" xr:uid="{00000000-0005-0000-0000-0000A0400000}"/>
    <cellStyle name="20% - Accent4 3 3 3" xfId="16558" xr:uid="{00000000-0005-0000-0000-0000A1400000}"/>
    <cellStyle name="20% - Accent4 3 3 3 2" xfId="16559" xr:uid="{00000000-0005-0000-0000-0000A2400000}"/>
    <cellStyle name="20% - Accent4 3 3 3 2 2" xfId="16560" xr:uid="{00000000-0005-0000-0000-0000A3400000}"/>
    <cellStyle name="20% - Accent4 3 3 3 2 2 2" xfId="16561" xr:uid="{00000000-0005-0000-0000-0000A4400000}"/>
    <cellStyle name="20% - Accent4 3 3 3 2 3" xfId="16562" xr:uid="{00000000-0005-0000-0000-0000A5400000}"/>
    <cellStyle name="20% - Accent4 3 3 3 2 4" xfId="16563" xr:uid="{00000000-0005-0000-0000-0000A6400000}"/>
    <cellStyle name="20% - Accent4 3 3 3 3" xfId="16564" xr:uid="{00000000-0005-0000-0000-0000A7400000}"/>
    <cellStyle name="20% - Accent4 3 3 3 3 2" xfId="16565" xr:uid="{00000000-0005-0000-0000-0000A8400000}"/>
    <cellStyle name="20% - Accent4 3 3 3 3 2 2" xfId="16566" xr:uid="{00000000-0005-0000-0000-0000A9400000}"/>
    <cellStyle name="20% - Accent4 3 3 3 3 3" xfId="16567" xr:uid="{00000000-0005-0000-0000-0000AA400000}"/>
    <cellStyle name="20% - Accent4 3 3 3 3 4" xfId="16568" xr:uid="{00000000-0005-0000-0000-0000AB400000}"/>
    <cellStyle name="20% - Accent4 3 3 3 4" xfId="16569" xr:uid="{00000000-0005-0000-0000-0000AC400000}"/>
    <cellStyle name="20% - Accent4 3 3 3 4 2" xfId="16570" xr:uid="{00000000-0005-0000-0000-0000AD400000}"/>
    <cellStyle name="20% - Accent4 3 3 3 5" xfId="16571" xr:uid="{00000000-0005-0000-0000-0000AE400000}"/>
    <cellStyle name="20% - Accent4 3 3 3 6" xfId="16572" xr:uid="{00000000-0005-0000-0000-0000AF400000}"/>
    <cellStyle name="20% - Accent4 3 3 4" xfId="16573" xr:uid="{00000000-0005-0000-0000-0000B0400000}"/>
    <cellStyle name="20% - Accent4 3 3 4 2" xfId="16574" xr:uid="{00000000-0005-0000-0000-0000B1400000}"/>
    <cellStyle name="20% - Accent4 3 3 4 2 2" xfId="16575" xr:uid="{00000000-0005-0000-0000-0000B2400000}"/>
    <cellStyle name="20% - Accent4 3 3 4 3" xfId="16576" xr:uid="{00000000-0005-0000-0000-0000B3400000}"/>
    <cellStyle name="20% - Accent4 3 3 4 4" xfId="16577" xr:uid="{00000000-0005-0000-0000-0000B4400000}"/>
    <cellStyle name="20% - Accent4 3 3 5" xfId="16578" xr:uid="{00000000-0005-0000-0000-0000B5400000}"/>
    <cellStyle name="20% - Accent4 3 3 5 2" xfId="16579" xr:uid="{00000000-0005-0000-0000-0000B6400000}"/>
    <cellStyle name="20% - Accent4 3 3 5 2 2" xfId="16580" xr:uid="{00000000-0005-0000-0000-0000B7400000}"/>
    <cellStyle name="20% - Accent4 3 3 5 3" xfId="16581" xr:uid="{00000000-0005-0000-0000-0000B8400000}"/>
    <cellStyle name="20% - Accent4 3 3 5 4" xfId="16582" xr:uid="{00000000-0005-0000-0000-0000B9400000}"/>
    <cellStyle name="20% - Accent4 3 3 6" xfId="16583" xr:uid="{00000000-0005-0000-0000-0000BA400000}"/>
    <cellStyle name="20% - Accent4 3 3 6 2" xfId="16584" xr:uid="{00000000-0005-0000-0000-0000BB400000}"/>
    <cellStyle name="20% - Accent4 3 3 7" xfId="16585" xr:uid="{00000000-0005-0000-0000-0000BC400000}"/>
    <cellStyle name="20% - Accent4 3 3 8" xfId="16586" xr:uid="{00000000-0005-0000-0000-0000BD400000}"/>
    <cellStyle name="20% - Accent4 3 4" xfId="16587" xr:uid="{00000000-0005-0000-0000-0000BE400000}"/>
    <cellStyle name="20% - Accent4 3 4 2" xfId="16588" xr:uid="{00000000-0005-0000-0000-0000BF400000}"/>
    <cellStyle name="20% - Accent4 3 4 2 2" xfId="16589" xr:uid="{00000000-0005-0000-0000-0000C0400000}"/>
    <cellStyle name="20% - Accent4 3 4 2 2 2" xfId="16590" xr:uid="{00000000-0005-0000-0000-0000C1400000}"/>
    <cellStyle name="20% - Accent4 3 4 2 2 2 2" xfId="16591" xr:uid="{00000000-0005-0000-0000-0000C2400000}"/>
    <cellStyle name="20% - Accent4 3 4 2 2 3" xfId="16592" xr:uid="{00000000-0005-0000-0000-0000C3400000}"/>
    <cellStyle name="20% - Accent4 3 4 2 2 4" xfId="16593" xr:uid="{00000000-0005-0000-0000-0000C4400000}"/>
    <cellStyle name="20% - Accent4 3 4 2 3" xfId="16594" xr:uid="{00000000-0005-0000-0000-0000C5400000}"/>
    <cellStyle name="20% - Accent4 3 4 2 3 2" xfId="16595" xr:uid="{00000000-0005-0000-0000-0000C6400000}"/>
    <cellStyle name="20% - Accent4 3 4 2 3 2 2" xfId="16596" xr:uid="{00000000-0005-0000-0000-0000C7400000}"/>
    <cellStyle name="20% - Accent4 3 4 2 3 3" xfId="16597" xr:uid="{00000000-0005-0000-0000-0000C8400000}"/>
    <cellStyle name="20% - Accent4 3 4 2 3 4" xfId="16598" xr:uid="{00000000-0005-0000-0000-0000C9400000}"/>
    <cellStyle name="20% - Accent4 3 4 2 4" xfId="16599" xr:uid="{00000000-0005-0000-0000-0000CA400000}"/>
    <cellStyle name="20% - Accent4 3 4 2 4 2" xfId="16600" xr:uid="{00000000-0005-0000-0000-0000CB400000}"/>
    <cellStyle name="20% - Accent4 3 4 2 5" xfId="16601" xr:uid="{00000000-0005-0000-0000-0000CC400000}"/>
    <cellStyle name="20% - Accent4 3 4 2 6" xfId="16602" xr:uid="{00000000-0005-0000-0000-0000CD400000}"/>
    <cellStyle name="20% - Accent4 3 4 3" xfId="16603" xr:uid="{00000000-0005-0000-0000-0000CE400000}"/>
    <cellStyle name="20% - Accent4 3 4 3 2" xfId="16604" xr:uid="{00000000-0005-0000-0000-0000CF400000}"/>
    <cellStyle name="20% - Accent4 3 4 3 2 2" xfId="16605" xr:uid="{00000000-0005-0000-0000-0000D0400000}"/>
    <cellStyle name="20% - Accent4 3 4 3 3" xfId="16606" xr:uid="{00000000-0005-0000-0000-0000D1400000}"/>
    <cellStyle name="20% - Accent4 3 4 3 4" xfId="16607" xr:uid="{00000000-0005-0000-0000-0000D2400000}"/>
    <cellStyle name="20% - Accent4 3 4 4" xfId="16608" xr:uid="{00000000-0005-0000-0000-0000D3400000}"/>
    <cellStyle name="20% - Accent4 3 4 4 2" xfId="16609" xr:uid="{00000000-0005-0000-0000-0000D4400000}"/>
    <cellStyle name="20% - Accent4 3 4 4 2 2" xfId="16610" xr:uid="{00000000-0005-0000-0000-0000D5400000}"/>
    <cellStyle name="20% - Accent4 3 4 4 3" xfId="16611" xr:uid="{00000000-0005-0000-0000-0000D6400000}"/>
    <cellStyle name="20% - Accent4 3 4 4 4" xfId="16612" xr:uid="{00000000-0005-0000-0000-0000D7400000}"/>
    <cellStyle name="20% - Accent4 3 4 5" xfId="16613" xr:uid="{00000000-0005-0000-0000-0000D8400000}"/>
    <cellStyle name="20% - Accent4 3 4 5 2" xfId="16614" xr:uid="{00000000-0005-0000-0000-0000D9400000}"/>
    <cellStyle name="20% - Accent4 3 4 6" xfId="16615" xr:uid="{00000000-0005-0000-0000-0000DA400000}"/>
    <cellStyle name="20% - Accent4 3 4 7" xfId="16616" xr:uid="{00000000-0005-0000-0000-0000DB400000}"/>
    <cellStyle name="20% - Accent4 3 5" xfId="16617" xr:uid="{00000000-0005-0000-0000-0000DC400000}"/>
    <cellStyle name="20% - Accent4 3 6" xfId="16618" xr:uid="{00000000-0005-0000-0000-0000DD400000}"/>
    <cellStyle name="20% - Accent4 3 6 2" xfId="16619" xr:uid="{00000000-0005-0000-0000-0000DE400000}"/>
    <cellStyle name="20% - Accent4 3 6 2 2" xfId="16620" xr:uid="{00000000-0005-0000-0000-0000DF400000}"/>
    <cellStyle name="20% - Accent4 3 6 2 2 2" xfId="16621" xr:uid="{00000000-0005-0000-0000-0000E0400000}"/>
    <cellStyle name="20% - Accent4 3 6 2 3" xfId="16622" xr:uid="{00000000-0005-0000-0000-0000E1400000}"/>
    <cellStyle name="20% - Accent4 3 6 2 4" xfId="16623" xr:uid="{00000000-0005-0000-0000-0000E2400000}"/>
    <cellStyle name="20% - Accent4 3 6 3" xfId="16624" xr:uid="{00000000-0005-0000-0000-0000E3400000}"/>
    <cellStyle name="20% - Accent4 3 6 3 2" xfId="16625" xr:uid="{00000000-0005-0000-0000-0000E4400000}"/>
    <cellStyle name="20% - Accent4 3 6 3 2 2" xfId="16626" xr:uid="{00000000-0005-0000-0000-0000E5400000}"/>
    <cellStyle name="20% - Accent4 3 6 3 3" xfId="16627" xr:uid="{00000000-0005-0000-0000-0000E6400000}"/>
    <cellStyle name="20% - Accent4 3 6 3 4" xfId="16628" xr:uid="{00000000-0005-0000-0000-0000E7400000}"/>
    <cellStyle name="20% - Accent4 3 6 4" xfId="16629" xr:uid="{00000000-0005-0000-0000-0000E8400000}"/>
    <cellStyle name="20% - Accent4 3 6 4 2" xfId="16630" xr:uid="{00000000-0005-0000-0000-0000E9400000}"/>
    <cellStyle name="20% - Accent4 3 6 5" xfId="16631" xr:uid="{00000000-0005-0000-0000-0000EA400000}"/>
    <cellStyle name="20% - Accent4 3 6 6" xfId="16632" xr:uid="{00000000-0005-0000-0000-0000EB400000}"/>
    <cellStyle name="20% - Accent4 3 7" xfId="16633" xr:uid="{00000000-0005-0000-0000-0000EC400000}"/>
    <cellStyle name="20% - Accent4 3 7 2" xfId="16634" xr:uid="{00000000-0005-0000-0000-0000ED400000}"/>
    <cellStyle name="20% - Accent4 3 7 2 2" xfId="16635" xr:uid="{00000000-0005-0000-0000-0000EE400000}"/>
    <cellStyle name="20% - Accent4 3 7 3" xfId="16636" xr:uid="{00000000-0005-0000-0000-0000EF400000}"/>
    <cellStyle name="20% - Accent4 3 7 4" xfId="16637" xr:uid="{00000000-0005-0000-0000-0000F0400000}"/>
    <cellStyle name="20% - Accent4 3 8" xfId="16638" xr:uid="{00000000-0005-0000-0000-0000F1400000}"/>
    <cellStyle name="20% - Accent4 3 8 2" xfId="16639" xr:uid="{00000000-0005-0000-0000-0000F2400000}"/>
    <cellStyle name="20% - Accent4 3 8 2 2" xfId="16640" xr:uid="{00000000-0005-0000-0000-0000F3400000}"/>
    <cellStyle name="20% - Accent4 3 8 3" xfId="16641" xr:uid="{00000000-0005-0000-0000-0000F4400000}"/>
    <cellStyle name="20% - Accent4 3 8 4" xfId="16642" xr:uid="{00000000-0005-0000-0000-0000F5400000}"/>
    <cellStyle name="20% - Accent4 3 9" xfId="16643" xr:uid="{00000000-0005-0000-0000-0000F6400000}"/>
    <cellStyle name="20% - Accent4 3 9 2" xfId="16644" xr:uid="{00000000-0005-0000-0000-0000F7400000}"/>
    <cellStyle name="20% - Accent4 30" xfId="16645" xr:uid="{00000000-0005-0000-0000-0000F8400000}"/>
    <cellStyle name="20% - Accent4 31" xfId="16646" xr:uid="{00000000-0005-0000-0000-0000F9400000}"/>
    <cellStyle name="20% - Accent4 32" xfId="16647" xr:uid="{00000000-0005-0000-0000-0000FA400000}"/>
    <cellStyle name="20% - Accent4 33" xfId="16648" xr:uid="{00000000-0005-0000-0000-0000FB400000}"/>
    <cellStyle name="20% - Accent4 4" xfId="16649" xr:uid="{00000000-0005-0000-0000-0000FC400000}"/>
    <cellStyle name="20% - Accent4 4 10" xfId="16650" xr:uid="{00000000-0005-0000-0000-0000FD400000}"/>
    <cellStyle name="20% - Accent4 4 11" xfId="16651" xr:uid="{00000000-0005-0000-0000-0000FE400000}"/>
    <cellStyle name="20% - Accent4 4 12" xfId="16652" xr:uid="{00000000-0005-0000-0000-0000FF400000}"/>
    <cellStyle name="20% - Accent4 4 2" xfId="16653" xr:uid="{00000000-0005-0000-0000-000000410000}"/>
    <cellStyle name="20% - Accent4 4 2 10" xfId="16654" xr:uid="{00000000-0005-0000-0000-000001410000}"/>
    <cellStyle name="20% - Accent4 4 2 2" xfId="16655" xr:uid="{00000000-0005-0000-0000-000002410000}"/>
    <cellStyle name="20% - Accent4 4 2 2 2" xfId="16656" xr:uid="{00000000-0005-0000-0000-000003410000}"/>
    <cellStyle name="20% - Accent4 4 2 2 2 2" xfId="16657" xr:uid="{00000000-0005-0000-0000-000004410000}"/>
    <cellStyle name="20% - Accent4 4 2 2 2 2 2" xfId="16658" xr:uid="{00000000-0005-0000-0000-000005410000}"/>
    <cellStyle name="20% - Accent4 4 2 2 2 2 2 2" xfId="16659" xr:uid="{00000000-0005-0000-0000-000006410000}"/>
    <cellStyle name="20% - Accent4 4 2 2 2 2 3" xfId="16660" xr:uid="{00000000-0005-0000-0000-000007410000}"/>
    <cellStyle name="20% - Accent4 4 2 2 2 2 4" xfId="16661" xr:uid="{00000000-0005-0000-0000-000008410000}"/>
    <cellStyle name="20% - Accent4 4 2 2 2 3" xfId="16662" xr:uid="{00000000-0005-0000-0000-000009410000}"/>
    <cellStyle name="20% - Accent4 4 2 2 2 3 2" xfId="16663" xr:uid="{00000000-0005-0000-0000-00000A410000}"/>
    <cellStyle name="20% - Accent4 4 2 2 2 3 2 2" xfId="16664" xr:uid="{00000000-0005-0000-0000-00000B410000}"/>
    <cellStyle name="20% - Accent4 4 2 2 2 3 3" xfId="16665" xr:uid="{00000000-0005-0000-0000-00000C410000}"/>
    <cellStyle name="20% - Accent4 4 2 2 2 3 4" xfId="16666" xr:uid="{00000000-0005-0000-0000-00000D410000}"/>
    <cellStyle name="20% - Accent4 4 2 2 2 4" xfId="16667" xr:uid="{00000000-0005-0000-0000-00000E410000}"/>
    <cellStyle name="20% - Accent4 4 2 2 2 4 2" xfId="16668" xr:uid="{00000000-0005-0000-0000-00000F410000}"/>
    <cellStyle name="20% - Accent4 4 2 2 2 5" xfId="16669" xr:uid="{00000000-0005-0000-0000-000010410000}"/>
    <cellStyle name="20% - Accent4 4 2 2 2 6" xfId="16670" xr:uid="{00000000-0005-0000-0000-000011410000}"/>
    <cellStyle name="20% - Accent4 4 2 2 3" xfId="16671" xr:uid="{00000000-0005-0000-0000-000012410000}"/>
    <cellStyle name="20% - Accent4 4 2 2 3 2" xfId="16672" xr:uid="{00000000-0005-0000-0000-000013410000}"/>
    <cellStyle name="20% - Accent4 4 2 2 3 2 2" xfId="16673" xr:uid="{00000000-0005-0000-0000-000014410000}"/>
    <cellStyle name="20% - Accent4 4 2 2 3 3" xfId="16674" xr:uid="{00000000-0005-0000-0000-000015410000}"/>
    <cellStyle name="20% - Accent4 4 2 2 3 4" xfId="16675" xr:uid="{00000000-0005-0000-0000-000016410000}"/>
    <cellStyle name="20% - Accent4 4 2 2 4" xfId="16676" xr:uid="{00000000-0005-0000-0000-000017410000}"/>
    <cellStyle name="20% - Accent4 4 2 2 4 2" xfId="16677" xr:uid="{00000000-0005-0000-0000-000018410000}"/>
    <cellStyle name="20% - Accent4 4 2 2 4 2 2" xfId="16678" xr:uid="{00000000-0005-0000-0000-000019410000}"/>
    <cellStyle name="20% - Accent4 4 2 2 4 3" xfId="16679" xr:uid="{00000000-0005-0000-0000-00001A410000}"/>
    <cellStyle name="20% - Accent4 4 2 2 4 4" xfId="16680" xr:uid="{00000000-0005-0000-0000-00001B410000}"/>
    <cellStyle name="20% - Accent4 4 2 2 5" xfId="16681" xr:uid="{00000000-0005-0000-0000-00001C410000}"/>
    <cellStyle name="20% - Accent4 4 2 2 5 2" xfId="16682" xr:uid="{00000000-0005-0000-0000-00001D410000}"/>
    <cellStyle name="20% - Accent4 4 2 2 6" xfId="16683" xr:uid="{00000000-0005-0000-0000-00001E410000}"/>
    <cellStyle name="20% - Accent4 4 2 2 7" xfId="16684" xr:uid="{00000000-0005-0000-0000-00001F410000}"/>
    <cellStyle name="20% - Accent4 4 2 3" xfId="16685" xr:uid="{00000000-0005-0000-0000-000020410000}"/>
    <cellStyle name="20% - Accent4 4 2 4" xfId="16686" xr:uid="{00000000-0005-0000-0000-000021410000}"/>
    <cellStyle name="20% - Accent4 4 2 4 2" xfId="16687" xr:uid="{00000000-0005-0000-0000-000022410000}"/>
    <cellStyle name="20% - Accent4 4 2 4 2 2" xfId="16688" xr:uid="{00000000-0005-0000-0000-000023410000}"/>
    <cellStyle name="20% - Accent4 4 2 4 2 2 2" xfId="16689" xr:uid="{00000000-0005-0000-0000-000024410000}"/>
    <cellStyle name="20% - Accent4 4 2 4 2 3" xfId="16690" xr:uid="{00000000-0005-0000-0000-000025410000}"/>
    <cellStyle name="20% - Accent4 4 2 4 2 4" xfId="16691" xr:uid="{00000000-0005-0000-0000-000026410000}"/>
    <cellStyle name="20% - Accent4 4 2 4 3" xfId="16692" xr:uid="{00000000-0005-0000-0000-000027410000}"/>
    <cellStyle name="20% - Accent4 4 2 4 3 2" xfId="16693" xr:uid="{00000000-0005-0000-0000-000028410000}"/>
    <cellStyle name="20% - Accent4 4 2 4 3 2 2" xfId="16694" xr:uid="{00000000-0005-0000-0000-000029410000}"/>
    <cellStyle name="20% - Accent4 4 2 4 3 3" xfId="16695" xr:uid="{00000000-0005-0000-0000-00002A410000}"/>
    <cellStyle name="20% - Accent4 4 2 4 3 4" xfId="16696" xr:uid="{00000000-0005-0000-0000-00002B410000}"/>
    <cellStyle name="20% - Accent4 4 2 4 4" xfId="16697" xr:uid="{00000000-0005-0000-0000-00002C410000}"/>
    <cellStyle name="20% - Accent4 4 2 4 4 2" xfId="16698" xr:uid="{00000000-0005-0000-0000-00002D410000}"/>
    <cellStyle name="20% - Accent4 4 2 4 5" xfId="16699" xr:uid="{00000000-0005-0000-0000-00002E410000}"/>
    <cellStyle name="20% - Accent4 4 2 4 6" xfId="16700" xr:uid="{00000000-0005-0000-0000-00002F410000}"/>
    <cellStyle name="20% - Accent4 4 2 5" xfId="16701" xr:uid="{00000000-0005-0000-0000-000030410000}"/>
    <cellStyle name="20% - Accent4 4 2 5 2" xfId="16702" xr:uid="{00000000-0005-0000-0000-000031410000}"/>
    <cellStyle name="20% - Accent4 4 2 5 2 2" xfId="16703" xr:uid="{00000000-0005-0000-0000-000032410000}"/>
    <cellStyle name="20% - Accent4 4 2 5 3" xfId="16704" xr:uid="{00000000-0005-0000-0000-000033410000}"/>
    <cellStyle name="20% - Accent4 4 2 5 4" xfId="16705" xr:uid="{00000000-0005-0000-0000-000034410000}"/>
    <cellStyle name="20% - Accent4 4 2 6" xfId="16706" xr:uid="{00000000-0005-0000-0000-000035410000}"/>
    <cellStyle name="20% - Accent4 4 2 6 2" xfId="16707" xr:uid="{00000000-0005-0000-0000-000036410000}"/>
    <cellStyle name="20% - Accent4 4 2 6 2 2" xfId="16708" xr:uid="{00000000-0005-0000-0000-000037410000}"/>
    <cellStyle name="20% - Accent4 4 2 6 3" xfId="16709" xr:uid="{00000000-0005-0000-0000-000038410000}"/>
    <cellStyle name="20% - Accent4 4 2 6 4" xfId="16710" xr:uid="{00000000-0005-0000-0000-000039410000}"/>
    <cellStyle name="20% - Accent4 4 2 7" xfId="16711" xr:uid="{00000000-0005-0000-0000-00003A410000}"/>
    <cellStyle name="20% - Accent4 4 2 7 2" xfId="16712" xr:uid="{00000000-0005-0000-0000-00003B410000}"/>
    <cellStyle name="20% - Accent4 4 2 8" xfId="16713" xr:uid="{00000000-0005-0000-0000-00003C410000}"/>
    <cellStyle name="20% - Accent4 4 2 9" xfId="16714" xr:uid="{00000000-0005-0000-0000-00003D410000}"/>
    <cellStyle name="20% - Accent4 4 3" xfId="16715" xr:uid="{00000000-0005-0000-0000-00003E410000}"/>
    <cellStyle name="20% - Accent4 4 3 2" xfId="16716" xr:uid="{00000000-0005-0000-0000-00003F410000}"/>
    <cellStyle name="20% - Accent4 4 3 2 2" xfId="16717" xr:uid="{00000000-0005-0000-0000-000040410000}"/>
    <cellStyle name="20% - Accent4 4 3 2 2 2" xfId="16718" xr:uid="{00000000-0005-0000-0000-000041410000}"/>
    <cellStyle name="20% - Accent4 4 3 2 2 2 2" xfId="16719" xr:uid="{00000000-0005-0000-0000-000042410000}"/>
    <cellStyle name="20% - Accent4 4 3 2 2 3" xfId="16720" xr:uid="{00000000-0005-0000-0000-000043410000}"/>
    <cellStyle name="20% - Accent4 4 3 2 2 4" xfId="16721" xr:uid="{00000000-0005-0000-0000-000044410000}"/>
    <cellStyle name="20% - Accent4 4 3 2 3" xfId="16722" xr:uid="{00000000-0005-0000-0000-000045410000}"/>
    <cellStyle name="20% - Accent4 4 3 2 3 2" xfId="16723" xr:uid="{00000000-0005-0000-0000-000046410000}"/>
    <cellStyle name="20% - Accent4 4 3 2 3 2 2" xfId="16724" xr:uid="{00000000-0005-0000-0000-000047410000}"/>
    <cellStyle name="20% - Accent4 4 3 2 3 3" xfId="16725" xr:uid="{00000000-0005-0000-0000-000048410000}"/>
    <cellStyle name="20% - Accent4 4 3 2 3 4" xfId="16726" xr:uid="{00000000-0005-0000-0000-000049410000}"/>
    <cellStyle name="20% - Accent4 4 3 2 4" xfId="16727" xr:uid="{00000000-0005-0000-0000-00004A410000}"/>
    <cellStyle name="20% - Accent4 4 3 2 4 2" xfId="16728" xr:uid="{00000000-0005-0000-0000-00004B410000}"/>
    <cellStyle name="20% - Accent4 4 3 2 5" xfId="16729" xr:uid="{00000000-0005-0000-0000-00004C410000}"/>
    <cellStyle name="20% - Accent4 4 3 2 6" xfId="16730" xr:uid="{00000000-0005-0000-0000-00004D410000}"/>
    <cellStyle name="20% - Accent4 4 3 3" xfId="16731" xr:uid="{00000000-0005-0000-0000-00004E410000}"/>
    <cellStyle name="20% - Accent4 4 3 3 2" xfId="16732" xr:uid="{00000000-0005-0000-0000-00004F410000}"/>
    <cellStyle name="20% - Accent4 4 3 3 2 2" xfId="16733" xr:uid="{00000000-0005-0000-0000-000050410000}"/>
    <cellStyle name="20% - Accent4 4 3 3 3" xfId="16734" xr:uid="{00000000-0005-0000-0000-000051410000}"/>
    <cellStyle name="20% - Accent4 4 3 3 4" xfId="16735" xr:uid="{00000000-0005-0000-0000-000052410000}"/>
    <cellStyle name="20% - Accent4 4 3 4" xfId="16736" xr:uid="{00000000-0005-0000-0000-000053410000}"/>
    <cellStyle name="20% - Accent4 4 3 4 2" xfId="16737" xr:uid="{00000000-0005-0000-0000-000054410000}"/>
    <cellStyle name="20% - Accent4 4 3 4 2 2" xfId="16738" xr:uid="{00000000-0005-0000-0000-000055410000}"/>
    <cellStyle name="20% - Accent4 4 3 4 3" xfId="16739" xr:uid="{00000000-0005-0000-0000-000056410000}"/>
    <cellStyle name="20% - Accent4 4 3 4 4" xfId="16740" xr:uid="{00000000-0005-0000-0000-000057410000}"/>
    <cellStyle name="20% - Accent4 4 3 5" xfId="16741" xr:uid="{00000000-0005-0000-0000-000058410000}"/>
    <cellStyle name="20% - Accent4 4 3 5 2" xfId="16742" xr:uid="{00000000-0005-0000-0000-000059410000}"/>
    <cellStyle name="20% - Accent4 4 3 6" xfId="16743" xr:uid="{00000000-0005-0000-0000-00005A410000}"/>
    <cellStyle name="20% - Accent4 4 3 7" xfId="16744" xr:uid="{00000000-0005-0000-0000-00005B410000}"/>
    <cellStyle name="20% - Accent4 4 4" xfId="16745" xr:uid="{00000000-0005-0000-0000-00005C410000}"/>
    <cellStyle name="20% - Accent4 4 5" xfId="16746" xr:uid="{00000000-0005-0000-0000-00005D410000}"/>
    <cellStyle name="20% - Accent4 4 5 2" xfId="16747" xr:uid="{00000000-0005-0000-0000-00005E410000}"/>
    <cellStyle name="20% - Accent4 4 5 2 2" xfId="16748" xr:uid="{00000000-0005-0000-0000-00005F410000}"/>
    <cellStyle name="20% - Accent4 4 5 2 2 2" xfId="16749" xr:uid="{00000000-0005-0000-0000-000060410000}"/>
    <cellStyle name="20% - Accent4 4 5 2 3" xfId="16750" xr:uid="{00000000-0005-0000-0000-000061410000}"/>
    <cellStyle name="20% - Accent4 4 5 2 4" xfId="16751" xr:uid="{00000000-0005-0000-0000-000062410000}"/>
    <cellStyle name="20% - Accent4 4 5 3" xfId="16752" xr:uid="{00000000-0005-0000-0000-000063410000}"/>
    <cellStyle name="20% - Accent4 4 5 3 2" xfId="16753" xr:uid="{00000000-0005-0000-0000-000064410000}"/>
    <cellStyle name="20% - Accent4 4 5 3 2 2" xfId="16754" xr:uid="{00000000-0005-0000-0000-000065410000}"/>
    <cellStyle name="20% - Accent4 4 5 3 3" xfId="16755" xr:uid="{00000000-0005-0000-0000-000066410000}"/>
    <cellStyle name="20% - Accent4 4 5 3 4" xfId="16756" xr:uid="{00000000-0005-0000-0000-000067410000}"/>
    <cellStyle name="20% - Accent4 4 5 4" xfId="16757" xr:uid="{00000000-0005-0000-0000-000068410000}"/>
    <cellStyle name="20% - Accent4 4 5 4 2" xfId="16758" xr:uid="{00000000-0005-0000-0000-000069410000}"/>
    <cellStyle name="20% - Accent4 4 5 5" xfId="16759" xr:uid="{00000000-0005-0000-0000-00006A410000}"/>
    <cellStyle name="20% - Accent4 4 5 6" xfId="16760" xr:uid="{00000000-0005-0000-0000-00006B410000}"/>
    <cellStyle name="20% - Accent4 4 6" xfId="16761" xr:uid="{00000000-0005-0000-0000-00006C410000}"/>
    <cellStyle name="20% - Accent4 4 6 2" xfId="16762" xr:uid="{00000000-0005-0000-0000-00006D410000}"/>
    <cellStyle name="20% - Accent4 4 6 2 2" xfId="16763" xr:uid="{00000000-0005-0000-0000-00006E410000}"/>
    <cellStyle name="20% - Accent4 4 6 3" xfId="16764" xr:uid="{00000000-0005-0000-0000-00006F410000}"/>
    <cellStyle name="20% - Accent4 4 6 4" xfId="16765" xr:uid="{00000000-0005-0000-0000-000070410000}"/>
    <cellStyle name="20% - Accent4 4 7" xfId="16766" xr:uid="{00000000-0005-0000-0000-000071410000}"/>
    <cellStyle name="20% - Accent4 4 7 2" xfId="16767" xr:uid="{00000000-0005-0000-0000-000072410000}"/>
    <cellStyle name="20% - Accent4 4 7 2 2" xfId="16768" xr:uid="{00000000-0005-0000-0000-000073410000}"/>
    <cellStyle name="20% - Accent4 4 7 3" xfId="16769" xr:uid="{00000000-0005-0000-0000-000074410000}"/>
    <cellStyle name="20% - Accent4 4 7 4" xfId="16770" xr:uid="{00000000-0005-0000-0000-000075410000}"/>
    <cellStyle name="20% - Accent4 4 8" xfId="16771" xr:uid="{00000000-0005-0000-0000-000076410000}"/>
    <cellStyle name="20% - Accent4 4 8 2" xfId="16772" xr:uid="{00000000-0005-0000-0000-000077410000}"/>
    <cellStyle name="20% - Accent4 4 9" xfId="16773" xr:uid="{00000000-0005-0000-0000-000078410000}"/>
    <cellStyle name="20% - Accent4 5" xfId="16774" xr:uid="{00000000-0005-0000-0000-000079410000}"/>
    <cellStyle name="20% - Accent4 5 10" xfId="16775" xr:uid="{00000000-0005-0000-0000-00007A410000}"/>
    <cellStyle name="20% - Accent4 5 2" xfId="16776" xr:uid="{00000000-0005-0000-0000-00007B410000}"/>
    <cellStyle name="20% - Accent4 5 2 2" xfId="16777" xr:uid="{00000000-0005-0000-0000-00007C410000}"/>
    <cellStyle name="20% - Accent4 5 2 2 2" xfId="16778" xr:uid="{00000000-0005-0000-0000-00007D410000}"/>
    <cellStyle name="20% - Accent4 5 2 2 2 2" xfId="16779" xr:uid="{00000000-0005-0000-0000-00007E410000}"/>
    <cellStyle name="20% - Accent4 5 2 2 2 2 2" xfId="16780" xr:uid="{00000000-0005-0000-0000-00007F410000}"/>
    <cellStyle name="20% - Accent4 5 2 2 2 2 2 2" xfId="16781" xr:uid="{00000000-0005-0000-0000-000080410000}"/>
    <cellStyle name="20% - Accent4 5 2 2 2 2 3" xfId="16782" xr:uid="{00000000-0005-0000-0000-000081410000}"/>
    <cellStyle name="20% - Accent4 5 2 2 2 2 4" xfId="16783" xr:uid="{00000000-0005-0000-0000-000082410000}"/>
    <cellStyle name="20% - Accent4 5 2 2 2 3" xfId="16784" xr:uid="{00000000-0005-0000-0000-000083410000}"/>
    <cellStyle name="20% - Accent4 5 2 2 2 3 2" xfId="16785" xr:uid="{00000000-0005-0000-0000-000084410000}"/>
    <cellStyle name="20% - Accent4 5 2 2 2 3 2 2" xfId="16786" xr:uid="{00000000-0005-0000-0000-000085410000}"/>
    <cellStyle name="20% - Accent4 5 2 2 2 3 3" xfId="16787" xr:uid="{00000000-0005-0000-0000-000086410000}"/>
    <cellStyle name="20% - Accent4 5 2 2 2 3 4" xfId="16788" xr:uid="{00000000-0005-0000-0000-000087410000}"/>
    <cellStyle name="20% - Accent4 5 2 2 2 4" xfId="16789" xr:uid="{00000000-0005-0000-0000-000088410000}"/>
    <cellStyle name="20% - Accent4 5 2 2 2 4 2" xfId="16790" xr:uid="{00000000-0005-0000-0000-000089410000}"/>
    <cellStyle name="20% - Accent4 5 2 2 2 5" xfId="16791" xr:uid="{00000000-0005-0000-0000-00008A410000}"/>
    <cellStyle name="20% - Accent4 5 2 2 2 6" xfId="16792" xr:uid="{00000000-0005-0000-0000-00008B410000}"/>
    <cellStyle name="20% - Accent4 5 2 2 3" xfId="16793" xr:uid="{00000000-0005-0000-0000-00008C410000}"/>
    <cellStyle name="20% - Accent4 5 2 2 3 2" xfId="16794" xr:uid="{00000000-0005-0000-0000-00008D410000}"/>
    <cellStyle name="20% - Accent4 5 2 2 3 2 2" xfId="16795" xr:uid="{00000000-0005-0000-0000-00008E410000}"/>
    <cellStyle name="20% - Accent4 5 2 2 3 3" xfId="16796" xr:uid="{00000000-0005-0000-0000-00008F410000}"/>
    <cellStyle name="20% - Accent4 5 2 2 3 4" xfId="16797" xr:uid="{00000000-0005-0000-0000-000090410000}"/>
    <cellStyle name="20% - Accent4 5 2 2 4" xfId="16798" xr:uid="{00000000-0005-0000-0000-000091410000}"/>
    <cellStyle name="20% - Accent4 5 2 2 4 2" xfId="16799" xr:uid="{00000000-0005-0000-0000-000092410000}"/>
    <cellStyle name="20% - Accent4 5 2 2 4 2 2" xfId="16800" xr:uid="{00000000-0005-0000-0000-000093410000}"/>
    <cellStyle name="20% - Accent4 5 2 2 4 3" xfId="16801" xr:uid="{00000000-0005-0000-0000-000094410000}"/>
    <cellStyle name="20% - Accent4 5 2 2 4 4" xfId="16802" xr:uid="{00000000-0005-0000-0000-000095410000}"/>
    <cellStyle name="20% - Accent4 5 2 2 5" xfId="16803" xr:uid="{00000000-0005-0000-0000-000096410000}"/>
    <cellStyle name="20% - Accent4 5 2 2 5 2" xfId="16804" xr:uid="{00000000-0005-0000-0000-000097410000}"/>
    <cellStyle name="20% - Accent4 5 2 2 6" xfId="16805" xr:uid="{00000000-0005-0000-0000-000098410000}"/>
    <cellStyle name="20% - Accent4 5 2 2 7" xfId="16806" xr:uid="{00000000-0005-0000-0000-000099410000}"/>
    <cellStyle name="20% - Accent4 5 2 3" xfId="16807" xr:uid="{00000000-0005-0000-0000-00009A410000}"/>
    <cellStyle name="20% - Accent4 5 2 3 2" xfId="16808" xr:uid="{00000000-0005-0000-0000-00009B410000}"/>
    <cellStyle name="20% - Accent4 5 2 3 2 2" xfId="16809" xr:uid="{00000000-0005-0000-0000-00009C410000}"/>
    <cellStyle name="20% - Accent4 5 2 3 2 2 2" xfId="16810" xr:uid="{00000000-0005-0000-0000-00009D410000}"/>
    <cellStyle name="20% - Accent4 5 2 3 2 3" xfId="16811" xr:uid="{00000000-0005-0000-0000-00009E410000}"/>
    <cellStyle name="20% - Accent4 5 2 3 2 4" xfId="16812" xr:uid="{00000000-0005-0000-0000-00009F410000}"/>
    <cellStyle name="20% - Accent4 5 2 3 3" xfId="16813" xr:uid="{00000000-0005-0000-0000-0000A0410000}"/>
    <cellStyle name="20% - Accent4 5 2 3 3 2" xfId="16814" xr:uid="{00000000-0005-0000-0000-0000A1410000}"/>
    <cellStyle name="20% - Accent4 5 2 3 3 2 2" xfId="16815" xr:uid="{00000000-0005-0000-0000-0000A2410000}"/>
    <cellStyle name="20% - Accent4 5 2 3 3 3" xfId="16816" xr:uid="{00000000-0005-0000-0000-0000A3410000}"/>
    <cellStyle name="20% - Accent4 5 2 3 3 4" xfId="16817" xr:uid="{00000000-0005-0000-0000-0000A4410000}"/>
    <cellStyle name="20% - Accent4 5 2 3 4" xfId="16818" xr:uid="{00000000-0005-0000-0000-0000A5410000}"/>
    <cellStyle name="20% - Accent4 5 2 3 4 2" xfId="16819" xr:uid="{00000000-0005-0000-0000-0000A6410000}"/>
    <cellStyle name="20% - Accent4 5 2 3 5" xfId="16820" xr:uid="{00000000-0005-0000-0000-0000A7410000}"/>
    <cellStyle name="20% - Accent4 5 2 3 6" xfId="16821" xr:uid="{00000000-0005-0000-0000-0000A8410000}"/>
    <cellStyle name="20% - Accent4 5 2 4" xfId="16822" xr:uid="{00000000-0005-0000-0000-0000A9410000}"/>
    <cellStyle name="20% - Accent4 5 2 4 2" xfId="16823" xr:uid="{00000000-0005-0000-0000-0000AA410000}"/>
    <cellStyle name="20% - Accent4 5 2 4 2 2" xfId="16824" xr:uid="{00000000-0005-0000-0000-0000AB410000}"/>
    <cellStyle name="20% - Accent4 5 2 4 3" xfId="16825" xr:uid="{00000000-0005-0000-0000-0000AC410000}"/>
    <cellStyle name="20% - Accent4 5 2 4 4" xfId="16826" xr:uid="{00000000-0005-0000-0000-0000AD410000}"/>
    <cellStyle name="20% - Accent4 5 2 5" xfId="16827" xr:uid="{00000000-0005-0000-0000-0000AE410000}"/>
    <cellStyle name="20% - Accent4 5 2 5 2" xfId="16828" xr:uid="{00000000-0005-0000-0000-0000AF410000}"/>
    <cellStyle name="20% - Accent4 5 2 5 2 2" xfId="16829" xr:uid="{00000000-0005-0000-0000-0000B0410000}"/>
    <cellStyle name="20% - Accent4 5 2 5 3" xfId="16830" xr:uid="{00000000-0005-0000-0000-0000B1410000}"/>
    <cellStyle name="20% - Accent4 5 2 5 4" xfId="16831" xr:uid="{00000000-0005-0000-0000-0000B2410000}"/>
    <cellStyle name="20% - Accent4 5 2 6" xfId="16832" xr:uid="{00000000-0005-0000-0000-0000B3410000}"/>
    <cellStyle name="20% - Accent4 5 2 6 2" xfId="16833" xr:uid="{00000000-0005-0000-0000-0000B4410000}"/>
    <cellStyle name="20% - Accent4 5 2 7" xfId="16834" xr:uid="{00000000-0005-0000-0000-0000B5410000}"/>
    <cellStyle name="20% - Accent4 5 2 8" xfId="16835" xr:uid="{00000000-0005-0000-0000-0000B6410000}"/>
    <cellStyle name="20% - Accent4 5 3" xfId="16836" xr:uid="{00000000-0005-0000-0000-0000B7410000}"/>
    <cellStyle name="20% - Accent4 5 3 2" xfId="16837" xr:uid="{00000000-0005-0000-0000-0000B8410000}"/>
    <cellStyle name="20% - Accent4 5 3 2 2" xfId="16838" xr:uid="{00000000-0005-0000-0000-0000B9410000}"/>
    <cellStyle name="20% - Accent4 5 3 2 2 2" xfId="16839" xr:uid="{00000000-0005-0000-0000-0000BA410000}"/>
    <cellStyle name="20% - Accent4 5 3 2 2 2 2" xfId="16840" xr:uid="{00000000-0005-0000-0000-0000BB410000}"/>
    <cellStyle name="20% - Accent4 5 3 2 2 3" xfId="16841" xr:uid="{00000000-0005-0000-0000-0000BC410000}"/>
    <cellStyle name="20% - Accent4 5 3 2 2 4" xfId="16842" xr:uid="{00000000-0005-0000-0000-0000BD410000}"/>
    <cellStyle name="20% - Accent4 5 3 2 3" xfId="16843" xr:uid="{00000000-0005-0000-0000-0000BE410000}"/>
    <cellStyle name="20% - Accent4 5 3 2 3 2" xfId="16844" xr:uid="{00000000-0005-0000-0000-0000BF410000}"/>
    <cellStyle name="20% - Accent4 5 3 2 3 2 2" xfId="16845" xr:uid="{00000000-0005-0000-0000-0000C0410000}"/>
    <cellStyle name="20% - Accent4 5 3 2 3 3" xfId="16846" xr:uid="{00000000-0005-0000-0000-0000C1410000}"/>
    <cellStyle name="20% - Accent4 5 3 2 3 4" xfId="16847" xr:uid="{00000000-0005-0000-0000-0000C2410000}"/>
    <cellStyle name="20% - Accent4 5 3 2 4" xfId="16848" xr:uid="{00000000-0005-0000-0000-0000C3410000}"/>
    <cellStyle name="20% - Accent4 5 3 2 4 2" xfId="16849" xr:uid="{00000000-0005-0000-0000-0000C4410000}"/>
    <cellStyle name="20% - Accent4 5 3 2 5" xfId="16850" xr:uid="{00000000-0005-0000-0000-0000C5410000}"/>
    <cellStyle name="20% - Accent4 5 3 2 6" xfId="16851" xr:uid="{00000000-0005-0000-0000-0000C6410000}"/>
    <cellStyle name="20% - Accent4 5 3 3" xfId="16852" xr:uid="{00000000-0005-0000-0000-0000C7410000}"/>
    <cellStyle name="20% - Accent4 5 3 3 2" xfId="16853" xr:uid="{00000000-0005-0000-0000-0000C8410000}"/>
    <cellStyle name="20% - Accent4 5 3 3 2 2" xfId="16854" xr:uid="{00000000-0005-0000-0000-0000C9410000}"/>
    <cellStyle name="20% - Accent4 5 3 3 3" xfId="16855" xr:uid="{00000000-0005-0000-0000-0000CA410000}"/>
    <cellStyle name="20% - Accent4 5 3 3 4" xfId="16856" xr:uid="{00000000-0005-0000-0000-0000CB410000}"/>
    <cellStyle name="20% - Accent4 5 3 4" xfId="16857" xr:uid="{00000000-0005-0000-0000-0000CC410000}"/>
    <cellStyle name="20% - Accent4 5 3 4 2" xfId="16858" xr:uid="{00000000-0005-0000-0000-0000CD410000}"/>
    <cellStyle name="20% - Accent4 5 3 4 2 2" xfId="16859" xr:uid="{00000000-0005-0000-0000-0000CE410000}"/>
    <cellStyle name="20% - Accent4 5 3 4 3" xfId="16860" xr:uid="{00000000-0005-0000-0000-0000CF410000}"/>
    <cellStyle name="20% - Accent4 5 3 4 4" xfId="16861" xr:uid="{00000000-0005-0000-0000-0000D0410000}"/>
    <cellStyle name="20% - Accent4 5 3 5" xfId="16862" xr:uid="{00000000-0005-0000-0000-0000D1410000}"/>
    <cellStyle name="20% - Accent4 5 3 5 2" xfId="16863" xr:uid="{00000000-0005-0000-0000-0000D2410000}"/>
    <cellStyle name="20% - Accent4 5 3 6" xfId="16864" xr:uid="{00000000-0005-0000-0000-0000D3410000}"/>
    <cellStyle name="20% - Accent4 5 3 7" xfId="16865" xr:uid="{00000000-0005-0000-0000-0000D4410000}"/>
    <cellStyle name="20% - Accent4 5 4" xfId="16866" xr:uid="{00000000-0005-0000-0000-0000D5410000}"/>
    <cellStyle name="20% - Accent4 5 5" xfId="16867" xr:uid="{00000000-0005-0000-0000-0000D6410000}"/>
    <cellStyle name="20% - Accent4 5 5 2" xfId="16868" xr:uid="{00000000-0005-0000-0000-0000D7410000}"/>
    <cellStyle name="20% - Accent4 5 5 2 2" xfId="16869" xr:uid="{00000000-0005-0000-0000-0000D8410000}"/>
    <cellStyle name="20% - Accent4 5 5 2 2 2" xfId="16870" xr:uid="{00000000-0005-0000-0000-0000D9410000}"/>
    <cellStyle name="20% - Accent4 5 5 2 3" xfId="16871" xr:uid="{00000000-0005-0000-0000-0000DA410000}"/>
    <cellStyle name="20% - Accent4 5 5 2 4" xfId="16872" xr:uid="{00000000-0005-0000-0000-0000DB410000}"/>
    <cellStyle name="20% - Accent4 5 5 3" xfId="16873" xr:uid="{00000000-0005-0000-0000-0000DC410000}"/>
    <cellStyle name="20% - Accent4 5 5 3 2" xfId="16874" xr:uid="{00000000-0005-0000-0000-0000DD410000}"/>
    <cellStyle name="20% - Accent4 5 5 3 2 2" xfId="16875" xr:uid="{00000000-0005-0000-0000-0000DE410000}"/>
    <cellStyle name="20% - Accent4 5 5 3 3" xfId="16876" xr:uid="{00000000-0005-0000-0000-0000DF410000}"/>
    <cellStyle name="20% - Accent4 5 5 3 4" xfId="16877" xr:uid="{00000000-0005-0000-0000-0000E0410000}"/>
    <cellStyle name="20% - Accent4 5 5 4" xfId="16878" xr:uid="{00000000-0005-0000-0000-0000E1410000}"/>
    <cellStyle name="20% - Accent4 5 5 4 2" xfId="16879" xr:uid="{00000000-0005-0000-0000-0000E2410000}"/>
    <cellStyle name="20% - Accent4 5 5 5" xfId="16880" xr:uid="{00000000-0005-0000-0000-0000E3410000}"/>
    <cellStyle name="20% - Accent4 5 5 6" xfId="16881" xr:uid="{00000000-0005-0000-0000-0000E4410000}"/>
    <cellStyle name="20% - Accent4 5 6" xfId="16882" xr:uid="{00000000-0005-0000-0000-0000E5410000}"/>
    <cellStyle name="20% - Accent4 5 6 2" xfId="16883" xr:uid="{00000000-0005-0000-0000-0000E6410000}"/>
    <cellStyle name="20% - Accent4 5 6 2 2" xfId="16884" xr:uid="{00000000-0005-0000-0000-0000E7410000}"/>
    <cellStyle name="20% - Accent4 5 6 3" xfId="16885" xr:uid="{00000000-0005-0000-0000-0000E8410000}"/>
    <cellStyle name="20% - Accent4 5 6 4" xfId="16886" xr:uid="{00000000-0005-0000-0000-0000E9410000}"/>
    <cellStyle name="20% - Accent4 5 7" xfId="16887" xr:uid="{00000000-0005-0000-0000-0000EA410000}"/>
    <cellStyle name="20% - Accent4 5 7 2" xfId="16888" xr:uid="{00000000-0005-0000-0000-0000EB410000}"/>
    <cellStyle name="20% - Accent4 5 7 2 2" xfId="16889" xr:uid="{00000000-0005-0000-0000-0000EC410000}"/>
    <cellStyle name="20% - Accent4 5 7 3" xfId="16890" xr:uid="{00000000-0005-0000-0000-0000ED410000}"/>
    <cellStyle name="20% - Accent4 5 7 4" xfId="16891" xr:uid="{00000000-0005-0000-0000-0000EE410000}"/>
    <cellStyle name="20% - Accent4 5 8" xfId="16892" xr:uid="{00000000-0005-0000-0000-0000EF410000}"/>
    <cellStyle name="20% - Accent4 5 8 2" xfId="16893" xr:uid="{00000000-0005-0000-0000-0000F0410000}"/>
    <cellStyle name="20% - Accent4 5 9" xfId="16894" xr:uid="{00000000-0005-0000-0000-0000F1410000}"/>
    <cellStyle name="20% - Accent4 6" xfId="16895" xr:uid="{00000000-0005-0000-0000-0000F2410000}"/>
    <cellStyle name="20% - Accent4 6 10" xfId="16896" xr:uid="{00000000-0005-0000-0000-0000F3410000}"/>
    <cellStyle name="20% - Accent4 6 2" xfId="16897" xr:uid="{00000000-0005-0000-0000-0000F4410000}"/>
    <cellStyle name="20% - Accent4 6 2 2" xfId="16898" xr:uid="{00000000-0005-0000-0000-0000F5410000}"/>
    <cellStyle name="20% - Accent4 6 2 2 2" xfId="16899" xr:uid="{00000000-0005-0000-0000-0000F6410000}"/>
    <cellStyle name="20% - Accent4 6 2 2 2 2" xfId="16900" xr:uid="{00000000-0005-0000-0000-0000F7410000}"/>
    <cellStyle name="20% - Accent4 6 2 2 2 2 2" xfId="16901" xr:uid="{00000000-0005-0000-0000-0000F8410000}"/>
    <cellStyle name="20% - Accent4 6 2 2 2 2 2 2" xfId="16902" xr:uid="{00000000-0005-0000-0000-0000F9410000}"/>
    <cellStyle name="20% - Accent4 6 2 2 2 2 3" xfId="16903" xr:uid="{00000000-0005-0000-0000-0000FA410000}"/>
    <cellStyle name="20% - Accent4 6 2 2 2 2 4" xfId="16904" xr:uid="{00000000-0005-0000-0000-0000FB410000}"/>
    <cellStyle name="20% - Accent4 6 2 2 2 3" xfId="16905" xr:uid="{00000000-0005-0000-0000-0000FC410000}"/>
    <cellStyle name="20% - Accent4 6 2 2 2 3 2" xfId="16906" xr:uid="{00000000-0005-0000-0000-0000FD410000}"/>
    <cellStyle name="20% - Accent4 6 2 2 2 3 2 2" xfId="16907" xr:uid="{00000000-0005-0000-0000-0000FE410000}"/>
    <cellStyle name="20% - Accent4 6 2 2 2 3 3" xfId="16908" xr:uid="{00000000-0005-0000-0000-0000FF410000}"/>
    <cellStyle name="20% - Accent4 6 2 2 2 3 4" xfId="16909" xr:uid="{00000000-0005-0000-0000-000000420000}"/>
    <cellStyle name="20% - Accent4 6 2 2 2 4" xfId="16910" xr:uid="{00000000-0005-0000-0000-000001420000}"/>
    <cellStyle name="20% - Accent4 6 2 2 2 4 2" xfId="16911" xr:uid="{00000000-0005-0000-0000-000002420000}"/>
    <cellStyle name="20% - Accent4 6 2 2 2 5" xfId="16912" xr:uid="{00000000-0005-0000-0000-000003420000}"/>
    <cellStyle name="20% - Accent4 6 2 2 2 6" xfId="16913" xr:uid="{00000000-0005-0000-0000-000004420000}"/>
    <cellStyle name="20% - Accent4 6 2 2 3" xfId="16914" xr:uid="{00000000-0005-0000-0000-000005420000}"/>
    <cellStyle name="20% - Accent4 6 2 2 3 2" xfId="16915" xr:uid="{00000000-0005-0000-0000-000006420000}"/>
    <cellStyle name="20% - Accent4 6 2 2 3 2 2" xfId="16916" xr:uid="{00000000-0005-0000-0000-000007420000}"/>
    <cellStyle name="20% - Accent4 6 2 2 3 3" xfId="16917" xr:uid="{00000000-0005-0000-0000-000008420000}"/>
    <cellStyle name="20% - Accent4 6 2 2 3 4" xfId="16918" xr:uid="{00000000-0005-0000-0000-000009420000}"/>
    <cellStyle name="20% - Accent4 6 2 2 4" xfId="16919" xr:uid="{00000000-0005-0000-0000-00000A420000}"/>
    <cellStyle name="20% - Accent4 6 2 2 4 2" xfId="16920" xr:uid="{00000000-0005-0000-0000-00000B420000}"/>
    <cellStyle name="20% - Accent4 6 2 2 4 2 2" xfId="16921" xr:uid="{00000000-0005-0000-0000-00000C420000}"/>
    <cellStyle name="20% - Accent4 6 2 2 4 3" xfId="16922" xr:uid="{00000000-0005-0000-0000-00000D420000}"/>
    <cellStyle name="20% - Accent4 6 2 2 4 4" xfId="16923" xr:uid="{00000000-0005-0000-0000-00000E420000}"/>
    <cellStyle name="20% - Accent4 6 2 2 5" xfId="16924" xr:uid="{00000000-0005-0000-0000-00000F420000}"/>
    <cellStyle name="20% - Accent4 6 2 2 5 2" xfId="16925" xr:uid="{00000000-0005-0000-0000-000010420000}"/>
    <cellStyle name="20% - Accent4 6 2 2 6" xfId="16926" xr:uid="{00000000-0005-0000-0000-000011420000}"/>
    <cellStyle name="20% - Accent4 6 2 2 7" xfId="16927" xr:uid="{00000000-0005-0000-0000-000012420000}"/>
    <cellStyle name="20% - Accent4 6 2 3" xfId="16928" xr:uid="{00000000-0005-0000-0000-000013420000}"/>
    <cellStyle name="20% - Accent4 6 2 3 2" xfId="16929" xr:uid="{00000000-0005-0000-0000-000014420000}"/>
    <cellStyle name="20% - Accent4 6 2 3 2 2" xfId="16930" xr:uid="{00000000-0005-0000-0000-000015420000}"/>
    <cellStyle name="20% - Accent4 6 2 3 2 2 2" xfId="16931" xr:uid="{00000000-0005-0000-0000-000016420000}"/>
    <cellStyle name="20% - Accent4 6 2 3 2 3" xfId="16932" xr:uid="{00000000-0005-0000-0000-000017420000}"/>
    <cellStyle name="20% - Accent4 6 2 3 2 4" xfId="16933" xr:uid="{00000000-0005-0000-0000-000018420000}"/>
    <cellStyle name="20% - Accent4 6 2 3 3" xfId="16934" xr:uid="{00000000-0005-0000-0000-000019420000}"/>
    <cellStyle name="20% - Accent4 6 2 3 3 2" xfId="16935" xr:uid="{00000000-0005-0000-0000-00001A420000}"/>
    <cellStyle name="20% - Accent4 6 2 3 3 2 2" xfId="16936" xr:uid="{00000000-0005-0000-0000-00001B420000}"/>
    <cellStyle name="20% - Accent4 6 2 3 3 3" xfId="16937" xr:uid="{00000000-0005-0000-0000-00001C420000}"/>
    <cellStyle name="20% - Accent4 6 2 3 3 4" xfId="16938" xr:uid="{00000000-0005-0000-0000-00001D420000}"/>
    <cellStyle name="20% - Accent4 6 2 3 4" xfId="16939" xr:uid="{00000000-0005-0000-0000-00001E420000}"/>
    <cellStyle name="20% - Accent4 6 2 3 4 2" xfId="16940" xr:uid="{00000000-0005-0000-0000-00001F420000}"/>
    <cellStyle name="20% - Accent4 6 2 3 5" xfId="16941" xr:uid="{00000000-0005-0000-0000-000020420000}"/>
    <cellStyle name="20% - Accent4 6 2 3 6" xfId="16942" xr:uid="{00000000-0005-0000-0000-000021420000}"/>
    <cellStyle name="20% - Accent4 6 2 4" xfId="16943" xr:uid="{00000000-0005-0000-0000-000022420000}"/>
    <cellStyle name="20% - Accent4 6 2 4 2" xfId="16944" xr:uid="{00000000-0005-0000-0000-000023420000}"/>
    <cellStyle name="20% - Accent4 6 2 4 2 2" xfId="16945" xr:uid="{00000000-0005-0000-0000-000024420000}"/>
    <cellStyle name="20% - Accent4 6 2 4 3" xfId="16946" xr:uid="{00000000-0005-0000-0000-000025420000}"/>
    <cellStyle name="20% - Accent4 6 2 4 4" xfId="16947" xr:uid="{00000000-0005-0000-0000-000026420000}"/>
    <cellStyle name="20% - Accent4 6 2 5" xfId="16948" xr:uid="{00000000-0005-0000-0000-000027420000}"/>
    <cellStyle name="20% - Accent4 6 2 5 2" xfId="16949" xr:uid="{00000000-0005-0000-0000-000028420000}"/>
    <cellStyle name="20% - Accent4 6 2 5 2 2" xfId="16950" xr:uid="{00000000-0005-0000-0000-000029420000}"/>
    <cellStyle name="20% - Accent4 6 2 5 3" xfId="16951" xr:uid="{00000000-0005-0000-0000-00002A420000}"/>
    <cellStyle name="20% - Accent4 6 2 5 4" xfId="16952" xr:uid="{00000000-0005-0000-0000-00002B420000}"/>
    <cellStyle name="20% - Accent4 6 2 6" xfId="16953" xr:uid="{00000000-0005-0000-0000-00002C420000}"/>
    <cellStyle name="20% - Accent4 6 2 6 2" xfId="16954" xr:uid="{00000000-0005-0000-0000-00002D420000}"/>
    <cellStyle name="20% - Accent4 6 2 7" xfId="16955" xr:uid="{00000000-0005-0000-0000-00002E420000}"/>
    <cellStyle name="20% - Accent4 6 2 8" xfId="16956" xr:uid="{00000000-0005-0000-0000-00002F420000}"/>
    <cellStyle name="20% - Accent4 6 3" xfId="16957" xr:uid="{00000000-0005-0000-0000-000030420000}"/>
    <cellStyle name="20% - Accent4 6 3 2" xfId="16958" xr:uid="{00000000-0005-0000-0000-000031420000}"/>
    <cellStyle name="20% - Accent4 6 3 2 2" xfId="16959" xr:uid="{00000000-0005-0000-0000-000032420000}"/>
    <cellStyle name="20% - Accent4 6 3 2 2 2" xfId="16960" xr:uid="{00000000-0005-0000-0000-000033420000}"/>
    <cellStyle name="20% - Accent4 6 3 2 2 2 2" xfId="16961" xr:uid="{00000000-0005-0000-0000-000034420000}"/>
    <cellStyle name="20% - Accent4 6 3 2 2 3" xfId="16962" xr:uid="{00000000-0005-0000-0000-000035420000}"/>
    <cellStyle name="20% - Accent4 6 3 2 2 4" xfId="16963" xr:uid="{00000000-0005-0000-0000-000036420000}"/>
    <cellStyle name="20% - Accent4 6 3 2 3" xfId="16964" xr:uid="{00000000-0005-0000-0000-000037420000}"/>
    <cellStyle name="20% - Accent4 6 3 2 3 2" xfId="16965" xr:uid="{00000000-0005-0000-0000-000038420000}"/>
    <cellStyle name="20% - Accent4 6 3 2 3 2 2" xfId="16966" xr:uid="{00000000-0005-0000-0000-000039420000}"/>
    <cellStyle name="20% - Accent4 6 3 2 3 3" xfId="16967" xr:uid="{00000000-0005-0000-0000-00003A420000}"/>
    <cellStyle name="20% - Accent4 6 3 2 3 4" xfId="16968" xr:uid="{00000000-0005-0000-0000-00003B420000}"/>
    <cellStyle name="20% - Accent4 6 3 2 4" xfId="16969" xr:uid="{00000000-0005-0000-0000-00003C420000}"/>
    <cellStyle name="20% - Accent4 6 3 2 4 2" xfId="16970" xr:uid="{00000000-0005-0000-0000-00003D420000}"/>
    <cellStyle name="20% - Accent4 6 3 2 5" xfId="16971" xr:uid="{00000000-0005-0000-0000-00003E420000}"/>
    <cellStyle name="20% - Accent4 6 3 2 6" xfId="16972" xr:uid="{00000000-0005-0000-0000-00003F420000}"/>
    <cellStyle name="20% - Accent4 6 3 3" xfId="16973" xr:uid="{00000000-0005-0000-0000-000040420000}"/>
    <cellStyle name="20% - Accent4 6 3 3 2" xfId="16974" xr:uid="{00000000-0005-0000-0000-000041420000}"/>
    <cellStyle name="20% - Accent4 6 3 3 2 2" xfId="16975" xr:uid="{00000000-0005-0000-0000-000042420000}"/>
    <cellStyle name="20% - Accent4 6 3 3 3" xfId="16976" xr:uid="{00000000-0005-0000-0000-000043420000}"/>
    <cellStyle name="20% - Accent4 6 3 3 4" xfId="16977" xr:uid="{00000000-0005-0000-0000-000044420000}"/>
    <cellStyle name="20% - Accent4 6 3 4" xfId="16978" xr:uid="{00000000-0005-0000-0000-000045420000}"/>
    <cellStyle name="20% - Accent4 6 3 4 2" xfId="16979" xr:uid="{00000000-0005-0000-0000-000046420000}"/>
    <cellStyle name="20% - Accent4 6 3 4 2 2" xfId="16980" xr:uid="{00000000-0005-0000-0000-000047420000}"/>
    <cellStyle name="20% - Accent4 6 3 4 3" xfId="16981" xr:uid="{00000000-0005-0000-0000-000048420000}"/>
    <cellStyle name="20% - Accent4 6 3 4 4" xfId="16982" xr:uid="{00000000-0005-0000-0000-000049420000}"/>
    <cellStyle name="20% - Accent4 6 3 5" xfId="16983" xr:uid="{00000000-0005-0000-0000-00004A420000}"/>
    <cellStyle name="20% - Accent4 6 3 5 2" xfId="16984" xr:uid="{00000000-0005-0000-0000-00004B420000}"/>
    <cellStyle name="20% - Accent4 6 3 6" xfId="16985" xr:uid="{00000000-0005-0000-0000-00004C420000}"/>
    <cellStyle name="20% - Accent4 6 3 7" xfId="16986" xr:uid="{00000000-0005-0000-0000-00004D420000}"/>
    <cellStyle name="20% - Accent4 6 4" xfId="16987" xr:uid="{00000000-0005-0000-0000-00004E420000}"/>
    <cellStyle name="20% - Accent4 6 5" xfId="16988" xr:uid="{00000000-0005-0000-0000-00004F420000}"/>
    <cellStyle name="20% - Accent4 6 5 2" xfId="16989" xr:uid="{00000000-0005-0000-0000-000050420000}"/>
    <cellStyle name="20% - Accent4 6 5 2 2" xfId="16990" xr:uid="{00000000-0005-0000-0000-000051420000}"/>
    <cellStyle name="20% - Accent4 6 5 2 2 2" xfId="16991" xr:uid="{00000000-0005-0000-0000-000052420000}"/>
    <cellStyle name="20% - Accent4 6 5 2 3" xfId="16992" xr:uid="{00000000-0005-0000-0000-000053420000}"/>
    <cellStyle name="20% - Accent4 6 5 2 4" xfId="16993" xr:uid="{00000000-0005-0000-0000-000054420000}"/>
    <cellStyle name="20% - Accent4 6 5 3" xfId="16994" xr:uid="{00000000-0005-0000-0000-000055420000}"/>
    <cellStyle name="20% - Accent4 6 5 3 2" xfId="16995" xr:uid="{00000000-0005-0000-0000-000056420000}"/>
    <cellStyle name="20% - Accent4 6 5 3 2 2" xfId="16996" xr:uid="{00000000-0005-0000-0000-000057420000}"/>
    <cellStyle name="20% - Accent4 6 5 3 3" xfId="16997" xr:uid="{00000000-0005-0000-0000-000058420000}"/>
    <cellStyle name="20% - Accent4 6 5 3 4" xfId="16998" xr:uid="{00000000-0005-0000-0000-000059420000}"/>
    <cellStyle name="20% - Accent4 6 5 4" xfId="16999" xr:uid="{00000000-0005-0000-0000-00005A420000}"/>
    <cellStyle name="20% - Accent4 6 5 4 2" xfId="17000" xr:uid="{00000000-0005-0000-0000-00005B420000}"/>
    <cellStyle name="20% - Accent4 6 5 5" xfId="17001" xr:uid="{00000000-0005-0000-0000-00005C420000}"/>
    <cellStyle name="20% - Accent4 6 5 6" xfId="17002" xr:uid="{00000000-0005-0000-0000-00005D420000}"/>
    <cellStyle name="20% - Accent4 6 6" xfId="17003" xr:uid="{00000000-0005-0000-0000-00005E420000}"/>
    <cellStyle name="20% - Accent4 6 6 2" xfId="17004" xr:uid="{00000000-0005-0000-0000-00005F420000}"/>
    <cellStyle name="20% - Accent4 6 6 2 2" xfId="17005" xr:uid="{00000000-0005-0000-0000-000060420000}"/>
    <cellStyle name="20% - Accent4 6 6 3" xfId="17006" xr:uid="{00000000-0005-0000-0000-000061420000}"/>
    <cellStyle name="20% - Accent4 6 6 4" xfId="17007" xr:uid="{00000000-0005-0000-0000-000062420000}"/>
    <cellStyle name="20% - Accent4 6 7" xfId="17008" xr:uid="{00000000-0005-0000-0000-000063420000}"/>
    <cellStyle name="20% - Accent4 6 7 2" xfId="17009" xr:uid="{00000000-0005-0000-0000-000064420000}"/>
    <cellStyle name="20% - Accent4 6 7 2 2" xfId="17010" xr:uid="{00000000-0005-0000-0000-000065420000}"/>
    <cellStyle name="20% - Accent4 6 7 3" xfId="17011" xr:uid="{00000000-0005-0000-0000-000066420000}"/>
    <cellStyle name="20% - Accent4 6 7 4" xfId="17012" xr:uid="{00000000-0005-0000-0000-000067420000}"/>
    <cellStyle name="20% - Accent4 6 8" xfId="17013" xr:uid="{00000000-0005-0000-0000-000068420000}"/>
    <cellStyle name="20% - Accent4 6 8 2" xfId="17014" xr:uid="{00000000-0005-0000-0000-000069420000}"/>
    <cellStyle name="20% - Accent4 6 9" xfId="17015" xr:uid="{00000000-0005-0000-0000-00006A420000}"/>
    <cellStyle name="20% - Accent4 7" xfId="17016" xr:uid="{00000000-0005-0000-0000-00006B420000}"/>
    <cellStyle name="20% - Accent4 7 10" xfId="17017" xr:uid="{00000000-0005-0000-0000-00006C420000}"/>
    <cellStyle name="20% - Accent4 7 2" xfId="17018" xr:uid="{00000000-0005-0000-0000-00006D420000}"/>
    <cellStyle name="20% - Accent4 7 2 2" xfId="17019" xr:uid="{00000000-0005-0000-0000-00006E420000}"/>
    <cellStyle name="20% - Accent4 7 2 2 2" xfId="17020" xr:uid="{00000000-0005-0000-0000-00006F420000}"/>
    <cellStyle name="20% - Accent4 7 2 2 2 2" xfId="17021" xr:uid="{00000000-0005-0000-0000-000070420000}"/>
    <cellStyle name="20% - Accent4 7 2 2 2 2 2" xfId="17022" xr:uid="{00000000-0005-0000-0000-000071420000}"/>
    <cellStyle name="20% - Accent4 7 2 2 2 2 2 2" xfId="17023" xr:uid="{00000000-0005-0000-0000-000072420000}"/>
    <cellStyle name="20% - Accent4 7 2 2 2 2 3" xfId="17024" xr:uid="{00000000-0005-0000-0000-000073420000}"/>
    <cellStyle name="20% - Accent4 7 2 2 2 2 4" xfId="17025" xr:uid="{00000000-0005-0000-0000-000074420000}"/>
    <cellStyle name="20% - Accent4 7 2 2 2 3" xfId="17026" xr:uid="{00000000-0005-0000-0000-000075420000}"/>
    <cellStyle name="20% - Accent4 7 2 2 2 3 2" xfId="17027" xr:uid="{00000000-0005-0000-0000-000076420000}"/>
    <cellStyle name="20% - Accent4 7 2 2 2 3 2 2" xfId="17028" xr:uid="{00000000-0005-0000-0000-000077420000}"/>
    <cellStyle name="20% - Accent4 7 2 2 2 3 3" xfId="17029" xr:uid="{00000000-0005-0000-0000-000078420000}"/>
    <cellStyle name="20% - Accent4 7 2 2 2 3 4" xfId="17030" xr:uid="{00000000-0005-0000-0000-000079420000}"/>
    <cellStyle name="20% - Accent4 7 2 2 2 4" xfId="17031" xr:uid="{00000000-0005-0000-0000-00007A420000}"/>
    <cellStyle name="20% - Accent4 7 2 2 2 4 2" xfId="17032" xr:uid="{00000000-0005-0000-0000-00007B420000}"/>
    <cellStyle name="20% - Accent4 7 2 2 2 5" xfId="17033" xr:uid="{00000000-0005-0000-0000-00007C420000}"/>
    <cellStyle name="20% - Accent4 7 2 2 2 6" xfId="17034" xr:uid="{00000000-0005-0000-0000-00007D420000}"/>
    <cellStyle name="20% - Accent4 7 2 2 3" xfId="17035" xr:uid="{00000000-0005-0000-0000-00007E420000}"/>
    <cellStyle name="20% - Accent4 7 2 2 3 2" xfId="17036" xr:uid="{00000000-0005-0000-0000-00007F420000}"/>
    <cellStyle name="20% - Accent4 7 2 2 3 2 2" xfId="17037" xr:uid="{00000000-0005-0000-0000-000080420000}"/>
    <cellStyle name="20% - Accent4 7 2 2 3 3" xfId="17038" xr:uid="{00000000-0005-0000-0000-000081420000}"/>
    <cellStyle name="20% - Accent4 7 2 2 3 4" xfId="17039" xr:uid="{00000000-0005-0000-0000-000082420000}"/>
    <cellStyle name="20% - Accent4 7 2 2 4" xfId="17040" xr:uid="{00000000-0005-0000-0000-000083420000}"/>
    <cellStyle name="20% - Accent4 7 2 2 4 2" xfId="17041" xr:uid="{00000000-0005-0000-0000-000084420000}"/>
    <cellStyle name="20% - Accent4 7 2 2 4 2 2" xfId="17042" xr:uid="{00000000-0005-0000-0000-000085420000}"/>
    <cellStyle name="20% - Accent4 7 2 2 4 3" xfId="17043" xr:uid="{00000000-0005-0000-0000-000086420000}"/>
    <cellStyle name="20% - Accent4 7 2 2 4 4" xfId="17044" xr:uid="{00000000-0005-0000-0000-000087420000}"/>
    <cellStyle name="20% - Accent4 7 2 2 5" xfId="17045" xr:uid="{00000000-0005-0000-0000-000088420000}"/>
    <cellStyle name="20% - Accent4 7 2 2 5 2" xfId="17046" xr:uid="{00000000-0005-0000-0000-000089420000}"/>
    <cellStyle name="20% - Accent4 7 2 2 6" xfId="17047" xr:uid="{00000000-0005-0000-0000-00008A420000}"/>
    <cellStyle name="20% - Accent4 7 2 2 7" xfId="17048" xr:uid="{00000000-0005-0000-0000-00008B420000}"/>
    <cellStyle name="20% - Accent4 7 2 3" xfId="17049" xr:uid="{00000000-0005-0000-0000-00008C420000}"/>
    <cellStyle name="20% - Accent4 7 2 3 2" xfId="17050" xr:uid="{00000000-0005-0000-0000-00008D420000}"/>
    <cellStyle name="20% - Accent4 7 2 3 2 2" xfId="17051" xr:uid="{00000000-0005-0000-0000-00008E420000}"/>
    <cellStyle name="20% - Accent4 7 2 3 2 2 2" xfId="17052" xr:uid="{00000000-0005-0000-0000-00008F420000}"/>
    <cellStyle name="20% - Accent4 7 2 3 2 3" xfId="17053" xr:uid="{00000000-0005-0000-0000-000090420000}"/>
    <cellStyle name="20% - Accent4 7 2 3 2 4" xfId="17054" xr:uid="{00000000-0005-0000-0000-000091420000}"/>
    <cellStyle name="20% - Accent4 7 2 3 3" xfId="17055" xr:uid="{00000000-0005-0000-0000-000092420000}"/>
    <cellStyle name="20% - Accent4 7 2 3 3 2" xfId="17056" xr:uid="{00000000-0005-0000-0000-000093420000}"/>
    <cellStyle name="20% - Accent4 7 2 3 3 2 2" xfId="17057" xr:uid="{00000000-0005-0000-0000-000094420000}"/>
    <cellStyle name="20% - Accent4 7 2 3 3 3" xfId="17058" xr:uid="{00000000-0005-0000-0000-000095420000}"/>
    <cellStyle name="20% - Accent4 7 2 3 3 4" xfId="17059" xr:uid="{00000000-0005-0000-0000-000096420000}"/>
    <cellStyle name="20% - Accent4 7 2 3 4" xfId="17060" xr:uid="{00000000-0005-0000-0000-000097420000}"/>
    <cellStyle name="20% - Accent4 7 2 3 4 2" xfId="17061" xr:uid="{00000000-0005-0000-0000-000098420000}"/>
    <cellStyle name="20% - Accent4 7 2 3 5" xfId="17062" xr:uid="{00000000-0005-0000-0000-000099420000}"/>
    <cellStyle name="20% - Accent4 7 2 3 6" xfId="17063" xr:uid="{00000000-0005-0000-0000-00009A420000}"/>
    <cellStyle name="20% - Accent4 7 2 4" xfId="17064" xr:uid="{00000000-0005-0000-0000-00009B420000}"/>
    <cellStyle name="20% - Accent4 7 2 4 2" xfId="17065" xr:uid="{00000000-0005-0000-0000-00009C420000}"/>
    <cellStyle name="20% - Accent4 7 2 4 2 2" xfId="17066" xr:uid="{00000000-0005-0000-0000-00009D420000}"/>
    <cellStyle name="20% - Accent4 7 2 4 3" xfId="17067" xr:uid="{00000000-0005-0000-0000-00009E420000}"/>
    <cellStyle name="20% - Accent4 7 2 4 4" xfId="17068" xr:uid="{00000000-0005-0000-0000-00009F420000}"/>
    <cellStyle name="20% - Accent4 7 2 5" xfId="17069" xr:uid="{00000000-0005-0000-0000-0000A0420000}"/>
    <cellStyle name="20% - Accent4 7 2 5 2" xfId="17070" xr:uid="{00000000-0005-0000-0000-0000A1420000}"/>
    <cellStyle name="20% - Accent4 7 2 5 2 2" xfId="17071" xr:uid="{00000000-0005-0000-0000-0000A2420000}"/>
    <cellStyle name="20% - Accent4 7 2 5 3" xfId="17072" xr:uid="{00000000-0005-0000-0000-0000A3420000}"/>
    <cellStyle name="20% - Accent4 7 2 5 4" xfId="17073" xr:uid="{00000000-0005-0000-0000-0000A4420000}"/>
    <cellStyle name="20% - Accent4 7 2 6" xfId="17074" xr:uid="{00000000-0005-0000-0000-0000A5420000}"/>
    <cellStyle name="20% - Accent4 7 2 6 2" xfId="17075" xr:uid="{00000000-0005-0000-0000-0000A6420000}"/>
    <cellStyle name="20% - Accent4 7 2 7" xfId="17076" xr:uid="{00000000-0005-0000-0000-0000A7420000}"/>
    <cellStyle name="20% - Accent4 7 2 8" xfId="17077" xr:uid="{00000000-0005-0000-0000-0000A8420000}"/>
    <cellStyle name="20% - Accent4 7 3" xfId="17078" xr:uid="{00000000-0005-0000-0000-0000A9420000}"/>
    <cellStyle name="20% - Accent4 7 3 2" xfId="17079" xr:uid="{00000000-0005-0000-0000-0000AA420000}"/>
    <cellStyle name="20% - Accent4 7 3 2 2" xfId="17080" xr:uid="{00000000-0005-0000-0000-0000AB420000}"/>
    <cellStyle name="20% - Accent4 7 3 2 2 2" xfId="17081" xr:uid="{00000000-0005-0000-0000-0000AC420000}"/>
    <cellStyle name="20% - Accent4 7 3 2 2 2 2" xfId="17082" xr:uid="{00000000-0005-0000-0000-0000AD420000}"/>
    <cellStyle name="20% - Accent4 7 3 2 2 3" xfId="17083" xr:uid="{00000000-0005-0000-0000-0000AE420000}"/>
    <cellStyle name="20% - Accent4 7 3 2 2 4" xfId="17084" xr:uid="{00000000-0005-0000-0000-0000AF420000}"/>
    <cellStyle name="20% - Accent4 7 3 2 3" xfId="17085" xr:uid="{00000000-0005-0000-0000-0000B0420000}"/>
    <cellStyle name="20% - Accent4 7 3 2 3 2" xfId="17086" xr:uid="{00000000-0005-0000-0000-0000B1420000}"/>
    <cellStyle name="20% - Accent4 7 3 2 3 2 2" xfId="17087" xr:uid="{00000000-0005-0000-0000-0000B2420000}"/>
    <cellStyle name="20% - Accent4 7 3 2 3 3" xfId="17088" xr:uid="{00000000-0005-0000-0000-0000B3420000}"/>
    <cellStyle name="20% - Accent4 7 3 2 3 4" xfId="17089" xr:uid="{00000000-0005-0000-0000-0000B4420000}"/>
    <cellStyle name="20% - Accent4 7 3 2 4" xfId="17090" xr:uid="{00000000-0005-0000-0000-0000B5420000}"/>
    <cellStyle name="20% - Accent4 7 3 2 4 2" xfId="17091" xr:uid="{00000000-0005-0000-0000-0000B6420000}"/>
    <cellStyle name="20% - Accent4 7 3 2 5" xfId="17092" xr:uid="{00000000-0005-0000-0000-0000B7420000}"/>
    <cellStyle name="20% - Accent4 7 3 2 6" xfId="17093" xr:uid="{00000000-0005-0000-0000-0000B8420000}"/>
    <cellStyle name="20% - Accent4 7 3 3" xfId="17094" xr:uid="{00000000-0005-0000-0000-0000B9420000}"/>
    <cellStyle name="20% - Accent4 7 3 3 2" xfId="17095" xr:uid="{00000000-0005-0000-0000-0000BA420000}"/>
    <cellStyle name="20% - Accent4 7 3 3 2 2" xfId="17096" xr:uid="{00000000-0005-0000-0000-0000BB420000}"/>
    <cellStyle name="20% - Accent4 7 3 3 3" xfId="17097" xr:uid="{00000000-0005-0000-0000-0000BC420000}"/>
    <cellStyle name="20% - Accent4 7 3 3 4" xfId="17098" xr:uid="{00000000-0005-0000-0000-0000BD420000}"/>
    <cellStyle name="20% - Accent4 7 3 4" xfId="17099" xr:uid="{00000000-0005-0000-0000-0000BE420000}"/>
    <cellStyle name="20% - Accent4 7 3 4 2" xfId="17100" xr:uid="{00000000-0005-0000-0000-0000BF420000}"/>
    <cellStyle name="20% - Accent4 7 3 4 2 2" xfId="17101" xr:uid="{00000000-0005-0000-0000-0000C0420000}"/>
    <cellStyle name="20% - Accent4 7 3 4 3" xfId="17102" xr:uid="{00000000-0005-0000-0000-0000C1420000}"/>
    <cellStyle name="20% - Accent4 7 3 4 4" xfId="17103" xr:uid="{00000000-0005-0000-0000-0000C2420000}"/>
    <cellStyle name="20% - Accent4 7 3 5" xfId="17104" xr:uid="{00000000-0005-0000-0000-0000C3420000}"/>
    <cellStyle name="20% - Accent4 7 3 5 2" xfId="17105" xr:uid="{00000000-0005-0000-0000-0000C4420000}"/>
    <cellStyle name="20% - Accent4 7 3 6" xfId="17106" xr:uid="{00000000-0005-0000-0000-0000C5420000}"/>
    <cellStyle name="20% - Accent4 7 3 7" xfId="17107" xr:uid="{00000000-0005-0000-0000-0000C6420000}"/>
    <cellStyle name="20% - Accent4 7 4" xfId="17108" xr:uid="{00000000-0005-0000-0000-0000C7420000}"/>
    <cellStyle name="20% - Accent4 7 5" xfId="17109" xr:uid="{00000000-0005-0000-0000-0000C8420000}"/>
    <cellStyle name="20% - Accent4 7 5 2" xfId="17110" xr:uid="{00000000-0005-0000-0000-0000C9420000}"/>
    <cellStyle name="20% - Accent4 7 5 2 2" xfId="17111" xr:uid="{00000000-0005-0000-0000-0000CA420000}"/>
    <cellStyle name="20% - Accent4 7 5 2 2 2" xfId="17112" xr:uid="{00000000-0005-0000-0000-0000CB420000}"/>
    <cellStyle name="20% - Accent4 7 5 2 3" xfId="17113" xr:uid="{00000000-0005-0000-0000-0000CC420000}"/>
    <cellStyle name="20% - Accent4 7 5 2 4" xfId="17114" xr:uid="{00000000-0005-0000-0000-0000CD420000}"/>
    <cellStyle name="20% - Accent4 7 5 3" xfId="17115" xr:uid="{00000000-0005-0000-0000-0000CE420000}"/>
    <cellStyle name="20% - Accent4 7 5 3 2" xfId="17116" xr:uid="{00000000-0005-0000-0000-0000CF420000}"/>
    <cellStyle name="20% - Accent4 7 5 3 2 2" xfId="17117" xr:uid="{00000000-0005-0000-0000-0000D0420000}"/>
    <cellStyle name="20% - Accent4 7 5 3 3" xfId="17118" xr:uid="{00000000-0005-0000-0000-0000D1420000}"/>
    <cellStyle name="20% - Accent4 7 5 3 4" xfId="17119" xr:uid="{00000000-0005-0000-0000-0000D2420000}"/>
    <cellStyle name="20% - Accent4 7 5 4" xfId="17120" xr:uid="{00000000-0005-0000-0000-0000D3420000}"/>
    <cellStyle name="20% - Accent4 7 5 4 2" xfId="17121" xr:uid="{00000000-0005-0000-0000-0000D4420000}"/>
    <cellStyle name="20% - Accent4 7 5 5" xfId="17122" xr:uid="{00000000-0005-0000-0000-0000D5420000}"/>
    <cellStyle name="20% - Accent4 7 5 6" xfId="17123" xr:uid="{00000000-0005-0000-0000-0000D6420000}"/>
    <cellStyle name="20% - Accent4 7 6" xfId="17124" xr:uid="{00000000-0005-0000-0000-0000D7420000}"/>
    <cellStyle name="20% - Accent4 7 6 2" xfId="17125" xr:uid="{00000000-0005-0000-0000-0000D8420000}"/>
    <cellStyle name="20% - Accent4 7 6 2 2" xfId="17126" xr:uid="{00000000-0005-0000-0000-0000D9420000}"/>
    <cellStyle name="20% - Accent4 7 6 3" xfId="17127" xr:uid="{00000000-0005-0000-0000-0000DA420000}"/>
    <cellStyle name="20% - Accent4 7 6 4" xfId="17128" xr:uid="{00000000-0005-0000-0000-0000DB420000}"/>
    <cellStyle name="20% - Accent4 7 7" xfId="17129" xr:uid="{00000000-0005-0000-0000-0000DC420000}"/>
    <cellStyle name="20% - Accent4 7 7 2" xfId="17130" xr:uid="{00000000-0005-0000-0000-0000DD420000}"/>
    <cellStyle name="20% - Accent4 7 7 2 2" xfId="17131" xr:uid="{00000000-0005-0000-0000-0000DE420000}"/>
    <cellStyle name="20% - Accent4 7 7 3" xfId="17132" xr:uid="{00000000-0005-0000-0000-0000DF420000}"/>
    <cellStyle name="20% - Accent4 7 7 4" xfId="17133" xr:uid="{00000000-0005-0000-0000-0000E0420000}"/>
    <cellStyle name="20% - Accent4 7 8" xfId="17134" xr:uid="{00000000-0005-0000-0000-0000E1420000}"/>
    <cellStyle name="20% - Accent4 7 8 2" xfId="17135" xr:uid="{00000000-0005-0000-0000-0000E2420000}"/>
    <cellStyle name="20% - Accent4 7 9" xfId="17136" xr:uid="{00000000-0005-0000-0000-0000E3420000}"/>
    <cellStyle name="20% - Accent4 8" xfId="17137" xr:uid="{00000000-0005-0000-0000-0000E4420000}"/>
    <cellStyle name="20% - Accent4 8 10" xfId="17138" xr:uid="{00000000-0005-0000-0000-0000E5420000}"/>
    <cellStyle name="20% - Accent4 8 2" xfId="17139" xr:uid="{00000000-0005-0000-0000-0000E6420000}"/>
    <cellStyle name="20% - Accent4 8 2 2" xfId="17140" xr:uid="{00000000-0005-0000-0000-0000E7420000}"/>
    <cellStyle name="20% - Accent4 8 2 2 2" xfId="17141" xr:uid="{00000000-0005-0000-0000-0000E8420000}"/>
    <cellStyle name="20% - Accent4 8 2 2 2 2" xfId="17142" xr:uid="{00000000-0005-0000-0000-0000E9420000}"/>
    <cellStyle name="20% - Accent4 8 2 2 2 2 2" xfId="17143" xr:uid="{00000000-0005-0000-0000-0000EA420000}"/>
    <cellStyle name="20% - Accent4 8 2 2 2 2 2 2" xfId="17144" xr:uid="{00000000-0005-0000-0000-0000EB420000}"/>
    <cellStyle name="20% - Accent4 8 2 2 2 2 3" xfId="17145" xr:uid="{00000000-0005-0000-0000-0000EC420000}"/>
    <cellStyle name="20% - Accent4 8 2 2 2 2 4" xfId="17146" xr:uid="{00000000-0005-0000-0000-0000ED420000}"/>
    <cellStyle name="20% - Accent4 8 2 2 2 3" xfId="17147" xr:uid="{00000000-0005-0000-0000-0000EE420000}"/>
    <cellStyle name="20% - Accent4 8 2 2 2 3 2" xfId="17148" xr:uid="{00000000-0005-0000-0000-0000EF420000}"/>
    <cellStyle name="20% - Accent4 8 2 2 2 3 2 2" xfId="17149" xr:uid="{00000000-0005-0000-0000-0000F0420000}"/>
    <cellStyle name="20% - Accent4 8 2 2 2 3 3" xfId="17150" xr:uid="{00000000-0005-0000-0000-0000F1420000}"/>
    <cellStyle name="20% - Accent4 8 2 2 2 3 4" xfId="17151" xr:uid="{00000000-0005-0000-0000-0000F2420000}"/>
    <cellStyle name="20% - Accent4 8 2 2 2 4" xfId="17152" xr:uid="{00000000-0005-0000-0000-0000F3420000}"/>
    <cellStyle name="20% - Accent4 8 2 2 2 4 2" xfId="17153" xr:uid="{00000000-0005-0000-0000-0000F4420000}"/>
    <cellStyle name="20% - Accent4 8 2 2 2 5" xfId="17154" xr:uid="{00000000-0005-0000-0000-0000F5420000}"/>
    <cellStyle name="20% - Accent4 8 2 2 2 6" xfId="17155" xr:uid="{00000000-0005-0000-0000-0000F6420000}"/>
    <cellStyle name="20% - Accent4 8 2 2 3" xfId="17156" xr:uid="{00000000-0005-0000-0000-0000F7420000}"/>
    <cellStyle name="20% - Accent4 8 2 2 3 2" xfId="17157" xr:uid="{00000000-0005-0000-0000-0000F8420000}"/>
    <cellStyle name="20% - Accent4 8 2 2 3 2 2" xfId="17158" xr:uid="{00000000-0005-0000-0000-0000F9420000}"/>
    <cellStyle name="20% - Accent4 8 2 2 3 3" xfId="17159" xr:uid="{00000000-0005-0000-0000-0000FA420000}"/>
    <cellStyle name="20% - Accent4 8 2 2 3 4" xfId="17160" xr:uid="{00000000-0005-0000-0000-0000FB420000}"/>
    <cellStyle name="20% - Accent4 8 2 2 4" xfId="17161" xr:uid="{00000000-0005-0000-0000-0000FC420000}"/>
    <cellStyle name="20% - Accent4 8 2 2 4 2" xfId="17162" xr:uid="{00000000-0005-0000-0000-0000FD420000}"/>
    <cellStyle name="20% - Accent4 8 2 2 4 2 2" xfId="17163" xr:uid="{00000000-0005-0000-0000-0000FE420000}"/>
    <cellStyle name="20% - Accent4 8 2 2 4 3" xfId="17164" xr:uid="{00000000-0005-0000-0000-0000FF420000}"/>
    <cellStyle name="20% - Accent4 8 2 2 4 4" xfId="17165" xr:uid="{00000000-0005-0000-0000-000000430000}"/>
    <cellStyle name="20% - Accent4 8 2 2 5" xfId="17166" xr:uid="{00000000-0005-0000-0000-000001430000}"/>
    <cellStyle name="20% - Accent4 8 2 2 5 2" xfId="17167" xr:uid="{00000000-0005-0000-0000-000002430000}"/>
    <cellStyle name="20% - Accent4 8 2 2 6" xfId="17168" xr:uid="{00000000-0005-0000-0000-000003430000}"/>
    <cellStyle name="20% - Accent4 8 2 2 7" xfId="17169" xr:uid="{00000000-0005-0000-0000-000004430000}"/>
    <cellStyle name="20% - Accent4 8 2 3" xfId="17170" xr:uid="{00000000-0005-0000-0000-000005430000}"/>
    <cellStyle name="20% - Accent4 8 2 3 2" xfId="17171" xr:uid="{00000000-0005-0000-0000-000006430000}"/>
    <cellStyle name="20% - Accent4 8 2 3 2 2" xfId="17172" xr:uid="{00000000-0005-0000-0000-000007430000}"/>
    <cellStyle name="20% - Accent4 8 2 3 2 2 2" xfId="17173" xr:uid="{00000000-0005-0000-0000-000008430000}"/>
    <cellStyle name="20% - Accent4 8 2 3 2 3" xfId="17174" xr:uid="{00000000-0005-0000-0000-000009430000}"/>
    <cellStyle name="20% - Accent4 8 2 3 2 4" xfId="17175" xr:uid="{00000000-0005-0000-0000-00000A430000}"/>
    <cellStyle name="20% - Accent4 8 2 3 3" xfId="17176" xr:uid="{00000000-0005-0000-0000-00000B430000}"/>
    <cellStyle name="20% - Accent4 8 2 3 3 2" xfId="17177" xr:uid="{00000000-0005-0000-0000-00000C430000}"/>
    <cellStyle name="20% - Accent4 8 2 3 3 2 2" xfId="17178" xr:uid="{00000000-0005-0000-0000-00000D430000}"/>
    <cellStyle name="20% - Accent4 8 2 3 3 3" xfId="17179" xr:uid="{00000000-0005-0000-0000-00000E430000}"/>
    <cellStyle name="20% - Accent4 8 2 3 3 4" xfId="17180" xr:uid="{00000000-0005-0000-0000-00000F430000}"/>
    <cellStyle name="20% - Accent4 8 2 3 4" xfId="17181" xr:uid="{00000000-0005-0000-0000-000010430000}"/>
    <cellStyle name="20% - Accent4 8 2 3 4 2" xfId="17182" xr:uid="{00000000-0005-0000-0000-000011430000}"/>
    <cellStyle name="20% - Accent4 8 2 3 5" xfId="17183" xr:uid="{00000000-0005-0000-0000-000012430000}"/>
    <cellStyle name="20% - Accent4 8 2 3 6" xfId="17184" xr:uid="{00000000-0005-0000-0000-000013430000}"/>
    <cellStyle name="20% - Accent4 8 2 4" xfId="17185" xr:uid="{00000000-0005-0000-0000-000014430000}"/>
    <cellStyle name="20% - Accent4 8 2 4 2" xfId="17186" xr:uid="{00000000-0005-0000-0000-000015430000}"/>
    <cellStyle name="20% - Accent4 8 2 4 2 2" xfId="17187" xr:uid="{00000000-0005-0000-0000-000016430000}"/>
    <cellStyle name="20% - Accent4 8 2 4 3" xfId="17188" xr:uid="{00000000-0005-0000-0000-000017430000}"/>
    <cellStyle name="20% - Accent4 8 2 4 4" xfId="17189" xr:uid="{00000000-0005-0000-0000-000018430000}"/>
    <cellStyle name="20% - Accent4 8 2 5" xfId="17190" xr:uid="{00000000-0005-0000-0000-000019430000}"/>
    <cellStyle name="20% - Accent4 8 2 5 2" xfId="17191" xr:uid="{00000000-0005-0000-0000-00001A430000}"/>
    <cellStyle name="20% - Accent4 8 2 5 2 2" xfId="17192" xr:uid="{00000000-0005-0000-0000-00001B430000}"/>
    <cellStyle name="20% - Accent4 8 2 5 3" xfId="17193" xr:uid="{00000000-0005-0000-0000-00001C430000}"/>
    <cellStyle name="20% - Accent4 8 2 5 4" xfId="17194" xr:uid="{00000000-0005-0000-0000-00001D430000}"/>
    <cellStyle name="20% - Accent4 8 2 6" xfId="17195" xr:uid="{00000000-0005-0000-0000-00001E430000}"/>
    <cellStyle name="20% - Accent4 8 2 6 2" xfId="17196" xr:uid="{00000000-0005-0000-0000-00001F430000}"/>
    <cellStyle name="20% - Accent4 8 2 7" xfId="17197" xr:uid="{00000000-0005-0000-0000-000020430000}"/>
    <cellStyle name="20% - Accent4 8 2 8" xfId="17198" xr:uid="{00000000-0005-0000-0000-000021430000}"/>
    <cellStyle name="20% - Accent4 8 3" xfId="17199" xr:uid="{00000000-0005-0000-0000-000022430000}"/>
    <cellStyle name="20% - Accent4 8 3 2" xfId="17200" xr:uid="{00000000-0005-0000-0000-000023430000}"/>
    <cellStyle name="20% - Accent4 8 3 2 2" xfId="17201" xr:uid="{00000000-0005-0000-0000-000024430000}"/>
    <cellStyle name="20% - Accent4 8 3 2 2 2" xfId="17202" xr:uid="{00000000-0005-0000-0000-000025430000}"/>
    <cellStyle name="20% - Accent4 8 3 2 2 2 2" xfId="17203" xr:uid="{00000000-0005-0000-0000-000026430000}"/>
    <cellStyle name="20% - Accent4 8 3 2 2 3" xfId="17204" xr:uid="{00000000-0005-0000-0000-000027430000}"/>
    <cellStyle name="20% - Accent4 8 3 2 2 4" xfId="17205" xr:uid="{00000000-0005-0000-0000-000028430000}"/>
    <cellStyle name="20% - Accent4 8 3 2 3" xfId="17206" xr:uid="{00000000-0005-0000-0000-000029430000}"/>
    <cellStyle name="20% - Accent4 8 3 2 3 2" xfId="17207" xr:uid="{00000000-0005-0000-0000-00002A430000}"/>
    <cellStyle name="20% - Accent4 8 3 2 3 2 2" xfId="17208" xr:uid="{00000000-0005-0000-0000-00002B430000}"/>
    <cellStyle name="20% - Accent4 8 3 2 3 3" xfId="17209" xr:uid="{00000000-0005-0000-0000-00002C430000}"/>
    <cellStyle name="20% - Accent4 8 3 2 3 4" xfId="17210" xr:uid="{00000000-0005-0000-0000-00002D430000}"/>
    <cellStyle name="20% - Accent4 8 3 2 4" xfId="17211" xr:uid="{00000000-0005-0000-0000-00002E430000}"/>
    <cellStyle name="20% - Accent4 8 3 2 4 2" xfId="17212" xr:uid="{00000000-0005-0000-0000-00002F430000}"/>
    <cellStyle name="20% - Accent4 8 3 2 5" xfId="17213" xr:uid="{00000000-0005-0000-0000-000030430000}"/>
    <cellStyle name="20% - Accent4 8 3 2 6" xfId="17214" xr:uid="{00000000-0005-0000-0000-000031430000}"/>
    <cellStyle name="20% - Accent4 8 3 3" xfId="17215" xr:uid="{00000000-0005-0000-0000-000032430000}"/>
    <cellStyle name="20% - Accent4 8 3 3 2" xfId="17216" xr:uid="{00000000-0005-0000-0000-000033430000}"/>
    <cellStyle name="20% - Accent4 8 3 3 2 2" xfId="17217" xr:uid="{00000000-0005-0000-0000-000034430000}"/>
    <cellStyle name="20% - Accent4 8 3 3 3" xfId="17218" xr:uid="{00000000-0005-0000-0000-000035430000}"/>
    <cellStyle name="20% - Accent4 8 3 3 4" xfId="17219" xr:uid="{00000000-0005-0000-0000-000036430000}"/>
    <cellStyle name="20% - Accent4 8 3 4" xfId="17220" xr:uid="{00000000-0005-0000-0000-000037430000}"/>
    <cellStyle name="20% - Accent4 8 3 4 2" xfId="17221" xr:uid="{00000000-0005-0000-0000-000038430000}"/>
    <cellStyle name="20% - Accent4 8 3 4 2 2" xfId="17222" xr:uid="{00000000-0005-0000-0000-000039430000}"/>
    <cellStyle name="20% - Accent4 8 3 4 3" xfId="17223" xr:uid="{00000000-0005-0000-0000-00003A430000}"/>
    <cellStyle name="20% - Accent4 8 3 4 4" xfId="17224" xr:uid="{00000000-0005-0000-0000-00003B430000}"/>
    <cellStyle name="20% - Accent4 8 3 5" xfId="17225" xr:uid="{00000000-0005-0000-0000-00003C430000}"/>
    <cellStyle name="20% - Accent4 8 3 5 2" xfId="17226" xr:uid="{00000000-0005-0000-0000-00003D430000}"/>
    <cellStyle name="20% - Accent4 8 3 6" xfId="17227" xr:uid="{00000000-0005-0000-0000-00003E430000}"/>
    <cellStyle name="20% - Accent4 8 3 7" xfId="17228" xr:uid="{00000000-0005-0000-0000-00003F430000}"/>
    <cellStyle name="20% - Accent4 8 4" xfId="17229" xr:uid="{00000000-0005-0000-0000-000040430000}"/>
    <cellStyle name="20% - Accent4 8 5" xfId="17230" xr:uid="{00000000-0005-0000-0000-000041430000}"/>
    <cellStyle name="20% - Accent4 8 5 2" xfId="17231" xr:uid="{00000000-0005-0000-0000-000042430000}"/>
    <cellStyle name="20% - Accent4 8 5 2 2" xfId="17232" xr:uid="{00000000-0005-0000-0000-000043430000}"/>
    <cellStyle name="20% - Accent4 8 5 2 2 2" xfId="17233" xr:uid="{00000000-0005-0000-0000-000044430000}"/>
    <cellStyle name="20% - Accent4 8 5 2 3" xfId="17234" xr:uid="{00000000-0005-0000-0000-000045430000}"/>
    <cellStyle name="20% - Accent4 8 5 2 4" xfId="17235" xr:uid="{00000000-0005-0000-0000-000046430000}"/>
    <cellStyle name="20% - Accent4 8 5 3" xfId="17236" xr:uid="{00000000-0005-0000-0000-000047430000}"/>
    <cellStyle name="20% - Accent4 8 5 3 2" xfId="17237" xr:uid="{00000000-0005-0000-0000-000048430000}"/>
    <cellStyle name="20% - Accent4 8 5 3 2 2" xfId="17238" xr:uid="{00000000-0005-0000-0000-000049430000}"/>
    <cellStyle name="20% - Accent4 8 5 3 3" xfId="17239" xr:uid="{00000000-0005-0000-0000-00004A430000}"/>
    <cellStyle name="20% - Accent4 8 5 3 4" xfId="17240" xr:uid="{00000000-0005-0000-0000-00004B430000}"/>
    <cellStyle name="20% - Accent4 8 5 4" xfId="17241" xr:uid="{00000000-0005-0000-0000-00004C430000}"/>
    <cellStyle name="20% - Accent4 8 5 4 2" xfId="17242" xr:uid="{00000000-0005-0000-0000-00004D430000}"/>
    <cellStyle name="20% - Accent4 8 5 5" xfId="17243" xr:uid="{00000000-0005-0000-0000-00004E430000}"/>
    <cellStyle name="20% - Accent4 8 5 6" xfId="17244" xr:uid="{00000000-0005-0000-0000-00004F430000}"/>
    <cellStyle name="20% - Accent4 8 6" xfId="17245" xr:uid="{00000000-0005-0000-0000-000050430000}"/>
    <cellStyle name="20% - Accent4 8 6 2" xfId="17246" xr:uid="{00000000-0005-0000-0000-000051430000}"/>
    <cellStyle name="20% - Accent4 8 6 2 2" xfId="17247" xr:uid="{00000000-0005-0000-0000-000052430000}"/>
    <cellStyle name="20% - Accent4 8 6 3" xfId="17248" xr:uid="{00000000-0005-0000-0000-000053430000}"/>
    <cellStyle name="20% - Accent4 8 6 4" xfId="17249" xr:uid="{00000000-0005-0000-0000-000054430000}"/>
    <cellStyle name="20% - Accent4 8 7" xfId="17250" xr:uid="{00000000-0005-0000-0000-000055430000}"/>
    <cellStyle name="20% - Accent4 8 7 2" xfId="17251" xr:uid="{00000000-0005-0000-0000-000056430000}"/>
    <cellStyle name="20% - Accent4 8 7 2 2" xfId="17252" xr:uid="{00000000-0005-0000-0000-000057430000}"/>
    <cellStyle name="20% - Accent4 8 7 3" xfId="17253" xr:uid="{00000000-0005-0000-0000-000058430000}"/>
    <cellStyle name="20% - Accent4 8 7 4" xfId="17254" xr:uid="{00000000-0005-0000-0000-000059430000}"/>
    <cellStyle name="20% - Accent4 8 8" xfId="17255" xr:uid="{00000000-0005-0000-0000-00005A430000}"/>
    <cellStyle name="20% - Accent4 8 8 2" xfId="17256" xr:uid="{00000000-0005-0000-0000-00005B430000}"/>
    <cellStyle name="20% - Accent4 8 9" xfId="17257" xr:uid="{00000000-0005-0000-0000-00005C430000}"/>
    <cellStyle name="20% - Accent4 9" xfId="17258" xr:uid="{00000000-0005-0000-0000-00005D430000}"/>
    <cellStyle name="20% - Accent4 9 10" xfId="17259" xr:uid="{00000000-0005-0000-0000-00005E430000}"/>
    <cellStyle name="20% - Accent4 9 2" xfId="17260" xr:uid="{00000000-0005-0000-0000-00005F430000}"/>
    <cellStyle name="20% - Accent4 9 2 2" xfId="17261" xr:uid="{00000000-0005-0000-0000-000060430000}"/>
    <cellStyle name="20% - Accent4 9 2 2 2" xfId="17262" xr:uid="{00000000-0005-0000-0000-000061430000}"/>
    <cellStyle name="20% - Accent4 9 2 2 2 2" xfId="17263" xr:uid="{00000000-0005-0000-0000-000062430000}"/>
    <cellStyle name="20% - Accent4 9 2 2 2 2 2" xfId="17264" xr:uid="{00000000-0005-0000-0000-000063430000}"/>
    <cellStyle name="20% - Accent4 9 2 2 2 2 2 2" xfId="17265" xr:uid="{00000000-0005-0000-0000-000064430000}"/>
    <cellStyle name="20% - Accent4 9 2 2 2 2 3" xfId="17266" xr:uid="{00000000-0005-0000-0000-000065430000}"/>
    <cellStyle name="20% - Accent4 9 2 2 2 2 4" xfId="17267" xr:uid="{00000000-0005-0000-0000-000066430000}"/>
    <cellStyle name="20% - Accent4 9 2 2 2 3" xfId="17268" xr:uid="{00000000-0005-0000-0000-000067430000}"/>
    <cellStyle name="20% - Accent4 9 2 2 2 3 2" xfId="17269" xr:uid="{00000000-0005-0000-0000-000068430000}"/>
    <cellStyle name="20% - Accent4 9 2 2 2 3 2 2" xfId="17270" xr:uid="{00000000-0005-0000-0000-000069430000}"/>
    <cellStyle name="20% - Accent4 9 2 2 2 3 3" xfId="17271" xr:uid="{00000000-0005-0000-0000-00006A430000}"/>
    <cellStyle name="20% - Accent4 9 2 2 2 3 4" xfId="17272" xr:uid="{00000000-0005-0000-0000-00006B430000}"/>
    <cellStyle name="20% - Accent4 9 2 2 2 4" xfId="17273" xr:uid="{00000000-0005-0000-0000-00006C430000}"/>
    <cellStyle name="20% - Accent4 9 2 2 2 4 2" xfId="17274" xr:uid="{00000000-0005-0000-0000-00006D430000}"/>
    <cellStyle name="20% - Accent4 9 2 2 2 5" xfId="17275" xr:uid="{00000000-0005-0000-0000-00006E430000}"/>
    <cellStyle name="20% - Accent4 9 2 2 2 6" xfId="17276" xr:uid="{00000000-0005-0000-0000-00006F430000}"/>
    <cellStyle name="20% - Accent4 9 2 2 3" xfId="17277" xr:uid="{00000000-0005-0000-0000-000070430000}"/>
    <cellStyle name="20% - Accent4 9 2 2 3 2" xfId="17278" xr:uid="{00000000-0005-0000-0000-000071430000}"/>
    <cellStyle name="20% - Accent4 9 2 2 3 2 2" xfId="17279" xr:uid="{00000000-0005-0000-0000-000072430000}"/>
    <cellStyle name="20% - Accent4 9 2 2 3 3" xfId="17280" xr:uid="{00000000-0005-0000-0000-000073430000}"/>
    <cellStyle name="20% - Accent4 9 2 2 3 4" xfId="17281" xr:uid="{00000000-0005-0000-0000-000074430000}"/>
    <cellStyle name="20% - Accent4 9 2 2 4" xfId="17282" xr:uid="{00000000-0005-0000-0000-000075430000}"/>
    <cellStyle name="20% - Accent4 9 2 2 4 2" xfId="17283" xr:uid="{00000000-0005-0000-0000-000076430000}"/>
    <cellStyle name="20% - Accent4 9 2 2 4 2 2" xfId="17284" xr:uid="{00000000-0005-0000-0000-000077430000}"/>
    <cellStyle name="20% - Accent4 9 2 2 4 3" xfId="17285" xr:uid="{00000000-0005-0000-0000-000078430000}"/>
    <cellStyle name="20% - Accent4 9 2 2 4 4" xfId="17286" xr:uid="{00000000-0005-0000-0000-000079430000}"/>
    <cellStyle name="20% - Accent4 9 2 2 5" xfId="17287" xr:uid="{00000000-0005-0000-0000-00007A430000}"/>
    <cellStyle name="20% - Accent4 9 2 2 5 2" xfId="17288" xr:uid="{00000000-0005-0000-0000-00007B430000}"/>
    <cellStyle name="20% - Accent4 9 2 2 6" xfId="17289" xr:uid="{00000000-0005-0000-0000-00007C430000}"/>
    <cellStyle name="20% - Accent4 9 2 2 7" xfId="17290" xr:uid="{00000000-0005-0000-0000-00007D430000}"/>
    <cellStyle name="20% - Accent4 9 2 3" xfId="17291" xr:uid="{00000000-0005-0000-0000-00007E430000}"/>
    <cellStyle name="20% - Accent4 9 2 3 2" xfId="17292" xr:uid="{00000000-0005-0000-0000-00007F430000}"/>
    <cellStyle name="20% - Accent4 9 2 3 2 2" xfId="17293" xr:uid="{00000000-0005-0000-0000-000080430000}"/>
    <cellStyle name="20% - Accent4 9 2 3 2 2 2" xfId="17294" xr:uid="{00000000-0005-0000-0000-000081430000}"/>
    <cellStyle name="20% - Accent4 9 2 3 2 3" xfId="17295" xr:uid="{00000000-0005-0000-0000-000082430000}"/>
    <cellStyle name="20% - Accent4 9 2 3 2 4" xfId="17296" xr:uid="{00000000-0005-0000-0000-000083430000}"/>
    <cellStyle name="20% - Accent4 9 2 3 3" xfId="17297" xr:uid="{00000000-0005-0000-0000-000084430000}"/>
    <cellStyle name="20% - Accent4 9 2 3 3 2" xfId="17298" xr:uid="{00000000-0005-0000-0000-000085430000}"/>
    <cellStyle name="20% - Accent4 9 2 3 3 2 2" xfId="17299" xr:uid="{00000000-0005-0000-0000-000086430000}"/>
    <cellStyle name="20% - Accent4 9 2 3 3 3" xfId="17300" xr:uid="{00000000-0005-0000-0000-000087430000}"/>
    <cellStyle name="20% - Accent4 9 2 3 3 4" xfId="17301" xr:uid="{00000000-0005-0000-0000-000088430000}"/>
    <cellStyle name="20% - Accent4 9 2 3 4" xfId="17302" xr:uid="{00000000-0005-0000-0000-000089430000}"/>
    <cellStyle name="20% - Accent4 9 2 3 4 2" xfId="17303" xr:uid="{00000000-0005-0000-0000-00008A430000}"/>
    <cellStyle name="20% - Accent4 9 2 3 5" xfId="17304" xr:uid="{00000000-0005-0000-0000-00008B430000}"/>
    <cellStyle name="20% - Accent4 9 2 3 6" xfId="17305" xr:uid="{00000000-0005-0000-0000-00008C430000}"/>
    <cellStyle name="20% - Accent4 9 2 4" xfId="17306" xr:uid="{00000000-0005-0000-0000-00008D430000}"/>
    <cellStyle name="20% - Accent4 9 2 4 2" xfId="17307" xr:uid="{00000000-0005-0000-0000-00008E430000}"/>
    <cellStyle name="20% - Accent4 9 2 4 2 2" xfId="17308" xr:uid="{00000000-0005-0000-0000-00008F430000}"/>
    <cellStyle name="20% - Accent4 9 2 4 3" xfId="17309" xr:uid="{00000000-0005-0000-0000-000090430000}"/>
    <cellStyle name="20% - Accent4 9 2 4 4" xfId="17310" xr:uid="{00000000-0005-0000-0000-000091430000}"/>
    <cellStyle name="20% - Accent4 9 2 5" xfId="17311" xr:uid="{00000000-0005-0000-0000-000092430000}"/>
    <cellStyle name="20% - Accent4 9 2 5 2" xfId="17312" xr:uid="{00000000-0005-0000-0000-000093430000}"/>
    <cellStyle name="20% - Accent4 9 2 5 2 2" xfId="17313" xr:uid="{00000000-0005-0000-0000-000094430000}"/>
    <cellStyle name="20% - Accent4 9 2 5 3" xfId="17314" xr:uid="{00000000-0005-0000-0000-000095430000}"/>
    <cellStyle name="20% - Accent4 9 2 5 4" xfId="17315" xr:uid="{00000000-0005-0000-0000-000096430000}"/>
    <cellStyle name="20% - Accent4 9 2 6" xfId="17316" xr:uid="{00000000-0005-0000-0000-000097430000}"/>
    <cellStyle name="20% - Accent4 9 2 6 2" xfId="17317" xr:uid="{00000000-0005-0000-0000-000098430000}"/>
    <cellStyle name="20% - Accent4 9 2 7" xfId="17318" xr:uid="{00000000-0005-0000-0000-000099430000}"/>
    <cellStyle name="20% - Accent4 9 2 8" xfId="17319" xr:uid="{00000000-0005-0000-0000-00009A430000}"/>
    <cellStyle name="20% - Accent4 9 3" xfId="17320" xr:uid="{00000000-0005-0000-0000-00009B430000}"/>
    <cellStyle name="20% - Accent4 9 3 2" xfId="17321" xr:uid="{00000000-0005-0000-0000-00009C430000}"/>
    <cellStyle name="20% - Accent4 9 3 2 2" xfId="17322" xr:uid="{00000000-0005-0000-0000-00009D430000}"/>
    <cellStyle name="20% - Accent4 9 3 2 2 2" xfId="17323" xr:uid="{00000000-0005-0000-0000-00009E430000}"/>
    <cellStyle name="20% - Accent4 9 3 2 2 2 2" xfId="17324" xr:uid="{00000000-0005-0000-0000-00009F430000}"/>
    <cellStyle name="20% - Accent4 9 3 2 2 3" xfId="17325" xr:uid="{00000000-0005-0000-0000-0000A0430000}"/>
    <cellStyle name="20% - Accent4 9 3 2 2 4" xfId="17326" xr:uid="{00000000-0005-0000-0000-0000A1430000}"/>
    <cellStyle name="20% - Accent4 9 3 2 3" xfId="17327" xr:uid="{00000000-0005-0000-0000-0000A2430000}"/>
    <cellStyle name="20% - Accent4 9 3 2 3 2" xfId="17328" xr:uid="{00000000-0005-0000-0000-0000A3430000}"/>
    <cellStyle name="20% - Accent4 9 3 2 3 2 2" xfId="17329" xr:uid="{00000000-0005-0000-0000-0000A4430000}"/>
    <cellStyle name="20% - Accent4 9 3 2 3 3" xfId="17330" xr:uid="{00000000-0005-0000-0000-0000A5430000}"/>
    <cellStyle name="20% - Accent4 9 3 2 3 4" xfId="17331" xr:uid="{00000000-0005-0000-0000-0000A6430000}"/>
    <cellStyle name="20% - Accent4 9 3 2 4" xfId="17332" xr:uid="{00000000-0005-0000-0000-0000A7430000}"/>
    <cellStyle name="20% - Accent4 9 3 2 4 2" xfId="17333" xr:uid="{00000000-0005-0000-0000-0000A8430000}"/>
    <cellStyle name="20% - Accent4 9 3 2 5" xfId="17334" xr:uid="{00000000-0005-0000-0000-0000A9430000}"/>
    <cellStyle name="20% - Accent4 9 3 2 6" xfId="17335" xr:uid="{00000000-0005-0000-0000-0000AA430000}"/>
    <cellStyle name="20% - Accent4 9 3 3" xfId="17336" xr:uid="{00000000-0005-0000-0000-0000AB430000}"/>
    <cellStyle name="20% - Accent4 9 3 3 2" xfId="17337" xr:uid="{00000000-0005-0000-0000-0000AC430000}"/>
    <cellStyle name="20% - Accent4 9 3 3 2 2" xfId="17338" xr:uid="{00000000-0005-0000-0000-0000AD430000}"/>
    <cellStyle name="20% - Accent4 9 3 3 3" xfId="17339" xr:uid="{00000000-0005-0000-0000-0000AE430000}"/>
    <cellStyle name="20% - Accent4 9 3 3 4" xfId="17340" xr:uid="{00000000-0005-0000-0000-0000AF430000}"/>
    <cellStyle name="20% - Accent4 9 3 4" xfId="17341" xr:uid="{00000000-0005-0000-0000-0000B0430000}"/>
    <cellStyle name="20% - Accent4 9 3 4 2" xfId="17342" xr:uid="{00000000-0005-0000-0000-0000B1430000}"/>
    <cellStyle name="20% - Accent4 9 3 4 2 2" xfId="17343" xr:uid="{00000000-0005-0000-0000-0000B2430000}"/>
    <cellStyle name="20% - Accent4 9 3 4 3" xfId="17344" xr:uid="{00000000-0005-0000-0000-0000B3430000}"/>
    <cellStyle name="20% - Accent4 9 3 4 4" xfId="17345" xr:uid="{00000000-0005-0000-0000-0000B4430000}"/>
    <cellStyle name="20% - Accent4 9 3 5" xfId="17346" xr:uid="{00000000-0005-0000-0000-0000B5430000}"/>
    <cellStyle name="20% - Accent4 9 3 5 2" xfId="17347" xr:uid="{00000000-0005-0000-0000-0000B6430000}"/>
    <cellStyle name="20% - Accent4 9 3 6" xfId="17348" xr:uid="{00000000-0005-0000-0000-0000B7430000}"/>
    <cellStyle name="20% - Accent4 9 3 7" xfId="17349" xr:uid="{00000000-0005-0000-0000-0000B8430000}"/>
    <cellStyle name="20% - Accent4 9 4" xfId="17350" xr:uid="{00000000-0005-0000-0000-0000B9430000}"/>
    <cellStyle name="20% - Accent4 9 5" xfId="17351" xr:uid="{00000000-0005-0000-0000-0000BA430000}"/>
    <cellStyle name="20% - Accent4 9 5 2" xfId="17352" xr:uid="{00000000-0005-0000-0000-0000BB430000}"/>
    <cellStyle name="20% - Accent4 9 5 2 2" xfId="17353" xr:uid="{00000000-0005-0000-0000-0000BC430000}"/>
    <cellStyle name="20% - Accent4 9 5 2 2 2" xfId="17354" xr:uid="{00000000-0005-0000-0000-0000BD430000}"/>
    <cellStyle name="20% - Accent4 9 5 2 3" xfId="17355" xr:uid="{00000000-0005-0000-0000-0000BE430000}"/>
    <cellStyle name="20% - Accent4 9 5 2 4" xfId="17356" xr:uid="{00000000-0005-0000-0000-0000BF430000}"/>
    <cellStyle name="20% - Accent4 9 5 3" xfId="17357" xr:uid="{00000000-0005-0000-0000-0000C0430000}"/>
    <cellStyle name="20% - Accent4 9 5 3 2" xfId="17358" xr:uid="{00000000-0005-0000-0000-0000C1430000}"/>
    <cellStyle name="20% - Accent4 9 5 3 2 2" xfId="17359" xr:uid="{00000000-0005-0000-0000-0000C2430000}"/>
    <cellStyle name="20% - Accent4 9 5 3 3" xfId="17360" xr:uid="{00000000-0005-0000-0000-0000C3430000}"/>
    <cellStyle name="20% - Accent4 9 5 3 4" xfId="17361" xr:uid="{00000000-0005-0000-0000-0000C4430000}"/>
    <cellStyle name="20% - Accent4 9 5 4" xfId="17362" xr:uid="{00000000-0005-0000-0000-0000C5430000}"/>
    <cellStyle name="20% - Accent4 9 5 4 2" xfId="17363" xr:uid="{00000000-0005-0000-0000-0000C6430000}"/>
    <cellStyle name="20% - Accent4 9 5 5" xfId="17364" xr:uid="{00000000-0005-0000-0000-0000C7430000}"/>
    <cellStyle name="20% - Accent4 9 5 6" xfId="17365" xr:uid="{00000000-0005-0000-0000-0000C8430000}"/>
    <cellStyle name="20% - Accent4 9 6" xfId="17366" xr:uid="{00000000-0005-0000-0000-0000C9430000}"/>
    <cellStyle name="20% - Accent4 9 6 2" xfId="17367" xr:uid="{00000000-0005-0000-0000-0000CA430000}"/>
    <cellStyle name="20% - Accent4 9 6 2 2" xfId="17368" xr:uid="{00000000-0005-0000-0000-0000CB430000}"/>
    <cellStyle name="20% - Accent4 9 6 3" xfId="17369" xr:uid="{00000000-0005-0000-0000-0000CC430000}"/>
    <cellStyle name="20% - Accent4 9 6 4" xfId="17370" xr:uid="{00000000-0005-0000-0000-0000CD430000}"/>
    <cellStyle name="20% - Accent4 9 7" xfId="17371" xr:uid="{00000000-0005-0000-0000-0000CE430000}"/>
    <cellStyle name="20% - Accent4 9 7 2" xfId="17372" xr:uid="{00000000-0005-0000-0000-0000CF430000}"/>
    <cellStyle name="20% - Accent4 9 7 2 2" xfId="17373" xr:uid="{00000000-0005-0000-0000-0000D0430000}"/>
    <cellStyle name="20% - Accent4 9 7 3" xfId="17374" xr:uid="{00000000-0005-0000-0000-0000D1430000}"/>
    <cellStyle name="20% - Accent4 9 7 4" xfId="17375" xr:uid="{00000000-0005-0000-0000-0000D2430000}"/>
    <cellStyle name="20% - Accent4 9 8" xfId="17376" xr:uid="{00000000-0005-0000-0000-0000D3430000}"/>
    <cellStyle name="20% - Accent4 9 8 2" xfId="17377" xr:uid="{00000000-0005-0000-0000-0000D4430000}"/>
    <cellStyle name="20% - Accent4 9 9" xfId="17378" xr:uid="{00000000-0005-0000-0000-0000D5430000}"/>
    <cellStyle name="20% - Accent5 10" xfId="17379" xr:uid="{00000000-0005-0000-0000-0000D6430000}"/>
    <cellStyle name="20% - Accent5 10 2" xfId="17380" xr:uid="{00000000-0005-0000-0000-0000D7430000}"/>
    <cellStyle name="20% - Accent5 10 2 2" xfId="17381" xr:uid="{00000000-0005-0000-0000-0000D8430000}"/>
    <cellStyle name="20% - Accent5 10 2 2 2" xfId="17382" xr:uid="{00000000-0005-0000-0000-0000D9430000}"/>
    <cellStyle name="20% - Accent5 10 2 2 2 2" xfId="17383" xr:uid="{00000000-0005-0000-0000-0000DA430000}"/>
    <cellStyle name="20% - Accent5 10 2 2 2 2 2" xfId="17384" xr:uid="{00000000-0005-0000-0000-0000DB430000}"/>
    <cellStyle name="20% - Accent5 10 2 2 2 3" xfId="17385" xr:uid="{00000000-0005-0000-0000-0000DC430000}"/>
    <cellStyle name="20% - Accent5 10 2 2 2 4" xfId="17386" xr:uid="{00000000-0005-0000-0000-0000DD430000}"/>
    <cellStyle name="20% - Accent5 10 2 2 3" xfId="17387" xr:uid="{00000000-0005-0000-0000-0000DE430000}"/>
    <cellStyle name="20% - Accent5 10 2 2 3 2" xfId="17388" xr:uid="{00000000-0005-0000-0000-0000DF430000}"/>
    <cellStyle name="20% - Accent5 10 2 2 3 2 2" xfId="17389" xr:uid="{00000000-0005-0000-0000-0000E0430000}"/>
    <cellStyle name="20% - Accent5 10 2 2 3 3" xfId="17390" xr:uid="{00000000-0005-0000-0000-0000E1430000}"/>
    <cellStyle name="20% - Accent5 10 2 2 3 4" xfId="17391" xr:uid="{00000000-0005-0000-0000-0000E2430000}"/>
    <cellStyle name="20% - Accent5 10 2 2 4" xfId="17392" xr:uid="{00000000-0005-0000-0000-0000E3430000}"/>
    <cellStyle name="20% - Accent5 10 2 2 4 2" xfId="17393" xr:uid="{00000000-0005-0000-0000-0000E4430000}"/>
    <cellStyle name="20% - Accent5 10 2 2 5" xfId="17394" xr:uid="{00000000-0005-0000-0000-0000E5430000}"/>
    <cellStyle name="20% - Accent5 10 2 2 6" xfId="17395" xr:uid="{00000000-0005-0000-0000-0000E6430000}"/>
    <cellStyle name="20% - Accent5 10 2 3" xfId="17396" xr:uid="{00000000-0005-0000-0000-0000E7430000}"/>
    <cellStyle name="20% - Accent5 10 2 3 2" xfId="17397" xr:uid="{00000000-0005-0000-0000-0000E8430000}"/>
    <cellStyle name="20% - Accent5 10 2 3 2 2" xfId="17398" xr:uid="{00000000-0005-0000-0000-0000E9430000}"/>
    <cellStyle name="20% - Accent5 10 2 3 3" xfId="17399" xr:uid="{00000000-0005-0000-0000-0000EA430000}"/>
    <cellStyle name="20% - Accent5 10 2 3 4" xfId="17400" xr:uid="{00000000-0005-0000-0000-0000EB430000}"/>
    <cellStyle name="20% - Accent5 10 2 4" xfId="17401" xr:uid="{00000000-0005-0000-0000-0000EC430000}"/>
    <cellStyle name="20% - Accent5 10 2 4 2" xfId="17402" xr:uid="{00000000-0005-0000-0000-0000ED430000}"/>
    <cellStyle name="20% - Accent5 10 2 4 2 2" xfId="17403" xr:uid="{00000000-0005-0000-0000-0000EE430000}"/>
    <cellStyle name="20% - Accent5 10 2 4 3" xfId="17404" xr:uid="{00000000-0005-0000-0000-0000EF430000}"/>
    <cellStyle name="20% - Accent5 10 2 4 4" xfId="17405" xr:uid="{00000000-0005-0000-0000-0000F0430000}"/>
    <cellStyle name="20% - Accent5 10 2 5" xfId="17406" xr:uid="{00000000-0005-0000-0000-0000F1430000}"/>
    <cellStyle name="20% - Accent5 10 2 5 2" xfId="17407" xr:uid="{00000000-0005-0000-0000-0000F2430000}"/>
    <cellStyle name="20% - Accent5 10 2 6" xfId="17408" xr:uid="{00000000-0005-0000-0000-0000F3430000}"/>
    <cellStyle name="20% - Accent5 10 2 7" xfId="17409" xr:uid="{00000000-0005-0000-0000-0000F4430000}"/>
    <cellStyle name="20% - Accent5 10 3" xfId="17410" xr:uid="{00000000-0005-0000-0000-0000F5430000}"/>
    <cellStyle name="20% - Accent5 10 4" xfId="17411" xr:uid="{00000000-0005-0000-0000-0000F6430000}"/>
    <cellStyle name="20% - Accent5 10 4 2" xfId="17412" xr:uid="{00000000-0005-0000-0000-0000F7430000}"/>
    <cellStyle name="20% - Accent5 10 4 2 2" xfId="17413" xr:uid="{00000000-0005-0000-0000-0000F8430000}"/>
    <cellStyle name="20% - Accent5 10 4 2 2 2" xfId="17414" xr:uid="{00000000-0005-0000-0000-0000F9430000}"/>
    <cellStyle name="20% - Accent5 10 4 2 3" xfId="17415" xr:uid="{00000000-0005-0000-0000-0000FA430000}"/>
    <cellStyle name="20% - Accent5 10 4 2 4" xfId="17416" xr:uid="{00000000-0005-0000-0000-0000FB430000}"/>
    <cellStyle name="20% - Accent5 10 4 3" xfId="17417" xr:uid="{00000000-0005-0000-0000-0000FC430000}"/>
    <cellStyle name="20% - Accent5 10 4 3 2" xfId="17418" xr:uid="{00000000-0005-0000-0000-0000FD430000}"/>
    <cellStyle name="20% - Accent5 10 4 3 2 2" xfId="17419" xr:uid="{00000000-0005-0000-0000-0000FE430000}"/>
    <cellStyle name="20% - Accent5 10 4 3 3" xfId="17420" xr:uid="{00000000-0005-0000-0000-0000FF430000}"/>
    <cellStyle name="20% - Accent5 10 4 3 4" xfId="17421" xr:uid="{00000000-0005-0000-0000-000000440000}"/>
    <cellStyle name="20% - Accent5 10 4 4" xfId="17422" xr:uid="{00000000-0005-0000-0000-000001440000}"/>
    <cellStyle name="20% - Accent5 10 4 4 2" xfId="17423" xr:uid="{00000000-0005-0000-0000-000002440000}"/>
    <cellStyle name="20% - Accent5 10 4 5" xfId="17424" xr:uid="{00000000-0005-0000-0000-000003440000}"/>
    <cellStyle name="20% - Accent5 10 4 6" xfId="17425" xr:uid="{00000000-0005-0000-0000-000004440000}"/>
    <cellStyle name="20% - Accent5 10 5" xfId="17426" xr:uid="{00000000-0005-0000-0000-000005440000}"/>
    <cellStyle name="20% - Accent5 10 5 2" xfId="17427" xr:uid="{00000000-0005-0000-0000-000006440000}"/>
    <cellStyle name="20% - Accent5 10 5 2 2" xfId="17428" xr:uid="{00000000-0005-0000-0000-000007440000}"/>
    <cellStyle name="20% - Accent5 10 5 3" xfId="17429" xr:uid="{00000000-0005-0000-0000-000008440000}"/>
    <cellStyle name="20% - Accent5 10 5 4" xfId="17430" xr:uid="{00000000-0005-0000-0000-000009440000}"/>
    <cellStyle name="20% - Accent5 10 6" xfId="17431" xr:uid="{00000000-0005-0000-0000-00000A440000}"/>
    <cellStyle name="20% - Accent5 10 6 2" xfId="17432" xr:uid="{00000000-0005-0000-0000-00000B440000}"/>
    <cellStyle name="20% - Accent5 10 6 2 2" xfId="17433" xr:uid="{00000000-0005-0000-0000-00000C440000}"/>
    <cellStyle name="20% - Accent5 10 6 3" xfId="17434" xr:uid="{00000000-0005-0000-0000-00000D440000}"/>
    <cellStyle name="20% - Accent5 10 6 4" xfId="17435" xr:uid="{00000000-0005-0000-0000-00000E440000}"/>
    <cellStyle name="20% - Accent5 10 7" xfId="17436" xr:uid="{00000000-0005-0000-0000-00000F440000}"/>
    <cellStyle name="20% - Accent5 10 7 2" xfId="17437" xr:uid="{00000000-0005-0000-0000-000010440000}"/>
    <cellStyle name="20% - Accent5 10 8" xfId="17438" xr:uid="{00000000-0005-0000-0000-000011440000}"/>
    <cellStyle name="20% - Accent5 10 9" xfId="17439" xr:uid="{00000000-0005-0000-0000-000012440000}"/>
    <cellStyle name="20% - Accent5 11" xfId="17440" xr:uid="{00000000-0005-0000-0000-000013440000}"/>
    <cellStyle name="20% - Accent5 11 2" xfId="17441" xr:uid="{00000000-0005-0000-0000-000014440000}"/>
    <cellStyle name="20% - Accent5 11 3" xfId="17442" xr:uid="{00000000-0005-0000-0000-000015440000}"/>
    <cellStyle name="20% - Accent5 11 3 2" xfId="17443" xr:uid="{00000000-0005-0000-0000-000016440000}"/>
    <cellStyle name="20% - Accent5 11 3 2 2" xfId="17444" xr:uid="{00000000-0005-0000-0000-000017440000}"/>
    <cellStyle name="20% - Accent5 11 3 2 2 2" xfId="17445" xr:uid="{00000000-0005-0000-0000-000018440000}"/>
    <cellStyle name="20% - Accent5 11 3 2 3" xfId="17446" xr:uid="{00000000-0005-0000-0000-000019440000}"/>
    <cellStyle name="20% - Accent5 11 3 2 4" xfId="17447" xr:uid="{00000000-0005-0000-0000-00001A440000}"/>
    <cellStyle name="20% - Accent5 11 3 3" xfId="17448" xr:uid="{00000000-0005-0000-0000-00001B440000}"/>
    <cellStyle name="20% - Accent5 11 3 3 2" xfId="17449" xr:uid="{00000000-0005-0000-0000-00001C440000}"/>
    <cellStyle name="20% - Accent5 11 3 3 2 2" xfId="17450" xr:uid="{00000000-0005-0000-0000-00001D440000}"/>
    <cellStyle name="20% - Accent5 11 3 3 3" xfId="17451" xr:uid="{00000000-0005-0000-0000-00001E440000}"/>
    <cellStyle name="20% - Accent5 11 3 3 4" xfId="17452" xr:uid="{00000000-0005-0000-0000-00001F440000}"/>
    <cellStyle name="20% - Accent5 11 3 4" xfId="17453" xr:uid="{00000000-0005-0000-0000-000020440000}"/>
    <cellStyle name="20% - Accent5 11 3 4 2" xfId="17454" xr:uid="{00000000-0005-0000-0000-000021440000}"/>
    <cellStyle name="20% - Accent5 11 3 5" xfId="17455" xr:uid="{00000000-0005-0000-0000-000022440000}"/>
    <cellStyle name="20% - Accent5 11 3 6" xfId="17456" xr:uid="{00000000-0005-0000-0000-000023440000}"/>
    <cellStyle name="20% - Accent5 11 4" xfId="17457" xr:uid="{00000000-0005-0000-0000-000024440000}"/>
    <cellStyle name="20% - Accent5 11 4 2" xfId="17458" xr:uid="{00000000-0005-0000-0000-000025440000}"/>
    <cellStyle name="20% - Accent5 11 4 2 2" xfId="17459" xr:uid="{00000000-0005-0000-0000-000026440000}"/>
    <cellStyle name="20% - Accent5 11 4 3" xfId="17460" xr:uid="{00000000-0005-0000-0000-000027440000}"/>
    <cellStyle name="20% - Accent5 11 4 4" xfId="17461" xr:uid="{00000000-0005-0000-0000-000028440000}"/>
    <cellStyle name="20% - Accent5 11 5" xfId="17462" xr:uid="{00000000-0005-0000-0000-000029440000}"/>
    <cellStyle name="20% - Accent5 11 5 2" xfId="17463" xr:uid="{00000000-0005-0000-0000-00002A440000}"/>
    <cellStyle name="20% - Accent5 11 5 2 2" xfId="17464" xr:uid="{00000000-0005-0000-0000-00002B440000}"/>
    <cellStyle name="20% - Accent5 11 5 3" xfId="17465" xr:uid="{00000000-0005-0000-0000-00002C440000}"/>
    <cellStyle name="20% - Accent5 11 5 4" xfId="17466" xr:uid="{00000000-0005-0000-0000-00002D440000}"/>
    <cellStyle name="20% - Accent5 11 6" xfId="17467" xr:uid="{00000000-0005-0000-0000-00002E440000}"/>
    <cellStyle name="20% - Accent5 11 6 2" xfId="17468" xr:uid="{00000000-0005-0000-0000-00002F440000}"/>
    <cellStyle name="20% - Accent5 11 7" xfId="17469" xr:uid="{00000000-0005-0000-0000-000030440000}"/>
    <cellStyle name="20% - Accent5 11 8" xfId="17470" xr:uid="{00000000-0005-0000-0000-000031440000}"/>
    <cellStyle name="20% - Accent5 12" xfId="17471" xr:uid="{00000000-0005-0000-0000-000032440000}"/>
    <cellStyle name="20% - Accent5 12 2" xfId="17472" xr:uid="{00000000-0005-0000-0000-000033440000}"/>
    <cellStyle name="20% - Accent5 12 3" xfId="17473" xr:uid="{00000000-0005-0000-0000-000034440000}"/>
    <cellStyle name="20% - Accent5 12 3 2" xfId="17474" xr:uid="{00000000-0005-0000-0000-000035440000}"/>
    <cellStyle name="20% - Accent5 12 3 2 2" xfId="17475" xr:uid="{00000000-0005-0000-0000-000036440000}"/>
    <cellStyle name="20% - Accent5 12 3 2 2 2" xfId="17476" xr:uid="{00000000-0005-0000-0000-000037440000}"/>
    <cellStyle name="20% - Accent5 12 3 2 3" xfId="17477" xr:uid="{00000000-0005-0000-0000-000038440000}"/>
    <cellStyle name="20% - Accent5 12 3 2 4" xfId="17478" xr:uid="{00000000-0005-0000-0000-000039440000}"/>
    <cellStyle name="20% - Accent5 12 3 3" xfId="17479" xr:uid="{00000000-0005-0000-0000-00003A440000}"/>
    <cellStyle name="20% - Accent5 12 3 3 2" xfId="17480" xr:uid="{00000000-0005-0000-0000-00003B440000}"/>
    <cellStyle name="20% - Accent5 12 3 3 2 2" xfId="17481" xr:uid="{00000000-0005-0000-0000-00003C440000}"/>
    <cellStyle name="20% - Accent5 12 3 3 3" xfId="17482" xr:uid="{00000000-0005-0000-0000-00003D440000}"/>
    <cellStyle name="20% - Accent5 12 3 3 4" xfId="17483" xr:uid="{00000000-0005-0000-0000-00003E440000}"/>
    <cellStyle name="20% - Accent5 12 3 4" xfId="17484" xr:uid="{00000000-0005-0000-0000-00003F440000}"/>
    <cellStyle name="20% - Accent5 12 3 4 2" xfId="17485" xr:uid="{00000000-0005-0000-0000-000040440000}"/>
    <cellStyle name="20% - Accent5 12 3 5" xfId="17486" xr:uid="{00000000-0005-0000-0000-000041440000}"/>
    <cellStyle name="20% - Accent5 12 3 6" xfId="17487" xr:uid="{00000000-0005-0000-0000-000042440000}"/>
    <cellStyle name="20% - Accent5 12 4" xfId="17488" xr:uid="{00000000-0005-0000-0000-000043440000}"/>
    <cellStyle name="20% - Accent5 12 4 2" xfId="17489" xr:uid="{00000000-0005-0000-0000-000044440000}"/>
    <cellStyle name="20% - Accent5 12 4 2 2" xfId="17490" xr:uid="{00000000-0005-0000-0000-000045440000}"/>
    <cellStyle name="20% - Accent5 12 4 3" xfId="17491" xr:uid="{00000000-0005-0000-0000-000046440000}"/>
    <cellStyle name="20% - Accent5 12 4 4" xfId="17492" xr:uid="{00000000-0005-0000-0000-000047440000}"/>
    <cellStyle name="20% - Accent5 12 5" xfId="17493" xr:uid="{00000000-0005-0000-0000-000048440000}"/>
    <cellStyle name="20% - Accent5 12 5 2" xfId="17494" xr:uid="{00000000-0005-0000-0000-000049440000}"/>
    <cellStyle name="20% - Accent5 12 5 2 2" xfId="17495" xr:uid="{00000000-0005-0000-0000-00004A440000}"/>
    <cellStyle name="20% - Accent5 12 5 3" xfId="17496" xr:uid="{00000000-0005-0000-0000-00004B440000}"/>
    <cellStyle name="20% - Accent5 12 5 4" xfId="17497" xr:uid="{00000000-0005-0000-0000-00004C440000}"/>
    <cellStyle name="20% - Accent5 12 6" xfId="17498" xr:uid="{00000000-0005-0000-0000-00004D440000}"/>
    <cellStyle name="20% - Accent5 12 6 2" xfId="17499" xr:uid="{00000000-0005-0000-0000-00004E440000}"/>
    <cellStyle name="20% - Accent5 12 7" xfId="17500" xr:uid="{00000000-0005-0000-0000-00004F440000}"/>
    <cellStyle name="20% - Accent5 12 8" xfId="17501" xr:uid="{00000000-0005-0000-0000-000050440000}"/>
    <cellStyle name="20% - Accent5 13" xfId="17502" xr:uid="{00000000-0005-0000-0000-000051440000}"/>
    <cellStyle name="20% - Accent5 13 2" xfId="17503" xr:uid="{00000000-0005-0000-0000-000052440000}"/>
    <cellStyle name="20% - Accent5 13 3" xfId="17504" xr:uid="{00000000-0005-0000-0000-000053440000}"/>
    <cellStyle name="20% - Accent5 13 3 2" xfId="17505" xr:uid="{00000000-0005-0000-0000-000054440000}"/>
    <cellStyle name="20% - Accent5 13 3 2 2" xfId="17506" xr:uid="{00000000-0005-0000-0000-000055440000}"/>
    <cellStyle name="20% - Accent5 13 3 2 2 2" xfId="17507" xr:uid="{00000000-0005-0000-0000-000056440000}"/>
    <cellStyle name="20% - Accent5 13 3 2 3" xfId="17508" xr:uid="{00000000-0005-0000-0000-000057440000}"/>
    <cellStyle name="20% - Accent5 13 3 2 4" xfId="17509" xr:uid="{00000000-0005-0000-0000-000058440000}"/>
    <cellStyle name="20% - Accent5 13 3 3" xfId="17510" xr:uid="{00000000-0005-0000-0000-000059440000}"/>
    <cellStyle name="20% - Accent5 13 3 3 2" xfId="17511" xr:uid="{00000000-0005-0000-0000-00005A440000}"/>
    <cellStyle name="20% - Accent5 13 3 3 2 2" xfId="17512" xr:uid="{00000000-0005-0000-0000-00005B440000}"/>
    <cellStyle name="20% - Accent5 13 3 3 3" xfId="17513" xr:uid="{00000000-0005-0000-0000-00005C440000}"/>
    <cellStyle name="20% - Accent5 13 3 3 4" xfId="17514" xr:uid="{00000000-0005-0000-0000-00005D440000}"/>
    <cellStyle name="20% - Accent5 13 3 4" xfId="17515" xr:uid="{00000000-0005-0000-0000-00005E440000}"/>
    <cellStyle name="20% - Accent5 13 3 4 2" xfId="17516" xr:uid="{00000000-0005-0000-0000-00005F440000}"/>
    <cellStyle name="20% - Accent5 13 3 5" xfId="17517" xr:uid="{00000000-0005-0000-0000-000060440000}"/>
    <cellStyle name="20% - Accent5 13 3 6" xfId="17518" xr:uid="{00000000-0005-0000-0000-000061440000}"/>
    <cellStyle name="20% - Accent5 13 4" xfId="17519" xr:uid="{00000000-0005-0000-0000-000062440000}"/>
    <cellStyle name="20% - Accent5 13 4 2" xfId="17520" xr:uid="{00000000-0005-0000-0000-000063440000}"/>
    <cellStyle name="20% - Accent5 13 4 2 2" xfId="17521" xr:uid="{00000000-0005-0000-0000-000064440000}"/>
    <cellStyle name="20% - Accent5 13 4 3" xfId="17522" xr:uid="{00000000-0005-0000-0000-000065440000}"/>
    <cellStyle name="20% - Accent5 13 4 4" xfId="17523" xr:uid="{00000000-0005-0000-0000-000066440000}"/>
    <cellStyle name="20% - Accent5 13 5" xfId="17524" xr:uid="{00000000-0005-0000-0000-000067440000}"/>
    <cellStyle name="20% - Accent5 13 5 2" xfId="17525" xr:uid="{00000000-0005-0000-0000-000068440000}"/>
    <cellStyle name="20% - Accent5 13 5 2 2" xfId="17526" xr:uid="{00000000-0005-0000-0000-000069440000}"/>
    <cellStyle name="20% - Accent5 13 5 3" xfId="17527" xr:uid="{00000000-0005-0000-0000-00006A440000}"/>
    <cellStyle name="20% - Accent5 13 5 4" xfId="17528" xr:uid="{00000000-0005-0000-0000-00006B440000}"/>
    <cellStyle name="20% - Accent5 13 6" xfId="17529" xr:uid="{00000000-0005-0000-0000-00006C440000}"/>
    <cellStyle name="20% - Accent5 13 6 2" xfId="17530" xr:uid="{00000000-0005-0000-0000-00006D440000}"/>
    <cellStyle name="20% - Accent5 13 7" xfId="17531" xr:uid="{00000000-0005-0000-0000-00006E440000}"/>
    <cellStyle name="20% - Accent5 13 8" xfId="17532" xr:uid="{00000000-0005-0000-0000-00006F440000}"/>
    <cellStyle name="20% - Accent5 14" xfId="17533" xr:uid="{00000000-0005-0000-0000-000070440000}"/>
    <cellStyle name="20% - Accent5 14 2" xfId="17534" xr:uid="{00000000-0005-0000-0000-000071440000}"/>
    <cellStyle name="20% - Accent5 14 3" xfId="17535" xr:uid="{00000000-0005-0000-0000-000072440000}"/>
    <cellStyle name="20% - Accent5 14 3 2" xfId="17536" xr:uid="{00000000-0005-0000-0000-000073440000}"/>
    <cellStyle name="20% - Accent5 14 3 2 2" xfId="17537" xr:uid="{00000000-0005-0000-0000-000074440000}"/>
    <cellStyle name="20% - Accent5 14 3 2 2 2" xfId="17538" xr:uid="{00000000-0005-0000-0000-000075440000}"/>
    <cellStyle name="20% - Accent5 14 3 2 3" xfId="17539" xr:uid="{00000000-0005-0000-0000-000076440000}"/>
    <cellStyle name="20% - Accent5 14 3 2 4" xfId="17540" xr:uid="{00000000-0005-0000-0000-000077440000}"/>
    <cellStyle name="20% - Accent5 14 3 3" xfId="17541" xr:uid="{00000000-0005-0000-0000-000078440000}"/>
    <cellStyle name="20% - Accent5 14 3 3 2" xfId="17542" xr:uid="{00000000-0005-0000-0000-000079440000}"/>
    <cellStyle name="20% - Accent5 14 3 3 2 2" xfId="17543" xr:uid="{00000000-0005-0000-0000-00007A440000}"/>
    <cellStyle name="20% - Accent5 14 3 3 3" xfId="17544" xr:uid="{00000000-0005-0000-0000-00007B440000}"/>
    <cellStyle name="20% - Accent5 14 3 3 4" xfId="17545" xr:uid="{00000000-0005-0000-0000-00007C440000}"/>
    <cellStyle name="20% - Accent5 14 3 4" xfId="17546" xr:uid="{00000000-0005-0000-0000-00007D440000}"/>
    <cellStyle name="20% - Accent5 14 3 4 2" xfId="17547" xr:uid="{00000000-0005-0000-0000-00007E440000}"/>
    <cellStyle name="20% - Accent5 14 3 5" xfId="17548" xr:uid="{00000000-0005-0000-0000-00007F440000}"/>
    <cellStyle name="20% - Accent5 14 3 6" xfId="17549" xr:uid="{00000000-0005-0000-0000-000080440000}"/>
    <cellStyle name="20% - Accent5 14 4" xfId="17550" xr:uid="{00000000-0005-0000-0000-000081440000}"/>
    <cellStyle name="20% - Accent5 14 4 2" xfId="17551" xr:uid="{00000000-0005-0000-0000-000082440000}"/>
    <cellStyle name="20% - Accent5 14 4 2 2" xfId="17552" xr:uid="{00000000-0005-0000-0000-000083440000}"/>
    <cellStyle name="20% - Accent5 14 4 3" xfId="17553" xr:uid="{00000000-0005-0000-0000-000084440000}"/>
    <cellStyle name="20% - Accent5 14 4 4" xfId="17554" xr:uid="{00000000-0005-0000-0000-000085440000}"/>
    <cellStyle name="20% - Accent5 14 5" xfId="17555" xr:uid="{00000000-0005-0000-0000-000086440000}"/>
    <cellStyle name="20% - Accent5 14 5 2" xfId="17556" xr:uid="{00000000-0005-0000-0000-000087440000}"/>
    <cellStyle name="20% - Accent5 14 5 2 2" xfId="17557" xr:uid="{00000000-0005-0000-0000-000088440000}"/>
    <cellStyle name="20% - Accent5 14 5 3" xfId="17558" xr:uid="{00000000-0005-0000-0000-000089440000}"/>
    <cellStyle name="20% - Accent5 14 5 4" xfId="17559" xr:uid="{00000000-0005-0000-0000-00008A440000}"/>
    <cellStyle name="20% - Accent5 14 6" xfId="17560" xr:uid="{00000000-0005-0000-0000-00008B440000}"/>
    <cellStyle name="20% - Accent5 14 6 2" xfId="17561" xr:uid="{00000000-0005-0000-0000-00008C440000}"/>
    <cellStyle name="20% - Accent5 14 7" xfId="17562" xr:uid="{00000000-0005-0000-0000-00008D440000}"/>
    <cellStyle name="20% - Accent5 14 8" xfId="17563" xr:uid="{00000000-0005-0000-0000-00008E440000}"/>
    <cellStyle name="20% - Accent5 15" xfId="17564" xr:uid="{00000000-0005-0000-0000-00008F440000}"/>
    <cellStyle name="20% - Accent5 15 2" xfId="17565" xr:uid="{00000000-0005-0000-0000-000090440000}"/>
    <cellStyle name="20% - Accent5 15 3" xfId="17566" xr:uid="{00000000-0005-0000-0000-000091440000}"/>
    <cellStyle name="20% - Accent5 15 3 2" xfId="17567" xr:uid="{00000000-0005-0000-0000-000092440000}"/>
    <cellStyle name="20% - Accent5 15 3 2 2" xfId="17568" xr:uid="{00000000-0005-0000-0000-000093440000}"/>
    <cellStyle name="20% - Accent5 15 3 2 2 2" xfId="17569" xr:uid="{00000000-0005-0000-0000-000094440000}"/>
    <cellStyle name="20% - Accent5 15 3 2 3" xfId="17570" xr:uid="{00000000-0005-0000-0000-000095440000}"/>
    <cellStyle name="20% - Accent5 15 3 2 4" xfId="17571" xr:uid="{00000000-0005-0000-0000-000096440000}"/>
    <cellStyle name="20% - Accent5 15 3 3" xfId="17572" xr:uid="{00000000-0005-0000-0000-000097440000}"/>
    <cellStyle name="20% - Accent5 15 3 3 2" xfId="17573" xr:uid="{00000000-0005-0000-0000-000098440000}"/>
    <cellStyle name="20% - Accent5 15 3 3 2 2" xfId="17574" xr:uid="{00000000-0005-0000-0000-000099440000}"/>
    <cellStyle name="20% - Accent5 15 3 3 3" xfId="17575" xr:uid="{00000000-0005-0000-0000-00009A440000}"/>
    <cellStyle name="20% - Accent5 15 3 3 4" xfId="17576" xr:uid="{00000000-0005-0000-0000-00009B440000}"/>
    <cellStyle name="20% - Accent5 15 3 4" xfId="17577" xr:uid="{00000000-0005-0000-0000-00009C440000}"/>
    <cellStyle name="20% - Accent5 15 3 4 2" xfId="17578" xr:uid="{00000000-0005-0000-0000-00009D440000}"/>
    <cellStyle name="20% - Accent5 15 3 5" xfId="17579" xr:uid="{00000000-0005-0000-0000-00009E440000}"/>
    <cellStyle name="20% - Accent5 15 3 6" xfId="17580" xr:uid="{00000000-0005-0000-0000-00009F440000}"/>
    <cellStyle name="20% - Accent5 15 4" xfId="17581" xr:uid="{00000000-0005-0000-0000-0000A0440000}"/>
    <cellStyle name="20% - Accent5 15 4 2" xfId="17582" xr:uid="{00000000-0005-0000-0000-0000A1440000}"/>
    <cellStyle name="20% - Accent5 15 4 2 2" xfId="17583" xr:uid="{00000000-0005-0000-0000-0000A2440000}"/>
    <cellStyle name="20% - Accent5 15 4 3" xfId="17584" xr:uid="{00000000-0005-0000-0000-0000A3440000}"/>
    <cellStyle name="20% - Accent5 15 4 4" xfId="17585" xr:uid="{00000000-0005-0000-0000-0000A4440000}"/>
    <cellStyle name="20% - Accent5 15 5" xfId="17586" xr:uid="{00000000-0005-0000-0000-0000A5440000}"/>
    <cellStyle name="20% - Accent5 15 5 2" xfId="17587" xr:uid="{00000000-0005-0000-0000-0000A6440000}"/>
    <cellStyle name="20% - Accent5 15 5 2 2" xfId="17588" xr:uid="{00000000-0005-0000-0000-0000A7440000}"/>
    <cellStyle name="20% - Accent5 15 5 3" xfId="17589" xr:uid="{00000000-0005-0000-0000-0000A8440000}"/>
    <cellStyle name="20% - Accent5 15 5 4" xfId="17590" xr:uid="{00000000-0005-0000-0000-0000A9440000}"/>
    <cellStyle name="20% - Accent5 15 6" xfId="17591" xr:uid="{00000000-0005-0000-0000-0000AA440000}"/>
    <cellStyle name="20% - Accent5 15 6 2" xfId="17592" xr:uid="{00000000-0005-0000-0000-0000AB440000}"/>
    <cellStyle name="20% - Accent5 15 7" xfId="17593" xr:uid="{00000000-0005-0000-0000-0000AC440000}"/>
    <cellStyle name="20% - Accent5 15 8" xfId="17594" xr:uid="{00000000-0005-0000-0000-0000AD440000}"/>
    <cellStyle name="20% - Accent5 16" xfId="17595" xr:uid="{00000000-0005-0000-0000-0000AE440000}"/>
    <cellStyle name="20% - Accent5 16 2" xfId="17596" xr:uid="{00000000-0005-0000-0000-0000AF440000}"/>
    <cellStyle name="20% - Accent5 16 3" xfId="17597" xr:uid="{00000000-0005-0000-0000-0000B0440000}"/>
    <cellStyle name="20% - Accent5 16 3 2" xfId="17598" xr:uid="{00000000-0005-0000-0000-0000B1440000}"/>
    <cellStyle name="20% - Accent5 16 3 2 2" xfId="17599" xr:uid="{00000000-0005-0000-0000-0000B2440000}"/>
    <cellStyle name="20% - Accent5 16 3 2 2 2" xfId="17600" xr:uid="{00000000-0005-0000-0000-0000B3440000}"/>
    <cellStyle name="20% - Accent5 16 3 2 3" xfId="17601" xr:uid="{00000000-0005-0000-0000-0000B4440000}"/>
    <cellStyle name="20% - Accent5 16 3 2 4" xfId="17602" xr:uid="{00000000-0005-0000-0000-0000B5440000}"/>
    <cellStyle name="20% - Accent5 16 3 3" xfId="17603" xr:uid="{00000000-0005-0000-0000-0000B6440000}"/>
    <cellStyle name="20% - Accent5 16 3 3 2" xfId="17604" xr:uid="{00000000-0005-0000-0000-0000B7440000}"/>
    <cellStyle name="20% - Accent5 16 3 3 2 2" xfId="17605" xr:uid="{00000000-0005-0000-0000-0000B8440000}"/>
    <cellStyle name="20% - Accent5 16 3 3 3" xfId="17606" xr:uid="{00000000-0005-0000-0000-0000B9440000}"/>
    <cellStyle name="20% - Accent5 16 3 3 4" xfId="17607" xr:uid="{00000000-0005-0000-0000-0000BA440000}"/>
    <cellStyle name="20% - Accent5 16 3 4" xfId="17608" xr:uid="{00000000-0005-0000-0000-0000BB440000}"/>
    <cellStyle name="20% - Accent5 16 3 4 2" xfId="17609" xr:uid="{00000000-0005-0000-0000-0000BC440000}"/>
    <cellStyle name="20% - Accent5 16 3 5" xfId="17610" xr:uid="{00000000-0005-0000-0000-0000BD440000}"/>
    <cellStyle name="20% - Accent5 16 3 6" xfId="17611" xr:uid="{00000000-0005-0000-0000-0000BE440000}"/>
    <cellStyle name="20% - Accent5 16 4" xfId="17612" xr:uid="{00000000-0005-0000-0000-0000BF440000}"/>
    <cellStyle name="20% - Accent5 16 4 2" xfId="17613" xr:uid="{00000000-0005-0000-0000-0000C0440000}"/>
    <cellStyle name="20% - Accent5 16 4 2 2" xfId="17614" xr:uid="{00000000-0005-0000-0000-0000C1440000}"/>
    <cellStyle name="20% - Accent5 16 4 3" xfId="17615" xr:uid="{00000000-0005-0000-0000-0000C2440000}"/>
    <cellStyle name="20% - Accent5 16 4 4" xfId="17616" xr:uid="{00000000-0005-0000-0000-0000C3440000}"/>
    <cellStyle name="20% - Accent5 16 5" xfId="17617" xr:uid="{00000000-0005-0000-0000-0000C4440000}"/>
    <cellStyle name="20% - Accent5 16 5 2" xfId="17618" xr:uid="{00000000-0005-0000-0000-0000C5440000}"/>
    <cellStyle name="20% - Accent5 16 5 2 2" xfId="17619" xr:uid="{00000000-0005-0000-0000-0000C6440000}"/>
    <cellStyle name="20% - Accent5 16 5 3" xfId="17620" xr:uid="{00000000-0005-0000-0000-0000C7440000}"/>
    <cellStyle name="20% - Accent5 16 5 4" xfId="17621" xr:uid="{00000000-0005-0000-0000-0000C8440000}"/>
    <cellStyle name="20% - Accent5 16 6" xfId="17622" xr:uid="{00000000-0005-0000-0000-0000C9440000}"/>
    <cellStyle name="20% - Accent5 16 6 2" xfId="17623" xr:uid="{00000000-0005-0000-0000-0000CA440000}"/>
    <cellStyle name="20% - Accent5 16 7" xfId="17624" xr:uid="{00000000-0005-0000-0000-0000CB440000}"/>
    <cellStyle name="20% - Accent5 16 8" xfId="17625" xr:uid="{00000000-0005-0000-0000-0000CC440000}"/>
    <cellStyle name="20% - Accent5 17" xfId="17626" xr:uid="{00000000-0005-0000-0000-0000CD440000}"/>
    <cellStyle name="20% - Accent5 17 2" xfId="17627" xr:uid="{00000000-0005-0000-0000-0000CE440000}"/>
    <cellStyle name="20% - Accent5 17 2 2" xfId="17628" xr:uid="{00000000-0005-0000-0000-0000CF440000}"/>
    <cellStyle name="20% - Accent5 17 2 2 2" xfId="17629" xr:uid="{00000000-0005-0000-0000-0000D0440000}"/>
    <cellStyle name="20% - Accent5 17 2 2 2 2" xfId="17630" xr:uid="{00000000-0005-0000-0000-0000D1440000}"/>
    <cellStyle name="20% - Accent5 17 2 2 3" xfId="17631" xr:uid="{00000000-0005-0000-0000-0000D2440000}"/>
    <cellStyle name="20% - Accent5 17 2 2 4" xfId="17632" xr:uid="{00000000-0005-0000-0000-0000D3440000}"/>
    <cellStyle name="20% - Accent5 17 2 3" xfId="17633" xr:uid="{00000000-0005-0000-0000-0000D4440000}"/>
    <cellStyle name="20% - Accent5 17 2 3 2" xfId="17634" xr:uid="{00000000-0005-0000-0000-0000D5440000}"/>
    <cellStyle name="20% - Accent5 17 2 3 2 2" xfId="17635" xr:uid="{00000000-0005-0000-0000-0000D6440000}"/>
    <cellStyle name="20% - Accent5 17 2 3 3" xfId="17636" xr:uid="{00000000-0005-0000-0000-0000D7440000}"/>
    <cellStyle name="20% - Accent5 17 2 3 4" xfId="17637" xr:uid="{00000000-0005-0000-0000-0000D8440000}"/>
    <cellStyle name="20% - Accent5 17 2 4" xfId="17638" xr:uid="{00000000-0005-0000-0000-0000D9440000}"/>
    <cellStyle name="20% - Accent5 17 2 4 2" xfId="17639" xr:uid="{00000000-0005-0000-0000-0000DA440000}"/>
    <cellStyle name="20% - Accent5 17 2 5" xfId="17640" xr:uid="{00000000-0005-0000-0000-0000DB440000}"/>
    <cellStyle name="20% - Accent5 17 2 6" xfId="17641" xr:uid="{00000000-0005-0000-0000-0000DC440000}"/>
    <cellStyle name="20% - Accent5 17 3" xfId="17642" xr:uid="{00000000-0005-0000-0000-0000DD440000}"/>
    <cellStyle name="20% - Accent5 17 3 2" xfId="17643" xr:uid="{00000000-0005-0000-0000-0000DE440000}"/>
    <cellStyle name="20% - Accent5 17 3 2 2" xfId="17644" xr:uid="{00000000-0005-0000-0000-0000DF440000}"/>
    <cellStyle name="20% - Accent5 17 3 3" xfId="17645" xr:uid="{00000000-0005-0000-0000-0000E0440000}"/>
    <cellStyle name="20% - Accent5 17 3 4" xfId="17646" xr:uid="{00000000-0005-0000-0000-0000E1440000}"/>
    <cellStyle name="20% - Accent5 17 4" xfId="17647" xr:uid="{00000000-0005-0000-0000-0000E2440000}"/>
    <cellStyle name="20% - Accent5 17 4 2" xfId="17648" xr:uid="{00000000-0005-0000-0000-0000E3440000}"/>
    <cellStyle name="20% - Accent5 17 4 2 2" xfId="17649" xr:uid="{00000000-0005-0000-0000-0000E4440000}"/>
    <cellStyle name="20% - Accent5 17 4 3" xfId="17650" xr:uid="{00000000-0005-0000-0000-0000E5440000}"/>
    <cellStyle name="20% - Accent5 17 4 4" xfId="17651" xr:uid="{00000000-0005-0000-0000-0000E6440000}"/>
    <cellStyle name="20% - Accent5 17 5" xfId="17652" xr:uid="{00000000-0005-0000-0000-0000E7440000}"/>
    <cellStyle name="20% - Accent5 17 5 2" xfId="17653" xr:uid="{00000000-0005-0000-0000-0000E8440000}"/>
    <cellStyle name="20% - Accent5 17 6" xfId="17654" xr:uid="{00000000-0005-0000-0000-0000E9440000}"/>
    <cellStyle name="20% - Accent5 17 7" xfId="17655" xr:uid="{00000000-0005-0000-0000-0000EA440000}"/>
    <cellStyle name="20% - Accent5 18" xfId="17656" xr:uid="{00000000-0005-0000-0000-0000EB440000}"/>
    <cellStyle name="20% - Accent5 18 2" xfId="17657" xr:uid="{00000000-0005-0000-0000-0000EC440000}"/>
    <cellStyle name="20% - Accent5 18 2 2" xfId="17658" xr:uid="{00000000-0005-0000-0000-0000ED440000}"/>
    <cellStyle name="20% - Accent5 18 2 2 2" xfId="17659" xr:uid="{00000000-0005-0000-0000-0000EE440000}"/>
    <cellStyle name="20% - Accent5 18 2 2 2 2" xfId="17660" xr:uid="{00000000-0005-0000-0000-0000EF440000}"/>
    <cellStyle name="20% - Accent5 18 2 2 3" xfId="17661" xr:uid="{00000000-0005-0000-0000-0000F0440000}"/>
    <cellStyle name="20% - Accent5 18 2 2 4" xfId="17662" xr:uid="{00000000-0005-0000-0000-0000F1440000}"/>
    <cellStyle name="20% - Accent5 18 2 3" xfId="17663" xr:uid="{00000000-0005-0000-0000-0000F2440000}"/>
    <cellStyle name="20% - Accent5 18 2 3 2" xfId="17664" xr:uid="{00000000-0005-0000-0000-0000F3440000}"/>
    <cellStyle name="20% - Accent5 18 2 3 2 2" xfId="17665" xr:uid="{00000000-0005-0000-0000-0000F4440000}"/>
    <cellStyle name="20% - Accent5 18 2 3 3" xfId="17666" xr:uid="{00000000-0005-0000-0000-0000F5440000}"/>
    <cellStyle name="20% - Accent5 18 2 3 4" xfId="17667" xr:uid="{00000000-0005-0000-0000-0000F6440000}"/>
    <cellStyle name="20% - Accent5 18 2 4" xfId="17668" xr:uid="{00000000-0005-0000-0000-0000F7440000}"/>
    <cellStyle name="20% - Accent5 18 2 4 2" xfId="17669" xr:uid="{00000000-0005-0000-0000-0000F8440000}"/>
    <cellStyle name="20% - Accent5 18 2 5" xfId="17670" xr:uid="{00000000-0005-0000-0000-0000F9440000}"/>
    <cellStyle name="20% - Accent5 18 2 6" xfId="17671" xr:uid="{00000000-0005-0000-0000-0000FA440000}"/>
    <cellStyle name="20% - Accent5 18 3" xfId="17672" xr:uid="{00000000-0005-0000-0000-0000FB440000}"/>
    <cellStyle name="20% - Accent5 18 3 2" xfId="17673" xr:uid="{00000000-0005-0000-0000-0000FC440000}"/>
    <cellStyle name="20% - Accent5 18 3 2 2" xfId="17674" xr:uid="{00000000-0005-0000-0000-0000FD440000}"/>
    <cellStyle name="20% - Accent5 18 3 3" xfId="17675" xr:uid="{00000000-0005-0000-0000-0000FE440000}"/>
    <cellStyle name="20% - Accent5 18 3 4" xfId="17676" xr:uid="{00000000-0005-0000-0000-0000FF440000}"/>
    <cellStyle name="20% - Accent5 18 4" xfId="17677" xr:uid="{00000000-0005-0000-0000-000000450000}"/>
    <cellStyle name="20% - Accent5 18 4 2" xfId="17678" xr:uid="{00000000-0005-0000-0000-000001450000}"/>
    <cellStyle name="20% - Accent5 18 4 2 2" xfId="17679" xr:uid="{00000000-0005-0000-0000-000002450000}"/>
    <cellStyle name="20% - Accent5 18 4 3" xfId="17680" xr:uid="{00000000-0005-0000-0000-000003450000}"/>
    <cellStyle name="20% - Accent5 18 4 4" xfId="17681" xr:uid="{00000000-0005-0000-0000-000004450000}"/>
    <cellStyle name="20% - Accent5 18 5" xfId="17682" xr:uid="{00000000-0005-0000-0000-000005450000}"/>
    <cellStyle name="20% - Accent5 18 5 2" xfId="17683" xr:uid="{00000000-0005-0000-0000-000006450000}"/>
    <cellStyle name="20% - Accent5 18 6" xfId="17684" xr:uid="{00000000-0005-0000-0000-000007450000}"/>
    <cellStyle name="20% - Accent5 18 7" xfId="17685" xr:uid="{00000000-0005-0000-0000-000008450000}"/>
    <cellStyle name="20% - Accent5 19" xfId="17686" xr:uid="{00000000-0005-0000-0000-000009450000}"/>
    <cellStyle name="20% - Accent5 19 2" xfId="17687" xr:uid="{00000000-0005-0000-0000-00000A450000}"/>
    <cellStyle name="20% - Accent5 19 2 2" xfId="17688" xr:uid="{00000000-0005-0000-0000-00000B450000}"/>
    <cellStyle name="20% - Accent5 19 2 2 2" xfId="17689" xr:uid="{00000000-0005-0000-0000-00000C450000}"/>
    <cellStyle name="20% - Accent5 19 2 2 2 2" xfId="17690" xr:uid="{00000000-0005-0000-0000-00000D450000}"/>
    <cellStyle name="20% - Accent5 19 2 2 3" xfId="17691" xr:uid="{00000000-0005-0000-0000-00000E450000}"/>
    <cellStyle name="20% - Accent5 19 2 2 4" xfId="17692" xr:uid="{00000000-0005-0000-0000-00000F450000}"/>
    <cellStyle name="20% - Accent5 19 2 3" xfId="17693" xr:uid="{00000000-0005-0000-0000-000010450000}"/>
    <cellStyle name="20% - Accent5 19 2 3 2" xfId="17694" xr:uid="{00000000-0005-0000-0000-000011450000}"/>
    <cellStyle name="20% - Accent5 19 2 3 2 2" xfId="17695" xr:uid="{00000000-0005-0000-0000-000012450000}"/>
    <cellStyle name="20% - Accent5 19 2 3 3" xfId="17696" xr:uid="{00000000-0005-0000-0000-000013450000}"/>
    <cellStyle name="20% - Accent5 19 2 3 4" xfId="17697" xr:uid="{00000000-0005-0000-0000-000014450000}"/>
    <cellStyle name="20% - Accent5 19 2 4" xfId="17698" xr:uid="{00000000-0005-0000-0000-000015450000}"/>
    <cellStyle name="20% - Accent5 19 2 4 2" xfId="17699" xr:uid="{00000000-0005-0000-0000-000016450000}"/>
    <cellStyle name="20% - Accent5 19 2 5" xfId="17700" xr:uid="{00000000-0005-0000-0000-000017450000}"/>
    <cellStyle name="20% - Accent5 19 2 6" xfId="17701" xr:uid="{00000000-0005-0000-0000-000018450000}"/>
    <cellStyle name="20% - Accent5 19 3" xfId="17702" xr:uid="{00000000-0005-0000-0000-000019450000}"/>
    <cellStyle name="20% - Accent5 19 3 2" xfId="17703" xr:uid="{00000000-0005-0000-0000-00001A450000}"/>
    <cellStyle name="20% - Accent5 19 3 2 2" xfId="17704" xr:uid="{00000000-0005-0000-0000-00001B450000}"/>
    <cellStyle name="20% - Accent5 19 3 3" xfId="17705" xr:uid="{00000000-0005-0000-0000-00001C450000}"/>
    <cellStyle name="20% - Accent5 19 3 4" xfId="17706" xr:uid="{00000000-0005-0000-0000-00001D450000}"/>
    <cellStyle name="20% - Accent5 19 4" xfId="17707" xr:uid="{00000000-0005-0000-0000-00001E450000}"/>
    <cellStyle name="20% - Accent5 19 4 2" xfId="17708" xr:uid="{00000000-0005-0000-0000-00001F450000}"/>
    <cellStyle name="20% - Accent5 19 4 2 2" xfId="17709" xr:uid="{00000000-0005-0000-0000-000020450000}"/>
    <cellStyle name="20% - Accent5 19 4 3" xfId="17710" xr:uid="{00000000-0005-0000-0000-000021450000}"/>
    <cellStyle name="20% - Accent5 19 4 4" xfId="17711" xr:uid="{00000000-0005-0000-0000-000022450000}"/>
    <cellStyle name="20% - Accent5 19 5" xfId="17712" xr:uid="{00000000-0005-0000-0000-000023450000}"/>
    <cellStyle name="20% - Accent5 19 5 2" xfId="17713" xr:uid="{00000000-0005-0000-0000-000024450000}"/>
    <cellStyle name="20% - Accent5 19 6" xfId="17714" xr:uid="{00000000-0005-0000-0000-000025450000}"/>
    <cellStyle name="20% - Accent5 19 7" xfId="17715" xr:uid="{00000000-0005-0000-0000-000026450000}"/>
    <cellStyle name="20% - Accent5 2" xfId="17716" xr:uid="{00000000-0005-0000-0000-000027450000}"/>
    <cellStyle name="20% - Accent5 2 10" xfId="17717" xr:uid="{00000000-0005-0000-0000-000028450000}"/>
    <cellStyle name="20% - Accent5 2 11" xfId="17718" xr:uid="{00000000-0005-0000-0000-000029450000}"/>
    <cellStyle name="20% - Accent5 2 12" xfId="17719" xr:uid="{00000000-0005-0000-0000-00002A450000}"/>
    <cellStyle name="20% - Accent5 2 2" xfId="17720" xr:uid="{00000000-0005-0000-0000-00002B450000}"/>
    <cellStyle name="20% - Accent5 2 2 10" xfId="17721" xr:uid="{00000000-0005-0000-0000-00002C450000}"/>
    <cellStyle name="20% - Accent5 2 2 2" xfId="17722" xr:uid="{00000000-0005-0000-0000-00002D450000}"/>
    <cellStyle name="20% - Accent5 2 2 2 2" xfId="17723" xr:uid="{00000000-0005-0000-0000-00002E450000}"/>
    <cellStyle name="20% - Accent5 2 2 2 2 2" xfId="17724" xr:uid="{00000000-0005-0000-0000-00002F450000}"/>
    <cellStyle name="20% - Accent5 2 2 2 2 2 2" xfId="17725" xr:uid="{00000000-0005-0000-0000-000030450000}"/>
    <cellStyle name="20% - Accent5 2 2 2 2 2 2 2" xfId="17726" xr:uid="{00000000-0005-0000-0000-000031450000}"/>
    <cellStyle name="20% - Accent5 2 2 2 2 2 2 2 2" xfId="17727" xr:uid="{00000000-0005-0000-0000-000032450000}"/>
    <cellStyle name="20% - Accent5 2 2 2 2 2 2 3" xfId="17728" xr:uid="{00000000-0005-0000-0000-000033450000}"/>
    <cellStyle name="20% - Accent5 2 2 2 2 2 2 4" xfId="17729" xr:uid="{00000000-0005-0000-0000-000034450000}"/>
    <cellStyle name="20% - Accent5 2 2 2 2 2 3" xfId="17730" xr:uid="{00000000-0005-0000-0000-000035450000}"/>
    <cellStyle name="20% - Accent5 2 2 2 2 2 3 2" xfId="17731" xr:uid="{00000000-0005-0000-0000-000036450000}"/>
    <cellStyle name="20% - Accent5 2 2 2 2 2 3 2 2" xfId="17732" xr:uid="{00000000-0005-0000-0000-000037450000}"/>
    <cellStyle name="20% - Accent5 2 2 2 2 2 3 3" xfId="17733" xr:uid="{00000000-0005-0000-0000-000038450000}"/>
    <cellStyle name="20% - Accent5 2 2 2 2 2 3 4" xfId="17734" xr:uid="{00000000-0005-0000-0000-000039450000}"/>
    <cellStyle name="20% - Accent5 2 2 2 2 2 4" xfId="17735" xr:uid="{00000000-0005-0000-0000-00003A450000}"/>
    <cellStyle name="20% - Accent5 2 2 2 2 2 4 2" xfId="17736" xr:uid="{00000000-0005-0000-0000-00003B450000}"/>
    <cellStyle name="20% - Accent5 2 2 2 2 2 5" xfId="17737" xr:uid="{00000000-0005-0000-0000-00003C450000}"/>
    <cellStyle name="20% - Accent5 2 2 2 2 2 6" xfId="17738" xr:uid="{00000000-0005-0000-0000-00003D450000}"/>
    <cellStyle name="20% - Accent5 2 2 2 2 3" xfId="17739" xr:uid="{00000000-0005-0000-0000-00003E450000}"/>
    <cellStyle name="20% - Accent5 2 2 2 2 3 2" xfId="17740" xr:uid="{00000000-0005-0000-0000-00003F450000}"/>
    <cellStyle name="20% - Accent5 2 2 2 2 3 2 2" xfId="17741" xr:uid="{00000000-0005-0000-0000-000040450000}"/>
    <cellStyle name="20% - Accent5 2 2 2 2 3 3" xfId="17742" xr:uid="{00000000-0005-0000-0000-000041450000}"/>
    <cellStyle name="20% - Accent5 2 2 2 2 3 4" xfId="17743" xr:uid="{00000000-0005-0000-0000-000042450000}"/>
    <cellStyle name="20% - Accent5 2 2 2 2 4" xfId="17744" xr:uid="{00000000-0005-0000-0000-000043450000}"/>
    <cellStyle name="20% - Accent5 2 2 2 2 4 2" xfId="17745" xr:uid="{00000000-0005-0000-0000-000044450000}"/>
    <cellStyle name="20% - Accent5 2 2 2 2 4 2 2" xfId="17746" xr:uid="{00000000-0005-0000-0000-000045450000}"/>
    <cellStyle name="20% - Accent5 2 2 2 2 4 3" xfId="17747" xr:uid="{00000000-0005-0000-0000-000046450000}"/>
    <cellStyle name="20% - Accent5 2 2 2 2 4 4" xfId="17748" xr:uid="{00000000-0005-0000-0000-000047450000}"/>
    <cellStyle name="20% - Accent5 2 2 2 2 5" xfId="17749" xr:uid="{00000000-0005-0000-0000-000048450000}"/>
    <cellStyle name="20% - Accent5 2 2 2 2 5 2" xfId="17750" xr:uid="{00000000-0005-0000-0000-000049450000}"/>
    <cellStyle name="20% - Accent5 2 2 2 2 6" xfId="17751" xr:uid="{00000000-0005-0000-0000-00004A450000}"/>
    <cellStyle name="20% - Accent5 2 2 2 2 7" xfId="17752" xr:uid="{00000000-0005-0000-0000-00004B450000}"/>
    <cellStyle name="20% - Accent5 2 2 2 3" xfId="17753" xr:uid="{00000000-0005-0000-0000-00004C450000}"/>
    <cellStyle name="20% - Accent5 2 2 2 3 2" xfId="17754" xr:uid="{00000000-0005-0000-0000-00004D450000}"/>
    <cellStyle name="20% - Accent5 2 2 2 3 2 2" xfId="17755" xr:uid="{00000000-0005-0000-0000-00004E450000}"/>
    <cellStyle name="20% - Accent5 2 2 2 3 2 2 2" xfId="17756" xr:uid="{00000000-0005-0000-0000-00004F450000}"/>
    <cellStyle name="20% - Accent5 2 2 2 3 2 3" xfId="17757" xr:uid="{00000000-0005-0000-0000-000050450000}"/>
    <cellStyle name="20% - Accent5 2 2 2 3 2 4" xfId="17758" xr:uid="{00000000-0005-0000-0000-000051450000}"/>
    <cellStyle name="20% - Accent5 2 2 2 3 3" xfId="17759" xr:uid="{00000000-0005-0000-0000-000052450000}"/>
    <cellStyle name="20% - Accent5 2 2 2 3 3 2" xfId="17760" xr:uid="{00000000-0005-0000-0000-000053450000}"/>
    <cellStyle name="20% - Accent5 2 2 2 3 3 2 2" xfId="17761" xr:uid="{00000000-0005-0000-0000-000054450000}"/>
    <cellStyle name="20% - Accent5 2 2 2 3 3 3" xfId="17762" xr:uid="{00000000-0005-0000-0000-000055450000}"/>
    <cellStyle name="20% - Accent5 2 2 2 3 3 4" xfId="17763" xr:uid="{00000000-0005-0000-0000-000056450000}"/>
    <cellStyle name="20% - Accent5 2 2 2 3 4" xfId="17764" xr:uid="{00000000-0005-0000-0000-000057450000}"/>
    <cellStyle name="20% - Accent5 2 2 2 3 4 2" xfId="17765" xr:uid="{00000000-0005-0000-0000-000058450000}"/>
    <cellStyle name="20% - Accent5 2 2 2 3 5" xfId="17766" xr:uid="{00000000-0005-0000-0000-000059450000}"/>
    <cellStyle name="20% - Accent5 2 2 2 3 6" xfId="17767" xr:uid="{00000000-0005-0000-0000-00005A450000}"/>
    <cellStyle name="20% - Accent5 2 2 2 4" xfId="17768" xr:uid="{00000000-0005-0000-0000-00005B450000}"/>
    <cellStyle name="20% - Accent5 2 2 2 4 2" xfId="17769" xr:uid="{00000000-0005-0000-0000-00005C450000}"/>
    <cellStyle name="20% - Accent5 2 2 2 4 2 2" xfId="17770" xr:uid="{00000000-0005-0000-0000-00005D450000}"/>
    <cellStyle name="20% - Accent5 2 2 2 4 3" xfId="17771" xr:uid="{00000000-0005-0000-0000-00005E450000}"/>
    <cellStyle name="20% - Accent5 2 2 2 4 4" xfId="17772" xr:uid="{00000000-0005-0000-0000-00005F450000}"/>
    <cellStyle name="20% - Accent5 2 2 2 5" xfId="17773" xr:uid="{00000000-0005-0000-0000-000060450000}"/>
    <cellStyle name="20% - Accent5 2 2 2 5 2" xfId="17774" xr:uid="{00000000-0005-0000-0000-000061450000}"/>
    <cellStyle name="20% - Accent5 2 2 2 5 2 2" xfId="17775" xr:uid="{00000000-0005-0000-0000-000062450000}"/>
    <cellStyle name="20% - Accent5 2 2 2 5 3" xfId="17776" xr:uid="{00000000-0005-0000-0000-000063450000}"/>
    <cellStyle name="20% - Accent5 2 2 2 5 4" xfId="17777" xr:uid="{00000000-0005-0000-0000-000064450000}"/>
    <cellStyle name="20% - Accent5 2 2 2 6" xfId="17778" xr:uid="{00000000-0005-0000-0000-000065450000}"/>
    <cellStyle name="20% - Accent5 2 2 2 6 2" xfId="17779" xr:uid="{00000000-0005-0000-0000-000066450000}"/>
    <cellStyle name="20% - Accent5 2 2 2 7" xfId="17780" xr:uid="{00000000-0005-0000-0000-000067450000}"/>
    <cellStyle name="20% - Accent5 2 2 2 8" xfId="17781" xr:uid="{00000000-0005-0000-0000-000068450000}"/>
    <cellStyle name="20% - Accent5 2 2 3" xfId="17782" xr:uid="{00000000-0005-0000-0000-000069450000}"/>
    <cellStyle name="20% - Accent5 2 2 3 2" xfId="17783" xr:uid="{00000000-0005-0000-0000-00006A450000}"/>
    <cellStyle name="20% - Accent5 2 2 3 2 2" xfId="17784" xr:uid="{00000000-0005-0000-0000-00006B450000}"/>
    <cellStyle name="20% - Accent5 2 2 3 2 2 2" xfId="17785" xr:uid="{00000000-0005-0000-0000-00006C450000}"/>
    <cellStyle name="20% - Accent5 2 2 3 2 2 2 2" xfId="17786" xr:uid="{00000000-0005-0000-0000-00006D450000}"/>
    <cellStyle name="20% - Accent5 2 2 3 2 2 3" xfId="17787" xr:uid="{00000000-0005-0000-0000-00006E450000}"/>
    <cellStyle name="20% - Accent5 2 2 3 2 2 4" xfId="17788" xr:uid="{00000000-0005-0000-0000-00006F450000}"/>
    <cellStyle name="20% - Accent5 2 2 3 2 3" xfId="17789" xr:uid="{00000000-0005-0000-0000-000070450000}"/>
    <cellStyle name="20% - Accent5 2 2 3 2 3 2" xfId="17790" xr:uid="{00000000-0005-0000-0000-000071450000}"/>
    <cellStyle name="20% - Accent5 2 2 3 2 3 2 2" xfId="17791" xr:uid="{00000000-0005-0000-0000-000072450000}"/>
    <cellStyle name="20% - Accent5 2 2 3 2 3 3" xfId="17792" xr:uid="{00000000-0005-0000-0000-000073450000}"/>
    <cellStyle name="20% - Accent5 2 2 3 2 3 4" xfId="17793" xr:uid="{00000000-0005-0000-0000-000074450000}"/>
    <cellStyle name="20% - Accent5 2 2 3 2 4" xfId="17794" xr:uid="{00000000-0005-0000-0000-000075450000}"/>
    <cellStyle name="20% - Accent5 2 2 3 2 4 2" xfId="17795" xr:uid="{00000000-0005-0000-0000-000076450000}"/>
    <cellStyle name="20% - Accent5 2 2 3 2 5" xfId="17796" xr:uid="{00000000-0005-0000-0000-000077450000}"/>
    <cellStyle name="20% - Accent5 2 2 3 2 6" xfId="17797" xr:uid="{00000000-0005-0000-0000-000078450000}"/>
    <cellStyle name="20% - Accent5 2 2 3 3" xfId="17798" xr:uid="{00000000-0005-0000-0000-000079450000}"/>
    <cellStyle name="20% - Accent5 2 2 3 3 2" xfId="17799" xr:uid="{00000000-0005-0000-0000-00007A450000}"/>
    <cellStyle name="20% - Accent5 2 2 3 3 2 2" xfId="17800" xr:uid="{00000000-0005-0000-0000-00007B450000}"/>
    <cellStyle name="20% - Accent5 2 2 3 3 3" xfId="17801" xr:uid="{00000000-0005-0000-0000-00007C450000}"/>
    <cellStyle name="20% - Accent5 2 2 3 3 4" xfId="17802" xr:uid="{00000000-0005-0000-0000-00007D450000}"/>
    <cellStyle name="20% - Accent5 2 2 3 4" xfId="17803" xr:uid="{00000000-0005-0000-0000-00007E450000}"/>
    <cellStyle name="20% - Accent5 2 2 3 4 2" xfId="17804" xr:uid="{00000000-0005-0000-0000-00007F450000}"/>
    <cellStyle name="20% - Accent5 2 2 3 4 2 2" xfId="17805" xr:uid="{00000000-0005-0000-0000-000080450000}"/>
    <cellStyle name="20% - Accent5 2 2 3 4 3" xfId="17806" xr:uid="{00000000-0005-0000-0000-000081450000}"/>
    <cellStyle name="20% - Accent5 2 2 3 4 4" xfId="17807" xr:uid="{00000000-0005-0000-0000-000082450000}"/>
    <cellStyle name="20% - Accent5 2 2 3 5" xfId="17808" xr:uid="{00000000-0005-0000-0000-000083450000}"/>
    <cellStyle name="20% - Accent5 2 2 3 5 2" xfId="17809" xr:uid="{00000000-0005-0000-0000-000084450000}"/>
    <cellStyle name="20% - Accent5 2 2 3 6" xfId="17810" xr:uid="{00000000-0005-0000-0000-000085450000}"/>
    <cellStyle name="20% - Accent5 2 2 3 7" xfId="17811" xr:uid="{00000000-0005-0000-0000-000086450000}"/>
    <cellStyle name="20% - Accent5 2 2 4" xfId="17812" xr:uid="{00000000-0005-0000-0000-000087450000}"/>
    <cellStyle name="20% - Accent5 2 2 5" xfId="17813" xr:uid="{00000000-0005-0000-0000-000088450000}"/>
    <cellStyle name="20% - Accent5 2 2 5 2" xfId="17814" xr:uid="{00000000-0005-0000-0000-000089450000}"/>
    <cellStyle name="20% - Accent5 2 2 5 2 2" xfId="17815" xr:uid="{00000000-0005-0000-0000-00008A450000}"/>
    <cellStyle name="20% - Accent5 2 2 5 2 2 2" xfId="17816" xr:uid="{00000000-0005-0000-0000-00008B450000}"/>
    <cellStyle name="20% - Accent5 2 2 5 2 3" xfId="17817" xr:uid="{00000000-0005-0000-0000-00008C450000}"/>
    <cellStyle name="20% - Accent5 2 2 5 2 4" xfId="17818" xr:uid="{00000000-0005-0000-0000-00008D450000}"/>
    <cellStyle name="20% - Accent5 2 2 5 3" xfId="17819" xr:uid="{00000000-0005-0000-0000-00008E450000}"/>
    <cellStyle name="20% - Accent5 2 2 5 3 2" xfId="17820" xr:uid="{00000000-0005-0000-0000-00008F450000}"/>
    <cellStyle name="20% - Accent5 2 2 5 3 2 2" xfId="17821" xr:uid="{00000000-0005-0000-0000-000090450000}"/>
    <cellStyle name="20% - Accent5 2 2 5 3 3" xfId="17822" xr:uid="{00000000-0005-0000-0000-000091450000}"/>
    <cellStyle name="20% - Accent5 2 2 5 3 4" xfId="17823" xr:uid="{00000000-0005-0000-0000-000092450000}"/>
    <cellStyle name="20% - Accent5 2 2 5 4" xfId="17824" xr:uid="{00000000-0005-0000-0000-000093450000}"/>
    <cellStyle name="20% - Accent5 2 2 5 4 2" xfId="17825" xr:uid="{00000000-0005-0000-0000-000094450000}"/>
    <cellStyle name="20% - Accent5 2 2 5 5" xfId="17826" xr:uid="{00000000-0005-0000-0000-000095450000}"/>
    <cellStyle name="20% - Accent5 2 2 5 6" xfId="17827" xr:uid="{00000000-0005-0000-0000-000096450000}"/>
    <cellStyle name="20% - Accent5 2 2 6" xfId="17828" xr:uid="{00000000-0005-0000-0000-000097450000}"/>
    <cellStyle name="20% - Accent5 2 2 6 2" xfId="17829" xr:uid="{00000000-0005-0000-0000-000098450000}"/>
    <cellStyle name="20% - Accent5 2 2 6 2 2" xfId="17830" xr:uid="{00000000-0005-0000-0000-000099450000}"/>
    <cellStyle name="20% - Accent5 2 2 6 3" xfId="17831" xr:uid="{00000000-0005-0000-0000-00009A450000}"/>
    <cellStyle name="20% - Accent5 2 2 6 4" xfId="17832" xr:uid="{00000000-0005-0000-0000-00009B450000}"/>
    <cellStyle name="20% - Accent5 2 2 7" xfId="17833" xr:uid="{00000000-0005-0000-0000-00009C450000}"/>
    <cellStyle name="20% - Accent5 2 2 7 2" xfId="17834" xr:uid="{00000000-0005-0000-0000-00009D450000}"/>
    <cellStyle name="20% - Accent5 2 2 7 2 2" xfId="17835" xr:uid="{00000000-0005-0000-0000-00009E450000}"/>
    <cellStyle name="20% - Accent5 2 2 7 3" xfId="17836" xr:uid="{00000000-0005-0000-0000-00009F450000}"/>
    <cellStyle name="20% - Accent5 2 2 7 4" xfId="17837" xr:uid="{00000000-0005-0000-0000-0000A0450000}"/>
    <cellStyle name="20% - Accent5 2 2 8" xfId="17838" xr:uid="{00000000-0005-0000-0000-0000A1450000}"/>
    <cellStyle name="20% - Accent5 2 2 8 2" xfId="17839" xr:uid="{00000000-0005-0000-0000-0000A2450000}"/>
    <cellStyle name="20% - Accent5 2 2 9" xfId="17840" xr:uid="{00000000-0005-0000-0000-0000A3450000}"/>
    <cellStyle name="20% - Accent5 2 3" xfId="17841" xr:uid="{00000000-0005-0000-0000-0000A4450000}"/>
    <cellStyle name="20% - Accent5 2 3 2" xfId="17842" xr:uid="{00000000-0005-0000-0000-0000A5450000}"/>
    <cellStyle name="20% - Accent5 2 3 2 2" xfId="17843" xr:uid="{00000000-0005-0000-0000-0000A6450000}"/>
    <cellStyle name="20% - Accent5 2 3 2 2 2" xfId="17844" xr:uid="{00000000-0005-0000-0000-0000A7450000}"/>
    <cellStyle name="20% - Accent5 2 3 2 2 2 2" xfId="17845" xr:uid="{00000000-0005-0000-0000-0000A8450000}"/>
    <cellStyle name="20% - Accent5 2 3 2 2 2 2 2" xfId="17846" xr:uid="{00000000-0005-0000-0000-0000A9450000}"/>
    <cellStyle name="20% - Accent5 2 3 2 2 2 3" xfId="17847" xr:uid="{00000000-0005-0000-0000-0000AA450000}"/>
    <cellStyle name="20% - Accent5 2 3 2 2 2 4" xfId="17848" xr:uid="{00000000-0005-0000-0000-0000AB450000}"/>
    <cellStyle name="20% - Accent5 2 3 2 2 3" xfId="17849" xr:uid="{00000000-0005-0000-0000-0000AC450000}"/>
    <cellStyle name="20% - Accent5 2 3 2 2 3 2" xfId="17850" xr:uid="{00000000-0005-0000-0000-0000AD450000}"/>
    <cellStyle name="20% - Accent5 2 3 2 2 3 2 2" xfId="17851" xr:uid="{00000000-0005-0000-0000-0000AE450000}"/>
    <cellStyle name="20% - Accent5 2 3 2 2 3 3" xfId="17852" xr:uid="{00000000-0005-0000-0000-0000AF450000}"/>
    <cellStyle name="20% - Accent5 2 3 2 2 3 4" xfId="17853" xr:uid="{00000000-0005-0000-0000-0000B0450000}"/>
    <cellStyle name="20% - Accent5 2 3 2 2 4" xfId="17854" xr:uid="{00000000-0005-0000-0000-0000B1450000}"/>
    <cellStyle name="20% - Accent5 2 3 2 2 4 2" xfId="17855" xr:uid="{00000000-0005-0000-0000-0000B2450000}"/>
    <cellStyle name="20% - Accent5 2 3 2 2 5" xfId="17856" xr:uid="{00000000-0005-0000-0000-0000B3450000}"/>
    <cellStyle name="20% - Accent5 2 3 2 2 6" xfId="17857" xr:uid="{00000000-0005-0000-0000-0000B4450000}"/>
    <cellStyle name="20% - Accent5 2 3 2 3" xfId="17858" xr:uid="{00000000-0005-0000-0000-0000B5450000}"/>
    <cellStyle name="20% - Accent5 2 3 2 3 2" xfId="17859" xr:uid="{00000000-0005-0000-0000-0000B6450000}"/>
    <cellStyle name="20% - Accent5 2 3 2 3 2 2" xfId="17860" xr:uid="{00000000-0005-0000-0000-0000B7450000}"/>
    <cellStyle name="20% - Accent5 2 3 2 3 3" xfId="17861" xr:uid="{00000000-0005-0000-0000-0000B8450000}"/>
    <cellStyle name="20% - Accent5 2 3 2 3 4" xfId="17862" xr:uid="{00000000-0005-0000-0000-0000B9450000}"/>
    <cellStyle name="20% - Accent5 2 3 2 4" xfId="17863" xr:uid="{00000000-0005-0000-0000-0000BA450000}"/>
    <cellStyle name="20% - Accent5 2 3 2 4 2" xfId="17864" xr:uid="{00000000-0005-0000-0000-0000BB450000}"/>
    <cellStyle name="20% - Accent5 2 3 2 4 2 2" xfId="17865" xr:uid="{00000000-0005-0000-0000-0000BC450000}"/>
    <cellStyle name="20% - Accent5 2 3 2 4 3" xfId="17866" xr:uid="{00000000-0005-0000-0000-0000BD450000}"/>
    <cellStyle name="20% - Accent5 2 3 2 4 4" xfId="17867" xr:uid="{00000000-0005-0000-0000-0000BE450000}"/>
    <cellStyle name="20% - Accent5 2 3 2 5" xfId="17868" xr:uid="{00000000-0005-0000-0000-0000BF450000}"/>
    <cellStyle name="20% - Accent5 2 3 2 5 2" xfId="17869" xr:uid="{00000000-0005-0000-0000-0000C0450000}"/>
    <cellStyle name="20% - Accent5 2 3 2 6" xfId="17870" xr:uid="{00000000-0005-0000-0000-0000C1450000}"/>
    <cellStyle name="20% - Accent5 2 3 2 7" xfId="17871" xr:uid="{00000000-0005-0000-0000-0000C2450000}"/>
    <cellStyle name="20% - Accent5 2 3 3" xfId="17872" xr:uid="{00000000-0005-0000-0000-0000C3450000}"/>
    <cellStyle name="20% - Accent5 2 3 3 2" xfId="17873" xr:uid="{00000000-0005-0000-0000-0000C4450000}"/>
    <cellStyle name="20% - Accent5 2 3 3 2 2" xfId="17874" xr:uid="{00000000-0005-0000-0000-0000C5450000}"/>
    <cellStyle name="20% - Accent5 2 3 3 2 2 2" xfId="17875" xr:uid="{00000000-0005-0000-0000-0000C6450000}"/>
    <cellStyle name="20% - Accent5 2 3 3 2 3" xfId="17876" xr:uid="{00000000-0005-0000-0000-0000C7450000}"/>
    <cellStyle name="20% - Accent5 2 3 3 2 4" xfId="17877" xr:uid="{00000000-0005-0000-0000-0000C8450000}"/>
    <cellStyle name="20% - Accent5 2 3 3 3" xfId="17878" xr:uid="{00000000-0005-0000-0000-0000C9450000}"/>
    <cellStyle name="20% - Accent5 2 3 3 3 2" xfId="17879" xr:uid="{00000000-0005-0000-0000-0000CA450000}"/>
    <cellStyle name="20% - Accent5 2 3 3 3 2 2" xfId="17880" xr:uid="{00000000-0005-0000-0000-0000CB450000}"/>
    <cellStyle name="20% - Accent5 2 3 3 3 3" xfId="17881" xr:uid="{00000000-0005-0000-0000-0000CC450000}"/>
    <cellStyle name="20% - Accent5 2 3 3 3 4" xfId="17882" xr:uid="{00000000-0005-0000-0000-0000CD450000}"/>
    <cellStyle name="20% - Accent5 2 3 3 4" xfId="17883" xr:uid="{00000000-0005-0000-0000-0000CE450000}"/>
    <cellStyle name="20% - Accent5 2 3 3 4 2" xfId="17884" xr:uid="{00000000-0005-0000-0000-0000CF450000}"/>
    <cellStyle name="20% - Accent5 2 3 3 5" xfId="17885" xr:uid="{00000000-0005-0000-0000-0000D0450000}"/>
    <cellStyle name="20% - Accent5 2 3 3 6" xfId="17886" xr:uid="{00000000-0005-0000-0000-0000D1450000}"/>
    <cellStyle name="20% - Accent5 2 3 4" xfId="17887" xr:uid="{00000000-0005-0000-0000-0000D2450000}"/>
    <cellStyle name="20% - Accent5 2 3 4 2" xfId="17888" xr:uid="{00000000-0005-0000-0000-0000D3450000}"/>
    <cellStyle name="20% - Accent5 2 3 4 2 2" xfId="17889" xr:uid="{00000000-0005-0000-0000-0000D4450000}"/>
    <cellStyle name="20% - Accent5 2 3 4 3" xfId="17890" xr:uid="{00000000-0005-0000-0000-0000D5450000}"/>
    <cellStyle name="20% - Accent5 2 3 4 4" xfId="17891" xr:uid="{00000000-0005-0000-0000-0000D6450000}"/>
    <cellStyle name="20% - Accent5 2 3 5" xfId="17892" xr:uid="{00000000-0005-0000-0000-0000D7450000}"/>
    <cellStyle name="20% - Accent5 2 3 5 2" xfId="17893" xr:uid="{00000000-0005-0000-0000-0000D8450000}"/>
    <cellStyle name="20% - Accent5 2 3 5 2 2" xfId="17894" xr:uid="{00000000-0005-0000-0000-0000D9450000}"/>
    <cellStyle name="20% - Accent5 2 3 5 3" xfId="17895" xr:uid="{00000000-0005-0000-0000-0000DA450000}"/>
    <cellStyle name="20% - Accent5 2 3 5 4" xfId="17896" xr:uid="{00000000-0005-0000-0000-0000DB450000}"/>
    <cellStyle name="20% - Accent5 2 3 6" xfId="17897" xr:uid="{00000000-0005-0000-0000-0000DC450000}"/>
    <cellStyle name="20% - Accent5 2 3 6 2" xfId="17898" xr:uid="{00000000-0005-0000-0000-0000DD450000}"/>
    <cellStyle name="20% - Accent5 2 3 7" xfId="17899" xr:uid="{00000000-0005-0000-0000-0000DE450000}"/>
    <cellStyle name="20% - Accent5 2 3 8" xfId="17900" xr:uid="{00000000-0005-0000-0000-0000DF450000}"/>
    <cellStyle name="20% - Accent5 2 4" xfId="17901" xr:uid="{00000000-0005-0000-0000-0000E0450000}"/>
    <cellStyle name="20% - Accent5 2 4 2" xfId="17902" xr:uid="{00000000-0005-0000-0000-0000E1450000}"/>
    <cellStyle name="20% - Accent5 2 4 2 2" xfId="17903" xr:uid="{00000000-0005-0000-0000-0000E2450000}"/>
    <cellStyle name="20% - Accent5 2 4 2 2 2" xfId="17904" xr:uid="{00000000-0005-0000-0000-0000E3450000}"/>
    <cellStyle name="20% - Accent5 2 4 2 2 2 2" xfId="17905" xr:uid="{00000000-0005-0000-0000-0000E4450000}"/>
    <cellStyle name="20% - Accent5 2 4 2 2 3" xfId="17906" xr:uid="{00000000-0005-0000-0000-0000E5450000}"/>
    <cellStyle name="20% - Accent5 2 4 2 2 4" xfId="17907" xr:uid="{00000000-0005-0000-0000-0000E6450000}"/>
    <cellStyle name="20% - Accent5 2 4 2 3" xfId="17908" xr:uid="{00000000-0005-0000-0000-0000E7450000}"/>
    <cellStyle name="20% - Accent5 2 4 2 3 2" xfId="17909" xr:uid="{00000000-0005-0000-0000-0000E8450000}"/>
    <cellStyle name="20% - Accent5 2 4 2 3 2 2" xfId="17910" xr:uid="{00000000-0005-0000-0000-0000E9450000}"/>
    <cellStyle name="20% - Accent5 2 4 2 3 3" xfId="17911" xr:uid="{00000000-0005-0000-0000-0000EA450000}"/>
    <cellStyle name="20% - Accent5 2 4 2 3 4" xfId="17912" xr:uid="{00000000-0005-0000-0000-0000EB450000}"/>
    <cellStyle name="20% - Accent5 2 4 2 4" xfId="17913" xr:uid="{00000000-0005-0000-0000-0000EC450000}"/>
    <cellStyle name="20% - Accent5 2 4 2 4 2" xfId="17914" xr:uid="{00000000-0005-0000-0000-0000ED450000}"/>
    <cellStyle name="20% - Accent5 2 4 2 5" xfId="17915" xr:uid="{00000000-0005-0000-0000-0000EE450000}"/>
    <cellStyle name="20% - Accent5 2 4 2 6" xfId="17916" xr:uid="{00000000-0005-0000-0000-0000EF450000}"/>
    <cellStyle name="20% - Accent5 2 4 3" xfId="17917" xr:uid="{00000000-0005-0000-0000-0000F0450000}"/>
    <cellStyle name="20% - Accent5 2 4 3 2" xfId="17918" xr:uid="{00000000-0005-0000-0000-0000F1450000}"/>
    <cellStyle name="20% - Accent5 2 4 3 2 2" xfId="17919" xr:uid="{00000000-0005-0000-0000-0000F2450000}"/>
    <cellStyle name="20% - Accent5 2 4 3 3" xfId="17920" xr:uid="{00000000-0005-0000-0000-0000F3450000}"/>
    <cellStyle name="20% - Accent5 2 4 3 4" xfId="17921" xr:uid="{00000000-0005-0000-0000-0000F4450000}"/>
    <cellStyle name="20% - Accent5 2 4 4" xfId="17922" xr:uid="{00000000-0005-0000-0000-0000F5450000}"/>
    <cellStyle name="20% - Accent5 2 4 4 2" xfId="17923" xr:uid="{00000000-0005-0000-0000-0000F6450000}"/>
    <cellStyle name="20% - Accent5 2 4 4 2 2" xfId="17924" xr:uid="{00000000-0005-0000-0000-0000F7450000}"/>
    <cellStyle name="20% - Accent5 2 4 4 3" xfId="17925" xr:uid="{00000000-0005-0000-0000-0000F8450000}"/>
    <cellStyle name="20% - Accent5 2 4 4 4" xfId="17926" xr:uid="{00000000-0005-0000-0000-0000F9450000}"/>
    <cellStyle name="20% - Accent5 2 4 5" xfId="17927" xr:uid="{00000000-0005-0000-0000-0000FA450000}"/>
    <cellStyle name="20% - Accent5 2 4 5 2" xfId="17928" xr:uid="{00000000-0005-0000-0000-0000FB450000}"/>
    <cellStyle name="20% - Accent5 2 4 6" xfId="17929" xr:uid="{00000000-0005-0000-0000-0000FC450000}"/>
    <cellStyle name="20% - Accent5 2 4 7" xfId="17930" xr:uid="{00000000-0005-0000-0000-0000FD450000}"/>
    <cellStyle name="20% - Accent5 2 5" xfId="17931" xr:uid="{00000000-0005-0000-0000-0000FE450000}"/>
    <cellStyle name="20% - Accent5 2 6" xfId="17932" xr:uid="{00000000-0005-0000-0000-0000FF450000}"/>
    <cellStyle name="20% - Accent5 2 6 2" xfId="17933" xr:uid="{00000000-0005-0000-0000-000000460000}"/>
    <cellStyle name="20% - Accent5 2 6 2 2" xfId="17934" xr:uid="{00000000-0005-0000-0000-000001460000}"/>
    <cellStyle name="20% - Accent5 2 6 2 2 2" xfId="17935" xr:uid="{00000000-0005-0000-0000-000002460000}"/>
    <cellStyle name="20% - Accent5 2 6 2 3" xfId="17936" xr:uid="{00000000-0005-0000-0000-000003460000}"/>
    <cellStyle name="20% - Accent5 2 6 2 4" xfId="17937" xr:uid="{00000000-0005-0000-0000-000004460000}"/>
    <cellStyle name="20% - Accent5 2 6 3" xfId="17938" xr:uid="{00000000-0005-0000-0000-000005460000}"/>
    <cellStyle name="20% - Accent5 2 6 3 2" xfId="17939" xr:uid="{00000000-0005-0000-0000-000006460000}"/>
    <cellStyle name="20% - Accent5 2 6 3 2 2" xfId="17940" xr:uid="{00000000-0005-0000-0000-000007460000}"/>
    <cellStyle name="20% - Accent5 2 6 3 3" xfId="17941" xr:uid="{00000000-0005-0000-0000-000008460000}"/>
    <cellStyle name="20% - Accent5 2 6 3 4" xfId="17942" xr:uid="{00000000-0005-0000-0000-000009460000}"/>
    <cellStyle name="20% - Accent5 2 6 4" xfId="17943" xr:uid="{00000000-0005-0000-0000-00000A460000}"/>
    <cellStyle name="20% - Accent5 2 6 4 2" xfId="17944" xr:uid="{00000000-0005-0000-0000-00000B460000}"/>
    <cellStyle name="20% - Accent5 2 6 5" xfId="17945" xr:uid="{00000000-0005-0000-0000-00000C460000}"/>
    <cellStyle name="20% - Accent5 2 6 6" xfId="17946" xr:uid="{00000000-0005-0000-0000-00000D460000}"/>
    <cellStyle name="20% - Accent5 2 7" xfId="17947" xr:uid="{00000000-0005-0000-0000-00000E460000}"/>
    <cellStyle name="20% - Accent5 2 7 2" xfId="17948" xr:uid="{00000000-0005-0000-0000-00000F460000}"/>
    <cellStyle name="20% - Accent5 2 7 2 2" xfId="17949" xr:uid="{00000000-0005-0000-0000-000010460000}"/>
    <cellStyle name="20% - Accent5 2 7 3" xfId="17950" xr:uid="{00000000-0005-0000-0000-000011460000}"/>
    <cellStyle name="20% - Accent5 2 7 4" xfId="17951" xr:uid="{00000000-0005-0000-0000-000012460000}"/>
    <cellStyle name="20% - Accent5 2 8" xfId="17952" xr:uid="{00000000-0005-0000-0000-000013460000}"/>
    <cellStyle name="20% - Accent5 2 8 2" xfId="17953" xr:uid="{00000000-0005-0000-0000-000014460000}"/>
    <cellStyle name="20% - Accent5 2 8 2 2" xfId="17954" xr:uid="{00000000-0005-0000-0000-000015460000}"/>
    <cellStyle name="20% - Accent5 2 8 3" xfId="17955" xr:uid="{00000000-0005-0000-0000-000016460000}"/>
    <cellStyle name="20% - Accent5 2 8 4" xfId="17956" xr:uid="{00000000-0005-0000-0000-000017460000}"/>
    <cellStyle name="20% - Accent5 2 9" xfId="17957" xr:uid="{00000000-0005-0000-0000-000018460000}"/>
    <cellStyle name="20% - Accent5 2 9 2" xfId="17958" xr:uid="{00000000-0005-0000-0000-000019460000}"/>
    <cellStyle name="20% - Accent5 20" xfId="17959" xr:uid="{00000000-0005-0000-0000-00001A460000}"/>
    <cellStyle name="20% - Accent5 20 2" xfId="17960" xr:uid="{00000000-0005-0000-0000-00001B460000}"/>
    <cellStyle name="20% - Accent5 20 2 2" xfId="17961" xr:uid="{00000000-0005-0000-0000-00001C460000}"/>
    <cellStyle name="20% - Accent5 20 2 2 2" xfId="17962" xr:uid="{00000000-0005-0000-0000-00001D460000}"/>
    <cellStyle name="20% - Accent5 20 2 2 2 2" xfId="17963" xr:uid="{00000000-0005-0000-0000-00001E460000}"/>
    <cellStyle name="20% - Accent5 20 2 2 3" xfId="17964" xr:uid="{00000000-0005-0000-0000-00001F460000}"/>
    <cellStyle name="20% - Accent5 20 2 2 4" xfId="17965" xr:uid="{00000000-0005-0000-0000-000020460000}"/>
    <cellStyle name="20% - Accent5 20 2 3" xfId="17966" xr:uid="{00000000-0005-0000-0000-000021460000}"/>
    <cellStyle name="20% - Accent5 20 2 3 2" xfId="17967" xr:uid="{00000000-0005-0000-0000-000022460000}"/>
    <cellStyle name="20% - Accent5 20 2 3 2 2" xfId="17968" xr:uid="{00000000-0005-0000-0000-000023460000}"/>
    <cellStyle name="20% - Accent5 20 2 3 3" xfId="17969" xr:uid="{00000000-0005-0000-0000-000024460000}"/>
    <cellStyle name="20% - Accent5 20 2 3 4" xfId="17970" xr:uid="{00000000-0005-0000-0000-000025460000}"/>
    <cellStyle name="20% - Accent5 20 2 4" xfId="17971" xr:uid="{00000000-0005-0000-0000-000026460000}"/>
    <cellStyle name="20% - Accent5 20 2 4 2" xfId="17972" xr:uid="{00000000-0005-0000-0000-000027460000}"/>
    <cellStyle name="20% - Accent5 20 2 5" xfId="17973" xr:uid="{00000000-0005-0000-0000-000028460000}"/>
    <cellStyle name="20% - Accent5 20 2 6" xfId="17974" xr:uid="{00000000-0005-0000-0000-000029460000}"/>
    <cellStyle name="20% - Accent5 20 3" xfId="17975" xr:uid="{00000000-0005-0000-0000-00002A460000}"/>
    <cellStyle name="20% - Accent5 20 3 2" xfId="17976" xr:uid="{00000000-0005-0000-0000-00002B460000}"/>
    <cellStyle name="20% - Accent5 20 3 2 2" xfId="17977" xr:uid="{00000000-0005-0000-0000-00002C460000}"/>
    <cellStyle name="20% - Accent5 20 3 3" xfId="17978" xr:uid="{00000000-0005-0000-0000-00002D460000}"/>
    <cellStyle name="20% - Accent5 20 3 4" xfId="17979" xr:uid="{00000000-0005-0000-0000-00002E460000}"/>
    <cellStyle name="20% - Accent5 20 4" xfId="17980" xr:uid="{00000000-0005-0000-0000-00002F460000}"/>
    <cellStyle name="20% - Accent5 20 4 2" xfId="17981" xr:uid="{00000000-0005-0000-0000-000030460000}"/>
    <cellStyle name="20% - Accent5 20 4 2 2" xfId="17982" xr:uid="{00000000-0005-0000-0000-000031460000}"/>
    <cellStyle name="20% - Accent5 20 4 3" xfId="17983" xr:uid="{00000000-0005-0000-0000-000032460000}"/>
    <cellStyle name="20% - Accent5 20 4 4" xfId="17984" xr:uid="{00000000-0005-0000-0000-000033460000}"/>
    <cellStyle name="20% - Accent5 20 5" xfId="17985" xr:uid="{00000000-0005-0000-0000-000034460000}"/>
    <cellStyle name="20% - Accent5 20 5 2" xfId="17986" xr:uid="{00000000-0005-0000-0000-000035460000}"/>
    <cellStyle name="20% - Accent5 20 6" xfId="17987" xr:uid="{00000000-0005-0000-0000-000036460000}"/>
    <cellStyle name="20% - Accent5 20 7" xfId="17988" xr:uid="{00000000-0005-0000-0000-000037460000}"/>
    <cellStyle name="20% - Accent5 21" xfId="17989" xr:uid="{00000000-0005-0000-0000-000038460000}"/>
    <cellStyle name="20% - Accent5 21 2" xfId="17990" xr:uid="{00000000-0005-0000-0000-000039460000}"/>
    <cellStyle name="20% - Accent5 21 2 2" xfId="17991" xr:uid="{00000000-0005-0000-0000-00003A460000}"/>
    <cellStyle name="20% - Accent5 21 2 2 2" xfId="17992" xr:uid="{00000000-0005-0000-0000-00003B460000}"/>
    <cellStyle name="20% - Accent5 21 2 2 2 2" xfId="17993" xr:uid="{00000000-0005-0000-0000-00003C460000}"/>
    <cellStyle name="20% - Accent5 21 2 2 3" xfId="17994" xr:uid="{00000000-0005-0000-0000-00003D460000}"/>
    <cellStyle name="20% - Accent5 21 2 2 4" xfId="17995" xr:uid="{00000000-0005-0000-0000-00003E460000}"/>
    <cellStyle name="20% - Accent5 21 2 3" xfId="17996" xr:uid="{00000000-0005-0000-0000-00003F460000}"/>
    <cellStyle name="20% - Accent5 21 2 3 2" xfId="17997" xr:uid="{00000000-0005-0000-0000-000040460000}"/>
    <cellStyle name="20% - Accent5 21 2 3 2 2" xfId="17998" xr:uid="{00000000-0005-0000-0000-000041460000}"/>
    <cellStyle name="20% - Accent5 21 2 3 3" xfId="17999" xr:uid="{00000000-0005-0000-0000-000042460000}"/>
    <cellStyle name="20% - Accent5 21 2 3 4" xfId="18000" xr:uid="{00000000-0005-0000-0000-000043460000}"/>
    <cellStyle name="20% - Accent5 21 2 4" xfId="18001" xr:uid="{00000000-0005-0000-0000-000044460000}"/>
    <cellStyle name="20% - Accent5 21 2 4 2" xfId="18002" xr:uid="{00000000-0005-0000-0000-000045460000}"/>
    <cellStyle name="20% - Accent5 21 2 5" xfId="18003" xr:uid="{00000000-0005-0000-0000-000046460000}"/>
    <cellStyle name="20% - Accent5 21 2 6" xfId="18004" xr:uid="{00000000-0005-0000-0000-000047460000}"/>
    <cellStyle name="20% - Accent5 21 3" xfId="18005" xr:uid="{00000000-0005-0000-0000-000048460000}"/>
    <cellStyle name="20% - Accent5 21 3 2" xfId="18006" xr:uid="{00000000-0005-0000-0000-000049460000}"/>
    <cellStyle name="20% - Accent5 21 3 2 2" xfId="18007" xr:uid="{00000000-0005-0000-0000-00004A460000}"/>
    <cellStyle name="20% - Accent5 21 3 3" xfId="18008" xr:uid="{00000000-0005-0000-0000-00004B460000}"/>
    <cellStyle name="20% - Accent5 21 3 4" xfId="18009" xr:uid="{00000000-0005-0000-0000-00004C460000}"/>
    <cellStyle name="20% - Accent5 21 4" xfId="18010" xr:uid="{00000000-0005-0000-0000-00004D460000}"/>
    <cellStyle name="20% - Accent5 21 4 2" xfId="18011" xr:uid="{00000000-0005-0000-0000-00004E460000}"/>
    <cellStyle name="20% - Accent5 21 4 2 2" xfId="18012" xr:uid="{00000000-0005-0000-0000-00004F460000}"/>
    <cellStyle name="20% - Accent5 21 4 3" xfId="18013" xr:uid="{00000000-0005-0000-0000-000050460000}"/>
    <cellStyle name="20% - Accent5 21 4 4" xfId="18014" xr:uid="{00000000-0005-0000-0000-000051460000}"/>
    <cellStyle name="20% - Accent5 21 5" xfId="18015" xr:uid="{00000000-0005-0000-0000-000052460000}"/>
    <cellStyle name="20% - Accent5 21 5 2" xfId="18016" xr:uid="{00000000-0005-0000-0000-000053460000}"/>
    <cellStyle name="20% - Accent5 21 6" xfId="18017" xr:uid="{00000000-0005-0000-0000-000054460000}"/>
    <cellStyle name="20% - Accent5 21 7" xfId="18018" xr:uid="{00000000-0005-0000-0000-000055460000}"/>
    <cellStyle name="20% - Accent5 22" xfId="18019" xr:uid="{00000000-0005-0000-0000-000056460000}"/>
    <cellStyle name="20% - Accent5 22 2" xfId="18020" xr:uid="{00000000-0005-0000-0000-000057460000}"/>
    <cellStyle name="20% - Accent5 22 2 2" xfId="18021" xr:uid="{00000000-0005-0000-0000-000058460000}"/>
    <cellStyle name="20% - Accent5 22 2 2 2" xfId="18022" xr:uid="{00000000-0005-0000-0000-000059460000}"/>
    <cellStyle name="20% - Accent5 22 2 2 2 2" xfId="18023" xr:uid="{00000000-0005-0000-0000-00005A460000}"/>
    <cellStyle name="20% - Accent5 22 2 2 3" xfId="18024" xr:uid="{00000000-0005-0000-0000-00005B460000}"/>
    <cellStyle name="20% - Accent5 22 2 2 4" xfId="18025" xr:uid="{00000000-0005-0000-0000-00005C460000}"/>
    <cellStyle name="20% - Accent5 22 2 3" xfId="18026" xr:uid="{00000000-0005-0000-0000-00005D460000}"/>
    <cellStyle name="20% - Accent5 22 2 3 2" xfId="18027" xr:uid="{00000000-0005-0000-0000-00005E460000}"/>
    <cellStyle name="20% - Accent5 22 2 3 2 2" xfId="18028" xr:uid="{00000000-0005-0000-0000-00005F460000}"/>
    <cellStyle name="20% - Accent5 22 2 3 3" xfId="18029" xr:uid="{00000000-0005-0000-0000-000060460000}"/>
    <cellStyle name="20% - Accent5 22 2 3 4" xfId="18030" xr:uid="{00000000-0005-0000-0000-000061460000}"/>
    <cellStyle name="20% - Accent5 22 2 4" xfId="18031" xr:uid="{00000000-0005-0000-0000-000062460000}"/>
    <cellStyle name="20% - Accent5 22 2 4 2" xfId="18032" xr:uid="{00000000-0005-0000-0000-000063460000}"/>
    <cellStyle name="20% - Accent5 22 2 5" xfId="18033" xr:uid="{00000000-0005-0000-0000-000064460000}"/>
    <cellStyle name="20% - Accent5 22 2 6" xfId="18034" xr:uid="{00000000-0005-0000-0000-000065460000}"/>
    <cellStyle name="20% - Accent5 22 3" xfId="18035" xr:uid="{00000000-0005-0000-0000-000066460000}"/>
    <cellStyle name="20% - Accent5 22 3 2" xfId="18036" xr:uid="{00000000-0005-0000-0000-000067460000}"/>
    <cellStyle name="20% - Accent5 22 3 2 2" xfId="18037" xr:uid="{00000000-0005-0000-0000-000068460000}"/>
    <cellStyle name="20% - Accent5 22 3 3" xfId="18038" xr:uid="{00000000-0005-0000-0000-000069460000}"/>
    <cellStyle name="20% - Accent5 22 3 4" xfId="18039" xr:uid="{00000000-0005-0000-0000-00006A460000}"/>
    <cellStyle name="20% - Accent5 22 4" xfId="18040" xr:uid="{00000000-0005-0000-0000-00006B460000}"/>
    <cellStyle name="20% - Accent5 22 4 2" xfId="18041" xr:uid="{00000000-0005-0000-0000-00006C460000}"/>
    <cellStyle name="20% - Accent5 22 4 2 2" xfId="18042" xr:uid="{00000000-0005-0000-0000-00006D460000}"/>
    <cellStyle name="20% - Accent5 22 4 3" xfId="18043" xr:uid="{00000000-0005-0000-0000-00006E460000}"/>
    <cellStyle name="20% - Accent5 22 4 4" xfId="18044" xr:uid="{00000000-0005-0000-0000-00006F460000}"/>
    <cellStyle name="20% - Accent5 22 5" xfId="18045" xr:uid="{00000000-0005-0000-0000-000070460000}"/>
    <cellStyle name="20% - Accent5 22 5 2" xfId="18046" xr:uid="{00000000-0005-0000-0000-000071460000}"/>
    <cellStyle name="20% - Accent5 22 6" xfId="18047" xr:uid="{00000000-0005-0000-0000-000072460000}"/>
    <cellStyle name="20% - Accent5 22 7" xfId="18048" xr:uid="{00000000-0005-0000-0000-000073460000}"/>
    <cellStyle name="20% - Accent5 23" xfId="18049" xr:uid="{00000000-0005-0000-0000-000074460000}"/>
    <cellStyle name="20% - Accent5 23 2" xfId="18050" xr:uid="{00000000-0005-0000-0000-000075460000}"/>
    <cellStyle name="20% - Accent5 23 2 2" xfId="18051" xr:uid="{00000000-0005-0000-0000-000076460000}"/>
    <cellStyle name="20% - Accent5 23 2 2 2" xfId="18052" xr:uid="{00000000-0005-0000-0000-000077460000}"/>
    <cellStyle name="20% - Accent5 23 2 2 2 2" xfId="18053" xr:uid="{00000000-0005-0000-0000-000078460000}"/>
    <cellStyle name="20% - Accent5 23 2 2 3" xfId="18054" xr:uid="{00000000-0005-0000-0000-000079460000}"/>
    <cellStyle name="20% - Accent5 23 2 2 4" xfId="18055" xr:uid="{00000000-0005-0000-0000-00007A460000}"/>
    <cellStyle name="20% - Accent5 23 2 3" xfId="18056" xr:uid="{00000000-0005-0000-0000-00007B460000}"/>
    <cellStyle name="20% - Accent5 23 2 3 2" xfId="18057" xr:uid="{00000000-0005-0000-0000-00007C460000}"/>
    <cellStyle name="20% - Accent5 23 2 3 2 2" xfId="18058" xr:uid="{00000000-0005-0000-0000-00007D460000}"/>
    <cellStyle name="20% - Accent5 23 2 3 3" xfId="18059" xr:uid="{00000000-0005-0000-0000-00007E460000}"/>
    <cellStyle name="20% - Accent5 23 2 3 4" xfId="18060" xr:uid="{00000000-0005-0000-0000-00007F460000}"/>
    <cellStyle name="20% - Accent5 23 2 4" xfId="18061" xr:uid="{00000000-0005-0000-0000-000080460000}"/>
    <cellStyle name="20% - Accent5 23 2 4 2" xfId="18062" xr:uid="{00000000-0005-0000-0000-000081460000}"/>
    <cellStyle name="20% - Accent5 23 2 5" xfId="18063" xr:uid="{00000000-0005-0000-0000-000082460000}"/>
    <cellStyle name="20% - Accent5 23 2 6" xfId="18064" xr:uid="{00000000-0005-0000-0000-000083460000}"/>
    <cellStyle name="20% - Accent5 23 3" xfId="18065" xr:uid="{00000000-0005-0000-0000-000084460000}"/>
    <cellStyle name="20% - Accent5 23 3 2" xfId="18066" xr:uid="{00000000-0005-0000-0000-000085460000}"/>
    <cellStyle name="20% - Accent5 23 3 2 2" xfId="18067" xr:uid="{00000000-0005-0000-0000-000086460000}"/>
    <cellStyle name="20% - Accent5 23 3 3" xfId="18068" xr:uid="{00000000-0005-0000-0000-000087460000}"/>
    <cellStyle name="20% - Accent5 23 3 4" xfId="18069" xr:uid="{00000000-0005-0000-0000-000088460000}"/>
    <cellStyle name="20% - Accent5 23 4" xfId="18070" xr:uid="{00000000-0005-0000-0000-000089460000}"/>
    <cellStyle name="20% - Accent5 23 4 2" xfId="18071" xr:uid="{00000000-0005-0000-0000-00008A460000}"/>
    <cellStyle name="20% - Accent5 23 4 2 2" xfId="18072" xr:uid="{00000000-0005-0000-0000-00008B460000}"/>
    <cellStyle name="20% - Accent5 23 4 3" xfId="18073" xr:uid="{00000000-0005-0000-0000-00008C460000}"/>
    <cellStyle name="20% - Accent5 23 4 4" xfId="18074" xr:uid="{00000000-0005-0000-0000-00008D460000}"/>
    <cellStyle name="20% - Accent5 23 5" xfId="18075" xr:uid="{00000000-0005-0000-0000-00008E460000}"/>
    <cellStyle name="20% - Accent5 23 5 2" xfId="18076" xr:uid="{00000000-0005-0000-0000-00008F460000}"/>
    <cellStyle name="20% - Accent5 23 6" xfId="18077" xr:uid="{00000000-0005-0000-0000-000090460000}"/>
    <cellStyle name="20% - Accent5 23 7" xfId="18078" xr:uid="{00000000-0005-0000-0000-000091460000}"/>
    <cellStyle name="20% - Accent5 24" xfId="18079" xr:uid="{00000000-0005-0000-0000-000092460000}"/>
    <cellStyle name="20% - Accent5 24 2" xfId="18080" xr:uid="{00000000-0005-0000-0000-000093460000}"/>
    <cellStyle name="20% - Accent5 24 2 2" xfId="18081" xr:uid="{00000000-0005-0000-0000-000094460000}"/>
    <cellStyle name="20% - Accent5 24 2 2 2" xfId="18082" xr:uid="{00000000-0005-0000-0000-000095460000}"/>
    <cellStyle name="20% - Accent5 24 2 3" xfId="18083" xr:uid="{00000000-0005-0000-0000-000096460000}"/>
    <cellStyle name="20% - Accent5 24 2 4" xfId="18084" xr:uid="{00000000-0005-0000-0000-000097460000}"/>
    <cellStyle name="20% - Accent5 24 3" xfId="18085" xr:uid="{00000000-0005-0000-0000-000098460000}"/>
    <cellStyle name="20% - Accent5 24 3 2" xfId="18086" xr:uid="{00000000-0005-0000-0000-000099460000}"/>
    <cellStyle name="20% - Accent5 24 3 2 2" xfId="18087" xr:uid="{00000000-0005-0000-0000-00009A460000}"/>
    <cellStyle name="20% - Accent5 24 3 3" xfId="18088" xr:uid="{00000000-0005-0000-0000-00009B460000}"/>
    <cellStyle name="20% - Accent5 24 3 4" xfId="18089" xr:uid="{00000000-0005-0000-0000-00009C460000}"/>
    <cellStyle name="20% - Accent5 24 4" xfId="18090" xr:uid="{00000000-0005-0000-0000-00009D460000}"/>
    <cellStyle name="20% - Accent5 24 4 2" xfId="18091" xr:uid="{00000000-0005-0000-0000-00009E460000}"/>
    <cellStyle name="20% - Accent5 24 5" xfId="18092" xr:uid="{00000000-0005-0000-0000-00009F460000}"/>
    <cellStyle name="20% - Accent5 24 6" xfId="18093" xr:uid="{00000000-0005-0000-0000-0000A0460000}"/>
    <cellStyle name="20% - Accent5 25" xfId="18094" xr:uid="{00000000-0005-0000-0000-0000A1460000}"/>
    <cellStyle name="20% - Accent5 25 2" xfId="18095" xr:uid="{00000000-0005-0000-0000-0000A2460000}"/>
    <cellStyle name="20% - Accent5 25 2 2" xfId="18096" xr:uid="{00000000-0005-0000-0000-0000A3460000}"/>
    <cellStyle name="20% - Accent5 25 2 2 2" xfId="18097" xr:uid="{00000000-0005-0000-0000-0000A4460000}"/>
    <cellStyle name="20% - Accent5 25 2 3" xfId="18098" xr:uid="{00000000-0005-0000-0000-0000A5460000}"/>
    <cellStyle name="20% - Accent5 25 2 4" xfId="18099" xr:uid="{00000000-0005-0000-0000-0000A6460000}"/>
    <cellStyle name="20% - Accent5 25 3" xfId="18100" xr:uid="{00000000-0005-0000-0000-0000A7460000}"/>
    <cellStyle name="20% - Accent5 25 3 2" xfId="18101" xr:uid="{00000000-0005-0000-0000-0000A8460000}"/>
    <cellStyle name="20% - Accent5 25 3 2 2" xfId="18102" xr:uid="{00000000-0005-0000-0000-0000A9460000}"/>
    <cellStyle name="20% - Accent5 25 3 3" xfId="18103" xr:uid="{00000000-0005-0000-0000-0000AA460000}"/>
    <cellStyle name="20% - Accent5 25 3 4" xfId="18104" xr:uid="{00000000-0005-0000-0000-0000AB460000}"/>
    <cellStyle name="20% - Accent5 25 4" xfId="18105" xr:uid="{00000000-0005-0000-0000-0000AC460000}"/>
    <cellStyle name="20% - Accent5 25 4 2" xfId="18106" xr:uid="{00000000-0005-0000-0000-0000AD460000}"/>
    <cellStyle name="20% - Accent5 25 5" xfId="18107" xr:uid="{00000000-0005-0000-0000-0000AE460000}"/>
    <cellStyle name="20% - Accent5 25 6" xfId="18108" xr:uid="{00000000-0005-0000-0000-0000AF460000}"/>
    <cellStyle name="20% - Accent5 26" xfId="18109" xr:uid="{00000000-0005-0000-0000-0000B0460000}"/>
    <cellStyle name="20% - Accent5 27" xfId="18110" xr:uid="{00000000-0005-0000-0000-0000B1460000}"/>
    <cellStyle name="20% - Accent5 28" xfId="18111" xr:uid="{00000000-0005-0000-0000-0000B2460000}"/>
    <cellStyle name="20% - Accent5 29" xfId="18112" xr:uid="{00000000-0005-0000-0000-0000B3460000}"/>
    <cellStyle name="20% - Accent5 3" xfId="18113" xr:uid="{00000000-0005-0000-0000-0000B4460000}"/>
    <cellStyle name="20% - Accent5 3 10" xfId="18114" xr:uid="{00000000-0005-0000-0000-0000B5460000}"/>
    <cellStyle name="20% - Accent5 3 11" xfId="18115" xr:uid="{00000000-0005-0000-0000-0000B6460000}"/>
    <cellStyle name="20% - Accent5 3 2" xfId="18116" xr:uid="{00000000-0005-0000-0000-0000B7460000}"/>
    <cellStyle name="20% - Accent5 3 2 10" xfId="18117" xr:uid="{00000000-0005-0000-0000-0000B8460000}"/>
    <cellStyle name="20% - Accent5 3 2 2" xfId="18118" xr:uid="{00000000-0005-0000-0000-0000B9460000}"/>
    <cellStyle name="20% - Accent5 3 2 2 2" xfId="18119" xr:uid="{00000000-0005-0000-0000-0000BA460000}"/>
    <cellStyle name="20% - Accent5 3 2 2 2 2" xfId="18120" xr:uid="{00000000-0005-0000-0000-0000BB460000}"/>
    <cellStyle name="20% - Accent5 3 2 2 2 2 2" xfId="18121" xr:uid="{00000000-0005-0000-0000-0000BC460000}"/>
    <cellStyle name="20% - Accent5 3 2 2 2 2 2 2" xfId="18122" xr:uid="{00000000-0005-0000-0000-0000BD460000}"/>
    <cellStyle name="20% - Accent5 3 2 2 2 2 2 2 2" xfId="18123" xr:uid="{00000000-0005-0000-0000-0000BE460000}"/>
    <cellStyle name="20% - Accent5 3 2 2 2 2 2 3" xfId="18124" xr:uid="{00000000-0005-0000-0000-0000BF460000}"/>
    <cellStyle name="20% - Accent5 3 2 2 2 2 2 4" xfId="18125" xr:uid="{00000000-0005-0000-0000-0000C0460000}"/>
    <cellStyle name="20% - Accent5 3 2 2 2 2 3" xfId="18126" xr:uid="{00000000-0005-0000-0000-0000C1460000}"/>
    <cellStyle name="20% - Accent5 3 2 2 2 2 3 2" xfId="18127" xr:uid="{00000000-0005-0000-0000-0000C2460000}"/>
    <cellStyle name="20% - Accent5 3 2 2 2 2 3 2 2" xfId="18128" xr:uid="{00000000-0005-0000-0000-0000C3460000}"/>
    <cellStyle name="20% - Accent5 3 2 2 2 2 3 3" xfId="18129" xr:uid="{00000000-0005-0000-0000-0000C4460000}"/>
    <cellStyle name="20% - Accent5 3 2 2 2 2 3 4" xfId="18130" xr:uid="{00000000-0005-0000-0000-0000C5460000}"/>
    <cellStyle name="20% - Accent5 3 2 2 2 2 4" xfId="18131" xr:uid="{00000000-0005-0000-0000-0000C6460000}"/>
    <cellStyle name="20% - Accent5 3 2 2 2 2 4 2" xfId="18132" xr:uid="{00000000-0005-0000-0000-0000C7460000}"/>
    <cellStyle name="20% - Accent5 3 2 2 2 2 5" xfId="18133" xr:uid="{00000000-0005-0000-0000-0000C8460000}"/>
    <cellStyle name="20% - Accent5 3 2 2 2 2 6" xfId="18134" xr:uid="{00000000-0005-0000-0000-0000C9460000}"/>
    <cellStyle name="20% - Accent5 3 2 2 2 3" xfId="18135" xr:uid="{00000000-0005-0000-0000-0000CA460000}"/>
    <cellStyle name="20% - Accent5 3 2 2 2 3 2" xfId="18136" xr:uid="{00000000-0005-0000-0000-0000CB460000}"/>
    <cellStyle name="20% - Accent5 3 2 2 2 3 2 2" xfId="18137" xr:uid="{00000000-0005-0000-0000-0000CC460000}"/>
    <cellStyle name="20% - Accent5 3 2 2 2 3 3" xfId="18138" xr:uid="{00000000-0005-0000-0000-0000CD460000}"/>
    <cellStyle name="20% - Accent5 3 2 2 2 3 4" xfId="18139" xr:uid="{00000000-0005-0000-0000-0000CE460000}"/>
    <cellStyle name="20% - Accent5 3 2 2 2 4" xfId="18140" xr:uid="{00000000-0005-0000-0000-0000CF460000}"/>
    <cellStyle name="20% - Accent5 3 2 2 2 4 2" xfId="18141" xr:uid="{00000000-0005-0000-0000-0000D0460000}"/>
    <cellStyle name="20% - Accent5 3 2 2 2 4 2 2" xfId="18142" xr:uid="{00000000-0005-0000-0000-0000D1460000}"/>
    <cellStyle name="20% - Accent5 3 2 2 2 4 3" xfId="18143" xr:uid="{00000000-0005-0000-0000-0000D2460000}"/>
    <cellStyle name="20% - Accent5 3 2 2 2 4 4" xfId="18144" xr:uid="{00000000-0005-0000-0000-0000D3460000}"/>
    <cellStyle name="20% - Accent5 3 2 2 2 5" xfId="18145" xr:uid="{00000000-0005-0000-0000-0000D4460000}"/>
    <cellStyle name="20% - Accent5 3 2 2 2 5 2" xfId="18146" xr:uid="{00000000-0005-0000-0000-0000D5460000}"/>
    <cellStyle name="20% - Accent5 3 2 2 2 6" xfId="18147" xr:uid="{00000000-0005-0000-0000-0000D6460000}"/>
    <cellStyle name="20% - Accent5 3 2 2 2 7" xfId="18148" xr:uid="{00000000-0005-0000-0000-0000D7460000}"/>
    <cellStyle name="20% - Accent5 3 2 2 3" xfId="18149" xr:uid="{00000000-0005-0000-0000-0000D8460000}"/>
    <cellStyle name="20% - Accent5 3 2 2 3 2" xfId="18150" xr:uid="{00000000-0005-0000-0000-0000D9460000}"/>
    <cellStyle name="20% - Accent5 3 2 2 3 2 2" xfId="18151" xr:uid="{00000000-0005-0000-0000-0000DA460000}"/>
    <cellStyle name="20% - Accent5 3 2 2 3 2 2 2" xfId="18152" xr:uid="{00000000-0005-0000-0000-0000DB460000}"/>
    <cellStyle name="20% - Accent5 3 2 2 3 2 3" xfId="18153" xr:uid="{00000000-0005-0000-0000-0000DC460000}"/>
    <cellStyle name="20% - Accent5 3 2 2 3 2 4" xfId="18154" xr:uid="{00000000-0005-0000-0000-0000DD460000}"/>
    <cellStyle name="20% - Accent5 3 2 2 3 3" xfId="18155" xr:uid="{00000000-0005-0000-0000-0000DE460000}"/>
    <cellStyle name="20% - Accent5 3 2 2 3 3 2" xfId="18156" xr:uid="{00000000-0005-0000-0000-0000DF460000}"/>
    <cellStyle name="20% - Accent5 3 2 2 3 3 2 2" xfId="18157" xr:uid="{00000000-0005-0000-0000-0000E0460000}"/>
    <cellStyle name="20% - Accent5 3 2 2 3 3 3" xfId="18158" xr:uid="{00000000-0005-0000-0000-0000E1460000}"/>
    <cellStyle name="20% - Accent5 3 2 2 3 3 4" xfId="18159" xr:uid="{00000000-0005-0000-0000-0000E2460000}"/>
    <cellStyle name="20% - Accent5 3 2 2 3 4" xfId="18160" xr:uid="{00000000-0005-0000-0000-0000E3460000}"/>
    <cellStyle name="20% - Accent5 3 2 2 3 4 2" xfId="18161" xr:uid="{00000000-0005-0000-0000-0000E4460000}"/>
    <cellStyle name="20% - Accent5 3 2 2 3 5" xfId="18162" xr:uid="{00000000-0005-0000-0000-0000E5460000}"/>
    <cellStyle name="20% - Accent5 3 2 2 3 6" xfId="18163" xr:uid="{00000000-0005-0000-0000-0000E6460000}"/>
    <cellStyle name="20% - Accent5 3 2 2 4" xfId="18164" xr:uid="{00000000-0005-0000-0000-0000E7460000}"/>
    <cellStyle name="20% - Accent5 3 2 2 4 2" xfId="18165" xr:uid="{00000000-0005-0000-0000-0000E8460000}"/>
    <cellStyle name="20% - Accent5 3 2 2 4 2 2" xfId="18166" xr:uid="{00000000-0005-0000-0000-0000E9460000}"/>
    <cellStyle name="20% - Accent5 3 2 2 4 3" xfId="18167" xr:uid="{00000000-0005-0000-0000-0000EA460000}"/>
    <cellStyle name="20% - Accent5 3 2 2 4 4" xfId="18168" xr:uid="{00000000-0005-0000-0000-0000EB460000}"/>
    <cellStyle name="20% - Accent5 3 2 2 5" xfId="18169" xr:uid="{00000000-0005-0000-0000-0000EC460000}"/>
    <cellStyle name="20% - Accent5 3 2 2 5 2" xfId="18170" xr:uid="{00000000-0005-0000-0000-0000ED460000}"/>
    <cellStyle name="20% - Accent5 3 2 2 5 2 2" xfId="18171" xr:uid="{00000000-0005-0000-0000-0000EE460000}"/>
    <cellStyle name="20% - Accent5 3 2 2 5 3" xfId="18172" xr:uid="{00000000-0005-0000-0000-0000EF460000}"/>
    <cellStyle name="20% - Accent5 3 2 2 5 4" xfId="18173" xr:uid="{00000000-0005-0000-0000-0000F0460000}"/>
    <cellStyle name="20% - Accent5 3 2 2 6" xfId="18174" xr:uid="{00000000-0005-0000-0000-0000F1460000}"/>
    <cellStyle name="20% - Accent5 3 2 2 6 2" xfId="18175" xr:uid="{00000000-0005-0000-0000-0000F2460000}"/>
    <cellStyle name="20% - Accent5 3 2 2 7" xfId="18176" xr:uid="{00000000-0005-0000-0000-0000F3460000}"/>
    <cellStyle name="20% - Accent5 3 2 2 8" xfId="18177" xr:uid="{00000000-0005-0000-0000-0000F4460000}"/>
    <cellStyle name="20% - Accent5 3 2 3" xfId="18178" xr:uid="{00000000-0005-0000-0000-0000F5460000}"/>
    <cellStyle name="20% - Accent5 3 2 3 2" xfId="18179" xr:uid="{00000000-0005-0000-0000-0000F6460000}"/>
    <cellStyle name="20% - Accent5 3 2 3 2 2" xfId="18180" xr:uid="{00000000-0005-0000-0000-0000F7460000}"/>
    <cellStyle name="20% - Accent5 3 2 3 2 2 2" xfId="18181" xr:uid="{00000000-0005-0000-0000-0000F8460000}"/>
    <cellStyle name="20% - Accent5 3 2 3 2 2 2 2" xfId="18182" xr:uid="{00000000-0005-0000-0000-0000F9460000}"/>
    <cellStyle name="20% - Accent5 3 2 3 2 2 3" xfId="18183" xr:uid="{00000000-0005-0000-0000-0000FA460000}"/>
    <cellStyle name="20% - Accent5 3 2 3 2 2 4" xfId="18184" xr:uid="{00000000-0005-0000-0000-0000FB460000}"/>
    <cellStyle name="20% - Accent5 3 2 3 2 3" xfId="18185" xr:uid="{00000000-0005-0000-0000-0000FC460000}"/>
    <cellStyle name="20% - Accent5 3 2 3 2 3 2" xfId="18186" xr:uid="{00000000-0005-0000-0000-0000FD460000}"/>
    <cellStyle name="20% - Accent5 3 2 3 2 3 2 2" xfId="18187" xr:uid="{00000000-0005-0000-0000-0000FE460000}"/>
    <cellStyle name="20% - Accent5 3 2 3 2 3 3" xfId="18188" xr:uid="{00000000-0005-0000-0000-0000FF460000}"/>
    <cellStyle name="20% - Accent5 3 2 3 2 3 4" xfId="18189" xr:uid="{00000000-0005-0000-0000-000000470000}"/>
    <cellStyle name="20% - Accent5 3 2 3 2 4" xfId="18190" xr:uid="{00000000-0005-0000-0000-000001470000}"/>
    <cellStyle name="20% - Accent5 3 2 3 2 4 2" xfId="18191" xr:uid="{00000000-0005-0000-0000-000002470000}"/>
    <cellStyle name="20% - Accent5 3 2 3 2 5" xfId="18192" xr:uid="{00000000-0005-0000-0000-000003470000}"/>
    <cellStyle name="20% - Accent5 3 2 3 2 6" xfId="18193" xr:uid="{00000000-0005-0000-0000-000004470000}"/>
    <cellStyle name="20% - Accent5 3 2 3 3" xfId="18194" xr:uid="{00000000-0005-0000-0000-000005470000}"/>
    <cellStyle name="20% - Accent5 3 2 3 3 2" xfId="18195" xr:uid="{00000000-0005-0000-0000-000006470000}"/>
    <cellStyle name="20% - Accent5 3 2 3 3 2 2" xfId="18196" xr:uid="{00000000-0005-0000-0000-000007470000}"/>
    <cellStyle name="20% - Accent5 3 2 3 3 3" xfId="18197" xr:uid="{00000000-0005-0000-0000-000008470000}"/>
    <cellStyle name="20% - Accent5 3 2 3 3 4" xfId="18198" xr:uid="{00000000-0005-0000-0000-000009470000}"/>
    <cellStyle name="20% - Accent5 3 2 3 4" xfId="18199" xr:uid="{00000000-0005-0000-0000-00000A470000}"/>
    <cellStyle name="20% - Accent5 3 2 3 4 2" xfId="18200" xr:uid="{00000000-0005-0000-0000-00000B470000}"/>
    <cellStyle name="20% - Accent5 3 2 3 4 2 2" xfId="18201" xr:uid="{00000000-0005-0000-0000-00000C470000}"/>
    <cellStyle name="20% - Accent5 3 2 3 4 3" xfId="18202" xr:uid="{00000000-0005-0000-0000-00000D470000}"/>
    <cellStyle name="20% - Accent5 3 2 3 4 4" xfId="18203" xr:uid="{00000000-0005-0000-0000-00000E470000}"/>
    <cellStyle name="20% - Accent5 3 2 3 5" xfId="18204" xr:uid="{00000000-0005-0000-0000-00000F470000}"/>
    <cellStyle name="20% - Accent5 3 2 3 5 2" xfId="18205" xr:uid="{00000000-0005-0000-0000-000010470000}"/>
    <cellStyle name="20% - Accent5 3 2 3 6" xfId="18206" xr:uid="{00000000-0005-0000-0000-000011470000}"/>
    <cellStyle name="20% - Accent5 3 2 3 7" xfId="18207" xr:uid="{00000000-0005-0000-0000-000012470000}"/>
    <cellStyle name="20% - Accent5 3 2 4" xfId="18208" xr:uid="{00000000-0005-0000-0000-000013470000}"/>
    <cellStyle name="20% - Accent5 3 2 5" xfId="18209" xr:uid="{00000000-0005-0000-0000-000014470000}"/>
    <cellStyle name="20% - Accent5 3 2 5 2" xfId="18210" xr:uid="{00000000-0005-0000-0000-000015470000}"/>
    <cellStyle name="20% - Accent5 3 2 5 2 2" xfId="18211" xr:uid="{00000000-0005-0000-0000-000016470000}"/>
    <cellStyle name="20% - Accent5 3 2 5 2 2 2" xfId="18212" xr:uid="{00000000-0005-0000-0000-000017470000}"/>
    <cellStyle name="20% - Accent5 3 2 5 2 3" xfId="18213" xr:uid="{00000000-0005-0000-0000-000018470000}"/>
    <cellStyle name="20% - Accent5 3 2 5 2 4" xfId="18214" xr:uid="{00000000-0005-0000-0000-000019470000}"/>
    <cellStyle name="20% - Accent5 3 2 5 3" xfId="18215" xr:uid="{00000000-0005-0000-0000-00001A470000}"/>
    <cellStyle name="20% - Accent5 3 2 5 3 2" xfId="18216" xr:uid="{00000000-0005-0000-0000-00001B470000}"/>
    <cellStyle name="20% - Accent5 3 2 5 3 2 2" xfId="18217" xr:uid="{00000000-0005-0000-0000-00001C470000}"/>
    <cellStyle name="20% - Accent5 3 2 5 3 3" xfId="18218" xr:uid="{00000000-0005-0000-0000-00001D470000}"/>
    <cellStyle name="20% - Accent5 3 2 5 3 4" xfId="18219" xr:uid="{00000000-0005-0000-0000-00001E470000}"/>
    <cellStyle name="20% - Accent5 3 2 5 4" xfId="18220" xr:uid="{00000000-0005-0000-0000-00001F470000}"/>
    <cellStyle name="20% - Accent5 3 2 5 4 2" xfId="18221" xr:uid="{00000000-0005-0000-0000-000020470000}"/>
    <cellStyle name="20% - Accent5 3 2 5 5" xfId="18222" xr:uid="{00000000-0005-0000-0000-000021470000}"/>
    <cellStyle name="20% - Accent5 3 2 5 6" xfId="18223" xr:uid="{00000000-0005-0000-0000-000022470000}"/>
    <cellStyle name="20% - Accent5 3 2 6" xfId="18224" xr:uid="{00000000-0005-0000-0000-000023470000}"/>
    <cellStyle name="20% - Accent5 3 2 6 2" xfId="18225" xr:uid="{00000000-0005-0000-0000-000024470000}"/>
    <cellStyle name="20% - Accent5 3 2 6 2 2" xfId="18226" xr:uid="{00000000-0005-0000-0000-000025470000}"/>
    <cellStyle name="20% - Accent5 3 2 6 3" xfId="18227" xr:uid="{00000000-0005-0000-0000-000026470000}"/>
    <cellStyle name="20% - Accent5 3 2 6 4" xfId="18228" xr:uid="{00000000-0005-0000-0000-000027470000}"/>
    <cellStyle name="20% - Accent5 3 2 7" xfId="18229" xr:uid="{00000000-0005-0000-0000-000028470000}"/>
    <cellStyle name="20% - Accent5 3 2 7 2" xfId="18230" xr:uid="{00000000-0005-0000-0000-000029470000}"/>
    <cellStyle name="20% - Accent5 3 2 7 2 2" xfId="18231" xr:uid="{00000000-0005-0000-0000-00002A470000}"/>
    <cellStyle name="20% - Accent5 3 2 7 3" xfId="18232" xr:uid="{00000000-0005-0000-0000-00002B470000}"/>
    <cellStyle name="20% - Accent5 3 2 7 4" xfId="18233" xr:uid="{00000000-0005-0000-0000-00002C470000}"/>
    <cellStyle name="20% - Accent5 3 2 8" xfId="18234" xr:uid="{00000000-0005-0000-0000-00002D470000}"/>
    <cellStyle name="20% - Accent5 3 2 8 2" xfId="18235" xr:uid="{00000000-0005-0000-0000-00002E470000}"/>
    <cellStyle name="20% - Accent5 3 2 9" xfId="18236" xr:uid="{00000000-0005-0000-0000-00002F470000}"/>
    <cellStyle name="20% - Accent5 3 3" xfId="18237" xr:uid="{00000000-0005-0000-0000-000030470000}"/>
    <cellStyle name="20% - Accent5 3 3 2" xfId="18238" xr:uid="{00000000-0005-0000-0000-000031470000}"/>
    <cellStyle name="20% - Accent5 3 3 2 2" xfId="18239" xr:uid="{00000000-0005-0000-0000-000032470000}"/>
    <cellStyle name="20% - Accent5 3 3 2 2 2" xfId="18240" xr:uid="{00000000-0005-0000-0000-000033470000}"/>
    <cellStyle name="20% - Accent5 3 3 2 2 2 2" xfId="18241" xr:uid="{00000000-0005-0000-0000-000034470000}"/>
    <cellStyle name="20% - Accent5 3 3 2 2 2 2 2" xfId="18242" xr:uid="{00000000-0005-0000-0000-000035470000}"/>
    <cellStyle name="20% - Accent5 3 3 2 2 2 3" xfId="18243" xr:uid="{00000000-0005-0000-0000-000036470000}"/>
    <cellStyle name="20% - Accent5 3 3 2 2 2 4" xfId="18244" xr:uid="{00000000-0005-0000-0000-000037470000}"/>
    <cellStyle name="20% - Accent5 3 3 2 2 3" xfId="18245" xr:uid="{00000000-0005-0000-0000-000038470000}"/>
    <cellStyle name="20% - Accent5 3 3 2 2 3 2" xfId="18246" xr:uid="{00000000-0005-0000-0000-000039470000}"/>
    <cellStyle name="20% - Accent5 3 3 2 2 3 2 2" xfId="18247" xr:uid="{00000000-0005-0000-0000-00003A470000}"/>
    <cellStyle name="20% - Accent5 3 3 2 2 3 3" xfId="18248" xr:uid="{00000000-0005-0000-0000-00003B470000}"/>
    <cellStyle name="20% - Accent5 3 3 2 2 3 4" xfId="18249" xr:uid="{00000000-0005-0000-0000-00003C470000}"/>
    <cellStyle name="20% - Accent5 3 3 2 2 4" xfId="18250" xr:uid="{00000000-0005-0000-0000-00003D470000}"/>
    <cellStyle name="20% - Accent5 3 3 2 2 4 2" xfId="18251" xr:uid="{00000000-0005-0000-0000-00003E470000}"/>
    <cellStyle name="20% - Accent5 3 3 2 2 5" xfId="18252" xr:uid="{00000000-0005-0000-0000-00003F470000}"/>
    <cellStyle name="20% - Accent5 3 3 2 2 6" xfId="18253" xr:uid="{00000000-0005-0000-0000-000040470000}"/>
    <cellStyle name="20% - Accent5 3 3 2 3" xfId="18254" xr:uid="{00000000-0005-0000-0000-000041470000}"/>
    <cellStyle name="20% - Accent5 3 3 2 3 2" xfId="18255" xr:uid="{00000000-0005-0000-0000-000042470000}"/>
    <cellStyle name="20% - Accent5 3 3 2 3 2 2" xfId="18256" xr:uid="{00000000-0005-0000-0000-000043470000}"/>
    <cellStyle name="20% - Accent5 3 3 2 3 3" xfId="18257" xr:uid="{00000000-0005-0000-0000-000044470000}"/>
    <cellStyle name="20% - Accent5 3 3 2 3 4" xfId="18258" xr:uid="{00000000-0005-0000-0000-000045470000}"/>
    <cellStyle name="20% - Accent5 3 3 2 4" xfId="18259" xr:uid="{00000000-0005-0000-0000-000046470000}"/>
    <cellStyle name="20% - Accent5 3 3 2 4 2" xfId="18260" xr:uid="{00000000-0005-0000-0000-000047470000}"/>
    <cellStyle name="20% - Accent5 3 3 2 4 2 2" xfId="18261" xr:uid="{00000000-0005-0000-0000-000048470000}"/>
    <cellStyle name="20% - Accent5 3 3 2 4 3" xfId="18262" xr:uid="{00000000-0005-0000-0000-000049470000}"/>
    <cellStyle name="20% - Accent5 3 3 2 4 4" xfId="18263" xr:uid="{00000000-0005-0000-0000-00004A470000}"/>
    <cellStyle name="20% - Accent5 3 3 2 5" xfId="18264" xr:uid="{00000000-0005-0000-0000-00004B470000}"/>
    <cellStyle name="20% - Accent5 3 3 2 5 2" xfId="18265" xr:uid="{00000000-0005-0000-0000-00004C470000}"/>
    <cellStyle name="20% - Accent5 3 3 2 6" xfId="18266" xr:uid="{00000000-0005-0000-0000-00004D470000}"/>
    <cellStyle name="20% - Accent5 3 3 2 7" xfId="18267" xr:uid="{00000000-0005-0000-0000-00004E470000}"/>
    <cellStyle name="20% - Accent5 3 3 3" xfId="18268" xr:uid="{00000000-0005-0000-0000-00004F470000}"/>
    <cellStyle name="20% - Accent5 3 3 3 2" xfId="18269" xr:uid="{00000000-0005-0000-0000-000050470000}"/>
    <cellStyle name="20% - Accent5 3 3 3 2 2" xfId="18270" xr:uid="{00000000-0005-0000-0000-000051470000}"/>
    <cellStyle name="20% - Accent5 3 3 3 2 2 2" xfId="18271" xr:uid="{00000000-0005-0000-0000-000052470000}"/>
    <cellStyle name="20% - Accent5 3 3 3 2 3" xfId="18272" xr:uid="{00000000-0005-0000-0000-000053470000}"/>
    <cellStyle name="20% - Accent5 3 3 3 2 4" xfId="18273" xr:uid="{00000000-0005-0000-0000-000054470000}"/>
    <cellStyle name="20% - Accent5 3 3 3 3" xfId="18274" xr:uid="{00000000-0005-0000-0000-000055470000}"/>
    <cellStyle name="20% - Accent5 3 3 3 3 2" xfId="18275" xr:uid="{00000000-0005-0000-0000-000056470000}"/>
    <cellStyle name="20% - Accent5 3 3 3 3 2 2" xfId="18276" xr:uid="{00000000-0005-0000-0000-000057470000}"/>
    <cellStyle name="20% - Accent5 3 3 3 3 3" xfId="18277" xr:uid="{00000000-0005-0000-0000-000058470000}"/>
    <cellStyle name="20% - Accent5 3 3 3 3 4" xfId="18278" xr:uid="{00000000-0005-0000-0000-000059470000}"/>
    <cellStyle name="20% - Accent5 3 3 3 4" xfId="18279" xr:uid="{00000000-0005-0000-0000-00005A470000}"/>
    <cellStyle name="20% - Accent5 3 3 3 4 2" xfId="18280" xr:uid="{00000000-0005-0000-0000-00005B470000}"/>
    <cellStyle name="20% - Accent5 3 3 3 5" xfId="18281" xr:uid="{00000000-0005-0000-0000-00005C470000}"/>
    <cellStyle name="20% - Accent5 3 3 3 6" xfId="18282" xr:uid="{00000000-0005-0000-0000-00005D470000}"/>
    <cellStyle name="20% - Accent5 3 3 4" xfId="18283" xr:uid="{00000000-0005-0000-0000-00005E470000}"/>
    <cellStyle name="20% - Accent5 3 3 4 2" xfId="18284" xr:uid="{00000000-0005-0000-0000-00005F470000}"/>
    <cellStyle name="20% - Accent5 3 3 4 2 2" xfId="18285" xr:uid="{00000000-0005-0000-0000-000060470000}"/>
    <cellStyle name="20% - Accent5 3 3 4 3" xfId="18286" xr:uid="{00000000-0005-0000-0000-000061470000}"/>
    <cellStyle name="20% - Accent5 3 3 4 4" xfId="18287" xr:uid="{00000000-0005-0000-0000-000062470000}"/>
    <cellStyle name="20% - Accent5 3 3 5" xfId="18288" xr:uid="{00000000-0005-0000-0000-000063470000}"/>
    <cellStyle name="20% - Accent5 3 3 5 2" xfId="18289" xr:uid="{00000000-0005-0000-0000-000064470000}"/>
    <cellStyle name="20% - Accent5 3 3 5 2 2" xfId="18290" xr:uid="{00000000-0005-0000-0000-000065470000}"/>
    <cellStyle name="20% - Accent5 3 3 5 3" xfId="18291" xr:uid="{00000000-0005-0000-0000-000066470000}"/>
    <cellStyle name="20% - Accent5 3 3 5 4" xfId="18292" xr:uid="{00000000-0005-0000-0000-000067470000}"/>
    <cellStyle name="20% - Accent5 3 3 6" xfId="18293" xr:uid="{00000000-0005-0000-0000-000068470000}"/>
    <cellStyle name="20% - Accent5 3 3 6 2" xfId="18294" xr:uid="{00000000-0005-0000-0000-000069470000}"/>
    <cellStyle name="20% - Accent5 3 3 7" xfId="18295" xr:uid="{00000000-0005-0000-0000-00006A470000}"/>
    <cellStyle name="20% - Accent5 3 3 8" xfId="18296" xr:uid="{00000000-0005-0000-0000-00006B470000}"/>
    <cellStyle name="20% - Accent5 3 4" xfId="18297" xr:uid="{00000000-0005-0000-0000-00006C470000}"/>
    <cellStyle name="20% - Accent5 3 4 2" xfId="18298" xr:uid="{00000000-0005-0000-0000-00006D470000}"/>
    <cellStyle name="20% - Accent5 3 4 2 2" xfId="18299" xr:uid="{00000000-0005-0000-0000-00006E470000}"/>
    <cellStyle name="20% - Accent5 3 4 2 2 2" xfId="18300" xr:uid="{00000000-0005-0000-0000-00006F470000}"/>
    <cellStyle name="20% - Accent5 3 4 2 2 2 2" xfId="18301" xr:uid="{00000000-0005-0000-0000-000070470000}"/>
    <cellStyle name="20% - Accent5 3 4 2 2 3" xfId="18302" xr:uid="{00000000-0005-0000-0000-000071470000}"/>
    <cellStyle name="20% - Accent5 3 4 2 2 4" xfId="18303" xr:uid="{00000000-0005-0000-0000-000072470000}"/>
    <cellStyle name="20% - Accent5 3 4 2 3" xfId="18304" xr:uid="{00000000-0005-0000-0000-000073470000}"/>
    <cellStyle name="20% - Accent5 3 4 2 3 2" xfId="18305" xr:uid="{00000000-0005-0000-0000-000074470000}"/>
    <cellStyle name="20% - Accent5 3 4 2 3 2 2" xfId="18306" xr:uid="{00000000-0005-0000-0000-000075470000}"/>
    <cellStyle name="20% - Accent5 3 4 2 3 3" xfId="18307" xr:uid="{00000000-0005-0000-0000-000076470000}"/>
    <cellStyle name="20% - Accent5 3 4 2 3 4" xfId="18308" xr:uid="{00000000-0005-0000-0000-000077470000}"/>
    <cellStyle name="20% - Accent5 3 4 2 4" xfId="18309" xr:uid="{00000000-0005-0000-0000-000078470000}"/>
    <cellStyle name="20% - Accent5 3 4 2 4 2" xfId="18310" xr:uid="{00000000-0005-0000-0000-000079470000}"/>
    <cellStyle name="20% - Accent5 3 4 2 5" xfId="18311" xr:uid="{00000000-0005-0000-0000-00007A470000}"/>
    <cellStyle name="20% - Accent5 3 4 2 6" xfId="18312" xr:uid="{00000000-0005-0000-0000-00007B470000}"/>
    <cellStyle name="20% - Accent5 3 4 3" xfId="18313" xr:uid="{00000000-0005-0000-0000-00007C470000}"/>
    <cellStyle name="20% - Accent5 3 4 3 2" xfId="18314" xr:uid="{00000000-0005-0000-0000-00007D470000}"/>
    <cellStyle name="20% - Accent5 3 4 3 2 2" xfId="18315" xr:uid="{00000000-0005-0000-0000-00007E470000}"/>
    <cellStyle name="20% - Accent5 3 4 3 3" xfId="18316" xr:uid="{00000000-0005-0000-0000-00007F470000}"/>
    <cellStyle name="20% - Accent5 3 4 3 4" xfId="18317" xr:uid="{00000000-0005-0000-0000-000080470000}"/>
    <cellStyle name="20% - Accent5 3 4 4" xfId="18318" xr:uid="{00000000-0005-0000-0000-000081470000}"/>
    <cellStyle name="20% - Accent5 3 4 4 2" xfId="18319" xr:uid="{00000000-0005-0000-0000-000082470000}"/>
    <cellStyle name="20% - Accent5 3 4 4 2 2" xfId="18320" xr:uid="{00000000-0005-0000-0000-000083470000}"/>
    <cellStyle name="20% - Accent5 3 4 4 3" xfId="18321" xr:uid="{00000000-0005-0000-0000-000084470000}"/>
    <cellStyle name="20% - Accent5 3 4 4 4" xfId="18322" xr:uid="{00000000-0005-0000-0000-000085470000}"/>
    <cellStyle name="20% - Accent5 3 4 5" xfId="18323" xr:uid="{00000000-0005-0000-0000-000086470000}"/>
    <cellStyle name="20% - Accent5 3 4 5 2" xfId="18324" xr:uid="{00000000-0005-0000-0000-000087470000}"/>
    <cellStyle name="20% - Accent5 3 4 6" xfId="18325" xr:uid="{00000000-0005-0000-0000-000088470000}"/>
    <cellStyle name="20% - Accent5 3 4 7" xfId="18326" xr:uid="{00000000-0005-0000-0000-000089470000}"/>
    <cellStyle name="20% - Accent5 3 5" xfId="18327" xr:uid="{00000000-0005-0000-0000-00008A470000}"/>
    <cellStyle name="20% - Accent5 3 6" xfId="18328" xr:uid="{00000000-0005-0000-0000-00008B470000}"/>
    <cellStyle name="20% - Accent5 3 6 2" xfId="18329" xr:uid="{00000000-0005-0000-0000-00008C470000}"/>
    <cellStyle name="20% - Accent5 3 6 2 2" xfId="18330" xr:uid="{00000000-0005-0000-0000-00008D470000}"/>
    <cellStyle name="20% - Accent5 3 6 2 2 2" xfId="18331" xr:uid="{00000000-0005-0000-0000-00008E470000}"/>
    <cellStyle name="20% - Accent5 3 6 2 3" xfId="18332" xr:uid="{00000000-0005-0000-0000-00008F470000}"/>
    <cellStyle name="20% - Accent5 3 6 2 4" xfId="18333" xr:uid="{00000000-0005-0000-0000-000090470000}"/>
    <cellStyle name="20% - Accent5 3 6 3" xfId="18334" xr:uid="{00000000-0005-0000-0000-000091470000}"/>
    <cellStyle name="20% - Accent5 3 6 3 2" xfId="18335" xr:uid="{00000000-0005-0000-0000-000092470000}"/>
    <cellStyle name="20% - Accent5 3 6 3 2 2" xfId="18336" xr:uid="{00000000-0005-0000-0000-000093470000}"/>
    <cellStyle name="20% - Accent5 3 6 3 3" xfId="18337" xr:uid="{00000000-0005-0000-0000-000094470000}"/>
    <cellStyle name="20% - Accent5 3 6 3 4" xfId="18338" xr:uid="{00000000-0005-0000-0000-000095470000}"/>
    <cellStyle name="20% - Accent5 3 6 4" xfId="18339" xr:uid="{00000000-0005-0000-0000-000096470000}"/>
    <cellStyle name="20% - Accent5 3 6 4 2" xfId="18340" xr:uid="{00000000-0005-0000-0000-000097470000}"/>
    <cellStyle name="20% - Accent5 3 6 5" xfId="18341" xr:uid="{00000000-0005-0000-0000-000098470000}"/>
    <cellStyle name="20% - Accent5 3 6 6" xfId="18342" xr:uid="{00000000-0005-0000-0000-000099470000}"/>
    <cellStyle name="20% - Accent5 3 7" xfId="18343" xr:uid="{00000000-0005-0000-0000-00009A470000}"/>
    <cellStyle name="20% - Accent5 3 7 2" xfId="18344" xr:uid="{00000000-0005-0000-0000-00009B470000}"/>
    <cellStyle name="20% - Accent5 3 7 2 2" xfId="18345" xr:uid="{00000000-0005-0000-0000-00009C470000}"/>
    <cellStyle name="20% - Accent5 3 7 3" xfId="18346" xr:uid="{00000000-0005-0000-0000-00009D470000}"/>
    <cellStyle name="20% - Accent5 3 7 4" xfId="18347" xr:uid="{00000000-0005-0000-0000-00009E470000}"/>
    <cellStyle name="20% - Accent5 3 8" xfId="18348" xr:uid="{00000000-0005-0000-0000-00009F470000}"/>
    <cellStyle name="20% - Accent5 3 8 2" xfId="18349" xr:uid="{00000000-0005-0000-0000-0000A0470000}"/>
    <cellStyle name="20% - Accent5 3 8 2 2" xfId="18350" xr:uid="{00000000-0005-0000-0000-0000A1470000}"/>
    <cellStyle name="20% - Accent5 3 8 3" xfId="18351" xr:uid="{00000000-0005-0000-0000-0000A2470000}"/>
    <cellStyle name="20% - Accent5 3 8 4" xfId="18352" xr:uid="{00000000-0005-0000-0000-0000A3470000}"/>
    <cellStyle name="20% - Accent5 3 9" xfId="18353" xr:uid="{00000000-0005-0000-0000-0000A4470000}"/>
    <cellStyle name="20% - Accent5 3 9 2" xfId="18354" xr:uid="{00000000-0005-0000-0000-0000A5470000}"/>
    <cellStyle name="20% - Accent5 30" xfId="18355" xr:uid="{00000000-0005-0000-0000-0000A6470000}"/>
    <cellStyle name="20% - Accent5 31" xfId="18356" xr:uid="{00000000-0005-0000-0000-0000A7470000}"/>
    <cellStyle name="20% - Accent5 32" xfId="18357" xr:uid="{00000000-0005-0000-0000-0000A8470000}"/>
    <cellStyle name="20% - Accent5 33" xfId="18358" xr:uid="{00000000-0005-0000-0000-0000A9470000}"/>
    <cellStyle name="20% - Accent5 4" xfId="18359" xr:uid="{00000000-0005-0000-0000-0000AA470000}"/>
    <cellStyle name="20% - Accent5 4 10" xfId="18360" xr:uid="{00000000-0005-0000-0000-0000AB470000}"/>
    <cellStyle name="20% - Accent5 4 11" xfId="18361" xr:uid="{00000000-0005-0000-0000-0000AC470000}"/>
    <cellStyle name="20% - Accent5 4 2" xfId="18362" xr:uid="{00000000-0005-0000-0000-0000AD470000}"/>
    <cellStyle name="20% - Accent5 4 2 2" xfId="18363" xr:uid="{00000000-0005-0000-0000-0000AE470000}"/>
    <cellStyle name="20% - Accent5 4 2 2 2" xfId="18364" xr:uid="{00000000-0005-0000-0000-0000AF470000}"/>
    <cellStyle name="20% - Accent5 4 2 2 2 2" xfId="18365" xr:uid="{00000000-0005-0000-0000-0000B0470000}"/>
    <cellStyle name="20% - Accent5 4 2 2 2 2 2" xfId="18366" xr:uid="{00000000-0005-0000-0000-0000B1470000}"/>
    <cellStyle name="20% - Accent5 4 2 2 2 2 2 2" xfId="18367" xr:uid="{00000000-0005-0000-0000-0000B2470000}"/>
    <cellStyle name="20% - Accent5 4 2 2 2 2 3" xfId="18368" xr:uid="{00000000-0005-0000-0000-0000B3470000}"/>
    <cellStyle name="20% - Accent5 4 2 2 2 2 4" xfId="18369" xr:uid="{00000000-0005-0000-0000-0000B4470000}"/>
    <cellStyle name="20% - Accent5 4 2 2 2 3" xfId="18370" xr:uid="{00000000-0005-0000-0000-0000B5470000}"/>
    <cellStyle name="20% - Accent5 4 2 2 2 3 2" xfId="18371" xr:uid="{00000000-0005-0000-0000-0000B6470000}"/>
    <cellStyle name="20% - Accent5 4 2 2 2 3 2 2" xfId="18372" xr:uid="{00000000-0005-0000-0000-0000B7470000}"/>
    <cellStyle name="20% - Accent5 4 2 2 2 3 3" xfId="18373" xr:uid="{00000000-0005-0000-0000-0000B8470000}"/>
    <cellStyle name="20% - Accent5 4 2 2 2 3 4" xfId="18374" xr:uid="{00000000-0005-0000-0000-0000B9470000}"/>
    <cellStyle name="20% - Accent5 4 2 2 2 4" xfId="18375" xr:uid="{00000000-0005-0000-0000-0000BA470000}"/>
    <cellStyle name="20% - Accent5 4 2 2 2 4 2" xfId="18376" xr:uid="{00000000-0005-0000-0000-0000BB470000}"/>
    <cellStyle name="20% - Accent5 4 2 2 2 5" xfId="18377" xr:uid="{00000000-0005-0000-0000-0000BC470000}"/>
    <cellStyle name="20% - Accent5 4 2 2 2 6" xfId="18378" xr:uid="{00000000-0005-0000-0000-0000BD470000}"/>
    <cellStyle name="20% - Accent5 4 2 2 3" xfId="18379" xr:uid="{00000000-0005-0000-0000-0000BE470000}"/>
    <cellStyle name="20% - Accent5 4 2 2 3 2" xfId="18380" xr:uid="{00000000-0005-0000-0000-0000BF470000}"/>
    <cellStyle name="20% - Accent5 4 2 2 3 2 2" xfId="18381" xr:uid="{00000000-0005-0000-0000-0000C0470000}"/>
    <cellStyle name="20% - Accent5 4 2 2 3 3" xfId="18382" xr:uid="{00000000-0005-0000-0000-0000C1470000}"/>
    <cellStyle name="20% - Accent5 4 2 2 3 4" xfId="18383" xr:uid="{00000000-0005-0000-0000-0000C2470000}"/>
    <cellStyle name="20% - Accent5 4 2 2 4" xfId="18384" xr:uid="{00000000-0005-0000-0000-0000C3470000}"/>
    <cellStyle name="20% - Accent5 4 2 2 4 2" xfId="18385" xr:uid="{00000000-0005-0000-0000-0000C4470000}"/>
    <cellStyle name="20% - Accent5 4 2 2 4 2 2" xfId="18386" xr:uid="{00000000-0005-0000-0000-0000C5470000}"/>
    <cellStyle name="20% - Accent5 4 2 2 4 3" xfId="18387" xr:uid="{00000000-0005-0000-0000-0000C6470000}"/>
    <cellStyle name="20% - Accent5 4 2 2 4 4" xfId="18388" xr:uid="{00000000-0005-0000-0000-0000C7470000}"/>
    <cellStyle name="20% - Accent5 4 2 2 5" xfId="18389" xr:uid="{00000000-0005-0000-0000-0000C8470000}"/>
    <cellStyle name="20% - Accent5 4 2 2 5 2" xfId="18390" xr:uid="{00000000-0005-0000-0000-0000C9470000}"/>
    <cellStyle name="20% - Accent5 4 2 2 6" xfId="18391" xr:uid="{00000000-0005-0000-0000-0000CA470000}"/>
    <cellStyle name="20% - Accent5 4 2 2 7" xfId="18392" xr:uid="{00000000-0005-0000-0000-0000CB470000}"/>
    <cellStyle name="20% - Accent5 4 2 3" xfId="18393" xr:uid="{00000000-0005-0000-0000-0000CC470000}"/>
    <cellStyle name="20% - Accent5 4 2 4" xfId="18394" xr:uid="{00000000-0005-0000-0000-0000CD470000}"/>
    <cellStyle name="20% - Accent5 4 2 4 2" xfId="18395" xr:uid="{00000000-0005-0000-0000-0000CE470000}"/>
    <cellStyle name="20% - Accent5 4 2 4 2 2" xfId="18396" xr:uid="{00000000-0005-0000-0000-0000CF470000}"/>
    <cellStyle name="20% - Accent5 4 2 4 2 2 2" xfId="18397" xr:uid="{00000000-0005-0000-0000-0000D0470000}"/>
    <cellStyle name="20% - Accent5 4 2 4 2 3" xfId="18398" xr:uid="{00000000-0005-0000-0000-0000D1470000}"/>
    <cellStyle name="20% - Accent5 4 2 4 2 4" xfId="18399" xr:uid="{00000000-0005-0000-0000-0000D2470000}"/>
    <cellStyle name="20% - Accent5 4 2 4 3" xfId="18400" xr:uid="{00000000-0005-0000-0000-0000D3470000}"/>
    <cellStyle name="20% - Accent5 4 2 4 3 2" xfId="18401" xr:uid="{00000000-0005-0000-0000-0000D4470000}"/>
    <cellStyle name="20% - Accent5 4 2 4 3 2 2" xfId="18402" xr:uid="{00000000-0005-0000-0000-0000D5470000}"/>
    <cellStyle name="20% - Accent5 4 2 4 3 3" xfId="18403" xr:uid="{00000000-0005-0000-0000-0000D6470000}"/>
    <cellStyle name="20% - Accent5 4 2 4 3 4" xfId="18404" xr:uid="{00000000-0005-0000-0000-0000D7470000}"/>
    <cellStyle name="20% - Accent5 4 2 4 4" xfId="18405" xr:uid="{00000000-0005-0000-0000-0000D8470000}"/>
    <cellStyle name="20% - Accent5 4 2 4 4 2" xfId="18406" xr:uid="{00000000-0005-0000-0000-0000D9470000}"/>
    <cellStyle name="20% - Accent5 4 2 4 5" xfId="18407" xr:uid="{00000000-0005-0000-0000-0000DA470000}"/>
    <cellStyle name="20% - Accent5 4 2 4 6" xfId="18408" xr:uid="{00000000-0005-0000-0000-0000DB470000}"/>
    <cellStyle name="20% - Accent5 4 2 5" xfId="18409" xr:uid="{00000000-0005-0000-0000-0000DC470000}"/>
    <cellStyle name="20% - Accent5 4 2 5 2" xfId="18410" xr:uid="{00000000-0005-0000-0000-0000DD470000}"/>
    <cellStyle name="20% - Accent5 4 2 5 2 2" xfId="18411" xr:uid="{00000000-0005-0000-0000-0000DE470000}"/>
    <cellStyle name="20% - Accent5 4 2 5 3" xfId="18412" xr:uid="{00000000-0005-0000-0000-0000DF470000}"/>
    <cellStyle name="20% - Accent5 4 2 5 4" xfId="18413" xr:uid="{00000000-0005-0000-0000-0000E0470000}"/>
    <cellStyle name="20% - Accent5 4 2 6" xfId="18414" xr:uid="{00000000-0005-0000-0000-0000E1470000}"/>
    <cellStyle name="20% - Accent5 4 2 6 2" xfId="18415" xr:uid="{00000000-0005-0000-0000-0000E2470000}"/>
    <cellStyle name="20% - Accent5 4 2 6 2 2" xfId="18416" xr:uid="{00000000-0005-0000-0000-0000E3470000}"/>
    <cellStyle name="20% - Accent5 4 2 6 3" xfId="18417" xr:uid="{00000000-0005-0000-0000-0000E4470000}"/>
    <cellStyle name="20% - Accent5 4 2 6 4" xfId="18418" xr:uid="{00000000-0005-0000-0000-0000E5470000}"/>
    <cellStyle name="20% - Accent5 4 2 7" xfId="18419" xr:uid="{00000000-0005-0000-0000-0000E6470000}"/>
    <cellStyle name="20% - Accent5 4 2 7 2" xfId="18420" xr:uid="{00000000-0005-0000-0000-0000E7470000}"/>
    <cellStyle name="20% - Accent5 4 2 8" xfId="18421" xr:uid="{00000000-0005-0000-0000-0000E8470000}"/>
    <cellStyle name="20% - Accent5 4 2 9" xfId="18422" xr:uid="{00000000-0005-0000-0000-0000E9470000}"/>
    <cellStyle name="20% - Accent5 4 3" xfId="18423" xr:uid="{00000000-0005-0000-0000-0000EA470000}"/>
    <cellStyle name="20% - Accent5 4 3 2" xfId="18424" xr:uid="{00000000-0005-0000-0000-0000EB470000}"/>
    <cellStyle name="20% - Accent5 4 3 2 2" xfId="18425" xr:uid="{00000000-0005-0000-0000-0000EC470000}"/>
    <cellStyle name="20% - Accent5 4 3 2 2 2" xfId="18426" xr:uid="{00000000-0005-0000-0000-0000ED470000}"/>
    <cellStyle name="20% - Accent5 4 3 2 2 2 2" xfId="18427" xr:uid="{00000000-0005-0000-0000-0000EE470000}"/>
    <cellStyle name="20% - Accent5 4 3 2 2 3" xfId="18428" xr:uid="{00000000-0005-0000-0000-0000EF470000}"/>
    <cellStyle name="20% - Accent5 4 3 2 2 4" xfId="18429" xr:uid="{00000000-0005-0000-0000-0000F0470000}"/>
    <cellStyle name="20% - Accent5 4 3 2 3" xfId="18430" xr:uid="{00000000-0005-0000-0000-0000F1470000}"/>
    <cellStyle name="20% - Accent5 4 3 2 3 2" xfId="18431" xr:uid="{00000000-0005-0000-0000-0000F2470000}"/>
    <cellStyle name="20% - Accent5 4 3 2 3 2 2" xfId="18432" xr:uid="{00000000-0005-0000-0000-0000F3470000}"/>
    <cellStyle name="20% - Accent5 4 3 2 3 3" xfId="18433" xr:uid="{00000000-0005-0000-0000-0000F4470000}"/>
    <cellStyle name="20% - Accent5 4 3 2 3 4" xfId="18434" xr:uid="{00000000-0005-0000-0000-0000F5470000}"/>
    <cellStyle name="20% - Accent5 4 3 2 4" xfId="18435" xr:uid="{00000000-0005-0000-0000-0000F6470000}"/>
    <cellStyle name="20% - Accent5 4 3 2 4 2" xfId="18436" xr:uid="{00000000-0005-0000-0000-0000F7470000}"/>
    <cellStyle name="20% - Accent5 4 3 2 5" xfId="18437" xr:uid="{00000000-0005-0000-0000-0000F8470000}"/>
    <cellStyle name="20% - Accent5 4 3 2 6" xfId="18438" xr:uid="{00000000-0005-0000-0000-0000F9470000}"/>
    <cellStyle name="20% - Accent5 4 3 3" xfId="18439" xr:uid="{00000000-0005-0000-0000-0000FA470000}"/>
    <cellStyle name="20% - Accent5 4 3 3 2" xfId="18440" xr:uid="{00000000-0005-0000-0000-0000FB470000}"/>
    <cellStyle name="20% - Accent5 4 3 3 2 2" xfId="18441" xr:uid="{00000000-0005-0000-0000-0000FC470000}"/>
    <cellStyle name="20% - Accent5 4 3 3 3" xfId="18442" xr:uid="{00000000-0005-0000-0000-0000FD470000}"/>
    <cellStyle name="20% - Accent5 4 3 3 4" xfId="18443" xr:uid="{00000000-0005-0000-0000-0000FE470000}"/>
    <cellStyle name="20% - Accent5 4 3 4" xfId="18444" xr:uid="{00000000-0005-0000-0000-0000FF470000}"/>
    <cellStyle name="20% - Accent5 4 3 4 2" xfId="18445" xr:uid="{00000000-0005-0000-0000-000000480000}"/>
    <cellStyle name="20% - Accent5 4 3 4 2 2" xfId="18446" xr:uid="{00000000-0005-0000-0000-000001480000}"/>
    <cellStyle name="20% - Accent5 4 3 4 3" xfId="18447" xr:uid="{00000000-0005-0000-0000-000002480000}"/>
    <cellStyle name="20% - Accent5 4 3 4 4" xfId="18448" xr:uid="{00000000-0005-0000-0000-000003480000}"/>
    <cellStyle name="20% - Accent5 4 3 5" xfId="18449" xr:uid="{00000000-0005-0000-0000-000004480000}"/>
    <cellStyle name="20% - Accent5 4 3 5 2" xfId="18450" xr:uid="{00000000-0005-0000-0000-000005480000}"/>
    <cellStyle name="20% - Accent5 4 3 6" xfId="18451" xr:uid="{00000000-0005-0000-0000-000006480000}"/>
    <cellStyle name="20% - Accent5 4 3 7" xfId="18452" xr:uid="{00000000-0005-0000-0000-000007480000}"/>
    <cellStyle name="20% - Accent5 4 4" xfId="18453" xr:uid="{00000000-0005-0000-0000-000008480000}"/>
    <cellStyle name="20% - Accent5 4 5" xfId="18454" xr:uid="{00000000-0005-0000-0000-000009480000}"/>
    <cellStyle name="20% - Accent5 4 5 2" xfId="18455" xr:uid="{00000000-0005-0000-0000-00000A480000}"/>
    <cellStyle name="20% - Accent5 4 5 2 2" xfId="18456" xr:uid="{00000000-0005-0000-0000-00000B480000}"/>
    <cellStyle name="20% - Accent5 4 5 2 2 2" xfId="18457" xr:uid="{00000000-0005-0000-0000-00000C480000}"/>
    <cellStyle name="20% - Accent5 4 5 2 3" xfId="18458" xr:uid="{00000000-0005-0000-0000-00000D480000}"/>
    <cellStyle name="20% - Accent5 4 5 2 4" xfId="18459" xr:uid="{00000000-0005-0000-0000-00000E480000}"/>
    <cellStyle name="20% - Accent5 4 5 3" xfId="18460" xr:uid="{00000000-0005-0000-0000-00000F480000}"/>
    <cellStyle name="20% - Accent5 4 5 3 2" xfId="18461" xr:uid="{00000000-0005-0000-0000-000010480000}"/>
    <cellStyle name="20% - Accent5 4 5 3 2 2" xfId="18462" xr:uid="{00000000-0005-0000-0000-000011480000}"/>
    <cellStyle name="20% - Accent5 4 5 3 3" xfId="18463" xr:uid="{00000000-0005-0000-0000-000012480000}"/>
    <cellStyle name="20% - Accent5 4 5 3 4" xfId="18464" xr:uid="{00000000-0005-0000-0000-000013480000}"/>
    <cellStyle name="20% - Accent5 4 5 4" xfId="18465" xr:uid="{00000000-0005-0000-0000-000014480000}"/>
    <cellStyle name="20% - Accent5 4 5 4 2" xfId="18466" xr:uid="{00000000-0005-0000-0000-000015480000}"/>
    <cellStyle name="20% - Accent5 4 5 5" xfId="18467" xr:uid="{00000000-0005-0000-0000-000016480000}"/>
    <cellStyle name="20% - Accent5 4 5 6" xfId="18468" xr:uid="{00000000-0005-0000-0000-000017480000}"/>
    <cellStyle name="20% - Accent5 4 6" xfId="18469" xr:uid="{00000000-0005-0000-0000-000018480000}"/>
    <cellStyle name="20% - Accent5 4 6 2" xfId="18470" xr:uid="{00000000-0005-0000-0000-000019480000}"/>
    <cellStyle name="20% - Accent5 4 6 2 2" xfId="18471" xr:uid="{00000000-0005-0000-0000-00001A480000}"/>
    <cellStyle name="20% - Accent5 4 6 3" xfId="18472" xr:uid="{00000000-0005-0000-0000-00001B480000}"/>
    <cellStyle name="20% - Accent5 4 6 4" xfId="18473" xr:uid="{00000000-0005-0000-0000-00001C480000}"/>
    <cellStyle name="20% - Accent5 4 7" xfId="18474" xr:uid="{00000000-0005-0000-0000-00001D480000}"/>
    <cellStyle name="20% - Accent5 4 7 2" xfId="18475" xr:uid="{00000000-0005-0000-0000-00001E480000}"/>
    <cellStyle name="20% - Accent5 4 7 2 2" xfId="18476" xr:uid="{00000000-0005-0000-0000-00001F480000}"/>
    <cellStyle name="20% - Accent5 4 7 3" xfId="18477" xr:uid="{00000000-0005-0000-0000-000020480000}"/>
    <cellStyle name="20% - Accent5 4 7 4" xfId="18478" xr:uid="{00000000-0005-0000-0000-000021480000}"/>
    <cellStyle name="20% - Accent5 4 8" xfId="18479" xr:uid="{00000000-0005-0000-0000-000022480000}"/>
    <cellStyle name="20% - Accent5 4 8 2" xfId="18480" xr:uid="{00000000-0005-0000-0000-000023480000}"/>
    <cellStyle name="20% - Accent5 4 9" xfId="18481" xr:uid="{00000000-0005-0000-0000-000024480000}"/>
    <cellStyle name="20% - Accent5 5" xfId="18482" xr:uid="{00000000-0005-0000-0000-000025480000}"/>
    <cellStyle name="20% - Accent5 5 10" xfId="18483" xr:uid="{00000000-0005-0000-0000-000026480000}"/>
    <cellStyle name="20% - Accent5 5 2" xfId="18484" xr:uid="{00000000-0005-0000-0000-000027480000}"/>
    <cellStyle name="20% - Accent5 5 2 2" xfId="18485" xr:uid="{00000000-0005-0000-0000-000028480000}"/>
    <cellStyle name="20% - Accent5 5 2 2 2" xfId="18486" xr:uid="{00000000-0005-0000-0000-000029480000}"/>
    <cellStyle name="20% - Accent5 5 2 2 2 2" xfId="18487" xr:uid="{00000000-0005-0000-0000-00002A480000}"/>
    <cellStyle name="20% - Accent5 5 2 2 2 2 2" xfId="18488" xr:uid="{00000000-0005-0000-0000-00002B480000}"/>
    <cellStyle name="20% - Accent5 5 2 2 2 2 2 2" xfId="18489" xr:uid="{00000000-0005-0000-0000-00002C480000}"/>
    <cellStyle name="20% - Accent5 5 2 2 2 2 3" xfId="18490" xr:uid="{00000000-0005-0000-0000-00002D480000}"/>
    <cellStyle name="20% - Accent5 5 2 2 2 2 4" xfId="18491" xr:uid="{00000000-0005-0000-0000-00002E480000}"/>
    <cellStyle name="20% - Accent5 5 2 2 2 3" xfId="18492" xr:uid="{00000000-0005-0000-0000-00002F480000}"/>
    <cellStyle name="20% - Accent5 5 2 2 2 3 2" xfId="18493" xr:uid="{00000000-0005-0000-0000-000030480000}"/>
    <cellStyle name="20% - Accent5 5 2 2 2 3 2 2" xfId="18494" xr:uid="{00000000-0005-0000-0000-000031480000}"/>
    <cellStyle name="20% - Accent5 5 2 2 2 3 3" xfId="18495" xr:uid="{00000000-0005-0000-0000-000032480000}"/>
    <cellStyle name="20% - Accent5 5 2 2 2 3 4" xfId="18496" xr:uid="{00000000-0005-0000-0000-000033480000}"/>
    <cellStyle name="20% - Accent5 5 2 2 2 4" xfId="18497" xr:uid="{00000000-0005-0000-0000-000034480000}"/>
    <cellStyle name="20% - Accent5 5 2 2 2 4 2" xfId="18498" xr:uid="{00000000-0005-0000-0000-000035480000}"/>
    <cellStyle name="20% - Accent5 5 2 2 2 5" xfId="18499" xr:uid="{00000000-0005-0000-0000-000036480000}"/>
    <cellStyle name="20% - Accent5 5 2 2 2 6" xfId="18500" xr:uid="{00000000-0005-0000-0000-000037480000}"/>
    <cellStyle name="20% - Accent5 5 2 2 3" xfId="18501" xr:uid="{00000000-0005-0000-0000-000038480000}"/>
    <cellStyle name="20% - Accent5 5 2 2 3 2" xfId="18502" xr:uid="{00000000-0005-0000-0000-000039480000}"/>
    <cellStyle name="20% - Accent5 5 2 2 3 2 2" xfId="18503" xr:uid="{00000000-0005-0000-0000-00003A480000}"/>
    <cellStyle name="20% - Accent5 5 2 2 3 3" xfId="18504" xr:uid="{00000000-0005-0000-0000-00003B480000}"/>
    <cellStyle name="20% - Accent5 5 2 2 3 4" xfId="18505" xr:uid="{00000000-0005-0000-0000-00003C480000}"/>
    <cellStyle name="20% - Accent5 5 2 2 4" xfId="18506" xr:uid="{00000000-0005-0000-0000-00003D480000}"/>
    <cellStyle name="20% - Accent5 5 2 2 4 2" xfId="18507" xr:uid="{00000000-0005-0000-0000-00003E480000}"/>
    <cellStyle name="20% - Accent5 5 2 2 4 2 2" xfId="18508" xr:uid="{00000000-0005-0000-0000-00003F480000}"/>
    <cellStyle name="20% - Accent5 5 2 2 4 3" xfId="18509" xr:uid="{00000000-0005-0000-0000-000040480000}"/>
    <cellStyle name="20% - Accent5 5 2 2 4 4" xfId="18510" xr:uid="{00000000-0005-0000-0000-000041480000}"/>
    <cellStyle name="20% - Accent5 5 2 2 5" xfId="18511" xr:uid="{00000000-0005-0000-0000-000042480000}"/>
    <cellStyle name="20% - Accent5 5 2 2 5 2" xfId="18512" xr:uid="{00000000-0005-0000-0000-000043480000}"/>
    <cellStyle name="20% - Accent5 5 2 2 6" xfId="18513" xr:uid="{00000000-0005-0000-0000-000044480000}"/>
    <cellStyle name="20% - Accent5 5 2 2 7" xfId="18514" xr:uid="{00000000-0005-0000-0000-000045480000}"/>
    <cellStyle name="20% - Accent5 5 2 3" xfId="18515" xr:uid="{00000000-0005-0000-0000-000046480000}"/>
    <cellStyle name="20% - Accent5 5 2 3 2" xfId="18516" xr:uid="{00000000-0005-0000-0000-000047480000}"/>
    <cellStyle name="20% - Accent5 5 2 3 2 2" xfId="18517" xr:uid="{00000000-0005-0000-0000-000048480000}"/>
    <cellStyle name="20% - Accent5 5 2 3 2 2 2" xfId="18518" xr:uid="{00000000-0005-0000-0000-000049480000}"/>
    <cellStyle name="20% - Accent5 5 2 3 2 3" xfId="18519" xr:uid="{00000000-0005-0000-0000-00004A480000}"/>
    <cellStyle name="20% - Accent5 5 2 3 2 4" xfId="18520" xr:uid="{00000000-0005-0000-0000-00004B480000}"/>
    <cellStyle name="20% - Accent5 5 2 3 3" xfId="18521" xr:uid="{00000000-0005-0000-0000-00004C480000}"/>
    <cellStyle name="20% - Accent5 5 2 3 3 2" xfId="18522" xr:uid="{00000000-0005-0000-0000-00004D480000}"/>
    <cellStyle name="20% - Accent5 5 2 3 3 2 2" xfId="18523" xr:uid="{00000000-0005-0000-0000-00004E480000}"/>
    <cellStyle name="20% - Accent5 5 2 3 3 3" xfId="18524" xr:uid="{00000000-0005-0000-0000-00004F480000}"/>
    <cellStyle name="20% - Accent5 5 2 3 3 4" xfId="18525" xr:uid="{00000000-0005-0000-0000-000050480000}"/>
    <cellStyle name="20% - Accent5 5 2 3 4" xfId="18526" xr:uid="{00000000-0005-0000-0000-000051480000}"/>
    <cellStyle name="20% - Accent5 5 2 3 4 2" xfId="18527" xr:uid="{00000000-0005-0000-0000-000052480000}"/>
    <cellStyle name="20% - Accent5 5 2 3 5" xfId="18528" xr:uid="{00000000-0005-0000-0000-000053480000}"/>
    <cellStyle name="20% - Accent5 5 2 3 6" xfId="18529" xr:uid="{00000000-0005-0000-0000-000054480000}"/>
    <cellStyle name="20% - Accent5 5 2 4" xfId="18530" xr:uid="{00000000-0005-0000-0000-000055480000}"/>
    <cellStyle name="20% - Accent5 5 2 4 2" xfId="18531" xr:uid="{00000000-0005-0000-0000-000056480000}"/>
    <cellStyle name="20% - Accent5 5 2 4 2 2" xfId="18532" xr:uid="{00000000-0005-0000-0000-000057480000}"/>
    <cellStyle name="20% - Accent5 5 2 4 3" xfId="18533" xr:uid="{00000000-0005-0000-0000-000058480000}"/>
    <cellStyle name="20% - Accent5 5 2 4 4" xfId="18534" xr:uid="{00000000-0005-0000-0000-000059480000}"/>
    <cellStyle name="20% - Accent5 5 2 5" xfId="18535" xr:uid="{00000000-0005-0000-0000-00005A480000}"/>
    <cellStyle name="20% - Accent5 5 2 5 2" xfId="18536" xr:uid="{00000000-0005-0000-0000-00005B480000}"/>
    <cellStyle name="20% - Accent5 5 2 5 2 2" xfId="18537" xr:uid="{00000000-0005-0000-0000-00005C480000}"/>
    <cellStyle name="20% - Accent5 5 2 5 3" xfId="18538" xr:uid="{00000000-0005-0000-0000-00005D480000}"/>
    <cellStyle name="20% - Accent5 5 2 5 4" xfId="18539" xr:uid="{00000000-0005-0000-0000-00005E480000}"/>
    <cellStyle name="20% - Accent5 5 2 6" xfId="18540" xr:uid="{00000000-0005-0000-0000-00005F480000}"/>
    <cellStyle name="20% - Accent5 5 2 6 2" xfId="18541" xr:uid="{00000000-0005-0000-0000-000060480000}"/>
    <cellStyle name="20% - Accent5 5 2 7" xfId="18542" xr:uid="{00000000-0005-0000-0000-000061480000}"/>
    <cellStyle name="20% - Accent5 5 2 8" xfId="18543" xr:uid="{00000000-0005-0000-0000-000062480000}"/>
    <cellStyle name="20% - Accent5 5 3" xfId="18544" xr:uid="{00000000-0005-0000-0000-000063480000}"/>
    <cellStyle name="20% - Accent5 5 3 2" xfId="18545" xr:uid="{00000000-0005-0000-0000-000064480000}"/>
    <cellStyle name="20% - Accent5 5 3 2 2" xfId="18546" xr:uid="{00000000-0005-0000-0000-000065480000}"/>
    <cellStyle name="20% - Accent5 5 3 2 2 2" xfId="18547" xr:uid="{00000000-0005-0000-0000-000066480000}"/>
    <cellStyle name="20% - Accent5 5 3 2 2 2 2" xfId="18548" xr:uid="{00000000-0005-0000-0000-000067480000}"/>
    <cellStyle name="20% - Accent5 5 3 2 2 3" xfId="18549" xr:uid="{00000000-0005-0000-0000-000068480000}"/>
    <cellStyle name="20% - Accent5 5 3 2 2 4" xfId="18550" xr:uid="{00000000-0005-0000-0000-000069480000}"/>
    <cellStyle name="20% - Accent5 5 3 2 3" xfId="18551" xr:uid="{00000000-0005-0000-0000-00006A480000}"/>
    <cellStyle name="20% - Accent5 5 3 2 3 2" xfId="18552" xr:uid="{00000000-0005-0000-0000-00006B480000}"/>
    <cellStyle name="20% - Accent5 5 3 2 3 2 2" xfId="18553" xr:uid="{00000000-0005-0000-0000-00006C480000}"/>
    <cellStyle name="20% - Accent5 5 3 2 3 3" xfId="18554" xr:uid="{00000000-0005-0000-0000-00006D480000}"/>
    <cellStyle name="20% - Accent5 5 3 2 3 4" xfId="18555" xr:uid="{00000000-0005-0000-0000-00006E480000}"/>
    <cellStyle name="20% - Accent5 5 3 2 4" xfId="18556" xr:uid="{00000000-0005-0000-0000-00006F480000}"/>
    <cellStyle name="20% - Accent5 5 3 2 4 2" xfId="18557" xr:uid="{00000000-0005-0000-0000-000070480000}"/>
    <cellStyle name="20% - Accent5 5 3 2 5" xfId="18558" xr:uid="{00000000-0005-0000-0000-000071480000}"/>
    <cellStyle name="20% - Accent5 5 3 2 6" xfId="18559" xr:uid="{00000000-0005-0000-0000-000072480000}"/>
    <cellStyle name="20% - Accent5 5 3 3" xfId="18560" xr:uid="{00000000-0005-0000-0000-000073480000}"/>
    <cellStyle name="20% - Accent5 5 3 3 2" xfId="18561" xr:uid="{00000000-0005-0000-0000-000074480000}"/>
    <cellStyle name="20% - Accent5 5 3 3 2 2" xfId="18562" xr:uid="{00000000-0005-0000-0000-000075480000}"/>
    <cellStyle name="20% - Accent5 5 3 3 3" xfId="18563" xr:uid="{00000000-0005-0000-0000-000076480000}"/>
    <cellStyle name="20% - Accent5 5 3 3 4" xfId="18564" xr:uid="{00000000-0005-0000-0000-000077480000}"/>
    <cellStyle name="20% - Accent5 5 3 4" xfId="18565" xr:uid="{00000000-0005-0000-0000-000078480000}"/>
    <cellStyle name="20% - Accent5 5 3 4 2" xfId="18566" xr:uid="{00000000-0005-0000-0000-000079480000}"/>
    <cellStyle name="20% - Accent5 5 3 4 2 2" xfId="18567" xr:uid="{00000000-0005-0000-0000-00007A480000}"/>
    <cellStyle name="20% - Accent5 5 3 4 3" xfId="18568" xr:uid="{00000000-0005-0000-0000-00007B480000}"/>
    <cellStyle name="20% - Accent5 5 3 4 4" xfId="18569" xr:uid="{00000000-0005-0000-0000-00007C480000}"/>
    <cellStyle name="20% - Accent5 5 3 5" xfId="18570" xr:uid="{00000000-0005-0000-0000-00007D480000}"/>
    <cellStyle name="20% - Accent5 5 3 5 2" xfId="18571" xr:uid="{00000000-0005-0000-0000-00007E480000}"/>
    <cellStyle name="20% - Accent5 5 3 6" xfId="18572" xr:uid="{00000000-0005-0000-0000-00007F480000}"/>
    <cellStyle name="20% - Accent5 5 3 7" xfId="18573" xr:uid="{00000000-0005-0000-0000-000080480000}"/>
    <cellStyle name="20% - Accent5 5 4" xfId="18574" xr:uid="{00000000-0005-0000-0000-000081480000}"/>
    <cellStyle name="20% - Accent5 5 5" xfId="18575" xr:uid="{00000000-0005-0000-0000-000082480000}"/>
    <cellStyle name="20% - Accent5 5 5 2" xfId="18576" xr:uid="{00000000-0005-0000-0000-000083480000}"/>
    <cellStyle name="20% - Accent5 5 5 2 2" xfId="18577" xr:uid="{00000000-0005-0000-0000-000084480000}"/>
    <cellStyle name="20% - Accent5 5 5 2 2 2" xfId="18578" xr:uid="{00000000-0005-0000-0000-000085480000}"/>
    <cellStyle name="20% - Accent5 5 5 2 3" xfId="18579" xr:uid="{00000000-0005-0000-0000-000086480000}"/>
    <cellStyle name="20% - Accent5 5 5 2 4" xfId="18580" xr:uid="{00000000-0005-0000-0000-000087480000}"/>
    <cellStyle name="20% - Accent5 5 5 3" xfId="18581" xr:uid="{00000000-0005-0000-0000-000088480000}"/>
    <cellStyle name="20% - Accent5 5 5 3 2" xfId="18582" xr:uid="{00000000-0005-0000-0000-000089480000}"/>
    <cellStyle name="20% - Accent5 5 5 3 2 2" xfId="18583" xr:uid="{00000000-0005-0000-0000-00008A480000}"/>
    <cellStyle name="20% - Accent5 5 5 3 3" xfId="18584" xr:uid="{00000000-0005-0000-0000-00008B480000}"/>
    <cellStyle name="20% - Accent5 5 5 3 4" xfId="18585" xr:uid="{00000000-0005-0000-0000-00008C480000}"/>
    <cellStyle name="20% - Accent5 5 5 4" xfId="18586" xr:uid="{00000000-0005-0000-0000-00008D480000}"/>
    <cellStyle name="20% - Accent5 5 5 4 2" xfId="18587" xr:uid="{00000000-0005-0000-0000-00008E480000}"/>
    <cellStyle name="20% - Accent5 5 5 5" xfId="18588" xr:uid="{00000000-0005-0000-0000-00008F480000}"/>
    <cellStyle name="20% - Accent5 5 5 6" xfId="18589" xr:uid="{00000000-0005-0000-0000-000090480000}"/>
    <cellStyle name="20% - Accent5 5 6" xfId="18590" xr:uid="{00000000-0005-0000-0000-000091480000}"/>
    <cellStyle name="20% - Accent5 5 6 2" xfId="18591" xr:uid="{00000000-0005-0000-0000-000092480000}"/>
    <cellStyle name="20% - Accent5 5 6 2 2" xfId="18592" xr:uid="{00000000-0005-0000-0000-000093480000}"/>
    <cellStyle name="20% - Accent5 5 6 3" xfId="18593" xr:uid="{00000000-0005-0000-0000-000094480000}"/>
    <cellStyle name="20% - Accent5 5 6 4" xfId="18594" xr:uid="{00000000-0005-0000-0000-000095480000}"/>
    <cellStyle name="20% - Accent5 5 7" xfId="18595" xr:uid="{00000000-0005-0000-0000-000096480000}"/>
    <cellStyle name="20% - Accent5 5 7 2" xfId="18596" xr:uid="{00000000-0005-0000-0000-000097480000}"/>
    <cellStyle name="20% - Accent5 5 7 2 2" xfId="18597" xr:uid="{00000000-0005-0000-0000-000098480000}"/>
    <cellStyle name="20% - Accent5 5 7 3" xfId="18598" xr:uid="{00000000-0005-0000-0000-000099480000}"/>
    <cellStyle name="20% - Accent5 5 7 4" xfId="18599" xr:uid="{00000000-0005-0000-0000-00009A480000}"/>
    <cellStyle name="20% - Accent5 5 8" xfId="18600" xr:uid="{00000000-0005-0000-0000-00009B480000}"/>
    <cellStyle name="20% - Accent5 5 8 2" xfId="18601" xr:uid="{00000000-0005-0000-0000-00009C480000}"/>
    <cellStyle name="20% - Accent5 5 9" xfId="18602" xr:uid="{00000000-0005-0000-0000-00009D480000}"/>
    <cellStyle name="20% - Accent5 6" xfId="18603" xr:uid="{00000000-0005-0000-0000-00009E480000}"/>
    <cellStyle name="20% - Accent5 6 10" xfId="18604" xr:uid="{00000000-0005-0000-0000-00009F480000}"/>
    <cellStyle name="20% - Accent5 6 2" xfId="18605" xr:uid="{00000000-0005-0000-0000-0000A0480000}"/>
    <cellStyle name="20% - Accent5 6 2 2" xfId="18606" xr:uid="{00000000-0005-0000-0000-0000A1480000}"/>
    <cellStyle name="20% - Accent5 6 2 2 2" xfId="18607" xr:uid="{00000000-0005-0000-0000-0000A2480000}"/>
    <cellStyle name="20% - Accent5 6 2 2 2 2" xfId="18608" xr:uid="{00000000-0005-0000-0000-0000A3480000}"/>
    <cellStyle name="20% - Accent5 6 2 2 2 2 2" xfId="18609" xr:uid="{00000000-0005-0000-0000-0000A4480000}"/>
    <cellStyle name="20% - Accent5 6 2 2 2 2 2 2" xfId="18610" xr:uid="{00000000-0005-0000-0000-0000A5480000}"/>
    <cellStyle name="20% - Accent5 6 2 2 2 2 3" xfId="18611" xr:uid="{00000000-0005-0000-0000-0000A6480000}"/>
    <cellStyle name="20% - Accent5 6 2 2 2 2 4" xfId="18612" xr:uid="{00000000-0005-0000-0000-0000A7480000}"/>
    <cellStyle name="20% - Accent5 6 2 2 2 3" xfId="18613" xr:uid="{00000000-0005-0000-0000-0000A8480000}"/>
    <cellStyle name="20% - Accent5 6 2 2 2 3 2" xfId="18614" xr:uid="{00000000-0005-0000-0000-0000A9480000}"/>
    <cellStyle name="20% - Accent5 6 2 2 2 3 2 2" xfId="18615" xr:uid="{00000000-0005-0000-0000-0000AA480000}"/>
    <cellStyle name="20% - Accent5 6 2 2 2 3 3" xfId="18616" xr:uid="{00000000-0005-0000-0000-0000AB480000}"/>
    <cellStyle name="20% - Accent5 6 2 2 2 3 4" xfId="18617" xr:uid="{00000000-0005-0000-0000-0000AC480000}"/>
    <cellStyle name="20% - Accent5 6 2 2 2 4" xfId="18618" xr:uid="{00000000-0005-0000-0000-0000AD480000}"/>
    <cellStyle name="20% - Accent5 6 2 2 2 4 2" xfId="18619" xr:uid="{00000000-0005-0000-0000-0000AE480000}"/>
    <cellStyle name="20% - Accent5 6 2 2 2 5" xfId="18620" xr:uid="{00000000-0005-0000-0000-0000AF480000}"/>
    <cellStyle name="20% - Accent5 6 2 2 2 6" xfId="18621" xr:uid="{00000000-0005-0000-0000-0000B0480000}"/>
    <cellStyle name="20% - Accent5 6 2 2 3" xfId="18622" xr:uid="{00000000-0005-0000-0000-0000B1480000}"/>
    <cellStyle name="20% - Accent5 6 2 2 3 2" xfId="18623" xr:uid="{00000000-0005-0000-0000-0000B2480000}"/>
    <cellStyle name="20% - Accent5 6 2 2 3 2 2" xfId="18624" xr:uid="{00000000-0005-0000-0000-0000B3480000}"/>
    <cellStyle name="20% - Accent5 6 2 2 3 3" xfId="18625" xr:uid="{00000000-0005-0000-0000-0000B4480000}"/>
    <cellStyle name="20% - Accent5 6 2 2 3 4" xfId="18626" xr:uid="{00000000-0005-0000-0000-0000B5480000}"/>
    <cellStyle name="20% - Accent5 6 2 2 4" xfId="18627" xr:uid="{00000000-0005-0000-0000-0000B6480000}"/>
    <cellStyle name="20% - Accent5 6 2 2 4 2" xfId="18628" xr:uid="{00000000-0005-0000-0000-0000B7480000}"/>
    <cellStyle name="20% - Accent5 6 2 2 4 2 2" xfId="18629" xr:uid="{00000000-0005-0000-0000-0000B8480000}"/>
    <cellStyle name="20% - Accent5 6 2 2 4 3" xfId="18630" xr:uid="{00000000-0005-0000-0000-0000B9480000}"/>
    <cellStyle name="20% - Accent5 6 2 2 4 4" xfId="18631" xr:uid="{00000000-0005-0000-0000-0000BA480000}"/>
    <cellStyle name="20% - Accent5 6 2 2 5" xfId="18632" xr:uid="{00000000-0005-0000-0000-0000BB480000}"/>
    <cellStyle name="20% - Accent5 6 2 2 5 2" xfId="18633" xr:uid="{00000000-0005-0000-0000-0000BC480000}"/>
    <cellStyle name="20% - Accent5 6 2 2 6" xfId="18634" xr:uid="{00000000-0005-0000-0000-0000BD480000}"/>
    <cellStyle name="20% - Accent5 6 2 2 7" xfId="18635" xr:uid="{00000000-0005-0000-0000-0000BE480000}"/>
    <cellStyle name="20% - Accent5 6 2 3" xfId="18636" xr:uid="{00000000-0005-0000-0000-0000BF480000}"/>
    <cellStyle name="20% - Accent5 6 2 3 2" xfId="18637" xr:uid="{00000000-0005-0000-0000-0000C0480000}"/>
    <cellStyle name="20% - Accent5 6 2 3 2 2" xfId="18638" xr:uid="{00000000-0005-0000-0000-0000C1480000}"/>
    <cellStyle name="20% - Accent5 6 2 3 2 2 2" xfId="18639" xr:uid="{00000000-0005-0000-0000-0000C2480000}"/>
    <cellStyle name="20% - Accent5 6 2 3 2 3" xfId="18640" xr:uid="{00000000-0005-0000-0000-0000C3480000}"/>
    <cellStyle name="20% - Accent5 6 2 3 2 4" xfId="18641" xr:uid="{00000000-0005-0000-0000-0000C4480000}"/>
    <cellStyle name="20% - Accent5 6 2 3 3" xfId="18642" xr:uid="{00000000-0005-0000-0000-0000C5480000}"/>
    <cellStyle name="20% - Accent5 6 2 3 3 2" xfId="18643" xr:uid="{00000000-0005-0000-0000-0000C6480000}"/>
    <cellStyle name="20% - Accent5 6 2 3 3 2 2" xfId="18644" xr:uid="{00000000-0005-0000-0000-0000C7480000}"/>
    <cellStyle name="20% - Accent5 6 2 3 3 3" xfId="18645" xr:uid="{00000000-0005-0000-0000-0000C8480000}"/>
    <cellStyle name="20% - Accent5 6 2 3 3 4" xfId="18646" xr:uid="{00000000-0005-0000-0000-0000C9480000}"/>
    <cellStyle name="20% - Accent5 6 2 3 4" xfId="18647" xr:uid="{00000000-0005-0000-0000-0000CA480000}"/>
    <cellStyle name="20% - Accent5 6 2 3 4 2" xfId="18648" xr:uid="{00000000-0005-0000-0000-0000CB480000}"/>
    <cellStyle name="20% - Accent5 6 2 3 5" xfId="18649" xr:uid="{00000000-0005-0000-0000-0000CC480000}"/>
    <cellStyle name="20% - Accent5 6 2 3 6" xfId="18650" xr:uid="{00000000-0005-0000-0000-0000CD480000}"/>
    <cellStyle name="20% - Accent5 6 2 4" xfId="18651" xr:uid="{00000000-0005-0000-0000-0000CE480000}"/>
    <cellStyle name="20% - Accent5 6 2 4 2" xfId="18652" xr:uid="{00000000-0005-0000-0000-0000CF480000}"/>
    <cellStyle name="20% - Accent5 6 2 4 2 2" xfId="18653" xr:uid="{00000000-0005-0000-0000-0000D0480000}"/>
    <cellStyle name="20% - Accent5 6 2 4 3" xfId="18654" xr:uid="{00000000-0005-0000-0000-0000D1480000}"/>
    <cellStyle name="20% - Accent5 6 2 4 4" xfId="18655" xr:uid="{00000000-0005-0000-0000-0000D2480000}"/>
    <cellStyle name="20% - Accent5 6 2 5" xfId="18656" xr:uid="{00000000-0005-0000-0000-0000D3480000}"/>
    <cellStyle name="20% - Accent5 6 2 5 2" xfId="18657" xr:uid="{00000000-0005-0000-0000-0000D4480000}"/>
    <cellStyle name="20% - Accent5 6 2 5 2 2" xfId="18658" xr:uid="{00000000-0005-0000-0000-0000D5480000}"/>
    <cellStyle name="20% - Accent5 6 2 5 3" xfId="18659" xr:uid="{00000000-0005-0000-0000-0000D6480000}"/>
    <cellStyle name="20% - Accent5 6 2 5 4" xfId="18660" xr:uid="{00000000-0005-0000-0000-0000D7480000}"/>
    <cellStyle name="20% - Accent5 6 2 6" xfId="18661" xr:uid="{00000000-0005-0000-0000-0000D8480000}"/>
    <cellStyle name="20% - Accent5 6 2 6 2" xfId="18662" xr:uid="{00000000-0005-0000-0000-0000D9480000}"/>
    <cellStyle name="20% - Accent5 6 2 7" xfId="18663" xr:uid="{00000000-0005-0000-0000-0000DA480000}"/>
    <cellStyle name="20% - Accent5 6 2 8" xfId="18664" xr:uid="{00000000-0005-0000-0000-0000DB480000}"/>
    <cellStyle name="20% - Accent5 6 3" xfId="18665" xr:uid="{00000000-0005-0000-0000-0000DC480000}"/>
    <cellStyle name="20% - Accent5 6 3 2" xfId="18666" xr:uid="{00000000-0005-0000-0000-0000DD480000}"/>
    <cellStyle name="20% - Accent5 6 3 2 2" xfId="18667" xr:uid="{00000000-0005-0000-0000-0000DE480000}"/>
    <cellStyle name="20% - Accent5 6 3 2 2 2" xfId="18668" xr:uid="{00000000-0005-0000-0000-0000DF480000}"/>
    <cellStyle name="20% - Accent5 6 3 2 2 2 2" xfId="18669" xr:uid="{00000000-0005-0000-0000-0000E0480000}"/>
    <cellStyle name="20% - Accent5 6 3 2 2 3" xfId="18670" xr:uid="{00000000-0005-0000-0000-0000E1480000}"/>
    <cellStyle name="20% - Accent5 6 3 2 2 4" xfId="18671" xr:uid="{00000000-0005-0000-0000-0000E2480000}"/>
    <cellStyle name="20% - Accent5 6 3 2 3" xfId="18672" xr:uid="{00000000-0005-0000-0000-0000E3480000}"/>
    <cellStyle name="20% - Accent5 6 3 2 3 2" xfId="18673" xr:uid="{00000000-0005-0000-0000-0000E4480000}"/>
    <cellStyle name="20% - Accent5 6 3 2 3 2 2" xfId="18674" xr:uid="{00000000-0005-0000-0000-0000E5480000}"/>
    <cellStyle name="20% - Accent5 6 3 2 3 3" xfId="18675" xr:uid="{00000000-0005-0000-0000-0000E6480000}"/>
    <cellStyle name="20% - Accent5 6 3 2 3 4" xfId="18676" xr:uid="{00000000-0005-0000-0000-0000E7480000}"/>
    <cellStyle name="20% - Accent5 6 3 2 4" xfId="18677" xr:uid="{00000000-0005-0000-0000-0000E8480000}"/>
    <cellStyle name="20% - Accent5 6 3 2 4 2" xfId="18678" xr:uid="{00000000-0005-0000-0000-0000E9480000}"/>
    <cellStyle name="20% - Accent5 6 3 2 5" xfId="18679" xr:uid="{00000000-0005-0000-0000-0000EA480000}"/>
    <cellStyle name="20% - Accent5 6 3 2 6" xfId="18680" xr:uid="{00000000-0005-0000-0000-0000EB480000}"/>
    <cellStyle name="20% - Accent5 6 3 3" xfId="18681" xr:uid="{00000000-0005-0000-0000-0000EC480000}"/>
    <cellStyle name="20% - Accent5 6 3 3 2" xfId="18682" xr:uid="{00000000-0005-0000-0000-0000ED480000}"/>
    <cellStyle name="20% - Accent5 6 3 3 2 2" xfId="18683" xr:uid="{00000000-0005-0000-0000-0000EE480000}"/>
    <cellStyle name="20% - Accent5 6 3 3 3" xfId="18684" xr:uid="{00000000-0005-0000-0000-0000EF480000}"/>
    <cellStyle name="20% - Accent5 6 3 3 4" xfId="18685" xr:uid="{00000000-0005-0000-0000-0000F0480000}"/>
    <cellStyle name="20% - Accent5 6 3 4" xfId="18686" xr:uid="{00000000-0005-0000-0000-0000F1480000}"/>
    <cellStyle name="20% - Accent5 6 3 4 2" xfId="18687" xr:uid="{00000000-0005-0000-0000-0000F2480000}"/>
    <cellStyle name="20% - Accent5 6 3 4 2 2" xfId="18688" xr:uid="{00000000-0005-0000-0000-0000F3480000}"/>
    <cellStyle name="20% - Accent5 6 3 4 3" xfId="18689" xr:uid="{00000000-0005-0000-0000-0000F4480000}"/>
    <cellStyle name="20% - Accent5 6 3 4 4" xfId="18690" xr:uid="{00000000-0005-0000-0000-0000F5480000}"/>
    <cellStyle name="20% - Accent5 6 3 5" xfId="18691" xr:uid="{00000000-0005-0000-0000-0000F6480000}"/>
    <cellStyle name="20% - Accent5 6 3 5 2" xfId="18692" xr:uid="{00000000-0005-0000-0000-0000F7480000}"/>
    <cellStyle name="20% - Accent5 6 3 6" xfId="18693" xr:uid="{00000000-0005-0000-0000-0000F8480000}"/>
    <cellStyle name="20% - Accent5 6 3 7" xfId="18694" xr:uid="{00000000-0005-0000-0000-0000F9480000}"/>
    <cellStyle name="20% - Accent5 6 4" xfId="18695" xr:uid="{00000000-0005-0000-0000-0000FA480000}"/>
    <cellStyle name="20% - Accent5 6 5" xfId="18696" xr:uid="{00000000-0005-0000-0000-0000FB480000}"/>
    <cellStyle name="20% - Accent5 6 5 2" xfId="18697" xr:uid="{00000000-0005-0000-0000-0000FC480000}"/>
    <cellStyle name="20% - Accent5 6 5 2 2" xfId="18698" xr:uid="{00000000-0005-0000-0000-0000FD480000}"/>
    <cellStyle name="20% - Accent5 6 5 2 2 2" xfId="18699" xr:uid="{00000000-0005-0000-0000-0000FE480000}"/>
    <cellStyle name="20% - Accent5 6 5 2 3" xfId="18700" xr:uid="{00000000-0005-0000-0000-0000FF480000}"/>
    <cellStyle name="20% - Accent5 6 5 2 4" xfId="18701" xr:uid="{00000000-0005-0000-0000-000000490000}"/>
    <cellStyle name="20% - Accent5 6 5 3" xfId="18702" xr:uid="{00000000-0005-0000-0000-000001490000}"/>
    <cellStyle name="20% - Accent5 6 5 3 2" xfId="18703" xr:uid="{00000000-0005-0000-0000-000002490000}"/>
    <cellStyle name="20% - Accent5 6 5 3 2 2" xfId="18704" xr:uid="{00000000-0005-0000-0000-000003490000}"/>
    <cellStyle name="20% - Accent5 6 5 3 3" xfId="18705" xr:uid="{00000000-0005-0000-0000-000004490000}"/>
    <cellStyle name="20% - Accent5 6 5 3 4" xfId="18706" xr:uid="{00000000-0005-0000-0000-000005490000}"/>
    <cellStyle name="20% - Accent5 6 5 4" xfId="18707" xr:uid="{00000000-0005-0000-0000-000006490000}"/>
    <cellStyle name="20% - Accent5 6 5 4 2" xfId="18708" xr:uid="{00000000-0005-0000-0000-000007490000}"/>
    <cellStyle name="20% - Accent5 6 5 5" xfId="18709" xr:uid="{00000000-0005-0000-0000-000008490000}"/>
    <cellStyle name="20% - Accent5 6 5 6" xfId="18710" xr:uid="{00000000-0005-0000-0000-000009490000}"/>
    <cellStyle name="20% - Accent5 6 6" xfId="18711" xr:uid="{00000000-0005-0000-0000-00000A490000}"/>
    <cellStyle name="20% - Accent5 6 6 2" xfId="18712" xr:uid="{00000000-0005-0000-0000-00000B490000}"/>
    <cellStyle name="20% - Accent5 6 6 2 2" xfId="18713" xr:uid="{00000000-0005-0000-0000-00000C490000}"/>
    <cellStyle name="20% - Accent5 6 6 3" xfId="18714" xr:uid="{00000000-0005-0000-0000-00000D490000}"/>
    <cellStyle name="20% - Accent5 6 6 4" xfId="18715" xr:uid="{00000000-0005-0000-0000-00000E490000}"/>
    <cellStyle name="20% - Accent5 6 7" xfId="18716" xr:uid="{00000000-0005-0000-0000-00000F490000}"/>
    <cellStyle name="20% - Accent5 6 7 2" xfId="18717" xr:uid="{00000000-0005-0000-0000-000010490000}"/>
    <cellStyle name="20% - Accent5 6 7 2 2" xfId="18718" xr:uid="{00000000-0005-0000-0000-000011490000}"/>
    <cellStyle name="20% - Accent5 6 7 3" xfId="18719" xr:uid="{00000000-0005-0000-0000-000012490000}"/>
    <cellStyle name="20% - Accent5 6 7 4" xfId="18720" xr:uid="{00000000-0005-0000-0000-000013490000}"/>
    <cellStyle name="20% - Accent5 6 8" xfId="18721" xr:uid="{00000000-0005-0000-0000-000014490000}"/>
    <cellStyle name="20% - Accent5 6 8 2" xfId="18722" xr:uid="{00000000-0005-0000-0000-000015490000}"/>
    <cellStyle name="20% - Accent5 6 9" xfId="18723" xr:uid="{00000000-0005-0000-0000-000016490000}"/>
    <cellStyle name="20% - Accent5 7" xfId="18724" xr:uid="{00000000-0005-0000-0000-000017490000}"/>
    <cellStyle name="20% - Accent5 7 10" xfId="18725" xr:uid="{00000000-0005-0000-0000-000018490000}"/>
    <cellStyle name="20% - Accent5 7 2" xfId="18726" xr:uid="{00000000-0005-0000-0000-000019490000}"/>
    <cellStyle name="20% - Accent5 7 2 2" xfId="18727" xr:uid="{00000000-0005-0000-0000-00001A490000}"/>
    <cellStyle name="20% - Accent5 7 2 2 2" xfId="18728" xr:uid="{00000000-0005-0000-0000-00001B490000}"/>
    <cellStyle name="20% - Accent5 7 2 2 2 2" xfId="18729" xr:uid="{00000000-0005-0000-0000-00001C490000}"/>
    <cellStyle name="20% - Accent5 7 2 2 2 2 2" xfId="18730" xr:uid="{00000000-0005-0000-0000-00001D490000}"/>
    <cellStyle name="20% - Accent5 7 2 2 2 2 2 2" xfId="18731" xr:uid="{00000000-0005-0000-0000-00001E490000}"/>
    <cellStyle name="20% - Accent5 7 2 2 2 2 3" xfId="18732" xr:uid="{00000000-0005-0000-0000-00001F490000}"/>
    <cellStyle name="20% - Accent5 7 2 2 2 2 4" xfId="18733" xr:uid="{00000000-0005-0000-0000-000020490000}"/>
    <cellStyle name="20% - Accent5 7 2 2 2 3" xfId="18734" xr:uid="{00000000-0005-0000-0000-000021490000}"/>
    <cellStyle name="20% - Accent5 7 2 2 2 3 2" xfId="18735" xr:uid="{00000000-0005-0000-0000-000022490000}"/>
    <cellStyle name="20% - Accent5 7 2 2 2 3 2 2" xfId="18736" xr:uid="{00000000-0005-0000-0000-000023490000}"/>
    <cellStyle name="20% - Accent5 7 2 2 2 3 3" xfId="18737" xr:uid="{00000000-0005-0000-0000-000024490000}"/>
    <cellStyle name="20% - Accent5 7 2 2 2 3 4" xfId="18738" xr:uid="{00000000-0005-0000-0000-000025490000}"/>
    <cellStyle name="20% - Accent5 7 2 2 2 4" xfId="18739" xr:uid="{00000000-0005-0000-0000-000026490000}"/>
    <cellStyle name="20% - Accent5 7 2 2 2 4 2" xfId="18740" xr:uid="{00000000-0005-0000-0000-000027490000}"/>
    <cellStyle name="20% - Accent5 7 2 2 2 5" xfId="18741" xr:uid="{00000000-0005-0000-0000-000028490000}"/>
    <cellStyle name="20% - Accent5 7 2 2 2 6" xfId="18742" xr:uid="{00000000-0005-0000-0000-000029490000}"/>
    <cellStyle name="20% - Accent5 7 2 2 3" xfId="18743" xr:uid="{00000000-0005-0000-0000-00002A490000}"/>
    <cellStyle name="20% - Accent5 7 2 2 3 2" xfId="18744" xr:uid="{00000000-0005-0000-0000-00002B490000}"/>
    <cellStyle name="20% - Accent5 7 2 2 3 2 2" xfId="18745" xr:uid="{00000000-0005-0000-0000-00002C490000}"/>
    <cellStyle name="20% - Accent5 7 2 2 3 3" xfId="18746" xr:uid="{00000000-0005-0000-0000-00002D490000}"/>
    <cellStyle name="20% - Accent5 7 2 2 3 4" xfId="18747" xr:uid="{00000000-0005-0000-0000-00002E490000}"/>
    <cellStyle name="20% - Accent5 7 2 2 4" xfId="18748" xr:uid="{00000000-0005-0000-0000-00002F490000}"/>
    <cellStyle name="20% - Accent5 7 2 2 4 2" xfId="18749" xr:uid="{00000000-0005-0000-0000-000030490000}"/>
    <cellStyle name="20% - Accent5 7 2 2 4 2 2" xfId="18750" xr:uid="{00000000-0005-0000-0000-000031490000}"/>
    <cellStyle name="20% - Accent5 7 2 2 4 3" xfId="18751" xr:uid="{00000000-0005-0000-0000-000032490000}"/>
    <cellStyle name="20% - Accent5 7 2 2 4 4" xfId="18752" xr:uid="{00000000-0005-0000-0000-000033490000}"/>
    <cellStyle name="20% - Accent5 7 2 2 5" xfId="18753" xr:uid="{00000000-0005-0000-0000-000034490000}"/>
    <cellStyle name="20% - Accent5 7 2 2 5 2" xfId="18754" xr:uid="{00000000-0005-0000-0000-000035490000}"/>
    <cellStyle name="20% - Accent5 7 2 2 6" xfId="18755" xr:uid="{00000000-0005-0000-0000-000036490000}"/>
    <cellStyle name="20% - Accent5 7 2 2 7" xfId="18756" xr:uid="{00000000-0005-0000-0000-000037490000}"/>
    <cellStyle name="20% - Accent5 7 2 3" xfId="18757" xr:uid="{00000000-0005-0000-0000-000038490000}"/>
    <cellStyle name="20% - Accent5 7 2 3 2" xfId="18758" xr:uid="{00000000-0005-0000-0000-000039490000}"/>
    <cellStyle name="20% - Accent5 7 2 3 2 2" xfId="18759" xr:uid="{00000000-0005-0000-0000-00003A490000}"/>
    <cellStyle name="20% - Accent5 7 2 3 2 2 2" xfId="18760" xr:uid="{00000000-0005-0000-0000-00003B490000}"/>
    <cellStyle name="20% - Accent5 7 2 3 2 3" xfId="18761" xr:uid="{00000000-0005-0000-0000-00003C490000}"/>
    <cellStyle name="20% - Accent5 7 2 3 2 4" xfId="18762" xr:uid="{00000000-0005-0000-0000-00003D490000}"/>
    <cellStyle name="20% - Accent5 7 2 3 3" xfId="18763" xr:uid="{00000000-0005-0000-0000-00003E490000}"/>
    <cellStyle name="20% - Accent5 7 2 3 3 2" xfId="18764" xr:uid="{00000000-0005-0000-0000-00003F490000}"/>
    <cellStyle name="20% - Accent5 7 2 3 3 2 2" xfId="18765" xr:uid="{00000000-0005-0000-0000-000040490000}"/>
    <cellStyle name="20% - Accent5 7 2 3 3 3" xfId="18766" xr:uid="{00000000-0005-0000-0000-000041490000}"/>
    <cellStyle name="20% - Accent5 7 2 3 3 4" xfId="18767" xr:uid="{00000000-0005-0000-0000-000042490000}"/>
    <cellStyle name="20% - Accent5 7 2 3 4" xfId="18768" xr:uid="{00000000-0005-0000-0000-000043490000}"/>
    <cellStyle name="20% - Accent5 7 2 3 4 2" xfId="18769" xr:uid="{00000000-0005-0000-0000-000044490000}"/>
    <cellStyle name="20% - Accent5 7 2 3 5" xfId="18770" xr:uid="{00000000-0005-0000-0000-000045490000}"/>
    <cellStyle name="20% - Accent5 7 2 3 6" xfId="18771" xr:uid="{00000000-0005-0000-0000-000046490000}"/>
    <cellStyle name="20% - Accent5 7 2 4" xfId="18772" xr:uid="{00000000-0005-0000-0000-000047490000}"/>
    <cellStyle name="20% - Accent5 7 2 4 2" xfId="18773" xr:uid="{00000000-0005-0000-0000-000048490000}"/>
    <cellStyle name="20% - Accent5 7 2 4 2 2" xfId="18774" xr:uid="{00000000-0005-0000-0000-000049490000}"/>
    <cellStyle name="20% - Accent5 7 2 4 3" xfId="18775" xr:uid="{00000000-0005-0000-0000-00004A490000}"/>
    <cellStyle name="20% - Accent5 7 2 4 4" xfId="18776" xr:uid="{00000000-0005-0000-0000-00004B490000}"/>
    <cellStyle name="20% - Accent5 7 2 5" xfId="18777" xr:uid="{00000000-0005-0000-0000-00004C490000}"/>
    <cellStyle name="20% - Accent5 7 2 5 2" xfId="18778" xr:uid="{00000000-0005-0000-0000-00004D490000}"/>
    <cellStyle name="20% - Accent5 7 2 5 2 2" xfId="18779" xr:uid="{00000000-0005-0000-0000-00004E490000}"/>
    <cellStyle name="20% - Accent5 7 2 5 3" xfId="18780" xr:uid="{00000000-0005-0000-0000-00004F490000}"/>
    <cellStyle name="20% - Accent5 7 2 5 4" xfId="18781" xr:uid="{00000000-0005-0000-0000-000050490000}"/>
    <cellStyle name="20% - Accent5 7 2 6" xfId="18782" xr:uid="{00000000-0005-0000-0000-000051490000}"/>
    <cellStyle name="20% - Accent5 7 2 6 2" xfId="18783" xr:uid="{00000000-0005-0000-0000-000052490000}"/>
    <cellStyle name="20% - Accent5 7 2 7" xfId="18784" xr:uid="{00000000-0005-0000-0000-000053490000}"/>
    <cellStyle name="20% - Accent5 7 2 8" xfId="18785" xr:uid="{00000000-0005-0000-0000-000054490000}"/>
    <cellStyle name="20% - Accent5 7 3" xfId="18786" xr:uid="{00000000-0005-0000-0000-000055490000}"/>
    <cellStyle name="20% - Accent5 7 3 2" xfId="18787" xr:uid="{00000000-0005-0000-0000-000056490000}"/>
    <cellStyle name="20% - Accent5 7 3 2 2" xfId="18788" xr:uid="{00000000-0005-0000-0000-000057490000}"/>
    <cellStyle name="20% - Accent5 7 3 2 2 2" xfId="18789" xr:uid="{00000000-0005-0000-0000-000058490000}"/>
    <cellStyle name="20% - Accent5 7 3 2 2 2 2" xfId="18790" xr:uid="{00000000-0005-0000-0000-000059490000}"/>
    <cellStyle name="20% - Accent5 7 3 2 2 3" xfId="18791" xr:uid="{00000000-0005-0000-0000-00005A490000}"/>
    <cellStyle name="20% - Accent5 7 3 2 2 4" xfId="18792" xr:uid="{00000000-0005-0000-0000-00005B490000}"/>
    <cellStyle name="20% - Accent5 7 3 2 3" xfId="18793" xr:uid="{00000000-0005-0000-0000-00005C490000}"/>
    <cellStyle name="20% - Accent5 7 3 2 3 2" xfId="18794" xr:uid="{00000000-0005-0000-0000-00005D490000}"/>
    <cellStyle name="20% - Accent5 7 3 2 3 2 2" xfId="18795" xr:uid="{00000000-0005-0000-0000-00005E490000}"/>
    <cellStyle name="20% - Accent5 7 3 2 3 3" xfId="18796" xr:uid="{00000000-0005-0000-0000-00005F490000}"/>
    <cellStyle name="20% - Accent5 7 3 2 3 4" xfId="18797" xr:uid="{00000000-0005-0000-0000-000060490000}"/>
    <cellStyle name="20% - Accent5 7 3 2 4" xfId="18798" xr:uid="{00000000-0005-0000-0000-000061490000}"/>
    <cellStyle name="20% - Accent5 7 3 2 4 2" xfId="18799" xr:uid="{00000000-0005-0000-0000-000062490000}"/>
    <cellStyle name="20% - Accent5 7 3 2 5" xfId="18800" xr:uid="{00000000-0005-0000-0000-000063490000}"/>
    <cellStyle name="20% - Accent5 7 3 2 6" xfId="18801" xr:uid="{00000000-0005-0000-0000-000064490000}"/>
    <cellStyle name="20% - Accent5 7 3 3" xfId="18802" xr:uid="{00000000-0005-0000-0000-000065490000}"/>
    <cellStyle name="20% - Accent5 7 3 3 2" xfId="18803" xr:uid="{00000000-0005-0000-0000-000066490000}"/>
    <cellStyle name="20% - Accent5 7 3 3 2 2" xfId="18804" xr:uid="{00000000-0005-0000-0000-000067490000}"/>
    <cellStyle name="20% - Accent5 7 3 3 3" xfId="18805" xr:uid="{00000000-0005-0000-0000-000068490000}"/>
    <cellStyle name="20% - Accent5 7 3 3 4" xfId="18806" xr:uid="{00000000-0005-0000-0000-000069490000}"/>
    <cellStyle name="20% - Accent5 7 3 4" xfId="18807" xr:uid="{00000000-0005-0000-0000-00006A490000}"/>
    <cellStyle name="20% - Accent5 7 3 4 2" xfId="18808" xr:uid="{00000000-0005-0000-0000-00006B490000}"/>
    <cellStyle name="20% - Accent5 7 3 4 2 2" xfId="18809" xr:uid="{00000000-0005-0000-0000-00006C490000}"/>
    <cellStyle name="20% - Accent5 7 3 4 3" xfId="18810" xr:uid="{00000000-0005-0000-0000-00006D490000}"/>
    <cellStyle name="20% - Accent5 7 3 4 4" xfId="18811" xr:uid="{00000000-0005-0000-0000-00006E490000}"/>
    <cellStyle name="20% - Accent5 7 3 5" xfId="18812" xr:uid="{00000000-0005-0000-0000-00006F490000}"/>
    <cellStyle name="20% - Accent5 7 3 5 2" xfId="18813" xr:uid="{00000000-0005-0000-0000-000070490000}"/>
    <cellStyle name="20% - Accent5 7 3 6" xfId="18814" xr:uid="{00000000-0005-0000-0000-000071490000}"/>
    <cellStyle name="20% - Accent5 7 3 7" xfId="18815" xr:uid="{00000000-0005-0000-0000-000072490000}"/>
    <cellStyle name="20% - Accent5 7 4" xfId="18816" xr:uid="{00000000-0005-0000-0000-000073490000}"/>
    <cellStyle name="20% - Accent5 7 5" xfId="18817" xr:uid="{00000000-0005-0000-0000-000074490000}"/>
    <cellStyle name="20% - Accent5 7 5 2" xfId="18818" xr:uid="{00000000-0005-0000-0000-000075490000}"/>
    <cellStyle name="20% - Accent5 7 5 2 2" xfId="18819" xr:uid="{00000000-0005-0000-0000-000076490000}"/>
    <cellStyle name="20% - Accent5 7 5 2 2 2" xfId="18820" xr:uid="{00000000-0005-0000-0000-000077490000}"/>
    <cellStyle name="20% - Accent5 7 5 2 3" xfId="18821" xr:uid="{00000000-0005-0000-0000-000078490000}"/>
    <cellStyle name="20% - Accent5 7 5 2 4" xfId="18822" xr:uid="{00000000-0005-0000-0000-000079490000}"/>
    <cellStyle name="20% - Accent5 7 5 3" xfId="18823" xr:uid="{00000000-0005-0000-0000-00007A490000}"/>
    <cellStyle name="20% - Accent5 7 5 3 2" xfId="18824" xr:uid="{00000000-0005-0000-0000-00007B490000}"/>
    <cellStyle name="20% - Accent5 7 5 3 2 2" xfId="18825" xr:uid="{00000000-0005-0000-0000-00007C490000}"/>
    <cellStyle name="20% - Accent5 7 5 3 3" xfId="18826" xr:uid="{00000000-0005-0000-0000-00007D490000}"/>
    <cellStyle name="20% - Accent5 7 5 3 4" xfId="18827" xr:uid="{00000000-0005-0000-0000-00007E490000}"/>
    <cellStyle name="20% - Accent5 7 5 4" xfId="18828" xr:uid="{00000000-0005-0000-0000-00007F490000}"/>
    <cellStyle name="20% - Accent5 7 5 4 2" xfId="18829" xr:uid="{00000000-0005-0000-0000-000080490000}"/>
    <cellStyle name="20% - Accent5 7 5 5" xfId="18830" xr:uid="{00000000-0005-0000-0000-000081490000}"/>
    <cellStyle name="20% - Accent5 7 5 6" xfId="18831" xr:uid="{00000000-0005-0000-0000-000082490000}"/>
    <cellStyle name="20% - Accent5 7 6" xfId="18832" xr:uid="{00000000-0005-0000-0000-000083490000}"/>
    <cellStyle name="20% - Accent5 7 6 2" xfId="18833" xr:uid="{00000000-0005-0000-0000-000084490000}"/>
    <cellStyle name="20% - Accent5 7 6 2 2" xfId="18834" xr:uid="{00000000-0005-0000-0000-000085490000}"/>
    <cellStyle name="20% - Accent5 7 6 3" xfId="18835" xr:uid="{00000000-0005-0000-0000-000086490000}"/>
    <cellStyle name="20% - Accent5 7 6 4" xfId="18836" xr:uid="{00000000-0005-0000-0000-000087490000}"/>
    <cellStyle name="20% - Accent5 7 7" xfId="18837" xr:uid="{00000000-0005-0000-0000-000088490000}"/>
    <cellStyle name="20% - Accent5 7 7 2" xfId="18838" xr:uid="{00000000-0005-0000-0000-000089490000}"/>
    <cellStyle name="20% - Accent5 7 7 2 2" xfId="18839" xr:uid="{00000000-0005-0000-0000-00008A490000}"/>
    <cellStyle name="20% - Accent5 7 7 3" xfId="18840" xr:uid="{00000000-0005-0000-0000-00008B490000}"/>
    <cellStyle name="20% - Accent5 7 7 4" xfId="18841" xr:uid="{00000000-0005-0000-0000-00008C490000}"/>
    <cellStyle name="20% - Accent5 7 8" xfId="18842" xr:uid="{00000000-0005-0000-0000-00008D490000}"/>
    <cellStyle name="20% - Accent5 7 8 2" xfId="18843" xr:uid="{00000000-0005-0000-0000-00008E490000}"/>
    <cellStyle name="20% - Accent5 7 9" xfId="18844" xr:uid="{00000000-0005-0000-0000-00008F490000}"/>
    <cellStyle name="20% - Accent5 8" xfId="18845" xr:uid="{00000000-0005-0000-0000-000090490000}"/>
    <cellStyle name="20% - Accent5 8 10" xfId="18846" xr:uid="{00000000-0005-0000-0000-000091490000}"/>
    <cellStyle name="20% - Accent5 8 2" xfId="18847" xr:uid="{00000000-0005-0000-0000-000092490000}"/>
    <cellStyle name="20% - Accent5 8 2 2" xfId="18848" xr:uid="{00000000-0005-0000-0000-000093490000}"/>
    <cellStyle name="20% - Accent5 8 2 2 2" xfId="18849" xr:uid="{00000000-0005-0000-0000-000094490000}"/>
    <cellStyle name="20% - Accent5 8 2 2 2 2" xfId="18850" xr:uid="{00000000-0005-0000-0000-000095490000}"/>
    <cellStyle name="20% - Accent5 8 2 2 2 2 2" xfId="18851" xr:uid="{00000000-0005-0000-0000-000096490000}"/>
    <cellStyle name="20% - Accent5 8 2 2 2 2 2 2" xfId="18852" xr:uid="{00000000-0005-0000-0000-000097490000}"/>
    <cellStyle name="20% - Accent5 8 2 2 2 2 3" xfId="18853" xr:uid="{00000000-0005-0000-0000-000098490000}"/>
    <cellStyle name="20% - Accent5 8 2 2 2 2 4" xfId="18854" xr:uid="{00000000-0005-0000-0000-000099490000}"/>
    <cellStyle name="20% - Accent5 8 2 2 2 3" xfId="18855" xr:uid="{00000000-0005-0000-0000-00009A490000}"/>
    <cellStyle name="20% - Accent5 8 2 2 2 3 2" xfId="18856" xr:uid="{00000000-0005-0000-0000-00009B490000}"/>
    <cellStyle name="20% - Accent5 8 2 2 2 3 2 2" xfId="18857" xr:uid="{00000000-0005-0000-0000-00009C490000}"/>
    <cellStyle name="20% - Accent5 8 2 2 2 3 3" xfId="18858" xr:uid="{00000000-0005-0000-0000-00009D490000}"/>
    <cellStyle name="20% - Accent5 8 2 2 2 3 4" xfId="18859" xr:uid="{00000000-0005-0000-0000-00009E490000}"/>
    <cellStyle name="20% - Accent5 8 2 2 2 4" xfId="18860" xr:uid="{00000000-0005-0000-0000-00009F490000}"/>
    <cellStyle name="20% - Accent5 8 2 2 2 4 2" xfId="18861" xr:uid="{00000000-0005-0000-0000-0000A0490000}"/>
    <cellStyle name="20% - Accent5 8 2 2 2 5" xfId="18862" xr:uid="{00000000-0005-0000-0000-0000A1490000}"/>
    <cellStyle name="20% - Accent5 8 2 2 2 6" xfId="18863" xr:uid="{00000000-0005-0000-0000-0000A2490000}"/>
    <cellStyle name="20% - Accent5 8 2 2 3" xfId="18864" xr:uid="{00000000-0005-0000-0000-0000A3490000}"/>
    <cellStyle name="20% - Accent5 8 2 2 3 2" xfId="18865" xr:uid="{00000000-0005-0000-0000-0000A4490000}"/>
    <cellStyle name="20% - Accent5 8 2 2 3 2 2" xfId="18866" xr:uid="{00000000-0005-0000-0000-0000A5490000}"/>
    <cellStyle name="20% - Accent5 8 2 2 3 3" xfId="18867" xr:uid="{00000000-0005-0000-0000-0000A6490000}"/>
    <cellStyle name="20% - Accent5 8 2 2 3 4" xfId="18868" xr:uid="{00000000-0005-0000-0000-0000A7490000}"/>
    <cellStyle name="20% - Accent5 8 2 2 4" xfId="18869" xr:uid="{00000000-0005-0000-0000-0000A8490000}"/>
    <cellStyle name="20% - Accent5 8 2 2 4 2" xfId="18870" xr:uid="{00000000-0005-0000-0000-0000A9490000}"/>
    <cellStyle name="20% - Accent5 8 2 2 4 2 2" xfId="18871" xr:uid="{00000000-0005-0000-0000-0000AA490000}"/>
    <cellStyle name="20% - Accent5 8 2 2 4 3" xfId="18872" xr:uid="{00000000-0005-0000-0000-0000AB490000}"/>
    <cellStyle name="20% - Accent5 8 2 2 4 4" xfId="18873" xr:uid="{00000000-0005-0000-0000-0000AC490000}"/>
    <cellStyle name="20% - Accent5 8 2 2 5" xfId="18874" xr:uid="{00000000-0005-0000-0000-0000AD490000}"/>
    <cellStyle name="20% - Accent5 8 2 2 5 2" xfId="18875" xr:uid="{00000000-0005-0000-0000-0000AE490000}"/>
    <cellStyle name="20% - Accent5 8 2 2 6" xfId="18876" xr:uid="{00000000-0005-0000-0000-0000AF490000}"/>
    <cellStyle name="20% - Accent5 8 2 2 7" xfId="18877" xr:uid="{00000000-0005-0000-0000-0000B0490000}"/>
    <cellStyle name="20% - Accent5 8 2 3" xfId="18878" xr:uid="{00000000-0005-0000-0000-0000B1490000}"/>
    <cellStyle name="20% - Accent5 8 2 3 2" xfId="18879" xr:uid="{00000000-0005-0000-0000-0000B2490000}"/>
    <cellStyle name="20% - Accent5 8 2 3 2 2" xfId="18880" xr:uid="{00000000-0005-0000-0000-0000B3490000}"/>
    <cellStyle name="20% - Accent5 8 2 3 2 2 2" xfId="18881" xr:uid="{00000000-0005-0000-0000-0000B4490000}"/>
    <cellStyle name="20% - Accent5 8 2 3 2 3" xfId="18882" xr:uid="{00000000-0005-0000-0000-0000B5490000}"/>
    <cellStyle name="20% - Accent5 8 2 3 2 4" xfId="18883" xr:uid="{00000000-0005-0000-0000-0000B6490000}"/>
    <cellStyle name="20% - Accent5 8 2 3 3" xfId="18884" xr:uid="{00000000-0005-0000-0000-0000B7490000}"/>
    <cellStyle name="20% - Accent5 8 2 3 3 2" xfId="18885" xr:uid="{00000000-0005-0000-0000-0000B8490000}"/>
    <cellStyle name="20% - Accent5 8 2 3 3 2 2" xfId="18886" xr:uid="{00000000-0005-0000-0000-0000B9490000}"/>
    <cellStyle name="20% - Accent5 8 2 3 3 3" xfId="18887" xr:uid="{00000000-0005-0000-0000-0000BA490000}"/>
    <cellStyle name="20% - Accent5 8 2 3 3 4" xfId="18888" xr:uid="{00000000-0005-0000-0000-0000BB490000}"/>
    <cellStyle name="20% - Accent5 8 2 3 4" xfId="18889" xr:uid="{00000000-0005-0000-0000-0000BC490000}"/>
    <cellStyle name="20% - Accent5 8 2 3 4 2" xfId="18890" xr:uid="{00000000-0005-0000-0000-0000BD490000}"/>
    <cellStyle name="20% - Accent5 8 2 3 5" xfId="18891" xr:uid="{00000000-0005-0000-0000-0000BE490000}"/>
    <cellStyle name="20% - Accent5 8 2 3 6" xfId="18892" xr:uid="{00000000-0005-0000-0000-0000BF490000}"/>
    <cellStyle name="20% - Accent5 8 2 4" xfId="18893" xr:uid="{00000000-0005-0000-0000-0000C0490000}"/>
    <cellStyle name="20% - Accent5 8 2 4 2" xfId="18894" xr:uid="{00000000-0005-0000-0000-0000C1490000}"/>
    <cellStyle name="20% - Accent5 8 2 4 2 2" xfId="18895" xr:uid="{00000000-0005-0000-0000-0000C2490000}"/>
    <cellStyle name="20% - Accent5 8 2 4 3" xfId="18896" xr:uid="{00000000-0005-0000-0000-0000C3490000}"/>
    <cellStyle name="20% - Accent5 8 2 4 4" xfId="18897" xr:uid="{00000000-0005-0000-0000-0000C4490000}"/>
    <cellStyle name="20% - Accent5 8 2 5" xfId="18898" xr:uid="{00000000-0005-0000-0000-0000C5490000}"/>
    <cellStyle name="20% - Accent5 8 2 5 2" xfId="18899" xr:uid="{00000000-0005-0000-0000-0000C6490000}"/>
    <cellStyle name="20% - Accent5 8 2 5 2 2" xfId="18900" xr:uid="{00000000-0005-0000-0000-0000C7490000}"/>
    <cellStyle name="20% - Accent5 8 2 5 3" xfId="18901" xr:uid="{00000000-0005-0000-0000-0000C8490000}"/>
    <cellStyle name="20% - Accent5 8 2 5 4" xfId="18902" xr:uid="{00000000-0005-0000-0000-0000C9490000}"/>
    <cellStyle name="20% - Accent5 8 2 6" xfId="18903" xr:uid="{00000000-0005-0000-0000-0000CA490000}"/>
    <cellStyle name="20% - Accent5 8 2 6 2" xfId="18904" xr:uid="{00000000-0005-0000-0000-0000CB490000}"/>
    <cellStyle name="20% - Accent5 8 2 7" xfId="18905" xr:uid="{00000000-0005-0000-0000-0000CC490000}"/>
    <cellStyle name="20% - Accent5 8 2 8" xfId="18906" xr:uid="{00000000-0005-0000-0000-0000CD490000}"/>
    <cellStyle name="20% - Accent5 8 3" xfId="18907" xr:uid="{00000000-0005-0000-0000-0000CE490000}"/>
    <cellStyle name="20% - Accent5 8 3 2" xfId="18908" xr:uid="{00000000-0005-0000-0000-0000CF490000}"/>
    <cellStyle name="20% - Accent5 8 3 2 2" xfId="18909" xr:uid="{00000000-0005-0000-0000-0000D0490000}"/>
    <cellStyle name="20% - Accent5 8 3 2 2 2" xfId="18910" xr:uid="{00000000-0005-0000-0000-0000D1490000}"/>
    <cellStyle name="20% - Accent5 8 3 2 2 2 2" xfId="18911" xr:uid="{00000000-0005-0000-0000-0000D2490000}"/>
    <cellStyle name="20% - Accent5 8 3 2 2 3" xfId="18912" xr:uid="{00000000-0005-0000-0000-0000D3490000}"/>
    <cellStyle name="20% - Accent5 8 3 2 2 4" xfId="18913" xr:uid="{00000000-0005-0000-0000-0000D4490000}"/>
    <cellStyle name="20% - Accent5 8 3 2 3" xfId="18914" xr:uid="{00000000-0005-0000-0000-0000D5490000}"/>
    <cellStyle name="20% - Accent5 8 3 2 3 2" xfId="18915" xr:uid="{00000000-0005-0000-0000-0000D6490000}"/>
    <cellStyle name="20% - Accent5 8 3 2 3 2 2" xfId="18916" xr:uid="{00000000-0005-0000-0000-0000D7490000}"/>
    <cellStyle name="20% - Accent5 8 3 2 3 3" xfId="18917" xr:uid="{00000000-0005-0000-0000-0000D8490000}"/>
    <cellStyle name="20% - Accent5 8 3 2 3 4" xfId="18918" xr:uid="{00000000-0005-0000-0000-0000D9490000}"/>
    <cellStyle name="20% - Accent5 8 3 2 4" xfId="18919" xr:uid="{00000000-0005-0000-0000-0000DA490000}"/>
    <cellStyle name="20% - Accent5 8 3 2 4 2" xfId="18920" xr:uid="{00000000-0005-0000-0000-0000DB490000}"/>
    <cellStyle name="20% - Accent5 8 3 2 5" xfId="18921" xr:uid="{00000000-0005-0000-0000-0000DC490000}"/>
    <cellStyle name="20% - Accent5 8 3 2 6" xfId="18922" xr:uid="{00000000-0005-0000-0000-0000DD490000}"/>
    <cellStyle name="20% - Accent5 8 3 3" xfId="18923" xr:uid="{00000000-0005-0000-0000-0000DE490000}"/>
    <cellStyle name="20% - Accent5 8 3 3 2" xfId="18924" xr:uid="{00000000-0005-0000-0000-0000DF490000}"/>
    <cellStyle name="20% - Accent5 8 3 3 2 2" xfId="18925" xr:uid="{00000000-0005-0000-0000-0000E0490000}"/>
    <cellStyle name="20% - Accent5 8 3 3 3" xfId="18926" xr:uid="{00000000-0005-0000-0000-0000E1490000}"/>
    <cellStyle name="20% - Accent5 8 3 3 4" xfId="18927" xr:uid="{00000000-0005-0000-0000-0000E2490000}"/>
    <cellStyle name="20% - Accent5 8 3 4" xfId="18928" xr:uid="{00000000-0005-0000-0000-0000E3490000}"/>
    <cellStyle name="20% - Accent5 8 3 4 2" xfId="18929" xr:uid="{00000000-0005-0000-0000-0000E4490000}"/>
    <cellStyle name="20% - Accent5 8 3 4 2 2" xfId="18930" xr:uid="{00000000-0005-0000-0000-0000E5490000}"/>
    <cellStyle name="20% - Accent5 8 3 4 3" xfId="18931" xr:uid="{00000000-0005-0000-0000-0000E6490000}"/>
    <cellStyle name="20% - Accent5 8 3 4 4" xfId="18932" xr:uid="{00000000-0005-0000-0000-0000E7490000}"/>
    <cellStyle name="20% - Accent5 8 3 5" xfId="18933" xr:uid="{00000000-0005-0000-0000-0000E8490000}"/>
    <cellStyle name="20% - Accent5 8 3 5 2" xfId="18934" xr:uid="{00000000-0005-0000-0000-0000E9490000}"/>
    <cellStyle name="20% - Accent5 8 3 6" xfId="18935" xr:uid="{00000000-0005-0000-0000-0000EA490000}"/>
    <cellStyle name="20% - Accent5 8 3 7" xfId="18936" xr:uid="{00000000-0005-0000-0000-0000EB490000}"/>
    <cellStyle name="20% - Accent5 8 4" xfId="18937" xr:uid="{00000000-0005-0000-0000-0000EC490000}"/>
    <cellStyle name="20% - Accent5 8 5" xfId="18938" xr:uid="{00000000-0005-0000-0000-0000ED490000}"/>
    <cellStyle name="20% - Accent5 8 5 2" xfId="18939" xr:uid="{00000000-0005-0000-0000-0000EE490000}"/>
    <cellStyle name="20% - Accent5 8 5 2 2" xfId="18940" xr:uid="{00000000-0005-0000-0000-0000EF490000}"/>
    <cellStyle name="20% - Accent5 8 5 2 2 2" xfId="18941" xr:uid="{00000000-0005-0000-0000-0000F0490000}"/>
    <cellStyle name="20% - Accent5 8 5 2 3" xfId="18942" xr:uid="{00000000-0005-0000-0000-0000F1490000}"/>
    <cellStyle name="20% - Accent5 8 5 2 4" xfId="18943" xr:uid="{00000000-0005-0000-0000-0000F2490000}"/>
    <cellStyle name="20% - Accent5 8 5 3" xfId="18944" xr:uid="{00000000-0005-0000-0000-0000F3490000}"/>
    <cellStyle name="20% - Accent5 8 5 3 2" xfId="18945" xr:uid="{00000000-0005-0000-0000-0000F4490000}"/>
    <cellStyle name="20% - Accent5 8 5 3 2 2" xfId="18946" xr:uid="{00000000-0005-0000-0000-0000F5490000}"/>
    <cellStyle name="20% - Accent5 8 5 3 3" xfId="18947" xr:uid="{00000000-0005-0000-0000-0000F6490000}"/>
    <cellStyle name="20% - Accent5 8 5 3 4" xfId="18948" xr:uid="{00000000-0005-0000-0000-0000F7490000}"/>
    <cellStyle name="20% - Accent5 8 5 4" xfId="18949" xr:uid="{00000000-0005-0000-0000-0000F8490000}"/>
    <cellStyle name="20% - Accent5 8 5 4 2" xfId="18950" xr:uid="{00000000-0005-0000-0000-0000F9490000}"/>
    <cellStyle name="20% - Accent5 8 5 5" xfId="18951" xr:uid="{00000000-0005-0000-0000-0000FA490000}"/>
    <cellStyle name="20% - Accent5 8 5 6" xfId="18952" xr:uid="{00000000-0005-0000-0000-0000FB490000}"/>
    <cellStyle name="20% - Accent5 8 6" xfId="18953" xr:uid="{00000000-0005-0000-0000-0000FC490000}"/>
    <cellStyle name="20% - Accent5 8 6 2" xfId="18954" xr:uid="{00000000-0005-0000-0000-0000FD490000}"/>
    <cellStyle name="20% - Accent5 8 6 2 2" xfId="18955" xr:uid="{00000000-0005-0000-0000-0000FE490000}"/>
    <cellStyle name="20% - Accent5 8 6 3" xfId="18956" xr:uid="{00000000-0005-0000-0000-0000FF490000}"/>
    <cellStyle name="20% - Accent5 8 6 4" xfId="18957" xr:uid="{00000000-0005-0000-0000-0000004A0000}"/>
    <cellStyle name="20% - Accent5 8 7" xfId="18958" xr:uid="{00000000-0005-0000-0000-0000014A0000}"/>
    <cellStyle name="20% - Accent5 8 7 2" xfId="18959" xr:uid="{00000000-0005-0000-0000-0000024A0000}"/>
    <cellStyle name="20% - Accent5 8 7 2 2" xfId="18960" xr:uid="{00000000-0005-0000-0000-0000034A0000}"/>
    <cellStyle name="20% - Accent5 8 7 3" xfId="18961" xr:uid="{00000000-0005-0000-0000-0000044A0000}"/>
    <cellStyle name="20% - Accent5 8 7 4" xfId="18962" xr:uid="{00000000-0005-0000-0000-0000054A0000}"/>
    <cellStyle name="20% - Accent5 8 8" xfId="18963" xr:uid="{00000000-0005-0000-0000-0000064A0000}"/>
    <cellStyle name="20% - Accent5 8 8 2" xfId="18964" xr:uid="{00000000-0005-0000-0000-0000074A0000}"/>
    <cellStyle name="20% - Accent5 8 9" xfId="18965" xr:uid="{00000000-0005-0000-0000-0000084A0000}"/>
    <cellStyle name="20% - Accent5 9" xfId="18966" xr:uid="{00000000-0005-0000-0000-0000094A0000}"/>
    <cellStyle name="20% - Accent5 9 10" xfId="18967" xr:uid="{00000000-0005-0000-0000-00000A4A0000}"/>
    <cellStyle name="20% - Accent5 9 2" xfId="18968" xr:uid="{00000000-0005-0000-0000-00000B4A0000}"/>
    <cellStyle name="20% - Accent5 9 2 2" xfId="18969" xr:uid="{00000000-0005-0000-0000-00000C4A0000}"/>
    <cellStyle name="20% - Accent5 9 2 2 2" xfId="18970" xr:uid="{00000000-0005-0000-0000-00000D4A0000}"/>
    <cellStyle name="20% - Accent5 9 2 2 2 2" xfId="18971" xr:uid="{00000000-0005-0000-0000-00000E4A0000}"/>
    <cellStyle name="20% - Accent5 9 2 2 2 2 2" xfId="18972" xr:uid="{00000000-0005-0000-0000-00000F4A0000}"/>
    <cellStyle name="20% - Accent5 9 2 2 2 2 2 2" xfId="18973" xr:uid="{00000000-0005-0000-0000-0000104A0000}"/>
    <cellStyle name="20% - Accent5 9 2 2 2 2 3" xfId="18974" xr:uid="{00000000-0005-0000-0000-0000114A0000}"/>
    <cellStyle name="20% - Accent5 9 2 2 2 2 4" xfId="18975" xr:uid="{00000000-0005-0000-0000-0000124A0000}"/>
    <cellStyle name="20% - Accent5 9 2 2 2 3" xfId="18976" xr:uid="{00000000-0005-0000-0000-0000134A0000}"/>
    <cellStyle name="20% - Accent5 9 2 2 2 3 2" xfId="18977" xr:uid="{00000000-0005-0000-0000-0000144A0000}"/>
    <cellStyle name="20% - Accent5 9 2 2 2 3 2 2" xfId="18978" xr:uid="{00000000-0005-0000-0000-0000154A0000}"/>
    <cellStyle name="20% - Accent5 9 2 2 2 3 3" xfId="18979" xr:uid="{00000000-0005-0000-0000-0000164A0000}"/>
    <cellStyle name="20% - Accent5 9 2 2 2 3 4" xfId="18980" xr:uid="{00000000-0005-0000-0000-0000174A0000}"/>
    <cellStyle name="20% - Accent5 9 2 2 2 4" xfId="18981" xr:uid="{00000000-0005-0000-0000-0000184A0000}"/>
    <cellStyle name="20% - Accent5 9 2 2 2 4 2" xfId="18982" xr:uid="{00000000-0005-0000-0000-0000194A0000}"/>
    <cellStyle name="20% - Accent5 9 2 2 2 5" xfId="18983" xr:uid="{00000000-0005-0000-0000-00001A4A0000}"/>
    <cellStyle name="20% - Accent5 9 2 2 2 6" xfId="18984" xr:uid="{00000000-0005-0000-0000-00001B4A0000}"/>
    <cellStyle name="20% - Accent5 9 2 2 3" xfId="18985" xr:uid="{00000000-0005-0000-0000-00001C4A0000}"/>
    <cellStyle name="20% - Accent5 9 2 2 3 2" xfId="18986" xr:uid="{00000000-0005-0000-0000-00001D4A0000}"/>
    <cellStyle name="20% - Accent5 9 2 2 3 2 2" xfId="18987" xr:uid="{00000000-0005-0000-0000-00001E4A0000}"/>
    <cellStyle name="20% - Accent5 9 2 2 3 3" xfId="18988" xr:uid="{00000000-0005-0000-0000-00001F4A0000}"/>
    <cellStyle name="20% - Accent5 9 2 2 3 4" xfId="18989" xr:uid="{00000000-0005-0000-0000-0000204A0000}"/>
    <cellStyle name="20% - Accent5 9 2 2 4" xfId="18990" xr:uid="{00000000-0005-0000-0000-0000214A0000}"/>
    <cellStyle name="20% - Accent5 9 2 2 4 2" xfId="18991" xr:uid="{00000000-0005-0000-0000-0000224A0000}"/>
    <cellStyle name="20% - Accent5 9 2 2 4 2 2" xfId="18992" xr:uid="{00000000-0005-0000-0000-0000234A0000}"/>
    <cellStyle name="20% - Accent5 9 2 2 4 3" xfId="18993" xr:uid="{00000000-0005-0000-0000-0000244A0000}"/>
    <cellStyle name="20% - Accent5 9 2 2 4 4" xfId="18994" xr:uid="{00000000-0005-0000-0000-0000254A0000}"/>
    <cellStyle name="20% - Accent5 9 2 2 5" xfId="18995" xr:uid="{00000000-0005-0000-0000-0000264A0000}"/>
    <cellStyle name="20% - Accent5 9 2 2 5 2" xfId="18996" xr:uid="{00000000-0005-0000-0000-0000274A0000}"/>
    <cellStyle name="20% - Accent5 9 2 2 6" xfId="18997" xr:uid="{00000000-0005-0000-0000-0000284A0000}"/>
    <cellStyle name="20% - Accent5 9 2 2 7" xfId="18998" xr:uid="{00000000-0005-0000-0000-0000294A0000}"/>
    <cellStyle name="20% - Accent5 9 2 3" xfId="18999" xr:uid="{00000000-0005-0000-0000-00002A4A0000}"/>
    <cellStyle name="20% - Accent5 9 2 3 2" xfId="19000" xr:uid="{00000000-0005-0000-0000-00002B4A0000}"/>
    <cellStyle name="20% - Accent5 9 2 3 2 2" xfId="19001" xr:uid="{00000000-0005-0000-0000-00002C4A0000}"/>
    <cellStyle name="20% - Accent5 9 2 3 2 2 2" xfId="19002" xr:uid="{00000000-0005-0000-0000-00002D4A0000}"/>
    <cellStyle name="20% - Accent5 9 2 3 2 3" xfId="19003" xr:uid="{00000000-0005-0000-0000-00002E4A0000}"/>
    <cellStyle name="20% - Accent5 9 2 3 2 4" xfId="19004" xr:uid="{00000000-0005-0000-0000-00002F4A0000}"/>
    <cellStyle name="20% - Accent5 9 2 3 3" xfId="19005" xr:uid="{00000000-0005-0000-0000-0000304A0000}"/>
    <cellStyle name="20% - Accent5 9 2 3 3 2" xfId="19006" xr:uid="{00000000-0005-0000-0000-0000314A0000}"/>
    <cellStyle name="20% - Accent5 9 2 3 3 2 2" xfId="19007" xr:uid="{00000000-0005-0000-0000-0000324A0000}"/>
    <cellStyle name="20% - Accent5 9 2 3 3 3" xfId="19008" xr:uid="{00000000-0005-0000-0000-0000334A0000}"/>
    <cellStyle name="20% - Accent5 9 2 3 3 4" xfId="19009" xr:uid="{00000000-0005-0000-0000-0000344A0000}"/>
    <cellStyle name="20% - Accent5 9 2 3 4" xfId="19010" xr:uid="{00000000-0005-0000-0000-0000354A0000}"/>
    <cellStyle name="20% - Accent5 9 2 3 4 2" xfId="19011" xr:uid="{00000000-0005-0000-0000-0000364A0000}"/>
    <cellStyle name="20% - Accent5 9 2 3 5" xfId="19012" xr:uid="{00000000-0005-0000-0000-0000374A0000}"/>
    <cellStyle name="20% - Accent5 9 2 3 6" xfId="19013" xr:uid="{00000000-0005-0000-0000-0000384A0000}"/>
    <cellStyle name="20% - Accent5 9 2 4" xfId="19014" xr:uid="{00000000-0005-0000-0000-0000394A0000}"/>
    <cellStyle name="20% - Accent5 9 2 4 2" xfId="19015" xr:uid="{00000000-0005-0000-0000-00003A4A0000}"/>
    <cellStyle name="20% - Accent5 9 2 4 2 2" xfId="19016" xr:uid="{00000000-0005-0000-0000-00003B4A0000}"/>
    <cellStyle name="20% - Accent5 9 2 4 3" xfId="19017" xr:uid="{00000000-0005-0000-0000-00003C4A0000}"/>
    <cellStyle name="20% - Accent5 9 2 4 4" xfId="19018" xr:uid="{00000000-0005-0000-0000-00003D4A0000}"/>
    <cellStyle name="20% - Accent5 9 2 5" xfId="19019" xr:uid="{00000000-0005-0000-0000-00003E4A0000}"/>
    <cellStyle name="20% - Accent5 9 2 5 2" xfId="19020" xr:uid="{00000000-0005-0000-0000-00003F4A0000}"/>
    <cellStyle name="20% - Accent5 9 2 5 2 2" xfId="19021" xr:uid="{00000000-0005-0000-0000-0000404A0000}"/>
    <cellStyle name="20% - Accent5 9 2 5 3" xfId="19022" xr:uid="{00000000-0005-0000-0000-0000414A0000}"/>
    <cellStyle name="20% - Accent5 9 2 5 4" xfId="19023" xr:uid="{00000000-0005-0000-0000-0000424A0000}"/>
    <cellStyle name="20% - Accent5 9 2 6" xfId="19024" xr:uid="{00000000-0005-0000-0000-0000434A0000}"/>
    <cellStyle name="20% - Accent5 9 2 6 2" xfId="19025" xr:uid="{00000000-0005-0000-0000-0000444A0000}"/>
    <cellStyle name="20% - Accent5 9 2 7" xfId="19026" xr:uid="{00000000-0005-0000-0000-0000454A0000}"/>
    <cellStyle name="20% - Accent5 9 2 8" xfId="19027" xr:uid="{00000000-0005-0000-0000-0000464A0000}"/>
    <cellStyle name="20% - Accent5 9 3" xfId="19028" xr:uid="{00000000-0005-0000-0000-0000474A0000}"/>
    <cellStyle name="20% - Accent5 9 3 2" xfId="19029" xr:uid="{00000000-0005-0000-0000-0000484A0000}"/>
    <cellStyle name="20% - Accent5 9 3 2 2" xfId="19030" xr:uid="{00000000-0005-0000-0000-0000494A0000}"/>
    <cellStyle name="20% - Accent5 9 3 2 2 2" xfId="19031" xr:uid="{00000000-0005-0000-0000-00004A4A0000}"/>
    <cellStyle name="20% - Accent5 9 3 2 2 2 2" xfId="19032" xr:uid="{00000000-0005-0000-0000-00004B4A0000}"/>
    <cellStyle name="20% - Accent5 9 3 2 2 3" xfId="19033" xr:uid="{00000000-0005-0000-0000-00004C4A0000}"/>
    <cellStyle name="20% - Accent5 9 3 2 2 4" xfId="19034" xr:uid="{00000000-0005-0000-0000-00004D4A0000}"/>
    <cellStyle name="20% - Accent5 9 3 2 3" xfId="19035" xr:uid="{00000000-0005-0000-0000-00004E4A0000}"/>
    <cellStyle name="20% - Accent5 9 3 2 3 2" xfId="19036" xr:uid="{00000000-0005-0000-0000-00004F4A0000}"/>
    <cellStyle name="20% - Accent5 9 3 2 3 2 2" xfId="19037" xr:uid="{00000000-0005-0000-0000-0000504A0000}"/>
    <cellStyle name="20% - Accent5 9 3 2 3 3" xfId="19038" xr:uid="{00000000-0005-0000-0000-0000514A0000}"/>
    <cellStyle name="20% - Accent5 9 3 2 3 4" xfId="19039" xr:uid="{00000000-0005-0000-0000-0000524A0000}"/>
    <cellStyle name="20% - Accent5 9 3 2 4" xfId="19040" xr:uid="{00000000-0005-0000-0000-0000534A0000}"/>
    <cellStyle name="20% - Accent5 9 3 2 4 2" xfId="19041" xr:uid="{00000000-0005-0000-0000-0000544A0000}"/>
    <cellStyle name="20% - Accent5 9 3 2 5" xfId="19042" xr:uid="{00000000-0005-0000-0000-0000554A0000}"/>
    <cellStyle name="20% - Accent5 9 3 2 6" xfId="19043" xr:uid="{00000000-0005-0000-0000-0000564A0000}"/>
    <cellStyle name="20% - Accent5 9 3 3" xfId="19044" xr:uid="{00000000-0005-0000-0000-0000574A0000}"/>
    <cellStyle name="20% - Accent5 9 3 3 2" xfId="19045" xr:uid="{00000000-0005-0000-0000-0000584A0000}"/>
    <cellStyle name="20% - Accent5 9 3 3 2 2" xfId="19046" xr:uid="{00000000-0005-0000-0000-0000594A0000}"/>
    <cellStyle name="20% - Accent5 9 3 3 3" xfId="19047" xr:uid="{00000000-0005-0000-0000-00005A4A0000}"/>
    <cellStyle name="20% - Accent5 9 3 3 4" xfId="19048" xr:uid="{00000000-0005-0000-0000-00005B4A0000}"/>
    <cellStyle name="20% - Accent5 9 3 4" xfId="19049" xr:uid="{00000000-0005-0000-0000-00005C4A0000}"/>
    <cellStyle name="20% - Accent5 9 3 4 2" xfId="19050" xr:uid="{00000000-0005-0000-0000-00005D4A0000}"/>
    <cellStyle name="20% - Accent5 9 3 4 2 2" xfId="19051" xr:uid="{00000000-0005-0000-0000-00005E4A0000}"/>
    <cellStyle name="20% - Accent5 9 3 4 3" xfId="19052" xr:uid="{00000000-0005-0000-0000-00005F4A0000}"/>
    <cellStyle name="20% - Accent5 9 3 4 4" xfId="19053" xr:uid="{00000000-0005-0000-0000-0000604A0000}"/>
    <cellStyle name="20% - Accent5 9 3 5" xfId="19054" xr:uid="{00000000-0005-0000-0000-0000614A0000}"/>
    <cellStyle name="20% - Accent5 9 3 5 2" xfId="19055" xr:uid="{00000000-0005-0000-0000-0000624A0000}"/>
    <cellStyle name="20% - Accent5 9 3 6" xfId="19056" xr:uid="{00000000-0005-0000-0000-0000634A0000}"/>
    <cellStyle name="20% - Accent5 9 3 7" xfId="19057" xr:uid="{00000000-0005-0000-0000-0000644A0000}"/>
    <cellStyle name="20% - Accent5 9 4" xfId="19058" xr:uid="{00000000-0005-0000-0000-0000654A0000}"/>
    <cellStyle name="20% - Accent5 9 5" xfId="19059" xr:uid="{00000000-0005-0000-0000-0000664A0000}"/>
    <cellStyle name="20% - Accent5 9 5 2" xfId="19060" xr:uid="{00000000-0005-0000-0000-0000674A0000}"/>
    <cellStyle name="20% - Accent5 9 5 2 2" xfId="19061" xr:uid="{00000000-0005-0000-0000-0000684A0000}"/>
    <cellStyle name="20% - Accent5 9 5 2 2 2" xfId="19062" xr:uid="{00000000-0005-0000-0000-0000694A0000}"/>
    <cellStyle name="20% - Accent5 9 5 2 3" xfId="19063" xr:uid="{00000000-0005-0000-0000-00006A4A0000}"/>
    <cellStyle name="20% - Accent5 9 5 2 4" xfId="19064" xr:uid="{00000000-0005-0000-0000-00006B4A0000}"/>
    <cellStyle name="20% - Accent5 9 5 3" xfId="19065" xr:uid="{00000000-0005-0000-0000-00006C4A0000}"/>
    <cellStyle name="20% - Accent5 9 5 3 2" xfId="19066" xr:uid="{00000000-0005-0000-0000-00006D4A0000}"/>
    <cellStyle name="20% - Accent5 9 5 3 2 2" xfId="19067" xr:uid="{00000000-0005-0000-0000-00006E4A0000}"/>
    <cellStyle name="20% - Accent5 9 5 3 3" xfId="19068" xr:uid="{00000000-0005-0000-0000-00006F4A0000}"/>
    <cellStyle name="20% - Accent5 9 5 3 4" xfId="19069" xr:uid="{00000000-0005-0000-0000-0000704A0000}"/>
    <cellStyle name="20% - Accent5 9 5 4" xfId="19070" xr:uid="{00000000-0005-0000-0000-0000714A0000}"/>
    <cellStyle name="20% - Accent5 9 5 4 2" xfId="19071" xr:uid="{00000000-0005-0000-0000-0000724A0000}"/>
    <cellStyle name="20% - Accent5 9 5 5" xfId="19072" xr:uid="{00000000-0005-0000-0000-0000734A0000}"/>
    <cellStyle name="20% - Accent5 9 5 6" xfId="19073" xr:uid="{00000000-0005-0000-0000-0000744A0000}"/>
    <cellStyle name="20% - Accent5 9 6" xfId="19074" xr:uid="{00000000-0005-0000-0000-0000754A0000}"/>
    <cellStyle name="20% - Accent5 9 6 2" xfId="19075" xr:uid="{00000000-0005-0000-0000-0000764A0000}"/>
    <cellStyle name="20% - Accent5 9 6 2 2" xfId="19076" xr:uid="{00000000-0005-0000-0000-0000774A0000}"/>
    <cellStyle name="20% - Accent5 9 6 3" xfId="19077" xr:uid="{00000000-0005-0000-0000-0000784A0000}"/>
    <cellStyle name="20% - Accent5 9 6 4" xfId="19078" xr:uid="{00000000-0005-0000-0000-0000794A0000}"/>
    <cellStyle name="20% - Accent5 9 7" xfId="19079" xr:uid="{00000000-0005-0000-0000-00007A4A0000}"/>
    <cellStyle name="20% - Accent5 9 7 2" xfId="19080" xr:uid="{00000000-0005-0000-0000-00007B4A0000}"/>
    <cellStyle name="20% - Accent5 9 7 2 2" xfId="19081" xr:uid="{00000000-0005-0000-0000-00007C4A0000}"/>
    <cellStyle name="20% - Accent5 9 7 3" xfId="19082" xr:uid="{00000000-0005-0000-0000-00007D4A0000}"/>
    <cellStyle name="20% - Accent5 9 7 4" xfId="19083" xr:uid="{00000000-0005-0000-0000-00007E4A0000}"/>
    <cellStyle name="20% - Accent5 9 8" xfId="19084" xr:uid="{00000000-0005-0000-0000-00007F4A0000}"/>
    <cellStyle name="20% - Accent5 9 8 2" xfId="19085" xr:uid="{00000000-0005-0000-0000-0000804A0000}"/>
    <cellStyle name="20% - Accent5 9 9" xfId="19086" xr:uid="{00000000-0005-0000-0000-0000814A0000}"/>
    <cellStyle name="20% - Accent6 10" xfId="19087" xr:uid="{00000000-0005-0000-0000-0000824A0000}"/>
    <cellStyle name="20% - Accent6 10 2" xfId="19088" xr:uid="{00000000-0005-0000-0000-0000834A0000}"/>
    <cellStyle name="20% - Accent6 10 2 2" xfId="19089" xr:uid="{00000000-0005-0000-0000-0000844A0000}"/>
    <cellStyle name="20% - Accent6 10 2 2 2" xfId="19090" xr:uid="{00000000-0005-0000-0000-0000854A0000}"/>
    <cellStyle name="20% - Accent6 10 2 2 2 2" xfId="19091" xr:uid="{00000000-0005-0000-0000-0000864A0000}"/>
    <cellStyle name="20% - Accent6 10 2 2 2 2 2" xfId="19092" xr:uid="{00000000-0005-0000-0000-0000874A0000}"/>
    <cellStyle name="20% - Accent6 10 2 2 2 3" xfId="19093" xr:uid="{00000000-0005-0000-0000-0000884A0000}"/>
    <cellStyle name="20% - Accent6 10 2 2 2 4" xfId="19094" xr:uid="{00000000-0005-0000-0000-0000894A0000}"/>
    <cellStyle name="20% - Accent6 10 2 2 3" xfId="19095" xr:uid="{00000000-0005-0000-0000-00008A4A0000}"/>
    <cellStyle name="20% - Accent6 10 2 2 3 2" xfId="19096" xr:uid="{00000000-0005-0000-0000-00008B4A0000}"/>
    <cellStyle name="20% - Accent6 10 2 2 3 2 2" xfId="19097" xr:uid="{00000000-0005-0000-0000-00008C4A0000}"/>
    <cellStyle name="20% - Accent6 10 2 2 3 3" xfId="19098" xr:uid="{00000000-0005-0000-0000-00008D4A0000}"/>
    <cellStyle name="20% - Accent6 10 2 2 3 4" xfId="19099" xr:uid="{00000000-0005-0000-0000-00008E4A0000}"/>
    <cellStyle name="20% - Accent6 10 2 2 4" xfId="19100" xr:uid="{00000000-0005-0000-0000-00008F4A0000}"/>
    <cellStyle name="20% - Accent6 10 2 2 4 2" xfId="19101" xr:uid="{00000000-0005-0000-0000-0000904A0000}"/>
    <cellStyle name="20% - Accent6 10 2 2 5" xfId="19102" xr:uid="{00000000-0005-0000-0000-0000914A0000}"/>
    <cellStyle name="20% - Accent6 10 2 2 6" xfId="19103" xr:uid="{00000000-0005-0000-0000-0000924A0000}"/>
    <cellStyle name="20% - Accent6 10 2 3" xfId="19104" xr:uid="{00000000-0005-0000-0000-0000934A0000}"/>
    <cellStyle name="20% - Accent6 10 2 3 2" xfId="19105" xr:uid="{00000000-0005-0000-0000-0000944A0000}"/>
    <cellStyle name="20% - Accent6 10 2 3 2 2" xfId="19106" xr:uid="{00000000-0005-0000-0000-0000954A0000}"/>
    <cellStyle name="20% - Accent6 10 2 3 3" xfId="19107" xr:uid="{00000000-0005-0000-0000-0000964A0000}"/>
    <cellStyle name="20% - Accent6 10 2 3 4" xfId="19108" xr:uid="{00000000-0005-0000-0000-0000974A0000}"/>
    <cellStyle name="20% - Accent6 10 2 4" xfId="19109" xr:uid="{00000000-0005-0000-0000-0000984A0000}"/>
    <cellStyle name="20% - Accent6 10 2 4 2" xfId="19110" xr:uid="{00000000-0005-0000-0000-0000994A0000}"/>
    <cellStyle name="20% - Accent6 10 2 4 2 2" xfId="19111" xr:uid="{00000000-0005-0000-0000-00009A4A0000}"/>
    <cellStyle name="20% - Accent6 10 2 4 3" xfId="19112" xr:uid="{00000000-0005-0000-0000-00009B4A0000}"/>
    <cellStyle name="20% - Accent6 10 2 4 4" xfId="19113" xr:uid="{00000000-0005-0000-0000-00009C4A0000}"/>
    <cellStyle name="20% - Accent6 10 2 5" xfId="19114" xr:uid="{00000000-0005-0000-0000-00009D4A0000}"/>
    <cellStyle name="20% - Accent6 10 2 5 2" xfId="19115" xr:uid="{00000000-0005-0000-0000-00009E4A0000}"/>
    <cellStyle name="20% - Accent6 10 2 6" xfId="19116" xr:uid="{00000000-0005-0000-0000-00009F4A0000}"/>
    <cellStyle name="20% - Accent6 10 2 7" xfId="19117" xr:uid="{00000000-0005-0000-0000-0000A04A0000}"/>
    <cellStyle name="20% - Accent6 10 3" xfId="19118" xr:uid="{00000000-0005-0000-0000-0000A14A0000}"/>
    <cellStyle name="20% - Accent6 10 4" xfId="19119" xr:uid="{00000000-0005-0000-0000-0000A24A0000}"/>
    <cellStyle name="20% - Accent6 10 4 2" xfId="19120" xr:uid="{00000000-0005-0000-0000-0000A34A0000}"/>
    <cellStyle name="20% - Accent6 10 4 2 2" xfId="19121" xr:uid="{00000000-0005-0000-0000-0000A44A0000}"/>
    <cellStyle name="20% - Accent6 10 4 2 2 2" xfId="19122" xr:uid="{00000000-0005-0000-0000-0000A54A0000}"/>
    <cellStyle name="20% - Accent6 10 4 2 3" xfId="19123" xr:uid="{00000000-0005-0000-0000-0000A64A0000}"/>
    <cellStyle name="20% - Accent6 10 4 2 4" xfId="19124" xr:uid="{00000000-0005-0000-0000-0000A74A0000}"/>
    <cellStyle name="20% - Accent6 10 4 3" xfId="19125" xr:uid="{00000000-0005-0000-0000-0000A84A0000}"/>
    <cellStyle name="20% - Accent6 10 4 3 2" xfId="19126" xr:uid="{00000000-0005-0000-0000-0000A94A0000}"/>
    <cellStyle name="20% - Accent6 10 4 3 2 2" xfId="19127" xr:uid="{00000000-0005-0000-0000-0000AA4A0000}"/>
    <cellStyle name="20% - Accent6 10 4 3 3" xfId="19128" xr:uid="{00000000-0005-0000-0000-0000AB4A0000}"/>
    <cellStyle name="20% - Accent6 10 4 3 4" xfId="19129" xr:uid="{00000000-0005-0000-0000-0000AC4A0000}"/>
    <cellStyle name="20% - Accent6 10 4 4" xfId="19130" xr:uid="{00000000-0005-0000-0000-0000AD4A0000}"/>
    <cellStyle name="20% - Accent6 10 4 4 2" xfId="19131" xr:uid="{00000000-0005-0000-0000-0000AE4A0000}"/>
    <cellStyle name="20% - Accent6 10 4 5" xfId="19132" xr:uid="{00000000-0005-0000-0000-0000AF4A0000}"/>
    <cellStyle name="20% - Accent6 10 4 6" xfId="19133" xr:uid="{00000000-0005-0000-0000-0000B04A0000}"/>
    <cellStyle name="20% - Accent6 10 5" xfId="19134" xr:uid="{00000000-0005-0000-0000-0000B14A0000}"/>
    <cellStyle name="20% - Accent6 10 5 2" xfId="19135" xr:uid="{00000000-0005-0000-0000-0000B24A0000}"/>
    <cellStyle name="20% - Accent6 10 5 2 2" xfId="19136" xr:uid="{00000000-0005-0000-0000-0000B34A0000}"/>
    <cellStyle name="20% - Accent6 10 5 3" xfId="19137" xr:uid="{00000000-0005-0000-0000-0000B44A0000}"/>
    <cellStyle name="20% - Accent6 10 5 4" xfId="19138" xr:uid="{00000000-0005-0000-0000-0000B54A0000}"/>
    <cellStyle name="20% - Accent6 10 6" xfId="19139" xr:uid="{00000000-0005-0000-0000-0000B64A0000}"/>
    <cellStyle name="20% - Accent6 10 6 2" xfId="19140" xr:uid="{00000000-0005-0000-0000-0000B74A0000}"/>
    <cellStyle name="20% - Accent6 10 6 2 2" xfId="19141" xr:uid="{00000000-0005-0000-0000-0000B84A0000}"/>
    <cellStyle name="20% - Accent6 10 6 3" xfId="19142" xr:uid="{00000000-0005-0000-0000-0000B94A0000}"/>
    <cellStyle name="20% - Accent6 10 6 4" xfId="19143" xr:uid="{00000000-0005-0000-0000-0000BA4A0000}"/>
    <cellStyle name="20% - Accent6 10 7" xfId="19144" xr:uid="{00000000-0005-0000-0000-0000BB4A0000}"/>
    <cellStyle name="20% - Accent6 10 7 2" xfId="19145" xr:uid="{00000000-0005-0000-0000-0000BC4A0000}"/>
    <cellStyle name="20% - Accent6 10 8" xfId="19146" xr:uid="{00000000-0005-0000-0000-0000BD4A0000}"/>
    <cellStyle name="20% - Accent6 10 9" xfId="19147" xr:uid="{00000000-0005-0000-0000-0000BE4A0000}"/>
    <cellStyle name="20% - Accent6 11" xfId="19148" xr:uid="{00000000-0005-0000-0000-0000BF4A0000}"/>
    <cellStyle name="20% - Accent6 11 2" xfId="19149" xr:uid="{00000000-0005-0000-0000-0000C04A0000}"/>
    <cellStyle name="20% - Accent6 11 3" xfId="19150" xr:uid="{00000000-0005-0000-0000-0000C14A0000}"/>
    <cellStyle name="20% - Accent6 11 3 2" xfId="19151" xr:uid="{00000000-0005-0000-0000-0000C24A0000}"/>
    <cellStyle name="20% - Accent6 11 3 2 2" xfId="19152" xr:uid="{00000000-0005-0000-0000-0000C34A0000}"/>
    <cellStyle name="20% - Accent6 11 3 2 2 2" xfId="19153" xr:uid="{00000000-0005-0000-0000-0000C44A0000}"/>
    <cellStyle name="20% - Accent6 11 3 2 3" xfId="19154" xr:uid="{00000000-0005-0000-0000-0000C54A0000}"/>
    <cellStyle name="20% - Accent6 11 3 2 4" xfId="19155" xr:uid="{00000000-0005-0000-0000-0000C64A0000}"/>
    <cellStyle name="20% - Accent6 11 3 3" xfId="19156" xr:uid="{00000000-0005-0000-0000-0000C74A0000}"/>
    <cellStyle name="20% - Accent6 11 3 3 2" xfId="19157" xr:uid="{00000000-0005-0000-0000-0000C84A0000}"/>
    <cellStyle name="20% - Accent6 11 3 3 2 2" xfId="19158" xr:uid="{00000000-0005-0000-0000-0000C94A0000}"/>
    <cellStyle name="20% - Accent6 11 3 3 3" xfId="19159" xr:uid="{00000000-0005-0000-0000-0000CA4A0000}"/>
    <cellStyle name="20% - Accent6 11 3 3 4" xfId="19160" xr:uid="{00000000-0005-0000-0000-0000CB4A0000}"/>
    <cellStyle name="20% - Accent6 11 3 4" xfId="19161" xr:uid="{00000000-0005-0000-0000-0000CC4A0000}"/>
    <cellStyle name="20% - Accent6 11 3 4 2" xfId="19162" xr:uid="{00000000-0005-0000-0000-0000CD4A0000}"/>
    <cellStyle name="20% - Accent6 11 3 5" xfId="19163" xr:uid="{00000000-0005-0000-0000-0000CE4A0000}"/>
    <cellStyle name="20% - Accent6 11 3 6" xfId="19164" xr:uid="{00000000-0005-0000-0000-0000CF4A0000}"/>
    <cellStyle name="20% - Accent6 11 4" xfId="19165" xr:uid="{00000000-0005-0000-0000-0000D04A0000}"/>
    <cellStyle name="20% - Accent6 11 4 2" xfId="19166" xr:uid="{00000000-0005-0000-0000-0000D14A0000}"/>
    <cellStyle name="20% - Accent6 11 4 2 2" xfId="19167" xr:uid="{00000000-0005-0000-0000-0000D24A0000}"/>
    <cellStyle name="20% - Accent6 11 4 3" xfId="19168" xr:uid="{00000000-0005-0000-0000-0000D34A0000}"/>
    <cellStyle name="20% - Accent6 11 4 4" xfId="19169" xr:uid="{00000000-0005-0000-0000-0000D44A0000}"/>
    <cellStyle name="20% - Accent6 11 5" xfId="19170" xr:uid="{00000000-0005-0000-0000-0000D54A0000}"/>
    <cellStyle name="20% - Accent6 11 5 2" xfId="19171" xr:uid="{00000000-0005-0000-0000-0000D64A0000}"/>
    <cellStyle name="20% - Accent6 11 5 2 2" xfId="19172" xr:uid="{00000000-0005-0000-0000-0000D74A0000}"/>
    <cellStyle name="20% - Accent6 11 5 3" xfId="19173" xr:uid="{00000000-0005-0000-0000-0000D84A0000}"/>
    <cellStyle name="20% - Accent6 11 5 4" xfId="19174" xr:uid="{00000000-0005-0000-0000-0000D94A0000}"/>
    <cellStyle name="20% - Accent6 11 6" xfId="19175" xr:uid="{00000000-0005-0000-0000-0000DA4A0000}"/>
    <cellStyle name="20% - Accent6 11 6 2" xfId="19176" xr:uid="{00000000-0005-0000-0000-0000DB4A0000}"/>
    <cellStyle name="20% - Accent6 11 7" xfId="19177" xr:uid="{00000000-0005-0000-0000-0000DC4A0000}"/>
    <cellStyle name="20% - Accent6 11 8" xfId="19178" xr:uid="{00000000-0005-0000-0000-0000DD4A0000}"/>
    <cellStyle name="20% - Accent6 12" xfId="19179" xr:uid="{00000000-0005-0000-0000-0000DE4A0000}"/>
    <cellStyle name="20% - Accent6 12 2" xfId="19180" xr:uid="{00000000-0005-0000-0000-0000DF4A0000}"/>
    <cellStyle name="20% - Accent6 12 3" xfId="19181" xr:uid="{00000000-0005-0000-0000-0000E04A0000}"/>
    <cellStyle name="20% - Accent6 12 3 2" xfId="19182" xr:uid="{00000000-0005-0000-0000-0000E14A0000}"/>
    <cellStyle name="20% - Accent6 12 3 2 2" xfId="19183" xr:uid="{00000000-0005-0000-0000-0000E24A0000}"/>
    <cellStyle name="20% - Accent6 12 3 2 2 2" xfId="19184" xr:uid="{00000000-0005-0000-0000-0000E34A0000}"/>
    <cellStyle name="20% - Accent6 12 3 2 3" xfId="19185" xr:uid="{00000000-0005-0000-0000-0000E44A0000}"/>
    <cellStyle name="20% - Accent6 12 3 2 4" xfId="19186" xr:uid="{00000000-0005-0000-0000-0000E54A0000}"/>
    <cellStyle name="20% - Accent6 12 3 3" xfId="19187" xr:uid="{00000000-0005-0000-0000-0000E64A0000}"/>
    <cellStyle name="20% - Accent6 12 3 3 2" xfId="19188" xr:uid="{00000000-0005-0000-0000-0000E74A0000}"/>
    <cellStyle name="20% - Accent6 12 3 3 2 2" xfId="19189" xr:uid="{00000000-0005-0000-0000-0000E84A0000}"/>
    <cellStyle name="20% - Accent6 12 3 3 3" xfId="19190" xr:uid="{00000000-0005-0000-0000-0000E94A0000}"/>
    <cellStyle name="20% - Accent6 12 3 3 4" xfId="19191" xr:uid="{00000000-0005-0000-0000-0000EA4A0000}"/>
    <cellStyle name="20% - Accent6 12 3 4" xfId="19192" xr:uid="{00000000-0005-0000-0000-0000EB4A0000}"/>
    <cellStyle name="20% - Accent6 12 3 4 2" xfId="19193" xr:uid="{00000000-0005-0000-0000-0000EC4A0000}"/>
    <cellStyle name="20% - Accent6 12 3 5" xfId="19194" xr:uid="{00000000-0005-0000-0000-0000ED4A0000}"/>
    <cellStyle name="20% - Accent6 12 3 6" xfId="19195" xr:uid="{00000000-0005-0000-0000-0000EE4A0000}"/>
    <cellStyle name="20% - Accent6 12 4" xfId="19196" xr:uid="{00000000-0005-0000-0000-0000EF4A0000}"/>
    <cellStyle name="20% - Accent6 12 4 2" xfId="19197" xr:uid="{00000000-0005-0000-0000-0000F04A0000}"/>
    <cellStyle name="20% - Accent6 12 4 2 2" xfId="19198" xr:uid="{00000000-0005-0000-0000-0000F14A0000}"/>
    <cellStyle name="20% - Accent6 12 4 3" xfId="19199" xr:uid="{00000000-0005-0000-0000-0000F24A0000}"/>
    <cellStyle name="20% - Accent6 12 4 4" xfId="19200" xr:uid="{00000000-0005-0000-0000-0000F34A0000}"/>
    <cellStyle name="20% - Accent6 12 5" xfId="19201" xr:uid="{00000000-0005-0000-0000-0000F44A0000}"/>
    <cellStyle name="20% - Accent6 12 5 2" xfId="19202" xr:uid="{00000000-0005-0000-0000-0000F54A0000}"/>
    <cellStyle name="20% - Accent6 12 5 2 2" xfId="19203" xr:uid="{00000000-0005-0000-0000-0000F64A0000}"/>
    <cellStyle name="20% - Accent6 12 5 3" xfId="19204" xr:uid="{00000000-0005-0000-0000-0000F74A0000}"/>
    <cellStyle name="20% - Accent6 12 5 4" xfId="19205" xr:uid="{00000000-0005-0000-0000-0000F84A0000}"/>
    <cellStyle name="20% - Accent6 12 6" xfId="19206" xr:uid="{00000000-0005-0000-0000-0000F94A0000}"/>
    <cellStyle name="20% - Accent6 12 6 2" xfId="19207" xr:uid="{00000000-0005-0000-0000-0000FA4A0000}"/>
    <cellStyle name="20% - Accent6 12 7" xfId="19208" xr:uid="{00000000-0005-0000-0000-0000FB4A0000}"/>
    <cellStyle name="20% - Accent6 12 8" xfId="19209" xr:uid="{00000000-0005-0000-0000-0000FC4A0000}"/>
    <cellStyle name="20% - Accent6 13" xfId="19210" xr:uid="{00000000-0005-0000-0000-0000FD4A0000}"/>
    <cellStyle name="20% - Accent6 13 2" xfId="19211" xr:uid="{00000000-0005-0000-0000-0000FE4A0000}"/>
    <cellStyle name="20% - Accent6 13 3" xfId="19212" xr:uid="{00000000-0005-0000-0000-0000FF4A0000}"/>
    <cellStyle name="20% - Accent6 13 3 2" xfId="19213" xr:uid="{00000000-0005-0000-0000-0000004B0000}"/>
    <cellStyle name="20% - Accent6 13 3 2 2" xfId="19214" xr:uid="{00000000-0005-0000-0000-0000014B0000}"/>
    <cellStyle name="20% - Accent6 13 3 2 2 2" xfId="19215" xr:uid="{00000000-0005-0000-0000-0000024B0000}"/>
    <cellStyle name="20% - Accent6 13 3 2 3" xfId="19216" xr:uid="{00000000-0005-0000-0000-0000034B0000}"/>
    <cellStyle name="20% - Accent6 13 3 2 4" xfId="19217" xr:uid="{00000000-0005-0000-0000-0000044B0000}"/>
    <cellStyle name="20% - Accent6 13 3 3" xfId="19218" xr:uid="{00000000-0005-0000-0000-0000054B0000}"/>
    <cellStyle name="20% - Accent6 13 3 3 2" xfId="19219" xr:uid="{00000000-0005-0000-0000-0000064B0000}"/>
    <cellStyle name="20% - Accent6 13 3 3 2 2" xfId="19220" xr:uid="{00000000-0005-0000-0000-0000074B0000}"/>
    <cellStyle name="20% - Accent6 13 3 3 3" xfId="19221" xr:uid="{00000000-0005-0000-0000-0000084B0000}"/>
    <cellStyle name="20% - Accent6 13 3 3 4" xfId="19222" xr:uid="{00000000-0005-0000-0000-0000094B0000}"/>
    <cellStyle name="20% - Accent6 13 3 4" xfId="19223" xr:uid="{00000000-0005-0000-0000-00000A4B0000}"/>
    <cellStyle name="20% - Accent6 13 3 4 2" xfId="19224" xr:uid="{00000000-0005-0000-0000-00000B4B0000}"/>
    <cellStyle name="20% - Accent6 13 3 5" xfId="19225" xr:uid="{00000000-0005-0000-0000-00000C4B0000}"/>
    <cellStyle name="20% - Accent6 13 3 6" xfId="19226" xr:uid="{00000000-0005-0000-0000-00000D4B0000}"/>
    <cellStyle name="20% - Accent6 13 4" xfId="19227" xr:uid="{00000000-0005-0000-0000-00000E4B0000}"/>
    <cellStyle name="20% - Accent6 13 4 2" xfId="19228" xr:uid="{00000000-0005-0000-0000-00000F4B0000}"/>
    <cellStyle name="20% - Accent6 13 4 2 2" xfId="19229" xr:uid="{00000000-0005-0000-0000-0000104B0000}"/>
    <cellStyle name="20% - Accent6 13 4 3" xfId="19230" xr:uid="{00000000-0005-0000-0000-0000114B0000}"/>
    <cellStyle name="20% - Accent6 13 4 4" xfId="19231" xr:uid="{00000000-0005-0000-0000-0000124B0000}"/>
    <cellStyle name="20% - Accent6 13 5" xfId="19232" xr:uid="{00000000-0005-0000-0000-0000134B0000}"/>
    <cellStyle name="20% - Accent6 13 5 2" xfId="19233" xr:uid="{00000000-0005-0000-0000-0000144B0000}"/>
    <cellStyle name="20% - Accent6 13 5 2 2" xfId="19234" xr:uid="{00000000-0005-0000-0000-0000154B0000}"/>
    <cellStyle name="20% - Accent6 13 5 3" xfId="19235" xr:uid="{00000000-0005-0000-0000-0000164B0000}"/>
    <cellStyle name="20% - Accent6 13 5 4" xfId="19236" xr:uid="{00000000-0005-0000-0000-0000174B0000}"/>
    <cellStyle name="20% - Accent6 13 6" xfId="19237" xr:uid="{00000000-0005-0000-0000-0000184B0000}"/>
    <cellStyle name="20% - Accent6 13 6 2" xfId="19238" xr:uid="{00000000-0005-0000-0000-0000194B0000}"/>
    <cellStyle name="20% - Accent6 13 7" xfId="19239" xr:uid="{00000000-0005-0000-0000-00001A4B0000}"/>
    <cellStyle name="20% - Accent6 13 8" xfId="19240" xr:uid="{00000000-0005-0000-0000-00001B4B0000}"/>
    <cellStyle name="20% - Accent6 14" xfId="19241" xr:uid="{00000000-0005-0000-0000-00001C4B0000}"/>
    <cellStyle name="20% - Accent6 14 2" xfId="19242" xr:uid="{00000000-0005-0000-0000-00001D4B0000}"/>
    <cellStyle name="20% - Accent6 14 3" xfId="19243" xr:uid="{00000000-0005-0000-0000-00001E4B0000}"/>
    <cellStyle name="20% - Accent6 14 3 2" xfId="19244" xr:uid="{00000000-0005-0000-0000-00001F4B0000}"/>
    <cellStyle name="20% - Accent6 14 3 2 2" xfId="19245" xr:uid="{00000000-0005-0000-0000-0000204B0000}"/>
    <cellStyle name="20% - Accent6 14 3 2 2 2" xfId="19246" xr:uid="{00000000-0005-0000-0000-0000214B0000}"/>
    <cellStyle name="20% - Accent6 14 3 2 3" xfId="19247" xr:uid="{00000000-0005-0000-0000-0000224B0000}"/>
    <cellStyle name="20% - Accent6 14 3 2 4" xfId="19248" xr:uid="{00000000-0005-0000-0000-0000234B0000}"/>
    <cellStyle name="20% - Accent6 14 3 3" xfId="19249" xr:uid="{00000000-0005-0000-0000-0000244B0000}"/>
    <cellStyle name="20% - Accent6 14 3 3 2" xfId="19250" xr:uid="{00000000-0005-0000-0000-0000254B0000}"/>
    <cellStyle name="20% - Accent6 14 3 3 2 2" xfId="19251" xr:uid="{00000000-0005-0000-0000-0000264B0000}"/>
    <cellStyle name="20% - Accent6 14 3 3 3" xfId="19252" xr:uid="{00000000-0005-0000-0000-0000274B0000}"/>
    <cellStyle name="20% - Accent6 14 3 3 4" xfId="19253" xr:uid="{00000000-0005-0000-0000-0000284B0000}"/>
    <cellStyle name="20% - Accent6 14 3 4" xfId="19254" xr:uid="{00000000-0005-0000-0000-0000294B0000}"/>
    <cellStyle name="20% - Accent6 14 3 4 2" xfId="19255" xr:uid="{00000000-0005-0000-0000-00002A4B0000}"/>
    <cellStyle name="20% - Accent6 14 3 5" xfId="19256" xr:uid="{00000000-0005-0000-0000-00002B4B0000}"/>
    <cellStyle name="20% - Accent6 14 3 6" xfId="19257" xr:uid="{00000000-0005-0000-0000-00002C4B0000}"/>
    <cellStyle name="20% - Accent6 14 4" xfId="19258" xr:uid="{00000000-0005-0000-0000-00002D4B0000}"/>
    <cellStyle name="20% - Accent6 14 4 2" xfId="19259" xr:uid="{00000000-0005-0000-0000-00002E4B0000}"/>
    <cellStyle name="20% - Accent6 14 4 2 2" xfId="19260" xr:uid="{00000000-0005-0000-0000-00002F4B0000}"/>
    <cellStyle name="20% - Accent6 14 4 3" xfId="19261" xr:uid="{00000000-0005-0000-0000-0000304B0000}"/>
    <cellStyle name="20% - Accent6 14 4 4" xfId="19262" xr:uid="{00000000-0005-0000-0000-0000314B0000}"/>
    <cellStyle name="20% - Accent6 14 5" xfId="19263" xr:uid="{00000000-0005-0000-0000-0000324B0000}"/>
    <cellStyle name="20% - Accent6 14 5 2" xfId="19264" xr:uid="{00000000-0005-0000-0000-0000334B0000}"/>
    <cellStyle name="20% - Accent6 14 5 2 2" xfId="19265" xr:uid="{00000000-0005-0000-0000-0000344B0000}"/>
    <cellStyle name="20% - Accent6 14 5 3" xfId="19266" xr:uid="{00000000-0005-0000-0000-0000354B0000}"/>
    <cellStyle name="20% - Accent6 14 5 4" xfId="19267" xr:uid="{00000000-0005-0000-0000-0000364B0000}"/>
    <cellStyle name="20% - Accent6 14 6" xfId="19268" xr:uid="{00000000-0005-0000-0000-0000374B0000}"/>
    <cellStyle name="20% - Accent6 14 6 2" xfId="19269" xr:uid="{00000000-0005-0000-0000-0000384B0000}"/>
    <cellStyle name="20% - Accent6 14 7" xfId="19270" xr:uid="{00000000-0005-0000-0000-0000394B0000}"/>
    <cellStyle name="20% - Accent6 14 8" xfId="19271" xr:uid="{00000000-0005-0000-0000-00003A4B0000}"/>
    <cellStyle name="20% - Accent6 15" xfId="19272" xr:uid="{00000000-0005-0000-0000-00003B4B0000}"/>
    <cellStyle name="20% - Accent6 15 2" xfId="19273" xr:uid="{00000000-0005-0000-0000-00003C4B0000}"/>
    <cellStyle name="20% - Accent6 15 3" xfId="19274" xr:uid="{00000000-0005-0000-0000-00003D4B0000}"/>
    <cellStyle name="20% - Accent6 15 3 2" xfId="19275" xr:uid="{00000000-0005-0000-0000-00003E4B0000}"/>
    <cellStyle name="20% - Accent6 15 3 2 2" xfId="19276" xr:uid="{00000000-0005-0000-0000-00003F4B0000}"/>
    <cellStyle name="20% - Accent6 15 3 2 2 2" xfId="19277" xr:uid="{00000000-0005-0000-0000-0000404B0000}"/>
    <cellStyle name="20% - Accent6 15 3 2 3" xfId="19278" xr:uid="{00000000-0005-0000-0000-0000414B0000}"/>
    <cellStyle name="20% - Accent6 15 3 2 4" xfId="19279" xr:uid="{00000000-0005-0000-0000-0000424B0000}"/>
    <cellStyle name="20% - Accent6 15 3 3" xfId="19280" xr:uid="{00000000-0005-0000-0000-0000434B0000}"/>
    <cellStyle name="20% - Accent6 15 3 3 2" xfId="19281" xr:uid="{00000000-0005-0000-0000-0000444B0000}"/>
    <cellStyle name="20% - Accent6 15 3 3 2 2" xfId="19282" xr:uid="{00000000-0005-0000-0000-0000454B0000}"/>
    <cellStyle name="20% - Accent6 15 3 3 3" xfId="19283" xr:uid="{00000000-0005-0000-0000-0000464B0000}"/>
    <cellStyle name="20% - Accent6 15 3 3 4" xfId="19284" xr:uid="{00000000-0005-0000-0000-0000474B0000}"/>
    <cellStyle name="20% - Accent6 15 3 4" xfId="19285" xr:uid="{00000000-0005-0000-0000-0000484B0000}"/>
    <cellStyle name="20% - Accent6 15 3 4 2" xfId="19286" xr:uid="{00000000-0005-0000-0000-0000494B0000}"/>
    <cellStyle name="20% - Accent6 15 3 5" xfId="19287" xr:uid="{00000000-0005-0000-0000-00004A4B0000}"/>
    <cellStyle name="20% - Accent6 15 3 6" xfId="19288" xr:uid="{00000000-0005-0000-0000-00004B4B0000}"/>
    <cellStyle name="20% - Accent6 15 4" xfId="19289" xr:uid="{00000000-0005-0000-0000-00004C4B0000}"/>
    <cellStyle name="20% - Accent6 15 4 2" xfId="19290" xr:uid="{00000000-0005-0000-0000-00004D4B0000}"/>
    <cellStyle name="20% - Accent6 15 4 2 2" xfId="19291" xr:uid="{00000000-0005-0000-0000-00004E4B0000}"/>
    <cellStyle name="20% - Accent6 15 4 3" xfId="19292" xr:uid="{00000000-0005-0000-0000-00004F4B0000}"/>
    <cellStyle name="20% - Accent6 15 4 4" xfId="19293" xr:uid="{00000000-0005-0000-0000-0000504B0000}"/>
    <cellStyle name="20% - Accent6 15 5" xfId="19294" xr:uid="{00000000-0005-0000-0000-0000514B0000}"/>
    <cellStyle name="20% - Accent6 15 5 2" xfId="19295" xr:uid="{00000000-0005-0000-0000-0000524B0000}"/>
    <cellStyle name="20% - Accent6 15 5 2 2" xfId="19296" xr:uid="{00000000-0005-0000-0000-0000534B0000}"/>
    <cellStyle name="20% - Accent6 15 5 3" xfId="19297" xr:uid="{00000000-0005-0000-0000-0000544B0000}"/>
    <cellStyle name="20% - Accent6 15 5 4" xfId="19298" xr:uid="{00000000-0005-0000-0000-0000554B0000}"/>
    <cellStyle name="20% - Accent6 15 6" xfId="19299" xr:uid="{00000000-0005-0000-0000-0000564B0000}"/>
    <cellStyle name="20% - Accent6 15 6 2" xfId="19300" xr:uid="{00000000-0005-0000-0000-0000574B0000}"/>
    <cellStyle name="20% - Accent6 15 7" xfId="19301" xr:uid="{00000000-0005-0000-0000-0000584B0000}"/>
    <cellStyle name="20% - Accent6 15 8" xfId="19302" xr:uid="{00000000-0005-0000-0000-0000594B0000}"/>
    <cellStyle name="20% - Accent6 16" xfId="19303" xr:uid="{00000000-0005-0000-0000-00005A4B0000}"/>
    <cellStyle name="20% - Accent6 16 2" xfId="19304" xr:uid="{00000000-0005-0000-0000-00005B4B0000}"/>
    <cellStyle name="20% - Accent6 16 3" xfId="19305" xr:uid="{00000000-0005-0000-0000-00005C4B0000}"/>
    <cellStyle name="20% - Accent6 16 3 2" xfId="19306" xr:uid="{00000000-0005-0000-0000-00005D4B0000}"/>
    <cellStyle name="20% - Accent6 16 3 2 2" xfId="19307" xr:uid="{00000000-0005-0000-0000-00005E4B0000}"/>
    <cellStyle name="20% - Accent6 16 3 2 2 2" xfId="19308" xr:uid="{00000000-0005-0000-0000-00005F4B0000}"/>
    <cellStyle name="20% - Accent6 16 3 2 3" xfId="19309" xr:uid="{00000000-0005-0000-0000-0000604B0000}"/>
    <cellStyle name="20% - Accent6 16 3 2 4" xfId="19310" xr:uid="{00000000-0005-0000-0000-0000614B0000}"/>
    <cellStyle name="20% - Accent6 16 3 3" xfId="19311" xr:uid="{00000000-0005-0000-0000-0000624B0000}"/>
    <cellStyle name="20% - Accent6 16 3 3 2" xfId="19312" xr:uid="{00000000-0005-0000-0000-0000634B0000}"/>
    <cellStyle name="20% - Accent6 16 3 3 2 2" xfId="19313" xr:uid="{00000000-0005-0000-0000-0000644B0000}"/>
    <cellStyle name="20% - Accent6 16 3 3 3" xfId="19314" xr:uid="{00000000-0005-0000-0000-0000654B0000}"/>
    <cellStyle name="20% - Accent6 16 3 3 4" xfId="19315" xr:uid="{00000000-0005-0000-0000-0000664B0000}"/>
    <cellStyle name="20% - Accent6 16 3 4" xfId="19316" xr:uid="{00000000-0005-0000-0000-0000674B0000}"/>
    <cellStyle name="20% - Accent6 16 3 4 2" xfId="19317" xr:uid="{00000000-0005-0000-0000-0000684B0000}"/>
    <cellStyle name="20% - Accent6 16 3 5" xfId="19318" xr:uid="{00000000-0005-0000-0000-0000694B0000}"/>
    <cellStyle name="20% - Accent6 16 3 6" xfId="19319" xr:uid="{00000000-0005-0000-0000-00006A4B0000}"/>
    <cellStyle name="20% - Accent6 16 4" xfId="19320" xr:uid="{00000000-0005-0000-0000-00006B4B0000}"/>
    <cellStyle name="20% - Accent6 16 4 2" xfId="19321" xr:uid="{00000000-0005-0000-0000-00006C4B0000}"/>
    <cellStyle name="20% - Accent6 16 4 2 2" xfId="19322" xr:uid="{00000000-0005-0000-0000-00006D4B0000}"/>
    <cellStyle name="20% - Accent6 16 4 3" xfId="19323" xr:uid="{00000000-0005-0000-0000-00006E4B0000}"/>
    <cellStyle name="20% - Accent6 16 4 4" xfId="19324" xr:uid="{00000000-0005-0000-0000-00006F4B0000}"/>
    <cellStyle name="20% - Accent6 16 5" xfId="19325" xr:uid="{00000000-0005-0000-0000-0000704B0000}"/>
    <cellStyle name="20% - Accent6 16 5 2" xfId="19326" xr:uid="{00000000-0005-0000-0000-0000714B0000}"/>
    <cellStyle name="20% - Accent6 16 5 2 2" xfId="19327" xr:uid="{00000000-0005-0000-0000-0000724B0000}"/>
    <cellStyle name="20% - Accent6 16 5 3" xfId="19328" xr:uid="{00000000-0005-0000-0000-0000734B0000}"/>
    <cellStyle name="20% - Accent6 16 5 4" xfId="19329" xr:uid="{00000000-0005-0000-0000-0000744B0000}"/>
    <cellStyle name="20% - Accent6 16 6" xfId="19330" xr:uid="{00000000-0005-0000-0000-0000754B0000}"/>
    <cellStyle name="20% - Accent6 16 6 2" xfId="19331" xr:uid="{00000000-0005-0000-0000-0000764B0000}"/>
    <cellStyle name="20% - Accent6 16 7" xfId="19332" xr:uid="{00000000-0005-0000-0000-0000774B0000}"/>
    <cellStyle name="20% - Accent6 16 8" xfId="19333" xr:uid="{00000000-0005-0000-0000-0000784B0000}"/>
    <cellStyle name="20% - Accent6 17" xfId="19334" xr:uid="{00000000-0005-0000-0000-0000794B0000}"/>
    <cellStyle name="20% - Accent6 17 2" xfId="19335" xr:uid="{00000000-0005-0000-0000-00007A4B0000}"/>
    <cellStyle name="20% - Accent6 17 2 2" xfId="19336" xr:uid="{00000000-0005-0000-0000-00007B4B0000}"/>
    <cellStyle name="20% - Accent6 17 2 2 2" xfId="19337" xr:uid="{00000000-0005-0000-0000-00007C4B0000}"/>
    <cellStyle name="20% - Accent6 17 2 2 2 2" xfId="19338" xr:uid="{00000000-0005-0000-0000-00007D4B0000}"/>
    <cellStyle name="20% - Accent6 17 2 2 3" xfId="19339" xr:uid="{00000000-0005-0000-0000-00007E4B0000}"/>
    <cellStyle name="20% - Accent6 17 2 2 4" xfId="19340" xr:uid="{00000000-0005-0000-0000-00007F4B0000}"/>
    <cellStyle name="20% - Accent6 17 2 3" xfId="19341" xr:uid="{00000000-0005-0000-0000-0000804B0000}"/>
    <cellStyle name="20% - Accent6 17 2 3 2" xfId="19342" xr:uid="{00000000-0005-0000-0000-0000814B0000}"/>
    <cellStyle name="20% - Accent6 17 2 3 2 2" xfId="19343" xr:uid="{00000000-0005-0000-0000-0000824B0000}"/>
    <cellStyle name="20% - Accent6 17 2 3 3" xfId="19344" xr:uid="{00000000-0005-0000-0000-0000834B0000}"/>
    <cellStyle name="20% - Accent6 17 2 3 4" xfId="19345" xr:uid="{00000000-0005-0000-0000-0000844B0000}"/>
    <cellStyle name="20% - Accent6 17 2 4" xfId="19346" xr:uid="{00000000-0005-0000-0000-0000854B0000}"/>
    <cellStyle name="20% - Accent6 17 2 4 2" xfId="19347" xr:uid="{00000000-0005-0000-0000-0000864B0000}"/>
    <cellStyle name="20% - Accent6 17 2 5" xfId="19348" xr:uid="{00000000-0005-0000-0000-0000874B0000}"/>
    <cellStyle name="20% - Accent6 17 2 6" xfId="19349" xr:uid="{00000000-0005-0000-0000-0000884B0000}"/>
    <cellStyle name="20% - Accent6 17 3" xfId="19350" xr:uid="{00000000-0005-0000-0000-0000894B0000}"/>
    <cellStyle name="20% - Accent6 17 3 2" xfId="19351" xr:uid="{00000000-0005-0000-0000-00008A4B0000}"/>
    <cellStyle name="20% - Accent6 17 3 2 2" xfId="19352" xr:uid="{00000000-0005-0000-0000-00008B4B0000}"/>
    <cellStyle name="20% - Accent6 17 3 3" xfId="19353" xr:uid="{00000000-0005-0000-0000-00008C4B0000}"/>
    <cellStyle name="20% - Accent6 17 3 4" xfId="19354" xr:uid="{00000000-0005-0000-0000-00008D4B0000}"/>
    <cellStyle name="20% - Accent6 17 4" xfId="19355" xr:uid="{00000000-0005-0000-0000-00008E4B0000}"/>
    <cellStyle name="20% - Accent6 17 4 2" xfId="19356" xr:uid="{00000000-0005-0000-0000-00008F4B0000}"/>
    <cellStyle name="20% - Accent6 17 4 2 2" xfId="19357" xr:uid="{00000000-0005-0000-0000-0000904B0000}"/>
    <cellStyle name="20% - Accent6 17 4 3" xfId="19358" xr:uid="{00000000-0005-0000-0000-0000914B0000}"/>
    <cellStyle name="20% - Accent6 17 4 4" xfId="19359" xr:uid="{00000000-0005-0000-0000-0000924B0000}"/>
    <cellStyle name="20% - Accent6 17 5" xfId="19360" xr:uid="{00000000-0005-0000-0000-0000934B0000}"/>
    <cellStyle name="20% - Accent6 17 5 2" xfId="19361" xr:uid="{00000000-0005-0000-0000-0000944B0000}"/>
    <cellStyle name="20% - Accent6 17 6" xfId="19362" xr:uid="{00000000-0005-0000-0000-0000954B0000}"/>
    <cellStyle name="20% - Accent6 17 7" xfId="19363" xr:uid="{00000000-0005-0000-0000-0000964B0000}"/>
    <cellStyle name="20% - Accent6 18" xfId="19364" xr:uid="{00000000-0005-0000-0000-0000974B0000}"/>
    <cellStyle name="20% - Accent6 18 2" xfId="19365" xr:uid="{00000000-0005-0000-0000-0000984B0000}"/>
    <cellStyle name="20% - Accent6 18 2 2" xfId="19366" xr:uid="{00000000-0005-0000-0000-0000994B0000}"/>
    <cellStyle name="20% - Accent6 18 2 2 2" xfId="19367" xr:uid="{00000000-0005-0000-0000-00009A4B0000}"/>
    <cellStyle name="20% - Accent6 18 2 2 2 2" xfId="19368" xr:uid="{00000000-0005-0000-0000-00009B4B0000}"/>
    <cellStyle name="20% - Accent6 18 2 2 3" xfId="19369" xr:uid="{00000000-0005-0000-0000-00009C4B0000}"/>
    <cellStyle name="20% - Accent6 18 2 2 4" xfId="19370" xr:uid="{00000000-0005-0000-0000-00009D4B0000}"/>
    <cellStyle name="20% - Accent6 18 2 3" xfId="19371" xr:uid="{00000000-0005-0000-0000-00009E4B0000}"/>
    <cellStyle name="20% - Accent6 18 2 3 2" xfId="19372" xr:uid="{00000000-0005-0000-0000-00009F4B0000}"/>
    <cellStyle name="20% - Accent6 18 2 3 2 2" xfId="19373" xr:uid="{00000000-0005-0000-0000-0000A04B0000}"/>
    <cellStyle name="20% - Accent6 18 2 3 3" xfId="19374" xr:uid="{00000000-0005-0000-0000-0000A14B0000}"/>
    <cellStyle name="20% - Accent6 18 2 3 4" xfId="19375" xr:uid="{00000000-0005-0000-0000-0000A24B0000}"/>
    <cellStyle name="20% - Accent6 18 2 4" xfId="19376" xr:uid="{00000000-0005-0000-0000-0000A34B0000}"/>
    <cellStyle name="20% - Accent6 18 2 4 2" xfId="19377" xr:uid="{00000000-0005-0000-0000-0000A44B0000}"/>
    <cellStyle name="20% - Accent6 18 2 5" xfId="19378" xr:uid="{00000000-0005-0000-0000-0000A54B0000}"/>
    <cellStyle name="20% - Accent6 18 2 6" xfId="19379" xr:uid="{00000000-0005-0000-0000-0000A64B0000}"/>
    <cellStyle name="20% - Accent6 18 3" xfId="19380" xr:uid="{00000000-0005-0000-0000-0000A74B0000}"/>
    <cellStyle name="20% - Accent6 18 3 2" xfId="19381" xr:uid="{00000000-0005-0000-0000-0000A84B0000}"/>
    <cellStyle name="20% - Accent6 18 3 2 2" xfId="19382" xr:uid="{00000000-0005-0000-0000-0000A94B0000}"/>
    <cellStyle name="20% - Accent6 18 3 3" xfId="19383" xr:uid="{00000000-0005-0000-0000-0000AA4B0000}"/>
    <cellStyle name="20% - Accent6 18 3 4" xfId="19384" xr:uid="{00000000-0005-0000-0000-0000AB4B0000}"/>
    <cellStyle name="20% - Accent6 18 4" xfId="19385" xr:uid="{00000000-0005-0000-0000-0000AC4B0000}"/>
    <cellStyle name="20% - Accent6 18 4 2" xfId="19386" xr:uid="{00000000-0005-0000-0000-0000AD4B0000}"/>
    <cellStyle name="20% - Accent6 18 4 2 2" xfId="19387" xr:uid="{00000000-0005-0000-0000-0000AE4B0000}"/>
    <cellStyle name="20% - Accent6 18 4 3" xfId="19388" xr:uid="{00000000-0005-0000-0000-0000AF4B0000}"/>
    <cellStyle name="20% - Accent6 18 4 4" xfId="19389" xr:uid="{00000000-0005-0000-0000-0000B04B0000}"/>
    <cellStyle name="20% - Accent6 18 5" xfId="19390" xr:uid="{00000000-0005-0000-0000-0000B14B0000}"/>
    <cellStyle name="20% - Accent6 18 5 2" xfId="19391" xr:uid="{00000000-0005-0000-0000-0000B24B0000}"/>
    <cellStyle name="20% - Accent6 18 6" xfId="19392" xr:uid="{00000000-0005-0000-0000-0000B34B0000}"/>
    <cellStyle name="20% - Accent6 18 7" xfId="19393" xr:uid="{00000000-0005-0000-0000-0000B44B0000}"/>
    <cellStyle name="20% - Accent6 19" xfId="19394" xr:uid="{00000000-0005-0000-0000-0000B54B0000}"/>
    <cellStyle name="20% - Accent6 19 2" xfId="19395" xr:uid="{00000000-0005-0000-0000-0000B64B0000}"/>
    <cellStyle name="20% - Accent6 19 2 2" xfId="19396" xr:uid="{00000000-0005-0000-0000-0000B74B0000}"/>
    <cellStyle name="20% - Accent6 19 2 2 2" xfId="19397" xr:uid="{00000000-0005-0000-0000-0000B84B0000}"/>
    <cellStyle name="20% - Accent6 19 2 2 2 2" xfId="19398" xr:uid="{00000000-0005-0000-0000-0000B94B0000}"/>
    <cellStyle name="20% - Accent6 19 2 2 3" xfId="19399" xr:uid="{00000000-0005-0000-0000-0000BA4B0000}"/>
    <cellStyle name="20% - Accent6 19 2 2 4" xfId="19400" xr:uid="{00000000-0005-0000-0000-0000BB4B0000}"/>
    <cellStyle name="20% - Accent6 19 2 3" xfId="19401" xr:uid="{00000000-0005-0000-0000-0000BC4B0000}"/>
    <cellStyle name="20% - Accent6 19 2 3 2" xfId="19402" xr:uid="{00000000-0005-0000-0000-0000BD4B0000}"/>
    <cellStyle name="20% - Accent6 19 2 3 2 2" xfId="19403" xr:uid="{00000000-0005-0000-0000-0000BE4B0000}"/>
    <cellStyle name="20% - Accent6 19 2 3 3" xfId="19404" xr:uid="{00000000-0005-0000-0000-0000BF4B0000}"/>
    <cellStyle name="20% - Accent6 19 2 3 4" xfId="19405" xr:uid="{00000000-0005-0000-0000-0000C04B0000}"/>
    <cellStyle name="20% - Accent6 19 2 4" xfId="19406" xr:uid="{00000000-0005-0000-0000-0000C14B0000}"/>
    <cellStyle name="20% - Accent6 19 2 4 2" xfId="19407" xr:uid="{00000000-0005-0000-0000-0000C24B0000}"/>
    <cellStyle name="20% - Accent6 19 2 5" xfId="19408" xr:uid="{00000000-0005-0000-0000-0000C34B0000}"/>
    <cellStyle name="20% - Accent6 19 2 6" xfId="19409" xr:uid="{00000000-0005-0000-0000-0000C44B0000}"/>
    <cellStyle name="20% - Accent6 19 3" xfId="19410" xr:uid="{00000000-0005-0000-0000-0000C54B0000}"/>
    <cellStyle name="20% - Accent6 19 3 2" xfId="19411" xr:uid="{00000000-0005-0000-0000-0000C64B0000}"/>
    <cellStyle name="20% - Accent6 19 3 2 2" xfId="19412" xr:uid="{00000000-0005-0000-0000-0000C74B0000}"/>
    <cellStyle name="20% - Accent6 19 3 3" xfId="19413" xr:uid="{00000000-0005-0000-0000-0000C84B0000}"/>
    <cellStyle name="20% - Accent6 19 3 4" xfId="19414" xr:uid="{00000000-0005-0000-0000-0000C94B0000}"/>
    <cellStyle name="20% - Accent6 19 4" xfId="19415" xr:uid="{00000000-0005-0000-0000-0000CA4B0000}"/>
    <cellStyle name="20% - Accent6 19 4 2" xfId="19416" xr:uid="{00000000-0005-0000-0000-0000CB4B0000}"/>
    <cellStyle name="20% - Accent6 19 4 2 2" xfId="19417" xr:uid="{00000000-0005-0000-0000-0000CC4B0000}"/>
    <cellStyle name="20% - Accent6 19 4 3" xfId="19418" xr:uid="{00000000-0005-0000-0000-0000CD4B0000}"/>
    <cellStyle name="20% - Accent6 19 4 4" xfId="19419" xr:uid="{00000000-0005-0000-0000-0000CE4B0000}"/>
    <cellStyle name="20% - Accent6 19 5" xfId="19420" xr:uid="{00000000-0005-0000-0000-0000CF4B0000}"/>
    <cellStyle name="20% - Accent6 19 5 2" xfId="19421" xr:uid="{00000000-0005-0000-0000-0000D04B0000}"/>
    <cellStyle name="20% - Accent6 19 6" xfId="19422" xr:uid="{00000000-0005-0000-0000-0000D14B0000}"/>
    <cellStyle name="20% - Accent6 19 7" xfId="19423" xr:uid="{00000000-0005-0000-0000-0000D24B0000}"/>
    <cellStyle name="20% - Accent6 2" xfId="19424" xr:uid="{00000000-0005-0000-0000-0000D34B0000}"/>
    <cellStyle name="20% - Accent6 2 10" xfId="19425" xr:uid="{00000000-0005-0000-0000-0000D44B0000}"/>
    <cellStyle name="20% - Accent6 2 11" xfId="19426" xr:uid="{00000000-0005-0000-0000-0000D54B0000}"/>
    <cellStyle name="20% - Accent6 2 12" xfId="19427" xr:uid="{00000000-0005-0000-0000-0000D64B0000}"/>
    <cellStyle name="20% - Accent6 2 2" xfId="19428" xr:uid="{00000000-0005-0000-0000-0000D74B0000}"/>
    <cellStyle name="20% - Accent6 2 2 10" xfId="19429" xr:uid="{00000000-0005-0000-0000-0000D84B0000}"/>
    <cellStyle name="20% - Accent6 2 2 2" xfId="19430" xr:uid="{00000000-0005-0000-0000-0000D94B0000}"/>
    <cellStyle name="20% - Accent6 2 2 2 2" xfId="19431" xr:uid="{00000000-0005-0000-0000-0000DA4B0000}"/>
    <cellStyle name="20% - Accent6 2 2 2 2 2" xfId="19432" xr:uid="{00000000-0005-0000-0000-0000DB4B0000}"/>
    <cellStyle name="20% - Accent6 2 2 2 2 2 2" xfId="19433" xr:uid="{00000000-0005-0000-0000-0000DC4B0000}"/>
    <cellStyle name="20% - Accent6 2 2 2 2 2 2 2" xfId="19434" xr:uid="{00000000-0005-0000-0000-0000DD4B0000}"/>
    <cellStyle name="20% - Accent6 2 2 2 2 2 2 2 2" xfId="19435" xr:uid="{00000000-0005-0000-0000-0000DE4B0000}"/>
    <cellStyle name="20% - Accent6 2 2 2 2 2 2 3" xfId="19436" xr:uid="{00000000-0005-0000-0000-0000DF4B0000}"/>
    <cellStyle name="20% - Accent6 2 2 2 2 2 2 4" xfId="19437" xr:uid="{00000000-0005-0000-0000-0000E04B0000}"/>
    <cellStyle name="20% - Accent6 2 2 2 2 2 3" xfId="19438" xr:uid="{00000000-0005-0000-0000-0000E14B0000}"/>
    <cellStyle name="20% - Accent6 2 2 2 2 2 3 2" xfId="19439" xr:uid="{00000000-0005-0000-0000-0000E24B0000}"/>
    <cellStyle name="20% - Accent6 2 2 2 2 2 3 2 2" xfId="19440" xr:uid="{00000000-0005-0000-0000-0000E34B0000}"/>
    <cellStyle name="20% - Accent6 2 2 2 2 2 3 3" xfId="19441" xr:uid="{00000000-0005-0000-0000-0000E44B0000}"/>
    <cellStyle name="20% - Accent6 2 2 2 2 2 3 4" xfId="19442" xr:uid="{00000000-0005-0000-0000-0000E54B0000}"/>
    <cellStyle name="20% - Accent6 2 2 2 2 2 4" xfId="19443" xr:uid="{00000000-0005-0000-0000-0000E64B0000}"/>
    <cellStyle name="20% - Accent6 2 2 2 2 2 4 2" xfId="19444" xr:uid="{00000000-0005-0000-0000-0000E74B0000}"/>
    <cellStyle name="20% - Accent6 2 2 2 2 2 5" xfId="19445" xr:uid="{00000000-0005-0000-0000-0000E84B0000}"/>
    <cellStyle name="20% - Accent6 2 2 2 2 2 6" xfId="19446" xr:uid="{00000000-0005-0000-0000-0000E94B0000}"/>
    <cellStyle name="20% - Accent6 2 2 2 2 3" xfId="19447" xr:uid="{00000000-0005-0000-0000-0000EA4B0000}"/>
    <cellStyle name="20% - Accent6 2 2 2 2 3 2" xfId="19448" xr:uid="{00000000-0005-0000-0000-0000EB4B0000}"/>
    <cellStyle name="20% - Accent6 2 2 2 2 3 2 2" xfId="19449" xr:uid="{00000000-0005-0000-0000-0000EC4B0000}"/>
    <cellStyle name="20% - Accent6 2 2 2 2 3 3" xfId="19450" xr:uid="{00000000-0005-0000-0000-0000ED4B0000}"/>
    <cellStyle name="20% - Accent6 2 2 2 2 3 4" xfId="19451" xr:uid="{00000000-0005-0000-0000-0000EE4B0000}"/>
    <cellStyle name="20% - Accent6 2 2 2 2 4" xfId="19452" xr:uid="{00000000-0005-0000-0000-0000EF4B0000}"/>
    <cellStyle name="20% - Accent6 2 2 2 2 4 2" xfId="19453" xr:uid="{00000000-0005-0000-0000-0000F04B0000}"/>
    <cellStyle name="20% - Accent6 2 2 2 2 4 2 2" xfId="19454" xr:uid="{00000000-0005-0000-0000-0000F14B0000}"/>
    <cellStyle name="20% - Accent6 2 2 2 2 4 3" xfId="19455" xr:uid="{00000000-0005-0000-0000-0000F24B0000}"/>
    <cellStyle name="20% - Accent6 2 2 2 2 4 4" xfId="19456" xr:uid="{00000000-0005-0000-0000-0000F34B0000}"/>
    <cellStyle name="20% - Accent6 2 2 2 2 5" xfId="19457" xr:uid="{00000000-0005-0000-0000-0000F44B0000}"/>
    <cellStyle name="20% - Accent6 2 2 2 2 5 2" xfId="19458" xr:uid="{00000000-0005-0000-0000-0000F54B0000}"/>
    <cellStyle name="20% - Accent6 2 2 2 2 6" xfId="19459" xr:uid="{00000000-0005-0000-0000-0000F64B0000}"/>
    <cellStyle name="20% - Accent6 2 2 2 2 7" xfId="19460" xr:uid="{00000000-0005-0000-0000-0000F74B0000}"/>
    <cellStyle name="20% - Accent6 2 2 2 3" xfId="19461" xr:uid="{00000000-0005-0000-0000-0000F84B0000}"/>
    <cellStyle name="20% - Accent6 2 2 2 3 2" xfId="19462" xr:uid="{00000000-0005-0000-0000-0000F94B0000}"/>
    <cellStyle name="20% - Accent6 2 2 2 3 2 2" xfId="19463" xr:uid="{00000000-0005-0000-0000-0000FA4B0000}"/>
    <cellStyle name="20% - Accent6 2 2 2 3 2 2 2" xfId="19464" xr:uid="{00000000-0005-0000-0000-0000FB4B0000}"/>
    <cellStyle name="20% - Accent6 2 2 2 3 2 3" xfId="19465" xr:uid="{00000000-0005-0000-0000-0000FC4B0000}"/>
    <cellStyle name="20% - Accent6 2 2 2 3 2 4" xfId="19466" xr:uid="{00000000-0005-0000-0000-0000FD4B0000}"/>
    <cellStyle name="20% - Accent6 2 2 2 3 3" xfId="19467" xr:uid="{00000000-0005-0000-0000-0000FE4B0000}"/>
    <cellStyle name="20% - Accent6 2 2 2 3 3 2" xfId="19468" xr:uid="{00000000-0005-0000-0000-0000FF4B0000}"/>
    <cellStyle name="20% - Accent6 2 2 2 3 3 2 2" xfId="19469" xr:uid="{00000000-0005-0000-0000-0000004C0000}"/>
    <cellStyle name="20% - Accent6 2 2 2 3 3 3" xfId="19470" xr:uid="{00000000-0005-0000-0000-0000014C0000}"/>
    <cellStyle name="20% - Accent6 2 2 2 3 3 4" xfId="19471" xr:uid="{00000000-0005-0000-0000-0000024C0000}"/>
    <cellStyle name="20% - Accent6 2 2 2 3 4" xfId="19472" xr:uid="{00000000-0005-0000-0000-0000034C0000}"/>
    <cellStyle name="20% - Accent6 2 2 2 3 4 2" xfId="19473" xr:uid="{00000000-0005-0000-0000-0000044C0000}"/>
    <cellStyle name="20% - Accent6 2 2 2 3 5" xfId="19474" xr:uid="{00000000-0005-0000-0000-0000054C0000}"/>
    <cellStyle name="20% - Accent6 2 2 2 3 6" xfId="19475" xr:uid="{00000000-0005-0000-0000-0000064C0000}"/>
    <cellStyle name="20% - Accent6 2 2 2 4" xfId="19476" xr:uid="{00000000-0005-0000-0000-0000074C0000}"/>
    <cellStyle name="20% - Accent6 2 2 2 4 2" xfId="19477" xr:uid="{00000000-0005-0000-0000-0000084C0000}"/>
    <cellStyle name="20% - Accent6 2 2 2 4 2 2" xfId="19478" xr:uid="{00000000-0005-0000-0000-0000094C0000}"/>
    <cellStyle name="20% - Accent6 2 2 2 4 3" xfId="19479" xr:uid="{00000000-0005-0000-0000-00000A4C0000}"/>
    <cellStyle name="20% - Accent6 2 2 2 4 4" xfId="19480" xr:uid="{00000000-0005-0000-0000-00000B4C0000}"/>
    <cellStyle name="20% - Accent6 2 2 2 5" xfId="19481" xr:uid="{00000000-0005-0000-0000-00000C4C0000}"/>
    <cellStyle name="20% - Accent6 2 2 2 5 2" xfId="19482" xr:uid="{00000000-0005-0000-0000-00000D4C0000}"/>
    <cellStyle name="20% - Accent6 2 2 2 5 2 2" xfId="19483" xr:uid="{00000000-0005-0000-0000-00000E4C0000}"/>
    <cellStyle name="20% - Accent6 2 2 2 5 3" xfId="19484" xr:uid="{00000000-0005-0000-0000-00000F4C0000}"/>
    <cellStyle name="20% - Accent6 2 2 2 5 4" xfId="19485" xr:uid="{00000000-0005-0000-0000-0000104C0000}"/>
    <cellStyle name="20% - Accent6 2 2 2 6" xfId="19486" xr:uid="{00000000-0005-0000-0000-0000114C0000}"/>
    <cellStyle name="20% - Accent6 2 2 2 6 2" xfId="19487" xr:uid="{00000000-0005-0000-0000-0000124C0000}"/>
    <cellStyle name="20% - Accent6 2 2 2 7" xfId="19488" xr:uid="{00000000-0005-0000-0000-0000134C0000}"/>
    <cellStyle name="20% - Accent6 2 2 2 8" xfId="19489" xr:uid="{00000000-0005-0000-0000-0000144C0000}"/>
    <cellStyle name="20% - Accent6 2 2 3" xfId="19490" xr:uid="{00000000-0005-0000-0000-0000154C0000}"/>
    <cellStyle name="20% - Accent6 2 2 3 2" xfId="19491" xr:uid="{00000000-0005-0000-0000-0000164C0000}"/>
    <cellStyle name="20% - Accent6 2 2 3 2 2" xfId="19492" xr:uid="{00000000-0005-0000-0000-0000174C0000}"/>
    <cellStyle name="20% - Accent6 2 2 3 2 2 2" xfId="19493" xr:uid="{00000000-0005-0000-0000-0000184C0000}"/>
    <cellStyle name="20% - Accent6 2 2 3 2 2 2 2" xfId="19494" xr:uid="{00000000-0005-0000-0000-0000194C0000}"/>
    <cellStyle name="20% - Accent6 2 2 3 2 2 3" xfId="19495" xr:uid="{00000000-0005-0000-0000-00001A4C0000}"/>
    <cellStyle name="20% - Accent6 2 2 3 2 2 4" xfId="19496" xr:uid="{00000000-0005-0000-0000-00001B4C0000}"/>
    <cellStyle name="20% - Accent6 2 2 3 2 3" xfId="19497" xr:uid="{00000000-0005-0000-0000-00001C4C0000}"/>
    <cellStyle name="20% - Accent6 2 2 3 2 3 2" xfId="19498" xr:uid="{00000000-0005-0000-0000-00001D4C0000}"/>
    <cellStyle name="20% - Accent6 2 2 3 2 3 2 2" xfId="19499" xr:uid="{00000000-0005-0000-0000-00001E4C0000}"/>
    <cellStyle name="20% - Accent6 2 2 3 2 3 3" xfId="19500" xr:uid="{00000000-0005-0000-0000-00001F4C0000}"/>
    <cellStyle name="20% - Accent6 2 2 3 2 3 4" xfId="19501" xr:uid="{00000000-0005-0000-0000-0000204C0000}"/>
    <cellStyle name="20% - Accent6 2 2 3 2 4" xfId="19502" xr:uid="{00000000-0005-0000-0000-0000214C0000}"/>
    <cellStyle name="20% - Accent6 2 2 3 2 4 2" xfId="19503" xr:uid="{00000000-0005-0000-0000-0000224C0000}"/>
    <cellStyle name="20% - Accent6 2 2 3 2 5" xfId="19504" xr:uid="{00000000-0005-0000-0000-0000234C0000}"/>
    <cellStyle name="20% - Accent6 2 2 3 2 6" xfId="19505" xr:uid="{00000000-0005-0000-0000-0000244C0000}"/>
    <cellStyle name="20% - Accent6 2 2 3 3" xfId="19506" xr:uid="{00000000-0005-0000-0000-0000254C0000}"/>
    <cellStyle name="20% - Accent6 2 2 3 3 2" xfId="19507" xr:uid="{00000000-0005-0000-0000-0000264C0000}"/>
    <cellStyle name="20% - Accent6 2 2 3 3 2 2" xfId="19508" xr:uid="{00000000-0005-0000-0000-0000274C0000}"/>
    <cellStyle name="20% - Accent6 2 2 3 3 3" xfId="19509" xr:uid="{00000000-0005-0000-0000-0000284C0000}"/>
    <cellStyle name="20% - Accent6 2 2 3 3 4" xfId="19510" xr:uid="{00000000-0005-0000-0000-0000294C0000}"/>
    <cellStyle name="20% - Accent6 2 2 3 4" xfId="19511" xr:uid="{00000000-0005-0000-0000-00002A4C0000}"/>
    <cellStyle name="20% - Accent6 2 2 3 4 2" xfId="19512" xr:uid="{00000000-0005-0000-0000-00002B4C0000}"/>
    <cellStyle name="20% - Accent6 2 2 3 4 2 2" xfId="19513" xr:uid="{00000000-0005-0000-0000-00002C4C0000}"/>
    <cellStyle name="20% - Accent6 2 2 3 4 3" xfId="19514" xr:uid="{00000000-0005-0000-0000-00002D4C0000}"/>
    <cellStyle name="20% - Accent6 2 2 3 4 4" xfId="19515" xr:uid="{00000000-0005-0000-0000-00002E4C0000}"/>
    <cellStyle name="20% - Accent6 2 2 3 5" xfId="19516" xr:uid="{00000000-0005-0000-0000-00002F4C0000}"/>
    <cellStyle name="20% - Accent6 2 2 3 5 2" xfId="19517" xr:uid="{00000000-0005-0000-0000-0000304C0000}"/>
    <cellStyle name="20% - Accent6 2 2 3 6" xfId="19518" xr:uid="{00000000-0005-0000-0000-0000314C0000}"/>
    <cellStyle name="20% - Accent6 2 2 3 7" xfId="19519" xr:uid="{00000000-0005-0000-0000-0000324C0000}"/>
    <cellStyle name="20% - Accent6 2 2 4" xfId="19520" xr:uid="{00000000-0005-0000-0000-0000334C0000}"/>
    <cellStyle name="20% - Accent6 2 2 5" xfId="19521" xr:uid="{00000000-0005-0000-0000-0000344C0000}"/>
    <cellStyle name="20% - Accent6 2 2 5 2" xfId="19522" xr:uid="{00000000-0005-0000-0000-0000354C0000}"/>
    <cellStyle name="20% - Accent6 2 2 5 2 2" xfId="19523" xr:uid="{00000000-0005-0000-0000-0000364C0000}"/>
    <cellStyle name="20% - Accent6 2 2 5 2 2 2" xfId="19524" xr:uid="{00000000-0005-0000-0000-0000374C0000}"/>
    <cellStyle name="20% - Accent6 2 2 5 2 3" xfId="19525" xr:uid="{00000000-0005-0000-0000-0000384C0000}"/>
    <cellStyle name="20% - Accent6 2 2 5 2 4" xfId="19526" xr:uid="{00000000-0005-0000-0000-0000394C0000}"/>
    <cellStyle name="20% - Accent6 2 2 5 3" xfId="19527" xr:uid="{00000000-0005-0000-0000-00003A4C0000}"/>
    <cellStyle name="20% - Accent6 2 2 5 3 2" xfId="19528" xr:uid="{00000000-0005-0000-0000-00003B4C0000}"/>
    <cellStyle name="20% - Accent6 2 2 5 3 2 2" xfId="19529" xr:uid="{00000000-0005-0000-0000-00003C4C0000}"/>
    <cellStyle name="20% - Accent6 2 2 5 3 3" xfId="19530" xr:uid="{00000000-0005-0000-0000-00003D4C0000}"/>
    <cellStyle name="20% - Accent6 2 2 5 3 4" xfId="19531" xr:uid="{00000000-0005-0000-0000-00003E4C0000}"/>
    <cellStyle name="20% - Accent6 2 2 5 4" xfId="19532" xr:uid="{00000000-0005-0000-0000-00003F4C0000}"/>
    <cellStyle name="20% - Accent6 2 2 5 4 2" xfId="19533" xr:uid="{00000000-0005-0000-0000-0000404C0000}"/>
    <cellStyle name="20% - Accent6 2 2 5 5" xfId="19534" xr:uid="{00000000-0005-0000-0000-0000414C0000}"/>
    <cellStyle name="20% - Accent6 2 2 5 6" xfId="19535" xr:uid="{00000000-0005-0000-0000-0000424C0000}"/>
    <cellStyle name="20% - Accent6 2 2 6" xfId="19536" xr:uid="{00000000-0005-0000-0000-0000434C0000}"/>
    <cellStyle name="20% - Accent6 2 2 6 2" xfId="19537" xr:uid="{00000000-0005-0000-0000-0000444C0000}"/>
    <cellStyle name="20% - Accent6 2 2 6 2 2" xfId="19538" xr:uid="{00000000-0005-0000-0000-0000454C0000}"/>
    <cellStyle name="20% - Accent6 2 2 6 3" xfId="19539" xr:uid="{00000000-0005-0000-0000-0000464C0000}"/>
    <cellStyle name="20% - Accent6 2 2 6 4" xfId="19540" xr:uid="{00000000-0005-0000-0000-0000474C0000}"/>
    <cellStyle name="20% - Accent6 2 2 7" xfId="19541" xr:uid="{00000000-0005-0000-0000-0000484C0000}"/>
    <cellStyle name="20% - Accent6 2 2 7 2" xfId="19542" xr:uid="{00000000-0005-0000-0000-0000494C0000}"/>
    <cellStyle name="20% - Accent6 2 2 7 2 2" xfId="19543" xr:uid="{00000000-0005-0000-0000-00004A4C0000}"/>
    <cellStyle name="20% - Accent6 2 2 7 3" xfId="19544" xr:uid="{00000000-0005-0000-0000-00004B4C0000}"/>
    <cellStyle name="20% - Accent6 2 2 7 4" xfId="19545" xr:uid="{00000000-0005-0000-0000-00004C4C0000}"/>
    <cellStyle name="20% - Accent6 2 2 8" xfId="19546" xr:uid="{00000000-0005-0000-0000-00004D4C0000}"/>
    <cellStyle name="20% - Accent6 2 2 8 2" xfId="19547" xr:uid="{00000000-0005-0000-0000-00004E4C0000}"/>
    <cellStyle name="20% - Accent6 2 2 9" xfId="19548" xr:uid="{00000000-0005-0000-0000-00004F4C0000}"/>
    <cellStyle name="20% - Accent6 2 3" xfId="19549" xr:uid="{00000000-0005-0000-0000-0000504C0000}"/>
    <cellStyle name="20% - Accent6 2 3 2" xfId="19550" xr:uid="{00000000-0005-0000-0000-0000514C0000}"/>
    <cellStyle name="20% - Accent6 2 3 2 2" xfId="19551" xr:uid="{00000000-0005-0000-0000-0000524C0000}"/>
    <cellStyle name="20% - Accent6 2 3 2 2 2" xfId="19552" xr:uid="{00000000-0005-0000-0000-0000534C0000}"/>
    <cellStyle name="20% - Accent6 2 3 2 2 2 2" xfId="19553" xr:uid="{00000000-0005-0000-0000-0000544C0000}"/>
    <cellStyle name="20% - Accent6 2 3 2 2 2 2 2" xfId="19554" xr:uid="{00000000-0005-0000-0000-0000554C0000}"/>
    <cellStyle name="20% - Accent6 2 3 2 2 2 3" xfId="19555" xr:uid="{00000000-0005-0000-0000-0000564C0000}"/>
    <cellStyle name="20% - Accent6 2 3 2 2 2 4" xfId="19556" xr:uid="{00000000-0005-0000-0000-0000574C0000}"/>
    <cellStyle name="20% - Accent6 2 3 2 2 3" xfId="19557" xr:uid="{00000000-0005-0000-0000-0000584C0000}"/>
    <cellStyle name="20% - Accent6 2 3 2 2 3 2" xfId="19558" xr:uid="{00000000-0005-0000-0000-0000594C0000}"/>
    <cellStyle name="20% - Accent6 2 3 2 2 3 2 2" xfId="19559" xr:uid="{00000000-0005-0000-0000-00005A4C0000}"/>
    <cellStyle name="20% - Accent6 2 3 2 2 3 3" xfId="19560" xr:uid="{00000000-0005-0000-0000-00005B4C0000}"/>
    <cellStyle name="20% - Accent6 2 3 2 2 3 4" xfId="19561" xr:uid="{00000000-0005-0000-0000-00005C4C0000}"/>
    <cellStyle name="20% - Accent6 2 3 2 2 4" xfId="19562" xr:uid="{00000000-0005-0000-0000-00005D4C0000}"/>
    <cellStyle name="20% - Accent6 2 3 2 2 4 2" xfId="19563" xr:uid="{00000000-0005-0000-0000-00005E4C0000}"/>
    <cellStyle name="20% - Accent6 2 3 2 2 5" xfId="19564" xr:uid="{00000000-0005-0000-0000-00005F4C0000}"/>
    <cellStyle name="20% - Accent6 2 3 2 2 6" xfId="19565" xr:uid="{00000000-0005-0000-0000-0000604C0000}"/>
    <cellStyle name="20% - Accent6 2 3 2 3" xfId="19566" xr:uid="{00000000-0005-0000-0000-0000614C0000}"/>
    <cellStyle name="20% - Accent6 2 3 2 3 2" xfId="19567" xr:uid="{00000000-0005-0000-0000-0000624C0000}"/>
    <cellStyle name="20% - Accent6 2 3 2 3 2 2" xfId="19568" xr:uid="{00000000-0005-0000-0000-0000634C0000}"/>
    <cellStyle name="20% - Accent6 2 3 2 3 3" xfId="19569" xr:uid="{00000000-0005-0000-0000-0000644C0000}"/>
    <cellStyle name="20% - Accent6 2 3 2 3 4" xfId="19570" xr:uid="{00000000-0005-0000-0000-0000654C0000}"/>
    <cellStyle name="20% - Accent6 2 3 2 4" xfId="19571" xr:uid="{00000000-0005-0000-0000-0000664C0000}"/>
    <cellStyle name="20% - Accent6 2 3 2 4 2" xfId="19572" xr:uid="{00000000-0005-0000-0000-0000674C0000}"/>
    <cellStyle name="20% - Accent6 2 3 2 4 2 2" xfId="19573" xr:uid="{00000000-0005-0000-0000-0000684C0000}"/>
    <cellStyle name="20% - Accent6 2 3 2 4 3" xfId="19574" xr:uid="{00000000-0005-0000-0000-0000694C0000}"/>
    <cellStyle name="20% - Accent6 2 3 2 4 4" xfId="19575" xr:uid="{00000000-0005-0000-0000-00006A4C0000}"/>
    <cellStyle name="20% - Accent6 2 3 2 5" xfId="19576" xr:uid="{00000000-0005-0000-0000-00006B4C0000}"/>
    <cellStyle name="20% - Accent6 2 3 2 5 2" xfId="19577" xr:uid="{00000000-0005-0000-0000-00006C4C0000}"/>
    <cellStyle name="20% - Accent6 2 3 2 6" xfId="19578" xr:uid="{00000000-0005-0000-0000-00006D4C0000}"/>
    <cellStyle name="20% - Accent6 2 3 2 7" xfId="19579" xr:uid="{00000000-0005-0000-0000-00006E4C0000}"/>
    <cellStyle name="20% - Accent6 2 3 3" xfId="19580" xr:uid="{00000000-0005-0000-0000-00006F4C0000}"/>
    <cellStyle name="20% - Accent6 2 3 3 2" xfId="19581" xr:uid="{00000000-0005-0000-0000-0000704C0000}"/>
    <cellStyle name="20% - Accent6 2 3 3 2 2" xfId="19582" xr:uid="{00000000-0005-0000-0000-0000714C0000}"/>
    <cellStyle name="20% - Accent6 2 3 3 2 2 2" xfId="19583" xr:uid="{00000000-0005-0000-0000-0000724C0000}"/>
    <cellStyle name="20% - Accent6 2 3 3 2 3" xfId="19584" xr:uid="{00000000-0005-0000-0000-0000734C0000}"/>
    <cellStyle name="20% - Accent6 2 3 3 2 4" xfId="19585" xr:uid="{00000000-0005-0000-0000-0000744C0000}"/>
    <cellStyle name="20% - Accent6 2 3 3 3" xfId="19586" xr:uid="{00000000-0005-0000-0000-0000754C0000}"/>
    <cellStyle name="20% - Accent6 2 3 3 3 2" xfId="19587" xr:uid="{00000000-0005-0000-0000-0000764C0000}"/>
    <cellStyle name="20% - Accent6 2 3 3 3 2 2" xfId="19588" xr:uid="{00000000-0005-0000-0000-0000774C0000}"/>
    <cellStyle name="20% - Accent6 2 3 3 3 3" xfId="19589" xr:uid="{00000000-0005-0000-0000-0000784C0000}"/>
    <cellStyle name="20% - Accent6 2 3 3 3 4" xfId="19590" xr:uid="{00000000-0005-0000-0000-0000794C0000}"/>
    <cellStyle name="20% - Accent6 2 3 3 4" xfId="19591" xr:uid="{00000000-0005-0000-0000-00007A4C0000}"/>
    <cellStyle name="20% - Accent6 2 3 3 4 2" xfId="19592" xr:uid="{00000000-0005-0000-0000-00007B4C0000}"/>
    <cellStyle name="20% - Accent6 2 3 3 5" xfId="19593" xr:uid="{00000000-0005-0000-0000-00007C4C0000}"/>
    <cellStyle name="20% - Accent6 2 3 3 6" xfId="19594" xr:uid="{00000000-0005-0000-0000-00007D4C0000}"/>
    <cellStyle name="20% - Accent6 2 3 4" xfId="19595" xr:uid="{00000000-0005-0000-0000-00007E4C0000}"/>
    <cellStyle name="20% - Accent6 2 3 4 2" xfId="19596" xr:uid="{00000000-0005-0000-0000-00007F4C0000}"/>
    <cellStyle name="20% - Accent6 2 3 4 2 2" xfId="19597" xr:uid="{00000000-0005-0000-0000-0000804C0000}"/>
    <cellStyle name="20% - Accent6 2 3 4 3" xfId="19598" xr:uid="{00000000-0005-0000-0000-0000814C0000}"/>
    <cellStyle name="20% - Accent6 2 3 4 4" xfId="19599" xr:uid="{00000000-0005-0000-0000-0000824C0000}"/>
    <cellStyle name="20% - Accent6 2 3 5" xfId="19600" xr:uid="{00000000-0005-0000-0000-0000834C0000}"/>
    <cellStyle name="20% - Accent6 2 3 5 2" xfId="19601" xr:uid="{00000000-0005-0000-0000-0000844C0000}"/>
    <cellStyle name="20% - Accent6 2 3 5 2 2" xfId="19602" xr:uid="{00000000-0005-0000-0000-0000854C0000}"/>
    <cellStyle name="20% - Accent6 2 3 5 3" xfId="19603" xr:uid="{00000000-0005-0000-0000-0000864C0000}"/>
    <cellStyle name="20% - Accent6 2 3 5 4" xfId="19604" xr:uid="{00000000-0005-0000-0000-0000874C0000}"/>
    <cellStyle name="20% - Accent6 2 3 6" xfId="19605" xr:uid="{00000000-0005-0000-0000-0000884C0000}"/>
    <cellStyle name="20% - Accent6 2 3 6 2" xfId="19606" xr:uid="{00000000-0005-0000-0000-0000894C0000}"/>
    <cellStyle name="20% - Accent6 2 3 7" xfId="19607" xr:uid="{00000000-0005-0000-0000-00008A4C0000}"/>
    <cellStyle name="20% - Accent6 2 3 8" xfId="19608" xr:uid="{00000000-0005-0000-0000-00008B4C0000}"/>
    <cellStyle name="20% - Accent6 2 4" xfId="19609" xr:uid="{00000000-0005-0000-0000-00008C4C0000}"/>
    <cellStyle name="20% - Accent6 2 4 2" xfId="19610" xr:uid="{00000000-0005-0000-0000-00008D4C0000}"/>
    <cellStyle name="20% - Accent6 2 4 2 2" xfId="19611" xr:uid="{00000000-0005-0000-0000-00008E4C0000}"/>
    <cellStyle name="20% - Accent6 2 4 2 2 2" xfId="19612" xr:uid="{00000000-0005-0000-0000-00008F4C0000}"/>
    <cellStyle name="20% - Accent6 2 4 2 2 2 2" xfId="19613" xr:uid="{00000000-0005-0000-0000-0000904C0000}"/>
    <cellStyle name="20% - Accent6 2 4 2 2 3" xfId="19614" xr:uid="{00000000-0005-0000-0000-0000914C0000}"/>
    <cellStyle name="20% - Accent6 2 4 2 2 4" xfId="19615" xr:uid="{00000000-0005-0000-0000-0000924C0000}"/>
    <cellStyle name="20% - Accent6 2 4 2 3" xfId="19616" xr:uid="{00000000-0005-0000-0000-0000934C0000}"/>
    <cellStyle name="20% - Accent6 2 4 2 3 2" xfId="19617" xr:uid="{00000000-0005-0000-0000-0000944C0000}"/>
    <cellStyle name="20% - Accent6 2 4 2 3 2 2" xfId="19618" xr:uid="{00000000-0005-0000-0000-0000954C0000}"/>
    <cellStyle name="20% - Accent6 2 4 2 3 3" xfId="19619" xr:uid="{00000000-0005-0000-0000-0000964C0000}"/>
    <cellStyle name="20% - Accent6 2 4 2 3 4" xfId="19620" xr:uid="{00000000-0005-0000-0000-0000974C0000}"/>
    <cellStyle name="20% - Accent6 2 4 2 4" xfId="19621" xr:uid="{00000000-0005-0000-0000-0000984C0000}"/>
    <cellStyle name="20% - Accent6 2 4 2 4 2" xfId="19622" xr:uid="{00000000-0005-0000-0000-0000994C0000}"/>
    <cellStyle name="20% - Accent6 2 4 2 5" xfId="19623" xr:uid="{00000000-0005-0000-0000-00009A4C0000}"/>
    <cellStyle name="20% - Accent6 2 4 2 6" xfId="19624" xr:uid="{00000000-0005-0000-0000-00009B4C0000}"/>
    <cellStyle name="20% - Accent6 2 4 3" xfId="19625" xr:uid="{00000000-0005-0000-0000-00009C4C0000}"/>
    <cellStyle name="20% - Accent6 2 4 3 2" xfId="19626" xr:uid="{00000000-0005-0000-0000-00009D4C0000}"/>
    <cellStyle name="20% - Accent6 2 4 3 2 2" xfId="19627" xr:uid="{00000000-0005-0000-0000-00009E4C0000}"/>
    <cellStyle name="20% - Accent6 2 4 3 3" xfId="19628" xr:uid="{00000000-0005-0000-0000-00009F4C0000}"/>
    <cellStyle name="20% - Accent6 2 4 3 4" xfId="19629" xr:uid="{00000000-0005-0000-0000-0000A04C0000}"/>
    <cellStyle name="20% - Accent6 2 4 4" xfId="19630" xr:uid="{00000000-0005-0000-0000-0000A14C0000}"/>
    <cellStyle name="20% - Accent6 2 4 4 2" xfId="19631" xr:uid="{00000000-0005-0000-0000-0000A24C0000}"/>
    <cellStyle name="20% - Accent6 2 4 4 2 2" xfId="19632" xr:uid="{00000000-0005-0000-0000-0000A34C0000}"/>
    <cellStyle name="20% - Accent6 2 4 4 3" xfId="19633" xr:uid="{00000000-0005-0000-0000-0000A44C0000}"/>
    <cellStyle name="20% - Accent6 2 4 4 4" xfId="19634" xr:uid="{00000000-0005-0000-0000-0000A54C0000}"/>
    <cellStyle name="20% - Accent6 2 4 5" xfId="19635" xr:uid="{00000000-0005-0000-0000-0000A64C0000}"/>
    <cellStyle name="20% - Accent6 2 4 5 2" xfId="19636" xr:uid="{00000000-0005-0000-0000-0000A74C0000}"/>
    <cellStyle name="20% - Accent6 2 4 6" xfId="19637" xr:uid="{00000000-0005-0000-0000-0000A84C0000}"/>
    <cellStyle name="20% - Accent6 2 4 7" xfId="19638" xr:uid="{00000000-0005-0000-0000-0000A94C0000}"/>
    <cellStyle name="20% - Accent6 2 5" xfId="19639" xr:uid="{00000000-0005-0000-0000-0000AA4C0000}"/>
    <cellStyle name="20% - Accent6 2 6" xfId="19640" xr:uid="{00000000-0005-0000-0000-0000AB4C0000}"/>
    <cellStyle name="20% - Accent6 2 6 2" xfId="19641" xr:uid="{00000000-0005-0000-0000-0000AC4C0000}"/>
    <cellStyle name="20% - Accent6 2 6 2 2" xfId="19642" xr:uid="{00000000-0005-0000-0000-0000AD4C0000}"/>
    <cellStyle name="20% - Accent6 2 6 2 2 2" xfId="19643" xr:uid="{00000000-0005-0000-0000-0000AE4C0000}"/>
    <cellStyle name="20% - Accent6 2 6 2 3" xfId="19644" xr:uid="{00000000-0005-0000-0000-0000AF4C0000}"/>
    <cellStyle name="20% - Accent6 2 6 2 4" xfId="19645" xr:uid="{00000000-0005-0000-0000-0000B04C0000}"/>
    <cellStyle name="20% - Accent6 2 6 3" xfId="19646" xr:uid="{00000000-0005-0000-0000-0000B14C0000}"/>
    <cellStyle name="20% - Accent6 2 6 3 2" xfId="19647" xr:uid="{00000000-0005-0000-0000-0000B24C0000}"/>
    <cellStyle name="20% - Accent6 2 6 3 2 2" xfId="19648" xr:uid="{00000000-0005-0000-0000-0000B34C0000}"/>
    <cellStyle name="20% - Accent6 2 6 3 3" xfId="19649" xr:uid="{00000000-0005-0000-0000-0000B44C0000}"/>
    <cellStyle name="20% - Accent6 2 6 3 4" xfId="19650" xr:uid="{00000000-0005-0000-0000-0000B54C0000}"/>
    <cellStyle name="20% - Accent6 2 6 4" xfId="19651" xr:uid="{00000000-0005-0000-0000-0000B64C0000}"/>
    <cellStyle name="20% - Accent6 2 6 4 2" xfId="19652" xr:uid="{00000000-0005-0000-0000-0000B74C0000}"/>
    <cellStyle name="20% - Accent6 2 6 5" xfId="19653" xr:uid="{00000000-0005-0000-0000-0000B84C0000}"/>
    <cellStyle name="20% - Accent6 2 6 6" xfId="19654" xr:uid="{00000000-0005-0000-0000-0000B94C0000}"/>
    <cellStyle name="20% - Accent6 2 7" xfId="19655" xr:uid="{00000000-0005-0000-0000-0000BA4C0000}"/>
    <cellStyle name="20% - Accent6 2 7 2" xfId="19656" xr:uid="{00000000-0005-0000-0000-0000BB4C0000}"/>
    <cellStyle name="20% - Accent6 2 7 2 2" xfId="19657" xr:uid="{00000000-0005-0000-0000-0000BC4C0000}"/>
    <cellStyle name="20% - Accent6 2 7 3" xfId="19658" xr:uid="{00000000-0005-0000-0000-0000BD4C0000}"/>
    <cellStyle name="20% - Accent6 2 7 4" xfId="19659" xr:uid="{00000000-0005-0000-0000-0000BE4C0000}"/>
    <cellStyle name="20% - Accent6 2 8" xfId="19660" xr:uid="{00000000-0005-0000-0000-0000BF4C0000}"/>
    <cellStyle name="20% - Accent6 2 8 2" xfId="19661" xr:uid="{00000000-0005-0000-0000-0000C04C0000}"/>
    <cellStyle name="20% - Accent6 2 8 2 2" xfId="19662" xr:uid="{00000000-0005-0000-0000-0000C14C0000}"/>
    <cellStyle name="20% - Accent6 2 8 3" xfId="19663" xr:uid="{00000000-0005-0000-0000-0000C24C0000}"/>
    <cellStyle name="20% - Accent6 2 8 4" xfId="19664" xr:uid="{00000000-0005-0000-0000-0000C34C0000}"/>
    <cellStyle name="20% - Accent6 2 9" xfId="19665" xr:uid="{00000000-0005-0000-0000-0000C44C0000}"/>
    <cellStyle name="20% - Accent6 2 9 2" xfId="19666" xr:uid="{00000000-0005-0000-0000-0000C54C0000}"/>
    <cellStyle name="20% - Accent6 20" xfId="19667" xr:uid="{00000000-0005-0000-0000-0000C64C0000}"/>
    <cellStyle name="20% - Accent6 20 2" xfId="19668" xr:uid="{00000000-0005-0000-0000-0000C74C0000}"/>
    <cellStyle name="20% - Accent6 20 2 2" xfId="19669" xr:uid="{00000000-0005-0000-0000-0000C84C0000}"/>
    <cellStyle name="20% - Accent6 20 2 2 2" xfId="19670" xr:uid="{00000000-0005-0000-0000-0000C94C0000}"/>
    <cellStyle name="20% - Accent6 20 2 2 2 2" xfId="19671" xr:uid="{00000000-0005-0000-0000-0000CA4C0000}"/>
    <cellStyle name="20% - Accent6 20 2 2 3" xfId="19672" xr:uid="{00000000-0005-0000-0000-0000CB4C0000}"/>
    <cellStyle name="20% - Accent6 20 2 2 4" xfId="19673" xr:uid="{00000000-0005-0000-0000-0000CC4C0000}"/>
    <cellStyle name="20% - Accent6 20 2 3" xfId="19674" xr:uid="{00000000-0005-0000-0000-0000CD4C0000}"/>
    <cellStyle name="20% - Accent6 20 2 3 2" xfId="19675" xr:uid="{00000000-0005-0000-0000-0000CE4C0000}"/>
    <cellStyle name="20% - Accent6 20 2 3 2 2" xfId="19676" xr:uid="{00000000-0005-0000-0000-0000CF4C0000}"/>
    <cellStyle name="20% - Accent6 20 2 3 3" xfId="19677" xr:uid="{00000000-0005-0000-0000-0000D04C0000}"/>
    <cellStyle name="20% - Accent6 20 2 3 4" xfId="19678" xr:uid="{00000000-0005-0000-0000-0000D14C0000}"/>
    <cellStyle name="20% - Accent6 20 2 4" xfId="19679" xr:uid="{00000000-0005-0000-0000-0000D24C0000}"/>
    <cellStyle name="20% - Accent6 20 2 4 2" xfId="19680" xr:uid="{00000000-0005-0000-0000-0000D34C0000}"/>
    <cellStyle name="20% - Accent6 20 2 5" xfId="19681" xr:uid="{00000000-0005-0000-0000-0000D44C0000}"/>
    <cellStyle name="20% - Accent6 20 2 6" xfId="19682" xr:uid="{00000000-0005-0000-0000-0000D54C0000}"/>
    <cellStyle name="20% - Accent6 20 3" xfId="19683" xr:uid="{00000000-0005-0000-0000-0000D64C0000}"/>
    <cellStyle name="20% - Accent6 20 3 2" xfId="19684" xr:uid="{00000000-0005-0000-0000-0000D74C0000}"/>
    <cellStyle name="20% - Accent6 20 3 2 2" xfId="19685" xr:uid="{00000000-0005-0000-0000-0000D84C0000}"/>
    <cellStyle name="20% - Accent6 20 3 3" xfId="19686" xr:uid="{00000000-0005-0000-0000-0000D94C0000}"/>
    <cellStyle name="20% - Accent6 20 3 4" xfId="19687" xr:uid="{00000000-0005-0000-0000-0000DA4C0000}"/>
    <cellStyle name="20% - Accent6 20 4" xfId="19688" xr:uid="{00000000-0005-0000-0000-0000DB4C0000}"/>
    <cellStyle name="20% - Accent6 20 4 2" xfId="19689" xr:uid="{00000000-0005-0000-0000-0000DC4C0000}"/>
    <cellStyle name="20% - Accent6 20 4 2 2" xfId="19690" xr:uid="{00000000-0005-0000-0000-0000DD4C0000}"/>
    <cellStyle name="20% - Accent6 20 4 3" xfId="19691" xr:uid="{00000000-0005-0000-0000-0000DE4C0000}"/>
    <cellStyle name="20% - Accent6 20 4 4" xfId="19692" xr:uid="{00000000-0005-0000-0000-0000DF4C0000}"/>
    <cellStyle name="20% - Accent6 20 5" xfId="19693" xr:uid="{00000000-0005-0000-0000-0000E04C0000}"/>
    <cellStyle name="20% - Accent6 20 5 2" xfId="19694" xr:uid="{00000000-0005-0000-0000-0000E14C0000}"/>
    <cellStyle name="20% - Accent6 20 6" xfId="19695" xr:uid="{00000000-0005-0000-0000-0000E24C0000}"/>
    <cellStyle name="20% - Accent6 20 7" xfId="19696" xr:uid="{00000000-0005-0000-0000-0000E34C0000}"/>
    <cellStyle name="20% - Accent6 21" xfId="19697" xr:uid="{00000000-0005-0000-0000-0000E44C0000}"/>
    <cellStyle name="20% - Accent6 21 2" xfId="19698" xr:uid="{00000000-0005-0000-0000-0000E54C0000}"/>
    <cellStyle name="20% - Accent6 21 2 2" xfId="19699" xr:uid="{00000000-0005-0000-0000-0000E64C0000}"/>
    <cellStyle name="20% - Accent6 21 2 2 2" xfId="19700" xr:uid="{00000000-0005-0000-0000-0000E74C0000}"/>
    <cellStyle name="20% - Accent6 21 2 2 2 2" xfId="19701" xr:uid="{00000000-0005-0000-0000-0000E84C0000}"/>
    <cellStyle name="20% - Accent6 21 2 2 3" xfId="19702" xr:uid="{00000000-0005-0000-0000-0000E94C0000}"/>
    <cellStyle name="20% - Accent6 21 2 2 4" xfId="19703" xr:uid="{00000000-0005-0000-0000-0000EA4C0000}"/>
    <cellStyle name="20% - Accent6 21 2 3" xfId="19704" xr:uid="{00000000-0005-0000-0000-0000EB4C0000}"/>
    <cellStyle name="20% - Accent6 21 2 3 2" xfId="19705" xr:uid="{00000000-0005-0000-0000-0000EC4C0000}"/>
    <cellStyle name="20% - Accent6 21 2 3 2 2" xfId="19706" xr:uid="{00000000-0005-0000-0000-0000ED4C0000}"/>
    <cellStyle name="20% - Accent6 21 2 3 3" xfId="19707" xr:uid="{00000000-0005-0000-0000-0000EE4C0000}"/>
    <cellStyle name="20% - Accent6 21 2 3 4" xfId="19708" xr:uid="{00000000-0005-0000-0000-0000EF4C0000}"/>
    <cellStyle name="20% - Accent6 21 2 4" xfId="19709" xr:uid="{00000000-0005-0000-0000-0000F04C0000}"/>
    <cellStyle name="20% - Accent6 21 2 4 2" xfId="19710" xr:uid="{00000000-0005-0000-0000-0000F14C0000}"/>
    <cellStyle name="20% - Accent6 21 2 5" xfId="19711" xr:uid="{00000000-0005-0000-0000-0000F24C0000}"/>
    <cellStyle name="20% - Accent6 21 2 6" xfId="19712" xr:uid="{00000000-0005-0000-0000-0000F34C0000}"/>
    <cellStyle name="20% - Accent6 21 3" xfId="19713" xr:uid="{00000000-0005-0000-0000-0000F44C0000}"/>
    <cellStyle name="20% - Accent6 21 3 2" xfId="19714" xr:uid="{00000000-0005-0000-0000-0000F54C0000}"/>
    <cellStyle name="20% - Accent6 21 3 2 2" xfId="19715" xr:uid="{00000000-0005-0000-0000-0000F64C0000}"/>
    <cellStyle name="20% - Accent6 21 3 3" xfId="19716" xr:uid="{00000000-0005-0000-0000-0000F74C0000}"/>
    <cellStyle name="20% - Accent6 21 3 4" xfId="19717" xr:uid="{00000000-0005-0000-0000-0000F84C0000}"/>
    <cellStyle name="20% - Accent6 21 4" xfId="19718" xr:uid="{00000000-0005-0000-0000-0000F94C0000}"/>
    <cellStyle name="20% - Accent6 21 4 2" xfId="19719" xr:uid="{00000000-0005-0000-0000-0000FA4C0000}"/>
    <cellStyle name="20% - Accent6 21 4 2 2" xfId="19720" xr:uid="{00000000-0005-0000-0000-0000FB4C0000}"/>
    <cellStyle name="20% - Accent6 21 4 3" xfId="19721" xr:uid="{00000000-0005-0000-0000-0000FC4C0000}"/>
    <cellStyle name="20% - Accent6 21 4 4" xfId="19722" xr:uid="{00000000-0005-0000-0000-0000FD4C0000}"/>
    <cellStyle name="20% - Accent6 21 5" xfId="19723" xr:uid="{00000000-0005-0000-0000-0000FE4C0000}"/>
    <cellStyle name="20% - Accent6 21 5 2" xfId="19724" xr:uid="{00000000-0005-0000-0000-0000FF4C0000}"/>
    <cellStyle name="20% - Accent6 21 6" xfId="19725" xr:uid="{00000000-0005-0000-0000-0000004D0000}"/>
    <cellStyle name="20% - Accent6 21 7" xfId="19726" xr:uid="{00000000-0005-0000-0000-0000014D0000}"/>
    <cellStyle name="20% - Accent6 22" xfId="19727" xr:uid="{00000000-0005-0000-0000-0000024D0000}"/>
    <cellStyle name="20% - Accent6 22 2" xfId="19728" xr:uid="{00000000-0005-0000-0000-0000034D0000}"/>
    <cellStyle name="20% - Accent6 22 2 2" xfId="19729" xr:uid="{00000000-0005-0000-0000-0000044D0000}"/>
    <cellStyle name="20% - Accent6 22 2 2 2" xfId="19730" xr:uid="{00000000-0005-0000-0000-0000054D0000}"/>
    <cellStyle name="20% - Accent6 22 2 2 2 2" xfId="19731" xr:uid="{00000000-0005-0000-0000-0000064D0000}"/>
    <cellStyle name="20% - Accent6 22 2 2 3" xfId="19732" xr:uid="{00000000-0005-0000-0000-0000074D0000}"/>
    <cellStyle name="20% - Accent6 22 2 2 4" xfId="19733" xr:uid="{00000000-0005-0000-0000-0000084D0000}"/>
    <cellStyle name="20% - Accent6 22 2 3" xfId="19734" xr:uid="{00000000-0005-0000-0000-0000094D0000}"/>
    <cellStyle name="20% - Accent6 22 2 3 2" xfId="19735" xr:uid="{00000000-0005-0000-0000-00000A4D0000}"/>
    <cellStyle name="20% - Accent6 22 2 3 2 2" xfId="19736" xr:uid="{00000000-0005-0000-0000-00000B4D0000}"/>
    <cellStyle name="20% - Accent6 22 2 3 3" xfId="19737" xr:uid="{00000000-0005-0000-0000-00000C4D0000}"/>
    <cellStyle name="20% - Accent6 22 2 3 4" xfId="19738" xr:uid="{00000000-0005-0000-0000-00000D4D0000}"/>
    <cellStyle name="20% - Accent6 22 2 4" xfId="19739" xr:uid="{00000000-0005-0000-0000-00000E4D0000}"/>
    <cellStyle name="20% - Accent6 22 2 4 2" xfId="19740" xr:uid="{00000000-0005-0000-0000-00000F4D0000}"/>
    <cellStyle name="20% - Accent6 22 2 5" xfId="19741" xr:uid="{00000000-0005-0000-0000-0000104D0000}"/>
    <cellStyle name="20% - Accent6 22 2 6" xfId="19742" xr:uid="{00000000-0005-0000-0000-0000114D0000}"/>
    <cellStyle name="20% - Accent6 22 3" xfId="19743" xr:uid="{00000000-0005-0000-0000-0000124D0000}"/>
    <cellStyle name="20% - Accent6 22 3 2" xfId="19744" xr:uid="{00000000-0005-0000-0000-0000134D0000}"/>
    <cellStyle name="20% - Accent6 22 3 2 2" xfId="19745" xr:uid="{00000000-0005-0000-0000-0000144D0000}"/>
    <cellStyle name="20% - Accent6 22 3 3" xfId="19746" xr:uid="{00000000-0005-0000-0000-0000154D0000}"/>
    <cellStyle name="20% - Accent6 22 3 4" xfId="19747" xr:uid="{00000000-0005-0000-0000-0000164D0000}"/>
    <cellStyle name="20% - Accent6 22 4" xfId="19748" xr:uid="{00000000-0005-0000-0000-0000174D0000}"/>
    <cellStyle name="20% - Accent6 22 4 2" xfId="19749" xr:uid="{00000000-0005-0000-0000-0000184D0000}"/>
    <cellStyle name="20% - Accent6 22 4 2 2" xfId="19750" xr:uid="{00000000-0005-0000-0000-0000194D0000}"/>
    <cellStyle name="20% - Accent6 22 4 3" xfId="19751" xr:uid="{00000000-0005-0000-0000-00001A4D0000}"/>
    <cellStyle name="20% - Accent6 22 4 4" xfId="19752" xr:uid="{00000000-0005-0000-0000-00001B4D0000}"/>
    <cellStyle name="20% - Accent6 22 5" xfId="19753" xr:uid="{00000000-0005-0000-0000-00001C4D0000}"/>
    <cellStyle name="20% - Accent6 22 5 2" xfId="19754" xr:uid="{00000000-0005-0000-0000-00001D4D0000}"/>
    <cellStyle name="20% - Accent6 22 6" xfId="19755" xr:uid="{00000000-0005-0000-0000-00001E4D0000}"/>
    <cellStyle name="20% - Accent6 22 7" xfId="19756" xr:uid="{00000000-0005-0000-0000-00001F4D0000}"/>
    <cellStyle name="20% - Accent6 23" xfId="19757" xr:uid="{00000000-0005-0000-0000-0000204D0000}"/>
    <cellStyle name="20% - Accent6 23 2" xfId="19758" xr:uid="{00000000-0005-0000-0000-0000214D0000}"/>
    <cellStyle name="20% - Accent6 23 2 2" xfId="19759" xr:uid="{00000000-0005-0000-0000-0000224D0000}"/>
    <cellStyle name="20% - Accent6 23 2 2 2" xfId="19760" xr:uid="{00000000-0005-0000-0000-0000234D0000}"/>
    <cellStyle name="20% - Accent6 23 2 2 2 2" xfId="19761" xr:uid="{00000000-0005-0000-0000-0000244D0000}"/>
    <cellStyle name="20% - Accent6 23 2 2 3" xfId="19762" xr:uid="{00000000-0005-0000-0000-0000254D0000}"/>
    <cellStyle name="20% - Accent6 23 2 2 4" xfId="19763" xr:uid="{00000000-0005-0000-0000-0000264D0000}"/>
    <cellStyle name="20% - Accent6 23 2 3" xfId="19764" xr:uid="{00000000-0005-0000-0000-0000274D0000}"/>
    <cellStyle name="20% - Accent6 23 2 3 2" xfId="19765" xr:uid="{00000000-0005-0000-0000-0000284D0000}"/>
    <cellStyle name="20% - Accent6 23 2 3 2 2" xfId="19766" xr:uid="{00000000-0005-0000-0000-0000294D0000}"/>
    <cellStyle name="20% - Accent6 23 2 3 3" xfId="19767" xr:uid="{00000000-0005-0000-0000-00002A4D0000}"/>
    <cellStyle name="20% - Accent6 23 2 3 4" xfId="19768" xr:uid="{00000000-0005-0000-0000-00002B4D0000}"/>
    <cellStyle name="20% - Accent6 23 2 4" xfId="19769" xr:uid="{00000000-0005-0000-0000-00002C4D0000}"/>
    <cellStyle name="20% - Accent6 23 2 4 2" xfId="19770" xr:uid="{00000000-0005-0000-0000-00002D4D0000}"/>
    <cellStyle name="20% - Accent6 23 2 5" xfId="19771" xr:uid="{00000000-0005-0000-0000-00002E4D0000}"/>
    <cellStyle name="20% - Accent6 23 2 6" xfId="19772" xr:uid="{00000000-0005-0000-0000-00002F4D0000}"/>
    <cellStyle name="20% - Accent6 23 3" xfId="19773" xr:uid="{00000000-0005-0000-0000-0000304D0000}"/>
    <cellStyle name="20% - Accent6 23 3 2" xfId="19774" xr:uid="{00000000-0005-0000-0000-0000314D0000}"/>
    <cellStyle name="20% - Accent6 23 3 2 2" xfId="19775" xr:uid="{00000000-0005-0000-0000-0000324D0000}"/>
    <cellStyle name="20% - Accent6 23 3 3" xfId="19776" xr:uid="{00000000-0005-0000-0000-0000334D0000}"/>
    <cellStyle name="20% - Accent6 23 3 4" xfId="19777" xr:uid="{00000000-0005-0000-0000-0000344D0000}"/>
    <cellStyle name="20% - Accent6 23 4" xfId="19778" xr:uid="{00000000-0005-0000-0000-0000354D0000}"/>
    <cellStyle name="20% - Accent6 23 4 2" xfId="19779" xr:uid="{00000000-0005-0000-0000-0000364D0000}"/>
    <cellStyle name="20% - Accent6 23 4 2 2" xfId="19780" xr:uid="{00000000-0005-0000-0000-0000374D0000}"/>
    <cellStyle name="20% - Accent6 23 4 3" xfId="19781" xr:uid="{00000000-0005-0000-0000-0000384D0000}"/>
    <cellStyle name="20% - Accent6 23 4 4" xfId="19782" xr:uid="{00000000-0005-0000-0000-0000394D0000}"/>
    <cellStyle name="20% - Accent6 23 5" xfId="19783" xr:uid="{00000000-0005-0000-0000-00003A4D0000}"/>
    <cellStyle name="20% - Accent6 23 5 2" xfId="19784" xr:uid="{00000000-0005-0000-0000-00003B4D0000}"/>
    <cellStyle name="20% - Accent6 23 6" xfId="19785" xr:uid="{00000000-0005-0000-0000-00003C4D0000}"/>
    <cellStyle name="20% - Accent6 23 7" xfId="19786" xr:uid="{00000000-0005-0000-0000-00003D4D0000}"/>
    <cellStyle name="20% - Accent6 24" xfId="19787" xr:uid="{00000000-0005-0000-0000-00003E4D0000}"/>
    <cellStyle name="20% - Accent6 24 2" xfId="19788" xr:uid="{00000000-0005-0000-0000-00003F4D0000}"/>
    <cellStyle name="20% - Accent6 24 2 2" xfId="19789" xr:uid="{00000000-0005-0000-0000-0000404D0000}"/>
    <cellStyle name="20% - Accent6 24 2 2 2" xfId="19790" xr:uid="{00000000-0005-0000-0000-0000414D0000}"/>
    <cellStyle name="20% - Accent6 24 2 3" xfId="19791" xr:uid="{00000000-0005-0000-0000-0000424D0000}"/>
    <cellStyle name="20% - Accent6 24 2 4" xfId="19792" xr:uid="{00000000-0005-0000-0000-0000434D0000}"/>
    <cellStyle name="20% - Accent6 24 3" xfId="19793" xr:uid="{00000000-0005-0000-0000-0000444D0000}"/>
    <cellStyle name="20% - Accent6 24 3 2" xfId="19794" xr:uid="{00000000-0005-0000-0000-0000454D0000}"/>
    <cellStyle name="20% - Accent6 24 3 2 2" xfId="19795" xr:uid="{00000000-0005-0000-0000-0000464D0000}"/>
    <cellStyle name="20% - Accent6 24 3 3" xfId="19796" xr:uid="{00000000-0005-0000-0000-0000474D0000}"/>
    <cellStyle name="20% - Accent6 24 3 4" xfId="19797" xr:uid="{00000000-0005-0000-0000-0000484D0000}"/>
    <cellStyle name="20% - Accent6 24 4" xfId="19798" xr:uid="{00000000-0005-0000-0000-0000494D0000}"/>
    <cellStyle name="20% - Accent6 24 4 2" xfId="19799" xr:uid="{00000000-0005-0000-0000-00004A4D0000}"/>
    <cellStyle name="20% - Accent6 24 5" xfId="19800" xr:uid="{00000000-0005-0000-0000-00004B4D0000}"/>
    <cellStyle name="20% - Accent6 24 6" xfId="19801" xr:uid="{00000000-0005-0000-0000-00004C4D0000}"/>
    <cellStyle name="20% - Accent6 25" xfId="19802" xr:uid="{00000000-0005-0000-0000-00004D4D0000}"/>
    <cellStyle name="20% - Accent6 25 2" xfId="19803" xr:uid="{00000000-0005-0000-0000-00004E4D0000}"/>
    <cellStyle name="20% - Accent6 25 2 2" xfId="19804" xr:uid="{00000000-0005-0000-0000-00004F4D0000}"/>
    <cellStyle name="20% - Accent6 25 2 2 2" xfId="19805" xr:uid="{00000000-0005-0000-0000-0000504D0000}"/>
    <cellStyle name="20% - Accent6 25 2 3" xfId="19806" xr:uid="{00000000-0005-0000-0000-0000514D0000}"/>
    <cellStyle name="20% - Accent6 25 2 4" xfId="19807" xr:uid="{00000000-0005-0000-0000-0000524D0000}"/>
    <cellStyle name="20% - Accent6 25 3" xfId="19808" xr:uid="{00000000-0005-0000-0000-0000534D0000}"/>
    <cellStyle name="20% - Accent6 25 3 2" xfId="19809" xr:uid="{00000000-0005-0000-0000-0000544D0000}"/>
    <cellStyle name="20% - Accent6 25 3 2 2" xfId="19810" xr:uid="{00000000-0005-0000-0000-0000554D0000}"/>
    <cellStyle name="20% - Accent6 25 3 3" xfId="19811" xr:uid="{00000000-0005-0000-0000-0000564D0000}"/>
    <cellStyle name="20% - Accent6 25 3 4" xfId="19812" xr:uid="{00000000-0005-0000-0000-0000574D0000}"/>
    <cellStyle name="20% - Accent6 25 4" xfId="19813" xr:uid="{00000000-0005-0000-0000-0000584D0000}"/>
    <cellStyle name="20% - Accent6 25 4 2" xfId="19814" xr:uid="{00000000-0005-0000-0000-0000594D0000}"/>
    <cellStyle name="20% - Accent6 25 5" xfId="19815" xr:uid="{00000000-0005-0000-0000-00005A4D0000}"/>
    <cellStyle name="20% - Accent6 25 6" xfId="19816" xr:uid="{00000000-0005-0000-0000-00005B4D0000}"/>
    <cellStyle name="20% - Accent6 26" xfId="19817" xr:uid="{00000000-0005-0000-0000-00005C4D0000}"/>
    <cellStyle name="20% - Accent6 27" xfId="19818" xr:uid="{00000000-0005-0000-0000-00005D4D0000}"/>
    <cellStyle name="20% - Accent6 28" xfId="19819" xr:uid="{00000000-0005-0000-0000-00005E4D0000}"/>
    <cellStyle name="20% - Accent6 29" xfId="19820" xr:uid="{00000000-0005-0000-0000-00005F4D0000}"/>
    <cellStyle name="20% - Accent6 3" xfId="19821" xr:uid="{00000000-0005-0000-0000-0000604D0000}"/>
    <cellStyle name="20% - Accent6 3 10" xfId="19822" xr:uid="{00000000-0005-0000-0000-0000614D0000}"/>
    <cellStyle name="20% - Accent6 3 11" xfId="19823" xr:uid="{00000000-0005-0000-0000-0000624D0000}"/>
    <cellStyle name="20% - Accent6 3 2" xfId="19824" xr:uid="{00000000-0005-0000-0000-0000634D0000}"/>
    <cellStyle name="20% - Accent6 3 2 10" xfId="19825" xr:uid="{00000000-0005-0000-0000-0000644D0000}"/>
    <cellStyle name="20% - Accent6 3 2 2" xfId="19826" xr:uid="{00000000-0005-0000-0000-0000654D0000}"/>
    <cellStyle name="20% - Accent6 3 2 2 2" xfId="19827" xr:uid="{00000000-0005-0000-0000-0000664D0000}"/>
    <cellStyle name="20% - Accent6 3 2 2 2 2" xfId="19828" xr:uid="{00000000-0005-0000-0000-0000674D0000}"/>
    <cellStyle name="20% - Accent6 3 2 2 2 2 2" xfId="19829" xr:uid="{00000000-0005-0000-0000-0000684D0000}"/>
    <cellStyle name="20% - Accent6 3 2 2 2 2 2 2" xfId="19830" xr:uid="{00000000-0005-0000-0000-0000694D0000}"/>
    <cellStyle name="20% - Accent6 3 2 2 2 2 2 2 2" xfId="19831" xr:uid="{00000000-0005-0000-0000-00006A4D0000}"/>
    <cellStyle name="20% - Accent6 3 2 2 2 2 2 3" xfId="19832" xr:uid="{00000000-0005-0000-0000-00006B4D0000}"/>
    <cellStyle name="20% - Accent6 3 2 2 2 2 2 4" xfId="19833" xr:uid="{00000000-0005-0000-0000-00006C4D0000}"/>
    <cellStyle name="20% - Accent6 3 2 2 2 2 3" xfId="19834" xr:uid="{00000000-0005-0000-0000-00006D4D0000}"/>
    <cellStyle name="20% - Accent6 3 2 2 2 2 3 2" xfId="19835" xr:uid="{00000000-0005-0000-0000-00006E4D0000}"/>
    <cellStyle name="20% - Accent6 3 2 2 2 2 3 2 2" xfId="19836" xr:uid="{00000000-0005-0000-0000-00006F4D0000}"/>
    <cellStyle name="20% - Accent6 3 2 2 2 2 3 3" xfId="19837" xr:uid="{00000000-0005-0000-0000-0000704D0000}"/>
    <cellStyle name="20% - Accent6 3 2 2 2 2 3 4" xfId="19838" xr:uid="{00000000-0005-0000-0000-0000714D0000}"/>
    <cellStyle name="20% - Accent6 3 2 2 2 2 4" xfId="19839" xr:uid="{00000000-0005-0000-0000-0000724D0000}"/>
    <cellStyle name="20% - Accent6 3 2 2 2 2 4 2" xfId="19840" xr:uid="{00000000-0005-0000-0000-0000734D0000}"/>
    <cellStyle name="20% - Accent6 3 2 2 2 2 5" xfId="19841" xr:uid="{00000000-0005-0000-0000-0000744D0000}"/>
    <cellStyle name="20% - Accent6 3 2 2 2 2 6" xfId="19842" xr:uid="{00000000-0005-0000-0000-0000754D0000}"/>
    <cellStyle name="20% - Accent6 3 2 2 2 3" xfId="19843" xr:uid="{00000000-0005-0000-0000-0000764D0000}"/>
    <cellStyle name="20% - Accent6 3 2 2 2 3 2" xfId="19844" xr:uid="{00000000-0005-0000-0000-0000774D0000}"/>
    <cellStyle name="20% - Accent6 3 2 2 2 3 2 2" xfId="19845" xr:uid="{00000000-0005-0000-0000-0000784D0000}"/>
    <cellStyle name="20% - Accent6 3 2 2 2 3 3" xfId="19846" xr:uid="{00000000-0005-0000-0000-0000794D0000}"/>
    <cellStyle name="20% - Accent6 3 2 2 2 3 4" xfId="19847" xr:uid="{00000000-0005-0000-0000-00007A4D0000}"/>
    <cellStyle name="20% - Accent6 3 2 2 2 4" xfId="19848" xr:uid="{00000000-0005-0000-0000-00007B4D0000}"/>
    <cellStyle name="20% - Accent6 3 2 2 2 4 2" xfId="19849" xr:uid="{00000000-0005-0000-0000-00007C4D0000}"/>
    <cellStyle name="20% - Accent6 3 2 2 2 4 2 2" xfId="19850" xr:uid="{00000000-0005-0000-0000-00007D4D0000}"/>
    <cellStyle name="20% - Accent6 3 2 2 2 4 3" xfId="19851" xr:uid="{00000000-0005-0000-0000-00007E4D0000}"/>
    <cellStyle name="20% - Accent6 3 2 2 2 4 4" xfId="19852" xr:uid="{00000000-0005-0000-0000-00007F4D0000}"/>
    <cellStyle name="20% - Accent6 3 2 2 2 5" xfId="19853" xr:uid="{00000000-0005-0000-0000-0000804D0000}"/>
    <cellStyle name="20% - Accent6 3 2 2 2 5 2" xfId="19854" xr:uid="{00000000-0005-0000-0000-0000814D0000}"/>
    <cellStyle name="20% - Accent6 3 2 2 2 6" xfId="19855" xr:uid="{00000000-0005-0000-0000-0000824D0000}"/>
    <cellStyle name="20% - Accent6 3 2 2 2 7" xfId="19856" xr:uid="{00000000-0005-0000-0000-0000834D0000}"/>
    <cellStyle name="20% - Accent6 3 2 2 3" xfId="19857" xr:uid="{00000000-0005-0000-0000-0000844D0000}"/>
    <cellStyle name="20% - Accent6 3 2 2 3 2" xfId="19858" xr:uid="{00000000-0005-0000-0000-0000854D0000}"/>
    <cellStyle name="20% - Accent6 3 2 2 3 2 2" xfId="19859" xr:uid="{00000000-0005-0000-0000-0000864D0000}"/>
    <cellStyle name="20% - Accent6 3 2 2 3 2 2 2" xfId="19860" xr:uid="{00000000-0005-0000-0000-0000874D0000}"/>
    <cellStyle name="20% - Accent6 3 2 2 3 2 3" xfId="19861" xr:uid="{00000000-0005-0000-0000-0000884D0000}"/>
    <cellStyle name="20% - Accent6 3 2 2 3 2 4" xfId="19862" xr:uid="{00000000-0005-0000-0000-0000894D0000}"/>
    <cellStyle name="20% - Accent6 3 2 2 3 3" xfId="19863" xr:uid="{00000000-0005-0000-0000-00008A4D0000}"/>
    <cellStyle name="20% - Accent6 3 2 2 3 3 2" xfId="19864" xr:uid="{00000000-0005-0000-0000-00008B4D0000}"/>
    <cellStyle name="20% - Accent6 3 2 2 3 3 2 2" xfId="19865" xr:uid="{00000000-0005-0000-0000-00008C4D0000}"/>
    <cellStyle name="20% - Accent6 3 2 2 3 3 3" xfId="19866" xr:uid="{00000000-0005-0000-0000-00008D4D0000}"/>
    <cellStyle name="20% - Accent6 3 2 2 3 3 4" xfId="19867" xr:uid="{00000000-0005-0000-0000-00008E4D0000}"/>
    <cellStyle name="20% - Accent6 3 2 2 3 4" xfId="19868" xr:uid="{00000000-0005-0000-0000-00008F4D0000}"/>
    <cellStyle name="20% - Accent6 3 2 2 3 4 2" xfId="19869" xr:uid="{00000000-0005-0000-0000-0000904D0000}"/>
    <cellStyle name="20% - Accent6 3 2 2 3 5" xfId="19870" xr:uid="{00000000-0005-0000-0000-0000914D0000}"/>
    <cellStyle name="20% - Accent6 3 2 2 3 6" xfId="19871" xr:uid="{00000000-0005-0000-0000-0000924D0000}"/>
    <cellStyle name="20% - Accent6 3 2 2 4" xfId="19872" xr:uid="{00000000-0005-0000-0000-0000934D0000}"/>
    <cellStyle name="20% - Accent6 3 2 2 4 2" xfId="19873" xr:uid="{00000000-0005-0000-0000-0000944D0000}"/>
    <cellStyle name="20% - Accent6 3 2 2 4 2 2" xfId="19874" xr:uid="{00000000-0005-0000-0000-0000954D0000}"/>
    <cellStyle name="20% - Accent6 3 2 2 4 3" xfId="19875" xr:uid="{00000000-0005-0000-0000-0000964D0000}"/>
    <cellStyle name="20% - Accent6 3 2 2 4 4" xfId="19876" xr:uid="{00000000-0005-0000-0000-0000974D0000}"/>
    <cellStyle name="20% - Accent6 3 2 2 5" xfId="19877" xr:uid="{00000000-0005-0000-0000-0000984D0000}"/>
    <cellStyle name="20% - Accent6 3 2 2 5 2" xfId="19878" xr:uid="{00000000-0005-0000-0000-0000994D0000}"/>
    <cellStyle name="20% - Accent6 3 2 2 5 2 2" xfId="19879" xr:uid="{00000000-0005-0000-0000-00009A4D0000}"/>
    <cellStyle name="20% - Accent6 3 2 2 5 3" xfId="19880" xr:uid="{00000000-0005-0000-0000-00009B4D0000}"/>
    <cellStyle name="20% - Accent6 3 2 2 5 4" xfId="19881" xr:uid="{00000000-0005-0000-0000-00009C4D0000}"/>
    <cellStyle name="20% - Accent6 3 2 2 6" xfId="19882" xr:uid="{00000000-0005-0000-0000-00009D4D0000}"/>
    <cellStyle name="20% - Accent6 3 2 2 6 2" xfId="19883" xr:uid="{00000000-0005-0000-0000-00009E4D0000}"/>
    <cellStyle name="20% - Accent6 3 2 2 7" xfId="19884" xr:uid="{00000000-0005-0000-0000-00009F4D0000}"/>
    <cellStyle name="20% - Accent6 3 2 2 8" xfId="19885" xr:uid="{00000000-0005-0000-0000-0000A04D0000}"/>
    <cellStyle name="20% - Accent6 3 2 3" xfId="19886" xr:uid="{00000000-0005-0000-0000-0000A14D0000}"/>
    <cellStyle name="20% - Accent6 3 2 3 2" xfId="19887" xr:uid="{00000000-0005-0000-0000-0000A24D0000}"/>
    <cellStyle name="20% - Accent6 3 2 3 2 2" xfId="19888" xr:uid="{00000000-0005-0000-0000-0000A34D0000}"/>
    <cellStyle name="20% - Accent6 3 2 3 2 2 2" xfId="19889" xr:uid="{00000000-0005-0000-0000-0000A44D0000}"/>
    <cellStyle name="20% - Accent6 3 2 3 2 2 2 2" xfId="19890" xr:uid="{00000000-0005-0000-0000-0000A54D0000}"/>
    <cellStyle name="20% - Accent6 3 2 3 2 2 3" xfId="19891" xr:uid="{00000000-0005-0000-0000-0000A64D0000}"/>
    <cellStyle name="20% - Accent6 3 2 3 2 2 4" xfId="19892" xr:uid="{00000000-0005-0000-0000-0000A74D0000}"/>
    <cellStyle name="20% - Accent6 3 2 3 2 3" xfId="19893" xr:uid="{00000000-0005-0000-0000-0000A84D0000}"/>
    <cellStyle name="20% - Accent6 3 2 3 2 3 2" xfId="19894" xr:uid="{00000000-0005-0000-0000-0000A94D0000}"/>
    <cellStyle name="20% - Accent6 3 2 3 2 3 2 2" xfId="19895" xr:uid="{00000000-0005-0000-0000-0000AA4D0000}"/>
    <cellStyle name="20% - Accent6 3 2 3 2 3 3" xfId="19896" xr:uid="{00000000-0005-0000-0000-0000AB4D0000}"/>
    <cellStyle name="20% - Accent6 3 2 3 2 3 4" xfId="19897" xr:uid="{00000000-0005-0000-0000-0000AC4D0000}"/>
    <cellStyle name="20% - Accent6 3 2 3 2 4" xfId="19898" xr:uid="{00000000-0005-0000-0000-0000AD4D0000}"/>
    <cellStyle name="20% - Accent6 3 2 3 2 4 2" xfId="19899" xr:uid="{00000000-0005-0000-0000-0000AE4D0000}"/>
    <cellStyle name="20% - Accent6 3 2 3 2 5" xfId="19900" xr:uid="{00000000-0005-0000-0000-0000AF4D0000}"/>
    <cellStyle name="20% - Accent6 3 2 3 2 6" xfId="19901" xr:uid="{00000000-0005-0000-0000-0000B04D0000}"/>
    <cellStyle name="20% - Accent6 3 2 3 3" xfId="19902" xr:uid="{00000000-0005-0000-0000-0000B14D0000}"/>
    <cellStyle name="20% - Accent6 3 2 3 3 2" xfId="19903" xr:uid="{00000000-0005-0000-0000-0000B24D0000}"/>
    <cellStyle name="20% - Accent6 3 2 3 3 2 2" xfId="19904" xr:uid="{00000000-0005-0000-0000-0000B34D0000}"/>
    <cellStyle name="20% - Accent6 3 2 3 3 3" xfId="19905" xr:uid="{00000000-0005-0000-0000-0000B44D0000}"/>
    <cellStyle name="20% - Accent6 3 2 3 3 4" xfId="19906" xr:uid="{00000000-0005-0000-0000-0000B54D0000}"/>
    <cellStyle name="20% - Accent6 3 2 3 4" xfId="19907" xr:uid="{00000000-0005-0000-0000-0000B64D0000}"/>
    <cellStyle name="20% - Accent6 3 2 3 4 2" xfId="19908" xr:uid="{00000000-0005-0000-0000-0000B74D0000}"/>
    <cellStyle name="20% - Accent6 3 2 3 4 2 2" xfId="19909" xr:uid="{00000000-0005-0000-0000-0000B84D0000}"/>
    <cellStyle name="20% - Accent6 3 2 3 4 3" xfId="19910" xr:uid="{00000000-0005-0000-0000-0000B94D0000}"/>
    <cellStyle name="20% - Accent6 3 2 3 4 4" xfId="19911" xr:uid="{00000000-0005-0000-0000-0000BA4D0000}"/>
    <cellStyle name="20% - Accent6 3 2 3 5" xfId="19912" xr:uid="{00000000-0005-0000-0000-0000BB4D0000}"/>
    <cellStyle name="20% - Accent6 3 2 3 5 2" xfId="19913" xr:uid="{00000000-0005-0000-0000-0000BC4D0000}"/>
    <cellStyle name="20% - Accent6 3 2 3 6" xfId="19914" xr:uid="{00000000-0005-0000-0000-0000BD4D0000}"/>
    <cellStyle name="20% - Accent6 3 2 3 7" xfId="19915" xr:uid="{00000000-0005-0000-0000-0000BE4D0000}"/>
    <cellStyle name="20% - Accent6 3 2 4" xfId="19916" xr:uid="{00000000-0005-0000-0000-0000BF4D0000}"/>
    <cellStyle name="20% - Accent6 3 2 5" xfId="19917" xr:uid="{00000000-0005-0000-0000-0000C04D0000}"/>
    <cellStyle name="20% - Accent6 3 2 5 2" xfId="19918" xr:uid="{00000000-0005-0000-0000-0000C14D0000}"/>
    <cellStyle name="20% - Accent6 3 2 5 2 2" xfId="19919" xr:uid="{00000000-0005-0000-0000-0000C24D0000}"/>
    <cellStyle name="20% - Accent6 3 2 5 2 2 2" xfId="19920" xr:uid="{00000000-0005-0000-0000-0000C34D0000}"/>
    <cellStyle name="20% - Accent6 3 2 5 2 3" xfId="19921" xr:uid="{00000000-0005-0000-0000-0000C44D0000}"/>
    <cellStyle name="20% - Accent6 3 2 5 2 4" xfId="19922" xr:uid="{00000000-0005-0000-0000-0000C54D0000}"/>
    <cellStyle name="20% - Accent6 3 2 5 3" xfId="19923" xr:uid="{00000000-0005-0000-0000-0000C64D0000}"/>
    <cellStyle name="20% - Accent6 3 2 5 3 2" xfId="19924" xr:uid="{00000000-0005-0000-0000-0000C74D0000}"/>
    <cellStyle name="20% - Accent6 3 2 5 3 2 2" xfId="19925" xr:uid="{00000000-0005-0000-0000-0000C84D0000}"/>
    <cellStyle name="20% - Accent6 3 2 5 3 3" xfId="19926" xr:uid="{00000000-0005-0000-0000-0000C94D0000}"/>
    <cellStyle name="20% - Accent6 3 2 5 3 4" xfId="19927" xr:uid="{00000000-0005-0000-0000-0000CA4D0000}"/>
    <cellStyle name="20% - Accent6 3 2 5 4" xfId="19928" xr:uid="{00000000-0005-0000-0000-0000CB4D0000}"/>
    <cellStyle name="20% - Accent6 3 2 5 4 2" xfId="19929" xr:uid="{00000000-0005-0000-0000-0000CC4D0000}"/>
    <cellStyle name="20% - Accent6 3 2 5 5" xfId="19930" xr:uid="{00000000-0005-0000-0000-0000CD4D0000}"/>
    <cellStyle name="20% - Accent6 3 2 5 6" xfId="19931" xr:uid="{00000000-0005-0000-0000-0000CE4D0000}"/>
    <cellStyle name="20% - Accent6 3 2 6" xfId="19932" xr:uid="{00000000-0005-0000-0000-0000CF4D0000}"/>
    <cellStyle name="20% - Accent6 3 2 6 2" xfId="19933" xr:uid="{00000000-0005-0000-0000-0000D04D0000}"/>
    <cellStyle name="20% - Accent6 3 2 6 2 2" xfId="19934" xr:uid="{00000000-0005-0000-0000-0000D14D0000}"/>
    <cellStyle name="20% - Accent6 3 2 6 3" xfId="19935" xr:uid="{00000000-0005-0000-0000-0000D24D0000}"/>
    <cellStyle name="20% - Accent6 3 2 6 4" xfId="19936" xr:uid="{00000000-0005-0000-0000-0000D34D0000}"/>
    <cellStyle name="20% - Accent6 3 2 7" xfId="19937" xr:uid="{00000000-0005-0000-0000-0000D44D0000}"/>
    <cellStyle name="20% - Accent6 3 2 7 2" xfId="19938" xr:uid="{00000000-0005-0000-0000-0000D54D0000}"/>
    <cellStyle name="20% - Accent6 3 2 7 2 2" xfId="19939" xr:uid="{00000000-0005-0000-0000-0000D64D0000}"/>
    <cellStyle name="20% - Accent6 3 2 7 3" xfId="19940" xr:uid="{00000000-0005-0000-0000-0000D74D0000}"/>
    <cellStyle name="20% - Accent6 3 2 7 4" xfId="19941" xr:uid="{00000000-0005-0000-0000-0000D84D0000}"/>
    <cellStyle name="20% - Accent6 3 2 8" xfId="19942" xr:uid="{00000000-0005-0000-0000-0000D94D0000}"/>
    <cellStyle name="20% - Accent6 3 2 8 2" xfId="19943" xr:uid="{00000000-0005-0000-0000-0000DA4D0000}"/>
    <cellStyle name="20% - Accent6 3 2 9" xfId="19944" xr:uid="{00000000-0005-0000-0000-0000DB4D0000}"/>
    <cellStyle name="20% - Accent6 3 3" xfId="19945" xr:uid="{00000000-0005-0000-0000-0000DC4D0000}"/>
    <cellStyle name="20% - Accent6 3 3 2" xfId="19946" xr:uid="{00000000-0005-0000-0000-0000DD4D0000}"/>
    <cellStyle name="20% - Accent6 3 3 2 2" xfId="19947" xr:uid="{00000000-0005-0000-0000-0000DE4D0000}"/>
    <cellStyle name="20% - Accent6 3 3 2 2 2" xfId="19948" xr:uid="{00000000-0005-0000-0000-0000DF4D0000}"/>
    <cellStyle name="20% - Accent6 3 3 2 2 2 2" xfId="19949" xr:uid="{00000000-0005-0000-0000-0000E04D0000}"/>
    <cellStyle name="20% - Accent6 3 3 2 2 2 2 2" xfId="19950" xr:uid="{00000000-0005-0000-0000-0000E14D0000}"/>
    <cellStyle name="20% - Accent6 3 3 2 2 2 3" xfId="19951" xr:uid="{00000000-0005-0000-0000-0000E24D0000}"/>
    <cellStyle name="20% - Accent6 3 3 2 2 2 4" xfId="19952" xr:uid="{00000000-0005-0000-0000-0000E34D0000}"/>
    <cellStyle name="20% - Accent6 3 3 2 2 3" xfId="19953" xr:uid="{00000000-0005-0000-0000-0000E44D0000}"/>
    <cellStyle name="20% - Accent6 3 3 2 2 3 2" xfId="19954" xr:uid="{00000000-0005-0000-0000-0000E54D0000}"/>
    <cellStyle name="20% - Accent6 3 3 2 2 3 2 2" xfId="19955" xr:uid="{00000000-0005-0000-0000-0000E64D0000}"/>
    <cellStyle name="20% - Accent6 3 3 2 2 3 3" xfId="19956" xr:uid="{00000000-0005-0000-0000-0000E74D0000}"/>
    <cellStyle name="20% - Accent6 3 3 2 2 3 4" xfId="19957" xr:uid="{00000000-0005-0000-0000-0000E84D0000}"/>
    <cellStyle name="20% - Accent6 3 3 2 2 4" xfId="19958" xr:uid="{00000000-0005-0000-0000-0000E94D0000}"/>
    <cellStyle name="20% - Accent6 3 3 2 2 4 2" xfId="19959" xr:uid="{00000000-0005-0000-0000-0000EA4D0000}"/>
    <cellStyle name="20% - Accent6 3 3 2 2 5" xfId="19960" xr:uid="{00000000-0005-0000-0000-0000EB4D0000}"/>
    <cellStyle name="20% - Accent6 3 3 2 2 6" xfId="19961" xr:uid="{00000000-0005-0000-0000-0000EC4D0000}"/>
    <cellStyle name="20% - Accent6 3 3 2 3" xfId="19962" xr:uid="{00000000-0005-0000-0000-0000ED4D0000}"/>
    <cellStyle name="20% - Accent6 3 3 2 3 2" xfId="19963" xr:uid="{00000000-0005-0000-0000-0000EE4D0000}"/>
    <cellStyle name="20% - Accent6 3 3 2 3 2 2" xfId="19964" xr:uid="{00000000-0005-0000-0000-0000EF4D0000}"/>
    <cellStyle name="20% - Accent6 3 3 2 3 3" xfId="19965" xr:uid="{00000000-0005-0000-0000-0000F04D0000}"/>
    <cellStyle name="20% - Accent6 3 3 2 3 4" xfId="19966" xr:uid="{00000000-0005-0000-0000-0000F14D0000}"/>
    <cellStyle name="20% - Accent6 3 3 2 4" xfId="19967" xr:uid="{00000000-0005-0000-0000-0000F24D0000}"/>
    <cellStyle name="20% - Accent6 3 3 2 4 2" xfId="19968" xr:uid="{00000000-0005-0000-0000-0000F34D0000}"/>
    <cellStyle name="20% - Accent6 3 3 2 4 2 2" xfId="19969" xr:uid="{00000000-0005-0000-0000-0000F44D0000}"/>
    <cellStyle name="20% - Accent6 3 3 2 4 3" xfId="19970" xr:uid="{00000000-0005-0000-0000-0000F54D0000}"/>
    <cellStyle name="20% - Accent6 3 3 2 4 4" xfId="19971" xr:uid="{00000000-0005-0000-0000-0000F64D0000}"/>
    <cellStyle name="20% - Accent6 3 3 2 5" xfId="19972" xr:uid="{00000000-0005-0000-0000-0000F74D0000}"/>
    <cellStyle name="20% - Accent6 3 3 2 5 2" xfId="19973" xr:uid="{00000000-0005-0000-0000-0000F84D0000}"/>
    <cellStyle name="20% - Accent6 3 3 2 6" xfId="19974" xr:uid="{00000000-0005-0000-0000-0000F94D0000}"/>
    <cellStyle name="20% - Accent6 3 3 2 7" xfId="19975" xr:uid="{00000000-0005-0000-0000-0000FA4D0000}"/>
    <cellStyle name="20% - Accent6 3 3 3" xfId="19976" xr:uid="{00000000-0005-0000-0000-0000FB4D0000}"/>
    <cellStyle name="20% - Accent6 3 3 3 2" xfId="19977" xr:uid="{00000000-0005-0000-0000-0000FC4D0000}"/>
    <cellStyle name="20% - Accent6 3 3 3 2 2" xfId="19978" xr:uid="{00000000-0005-0000-0000-0000FD4D0000}"/>
    <cellStyle name="20% - Accent6 3 3 3 2 2 2" xfId="19979" xr:uid="{00000000-0005-0000-0000-0000FE4D0000}"/>
    <cellStyle name="20% - Accent6 3 3 3 2 3" xfId="19980" xr:uid="{00000000-0005-0000-0000-0000FF4D0000}"/>
    <cellStyle name="20% - Accent6 3 3 3 2 4" xfId="19981" xr:uid="{00000000-0005-0000-0000-0000004E0000}"/>
    <cellStyle name="20% - Accent6 3 3 3 3" xfId="19982" xr:uid="{00000000-0005-0000-0000-0000014E0000}"/>
    <cellStyle name="20% - Accent6 3 3 3 3 2" xfId="19983" xr:uid="{00000000-0005-0000-0000-0000024E0000}"/>
    <cellStyle name="20% - Accent6 3 3 3 3 2 2" xfId="19984" xr:uid="{00000000-0005-0000-0000-0000034E0000}"/>
    <cellStyle name="20% - Accent6 3 3 3 3 3" xfId="19985" xr:uid="{00000000-0005-0000-0000-0000044E0000}"/>
    <cellStyle name="20% - Accent6 3 3 3 3 4" xfId="19986" xr:uid="{00000000-0005-0000-0000-0000054E0000}"/>
    <cellStyle name="20% - Accent6 3 3 3 4" xfId="19987" xr:uid="{00000000-0005-0000-0000-0000064E0000}"/>
    <cellStyle name="20% - Accent6 3 3 3 4 2" xfId="19988" xr:uid="{00000000-0005-0000-0000-0000074E0000}"/>
    <cellStyle name="20% - Accent6 3 3 3 5" xfId="19989" xr:uid="{00000000-0005-0000-0000-0000084E0000}"/>
    <cellStyle name="20% - Accent6 3 3 3 6" xfId="19990" xr:uid="{00000000-0005-0000-0000-0000094E0000}"/>
    <cellStyle name="20% - Accent6 3 3 4" xfId="19991" xr:uid="{00000000-0005-0000-0000-00000A4E0000}"/>
    <cellStyle name="20% - Accent6 3 3 4 2" xfId="19992" xr:uid="{00000000-0005-0000-0000-00000B4E0000}"/>
    <cellStyle name="20% - Accent6 3 3 4 2 2" xfId="19993" xr:uid="{00000000-0005-0000-0000-00000C4E0000}"/>
    <cellStyle name="20% - Accent6 3 3 4 3" xfId="19994" xr:uid="{00000000-0005-0000-0000-00000D4E0000}"/>
    <cellStyle name="20% - Accent6 3 3 4 4" xfId="19995" xr:uid="{00000000-0005-0000-0000-00000E4E0000}"/>
    <cellStyle name="20% - Accent6 3 3 5" xfId="19996" xr:uid="{00000000-0005-0000-0000-00000F4E0000}"/>
    <cellStyle name="20% - Accent6 3 3 5 2" xfId="19997" xr:uid="{00000000-0005-0000-0000-0000104E0000}"/>
    <cellStyle name="20% - Accent6 3 3 5 2 2" xfId="19998" xr:uid="{00000000-0005-0000-0000-0000114E0000}"/>
    <cellStyle name="20% - Accent6 3 3 5 3" xfId="19999" xr:uid="{00000000-0005-0000-0000-0000124E0000}"/>
    <cellStyle name="20% - Accent6 3 3 5 4" xfId="20000" xr:uid="{00000000-0005-0000-0000-0000134E0000}"/>
    <cellStyle name="20% - Accent6 3 3 6" xfId="20001" xr:uid="{00000000-0005-0000-0000-0000144E0000}"/>
    <cellStyle name="20% - Accent6 3 3 6 2" xfId="20002" xr:uid="{00000000-0005-0000-0000-0000154E0000}"/>
    <cellStyle name="20% - Accent6 3 3 7" xfId="20003" xr:uid="{00000000-0005-0000-0000-0000164E0000}"/>
    <cellStyle name="20% - Accent6 3 3 8" xfId="20004" xr:uid="{00000000-0005-0000-0000-0000174E0000}"/>
    <cellStyle name="20% - Accent6 3 4" xfId="20005" xr:uid="{00000000-0005-0000-0000-0000184E0000}"/>
    <cellStyle name="20% - Accent6 3 4 2" xfId="20006" xr:uid="{00000000-0005-0000-0000-0000194E0000}"/>
    <cellStyle name="20% - Accent6 3 4 2 2" xfId="20007" xr:uid="{00000000-0005-0000-0000-00001A4E0000}"/>
    <cellStyle name="20% - Accent6 3 4 2 2 2" xfId="20008" xr:uid="{00000000-0005-0000-0000-00001B4E0000}"/>
    <cellStyle name="20% - Accent6 3 4 2 2 2 2" xfId="20009" xr:uid="{00000000-0005-0000-0000-00001C4E0000}"/>
    <cellStyle name="20% - Accent6 3 4 2 2 3" xfId="20010" xr:uid="{00000000-0005-0000-0000-00001D4E0000}"/>
    <cellStyle name="20% - Accent6 3 4 2 2 4" xfId="20011" xr:uid="{00000000-0005-0000-0000-00001E4E0000}"/>
    <cellStyle name="20% - Accent6 3 4 2 3" xfId="20012" xr:uid="{00000000-0005-0000-0000-00001F4E0000}"/>
    <cellStyle name="20% - Accent6 3 4 2 3 2" xfId="20013" xr:uid="{00000000-0005-0000-0000-0000204E0000}"/>
    <cellStyle name="20% - Accent6 3 4 2 3 2 2" xfId="20014" xr:uid="{00000000-0005-0000-0000-0000214E0000}"/>
    <cellStyle name="20% - Accent6 3 4 2 3 3" xfId="20015" xr:uid="{00000000-0005-0000-0000-0000224E0000}"/>
    <cellStyle name="20% - Accent6 3 4 2 3 4" xfId="20016" xr:uid="{00000000-0005-0000-0000-0000234E0000}"/>
    <cellStyle name="20% - Accent6 3 4 2 4" xfId="20017" xr:uid="{00000000-0005-0000-0000-0000244E0000}"/>
    <cellStyle name="20% - Accent6 3 4 2 4 2" xfId="20018" xr:uid="{00000000-0005-0000-0000-0000254E0000}"/>
    <cellStyle name="20% - Accent6 3 4 2 5" xfId="20019" xr:uid="{00000000-0005-0000-0000-0000264E0000}"/>
    <cellStyle name="20% - Accent6 3 4 2 6" xfId="20020" xr:uid="{00000000-0005-0000-0000-0000274E0000}"/>
    <cellStyle name="20% - Accent6 3 4 3" xfId="20021" xr:uid="{00000000-0005-0000-0000-0000284E0000}"/>
    <cellStyle name="20% - Accent6 3 4 3 2" xfId="20022" xr:uid="{00000000-0005-0000-0000-0000294E0000}"/>
    <cellStyle name="20% - Accent6 3 4 3 2 2" xfId="20023" xr:uid="{00000000-0005-0000-0000-00002A4E0000}"/>
    <cellStyle name="20% - Accent6 3 4 3 3" xfId="20024" xr:uid="{00000000-0005-0000-0000-00002B4E0000}"/>
    <cellStyle name="20% - Accent6 3 4 3 4" xfId="20025" xr:uid="{00000000-0005-0000-0000-00002C4E0000}"/>
    <cellStyle name="20% - Accent6 3 4 4" xfId="20026" xr:uid="{00000000-0005-0000-0000-00002D4E0000}"/>
    <cellStyle name="20% - Accent6 3 4 4 2" xfId="20027" xr:uid="{00000000-0005-0000-0000-00002E4E0000}"/>
    <cellStyle name="20% - Accent6 3 4 4 2 2" xfId="20028" xr:uid="{00000000-0005-0000-0000-00002F4E0000}"/>
    <cellStyle name="20% - Accent6 3 4 4 3" xfId="20029" xr:uid="{00000000-0005-0000-0000-0000304E0000}"/>
    <cellStyle name="20% - Accent6 3 4 4 4" xfId="20030" xr:uid="{00000000-0005-0000-0000-0000314E0000}"/>
    <cellStyle name="20% - Accent6 3 4 5" xfId="20031" xr:uid="{00000000-0005-0000-0000-0000324E0000}"/>
    <cellStyle name="20% - Accent6 3 4 5 2" xfId="20032" xr:uid="{00000000-0005-0000-0000-0000334E0000}"/>
    <cellStyle name="20% - Accent6 3 4 6" xfId="20033" xr:uid="{00000000-0005-0000-0000-0000344E0000}"/>
    <cellStyle name="20% - Accent6 3 4 7" xfId="20034" xr:uid="{00000000-0005-0000-0000-0000354E0000}"/>
    <cellStyle name="20% - Accent6 3 5" xfId="20035" xr:uid="{00000000-0005-0000-0000-0000364E0000}"/>
    <cellStyle name="20% - Accent6 3 6" xfId="20036" xr:uid="{00000000-0005-0000-0000-0000374E0000}"/>
    <cellStyle name="20% - Accent6 3 6 2" xfId="20037" xr:uid="{00000000-0005-0000-0000-0000384E0000}"/>
    <cellStyle name="20% - Accent6 3 6 2 2" xfId="20038" xr:uid="{00000000-0005-0000-0000-0000394E0000}"/>
    <cellStyle name="20% - Accent6 3 6 2 2 2" xfId="20039" xr:uid="{00000000-0005-0000-0000-00003A4E0000}"/>
    <cellStyle name="20% - Accent6 3 6 2 3" xfId="20040" xr:uid="{00000000-0005-0000-0000-00003B4E0000}"/>
    <cellStyle name="20% - Accent6 3 6 2 4" xfId="20041" xr:uid="{00000000-0005-0000-0000-00003C4E0000}"/>
    <cellStyle name="20% - Accent6 3 6 3" xfId="20042" xr:uid="{00000000-0005-0000-0000-00003D4E0000}"/>
    <cellStyle name="20% - Accent6 3 6 3 2" xfId="20043" xr:uid="{00000000-0005-0000-0000-00003E4E0000}"/>
    <cellStyle name="20% - Accent6 3 6 3 2 2" xfId="20044" xr:uid="{00000000-0005-0000-0000-00003F4E0000}"/>
    <cellStyle name="20% - Accent6 3 6 3 3" xfId="20045" xr:uid="{00000000-0005-0000-0000-0000404E0000}"/>
    <cellStyle name="20% - Accent6 3 6 3 4" xfId="20046" xr:uid="{00000000-0005-0000-0000-0000414E0000}"/>
    <cellStyle name="20% - Accent6 3 6 4" xfId="20047" xr:uid="{00000000-0005-0000-0000-0000424E0000}"/>
    <cellStyle name="20% - Accent6 3 6 4 2" xfId="20048" xr:uid="{00000000-0005-0000-0000-0000434E0000}"/>
    <cellStyle name="20% - Accent6 3 6 5" xfId="20049" xr:uid="{00000000-0005-0000-0000-0000444E0000}"/>
    <cellStyle name="20% - Accent6 3 6 6" xfId="20050" xr:uid="{00000000-0005-0000-0000-0000454E0000}"/>
    <cellStyle name="20% - Accent6 3 7" xfId="20051" xr:uid="{00000000-0005-0000-0000-0000464E0000}"/>
    <cellStyle name="20% - Accent6 3 7 2" xfId="20052" xr:uid="{00000000-0005-0000-0000-0000474E0000}"/>
    <cellStyle name="20% - Accent6 3 7 2 2" xfId="20053" xr:uid="{00000000-0005-0000-0000-0000484E0000}"/>
    <cellStyle name="20% - Accent6 3 7 3" xfId="20054" xr:uid="{00000000-0005-0000-0000-0000494E0000}"/>
    <cellStyle name="20% - Accent6 3 7 4" xfId="20055" xr:uid="{00000000-0005-0000-0000-00004A4E0000}"/>
    <cellStyle name="20% - Accent6 3 8" xfId="20056" xr:uid="{00000000-0005-0000-0000-00004B4E0000}"/>
    <cellStyle name="20% - Accent6 3 8 2" xfId="20057" xr:uid="{00000000-0005-0000-0000-00004C4E0000}"/>
    <cellStyle name="20% - Accent6 3 8 2 2" xfId="20058" xr:uid="{00000000-0005-0000-0000-00004D4E0000}"/>
    <cellStyle name="20% - Accent6 3 8 3" xfId="20059" xr:uid="{00000000-0005-0000-0000-00004E4E0000}"/>
    <cellStyle name="20% - Accent6 3 8 4" xfId="20060" xr:uid="{00000000-0005-0000-0000-00004F4E0000}"/>
    <cellStyle name="20% - Accent6 3 9" xfId="20061" xr:uid="{00000000-0005-0000-0000-0000504E0000}"/>
    <cellStyle name="20% - Accent6 3 9 2" xfId="20062" xr:uid="{00000000-0005-0000-0000-0000514E0000}"/>
    <cellStyle name="20% - Accent6 30" xfId="20063" xr:uid="{00000000-0005-0000-0000-0000524E0000}"/>
    <cellStyle name="20% - Accent6 31" xfId="20064" xr:uid="{00000000-0005-0000-0000-0000534E0000}"/>
    <cellStyle name="20% - Accent6 32" xfId="20065" xr:uid="{00000000-0005-0000-0000-0000544E0000}"/>
    <cellStyle name="20% - Accent6 33" xfId="20066" xr:uid="{00000000-0005-0000-0000-0000554E0000}"/>
    <cellStyle name="20% - Accent6 4" xfId="20067" xr:uid="{00000000-0005-0000-0000-0000564E0000}"/>
    <cellStyle name="20% - Accent6 4 10" xfId="20068" xr:uid="{00000000-0005-0000-0000-0000574E0000}"/>
    <cellStyle name="20% - Accent6 4 11" xfId="20069" xr:uid="{00000000-0005-0000-0000-0000584E0000}"/>
    <cellStyle name="20% - Accent6 4 2" xfId="20070" xr:uid="{00000000-0005-0000-0000-0000594E0000}"/>
    <cellStyle name="20% - Accent6 4 2 2" xfId="20071" xr:uid="{00000000-0005-0000-0000-00005A4E0000}"/>
    <cellStyle name="20% - Accent6 4 2 2 2" xfId="20072" xr:uid="{00000000-0005-0000-0000-00005B4E0000}"/>
    <cellStyle name="20% - Accent6 4 2 2 2 2" xfId="20073" xr:uid="{00000000-0005-0000-0000-00005C4E0000}"/>
    <cellStyle name="20% - Accent6 4 2 2 2 2 2" xfId="20074" xr:uid="{00000000-0005-0000-0000-00005D4E0000}"/>
    <cellStyle name="20% - Accent6 4 2 2 2 2 2 2" xfId="20075" xr:uid="{00000000-0005-0000-0000-00005E4E0000}"/>
    <cellStyle name="20% - Accent6 4 2 2 2 2 3" xfId="20076" xr:uid="{00000000-0005-0000-0000-00005F4E0000}"/>
    <cellStyle name="20% - Accent6 4 2 2 2 2 4" xfId="20077" xr:uid="{00000000-0005-0000-0000-0000604E0000}"/>
    <cellStyle name="20% - Accent6 4 2 2 2 3" xfId="20078" xr:uid="{00000000-0005-0000-0000-0000614E0000}"/>
    <cellStyle name="20% - Accent6 4 2 2 2 3 2" xfId="20079" xr:uid="{00000000-0005-0000-0000-0000624E0000}"/>
    <cellStyle name="20% - Accent6 4 2 2 2 3 2 2" xfId="20080" xr:uid="{00000000-0005-0000-0000-0000634E0000}"/>
    <cellStyle name="20% - Accent6 4 2 2 2 3 3" xfId="20081" xr:uid="{00000000-0005-0000-0000-0000644E0000}"/>
    <cellStyle name="20% - Accent6 4 2 2 2 3 4" xfId="20082" xr:uid="{00000000-0005-0000-0000-0000654E0000}"/>
    <cellStyle name="20% - Accent6 4 2 2 2 4" xfId="20083" xr:uid="{00000000-0005-0000-0000-0000664E0000}"/>
    <cellStyle name="20% - Accent6 4 2 2 2 4 2" xfId="20084" xr:uid="{00000000-0005-0000-0000-0000674E0000}"/>
    <cellStyle name="20% - Accent6 4 2 2 2 5" xfId="20085" xr:uid="{00000000-0005-0000-0000-0000684E0000}"/>
    <cellStyle name="20% - Accent6 4 2 2 2 6" xfId="20086" xr:uid="{00000000-0005-0000-0000-0000694E0000}"/>
    <cellStyle name="20% - Accent6 4 2 2 3" xfId="20087" xr:uid="{00000000-0005-0000-0000-00006A4E0000}"/>
    <cellStyle name="20% - Accent6 4 2 2 3 2" xfId="20088" xr:uid="{00000000-0005-0000-0000-00006B4E0000}"/>
    <cellStyle name="20% - Accent6 4 2 2 3 2 2" xfId="20089" xr:uid="{00000000-0005-0000-0000-00006C4E0000}"/>
    <cellStyle name="20% - Accent6 4 2 2 3 3" xfId="20090" xr:uid="{00000000-0005-0000-0000-00006D4E0000}"/>
    <cellStyle name="20% - Accent6 4 2 2 3 4" xfId="20091" xr:uid="{00000000-0005-0000-0000-00006E4E0000}"/>
    <cellStyle name="20% - Accent6 4 2 2 4" xfId="20092" xr:uid="{00000000-0005-0000-0000-00006F4E0000}"/>
    <cellStyle name="20% - Accent6 4 2 2 4 2" xfId="20093" xr:uid="{00000000-0005-0000-0000-0000704E0000}"/>
    <cellStyle name="20% - Accent6 4 2 2 4 2 2" xfId="20094" xr:uid="{00000000-0005-0000-0000-0000714E0000}"/>
    <cellStyle name="20% - Accent6 4 2 2 4 3" xfId="20095" xr:uid="{00000000-0005-0000-0000-0000724E0000}"/>
    <cellStyle name="20% - Accent6 4 2 2 4 4" xfId="20096" xr:uid="{00000000-0005-0000-0000-0000734E0000}"/>
    <cellStyle name="20% - Accent6 4 2 2 5" xfId="20097" xr:uid="{00000000-0005-0000-0000-0000744E0000}"/>
    <cellStyle name="20% - Accent6 4 2 2 5 2" xfId="20098" xr:uid="{00000000-0005-0000-0000-0000754E0000}"/>
    <cellStyle name="20% - Accent6 4 2 2 6" xfId="20099" xr:uid="{00000000-0005-0000-0000-0000764E0000}"/>
    <cellStyle name="20% - Accent6 4 2 2 7" xfId="20100" xr:uid="{00000000-0005-0000-0000-0000774E0000}"/>
    <cellStyle name="20% - Accent6 4 2 3" xfId="20101" xr:uid="{00000000-0005-0000-0000-0000784E0000}"/>
    <cellStyle name="20% - Accent6 4 2 4" xfId="20102" xr:uid="{00000000-0005-0000-0000-0000794E0000}"/>
    <cellStyle name="20% - Accent6 4 2 4 2" xfId="20103" xr:uid="{00000000-0005-0000-0000-00007A4E0000}"/>
    <cellStyle name="20% - Accent6 4 2 4 2 2" xfId="20104" xr:uid="{00000000-0005-0000-0000-00007B4E0000}"/>
    <cellStyle name="20% - Accent6 4 2 4 2 2 2" xfId="20105" xr:uid="{00000000-0005-0000-0000-00007C4E0000}"/>
    <cellStyle name="20% - Accent6 4 2 4 2 3" xfId="20106" xr:uid="{00000000-0005-0000-0000-00007D4E0000}"/>
    <cellStyle name="20% - Accent6 4 2 4 2 4" xfId="20107" xr:uid="{00000000-0005-0000-0000-00007E4E0000}"/>
    <cellStyle name="20% - Accent6 4 2 4 3" xfId="20108" xr:uid="{00000000-0005-0000-0000-00007F4E0000}"/>
    <cellStyle name="20% - Accent6 4 2 4 3 2" xfId="20109" xr:uid="{00000000-0005-0000-0000-0000804E0000}"/>
    <cellStyle name="20% - Accent6 4 2 4 3 2 2" xfId="20110" xr:uid="{00000000-0005-0000-0000-0000814E0000}"/>
    <cellStyle name="20% - Accent6 4 2 4 3 3" xfId="20111" xr:uid="{00000000-0005-0000-0000-0000824E0000}"/>
    <cellStyle name="20% - Accent6 4 2 4 3 4" xfId="20112" xr:uid="{00000000-0005-0000-0000-0000834E0000}"/>
    <cellStyle name="20% - Accent6 4 2 4 4" xfId="20113" xr:uid="{00000000-0005-0000-0000-0000844E0000}"/>
    <cellStyle name="20% - Accent6 4 2 4 4 2" xfId="20114" xr:uid="{00000000-0005-0000-0000-0000854E0000}"/>
    <cellStyle name="20% - Accent6 4 2 4 5" xfId="20115" xr:uid="{00000000-0005-0000-0000-0000864E0000}"/>
    <cellStyle name="20% - Accent6 4 2 4 6" xfId="20116" xr:uid="{00000000-0005-0000-0000-0000874E0000}"/>
    <cellStyle name="20% - Accent6 4 2 5" xfId="20117" xr:uid="{00000000-0005-0000-0000-0000884E0000}"/>
    <cellStyle name="20% - Accent6 4 2 5 2" xfId="20118" xr:uid="{00000000-0005-0000-0000-0000894E0000}"/>
    <cellStyle name="20% - Accent6 4 2 5 2 2" xfId="20119" xr:uid="{00000000-0005-0000-0000-00008A4E0000}"/>
    <cellStyle name="20% - Accent6 4 2 5 3" xfId="20120" xr:uid="{00000000-0005-0000-0000-00008B4E0000}"/>
    <cellStyle name="20% - Accent6 4 2 5 4" xfId="20121" xr:uid="{00000000-0005-0000-0000-00008C4E0000}"/>
    <cellStyle name="20% - Accent6 4 2 6" xfId="20122" xr:uid="{00000000-0005-0000-0000-00008D4E0000}"/>
    <cellStyle name="20% - Accent6 4 2 6 2" xfId="20123" xr:uid="{00000000-0005-0000-0000-00008E4E0000}"/>
    <cellStyle name="20% - Accent6 4 2 6 2 2" xfId="20124" xr:uid="{00000000-0005-0000-0000-00008F4E0000}"/>
    <cellStyle name="20% - Accent6 4 2 6 3" xfId="20125" xr:uid="{00000000-0005-0000-0000-0000904E0000}"/>
    <cellStyle name="20% - Accent6 4 2 6 4" xfId="20126" xr:uid="{00000000-0005-0000-0000-0000914E0000}"/>
    <cellStyle name="20% - Accent6 4 2 7" xfId="20127" xr:uid="{00000000-0005-0000-0000-0000924E0000}"/>
    <cellStyle name="20% - Accent6 4 2 7 2" xfId="20128" xr:uid="{00000000-0005-0000-0000-0000934E0000}"/>
    <cellStyle name="20% - Accent6 4 2 8" xfId="20129" xr:uid="{00000000-0005-0000-0000-0000944E0000}"/>
    <cellStyle name="20% - Accent6 4 2 9" xfId="20130" xr:uid="{00000000-0005-0000-0000-0000954E0000}"/>
    <cellStyle name="20% - Accent6 4 3" xfId="20131" xr:uid="{00000000-0005-0000-0000-0000964E0000}"/>
    <cellStyle name="20% - Accent6 4 3 2" xfId="20132" xr:uid="{00000000-0005-0000-0000-0000974E0000}"/>
    <cellStyle name="20% - Accent6 4 3 2 2" xfId="20133" xr:uid="{00000000-0005-0000-0000-0000984E0000}"/>
    <cellStyle name="20% - Accent6 4 3 2 2 2" xfId="20134" xr:uid="{00000000-0005-0000-0000-0000994E0000}"/>
    <cellStyle name="20% - Accent6 4 3 2 2 2 2" xfId="20135" xr:uid="{00000000-0005-0000-0000-00009A4E0000}"/>
    <cellStyle name="20% - Accent6 4 3 2 2 3" xfId="20136" xr:uid="{00000000-0005-0000-0000-00009B4E0000}"/>
    <cellStyle name="20% - Accent6 4 3 2 2 4" xfId="20137" xr:uid="{00000000-0005-0000-0000-00009C4E0000}"/>
    <cellStyle name="20% - Accent6 4 3 2 3" xfId="20138" xr:uid="{00000000-0005-0000-0000-00009D4E0000}"/>
    <cellStyle name="20% - Accent6 4 3 2 3 2" xfId="20139" xr:uid="{00000000-0005-0000-0000-00009E4E0000}"/>
    <cellStyle name="20% - Accent6 4 3 2 3 2 2" xfId="20140" xr:uid="{00000000-0005-0000-0000-00009F4E0000}"/>
    <cellStyle name="20% - Accent6 4 3 2 3 3" xfId="20141" xr:uid="{00000000-0005-0000-0000-0000A04E0000}"/>
    <cellStyle name="20% - Accent6 4 3 2 3 4" xfId="20142" xr:uid="{00000000-0005-0000-0000-0000A14E0000}"/>
    <cellStyle name="20% - Accent6 4 3 2 4" xfId="20143" xr:uid="{00000000-0005-0000-0000-0000A24E0000}"/>
    <cellStyle name="20% - Accent6 4 3 2 4 2" xfId="20144" xr:uid="{00000000-0005-0000-0000-0000A34E0000}"/>
    <cellStyle name="20% - Accent6 4 3 2 5" xfId="20145" xr:uid="{00000000-0005-0000-0000-0000A44E0000}"/>
    <cellStyle name="20% - Accent6 4 3 2 6" xfId="20146" xr:uid="{00000000-0005-0000-0000-0000A54E0000}"/>
    <cellStyle name="20% - Accent6 4 3 3" xfId="20147" xr:uid="{00000000-0005-0000-0000-0000A64E0000}"/>
    <cellStyle name="20% - Accent6 4 3 3 2" xfId="20148" xr:uid="{00000000-0005-0000-0000-0000A74E0000}"/>
    <cellStyle name="20% - Accent6 4 3 3 2 2" xfId="20149" xr:uid="{00000000-0005-0000-0000-0000A84E0000}"/>
    <cellStyle name="20% - Accent6 4 3 3 3" xfId="20150" xr:uid="{00000000-0005-0000-0000-0000A94E0000}"/>
    <cellStyle name="20% - Accent6 4 3 3 4" xfId="20151" xr:uid="{00000000-0005-0000-0000-0000AA4E0000}"/>
    <cellStyle name="20% - Accent6 4 3 4" xfId="20152" xr:uid="{00000000-0005-0000-0000-0000AB4E0000}"/>
    <cellStyle name="20% - Accent6 4 3 4 2" xfId="20153" xr:uid="{00000000-0005-0000-0000-0000AC4E0000}"/>
    <cellStyle name="20% - Accent6 4 3 4 2 2" xfId="20154" xr:uid="{00000000-0005-0000-0000-0000AD4E0000}"/>
    <cellStyle name="20% - Accent6 4 3 4 3" xfId="20155" xr:uid="{00000000-0005-0000-0000-0000AE4E0000}"/>
    <cellStyle name="20% - Accent6 4 3 4 4" xfId="20156" xr:uid="{00000000-0005-0000-0000-0000AF4E0000}"/>
    <cellStyle name="20% - Accent6 4 3 5" xfId="20157" xr:uid="{00000000-0005-0000-0000-0000B04E0000}"/>
    <cellStyle name="20% - Accent6 4 3 5 2" xfId="20158" xr:uid="{00000000-0005-0000-0000-0000B14E0000}"/>
    <cellStyle name="20% - Accent6 4 3 6" xfId="20159" xr:uid="{00000000-0005-0000-0000-0000B24E0000}"/>
    <cellStyle name="20% - Accent6 4 3 7" xfId="20160" xr:uid="{00000000-0005-0000-0000-0000B34E0000}"/>
    <cellStyle name="20% - Accent6 4 4" xfId="20161" xr:uid="{00000000-0005-0000-0000-0000B44E0000}"/>
    <cellStyle name="20% - Accent6 4 5" xfId="20162" xr:uid="{00000000-0005-0000-0000-0000B54E0000}"/>
    <cellStyle name="20% - Accent6 4 5 2" xfId="20163" xr:uid="{00000000-0005-0000-0000-0000B64E0000}"/>
    <cellStyle name="20% - Accent6 4 5 2 2" xfId="20164" xr:uid="{00000000-0005-0000-0000-0000B74E0000}"/>
    <cellStyle name="20% - Accent6 4 5 2 2 2" xfId="20165" xr:uid="{00000000-0005-0000-0000-0000B84E0000}"/>
    <cellStyle name="20% - Accent6 4 5 2 3" xfId="20166" xr:uid="{00000000-0005-0000-0000-0000B94E0000}"/>
    <cellStyle name="20% - Accent6 4 5 2 4" xfId="20167" xr:uid="{00000000-0005-0000-0000-0000BA4E0000}"/>
    <cellStyle name="20% - Accent6 4 5 3" xfId="20168" xr:uid="{00000000-0005-0000-0000-0000BB4E0000}"/>
    <cellStyle name="20% - Accent6 4 5 3 2" xfId="20169" xr:uid="{00000000-0005-0000-0000-0000BC4E0000}"/>
    <cellStyle name="20% - Accent6 4 5 3 2 2" xfId="20170" xr:uid="{00000000-0005-0000-0000-0000BD4E0000}"/>
    <cellStyle name="20% - Accent6 4 5 3 3" xfId="20171" xr:uid="{00000000-0005-0000-0000-0000BE4E0000}"/>
    <cellStyle name="20% - Accent6 4 5 3 4" xfId="20172" xr:uid="{00000000-0005-0000-0000-0000BF4E0000}"/>
    <cellStyle name="20% - Accent6 4 5 4" xfId="20173" xr:uid="{00000000-0005-0000-0000-0000C04E0000}"/>
    <cellStyle name="20% - Accent6 4 5 4 2" xfId="20174" xr:uid="{00000000-0005-0000-0000-0000C14E0000}"/>
    <cellStyle name="20% - Accent6 4 5 5" xfId="20175" xr:uid="{00000000-0005-0000-0000-0000C24E0000}"/>
    <cellStyle name="20% - Accent6 4 5 6" xfId="20176" xr:uid="{00000000-0005-0000-0000-0000C34E0000}"/>
    <cellStyle name="20% - Accent6 4 6" xfId="20177" xr:uid="{00000000-0005-0000-0000-0000C44E0000}"/>
    <cellStyle name="20% - Accent6 4 6 2" xfId="20178" xr:uid="{00000000-0005-0000-0000-0000C54E0000}"/>
    <cellStyle name="20% - Accent6 4 6 2 2" xfId="20179" xr:uid="{00000000-0005-0000-0000-0000C64E0000}"/>
    <cellStyle name="20% - Accent6 4 6 3" xfId="20180" xr:uid="{00000000-0005-0000-0000-0000C74E0000}"/>
    <cellStyle name="20% - Accent6 4 6 4" xfId="20181" xr:uid="{00000000-0005-0000-0000-0000C84E0000}"/>
    <cellStyle name="20% - Accent6 4 7" xfId="20182" xr:uid="{00000000-0005-0000-0000-0000C94E0000}"/>
    <cellStyle name="20% - Accent6 4 7 2" xfId="20183" xr:uid="{00000000-0005-0000-0000-0000CA4E0000}"/>
    <cellStyle name="20% - Accent6 4 7 2 2" xfId="20184" xr:uid="{00000000-0005-0000-0000-0000CB4E0000}"/>
    <cellStyle name="20% - Accent6 4 7 3" xfId="20185" xr:uid="{00000000-0005-0000-0000-0000CC4E0000}"/>
    <cellStyle name="20% - Accent6 4 7 4" xfId="20186" xr:uid="{00000000-0005-0000-0000-0000CD4E0000}"/>
    <cellStyle name="20% - Accent6 4 8" xfId="20187" xr:uid="{00000000-0005-0000-0000-0000CE4E0000}"/>
    <cellStyle name="20% - Accent6 4 8 2" xfId="20188" xr:uid="{00000000-0005-0000-0000-0000CF4E0000}"/>
    <cellStyle name="20% - Accent6 4 9" xfId="20189" xr:uid="{00000000-0005-0000-0000-0000D04E0000}"/>
    <cellStyle name="20% - Accent6 5" xfId="20190" xr:uid="{00000000-0005-0000-0000-0000D14E0000}"/>
    <cellStyle name="20% - Accent6 5 10" xfId="20191" xr:uid="{00000000-0005-0000-0000-0000D24E0000}"/>
    <cellStyle name="20% - Accent6 5 2" xfId="20192" xr:uid="{00000000-0005-0000-0000-0000D34E0000}"/>
    <cellStyle name="20% - Accent6 5 2 2" xfId="20193" xr:uid="{00000000-0005-0000-0000-0000D44E0000}"/>
    <cellStyle name="20% - Accent6 5 2 2 2" xfId="20194" xr:uid="{00000000-0005-0000-0000-0000D54E0000}"/>
    <cellStyle name="20% - Accent6 5 2 2 2 2" xfId="20195" xr:uid="{00000000-0005-0000-0000-0000D64E0000}"/>
    <cellStyle name="20% - Accent6 5 2 2 2 2 2" xfId="20196" xr:uid="{00000000-0005-0000-0000-0000D74E0000}"/>
    <cellStyle name="20% - Accent6 5 2 2 2 2 2 2" xfId="20197" xr:uid="{00000000-0005-0000-0000-0000D84E0000}"/>
    <cellStyle name="20% - Accent6 5 2 2 2 2 3" xfId="20198" xr:uid="{00000000-0005-0000-0000-0000D94E0000}"/>
    <cellStyle name="20% - Accent6 5 2 2 2 2 4" xfId="20199" xr:uid="{00000000-0005-0000-0000-0000DA4E0000}"/>
    <cellStyle name="20% - Accent6 5 2 2 2 3" xfId="20200" xr:uid="{00000000-0005-0000-0000-0000DB4E0000}"/>
    <cellStyle name="20% - Accent6 5 2 2 2 3 2" xfId="20201" xr:uid="{00000000-0005-0000-0000-0000DC4E0000}"/>
    <cellStyle name="20% - Accent6 5 2 2 2 3 2 2" xfId="20202" xr:uid="{00000000-0005-0000-0000-0000DD4E0000}"/>
    <cellStyle name="20% - Accent6 5 2 2 2 3 3" xfId="20203" xr:uid="{00000000-0005-0000-0000-0000DE4E0000}"/>
    <cellStyle name="20% - Accent6 5 2 2 2 3 4" xfId="20204" xr:uid="{00000000-0005-0000-0000-0000DF4E0000}"/>
    <cellStyle name="20% - Accent6 5 2 2 2 4" xfId="20205" xr:uid="{00000000-0005-0000-0000-0000E04E0000}"/>
    <cellStyle name="20% - Accent6 5 2 2 2 4 2" xfId="20206" xr:uid="{00000000-0005-0000-0000-0000E14E0000}"/>
    <cellStyle name="20% - Accent6 5 2 2 2 5" xfId="20207" xr:uid="{00000000-0005-0000-0000-0000E24E0000}"/>
    <cellStyle name="20% - Accent6 5 2 2 2 6" xfId="20208" xr:uid="{00000000-0005-0000-0000-0000E34E0000}"/>
    <cellStyle name="20% - Accent6 5 2 2 3" xfId="20209" xr:uid="{00000000-0005-0000-0000-0000E44E0000}"/>
    <cellStyle name="20% - Accent6 5 2 2 3 2" xfId="20210" xr:uid="{00000000-0005-0000-0000-0000E54E0000}"/>
    <cellStyle name="20% - Accent6 5 2 2 3 2 2" xfId="20211" xr:uid="{00000000-0005-0000-0000-0000E64E0000}"/>
    <cellStyle name="20% - Accent6 5 2 2 3 3" xfId="20212" xr:uid="{00000000-0005-0000-0000-0000E74E0000}"/>
    <cellStyle name="20% - Accent6 5 2 2 3 4" xfId="20213" xr:uid="{00000000-0005-0000-0000-0000E84E0000}"/>
    <cellStyle name="20% - Accent6 5 2 2 4" xfId="20214" xr:uid="{00000000-0005-0000-0000-0000E94E0000}"/>
    <cellStyle name="20% - Accent6 5 2 2 4 2" xfId="20215" xr:uid="{00000000-0005-0000-0000-0000EA4E0000}"/>
    <cellStyle name="20% - Accent6 5 2 2 4 2 2" xfId="20216" xr:uid="{00000000-0005-0000-0000-0000EB4E0000}"/>
    <cellStyle name="20% - Accent6 5 2 2 4 3" xfId="20217" xr:uid="{00000000-0005-0000-0000-0000EC4E0000}"/>
    <cellStyle name="20% - Accent6 5 2 2 4 4" xfId="20218" xr:uid="{00000000-0005-0000-0000-0000ED4E0000}"/>
    <cellStyle name="20% - Accent6 5 2 2 5" xfId="20219" xr:uid="{00000000-0005-0000-0000-0000EE4E0000}"/>
    <cellStyle name="20% - Accent6 5 2 2 5 2" xfId="20220" xr:uid="{00000000-0005-0000-0000-0000EF4E0000}"/>
    <cellStyle name="20% - Accent6 5 2 2 6" xfId="20221" xr:uid="{00000000-0005-0000-0000-0000F04E0000}"/>
    <cellStyle name="20% - Accent6 5 2 2 7" xfId="20222" xr:uid="{00000000-0005-0000-0000-0000F14E0000}"/>
    <cellStyle name="20% - Accent6 5 2 3" xfId="20223" xr:uid="{00000000-0005-0000-0000-0000F24E0000}"/>
    <cellStyle name="20% - Accent6 5 2 3 2" xfId="20224" xr:uid="{00000000-0005-0000-0000-0000F34E0000}"/>
    <cellStyle name="20% - Accent6 5 2 3 2 2" xfId="20225" xr:uid="{00000000-0005-0000-0000-0000F44E0000}"/>
    <cellStyle name="20% - Accent6 5 2 3 2 2 2" xfId="20226" xr:uid="{00000000-0005-0000-0000-0000F54E0000}"/>
    <cellStyle name="20% - Accent6 5 2 3 2 3" xfId="20227" xr:uid="{00000000-0005-0000-0000-0000F64E0000}"/>
    <cellStyle name="20% - Accent6 5 2 3 2 4" xfId="20228" xr:uid="{00000000-0005-0000-0000-0000F74E0000}"/>
    <cellStyle name="20% - Accent6 5 2 3 3" xfId="20229" xr:uid="{00000000-0005-0000-0000-0000F84E0000}"/>
    <cellStyle name="20% - Accent6 5 2 3 3 2" xfId="20230" xr:uid="{00000000-0005-0000-0000-0000F94E0000}"/>
    <cellStyle name="20% - Accent6 5 2 3 3 2 2" xfId="20231" xr:uid="{00000000-0005-0000-0000-0000FA4E0000}"/>
    <cellStyle name="20% - Accent6 5 2 3 3 3" xfId="20232" xr:uid="{00000000-0005-0000-0000-0000FB4E0000}"/>
    <cellStyle name="20% - Accent6 5 2 3 3 4" xfId="20233" xr:uid="{00000000-0005-0000-0000-0000FC4E0000}"/>
    <cellStyle name="20% - Accent6 5 2 3 4" xfId="20234" xr:uid="{00000000-0005-0000-0000-0000FD4E0000}"/>
    <cellStyle name="20% - Accent6 5 2 3 4 2" xfId="20235" xr:uid="{00000000-0005-0000-0000-0000FE4E0000}"/>
    <cellStyle name="20% - Accent6 5 2 3 5" xfId="20236" xr:uid="{00000000-0005-0000-0000-0000FF4E0000}"/>
    <cellStyle name="20% - Accent6 5 2 3 6" xfId="20237" xr:uid="{00000000-0005-0000-0000-0000004F0000}"/>
    <cellStyle name="20% - Accent6 5 2 4" xfId="20238" xr:uid="{00000000-0005-0000-0000-0000014F0000}"/>
    <cellStyle name="20% - Accent6 5 2 4 2" xfId="20239" xr:uid="{00000000-0005-0000-0000-0000024F0000}"/>
    <cellStyle name="20% - Accent6 5 2 4 2 2" xfId="20240" xr:uid="{00000000-0005-0000-0000-0000034F0000}"/>
    <cellStyle name="20% - Accent6 5 2 4 3" xfId="20241" xr:uid="{00000000-0005-0000-0000-0000044F0000}"/>
    <cellStyle name="20% - Accent6 5 2 4 4" xfId="20242" xr:uid="{00000000-0005-0000-0000-0000054F0000}"/>
    <cellStyle name="20% - Accent6 5 2 5" xfId="20243" xr:uid="{00000000-0005-0000-0000-0000064F0000}"/>
    <cellStyle name="20% - Accent6 5 2 5 2" xfId="20244" xr:uid="{00000000-0005-0000-0000-0000074F0000}"/>
    <cellStyle name="20% - Accent6 5 2 5 2 2" xfId="20245" xr:uid="{00000000-0005-0000-0000-0000084F0000}"/>
    <cellStyle name="20% - Accent6 5 2 5 3" xfId="20246" xr:uid="{00000000-0005-0000-0000-0000094F0000}"/>
    <cellStyle name="20% - Accent6 5 2 5 4" xfId="20247" xr:uid="{00000000-0005-0000-0000-00000A4F0000}"/>
    <cellStyle name="20% - Accent6 5 2 6" xfId="20248" xr:uid="{00000000-0005-0000-0000-00000B4F0000}"/>
    <cellStyle name="20% - Accent6 5 2 6 2" xfId="20249" xr:uid="{00000000-0005-0000-0000-00000C4F0000}"/>
    <cellStyle name="20% - Accent6 5 2 7" xfId="20250" xr:uid="{00000000-0005-0000-0000-00000D4F0000}"/>
    <cellStyle name="20% - Accent6 5 2 8" xfId="20251" xr:uid="{00000000-0005-0000-0000-00000E4F0000}"/>
    <cellStyle name="20% - Accent6 5 3" xfId="20252" xr:uid="{00000000-0005-0000-0000-00000F4F0000}"/>
    <cellStyle name="20% - Accent6 5 3 2" xfId="20253" xr:uid="{00000000-0005-0000-0000-0000104F0000}"/>
    <cellStyle name="20% - Accent6 5 3 2 2" xfId="20254" xr:uid="{00000000-0005-0000-0000-0000114F0000}"/>
    <cellStyle name="20% - Accent6 5 3 2 2 2" xfId="20255" xr:uid="{00000000-0005-0000-0000-0000124F0000}"/>
    <cellStyle name="20% - Accent6 5 3 2 2 2 2" xfId="20256" xr:uid="{00000000-0005-0000-0000-0000134F0000}"/>
    <cellStyle name="20% - Accent6 5 3 2 2 3" xfId="20257" xr:uid="{00000000-0005-0000-0000-0000144F0000}"/>
    <cellStyle name="20% - Accent6 5 3 2 2 4" xfId="20258" xr:uid="{00000000-0005-0000-0000-0000154F0000}"/>
    <cellStyle name="20% - Accent6 5 3 2 3" xfId="20259" xr:uid="{00000000-0005-0000-0000-0000164F0000}"/>
    <cellStyle name="20% - Accent6 5 3 2 3 2" xfId="20260" xr:uid="{00000000-0005-0000-0000-0000174F0000}"/>
    <cellStyle name="20% - Accent6 5 3 2 3 2 2" xfId="20261" xr:uid="{00000000-0005-0000-0000-0000184F0000}"/>
    <cellStyle name="20% - Accent6 5 3 2 3 3" xfId="20262" xr:uid="{00000000-0005-0000-0000-0000194F0000}"/>
    <cellStyle name="20% - Accent6 5 3 2 3 4" xfId="20263" xr:uid="{00000000-0005-0000-0000-00001A4F0000}"/>
    <cellStyle name="20% - Accent6 5 3 2 4" xfId="20264" xr:uid="{00000000-0005-0000-0000-00001B4F0000}"/>
    <cellStyle name="20% - Accent6 5 3 2 4 2" xfId="20265" xr:uid="{00000000-0005-0000-0000-00001C4F0000}"/>
    <cellStyle name="20% - Accent6 5 3 2 5" xfId="20266" xr:uid="{00000000-0005-0000-0000-00001D4F0000}"/>
    <cellStyle name="20% - Accent6 5 3 2 6" xfId="20267" xr:uid="{00000000-0005-0000-0000-00001E4F0000}"/>
    <cellStyle name="20% - Accent6 5 3 3" xfId="20268" xr:uid="{00000000-0005-0000-0000-00001F4F0000}"/>
    <cellStyle name="20% - Accent6 5 3 3 2" xfId="20269" xr:uid="{00000000-0005-0000-0000-0000204F0000}"/>
    <cellStyle name="20% - Accent6 5 3 3 2 2" xfId="20270" xr:uid="{00000000-0005-0000-0000-0000214F0000}"/>
    <cellStyle name="20% - Accent6 5 3 3 3" xfId="20271" xr:uid="{00000000-0005-0000-0000-0000224F0000}"/>
    <cellStyle name="20% - Accent6 5 3 3 4" xfId="20272" xr:uid="{00000000-0005-0000-0000-0000234F0000}"/>
    <cellStyle name="20% - Accent6 5 3 4" xfId="20273" xr:uid="{00000000-0005-0000-0000-0000244F0000}"/>
    <cellStyle name="20% - Accent6 5 3 4 2" xfId="20274" xr:uid="{00000000-0005-0000-0000-0000254F0000}"/>
    <cellStyle name="20% - Accent6 5 3 4 2 2" xfId="20275" xr:uid="{00000000-0005-0000-0000-0000264F0000}"/>
    <cellStyle name="20% - Accent6 5 3 4 3" xfId="20276" xr:uid="{00000000-0005-0000-0000-0000274F0000}"/>
    <cellStyle name="20% - Accent6 5 3 4 4" xfId="20277" xr:uid="{00000000-0005-0000-0000-0000284F0000}"/>
    <cellStyle name="20% - Accent6 5 3 5" xfId="20278" xr:uid="{00000000-0005-0000-0000-0000294F0000}"/>
    <cellStyle name="20% - Accent6 5 3 5 2" xfId="20279" xr:uid="{00000000-0005-0000-0000-00002A4F0000}"/>
    <cellStyle name="20% - Accent6 5 3 6" xfId="20280" xr:uid="{00000000-0005-0000-0000-00002B4F0000}"/>
    <cellStyle name="20% - Accent6 5 3 7" xfId="20281" xr:uid="{00000000-0005-0000-0000-00002C4F0000}"/>
    <cellStyle name="20% - Accent6 5 4" xfId="20282" xr:uid="{00000000-0005-0000-0000-00002D4F0000}"/>
    <cellStyle name="20% - Accent6 5 5" xfId="20283" xr:uid="{00000000-0005-0000-0000-00002E4F0000}"/>
    <cellStyle name="20% - Accent6 5 5 2" xfId="20284" xr:uid="{00000000-0005-0000-0000-00002F4F0000}"/>
    <cellStyle name="20% - Accent6 5 5 2 2" xfId="20285" xr:uid="{00000000-0005-0000-0000-0000304F0000}"/>
    <cellStyle name="20% - Accent6 5 5 2 2 2" xfId="20286" xr:uid="{00000000-0005-0000-0000-0000314F0000}"/>
    <cellStyle name="20% - Accent6 5 5 2 3" xfId="20287" xr:uid="{00000000-0005-0000-0000-0000324F0000}"/>
    <cellStyle name="20% - Accent6 5 5 2 4" xfId="20288" xr:uid="{00000000-0005-0000-0000-0000334F0000}"/>
    <cellStyle name="20% - Accent6 5 5 3" xfId="20289" xr:uid="{00000000-0005-0000-0000-0000344F0000}"/>
    <cellStyle name="20% - Accent6 5 5 3 2" xfId="20290" xr:uid="{00000000-0005-0000-0000-0000354F0000}"/>
    <cellStyle name="20% - Accent6 5 5 3 2 2" xfId="20291" xr:uid="{00000000-0005-0000-0000-0000364F0000}"/>
    <cellStyle name="20% - Accent6 5 5 3 3" xfId="20292" xr:uid="{00000000-0005-0000-0000-0000374F0000}"/>
    <cellStyle name="20% - Accent6 5 5 3 4" xfId="20293" xr:uid="{00000000-0005-0000-0000-0000384F0000}"/>
    <cellStyle name="20% - Accent6 5 5 4" xfId="20294" xr:uid="{00000000-0005-0000-0000-0000394F0000}"/>
    <cellStyle name="20% - Accent6 5 5 4 2" xfId="20295" xr:uid="{00000000-0005-0000-0000-00003A4F0000}"/>
    <cellStyle name="20% - Accent6 5 5 5" xfId="20296" xr:uid="{00000000-0005-0000-0000-00003B4F0000}"/>
    <cellStyle name="20% - Accent6 5 5 6" xfId="20297" xr:uid="{00000000-0005-0000-0000-00003C4F0000}"/>
    <cellStyle name="20% - Accent6 5 6" xfId="20298" xr:uid="{00000000-0005-0000-0000-00003D4F0000}"/>
    <cellStyle name="20% - Accent6 5 6 2" xfId="20299" xr:uid="{00000000-0005-0000-0000-00003E4F0000}"/>
    <cellStyle name="20% - Accent6 5 6 2 2" xfId="20300" xr:uid="{00000000-0005-0000-0000-00003F4F0000}"/>
    <cellStyle name="20% - Accent6 5 6 3" xfId="20301" xr:uid="{00000000-0005-0000-0000-0000404F0000}"/>
    <cellStyle name="20% - Accent6 5 6 4" xfId="20302" xr:uid="{00000000-0005-0000-0000-0000414F0000}"/>
    <cellStyle name="20% - Accent6 5 7" xfId="20303" xr:uid="{00000000-0005-0000-0000-0000424F0000}"/>
    <cellStyle name="20% - Accent6 5 7 2" xfId="20304" xr:uid="{00000000-0005-0000-0000-0000434F0000}"/>
    <cellStyle name="20% - Accent6 5 7 2 2" xfId="20305" xr:uid="{00000000-0005-0000-0000-0000444F0000}"/>
    <cellStyle name="20% - Accent6 5 7 3" xfId="20306" xr:uid="{00000000-0005-0000-0000-0000454F0000}"/>
    <cellStyle name="20% - Accent6 5 7 4" xfId="20307" xr:uid="{00000000-0005-0000-0000-0000464F0000}"/>
    <cellStyle name="20% - Accent6 5 8" xfId="20308" xr:uid="{00000000-0005-0000-0000-0000474F0000}"/>
    <cellStyle name="20% - Accent6 5 8 2" xfId="20309" xr:uid="{00000000-0005-0000-0000-0000484F0000}"/>
    <cellStyle name="20% - Accent6 5 9" xfId="20310" xr:uid="{00000000-0005-0000-0000-0000494F0000}"/>
    <cellStyle name="20% - Accent6 6" xfId="20311" xr:uid="{00000000-0005-0000-0000-00004A4F0000}"/>
    <cellStyle name="20% - Accent6 6 10" xfId="20312" xr:uid="{00000000-0005-0000-0000-00004B4F0000}"/>
    <cellStyle name="20% - Accent6 6 2" xfId="20313" xr:uid="{00000000-0005-0000-0000-00004C4F0000}"/>
    <cellStyle name="20% - Accent6 6 2 2" xfId="20314" xr:uid="{00000000-0005-0000-0000-00004D4F0000}"/>
    <cellStyle name="20% - Accent6 6 2 2 2" xfId="20315" xr:uid="{00000000-0005-0000-0000-00004E4F0000}"/>
    <cellStyle name="20% - Accent6 6 2 2 2 2" xfId="20316" xr:uid="{00000000-0005-0000-0000-00004F4F0000}"/>
    <cellStyle name="20% - Accent6 6 2 2 2 2 2" xfId="20317" xr:uid="{00000000-0005-0000-0000-0000504F0000}"/>
    <cellStyle name="20% - Accent6 6 2 2 2 2 2 2" xfId="20318" xr:uid="{00000000-0005-0000-0000-0000514F0000}"/>
    <cellStyle name="20% - Accent6 6 2 2 2 2 3" xfId="20319" xr:uid="{00000000-0005-0000-0000-0000524F0000}"/>
    <cellStyle name="20% - Accent6 6 2 2 2 2 4" xfId="20320" xr:uid="{00000000-0005-0000-0000-0000534F0000}"/>
    <cellStyle name="20% - Accent6 6 2 2 2 3" xfId="20321" xr:uid="{00000000-0005-0000-0000-0000544F0000}"/>
    <cellStyle name="20% - Accent6 6 2 2 2 3 2" xfId="20322" xr:uid="{00000000-0005-0000-0000-0000554F0000}"/>
    <cellStyle name="20% - Accent6 6 2 2 2 3 2 2" xfId="20323" xr:uid="{00000000-0005-0000-0000-0000564F0000}"/>
    <cellStyle name="20% - Accent6 6 2 2 2 3 3" xfId="20324" xr:uid="{00000000-0005-0000-0000-0000574F0000}"/>
    <cellStyle name="20% - Accent6 6 2 2 2 3 4" xfId="20325" xr:uid="{00000000-0005-0000-0000-0000584F0000}"/>
    <cellStyle name="20% - Accent6 6 2 2 2 4" xfId="20326" xr:uid="{00000000-0005-0000-0000-0000594F0000}"/>
    <cellStyle name="20% - Accent6 6 2 2 2 4 2" xfId="20327" xr:uid="{00000000-0005-0000-0000-00005A4F0000}"/>
    <cellStyle name="20% - Accent6 6 2 2 2 5" xfId="20328" xr:uid="{00000000-0005-0000-0000-00005B4F0000}"/>
    <cellStyle name="20% - Accent6 6 2 2 2 6" xfId="20329" xr:uid="{00000000-0005-0000-0000-00005C4F0000}"/>
    <cellStyle name="20% - Accent6 6 2 2 3" xfId="20330" xr:uid="{00000000-0005-0000-0000-00005D4F0000}"/>
    <cellStyle name="20% - Accent6 6 2 2 3 2" xfId="20331" xr:uid="{00000000-0005-0000-0000-00005E4F0000}"/>
    <cellStyle name="20% - Accent6 6 2 2 3 2 2" xfId="20332" xr:uid="{00000000-0005-0000-0000-00005F4F0000}"/>
    <cellStyle name="20% - Accent6 6 2 2 3 3" xfId="20333" xr:uid="{00000000-0005-0000-0000-0000604F0000}"/>
    <cellStyle name="20% - Accent6 6 2 2 3 4" xfId="20334" xr:uid="{00000000-0005-0000-0000-0000614F0000}"/>
    <cellStyle name="20% - Accent6 6 2 2 4" xfId="20335" xr:uid="{00000000-0005-0000-0000-0000624F0000}"/>
    <cellStyle name="20% - Accent6 6 2 2 4 2" xfId="20336" xr:uid="{00000000-0005-0000-0000-0000634F0000}"/>
    <cellStyle name="20% - Accent6 6 2 2 4 2 2" xfId="20337" xr:uid="{00000000-0005-0000-0000-0000644F0000}"/>
    <cellStyle name="20% - Accent6 6 2 2 4 3" xfId="20338" xr:uid="{00000000-0005-0000-0000-0000654F0000}"/>
    <cellStyle name="20% - Accent6 6 2 2 4 4" xfId="20339" xr:uid="{00000000-0005-0000-0000-0000664F0000}"/>
    <cellStyle name="20% - Accent6 6 2 2 5" xfId="20340" xr:uid="{00000000-0005-0000-0000-0000674F0000}"/>
    <cellStyle name="20% - Accent6 6 2 2 5 2" xfId="20341" xr:uid="{00000000-0005-0000-0000-0000684F0000}"/>
    <cellStyle name="20% - Accent6 6 2 2 6" xfId="20342" xr:uid="{00000000-0005-0000-0000-0000694F0000}"/>
    <cellStyle name="20% - Accent6 6 2 2 7" xfId="20343" xr:uid="{00000000-0005-0000-0000-00006A4F0000}"/>
    <cellStyle name="20% - Accent6 6 2 3" xfId="20344" xr:uid="{00000000-0005-0000-0000-00006B4F0000}"/>
    <cellStyle name="20% - Accent6 6 2 3 2" xfId="20345" xr:uid="{00000000-0005-0000-0000-00006C4F0000}"/>
    <cellStyle name="20% - Accent6 6 2 3 2 2" xfId="20346" xr:uid="{00000000-0005-0000-0000-00006D4F0000}"/>
    <cellStyle name="20% - Accent6 6 2 3 2 2 2" xfId="20347" xr:uid="{00000000-0005-0000-0000-00006E4F0000}"/>
    <cellStyle name="20% - Accent6 6 2 3 2 3" xfId="20348" xr:uid="{00000000-0005-0000-0000-00006F4F0000}"/>
    <cellStyle name="20% - Accent6 6 2 3 2 4" xfId="20349" xr:uid="{00000000-0005-0000-0000-0000704F0000}"/>
    <cellStyle name="20% - Accent6 6 2 3 3" xfId="20350" xr:uid="{00000000-0005-0000-0000-0000714F0000}"/>
    <cellStyle name="20% - Accent6 6 2 3 3 2" xfId="20351" xr:uid="{00000000-0005-0000-0000-0000724F0000}"/>
    <cellStyle name="20% - Accent6 6 2 3 3 2 2" xfId="20352" xr:uid="{00000000-0005-0000-0000-0000734F0000}"/>
    <cellStyle name="20% - Accent6 6 2 3 3 3" xfId="20353" xr:uid="{00000000-0005-0000-0000-0000744F0000}"/>
    <cellStyle name="20% - Accent6 6 2 3 3 4" xfId="20354" xr:uid="{00000000-0005-0000-0000-0000754F0000}"/>
    <cellStyle name="20% - Accent6 6 2 3 4" xfId="20355" xr:uid="{00000000-0005-0000-0000-0000764F0000}"/>
    <cellStyle name="20% - Accent6 6 2 3 4 2" xfId="20356" xr:uid="{00000000-0005-0000-0000-0000774F0000}"/>
    <cellStyle name="20% - Accent6 6 2 3 5" xfId="20357" xr:uid="{00000000-0005-0000-0000-0000784F0000}"/>
    <cellStyle name="20% - Accent6 6 2 3 6" xfId="20358" xr:uid="{00000000-0005-0000-0000-0000794F0000}"/>
    <cellStyle name="20% - Accent6 6 2 4" xfId="20359" xr:uid="{00000000-0005-0000-0000-00007A4F0000}"/>
    <cellStyle name="20% - Accent6 6 2 4 2" xfId="20360" xr:uid="{00000000-0005-0000-0000-00007B4F0000}"/>
    <cellStyle name="20% - Accent6 6 2 4 2 2" xfId="20361" xr:uid="{00000000-0005-0000-0000-00007C4F0000}"/>
    <cellStyle name="20% - Accent6 6 2 4 3" xfId="20362" xr:uid="{00000000-0005-0000-0000-00007D4F0000}"/>
    <cellStyle name="20% - Accent6 6 2 4 4" xfId="20363" xr:uid="{00000000-0005-0000-0000-00007E4F0000}"/>
    <cellStyle name="20% - Accent6 6 2 5" xfId="20364" xr:uid="{00000000-0005-0000-0000-00007F4F0000}"/>
    <cellStyle name="20% - Accent6 6 2 5 2" xfId="20365" xr:uid="{00000000-0005-0000-0000-0000804F0000}"/>
    <cellStyle name="20% - Accent6 6 2 5 2 2" xfId="20366" xr:uid="{00000000-0005-0000-0000-0000814F0000}"/>
    <cellStyle name="20% - Accent6 6 2 5 3" xfId="20367" xr:uid="{00000000-0005-0000-0000-0000824F0000}"/>
    <cellStyle name="20% - Accent6 6 2 5 4" xfId="20368" xr:uid="{00000000-0005-0000-0000-0000834F0000}"/>
    <cellStyle name="20% - Accent6 6 2 6" xfId="20369" xr:uid="{00000000-0005-0000-0000-0000844F0000}"/>
    <cellStyle name="20% - Accent6 6 2 6 2" xfId="20370" xr:uid="{00000000-0005-0000-0000-0000854F0000}"/>
    <cellStyle name="20% - Accent6 6 2 7" xfId="20371" xr:uid="{00000000-0005-0000-0000-0000864F0000}"/>
    <cellStyle name="20% - Accent6 6 2 8" xfId="20372" xr:uid="{00000000-0005-0000-0000-0000874F0000}"/>
    <cellStyle name="20% - Accent6 6 3" xfId="20373" xr:uid="{00000000-0005-0000-0000-0000884F0000}"/>
    <cellStyle name="20% - Accent6 6 3 2" xfId="20374" xr:uid="{00000000-0005-0000-0000-0000894F0000}"/>
    <cellStyle name="20% - Accent6 6 3 2 2" xfId="20375" xr:uid="{00000000-0005-0000-0000-00008A4F0000}"/>
    <cellStyle name="20% - Accent6 6 3 2 2 2" xfId="20376" xr:uid="{00000000-0005-0000-0000-00008B4F0000}"/>
    <cellStyle name="20% - Accent6 6 3 2 2 2 2" xfId="20377" xr:uid="{00000000-0005-0000-0000-00008C4F0000}"/>
    <cellStyle name="20% - Accent6 6 3 2 2 3" xfId="20378" xr:uid="{00000000-0005-0000-0000-00008D4F0000}"/>
    <cellStyle name="20% - Accent6 6 3 2 2 4" xfId="20379" xr:uid="{00000000-0005-0000-0000-00008E4F0000}"/>
    <cellStyle name="20% - Accent6 6 3 2 3" xfId="20380" xr:uid="{00000000-0005-0000-0000-00008F4F0000}"/>
    <cellStyle name="20% - Accent6 6 3 2 3 2" xfId="20381" xr:uid="{00000000-0005-0000-0000-0000904F0000}"/>
    <cellStyle name="20% - Accent6 6 3 2 3 2 2" xfId="20382" xr:uid="{00000000-0005-0000-0000-0000914F0000}"/>
    <cellStyle name="20% - Accent6 6 3 2 3 3" xfId="20383" xr:uid="{00000000-0005-0000-0000-0000924F0000}"/>
    <cellStyle name="20% - Accent6 6 3 2 3 4" xfId="20384" xr:uid="{00000000-0005-0000-0000-0000934F0000}"/>
    <cellStyle name="20% - Accent6 6 3 2 4" xfId="20385" xr:uid="{00000000-0005-0000-0000-0000944F0000}"/>
    <cellStyle name="20% - Accent6 6 3 2 4 2" xfId="20386" xr:uid="{00000000-0005-0000-0000-0000954F0000}"/>
    <cellStyle name="20% - Accent6 6 3 2 5" xfId="20387" xr:uid="{00000000-0005-0000-0000-0000964F0000}"/>
    <cellStyle name="20% - Accent6 6 3 2 6" xfId="20388" xr:uid="{00000000-0005-0000-0000-0000974F0000}"/>
    <cellStyle name="20% - Accent6 6 3 3" xfId="20389" xr:uid="{00000000-0005-0000-0000-0000984F0000}"/>
    <cellStyle name="20% - Accent6 6 3 3 2" xfId="20390" xr:uid="{00000000-0005-0000-0000-0000994F0000}"/>
    <cellStyle name="20% - Accent6 6 3 3 2 2" xfId="20391" xr:uid="{00000000-0005-0000-0000-00009A4F0000}"/>
    <cellStyle name="20% - Accent6 6 3 3 3" xfId="20392" xr:uid="{00000000-0005-0000-0000-00009B4F0000}"/>
    <cellStyle name="20% - Accent6 6 3 3 4" xfId="20393" xr:uid="{00000000-0005-0000-0000-00009C4F0000}"/>
    <cellStyle name="20% - Accent6 6 3 4" xfId="20394" xr:uid="{00000000-0005-0000-0000-00009D4F0000}"/>
    <cellStyle name="20% - Accent6 6 3 4 2" xfId="20395" xr:uid="{00000000-0005-0000-0000-00009E4F0000}"/>
    <cellStyle name="20% - Accent6 6 3 4 2 2" xfId="20396" xr:uid="{00000000-0005-0000-0000-00009F4F0000}"/>
    <cellStyle name="20% - Accent6 6 3 4 3" xfId="20397" xr:uid="{00000000-0005-0000-0000-0000A04F0000}"/>
    <cellStyle name="20% - Accent6 6 3 4 4" xfId="20398" xr:uid="{00000000-0005-0000-0000-0000A14F0000}"/>
    <cellStyle name="20% - Accent6 6 3 5" xfId="20399" xr:uid="{00000000-0005-0000-0000-0000A24F0000}"/>
    <cellStyle name="20% - Accent6 6 3 5 2" xfId="20400" xr:uid="{00000000-0005-0000-0000-0000A34F0000}"/>
    <cellStyle name="20% - Accent6 6 3 6" xfId="20401" xr:uid="{00000000-0005-0000-0000-0000A44F0000}"/>
    <cellStyle name="20% - Accent6 6 3 7" xfId="20402" xr:uid="{00000000-0005-0000-0000-0000A54F0000}"/>
    <cellStyle name="20% - Accent6 6 4" xfId="20403" xr:uid="{00000000-0005-0000-0000-0000A64F0000}"/>
    <cellStyle name="20% - Accent6 6 5" xfId="20404" xr:uid="{00000000-0005-0000-0000-0000A74F0000}"/>
    <cellStyle name="20% - Accent6 6 5 2" xfId="20405" xr:uid="{00000000-0005-0000-0000-0000A84F0000}"/>
    <cellStyle name="20% - Accent6 6 5 2 2" xfId="20406" xr:uid="{00000000-0005-0000-0000-0000A94F0000}"/>
    <cellStyle name="20% - Accent6 6 5 2 2 2" xfId="20407" xr:uid="{00000000-0005-0000-0000-0000AA4F0000}"/>
    <cellStyle name="20% - Accent6 6 5 2 3" xfId="20408" xr:uid="{00000000-0005-0000-0000-0000AB4F0000}"/>
    <cellStyle name="20% - Accent6 6 5 2 4" xfId="20409" xr:uid="{00000000-0005-0000-0000-0000AC4F0000}"/>
    <cellStyle name="20% - Accent6 6 5 3" xfId="20410" xr:uid="{00000000-0005-0000-0000-0000AD4F0000}"/>
    <cellStyle name="20% - Accent6 6 5 3 2" xfId="20411" xr:uid="{00000000-0005-0000-0000-0000AE4F0000}"/>
    <cellStyle name="20% - Accent6 6 5 3 2 2" xfId="20412" xr:uid="{00000000-0005-0000-0000-0000AF4F0000}"/>
    <cellStyle name="20% - Accent6 6 5 3 3" xfId="20413" xr:uid="{00000000-0005-0000-0000-0000B04F0000}"/>
    <cellStyle name="20% - Accent6 6 5 3 4" xfId="20414" xr:uid="{00000000-0005-0000-0000-0000B14F0000}"/>
    <cellStyle name="20% - Accent6 6 5 4" xfId="20415" xr:uid="{00000000-0005-0000-0000-0000B24F0000}"/>
    <cellStyle name="20% - Accent6 6 5 4 2" xfId="20416" xr:uid="{00000000-0005-0000-0000-0000B34F0000}"/>
    <cellStyle name="20% - Accent6 6 5 5" xfId="20417" xr:uid="{00000000-0005-0000-0000-0000B44F0000}"/>
    <cellStyle name="20% - Accent6 6 5 6" xfId="20418" xr:uid="{00000000-0005-0000-0000-0000B54F0000}"/>
    <cellStyle name="20% - Accent6 6 6" xfId="20419" xr:uid="{00000000-0005-0000-0000-0000B64F0000}"/>
    <cellStyle name="20% - Accent6 6 6 2" xfId="20420" xr:uid="{00000000-0005-0000-0000-0000B74F0000}"/>
    <cellStyle name="20% - Accent6 6 6 2 2" xfId="20421" xr:uid="{00000000-0005-0000-0000-0000B84F0000}"/>
    <cellStyle name="20% - Accent6 6 6 3" xfId="20422" xr:uid="{00000000-0005-0000-0000-0000B94F0000}"/>
    <cellStyle name="20% - Accent6 6 6 4" xfId="20423" xr:uid="{00000000-0005-0000-0000-0000BA4F0000}"/>
    <cellStyle name="20% - Accent6 6 7" xfId="20424" xr:uid="{00000000-0005-0000-0000-0000BB4F0000}"/>
    <cellStyle name="20% - Accent6 6 7 2" xfId="20425" xr:uid="{00000000-0005-0000-0000-0000BC4F0000}"/>
    <cellStyle name="20% - Accent6 6 7 2 2" xfId="20426" xr:uid="{00000000-0005-0000-0000-0000BD4F0000}"/>
    <cellStyle name="20% - Accent6 6 7 3" xfId="20427" xr:uid="{00000000-0005-0000-0000-0000BE4F0000}"/>
    <cellStyle name="20% - Accent6 6 7 4" xfId="20428" xr:uid="{00000000-0005-0000-0000-0000BF4F0000}"/>
    <cellStyle name="20% - Accent6 6 8" xfId="20429" xr:uid="{00000000-0005-0000-0000-0000C04F0000}"/>
    <cellStyle name="20% - Accent6 6 8 2" xfId="20430" xr:uid="{00000000-0005-0000-0000-0000C14F0000}"/>
    <cellStyle name="20% - Accent6 6 9" xfId="20431" xr:uid="{00000000-0005-0000-0000-0000C24F0000}"/>
    <cellStyle name="20% - Accent6 7" xfId="20432" xr:uid="{00000000-0005-0000-0000-0000C34F0000}"/>
    <cellStyle name="20% - Accent6 7 10" xfId="20433" xr:uid="{00000000-0005-0000-0000-0000C44F0000}"/>
    <cellStyle name="20% - Accent6 7 2" xfId="20434" xr:uid="{00000000-0005-0000-0000-0000C54F0000}"/>
    <cellStyle name="20% - Accent6 7 2 2" xfId="20435" xr:uid="{00000000-0005-0000-0000-0000C64F0000}"/>
    <cellStyle name="20% - Accent6 7 2 2 2" xfId="20436" xr:uid="{00000000-0005-0000-0000-0000C74F0000}"/>
    <cellStyle name="20% - Accent6 7 2 2 2 2" xfId="20437" xr:uid="{00000000-0005-0000-0000-0000C84F0000}"/>
    <cellStyle name="20% - Accent6 7 2 2 2 2 2" xfId="20438" xr:uid="{00000000-0005-0000-0000-0000C94F0000}"/>
    <cellStyle name="20% - Accent6 7 2 2 2 2 2 2" xfId="20439" xr:uid="{00000000-0005-0000-0000-0000CA4F0000}"/>
    <cellStyle name="20% - Accent6 7 2 2 2 2 3" xfId="20440" xr:uid="{00000000-0005-0000-0000-0000CB4F0000}"/>
    <cellStyle name="20% - Accent6 7 2 2 2 2 4" xfId="20441" xr:uid="{00000000-0005-0000-0000-0000CC4F0000}"/>
    <cellStyle name="20% - Accent6 7 2 2 2 3" xfId="20442" xr:uid="{00000000-0005-0000-0000-0000CD4F0000}"/>
    <cellStyle name="20% - Accent6 7 2 2 2 3 2" xfId="20443" xr:uid="{00000000-0005-0000-0000-0000CE4F0000}"/>
    <cellStyle name="20% - Accent6 7 2 2 2 3 2 2" xfId="20444" xr:uid="{00000000-0005-0000-0000-0000CF4F0000}"/>
    <cellStyle name="20% - Accent6 7 2 2 2 3 3" xfId="20445" xr:uid="{00000000-0005-0000-0000-0000D04F0000}"/>
    <cellStyle name="20% - Accent6 7 2 2 2 3 4" xfId="20446" xr:uid="{00000000-0005-0000-0000-0000D14F0000}"/>
    <cellStyle name="20% - Accent6 7 2 2 2 4" xfId="20447" xr:uid="{00000000-0005-0000-0000-0000D24F0000}"/>
    <cellStyle name="20% - Accent6 7 2 2 2 4 2" xfId="20448" xr:uid="{00000000-0005-0000-0000-0000D34F0000}"/>
    <cellStyle name="20% - Accent6 7 2 2 2 5" xfId="20449" xr:uid="{00000000-0005-0000-0000-0000D44F0000}"/>
    <cellStyle name="20% - Accent6 7 2 2 2 6" xfId="20450" xr:uid="{00000000-0005-0000-0000-0000D54F0000}"/>
    <cellStyle name="20% - Accent6 7 2 2 3" xfId="20451" xr:uid="{00000000-0005-0000-0000-0000D64F0000}"/>
    <cellStyle name="20% - Accent6 7 2 2 3 2" xfId="20452" xr:uid="{00000000-0005-0000-0000-0000D74F0000}"/>
    <cellStyle name="20% - Accent6 7 2 2 3 2 2" xfId="20453" xr:uid="{00000000-0005-0000-0000-0000D84F0000}"/>
    <cellStyle name="20% - Accent6 7 2 2 3 3" xfId="20454" xr:uid="{00000000-0005-0000-0000-0000D94F0000}"/>
    <cellStyle name="20% - Accent6 7 2 2 3 4" xfId="20455" xr:uid="{00000000-0005-0000-0000-0000DA4F0000}"/>
    <cellStyle name="20% - Accent6 7 2 2 4" xfId="20456" xr:uid="{00000000-0005-0000-0000-0000DB4F0000}"/>
    <cellStyle name="20% - Accent6 7 2 2 4 2" xfId="20457" xr:uid="{00000000-0005-0000-0000-0000DC4F0000}"/>
    <cellStyle name="20% - Accent6 7 2 2 4 2 2" xfId="20458" xr:uid="{00000000-0005-0000-0000-0000DD4F0000}"/>
    <cellStyle name="20% - Accent6 7 2 2 4 3" xfId="20459" xr:uid="{00000000-0005-0000-0000-0000DE4F0000}"/>
    <cellStyle name="20% - Accent6 7 2 2 4 4" xfId="20460" xr:uid="{00000000-0005-0000-0000-0000DF4F0000}"/>
    <cellStyle name="20% - Accent6 7 2 2 5" xfId="20461" xr:uid="{00000000-0005-0000-0000-0000E04F0000}"/>
    <cellStyle name="20% - Accent6 7 2 2 5 2" xfId="20462" xr:uid="{00000000-0005-0000-0000-0000E14F0000}"/>
    <cellStyle name="20% - Accent6 7 2 2 6" xfId="20463" xr:uid="{00000000-0005-0000-0000-0000E24F0000}"/>
    <cellStyle name="20% - Accent6 7 2 2 7" xfId="20464" xr:uid="{00000000-0005-0000-0000-0000E34F0000}"/>
    <cellStyle name="20% - Accent6 7 2 3" xfId="20465" xr:uid="{00000000-0005-0000-0000-0000E44F0000}"/>
    <cellStyle name="20% - Accent6 7 2 3 2" xfId="20466" xr:uid="{00000000-0005-0000-0000-0000E54F0000}"/>
    <cellStyle name="20% - Accent6 7 2 3 2 2" xfId="20467" xr:uid="{00000000-0005-0000-0000-0000E64F0000}"/>
    <cellStyle name="20% - Accent6 7 2 3 2 2 2" xfId="20468" xr:uid="{00000000-0005-0000-0000-0000E74F0000}"/>
    <cellStyle name="20% - Accent6 7 2 3 2 3" xfId="20469" xr:uid="{00000000-0005-0000-0000-0000E84F0000}"/>
    <cellStyle name="20% - Accent6 7 2 3 2 4" xfId="20470" xr:uid="{00000000-0005-0000-0000-0000E94F0000}"/>
    <cellStyle name="20% - Accent6 7 2 3 3" xfId="20471" xr:uid="{00000000-0005-0000-0000-0000EA4F0000}"/>
    <cellStyle name="20% - Accent6 7 2 3 3 2" xfId="20472" xr:uid="{00000000-0005-0000-0000-0000EB4F0000}"/>
    <cellStyle name="20% - Accent6 7 2 3 3 2 2" xfId="20473" xr:uid="{00000000-0005-0000-0000-0000EC4F0000}"/>
    <cellStyle name="20% - Accent6 7 2 3 3 3" xfId="20474" xr:uid="{00000000-0005-0000-0000-0000ED4F0000}"/>
    <cellStyle name="20% - Accent6 7 2 3 3 4" xfId="20475" xr:uid="{00000000-0005-0000-0000-0000EE4F0000}"/>
    <cellStyle name="20% - Accent6 7 2 3 4" xfId="20476" xr:uid="{00000000-0005-0000-0000-0000EF4F0000}"/>
    <cellStyle name="20% - Accent6 7 2 3 4 2" xfId="20477" xr:uid="{00000000-0005-0000-0000-0000F04F0000}"/>
    <cellStyle name="20% - Accent6 7 2 3 5" xfId="20478" xr:uid="{00000000-0005-0000-0000-0000F14F0000}"/>
    <cellStyle name="20% - Accent6 7 2 3 6" xfId="20479" xr:uid="{00000000-0005-0000-0000-0000F24F0000}"/>
    <cellStyle name="20% - Accent6 7 2 4" xfId="20480" xr:uid="{00000000-0005-0000-0000-0000F34F0000}"/>
    <cellStyle name="20% - Accent6 7 2 4 2" xfId="20481" xr:uid="{00000000-0005-0000-0000-0000F44F0000}"/>
    <cellStyle name="20% - Accent6 7 2 4 2 2" xfId="20482" xr:uid="{00000000-0005-0000-0000-0000F54F0000}"/>
    <cellStyle name="20% - Accent6 7 2 4 3" xfId="20483" xr:uid="{00000000-0005-0000-0000-0000F64F0000}"/>
    <cellStyle name="20% - Accent6 7 2 4 4" xfId="20484" xr:uid="{00000000-0005-0000-0000-0000F74F0000}"/>
    <cellStyle name="20% - Accent6 7 2 5" xfId="20485" xr:uid="{00000000-0005-0000-0000-0000F84F0000}"/>
    <cellStyle name="20% - Accent6 7 2 5 2" xfId="20486" xr:uid="{00000000-0005-0000-0000-0000F94F0000}"/>
    <cellStyle name="20% - Accent6 7 2 5 2 2" xfId="20487" xr:uid="{00000000-0005-0000-0000-0000FA4F0000}"/>
    <cellStyle name="20% - Accent6 7 2 5 3" xfId="20488" xr:uid="{00000000-0005-0000-0000-0000FB4F0000}"/>
    <cellStyle name="20% - Accent6 7 2 5 4" xfId="20489" xr:uid="{00000000-0005-0000-0000-0000FC4F0000}"/>
    <cellStyle name="20% - Accent6 7 2 6" xfId="20490" xr:uid="{00000000-0005-0000-0000-0000FD4F0000}"/>
    <cellStyle name="20% - Accent6 7 2 6 2" xfId="20491" xr:uid="{00000000-0005-0000-0000-0000FE4F0000}"/>
    <cellStyle name="20% - Accent6 7 2 7" xfId="20492" xr:uid="{00000000-0005-0000-0000-0000FF4F0000}"/>
    <cellStyle name="20% - Accent6 7 2 8" xfId="20493" xr:uid="{00000000-0005-0000-0000-000000500000}"/>
    <cellStyle name="20% - Accent6 7 3" xfId="20494" xr:uid="{00000000-0005-0000-0000-000001500000}"/>
    <cellStyle name="20% - Accent6 7 3 2" xfId="20495" xr:uid="{00000000-0005-0000-0000-000002500000}"/>
    <cellStyle name="20% - Accent6 7 3 2 2" xfId="20496" xr:uid="{00000000-0005-0000-0000-000003500000}"/>
    <cellStyle name="20% - Accent6 7 3 2 2 2" xfId="20497" xr:uid="{00000000-0005-0000-0000-000004500000}"/>
    <cellStyle name="20% - Accent6 7 3 2 2 2 2" xfId="20498" xr:uid="{00000000-0005-0000-0000-000005500000}"/>
    <cellStyle name="20% - Accent6 7 3 2 2 3" xfId="20499" xr:uid="{00000000-0005-0000-0000-000006500000}"/>
    <cellStyle name="20% - Accent6 7 3 2 2 4" xfId="20500" xr:uid="{00000000-0005-0000-0000-000007500000}"/>
    <cellStyle name="20% - Accent6 7 3 2 3" xfId="20501" xr:uid="{00000000-0005-0000-0000-000008500000}"/>
    <cellStyle name="20% - Accent6 7 3 2 3 2" xfId="20502" xr:uid="{00000000-0005-0000-0000-000009500000}"/>
    <cellStyle name="20% - Accent6 7 3 2 3 2 2" xfId="20503" xr:uid="{00000000-0005-0000-0000-00000A500000}"/>
    <cellStyle name="20% - Accent6 7 3 2 3 3" xfId="20504" xr:uid="{00000000-0005-0000-0000-00000B500000}"/>
    <cellStyle name="20% - Accent6 7 3 2 3 4" xfId="20505" xr:uid="{00000000-0005-0000-0000-00000C500000}"/>
    <cellStyle name="20% - Accent6 7 3 2 4" xfId="20506" xr:uid="{00000000-0005-0000-0000-00000D500000}"/>
    <cellStyle name="20% - Accent6 7 3 2 4 2" xfId="20507" xr:uid="{00000000-0005-0000-0000-00000E500000}"/>
    <cellStyle name="20% - Accent6 7 3 2 5" xfId="20508" xr:uid="{00000000-0005-0000-0000-00000F500000}"/>
    <cellStyle name="20% - Accent6 7 3 2 6" xfId="20509" xr:uid="{00000000-0005-0000-0000-000010500000}"/>
    <cellStyle name="20% - Accent6 7 3 3" xfId="20510" xr:uid="{00000000-0005-0000-0000-000011500000}"/>
    <cellStyle name="20% - Accent6 7 3 3 2" xfId="20511" xr:uid="{00000000-0005-0000-0000-000012500000}"/>
    <cellStyle name="20% - Accent6 7 3 3 2 2" xfId="20512" xr:uid="{00000000-0005-0000-0000-000013500000}"/>
    <cellStyle name="20% - Accent6 7 3 3 3" xfId="20513" xr:uid="{00000000-0005-0000-0000-000014500000}"/>
    <cellStyle name="20% - Accent6 7 3 3 4" xfId="20514" xr:uid="{00000000-0005-0000-0000-000015500000}"/>
    <cellStyle name="20% - Accent6 7 3 4" xfId="20515" xr:uid="{00000000-0005-0000-0000-000016500000}"/>
    <cellStyle name="20% - Accent6 7 3 4 2" xfId="20516" xr:uid="{00000000-0005-0000-0000-000017500000}"/>
    <cellStyle name="20% - Accent6 7 3 4 2 2" xfId="20517" xr:uid="{00000000-0005-0000-0000-000018500000}"/>
    <cellStyle name="20% - Accent6 7 3 4 3" xfId="20518" xr:uid="{00000000-0005-0000-0000-000019500000}"/>
    <cellStyle name="20% - Accent6 7 3 4 4" xfId="20519" xr:uid="{00000000-0005-0000-0000-00001A500000}"/>
    <cellStyle name="20% - Accent6 7 3 5" xfId="20520" xr:uid="{00000000-0005-0000-0000-00001B500000}"/>
    <cellStyle name="20% - Accent6 7 3 5 2" xfId="20521" xr:uid="{00000000-0005-0000-0000-00001C500000}"/>
    <cellStyle name="20% - Accent6 7 3 6" xfId="20522" xr:uid="{00000000-0005-0000-0000-00001D500000}"/>
    <cellStyle name="20% - Accent6 7 3 7" xfId="20523" xr:uid="{00000000-0005-0000-0000-00001E500000}"/>
    <cellStyle name="20% - Accent6 7 4" xfId="20524" xr:uid="{00000000-0005-0000-0000-00001F500000}"/>
    <cellStyle name="20% - Accent6 7 5" xfId="20525" xr:uid="{00000000-0005-0000-0000-000020500000}"/>
    <cellStyle name="20% - Accent6 7 5 2" xfId="20526" xr:uid="{00000000-0005-0000-0000-000021500000}"/>
    <cellStyle name="20% - Accent6 7 5 2 2" xfId="20527" xr:uid="{00000000-0005-0000-0000-000022500000}"/>
    <cellStyle name="20% - Accent6 7 5 2 2 2" xfId="20528" xr:uid="{00000000-0005-0000-0000-000023500000}"/>
    <cellStyle name="20% - Accent6 7 5 2 3" xfId="20529" xr:uid="{00000000-0005-0000-0000-000024500000}"/>
    <cellStyle name="20% - Accent6 7 5 2 4" xfId="20530" xr:uid="{00000000-0005-0000-0000-000025500000}"/>
    <cellStyle name="20% - Accent6 7 5 3" xfId="20531" xr:uid="{00000000-0005-0000-0000-000026500000}"/>
    <cellStyle name="20% - Accent6 7 5 3 2" xfId="20532" xr:uid="{00000000-0005-0000-0000-000027500000}"/>
    <cellStyle name="20% - Accent6 7 5 3 2 2" xfId="20533" xr:uid="{00000000-0005-0000-0000-000028500000}"/>
    <cellStyle name="20% - Accent6 7 5 3 3" xfId="20534" xr:uid="{00000000-0005-0000-0000-000029500000}"/>
    <cellStyle name="20% - Accent6 7 5 3 4" xfId="20535" xr:uid="{00000000-0005-0000-0000-00002A500000}"/>
    <cellStyle name="20% - Accent6 7 5 4" xfId="20536" xr:uid="{00000000-0005-0000-0000-00002B500000}"/>
    <cellStyle name="20% - Accent6 7 5 4 2" xfId="20537" xr:uid="{00000000-0005-0000-0000-00002C500000}"/>
    <cellStyle name="20% - Accent6 7 5 5" xfId="20538" xr:uid="{00000000-0005-0000-0000-00002D500000}"/>
    <cellStyle name="20% - Accent6 7 5 6" xfId="20539" xr:uid="{00000000-0005-0000-0000-00002E500000}"/>
    <cellStyle name="20% - Accent6 7 6" xfId="20540" xr:uid="{00000000-0005-0000-0000-00002F500000}"/>
    <cellStyle name="20% - Accent6 7 6 2" xfId="20541" xr:uid="{00000000-0005-0000-0000-000030500000}"/>
    <cellStyle name="20% - Accent6 7 6 2 2" xfId="20542" xr:uid="{00000000-0005-0000-0000-000031500000}"/>
    <cellStyle name="20% - Accent6 7 6 3" xfId="20543" xr:uid="{00000000-0005-0000-0000-000032500000}"/>
    <cellStyle name="20% - Accent6 7 6 4" xfId="20544" xr:uid="{00000000-0005-0000-0000-000033500000}"/>
    <cellStyle name="20% - Accent6 7 7" xfId="20545" xr:uid="{00000000-0005-0000-0000-000034500000}"/>
    <cellStyle name="20% - Accent6 7 7 2" xfId="20546" xr:uid="{00000000-0005-0000-0000-000035500000}"/>
    <cellStyle name="20% - Accent6 7 7 2 2" xfId="20547" xr:uid="{00000000-0005-0000-0000-000036500000}"/>
    <cellStyle name="20% - Accent6 7 7 3" xfId="20548" xr:uid="{00000000-0005-0000-0000-000037500000}"/>
    <cellStyle name="20% - Accent6 7 7 4" xfId="20549" xr:uid="{00000000-0005-0000-0000-000038500000}"/>
    <cellStyle name="20% - Accent6 7 8" xfId="20550" xr:uid="{00000000-0005-0000-0000-000039500000}"/>
    <cellStyle name="20% - Accent6 7 8 2" xfId="20551" xr:uid="{00000000-0005-0000-0000-00003A500000}"/>
    <cellStyle name="20% - Accent6 7 9" xfId="20552" xr:uid="{00000000-0005-0000-0000-00003B500000}"/>
    <cellStyle name="20% - Accent6 8" xfId="20553" xr:uid="{00000000-0005-0000-0000-00003C500000}"/>
    <cellStyle name="20% - Accent6 8 10" xfId="20554" xr:uid="{00000000-0005-0000-0000-00003D500000}"/>
    <cellStyle name="20% - Accent6 8 2" xfId="20555" xr:uid="{00000000-0005-0000-0000-00003E500000}"/>
    <cellStyle name="20% - Accent6 8 2 2" xfId="20556" xr:uid="{00000000-0005-0000-0000-00003F500000}"/>
    <cellStyle name="20% - Accent6 8 2 2 2" xfId="20557" xr:uid="{00000000-0005-0000-0000-000040500000}"/>
    <cellStyle name="20% - Accent6 8 2 2 2 2" xfId="20558" xr:uid="{00000000-0005-0000-0000-000041500000}"/>
    <cellStyle name="20% - Accent6 8 2 2 2 2 2" xfId="20559" xr:uid="{00000000-0005-0000-0000-000042500000}"/>
    <cellStyle name="20% - Accent6 8 2 2 2 2 2 2" xfId="20560" xr:uid="{00000000-0005-0000-0000-000043500000}"/>
    <cellStyle name="20% - Accent6 8 2 2 2 2 3" xfId="20561" xr:uid="{00000000-0005-0000-0000-000044500000}"/>
    <cellStyle name="20% - Accent6 8 2 2 2 2 4" xfId="20562" xr:uid="{00000000-0005-0000-0000-000045500000}"/>
    <cellStyle name="20% - Accent6 8 2 2 2 3" xfId="20563" xr:uid="{00000000-0005-0000-0000-000046500000}"/>
    <cellStyle name="20% - Accent6 8 2 2 2 3 2" xfId="20564" xr:uid="{00000000-0005-0000-0000-000047500000}"/>
    <cellStyle name="20% - Accent6 8 2 2 2 3 2 2" xfId="20565" xr:uid="{00000000-0005-0000-0000-000048500000}"/>
    <cellStyle name="20% - Accent6 8 2 2 2 3 3" xfId="20566" xr:uid="{00000000-0005-0000-0000-000049500000}"/>
    <cellStyle name="20% - Accent6 8 2 2 2 3 4" xfId="20567" xr:uid="{00000000-0005-0000-0000-00004A500000}"/>
    <cellStyle name="20% - Accent6 8 2 2 2 4" xfId="20568" xr:uid="{00000000-0005-0000-0000-00004B500000}"/>
    <cellStyle name="20% - Accent6 8 2 2 2 4 2" xfId="20569" xr:uid="{00000000-0005-0000-0000-00004C500000}"/>
    <cellStyle name="20% - Accent6 8 2 2 2 5" xfId="20570" xr:uid="{00000000-0005-0000-0000-00004D500000}"/>
    <cellStyle name="20% - Accent6 8 2 2 2 6" xfId="20571" xr:uid="{00000000-0005-0000-0000-00004E500000}"/>
    <cellStyle name="20% - Accent6 8 2 2 3" xfId="20572" xr:uid="{00000000-0005-0000-0000-00004F500000}"/>
    <cellStyle name="20% - Accent6 8 2 2 3 2" xfId="20573" xr:uid="{00000000-0005-0000-0000-000050500000}"/>
    <cellStyle name="20% - Accent6 8 2 2 3 2 2" xfId="20574" xr:uid="{00000000-0005-0000-0000-000051500000}"/>
    <cellStyle name="20% - Accent6 8 2 2 3 3" xfId="20575" xr:uid="{00000000-0005-0000-0000-000052500000}"/>
    <cellStyle name="20% - Accent6 8 2 2 3 4" xfId="20576" xr:uid="{00000000-0005-0000-0000-000053500000}"/>
    <cellStyle name="20% - Accent6 8 2 2 4" xfId="20577" xr:uid="{00000000-0005-0000-0000-000054500000}"/>
    <cellStyle name="20% - Accent6 8 2 2 4 2" xfId="20578" xr:uid="{00000000-0005-0000-0000-000055500000}"/>
    <cellStyle name="20% - Accent6 8 2 2 4 2 2" xfId="20579" xr:uid="{00000000-0005-0000-0000-000056500000}"/>
    <cellStyle name="20% - Accent6 8 2 2 4 3" xfId="20580" xr:uid="{00000000-0005-0000-0000-000057500000}"/>
    <cellStyle name="20% - Accent6 8 2 2 4 4" xfId="20581" xr:uid="{00000000-0005-0000-0000-000058500000}"/>
    <cellStyle name="20% - Accent6 8 2 2 5" xfId="20582" xr:uid="{00000000-0005-0000-0000-000059500000}"/>
    <cellStyle name="20% - Accent6 8 2 2 5 2" xfId="20583" xr:uid="{00000000-0005-0000-0000-00005A500000}"/>
    <cellStyle name="20% - Accent6 8 2 2 6" xfId="20584" xr:uid="{00000000-0005-0000-0000-00005B500000}"/>
    <cellStyle name="20% - Accent6 8 2 2 7" xfId="20585" xr:uid="{00000000-0005-0000-0000-00005C500000}"/>
    <cellStyle name="20% - Accent6 8 2 3" xfId="20586" xr:uid="{00000000-0005-0000-0000-00005D500000}"/>
    <cellStyle name="20% - Accent6 8 2 3 2" xfId="20587" xr:uid="{00000000-0005-0000-0000-00005E500000}"/>
    <cellStyle name="20% - Accent6 8 2 3 2 2" xfId="20588" xr:uid="{00000000-0005-0000-0000-00005F500000}"/>
    <cellStyle name="20% - Accent6 8 2 3 2 2 2" xfId="20589" xr:uid="{00000000-0005-0000-0000-000060500000}"/>
    <cellStyle name="20% - Accent6 8 2 3 2 3" xfId="20590" xr:uid="{00000000-0005-0000-0000-000061500000}"/>
    <cellStyle name="20% - Accent6 8 2 3 2 4" xfId="20591" xr:uid="{00000000-0005-0000-0000-000062500000}"/>
    <cellStyle name="20% - Accent6 8 2 3 3" xfId="20592" xr:uid="{00000000-0005-0000-0000-000063500000}"/>
    <cellStyle name="20% - Accent6 8 2 3 3 2" xfId="20593" xr:uid="{00000000-0005-0000-0000-000064500000}"/>
    <cellStyle name="20% - Accent6 8 2 3 3 2 2" xfId="20594" xr:uid="{00000000-0005-0000-0000-000065500000}"/>
    <cellStyle name="20% - Accent6 8 2 3 3 3" xfId="20595" xr:uid="{00000000-0005-0000-0000-000066500000}"/>
    <cellStyle name="20% - Accent6 8 2 3 3 4" xfId="20596" xr:uid="{00000000-0005-0000-0000-000067500000}"/>
    <cellStyle name="20% - Accent6 8 2 3 4" xfId="20597" xr:uid="{00000000-0005-0000-0000-000068500000}"/>
    <cellStyle name="20% - Accent6 8 2 3 4 2" xfId="20598" xr:uid="{00000000-0005-0000-0000-000069500000}"/>
    <cellStyle name="20% - Accent6 8 2 3 5" xfId="20599" xr:uid="{00000000-0005-0000-0000-00006A500000}"/>
    <cellStyle name="20% - Accent6 8 2 3 6" xfId="20600" xr:uid="{00000000-0005-0000-0000-00006B500000}"/>
    <cellStyle name="20% - Accent6 8 2 4" xfId="20601" xr:uid="{00000000-0005-0000-0000-00006C500000}"/>
    <cellStyle name="20% - Accent6 8 2 4 2" xfId="20602" xr:uid="{00000000-0005-0000-0000-00006D500000}"/>
    <cellStyle name="20% - Accent6 8 2 4 2 2" xfId="20603" xr:uid="{00000000-0005-0000-0000-00006E500000}"/>
    <cellStyle name="20% - Accent6 8 2 4 3" xfId="20604" xr:uid="{00000000-0005-0000-0000-00006F500000}"/>
    <cellStyle name="20% - Accent6 8 2 4 4" xfId="20605" xr:uid="{00000000-0005-0000-0000-000070500000}"/>
    <cellStyle name="20% - Accent6 8 2 5" xfId="20606" xr:uid="{00000000-0005-0000-0000-000071500000}"/>
    <cellStyle name="20% - Accent6 8 2 5 2" xfId="20607" xr:uid="{00000000-0005-0000-0000-000072500000}"/>
    <cellStyle name="20% - Accent6 8 2 5 2 2" xfId="20608" xr:uid="{00000000-0005-0000-0000-000073500000}"/>
    <cellStyle name="20% - Accent6 8 2 5 3" xfId="20609" xr:uid="{00000000-0005-0000-0000-000074500000}"/>
    <cellStyle name="20% - Accent6 8 2 5 4" xfId="20610" xr:uid="{00000000-0005-0000-0000-000075500000}"/>
    <cellStyle name="20% - Accent6 8 2 6" xfId="20611" xr:uid="{00000000-0005-0000-0000-000076500000}"/>
    <cellStyle name="20% - Accent6 8 2 6 2" xfId="20612" xr:uid="{00000000-0005-0000-0000-000077500000}"/>
    <cellStyle name="20% - Accent6 8 2 7" xfId="20613" xr:uid="{00000000-0005-0000-0000-000078500000}"/>
    <cellStyle name="20% - Accent6 8 2 8" xfId="20614" xr:uid="{00000000-0005-0000-0000-000079500000}"/>
    <cellStyle name="20% - Accent6 8 3" xfId="20615" xr:uid="{00000000-0005-0000-0000-00007A500000}"/>
    <cellStyle name="20% - Accent6 8 3 2" xfId="20616" xr:uid="{00000000-0005-0000-0000-00007B500000}"/>
    <cellStyle name="20% - Accent6 8 3 2 2" xfId="20617" xr:uid="{00000000-0005-0000-0000-00007C500000}"/>
    <cellStyle name="20% - Accent6 8 3 2 2 2" xfId="20618" xr:uid="{00000000-0005-0000-0000-00007D500000}"/>
    <cellStyle name="20% - Accent6 8 3 2 2 2 2" xfId="20619" xr:uid="{00000000-0005-0000-0000-00007E500000}"/>
    <cellStyle name="20% - Accent6 8 3 2 2 3" xfId="20620" xr:uid="{00000000-0005-0000-0000-00007F500000}"/>
    <cellStyle name="20% - Accent6 8 3 2 2 4" xfId="20621" xr:uid="{00000000-0005-0000-0000-000080500000}"/>
    <cellStyle name="20% - Accent6 8 3 2 3" xfId="20622" xr:uid="{00000000-0005-0000-0000-000081500000}"/>
    <cellStyle name="20% - Accent6 8 3 2 3 2" xfId="20623" xr:uid="{00000000-0005-0000-0000-000082500000}"/>
    <cellStyle name="20% - Accent6 8 3 2 3 2 2" xfId="20624" xr:uid="{00000000-0005-0000-0000-000083500000}"/>
    <cellStyle name="20% - Accent6 8 3 2 3 3" xfId="20625" xr:uid="{00000000-0005-0000-0000-000084500000}"/>
    <cellStyle name="20% - Accent6 8 3 2 3 4" xfId="20626" xr:uid="{00000000-0005-0000-0000-000085500000}"/>
    <cellStyle name="20% - Accent6 8 3 2 4" xfId="20627" xr:uid="{00000000-0005-0000-0000-000086500000}"/>
    <cellStyle name="20% - Accent6 8 3 2 4 2" xfId="20628" xr:uid="{00000000-0005-0000-0000-000087500000}"/>
    <cellStyle name="20% - Accent6 8 3 2 5" xfId="20629" xr:uid="{00000000-0005-0000-0000-000088500000}"/>
    <cellStyle name="20% - Accent6 8 3 2 6" xfId="20630" xr:uid="{00000000-0005-0000-0000-000089500000}"/>
    <cellStyle name="20% - Accent6 8 3 3" xfId="20631" xr:uid="{00000000-0005-0000-0000-00008A500000}"/>
    <cellStyle name="20% - Accent6 8 3 3 2" xfId="20632" xr:uid="{00000000-0005-0000-0000-00008B500000}"/>
    <cellStyle name="20% - Accent6 8 3 3 2 2" xfId="20633" xr:uid="{00000000-0005-0000-0000-00008C500000}"/>
    <cellStyle name="20% - Accent6 8 3 3 3" xfId="20634" xr:uid="{00000000-0005-0000-0000-00008D500000}"/>
    <cellStyle name="20% - Accent6 8 3 3 4" xfId="20635" xr:uid="{00000000-0005-0000-0000-00008E500000}"/>
    <cellStyle name="20% - Accent6 8 3 4" xfId="20636" xr:uid="{00000000-0005-0000-0000-00008F500000}"/>
    <cellStyle name="20% - Accent6 8 3 4 2" xfId="20637" xr:uid="{00000000-0005-0000-0000-000090500000}"/>
    <cellStyle name="20% - Accent6 8 3 4 2 2" xfId="20638" xr:uid="{00000000-0005-0000-0000-000091500000}"/>
    <cellStyle name="20% - Accent6 8 3 4 3" xfId="20639" xr:uid="{00000000-0005-0000-0000-000092500000}"/>
    <cellStyle name="20% - Accent6 8 3 4 4" xfId="20640" xr:uid="{00000000-0005-0000-0000-000093500000}"/>
    <cellStyle name="20% - Accent6 8 3 5" xfId="20641" xr:uid="{00000000-0005-0000-0000-000094500000}"/>
    <cellStyle name="20% - Accent6 8 3 5 2" xfId="20642" xr:uid="{00000000-0005-0000-0000-000095500000}"/>
    <cellStyle name="20% - Accent6 8 3 6" xfId="20643" xr:uid="{00000000-0005-0000-0000-000096500000}"/>
    <cellStyle name="20% - Accent6 8 3 7" xfId="20644" xr:uid="{00000000-0005-0000-0000-000097500000}"/>
    <cellStyle name="20% - Accent6 8 4" xfId="20645" xr:uid="{00000000-0005-0000-0000-000098500000}"/>
    <cellStyle name="20% - Accent6 8 5" xfId="20646" xr:uid="{00000000-0005-0000-0000-000099500000}"/>
    <cellStyle name="20% - Accent6 8 5 2" xfId="20647" xr:uid="{00000000-0005-0000-0000-00009A500000}"/>
    <cellStyle name="20% - Accent6 8 5 2 2" xfId="20648" xr:uid="{00000000-0005-0000-0000-00009B500000}"/>
    <cellStyle name="20% - Accent6 8 5 2 2 2" xfId="20649" xr:uid="{00000000-0005-0000-0000-00009C500000}"/>
    <cellStyle name="20% - Accent6 8 5 2 3" xfId="20650" xr:uid="{00000000-0005-0000-0000-00009D500000}"/>
    <cellStyle name="20% - Accent6 8 5 2 4" xfId="20651" xr:uid="{00000000-0005-0000-0000-00009E500000}"/>
    <cellStyle name="20% - Accent6 8 5 3" xfId="20652" xr:uid="{00000000-0005-0000-0000-00009F500000}"/>
    <cellStyle name="20% - Accent6 8 5 3 2" xfId="20653" xr:uid="{00000000-0005-0000-0000-0000A0500000}"/>
    <cellStyle name="20% - Accent6 8 5 3 2 2" xfId="20654" xr:uid="{00000000-0005-0000-0000-0000A1500000}"/>
    <cellStyle name="20% - Accent6 8 5 3 3" xfId="20655" xr:uid="{00000000-0005-0000-0000-0000A2500000}"/>
    <cellStyle name="20% - Accent6 8 5 3 4" xfId="20656" xr:uid="{00000000-0005-0000-0000-0000A3500000}"/>
    <cellStyle name="20% - Accent6 8 5 4" xfId="20657" xr:uid="{00000000-0005-0000-0000-0000A4500000}"/>
    <cellStyle name="20% - Accent6 8 5 4 2" xfId="20658" xr:uid="{00000000-0005-0000-0000-0000A5500000}"/>
    <cellStyle name="20% - Accent6 8 5 5" xfId="20659" xr:uid="{00000000-0005-0000-0000-0000A6500000}"/>
    <cellStyle name="20% - Accent6 8 5 6" xfId="20660" xr:uid="{00000000-0005-0000-0000-0000A7500000}"/>
    <cellStyle name="20% - Accent6 8 6" xfId="20661" xr:uid="{00000000-0005-0000-0000-0000A8500000}"/>
    <cellStyle name="20% - Accent6 8 6 2" xfId="20662" xr:uid="{00000000-0005-0000-0000-0000A9500000}"/>
    <cellStyle name="20% - Accent6 8 6 2 2" xfId="20663" xr:uid="{00000000-0005-0000-0000-0000AA500000}"/>
    <cellStyle name="20% - Accent6 8 6 3" xfId="20664" xr:uid="{00000000-0005-0000-0000-0000AB500000}"/>
    <cellStyle name="20% - Accent6 8 6 4" xfId="20665" xr:uid="{00000000-0005-0000-0000-0000AC500000}"/>
    <cellStyle name="20% - Accent6 8 7" xfId="20666" xr:uid="{00000000-0005-0000-0000-0000AD500000}"/>
    <cellStyle name="20% - Accent6 8 7 2" xfId="20667" xr:uid="{00000000-0005-0000-0000-0000AE500000}"/>
    <cellStyle name="20% - Accent6 8 7 2 2" xfId="20668" xr:uid="{00000000-0005-0000-0000-0000AF500000}"/>
    <cellStyle name="20% - Accent6 8 7 3" xfId="20669" xr:uid="{00000000-0005-0000-0000-0000B0500000}"/>
    <cellStyle name="20% - Accent6 8 7 4" xfId="20670" xr:uid="{00000000-0005-0000-0000-0000B1500000}"/>
    <cellStyle name="20% - Accent6 8 8" xfId="20671" xr:uid="{00000000-0005-0000-0000-0000B2500000}"/>
    <cellStyle name="20% - Accent6 8 8 2" xfId="20672" xr:uid="{00000000-0005-0000-0000-0000B3500000}"/>
    <cellStyle name="20% - Accent6 8 9" xfId="20673" xr:uid="{00000000-0005-0000-0000-0000B4500000}"/>
    <cellStyle name="20% - Accent6 9" xfId="20674" xr:uid="{00000000-0005-0000-0000-0000B5500000}"/>
    <cellStyle name="20% - Accent6 9 10" xfId="20675" xr:uid="{00000000-0005-0000-0000-0000B6500000}"/>
    <cellStyle name="20% - Accent6 9 2" xfId="20676" xr:uid="{00000000-0005-0000-0000-0000B7500000}"/>
    <cellStyle name="20% - Accent6 9 2 2" xfId="20677" xr:uid="{00000000-0005-0000-0000-0000B8500000}"/>
    <cellStyle name="20% - Accent6 9 2 2 2" xfId="20678" xr:uid="{00000000-0005-0000-0000-0000B9500000}"/>
    <cellStyle name="20% - Accent6 9 2 2 2 2" xfId="20679" xr:uid="{00000000-0005-0000-0000-0000BA500000}"/>
    <cellStyle name="20% - Accent6 9 2 2 2 2 2" xfId="20680" xr:uid="{00000000-0005-0000-0000-0000BB500000}"/>
    <cellStyle name="20% - Accent6 9 2 2 2 2 2 2" xfId="20681" xr:uid="{00000000-0005-0000-0000-0000BC500000}"/>
    <cellStyle name="20% - Accent6 9 2 2 2 2 3" xfId="20682" xr:uid="{00000000-0005-0000-0000-0000BD500000}"/>
    <cellStyle name="20% - Accent6 9 2 2 2 2 4" xfId="20683" xr:uid="{00000000-0005-0000-0000-0000BE500000}"/>
    <cellStyle name="20% - Accent6 9 2 2 2 3" xfId="20684" xr:uid="{00000000-0005-0000-0000-0000BF500000}"/>
    <cellStyle name="20% - Accent6 9 2 2 2 3 2" xfId="20685" xr:uid="{00000000-0005-0000-0000-0000C0500000}"/>
    <cellStyle name="20% - Accent6 9 2 2 2 3 2 2" xfId="20686" xr:uid="{00000000-0005-0000-0000-0000C1500000}"/>
    <cellStyle name="20% - Accent6 9 2 2 2 3 3" xfId="20687" xr:uid="{00000000-0005-0000-0000-0000C2500000}"/>
    <cellStyle name="20% - Accent6 9 2 2 2 3 4" xfId="20688" xr:uid="{00000000-0005-0000-0000-0000C3500000}"/>
    <cellStyle name="20% - Accent6 9 2 2 2 4" xfId="20689" xr:uid="{00000000-0005-0000-0000-0000C4500000}"/>
    <cellStyle name="20% - Accent6 9 2 2 2 4 2" xfId="20690" xr:uid="{00000000-0005-0000-0000-0000C5500000}"/>
    <cellStyle name="20% - Accent6 9 2 2 2 5" xfId="20691" xr:uid="{00000000-0005-0000-0000-0000C6500000}"/>
    <cellStyle name="20% - Accent6 9 2 2 2 6" xfId="20692" xr:uid="{00000000-0005-0000-0000-0000C7500000}"/>
    <cellStyle name="20% - Accent6 9 2 2 3" xfId="20693" xr:uid="{00000000-0005-0000-0000-0000C8500000}"/>
    <cellStyle name="20% - Accent6 9 2 2 3 2" xfId="20694" xr:uid="{00000000-0005-0000-0000-0000C9500000}"/>
    <cellStyle name="20% - Accent6 9 2 2 3 2 2" xfId="20695" xr:uid="{00000000-0005-0000-0000-0000CA500000}"/>
    <cellStyle name="20% - Accent6 9 2 2 3 3" xfId="20696" xr:uid="{00000000-0005-0000-0000-0000CB500000}"/>
    <cellStyle name="20% - Accent6 9 2 2 3 4" xfId="20697" xr:uid="{00000000-0005-0000-0000-0000CC500000}"/>
    <cellStyle name="20% - Accent6 9 2 2 4" xfId="20698" xr:uid="{00000000-0005-0000-0000-0000CD500000}"/>
    <cellStyle name="20% - Accent6 9 2 2 4 2" xfId="20699" xr:uid="{00000000-0005-0000-0000-0000CE500000}"/>
    <cellStyle name="20% - Accent6 9 2 2 4 2 2" xfId="20700" xr:uid="{00000000-0005-0000-0000-0000CF500000}"/>
    <cellStyle name="20% - Accent6 9 2 2 4 3" xfId="20701" xr:uid="{00000000-0005-0000-0000-0000D0500000}"/>
    <cellStyle name="20% - Accent6 9 2 2 4 4" xfId="20702" xr:uid="{00000000-0005-0000-0000-0000D1500000}"/>
    <cellStyle name="20% - Accent6 9 2 2 5" xfId="20703" xr:uid="{00000000-0005-0000-0000-0000D2500000}"/>
    <cellStyle name="20% - Accent6 9 2 2 5 2" xfId="20704" xr:uid="{00000000-0005-0000-0000-0000D3500000}"/>
    <cellStyle name="20% - Accent6 9 2 2 6" xfId="20705" xr:uid="{00000000-0005-0000-0000-0000D4500000}"/>
    <cellStyle name="20% - Accent6 9 2 2 7" xfId="20706" xr:uid="{00000000-0005-0000-0000-0000D5500000}"/>
    <cellStyle name="20% - Accent6 9 2 3" xfId="20707" xr:uid="{00000000-0005-0000-0000-0000D6500000}"/>
    <cellStyle name="20% - Accent6 9 2 3 2" xfId="20708" xr:uid="{00000000-0005-0000-0000-0000D7500000}"/>
    <cellStyle name="20% - Accent6 9 2 3 2 2" xfId="20709" xr:uid="{00000000-0005-0000-0000-0000D8500000}"/>
    <cellStyle name="20% - Accent6 9 2 3 2 2 2" xfId="20710" xr:uid="{00000000-0005-0000-0000-0000D9500000}"/>
    <cellStyle name="20% - Accent6 9 2 3 2 3" xfId="20711" xr:uid="{00000000-0005-0000-0000-0000DA500000}"/>
    <cellStyle name="20% - Accent6 9 2 3 2 4" xfId="20712" xr:uid="{00000000-0005-0000-0000-0000DB500000}"/>
    <cellStyle name="20% - Accent6 9 2 3 3" xfId="20713" xr:uid="{00000000-0005-0000-0000-0000DC500000}"/>
    <cellStyle name="20% - Accent6 9 2 3 3 2" xfId="20714" xr:uid="{00000000-0005-0000-0000-0000DD500000}"/>
    <cellStyle name="20% - Accent6 9 2 3 3 2 2" xfId="20715" xr:uid="{00000000-0005-0000-0000-0000DE500000}"/>
    <cellStyle name="20% - Accent6 9 2 3 3 3" xfId="20716" xr:uid="{00000000-0005-0000-0000-0000DF500000}"/>
    <cellStyle name="20% - Accent6 9 2 3 3 4" xfId="20717" xr:uid="{00000000-0005-0000-0000-0000E0500000}"/>
    <cellStyle name="20% - Accent6 9 2 3 4" xfId="20718" xr:uid="{00000000-0005-0000-0000-0000E1500000}"/>
    <cellStyle name="20% - Accent6 9 2 3 4 2" xfId="20719" xr:uid="{00000000-0005-0000-0000-0000E2500000}"/>
    <cellStyle name="20% - Accent6 9 2 3 5" xfId="20720" xr:uid="{00000000-0005-0000-0000-0000E3500000}"/>
    <cellStyle name="20% - Accent6 9 2 3 6" xfId="20721" xr:uid="{00000000-0005-0000-0000-0000E4500000}"/>
    <cellStyle name="20% - Accent6 9 2 4" xfId="20722" xr:uid="{00000000-0005-0000-0000-0000E5500000}"/>
    <cellStyle name="20% - Accent6 9 2 4 2" xfId="20723" xr:uid="{00000000-0005-0000-0000-0000E6500000}"/>
    <cellStyle name="20% - Accent6 9 2 4 2 2" xfId="20724" xr:uid="{00000000-0005-0000-0000-0000E7500000}"/>
    <cellStyle name="20% - Accent6 9 2 4 3" xfId="20725" xr:uid="{00000000-0005-0000-0000-0000E8500000}"/>
    <cellStyle name="20% - Accent6 9 2 4 4" xfId="20726" xr:uid="{00000000-0005-0000-0000-0000E9500000}"/>
    <cellStyle name="20% - Accent6 9 2 5" xfId="20727" xr:uid="{00000000-0005-0000-0000-0000EA500000}"/>
    <cellStyle name="20% - Accent6 9 2 5 2" xfId="20728" xr:uid="{00000000-0005-0000-0000-0000EB500000}"/>
    <cellStyle name="20% - Accent6 9 2 5 2 2" xfId="20729" xr:uid="{00000000-0005-0000-0000-0000EC500000}"/>
    <cellStyle name="20% - Accent6 9 2 5 3" xfId="20730" xr:uid="{00000000-0005-0000-0000-0000ED500000}"/>
    <cellStyle name="20% - Accent6 9 2 5 4" xfId="20731" xr:uid="{00000000-0005-0000-0000-0000EE500000}"/>
    <cellStyle name="20% - Accent6 9 2 6" xfId="20732" xr:uid="{00000000-0005-0000-0000-0000EF500000}"/>
    <cellStyle name="20% - Accent6 9 2 6 2" xfId="20733" xr:uid="{00000000-0005-0000-0000-0000F0500000}"/>
    <cellStyle name="20% - Accent6 9 2 7" xfId="20734" xr:uid="{00000000-0005-0000-0000-0000F1500000}"/>
    <cellStyle name="20% - Accent6 9 2 8" xfId="20735" xr:uid="{00000000-0005-0000-0000-0000F2500000}"/>
    <cellStyle name="20% - Accent6 9 3" xfId="20736" xr:uid="{00000000-0005-0000-0000-0000F3500000}"/>
    <cellStyle name="20% - Accent6 9 3 2" xfId="20737" xr:uid="{00000000-0005-0000-0000-0000F4500000}"/>
    <cellStyle name="20% - Accent6 9 3 2 2" xfId="20738" xr:uid="{00000000-0005-0000-0000-0000F5500000}"/>
    <cellStyle name="20% - Accent6 9 3 2 2 2" xfId="20739" xr:uid="{00000000-0005-0000-0000-0000F6500000}"/>
    <cellStyle name="20% - Accent6 9 3 2 2 2 2" xfId="20740" xr:uid="{00000000-0005-0000-0000-0000F7500000}"/>
    <cellStyle name="20% - Accent6 9 3 2 2 3" xfId="20741" xr:uid="{00000000-0005-0000-0000-0000F8500000}"/>
    <cellStyle name="20% - Accent6 9 3 2 2 4" xfId="20742" xr:uid="{00000000-0005-0000-0000-0000F9500000}"/>
    <cellStyle name="20% - Accent6 9 3 2 3" xfId="20743" xr:uid="{00000000-0005-0000-0000-0000FA500000}"/>
    <cellStyle name="20% - Accent6 9 3 2 3 2" xfId="20744" xr:uid="{00000000-0005-0000-0000-0000FB500000}"/>
    <cellStyle name="20% - Accent6 9 3 2 3 2 2" xfId="20745" xr:uid="{00000000-0005-0000-0000-0000FC500000}"/>
    <cellStyle name="20% - Accent6 9 3 2 3 3" xfId="20746" xr:uid="{00000000-0005-0000-0000-0000FD500000}"/>
    <cellStyle name="20% - Accent6 9 3 2 3 4" xfId="20747" xr:uid="{00000000-0005-0000-0000-0000FE500000}"/>
    <cellStyle name="20% - Accent6 9 3 2 4" xfId="20748" xr:uid="{00000000-0005-0000-0000-0000FF500000}"/>
    <cellStyle name="20% - Accent6 9 3 2 4 2" xfId="20749" xr:uid="{00000000-0005-0000-0000-000000510000}"/>
    <cellStyle name="20% - Accent6 9 3 2 5" xfId="20750" xr:uid="{00000000-0005-0000-0000-000001510000}"/>
    <cellStyle name="20% - Accent6 9 3 2 6" xfId="20751" xr:uid="{00000000-0005-0000-0000-000002510000}"/>
    <cellStyle name="20% - Accent6 9 3 3" xfId="20752" xr:uid="{00000000-0005-0000-0000-000003510000}"/>
    <cellStyle name="20% - Accent6 9 3 3 2" xfId="20753" xr:uid="{00000000-0005-0000-0000-000004510000}"/>
    <cellStyle name="20% - Accent6 9 3 3 2 2" xfId="20754" xr:uid="{00000000-0005-0000-0000-000005510000}"/>
    <cellStyle name="20% - Accent6 9 3 3 3" xfId="20755" xr:uid="{00000000-0005-0000-0000-000006510000}"/>
    <cellStyle name="20% - Accent6 9 3 3 4" xfId="20756" xr:uid="{00000000-0005-0000-0000-000007510000}"/>
    <cellStyle name="20% - Accent6 9 3 4" xfId="20757" xr:uid="{00000000-0005-0000-0000-000008510000}"/>
    <cellStyle name="20% - Accent6 9 3 4 2" xfId="20758" xr:uid="{00000000-0005-0000-0000-000009510000}"/>
    <cellStyle name="20% - Accent6 9 3 4 2 2" xfId="20759" xr:uid="{00000000-0005-0000-0000-00000A510000}"/>
    <cellStyle name="20% - Accent6 9 3 4 3" xfId="20760" xr:uid="{00000000-0005-0000-0000-00000B510000}"/>
    <cellStyle name="20% - Accent6 9 3 4 4" xfId="20761" xr:uid="{00000000-0005-0000-0000-00000C510000}"/>
    <cellStyle name="20% - Accent6 9 3 5" xfId="20762" xr:uid="{00000000-0005-0000-0000-00000D510000}"/>
    <cellStyle name="20% - Accent6 9 3 5 2" xfId="20763" xr:uid="{00000000-0005-0000-0000-00000E510000}"/>
    <cellStyle name="20% - Accent6 9 3 6" xfId="20764" xr:uid="{00000000-0005-0000-0000-00000F510000}"/>
    <cellStyle name="20% - Accent6 9 3 7" xfId="20765" xr:uid="{00000000-0005-0000-0000-000010510000}"/>
    <cellStyle name="20% - Accent6 9 4" xfId="20766" xr:uid="{00000000-0005-0000-0000-000011510000}"/>
    <cellStyle name="20% - Accent6 9 5" xfId="20767" xr:uid="{00000000-0005-0000-0000-000012510000}"/>
    <cellStyle name="20% - Accent6 9 5 2" xfId="20768" xr:uid="{00000000-0005-0000-0000-000013510000}"/>
    <cellStyle name="20% - Accent6 9 5 2 2" xfId="20769" xr:uid="{00000000-0005-0000-0000-000014510000}"/>
    <cellStyle name="20% - Accent6 9 5 2 2 2" xfId="20770" xr:uid="{00000000-0005-0000-0000-000015510000}"/>
    <cellStyle name="20% - Accent6 9 5 2 3" xfId="20771" xr:uid="{00000000-0005-0000-0000-000016510000}"/>
    <cellStyle name="20% - Accent6 9 5 2 4" xfId="20772" xr:uid="{00000000-0005-0000-0000-000017510000}"/>
    <cellStyle name="20% - Accent6 9 5 3" xfId="20773" xr:uid="{00000000-0005-0000-0000-000018510000}"/>
    <cellStyle name="20% - Accent6 9 5 3 2" xfId="20774" xr:uid="{00000000-0005-0000-0000-000019510000}"/>
    <cellStyle name="20% - Accent6 9 5 3 2 2" xfId="20775" xr:uid="{00000000-0005-0000-0000-00001A510000}"/>
    <cellStyle name="20% - Accent6 9 5 3 3" xfId="20776" xr:uid="{00000000-0005-0000-0000-00001B510000}"/>
    <cellStyle name="20% - Accent6 9 5 3 4" xfId="20777" xr:uid="{00000000-0005-0000-0000-00001C510000}"/>
    <cellStyle name="20% - Accent6 9 5 4" xfId="20778" xr:uid="{00000000-0005-0000-0000-00001D510000}"/>
    <cellStyle name="20% - Accent6 9 5 4 2" xfId="20779" xr:uid="{00000000-0005-0000-0000-00001E510000}"/>
    <cellStyle name="20% - Accent6 9 5 5" xfId="20780" xr:uid="{00000000-0005-0000-0000-00001F510000}"/>
    <cellStyle name="20% - Accent6 9 5 6" xfId="20781" xr:uid="{00000000-0005-0000-0000-000020510000}"/>
    <cellStyle name="20% - Accent6 9 6" xfId="20782" xr:uid="{00000000-0005-0000-0000-000021510000}"/>
    <cellStyle name="20% - Accent6 9 6 2" xfId="20783" xr:uid="{00000000-0005-0000-0000-000022510000}"/>
    <cellStyle name="20% - Accent6 9 6 2 2" xfId="20784" xr:uid="{00000000-0005-0000-0000-000023510000}"/>
    <cellStyle name="20% - Accent6 9 6 3" xfId="20785" xr:uid="{00000000-0005-0000-0000-000024510000}"/>
    <cellStyle name="20% - Accent6 9 6 4" xfId="20786" xr:uid="{00000000-0005-0000-0000-000025510000}"/>
    <cellStyle name="20% - Accent6 9 7" xfId="20787" xr:uid="{00000000-0005-0000-0000-000026510000}"/>
    <cellStyle name="20% - Accent6 9 7 2" xfId="20788" xr:uid="{00000000-0005-0000-0000-000027510000}"/>
    <cellStyle name="20% - Accent6 9 7 2 2" xfId="20789" xr:uid="{00000000-0005-0000-0000-000028510000}"/>
    <cellStyle name="20% - Accent6 9 7 3" xfId="20790" xr:uid="{00000000-0005-0000-0000-000029510000}"/>
    <cellStyle name="20% - Accent6 9 7 4" xfId="20791" xr:uid="{00000000-0005-0000-0000-00002A510000}"/>
    <cellStyle name="20% - Accent6 9 8" xfId="20792" xr:uid="{00000000-0005-0000-0000-00002B510000}"/>
    <cellStyle name="20% - Accent6 9 8 2" xfId="20793" xr:uid="{00000000-0005-0000-0000-00002C510000}"/>
    <cellStyle name="20% - Accent6 9 9" xfId="20794" xr:uid="{00000000-0005-0000-0000-00002D510000}"/>
    <cellStyle name="2001 Budget" xfId="20795" xr:uid="{00000000-0005-0000-0000-00002E510000}"/>
    <cellStyle name="2Border Top" xfId="20796" xr:uid="{00000000-0005-0000-0000-00002F510000}"/>
    <cellStyle name="2Border Top 2" xfId="20797" xr:uid="{00000000-0005-0000-0000-000030510000}"/>
    <cellStyle name="2Border Top 2 2" xfId="20798" xr:uid="{00000000-0005-0000-0000-000031510000}"/>
    <cellStyle name="2Border Top 3" xfId="20799" xr:uid="{00000000-0005-0000-0000-000032510000}"/>
    <cellStyle name="2Border Top 4" xfId="20800" xr:uid="{00000000-0005-0000-0000-000033510000}"/>
    <cellStyle name="3" xfId="20801" xr:uid="{00000000-0005-0000-0000-000034510000}"/>
    <cellStyle name="3_Hatchet_Ridge-Siemens_93-2_3s_101_20_MW-2009Oct15-Lender" xfId="20802" xr:uid="{00000000-0005-0000-0000-000035510000}"/>
    <cellStyle name="³f¹ô[0]_pldt" xfId="20803" xr:uid="{00000000-0005-0000-0000-000036510000}"/>
    <cellStyle name="³f¹ô_pldt" xfId="20804" xr:uid="{00000000-0005-0000-0000-000037510000}"/>
    <cellStyle name="40% - Accent1 10" xfId="20805" xr:uid="{00000000-0005-0000-0000-000038510000}"/>
    <cellStyle name="40% - Accent1 10 2" xfId="20806" xr:uid="{00000000-0005-0000-0000-000039510000}"/>
    <cellStyle name="40% - Accent1 10 2 2" xfId="20807" xr:uid="{00000000-0005-0000-0000-00003A510000}"/>
    <cellStyle name="40% - Accent1 10 2 2 2" xfId="20808" xr:uid="{00000000-0005-0000-0000-00003B510000}"/>
    <cellStyle name="40% - Accent1 10 2 2 2 2" xfId="20809" xr:uid="{00000000-0005-0000-0000-00003C510000}"/>
    <cellStyle name="40% - Accent1 10 2 2 2 2 2" xfId="20810" xr:uid="{00000000-0005-0000-0000-00003D510000}"/>
    <cellStyle name="40% - Accent1 10 2 2 2 3" xfId="20811" xr:uid="{00000000-0005-0000-0000-00003E510000}"/>
    <cellStyle name="40% - Accent1 10 2 2 2 4" xfId="20812" xr:uid="{00000000-0005-0000-0000-00003F510000}"/>
    <cellStyle name="40% - Accent1 10 2 2 3" xfId="20813" xr:uid="{00000000-0005-0000-0000-000040510000}"/>
    <cellStyle name="40% - Accent1 10 2 2 3 2" xfId="20814" xr:uid="{00000000-0005-0000-0000-000041510000}"/>
    <cellStyle name="40% - Accent1 10 2 2 3 2 2" xfId="20815" xr:uid="{00000000-0005-0000-0000-000042510000}"/>
    <cellStyle name="40% - Accent1 10 2 2 3 3" xfId="20816" xr:uid="{00000000-0005-0000-0000-000043510000}"/>
    <cellStyle name="40% - Accent1 10 2 2 3 4" xfId="20817" xr:uid="{00000000-0005-0000-0000-000044510000}"/>
    <cellStyle name="40% - Accent1 10 2 2 4" xfId="20818" xr:uid="{00000000-0005-0000-0000-000045510000}"/>
    <cellStyle name="40% - Accent1 10 2 2 4 2" xfId="20819" xr:uid="{00000000-0005-0000-0000-000046510000}"/>
    <cellStyle name="40% - Accent1 10 2 2 5" xfId="20820" xr:uid="{00000000-0005-0000-0000-000047510000}"/>
    <cellStyle name="40% - Accent1 10 2 2 6" xfId="20821" xr:uid="{00000000-0005-0000-0000-000048510000}"/>
    <cellStyle name="40% - Accent1 10 2 3" xfId="20822" xr:uid="{00000000-0005-0000-0000-000049510000}"/>
    <cellStyle name="40% - Accent1 10 2 3 2" xfId="20823" xr:uid="{00000000-0005-0000-0000-00004A510000}"/>
    <cellStyle name="40% - Accent1 10 2 3 2 2" xfId="20824" xr:uid="{00000000-0005-0000-0000-00004B510000}"/>
    <cellStyle name="40% - Accent1 10 2 3 3" xfId="20825" xr:uid="{00000000-0005-0000-0000-00004C510000}"/>
    <cellStyle name="40% - Accent1 10 2 3 4" xfId="20826" xr:uid="{00000000-0005-0000-0000-00004D510000}"/>
    <cellStyle name="40% - Accent1 10 2 4" xfId="20827" xr:uid="{00000000-0005-0000-0000-00004E510000}"/>
    <cellStyle name="40% - Accent1 10 2 4 2" xfId="20828" xr:uid="{00000000-0005-0000-0000-00004F510000}"/>
    <cellStyle name="40% - Accent1 10 2 4 2 2" xfId="20829" xr:uid="{00000000-0005-0000-0000-000050510000}"/>
    <cellStyle name="40% - Accent1 10 2 4 3" xfId="20830" xr:uid="{00000000-0005-0000-0000-000051510000}"/>
    <cellStyle name="40% - Accent1 10 2 4 4" xfId="20831" xr:uid="{00000000-0005-0000-0000-000052510000}"/>
    <cellStyle name="40% - Accent1 10 2 5" xfId="20832" xr:uid="{00000000-0005-0000-0000-000053510000}"/>
    <cellStyle name="40% - Accent1 10 2 5 2" xfId="20833" xr:uid="{00000000-0005-0000-0000-000054510000}"/>
    <cellStyle name="40% - Accent1 10 2 6" xfId="20834" xr:uid="{00000000-0005-0000-0000-000055510000}"/>
    <cellStyle name="40% - Accent1 10 2 7" xfId="20835" xr:uid="{00000000-0005-0000-0000-000056510000}"/>
    <cellStyle name="40% - Accent1 10 3" xfId="20836" xr:uid="{00000000-0005-0000-0000-000057510000}"/>
    <cellStyle name="40% - Accent1 10 4" xfId="20837" xr:uid="{00000000-0005-0000-0000-000058510000}"/>
    <cellStyle name="40% - Accent1 10 4 2" xfId="20838" xr:uid="{00000000-0005-0000-0000-000059510000}"/>
    <cellStyle name="40% - Accent1 10 4 2 2" xfId="20839" xr:uid="{00000000-0005-0000-0000-00005A510000}"/>
    <cellStyle name="40% - Accent1 10 4 2 2 2" xfId="20840" xr:uid="{00000000-0005-0000-0000-00005B510000}"/>
    <cellStyle name="40% - Accent1 10 4 2 3" xfId="20841" xr:uid="{00000000-0005-0000-0000-00005C510000}"/>
    <cellStyle name="40% - Accent1 10 4 2 4" xfId="20842" xr:uid="{00000000-0005-0000-0000-00005D510000}"/>
    <cellStyle name="40% - Accent1 10 4 3" xfId="20843" xr:uid="{00000000-0005-0000-0000-00005E510000}"/>
    <cellStyle name="40% - Accent1 10 4 3 2" xfId="20844" xr:uid="{00000000-0005-0000-0000-00005F510000}"/>
    <cellStyle name="40% - Accent1 10 4 3 2 2" xfId="20845" xr:uid="{00000000-0005-0000-0000-000060510000}"/>
    <cellStyle name="40% - Accent1 10 4 3 3" xfId="20846" xr:uid="{00000000-0005-0000-0000-000061510000}"/>
    <cellStyle name="40% - Accent1 10 4 3 4" xfId="20847" xr:uid="{00000000-0005-0000-0000-000062510000}"/>
    <cellStyle name="40% - Accent1 10 4 4" xfId="20848" xr:uid="{00000000-0005-0000-0000-000063510000}"/>
    <cellStyle name="40% - Accent1 10 4 4 2" xfId="20849" xr:uid="{00000000-0005-0000-0000-000064510000}"/>
    <cellStyle name="40% - Accent1 10 4 5" xfId="20850" xr:uid="{00000000-0005-0000-0000-000065510000}"/>
    <cellStyle name="40% - Accent1 10 4 6" xfId="20851" xr:uid="{00000000-0005-0000-0000-000066510000}"/>
    <cellStyle name="40% - Accent1 10 5" xfId="20852" xr:uid="{00000000-0005-0000-0000-000067510000}"/>
    <cellStyle name="40% - Accent1 10 5 2" xfId="20853" xr:uid="{00000000-0005-0000-0000-000068510000}"/>
    <cellStyle name="40% - Accent1 10 5 2 2" xfId="20854" xr:uid="{00000000-0005-0000-0000-000069510000}"/>
    <cellStyle name="40% - Accent1 10 5 3" xfId="20855" xr:uid="{00000000-0005-0000-0000-00006A510000}"/>
    <cellStyle name="40% - Accent1 10 5 4" xfId="20856" xr:uid="{00000000-0005-0000-0000-00006B510000}"/>
    <cellStyle name="40% - Accent1 10 6" xfId="20857" xr:uid="{00000000-0005-0000-0000-00006C510000}"/>
    <cellStyle name="40% - Accent1 10 6 2" xfId="20858" xr:uid="{00000000-0005-0000-0000-00006D510000}"/>
    <cellStyle name="40% - Accent1 10 6 2 2" xfId="20859" xr:uid="{00000000-0005-0000-0000-00006E510000}"/>
    <cellStyle name="40% - Accent1 10 6 3" xfId="20860" xr:uid="{00000000-0005-0000-0000-00006F510000}"/>
    <cellStyle name="40% - Accent1 10 6 4" xfId="20861" xr:uid="{00000000-0005-0000-0000-000070510000}"/>
    <cellStyle name="40% - Accent1 10 7" xfId="20862" xr:uid="{00000000-0005-0000-0000-000071510000}"/>
    <cellStyle name="40% - Accent1 10 7 2" xfId="20863" xr:uid="{00000000-0005-0000-0000-000072510000}"/>
    <cellStyle name="40% - Accent1 10 8" xfId="20864" xr:uid="{00000000-0005-0000-0000-000073510000}"/>
    <cellStyle name="40% - Accent1 10 9" xfId="20865" xr:uid="{00000000-0005-0000-0000-000074510000}"/>
    <cellStyle name="40% - Accent1 11" xfId="20866" xr:uid="{00000000-0005-0000-0000-000075510000}"/>
    <cellStyle name="40% - Accent1 11 2" xfId="20867" xr:uid="{00000000-0005-0000-0000-000076510000}"/>
    <cellStyle name="40% - Accent1 11 3" xfId="20868" xr:uid="{00000000-0005-0000-0000-000077510000}"/>
    <cellStyle name="40% - Accent1 11 3 2" xfId="20869" xr:uid="{00000000-0005-0000-0000-000078510000}"/>
    <cellStyle name="40% - Accent1 11 3 2 2" xfId="20870" xr:uid="{00000000-0005-0000-0000-000079510000}"/>
    <cellStyle name="40% - Accent1 11 3 2 2 2" xfId="20871" xr:uid="{00000000-0005-0000-0000-00007A510000}"/>
    <cellStyle name="40% - Accent1 11 3 2 3" xfId="20872" xr:uid="{00000000-0005-0000-0000-00007B510000}"/>
    <cellStyle name="40% - Accent1 11 3 2 4" xfId="20873" xr:uid="{00000000-0005-0000-0000-00007C510000}"/>
    <cellStyle name="40% - Accent1 11 3 3" xfId="20874" xr:uid="{00000000-0005-0000-0000-00007D510000}"/>
    <cellStyle name="40% - Accent1 11 3 3 2" xfId="20875" xr:uid="{00000000-0005-0000-0000-00007E510000}"/>
    <cellStyle name="40% - Accent1 11 3 3 2 2" xfId="20876" xr:uid="{00000000-0005-0000-0000-00007F510000}"/>
    <cellStyle name="40% - Accent1 11 3 3 3" xfId="20877" xr:uid="{00000000-0005-0000-0000-000080510000}"/>
    <cellStyle name="40% - Accent1 11 3 3 4" xfId="20878" xr:uid="{00000000-0005-0000-0000-000081510000}"/>
    <cellStyle name="40% - Accent1 11 3 4" xfId="20879" xr:uid="{00000000-0005-0000-0000-000082510000}"/>
    <cellStyle name="40% - Accent1 11 3 4 2" xfId="20880" xr:uid="{00000000-0005-0000-0000-000083510000}"/>
    <cellStyle name="40% - Accent1 11 3 5" xfId="20881" xr:uid="{00000000-0005-0000-0000-000084510000}"/>
    <cellStyle name="40% - Accent1 11 3 6" xfId="20882" xr:uid="{00000000-0005-0000-0000-000085510000}"/>
    <cellStyle name="40% - Accent1 11 4" xfId="20883" xr:uid="{00000000-0005-0000-0000-000086510000}"/>
    <cellStyle name="40% - Accent1 11 4 2" xfId="20884" xr:uid="{00000000-0005-0000-0000-000087510000}"/>
    <cellStyle name="40% - Accent1 11 4 2 2" xfId="20885" xr:uid="{00000000-0005-0000-0000-000088510000}"/>
    <cellStyle name="40% - Accent1 11 4 3" xfId="20886" xr:uid="{00000000-0005-0000-0000-000089510000}"/>
    <cellStyle name="40% - Accent1 11 4 4" xfId="20887" xr:uid="{00000000-0005-0000-0000-00008A510000}"/>
    <cellStyle name="40% - Accent1 11 5" xfId="20888" xr:uid="{00000000-0005-0000-0000-00008B510000}"/>
    <cellStyle name="40% - Accent1 11 5 2" xfId="20889" xr:uid="{00000000-0005-0000-0000-00008C510000}"/>
    <cellStyle name="40% - Accent1 11 5 2 2" xfId="20890" xr:uid="{00000000-0005-0000-0000-00008D510000}"/>
    <cellStyle name="40% - Accent1 11 5 3" xfId="20891" xr:uid="{00000000-0005-0000-0000-00008E510000}"/>
    <cellStyle name="40% - Accent1 11 5 4" xfId="20892" xr:uid="{00000000-0005-0000-0000-00008F510000}"/>
    <cellStyle name="40% - Accent1 11 6" xfId="20893" xr:uid="{00000000-0005-0000-0000-000090510000}"/>
    <cellStyle name="40% - Accent1 11 6 2" xfId="20894" xr:uid="{00000000-0005-0000-0000-000091510000}"/>
    <cellStyle name="40% - Accent1 11 7" xfId="20895" xr:uid="{00000000-0005-0000-0000-000092510000}"/>
    <cellStyle name="40% - Accent1 11 8" xfId="20896" xr:uid="{00000000-0005-0000-0000-000093510000}"/>
    <cellStyle name="40% - Accent1 12" xfId="20897" xr:uid="{00000000-0005-0000-0000-000094510000}"/>
    <cellStyle name="40% - Accent1 12 2" xfId="20898" xr:uid="{00000000-0005-0000-0000-000095510000}"/>
    <cellStyle name="40% - Accent1 12 3" xfId="20899" xr:uid="{00000000-0005-0000-0000-000096510000}"/>
    <cellStyle name="40% - Accent1 12 3 2" xfId="20900" xr:uid="{00000000-0005-0000-0000-000097510000}"/>
    <cellStyle name="40% - Accent1 12 3 2 2" xfId="20901" xr:uid="{00000000-0005-0000-0000-000098510000}"/>
    <cellStyle name="40% - Accent1 12 3 2 2 2" xfId="20902" xr:uid="{00000000-0005-0000-0000-000099510000}"/>
    <cellStyle name="40% - Accent1 12 3 2 3" xfId="20903" xr:uid="{00000000-0005-0000-0000-00009A510000}"/>
    <cellStyle name="40% - Accent1 12 3 2 4" xfId="20904" xr:uid="{00000000-0005-0000-0000-00009B510000}"/>
    <cellStyle name="40% - Accent1 12 3 3" xfId="20905" xr:uid="{00000000-0005-0000-0000-00009C510000}"/>
    <cellStyle name="40% - Accent1 12 3 3 2" xfId="20906" xr:uid="{00000000-0005-0000-0000-00009D510000}"/>
    <cellStyle name="40% - Accent1 12 3 3 2 2" xfId="20907" xr:uid="{00000000-0005-0000-0000-00009E510000}"/>
    <cellStyle name="40% - Accent1 12 3 3 3" xfId="20908" xr:uid="{00000000-0005-0000-0000-00009F510000}"/>
    <cellStyle name="40% - Accent1 12 3 3 4" xfId="20909" xr:uid="{00000000-0005-0000-0000-0000A0510000}"/>
    <cellStyle name="40% - Accent1 12 3 4" xfId="20910" xr:uid="{00000000-0005-0000-0000-0000A1510000}"/>
    <cellStyle name="40% - Accent1 12 3 4 2" xfId="20911" xr:uid="{00000000-0005-0000-0000-0000A2510000}"/>
    <cellStyle name="40% - Accent1 12 3 5" xfId="20912" xr:uid="{00000000-0005-0000-0000-0000A3510000}"/>
    <cellStyle name="40% - Accent1 12 3 6" xfId="20913" xr:uid="{00000000-0005-0000-0000-0000A4510000}"/>
    <cellStyle name="40% - Accent1 12 4" xfId="20914" xr:uid="{00000000-0005-0000-0000-0000A5510000}"/>
    <cellStyle name="40% - Accent1 12 4 2" xfId="20915" xr:uid="{00000000-0005-0000-0000-0000A6510000}"/>
    <cellStyle name="40% - Accent1 12 4 2 2" xfId="20916" xr:uid="{00000000-0005-0000-0000-0000A7510000}"/>
    <cellStyle name="40% - Accent1 12 4 3" xfId="20917" xr:uid="{00000000-0005-0000-0000-0000A8510000}"/>
    <cellStyle name="40% - Accent1 12 4 4" xfId="20918" xr:uid="{00000000-0005-0000-0000-0000A9510000}"/>
    <cellStyle name="40% - Accent1 12 5" xfId="20919" xr:uid="{00000000-0005-0000-0000-0000AA510000}"/>
    <cellStyle name="40% - Accent1 12 5 2" xfId="20920" xr:uid="{00000000-0005-0000-0000-0000AB510000}"/>
    <cellStyle name="40% - Accent1 12 5 2 2" xfId="20921" xr:uid="{00000000-0005-0000-0000-0000AC510000}"/>
    <cellStyle name="40% - Accent1 12 5 3" xfId="20922" xr:uid="{00000000-0005-0000-0000-0000AD510000}"/>
    <cellStyle name="40% - Accent1 12 5 4" xfId="20923" xr:uid="{00000000-0005-0000-0000-0000AE510000}"/>
    <cellStyle name="40% - Accent1 12 6" xfId="20924" xr:uid="{00000000-0005-0000-0000-0000AF510000}"/>
    <cellStyle name="40% - Accent1 12 6 2" xfId="20925" xr:uid="{00000000-0005-0000-0000-0000B0510000}"/>
    <cellStyle name="40% - Accent1 12 7" xfId="20926" xr:uid="{00000000-0005-0000-0000-0000B1510000}"/>
    <cellStyle name="40% - Accent1 12 8" xfId="20927" xr:uid="{00000000-0005-0000-0000-0000B2510000}"/>
    <cellStyle name="40% - Accent1 13" xfId="20928" xr:uid="{00000000-0005-0000-0000-0000B3510000}"/>
    <cellStyle name="40% - Accent1 13 2" xfId="20929" xr:uid="{00000000-0005-0000-0000-0000B4510000}"/>
    <cellStyle name="40% - Accent1 13 3" xfId="20930" xr:uid="{00000000-0005-0000-0000-0000B5510000}"/>
    <cellStyle name="40% - Accent1 13 3 2" xfId="20931" xr:uid="{00000000-0005-0000-0000-0000B6510000}"/>
    <cellStyle name="40% - Accent1 13 3 2 2" xfId="20932" xr:uid="{00000000-0005-0000-0000-0000B7510000}"/>
    <cellStyle name="40% - Accent1 13 3 2 2 2" xfId="20933" xr:uid="{00000000-0005-0000-0000-0000B8510000}"/>
    <cellStyle name="40% - Accent1 13 3 2 3" xfId="20934" xr:uid="{00000000-0005-0000-0000-0000B9510000}"/>
    <cellStyle name="40% - Accent1 13 3 2 4" xfId="20935" xr:uid="{00000000-0005-0000-0000-0000BA510000}"/>
    <cellStyle name="40% - Accent1 13 3 3" xfId="20936" xr:uid="{00000000-0005-0000-0000-0000BB510000}"/>
    <cellStyle name="40% - Accent1 13 3 3 2" xfId="20937" xr:uid="{00000000-0005-0000-0000-0000BC510000}"/>
    <cellStyle name="40% - Accent1 13 3 3 2 2" xfId="20938" xr:uid="{00000000-0005-0000-0000-0000BD510000}"/>
    <cellStyle name="40% - Accent1 13 3 3 3" xfId="20939" xr:uid="{00000000-0005-0000-0000-0000BE510000}"/>
    <cellStyle name="40% - Accent1 13 3 3 4" xfId="20940" xr:uid="{00000000-0005-0000-0000-0000BF510000}"/>
    <cellStyle name="40% - Accent1 13 3 4" xfId="20941" xr:uid="{00000000-0005-0000-0000-0000C0510000}"/>
    <cellStyle name="40% - Accent1 13 3 4 2" xfId="20942" xr:uid="{00000000-0005-0000-0000-0000C1510000}"/>
    <cellStyle name="40% - Accent1 13 3 5" xfId="20943" xr:uid="{00000000-0005-0000-0000-0000C2510000}"/>
    <cellStyle name="40% - Accent1 13 3 6" xfId="20944" xr:uid="{00000000-0005-0000-0000-0000C3510000}"/>
    <cellStyle name="40% - Accent1 13 4" xfId="20945" xr:uid="{00000000-0005-0000-0000-0000C4510000}"/>
    <cellStyle name="40% - Accent1 13 4 2" xfId="20946" xr:uid="{00000000-0005-0000-0000-0000C5510000}"/>
    <cellStyle name="40% - Accent1 13 4 2 2" xfId="20947" xr:uid="{00000000-0005-0000-0000-0000C6510000}"/>
    <cellStyle name="40% - Accent1 13 4 3" xfId="20948" xr:uid="{00000000-0005-0000-0000-0000C7510000}"/>
    <cellStyle name="40% - Accent1 13 4 4" xfId="20949" xr:uid="{00000000-0005-0000-0000-0000C8510000}"/>
    <cellStyle name="40% - Accent1 13 5" xfId="20950" xr:uid="{00000000-0005-0000-0000-0000C9510000}"/>
    <cellStyle name="40% - Accent1 13 5 2" xfId="20951" xr:uid="{00000000-0005-0000-0000-0000CA510000}"/>
    <cellStyle name="40% - Accent1 13 5 2 2" xfId="20952" xr:uid="{00000000-0005-0000-0000-0000CB510000}"/>
    <cellStyle name="40% - Accent1 13 5 3" xfId="20953" xr:uid="{00000000-0005-0000-0000-0000CC510000}"/>
    <cellStyle name="40% - Accent1 13 5 4" xfId="20954" xr:uid="{00000000-0005-0000-0000-0000CD510000}"/>
    <cellStyle name="40% - Accent1 13 6" xfId="20955" xr:uid="{00000000-0005-0000-0000-0000CE510000}"/>
    <cellStyle name="40% - Accent1 13 6 2" xfId="20956" xr:uid="{00000000-0005-0000-0000-0000CF510000}"/>
    <cellStyle name="40% - Accent1 13 7" xfId="20957" xr:uid="{00000000-0005-0000-0000-0000D0510000}"/>
    <cellStyle name="40% - Accent1 13 8" xfId="20958" xr:uid="{00000000-0005-0000-0000-0000D1510000}"/>
    <cellStyle name="40% - Accent1 14" xfId="20959" xr:uid="{00000000-0005-0000-0000-0000D2510000}"/>
    <cellStyle name="40% - Accent1 14 2" xfId="20960" xr:uid="{00000000-0005-0000-0000-0000D3510000}"/>
    <cellStyle name="40% - Accent1 14 3" xfId="20961" xr:uid="{00000000-0005-0000-0000-0000D4510000}"/>
    <cellStyle name="40% - Accent1 14 3 2" xfId="20962" xr:uid="{00000000-0005-0000-0000-0000D5510000}"/>
    <cellStyle name="40% - Accent1 14 3 2 2" xfId="20963" xr:uid="{00000000-0005-0000-0000-0000D6510000}"/>
    <cellStyle name="40% - Accent1 14 3 2 2 2" xfId="20964" xr:uid="{00000000-0005-0000-0000-0000D7510000}"/>
    <cellStyle name="40% - Accent1 14 3 2 3" xfId="20965" xr:uid="{00000000-0005-0000-0000-0000D8510000}"/>
    <cellStyle name="40% - Accent1 14 3 2 4" xfId="20966" xr:uid="{00000000-0005-0000-0000-0000D9510000}"/>
    <cellStyle name="40% - Accent1 14 3 3" xfId="20967" xr:uid="{00000000-0005-0000-0000-0000DA510000}"/>
    <cellStyle name="40% - Accent1 14 3 3 2" xfId="20968" xr:uid="{00000000-0005-0000-0000-0000DB510000}"/>
    <cellStyle name="40% - Accent1 14 3 3 2 2" xfId="20969" xr:uid="{00000000-0005-0000-0000-0000DC510000}"/>
    <cellStyle name="40% - Accent1 14 3 3 3" xfId="20970" xr:uid="{00000000-0005-0000-0000-0000DD510000}"/>
    <cellStyle name="40% - Accent1 14 3 3 4" xfId="20971" xr:uid="{00000000-0005-0000-0000-0000DE510000}"/>
    <cellStyle name="40% - Accent1 14 3 4" xfId="20972" xr:uid="{00000000-0005-0000-0000-0000DF510000}"/>
    <cellStyle name="40% - Accent1 14 3 4 2" xfId="20973" xr:uid="{00000000-0005-0000-0000-0000E0510000}"/>
    <cellStyle name="40% - Accent1 14 3 5" xfId="20974" xr:uid="{00000000-0005-0000-0000-0000E1510000}"/>
    <cellStyle name="40% - Accent1 14 3 6" xfId="20975" xr:uid="{00000000-0005-0000-0000-0000E2510000}"/>
    <cellStyle name="40% - Accent1 14 4" xfId="20976" xr:uid="{00000000-0005-0000-0000-0000E3510000}"/>
    <cellStyle name="40% - Accent1 14 4 2" xfId="20977" xr:uid="{00000000-0005-0000-0000-0000E4510000}"/>
    <cellStyle name="40% - Accent1 14 4 2 2" xfId="20978" xr:uid="{00000000-0005-0000-0000-0000E5510000}"/>
    <cellStyle name="40% - Accent1 14 4 3" xfId="20979" xr:uid="{00000000-0005-0000-0000-0000E6510000}"/>
    <cellStyle name="40% - Accent1 14 4 4" xfId="20980" xr:uid="{00000000-0005-0000-0000-0000E7510000}"/>
    <cellStyle name="40% - Accent1 14 5" xfId="20981" xr:uid="{00000000-0005-0000-0000-0000E8510000}"/>
    <cellStyle name="40% - Accent1 14 5 2" xfId="20982" xr:uid="{00000000-0005-0000-0000-0000E9510000}"/>
    <cellStyle name="40% - Accent1 14 5 2 2" xfId="20983" xr:uid="{00000000-0005-0000-0000-0000EA510000}"/>
    <cellStyle name="40% - Accent1 14 5 3" xfId="20984" xr:uid="{00000000-0005-0000-0000-0000EB510000}"/>
    <cellStyle name="40% - Accent1 14 5 4" xfId="20985" xr:uid="{00000000-0005-0000-0000-0000EC510000}"/>
    <cellStyle name="40% - Accent1 14 6" xfId="20986" xr:uid="{00000000-0005-0000-0000-0000ED510000}"/>
    <cellStyle name="40% - Accent1 14 6 2" xfId="20987" xr:uid="{00000000-0005-0000-0000-0000EE510000}"/>
    <cellStyle name="40% - Accent1 14 7" xfId="20988" xr:uid="{00000000-0005-0000-0000-0000EF510000}"/>
    <cellStyle name="40% - Accent1 14 8" xfId="20989" xr:uid="{00000000-0005-0000-0000-0000F0510000}"/>
    <cellStyle name="40% - Accent1 15" xfId="20990" xr:uid="{00000000-0005-0000-0000-0000F1510000}"/>
    <cellStyle name="40% - Accent1 15 2" xfId="20991" xr:uid="{00000000-0005-0000-0000-0000F2510000}"/>
    <cellStyle name="40% - Accent1 15 3" xfId="20992" xr:uid="{00000000-0005-0000-0000-0000F3510000}"/>
    <cellStyle name="40% - Accent1 15 3 2" xfId="20993" xr:uid="{00000000-0005-0000-0000-0000F4510000}"/>
    <cellStyle name="40% - Accent1 15 3 2 2" xfId="20994" xr:uid="{00000000-0005-0000-0000-0000F5510000}"/>
    <cellStyle name="40% - Accent1 15 3 2 2 2" xfId="20995" xr:uid="{00000000-0005-0000-0000-0000F6510000}"/>
    <cellStyle name="40% - Accent1 15 3 2 3" xfId="20996" xr:uid="{00000000-0005-0000-0000-0000F7510000}"/>
    <cellStyle name="40% - Accent1 15 3 2 4" xfId="20997" xr:uid="{00000000-0005-0000-0000-0000F8510000}"/>
    <cellStyle name="40% - Accent1 15 3 3" xfId="20998" xr:uid="{00000000-0005-0000-0000-0000F9510000}"/>
    <cellStyle name="40% - Accent1 15 3 3 2" xfId="20999" xr:uid="{00000000-0005-0000-0000-0000FA510000}"/>
    <cellStyle name="40% - Accent1 15 3 3 2 2" xfId="21000" xr:uid="{00000000-0005-0000-0000-0000FB510000}"/>
    <cellStyle name="40% - Accent1 15 3 3 3" xfId="21001" xr:uid="{00000000-0005-0000-0000-0000FC510000}"/>
    <cellStyle name="40% - Accent1 15 3 3 4" xfId="21002" xr:uid="{00000000-0005-0000-0000-0000FD510000}"/>
    <cellStyle name="40% - Accent1 15 3 4" xfId="21003" xr:uid="{00000000-0005-0000-0000-0000FE510000}"/>
    <cellStyle name="40% - Accent1 15 3 4 2" xfId="21004" xr:uid="{00000000-0005-0000-0000-0000FF510000}"/>
    <cellStyle name="40% - Accent1 15 3 5" xfId="21005" xr:uid="{00000000-0005-0000-0000-000000520000}"/>
    <cellStyle name="40% - Accent1 15 3 6" xfId="21006" xr:uid="{00000000-0005-0000-0000-000001520000}"/>
    <cellStyle name="40% - Accent1 15 4" xfId="21007" xr:uid="{00000000-0005-0000-0000-000002520000}"/>
    <cellStyle name="40% - Accent1 15 4 2" xfId="21008" xr:uid="{00000000-0005-0000-0000-000003520000}"/>
    <cellStyle name="40% - Accent1 15 4 2 2" xfId="21009" xr:uid="{00000000-0005-0000-0000-000004520000}"/>
    <cellStyle name="40% - Accent1 15 4 3" xfId="21010" xr:uid="{00000000-0005-0000-0000-000005520000}"/>
    <cellStyle name="40% - Accent1 15 4 4" xfId="21011" xr:uid="{00000000-0005-0000-0000-000006520000}"/>
    <cellStyle name="40% - Accent1 15 5" xfId="21012" xr:uid="{00000000-0005-0000-0000-000007520000}"/>
    <cellStyle name="40% - Accent1 15 5 2" xfId="21013" xr:uid="{00000000-0005-0000-0000-000008520000}"/>
    <cellStyle name="40% - Accent1 15 5 2 2" xfId="21014" xr:uid="{00000000-0005-0000-0000-000009520000}"/>
    <cellStyle name="40% - Accent1 15 5 3" xfId="21015" xr:uid="{00000000-0005-0000-0000-00000A520000}"/>
    <cellStyle name="40% - Accent1 15 5 4" xfId="21016" xr:uid="{00000000-0005-0000-0000-00000B520000}"/>
    <cellStyle name="40% - Accent1 15 6" xfId="21017" xr:uid="{00000000-0005-0000-0000-00000C520000}"/>
    <cellStyle name="40% - Accent1 15 6 2" xfId="21018" xr:uid="{00000000-0005-0000-0000-00000D520000}"/>
    <cellStyle name="40% - Accent1 15 7" xfId="21019" xr:uid="{00000000-0005-0000-0000-00000E520000}"/>
    <cellStyle name="40% - Accent1 15 8" xfId="21020" xr:uid="{00000000-0005-0000-0000-00000F520000}"/>
    <cellStyle name="40% - Accent1 16" xfId="21021" xr:uid="{00000000-0005-0000-0000-000010520000}"/>
    <cellStyle name="40% - Accent1 16 2" xfId="21022" xr:uid="{00000000-0005-0000-0000-000011520000}"/>
    <cellStyle name="40% - Accent1 16 3" xfId="21023" xr:uid="{00000000-0005-0000-0000-000012520000}"/>
    <cellStyle name="40% - Accent1 16 3 2" xfId="21024" xr:uid="{00000000-0005-0000-0000-000013520000}"/>
    <cellStyle name="40% - Accent1 16 3 2 2" xfId="21025" xr:uid="{00000000-0005-0000-0000-000014520000}"/>
    <cellStyle name="40% - Accent1 16 3 2 2 2" xfId="21026" xr:uid="{00000000-0005-0000-0000-000015520000}"/>
    <cellStyle name="40% - Accent1 16 3 2 3" xfId="21027" xr:uid="{00000000-0005-0000-0000-000016520000}"/>
    <cellStyle name="40% - Accent1 16 3 2 4" xfId="21028" xr:uid="{00000000-0005-0000-0000-000017520000}"/>
    <cellStyle name="40% - Accent1 16 3 3" xfId="21029" xr:uid="{00000000-0005-0000-0000-000018520000}"/>
    <cellStyle name="40% - Accent1 16 3 3 2" xfId="21030" xr:uid="{00000000-0005-0000-0000-000019520000}"/>
    <cellStyle name="40% - Accent1 16 3 3 2 2" xfId="21031" xr:uid="{00000000-0005-0000-0000-00001A520000}"/>
    <cellStyle name="40% - Accent1 16 3 3 3" xfId="21032" xr:uid="{00000000-0005-0000-0000-00001B520000}"/>
    <cellStyle name="40% - Accent1 16 3 3 4" xfId="21033" xr:uid="{00000000-0005-0000-0000-00001C520000}"/>
    <cellStyle name="40% - Accent1 16 3 4" xfId="21034" xr:uid="{00000000-0005-0000-0000-00001D520000}"/>
    <cellStyle name="40% - Accent1 16 3 4 2" xfId="21035" xr:uid="{00000000-0005-0000-0000-00001E520000}"/>
    <cellStyle name="40% - Accent1 16 3 5" xfId="21036" xr:uid="{00000000-0005-0000-0000-00001F520000}"/>
    <cellStyle name="40% - Accent1 16 3 6" xfId="21037" xr:uid="{00000000-0005-0000-0000-000020520000}"/>
    <cellStyle name="40% - Accent1 16 4" xfId="21038" xr:uid="{00000000-0005-0000-0000-000021520000}"/>
    <cellStyle name="40% - Accent1 16 4 2" xfId="21039" xr:uid="{00000000-0005-0000-0000-000022520000}"/>
    <cellStyle name="40% - Accent1 16 4 2 2" xfId="21040" xr:uid="{00000000-0005-0000-0000-000023520000}"/>
    <cellStyle name="40% - Accent1 16 4 3" xfId="21041" xr:uid="{00000000-0005-0000-0000-000024520000}"/>
    <cellStyle name="40% - Accent1 16 4 4" xfId="21042" xr:uid="{00000000-0005-0000-0000-000025520000}"/>
    <cellStyle name="40% - Accent1 16 5" xfId="21043" xr:uid="{00000000-0005-0000-0000-000026520000}"/>
    <cellStyle name="40% - Accent1 16 5 2" xfId="21044" xr:uid="{00000000-0005-0000-0000-000027520000}"/>
    <cellStyle name="40% - Accent1 16 5 2 2" xfId="21045" xr:uid="{00000000-0005-0000-0000-000028520000}"/>
    <cellStyle name="40% - Accent1 16 5 3" xfId="21046" xr:uid="{00000000-0005-0000-0000-000029520000}"/>
    <cellStyle name="40% - Accent1 16 5 4" xfId="21047" xr:uid="{00000000-0005-0000-0000-00002A520000}"/>
    <cellStyle name="40% - Accent1 16 6" xfId="21048" xr:uid="{00000000-0005-0000-0000-00002B520000}"/>
    <cellStyle name="40% - Accent1 16 6 2" xfId="21049" xr:uid="{00000000-0005-0000-0000-00002C520000}"/>
    <cellStyle name="40% - Accent1 16 7" xfId="21050" xr:uid="{00000000-0005-0000-0000-00002D520000}"/>
    <cellStyle name="40% - Accent1 16 8" xfId="21051" xr:uid="{00000000-0005-0000-0000-00002E520000}"/>
    <cellStyle name="40% - Accent1 17" xfId="21052" xr:uid="{00000000-0005-0000-0000-00002F520000}"/>
    <cellStyle name="40% - Accent1 17 2" xfId="21053" xr:uid="{00000000-0005-0000-0000-000030520000}"/>
    <cellStyle name="40% - Accent1 17 2 2" xfId="21054" xr:uid="{00000000-0005-0000-0000-000031520000}"/>
    <cellStyle name="40% - Accent1 17 2 2 2" xfId="21055" xr:uid="{00000000-0005-0000-0000-000032520000}"/>
    <cellStyle name="40% - Accent1 17 2 2 2 2" xfId="21056" xr:uid="{00000000-0005-0000-0000-000033520000}"/>
    <cellStyle name="40% - Accent1 17 2 2 3" xfId="21057" xr:uid="{00000000-0005-0000-0000-000034520000}"/>
    <cellStyle name="40% - Accent1 17 2 2 4" xfId="21058" xr:uid="{00000000-0005-0000-0000-000035520000}"/>
    <cellStyle name="40% - Accent1 17 2 3" xfId="21059" xr:uid="{00000000-0005-0000-0000-000036520000}"/>
    <cellStyle name="40% - Accent1 17 2 3 2" xfId="21060" xr:uid="{00000000-0005-0000-0000-000037520000}"/>
    <cellStyle name="40% - Accent1 17 2 3 2 2" xfId="21061" xr:uid="{00000000-0005-0000-0000-000038520000}"/>
    <cellStyle name="40% - Accent1 17 2 3 3" xfId="21062" xr:uid="{00000000-0005-0000-0000-000039520000}"/>
    <cellStyle name="40% - Accent1 17 2 3 4" xfId="21063" xr:uid="{00000000-0005-0000-0000-00003A520000}"/>
    <cellStyle name="40% - Accent1 17 2 4" xfId="21064" xr:uid="{00000000-0005-0000-0000-00003B520000}"/>
    <cellStyle name="40% - Accent1 17 2 4 2" xfId="21065" xr:uid="{00000000-0005-0000-0000-00003C520000}"/>
    <cellStyle name="40% - Accent1 17 2 5" xfId="21066" xr:uid="{00000000-0005-0000-0000-00003D520000}"/>
    <cellStyle name="40% - Accent1 17 2 6" xfId="21067" xr:uid="{00000000-0005-0000-0000-00003E520000}"/>
    <cellStyle name="40% - Accent1 17 3" xfId="21068" xr:uid="{00000000-0005-0000-0000-00003F520000}"/>
    <cellStyle name="40% - Accent1 17 3 2" xfId="21069" xr:uid="{00000000-0005-0000-0000-000040520000}"/>
    <cellStyle name="40% - Accent1 17 3 2 2" xfId="21070" xr:uid="{00000000-0005-0000-0000-000041520000}"/>
    <cellStyle name="40% - Accent1 17 3 3" xfId="21071" xr:uid="{00000000-0005-0000-0000-000042520000}"/>
    <cellStyle name="40% - Accent1 17 3 4" xfId="21072" xr:uid="{00000000-0005-0000-0000-000043520000}"/>
    <cellStyle name="40% - Accent1 17 4" xfId="21073" xr:uid="{00000000-0005-0000-0000-000044520000}"/>
    <cellStyle name="40% - Accent1 17 4 2" xfId="21074" xr:uid="{00000000-0005-0000-0000-000045520000}"/>
    <cellStyle name="40% - Accent1 17 4 2 2" xfId="21075" xr:uid="{00000000-0005-0000-0000-000046520000}"/>
    <cellStyle name="40% - Accent1 17 4 3" xfId="21076" xr:uid="{00000000-0005-0000-0000-000047520000}"/>
    <cellStyle name="40% - Accent1 17 4 4" xfId="21077" xr:uid="{00000000-0005-0000-0000-000048520000}"/>
    <cellStyle name="40% - Accent1 17 5" xfId="21078" xr:uid="{00000000-0005-0000-0000-000049520000}"/>
    <cellStyle name="40% - Accent1 17 5 2" xfId="21079" xr:uid="{00000000-0005-0000-0000-00004A520000}"/>
    <cellStyle name="40% - Accent1 17 6" xfId="21080" xr:uid="{00000000-0005-0000-0000-00004B520000}"/>
    <cellStyle name="40% - Accent1 17 7" xfId="21081" xr:uid="{00000000-0005-0000-0000-00004C520000}"/>
    <cellStyle name="40% - Accent1 18" xfId="21082" xr:uid="{00000000-0005-0000-0000-00004D520000}"/>
    <cellStyle name="40% - Accent1 18 2" xfId="21083" xr:uid="{00000000-0005-0000-0000-00004E520000}"/>
    <cellStyle name="40% - Accent1 18 2 2" xfId="21084" xr:uid="{00000000-0005-0000-0000-00004F520000}"/>
    <cellStyle name="40% - Accent1 18 2 2 2" xfId="21085" xr:uid="{00000000-0005-0000-0000-000050520000}"/>
    <cellStyle name="40% - Accent1 18 2 2 2 2" xfId="21086" xr:uid="{00000000-0005-0000-0000-000051520000}"/>
    <cellStyle name="40% - Accent1 18 2 2 3" xfId="21087" xr:uid="{00000000-0005-0000-0000-000052520000}"/>
    <cellStyle name="40% - Accent1 18 2 2 4" xfId="21088" xr:uid="{00000000-0005-0000-0000-000053520000}"/>
    <cellStyle name="40% - Accent1 18 2 3" xfId="21089" xr:uid="{00000000-0005-0000-0000-000054520000}"/>
    <cellStyle name="40% - Accent1 18 2 3 2" xfId="21090" xr:uid="{00000000-0005-0000-0000-000055520000}"/>
    <cellStyle name="40% - Accent1 18 2 3 2 2" xfId="21091" xr:uid="{00000000-0005-0000-0000-000056520000}"/>
    <cellStyle name="40% - Accent1 18 2 3 3" xfId="21092" xr:uid="{00000000-0005-0000-0000-000057520000}"/>
    <cellStyle name="40% - Accent1 18 2 3 4" xfId="21093" xr:uid="{00000000-0005-0000-0000-000058520000}"/>
    <cellStyle name="40% - Accent1 18 2 4" xfId="21094" xr:uid="{00000000-0005-0000-0000-000059520000}"/>
    <cellStyle name="40% - Accent1 18 2 4 2" xfId="21095" xr:uid="{00000000-0005-0000-0000-00005A520000}"/>
    <cellStyle name="40% - Accent1 18 2 5" xfId="21096" xr:uid="{00000000-0005-0000-0000-00005B520000}"/>
    <cellStyle name="40% - Accent1 18 2 6" xfId="21097" xr:uid="{00000000-0005-0000-0000-00005C520000}"/>
    <cellStyle name="40% - Accent1 18 3" xfId="21098" xr:uid="{00000000-0005-0000-0000-00005D520000}"/>
    <cellStyle name="40% - Accent1 18 3 2" xfId="21099" xr:uid="{00000000-0005-0000-0000-00005E520000}"/>
    <cellStyle name="40% - Accent1 18 3 2 2" xfId="21100" xr:uid="{00000000-0005-0000-0000-00005F520000}"/>
    <cellStyle name="40% - Accent1 18 3 3" xfId="21101" xr:uid="{00000000-0005-0000-0000-000060520000}"/>
    <cellStyle name="40% - Accent1 18 3 4" xfId="21102" xr:uid="{00000000-0005-0000-0000-000061520000}"/>
    <cellStyle name="40% - Accent1 18 4" xfId="21103" xr:uid="{00000000-0005-0000-0000-000062520000}"/>
    <cellStyle name="40% - Accent1 18 4 2" xfId="21104" xr:uid="{00000000-0005-0000-0000-000063520000}"/>
    <cellStyle name="40% - Accent1 18 4 2 2" xfId="21105" xr:uid="{00000000-0005-0000-0000-000064520000}"/>
    <cellStyle name="40% - Accent1 18 4 3" xfId="21106" xr:uid="{00000000-0005-0000-0000-000065520000}"/>
    <cellStyle name="40% - Accent1 18 4 4" xfId="21107" xr:uid="{00000000-0005-0000-0000-000066520000}"/>
    <cellStyle name="40% - Accent1 18 5" xfId="21108" xr:uid="{00000000-0005-0000-0000-000067520000}"/>
    <cellStyle name="40% - Accent1 18 5 2" xfId="21109" xr:uid="{00000000-0005-0000-0000-000068520000}"/>
    <cellStyle name="40% - Accent1 18 6" xfId="21110" xr:uid="{00000000-0005-0000-0000-000069520000}"/>
    <cellStyle name="40% - Accent1 18 7" xfId="21111" xr:uid="{00000000-0005-0000-0000-00006A520000}"/>
    <cellStyle name="40% - Accent1 19" xfId="21112" xr:uid="{00000000-0005-0000-0000-00006B520000}"/>
    <cellStyle name="40% - Accent1 19 2" xfId="21113" xr:uid="{00000000-0005-0000-0000-00006C520000}"/>
    <cellStyle name="40% - Accent1 19 2 2" xfId="21114" xr:uid="{00000000-0005-0000-0000-00006D520000}"/>
    <cellStyle name="40% - Accent1 19 2 2 2" xfId="21115" xr:uid="{00000000-0005-0000-0000-00006E520000}"/>
    <cellStyle name="40% - Accent1 19 2 2 2 2" xfId="21116" xr:uid="{00000000-0005-0000-0000-00006F520000}"/>
    <cellStyle name="40% - Accent1 19 2 2 3" xfId="21117" xr:uid="{00000000-0005-0000-0000-000070520000}"/>
    <cellStyle name="40% - Accent1 19 2 2 4" xfId="21118" xr:uid="{00000000-0005-0000-0000-000071520000}"/>
    <cellStyle name="40% - Accent1 19 2 3" xfId="21119" xr:uid="{00000000-0005-0000-0000-000072520000}"/>
    <cellStyle name="40% - Accent1 19 2 3 2" xfId="21120" xr:uid="{00000000-0005-0000-0000-000073520000}"/>
    <cellStyle name="40% - Accent1 19 2 3 2 2" xfId="21121" xr:uid="{00000000-0005-0000-0000-000074520000}"/>
    <cellStyle name="40% - Accent1 19 2 3 3" xfId="21122" xr:uid="{00000000-0005-0000-0000-000075520000}"/>
    <cellStyle name="40% - Accent1 19 2 3 4" xfId="21123" xr:uid="{00000000-0005-0000-0000-000076520000}"/>
    <cellStyle name="40% - Accent1 19 2 4" xfId="21124" xr:uid="{00000000-0005-0000-0000-000077520000}"/>
    <cellStyle name="40% - Accent1 19 2 4 2" xfId="21125" xr:uid="{00000000-0005-0000-0000-000078520000}"/>
    <cellStyle name="40% - Accent1 19 2 5" xfId="21126" xr:uid="{00000000-0005-0000-0000-000079520000}"/>
    <cellStyle name="40% - Accent1 19 2 6" xfId="21127" xr:uid="{00000000-0005-0000-0000-00007A520000}"/>
    <cellStyle name="40% - Accent1 19 3" xfId="21128" xr:uid="{00000000-0005-0000-0000-00007B520000}"/>
    <cellStyle name="40% - Accent1 19 3 2" xfId="21129" xr:uid="{00000000-0005-0000-0000-00007C520000}"/>
    <cellStyle name="40% - Accent1 19 3 2 2" xfId="21130" xr:uid="{00000000-0005-0000-0000-00007D520000}"/>
    <cellStyle name="40% - Accent1 19 3 3" xfId="21131" xr:uid="{00000000-0005-0000-0000-00007E520000}"/>
    <cellStyle name="40% - Accent1 19 3 4" xfId="21132" xr:uid="{00000000-0005-0000-0000-00007F520000}"/>
    <cellStyle name="40% - Accent1 19 4" xfId="21133" xr:uid="{00000000-0005-0000-0000-000080520000}"/>
    <cellStyle name="40% - Accent1 19 4 2" xfId="21134" xr:uid="{00000000-0005-0000-0000-000081520000}"/>
    <cellStyle name="40% - Accent1 19 4 2 2" xfId="21135" xr:uid="{00000000-0005-0000-0000-000082520000}"/>
    <cellStyle name="40% - Accent1 19 4 3" xfId="21136" xr:uid="{00000000-0005-0000-0000-000083520000}"/>
    <cellStyle name="40% - Accent1 19 4 4" xfId="21137" xr:uid="{00000000-0005-0000-0000-000084520000}"/>
    <cellStyle name="40% - Accent1 19 5" xfId="21138" xr:uid="{00000000-0005-0000-0000-000085520000}"/>
    <cellStyle name="40% - Accent1 19 5 2" xfId="21139" xr:uid="{00000000-0005-0000-0000-000086520000}"/>
    <cellStyle name="40% - Accent1 19 6" xfId="21140" xr:uid="{00000000-0005-0000-0000-000087520000}"/>
    <cellStyle name="40% - Accent1 19 7" xfId="21141" xr:uid="{00000000-0005-0000-0000-000088520000}"/>
    <cellStyle name="40% - Accent1 2" xfId="21142" xr:uid="{00000000-0005-0000-0000-000089520000}"/>
    <cellStyle name="40% - Accent1 2 10" xfId="21143" xr:uid="{00000000-0005-0000-0000-00008A520000}"/>
    <cellStyle name="40% - Accent1 2 11" xfId="21144" xr:uid="{00000000-0005-0000-0000-00008B520000}"/>
    <cellStyle name="40% - Accent1 2 12" xfId="21145" xr:uid="{00000000-0005-0000-0000-00008C520000}"/>
    <cellStyle name="40% - Accent1 2 2" xfId="21146" xr:uid="{00000000-0005-0000-0000-00008D520000}"/>
    <cellStyle name="40% - Accent1 2 2 10" xfId="21147" xr:uid="{00000000-0005-0000-0000-00008E520000}"/>
    <cellStyle name="40% - Accent1 2 2 2" xfId="21148" xr:uid="{00000000-0005-0000-0000-00008F520000}"/>
    <cellStyle name="40% - Accent1 2 2 2 2" xfId="21149" xr:uid="{00000000-0005-0000-0000-000090520000}"/>
    <cellStyle name="40% - Accent1 2 2 2 2 2" xfId="21150" xr:uid="{00000000-0005-0000-0000-000091520000}"/>
    <cellStyle name="40% - Accent1 2 2 2 2 2 2" xfId="21151" xr:uid="{00000000-0005-0000-0000-000092520000}"/>
    <cellStyle name="40% - Accent1 2 2 2 2 2 2 2" xfId="21152" xr:uid="{00000000-0005-0000-0000-000093520000}"/>
    <cellStyle name="40% - Accent1 2 2 2 2 2 2 2 2" xfId="21153" xr:uid="{00000000-0005-0000-0000-000094520000}"/>
    <cellStyle name="40% - Accent1 2 2 2 2 2 2 3" xfId="21154" xr:uid="{00000000-0005-0000-0000-000095520000}"/>
    <cellStyle name="40% - Accent1 2 2 2 2 2 2 4" xfId="21155" xr:uid="{00000000-0005-0000-0000-000096520000}"/>
    <cellStyle name="40% - Accent1 2 2 2 2 2 3" xfId="21156" xr:uid="{00000000-0005-0000-0000-000097520000}"/>
    <cellStyle name="40% - Accent1 2 2 2 2 2 3 2" xfId="21157" xr:uid="{00000000-0005-0000-0000-000098520000}"/>
    <cellStyle name="40% - Accent1 2 2 2 2 2 3 2 2" xfId="21158" xr:uid="{00000000-0005-0000-0000-000099520000}"/>
    <cellStyle name="40% - Accent1 2 2 2 2 2 3 3" xfId="21159" xr:uid="{00000000-0005-0000-0000-00009A520000}"/>
    <cellStyle name="40% - Accent1 2 2 2 2 2 3 4" xfId="21160" xr:uid="{00000000-0005-0000-0000-00009B520000}"/>
    <cellStyle name="40% - Accent1 2 2 2 2 2 4" xfId="21161" xr:uid="{00000000-0005-0000-0000-00009C520000}"/>
    <cellStyle name="40% - Accent1 2 2 2 2 2 4 2" xfId="21162" xr:uid="{00000000-0005-0000-0000-00009D520000}"/>
    <cellStyle name="40% - Accent1 2 2 2 2 2 5" xfId="21163" xr:uid="{00000000-0005-0000-0000-00009E520000}"/>
    <cellStyle name="40% - Accent1 2 2 2 2 2 6" xfId="21164" xr:uid="{00000000-0005-0000-0000-00009F520000}"/>
    <cellStyle name="40% - Accent1 2 2 2 2 3" xfId="21165" xr:uid="{00000000-0005-0000-0000-0000A0520000}"/>
    <cellStyle name="40% - Accent1 2 2 2 2 3 2" xfId="21166" xr:uid="{00000000-0005-0000-0000-0000A1520000}"/>
    <cellStyle name="40% - Accent1 2 2 2 2 3 2 2" xfId="21167" xr:uid="{00000000-0005-0000-0000-0000A2520000}"/>
    <cellStyle name="40% - Accent1 2 2 2 2 3 3" xfId="21168" xr:uid="{00000000-0005-0000-0000-0000A3520000}"/>
    <cellStyle name="40% - Accent1 2 2 2 2 3 4" xfId="21169" xr:uid="{00000000-0005-0000-0000-0000A4520000}"/>
    <cellStyle name="40% - Accent1 2 2 2 2 4" xfId="21170" xr:uid="{00000000-0005-0000-0000-0000A5520000}"/>
    <cellStyle name="40% - Accent1 2 2 2 2 4 2" xfId="21171" xr:uid="{00000000-0005-0000-0000-0000A6520000}"/>
    <cellStyle name="40% - Accent1 2 2 2 2 4 2 2" xfId="21172" xr:uid="{00000000-0005-0000-0000-0000A7520000}"/>
    <cellStyle name="40% - Accent1 2 2 2 2 4 3" xfId="21173" xr:uid="{00000000-0005-0000-0000-0000A8520000}"/>
    <cellStyle name="40% - Accent1 2 2 2 2 4 4" xfId="21174" xr:uid="{00000000-0005-0000-0000-0000A9520000}"/>
    <cellStyle name="40% - Accent1 2 2 2 2 5" xfId="21175" xr:uid="{00000000-0005-0000-0000-0000AA520000}"/>
    <cellStyle name="40% - Accent1 2 2 2 2 5 2" xfId="21176" xr:uid="{00000000-0005-0000-0000-0000AB520000}"/>
    <cellStyle name="40% - Accent1 2 2 2 2 6" xfId="21177" xr:uid="{00000000-0005-0000-0000-0000AC520000}"/>
    <cellStyle name="40% - Accent1 2 2 2 2 7" xfId="21178" xr:uid="{00000000-0005-0000-0000-0000AD520000}"/>
    <cellStyle name="40% - Accent1 2 2 2 3" xfId="21179" xr:uid="{00000000-0005-0000-0000-0000AE520000}"/>
    <cellStyle name="40% - Accent1 2 2 2 3 2" xfId="21180" xr:uid="{00000000-0005-0000-0000-0000AF520000}"/>
    <cellStyle name="40% - Accent1 2 2 2 3 2 2" xfId="21181" xr:uid="{00000000-0005-0000-0000-0000B0520000}"/>
    <cellStyle name="40% - Accent1 2 2 2 3 2 2 2" xfId="21182" xr:uid="{00000000-0005-0000-0000-0000B1520000}"/>
    <cellStyle name="40% - Accent1 2 2 2 3 2 3" xfId="21183" xr:uid="{00000000-0005-0000-0000-0000B2520000}"/>
    <cellStyle name="40% - Accent1 2 2 2 3 2 4" xfId="21184" xr:uid="{00000000-0005-0000-0000-0000B3520000}"/>
    <cellStyle name="40% - Accent1 2 2 2 3 3" xfId="21185" xr:uid="{00000000-0005-0000-0000-0000B4520000}"/>
    <cellStyle name="40% - Accent1 2 2 2 3 3 2" xfId="21186" xr:uid="{00000000-0005-0000-0000-0000B5520000}"/>
    <cellStyle name="40% - Accent1 2 2 2 3 3 2 2" xfId="21187" xr:uid="{00000000-0005-0000-0000-0000B6520000}"/>
    <cellStyle name="40% - Accent1 2 2 2 3 3 3" xfId="21188" xr:uid="{00000000-0005-0000-0000-0000B7520000}"/>
    <cellStyle name="40% - Accent1 2 2 2 3 3 4" xfId="21189" xr:uid="{00000000-0005-0000-0000-0000B8520000}"/>
    <cellStyle name="40% - Accent1 2 2 2 3 4" xfId="21190" xr:uid="{00000000-0005-0000-0000-0000B9520000}"/>
    <cellStyle name="40% - Accent1 2 2 2 3 4 2" xfId="21191" xr:uid="{00000000-0005-0000-0000-0000BA520000}"/>
    <cellStyle name="40% - Accent1 2 2 2 3 5" xfId="21192" xr:uid="{00000000-0005-0000-0000-0000BB520000}"/>
    <cellStyle name="40% - Accent1 2 2 2 3 6" xfId="21193" xr:uid="{00000000-0005-0000-0000-0000BC520000}"/>
    <cellStyle name="40% - Accent1 2 2 2 4" xfId="21194" xr:uid="{00000000-0005-0000-0000-0000BD520000}"/>
    <cellStyle name="40% - Accent1 2 2 2 4 2" xfId="21195" xr:uid="{00000000-0005-0000-0000-0000BE520000}"/>
    <cellStyle name="40% - Accent1 2 2 2 4 2 2" xfId="21196" xr:uid="{00000000-0005-0000-0000-0000BF520000}"/>
    <cellStyle name="40% - Accent1 2 2 2 4 3" xfId="21197" xr:uid="{00000000-0005-0000-0000-0000C0520000}"/>
    <cellStyle name="40% - Accent1 2 2 2 4 4" xfId="21198" xr:uid="{00000000-0005-0000-0000-0000C1520000}"/>
    <cellStyle name="40% - Accent1 2 2 2 5" xfId="21199" xr:uid="{00000000-0005-0000-0000-0000C2520000}"/>
    <cellStyle name="40% - Accent1 2 2 2 5 2" xfId="21200" xr:uid="{00000000-0005-0000-0000-0000C3520000}"/>
    <cellStyle name="40% - Accent1 2 2 2 5 2 2" xfId="21201" xr:uid="{00000000-0005-0000-0000-0000C4520000}"/>
    <cellStyle name="40% - Accent1 2 2 2 5 3" xfId="21202" xr:uid="{00000000-0005-0000-0000-0000C5520000}"/>
    <cellStyle name="40% - Accent1 2 2 2 5 4" xfId="21203" xr:uid="{00000000-0005-0000-0000-0000C6520000}"/>
    <cellStyle name="40% - Accent1 2 2 2 6" xfId="21204" xr:uid="{00000000-0005-0000-0000-0000C7520000}"/>
    <cellStyle name="40% - Accent1 2 2 2 6 2" xfId="21205" xr:uid="{00000000-0005-0000-0000-0000C8520000}"/>
    <cellStyle name="40% - Accent1 2 2 2 7" xfId="21206" xr:uid="{00000000-0005-0000-0000-0000C9520000}"/>
    <cellStyle name="40% - Accent1 2 2 2 8" xfId="21207" xr:uid="{00000000-0005-0000-0000-0000CA520000}"/>
    <cellStyle name="40% - Accent1 2 2 3" xfId="21208" xr:uid="{00000000-0005-0000-0000-0000CB520000}"/>
    <cellStyle name="40% - Accent1 2 2 3 2" xfId="21209" xr:uid="{00000000-0005-0000-0000-0000CC520000}"/>
    <cellStyle name="40% - Accent1 2 2 3 2 2" xfId="21210" xr:uid="{00000000-0005-0000-0000-0000CD520000}"/>
    <cellStyle name="40% - Accent1 2 2 3 2 2 2" xfId="21211" xr:uid="{00000000-0005-0000-0000-0000CE520000}"/>
    <cellStyle name="40% - Accent1 2 2 3 2 2 2 2" xfId="21212" xr:uid="{00000000-0005-0000-0000-0000CF520000}"/>
    <cellStyle name="40% - Accent1 2 2 3 2 2 3" xfId="21213" xr:uid="{00000000-0005-0000-0000-0000D0520000}"/>
    <cellStyle name="40% - Accent1 2 2 3 2 2 4" xfId="21214" xr:uid="{00000000-0005-0000-0000-0000D1520000}"/>
    <cellStyle name="40% - Accent1 2 2 3 2 3" xfId="21215" xr:uid="{00000000-0005-0000-0000-0000D2520000}"/>
    <cellStyle name="40% - Accent1 2 2 3 2 3 2" xfId="21216" xr:uid="{00000000-0005-0000-0000-0000D3520000}"/>
    <cellStyle name="40% - Accent1 2 2 3 2 3 2 2" xfId="21217" xr:uid="{00000000-0005-0000-0000-0000D4520000}"/>
    <cellStyle name="40% - Accent1 2 2 3 2 3 3" xfId="21218" xr:uid="{00000000-0005-0000-0000-0000D5520000}"/>
    <cellStyle name="40% - Accent1 2 2 3 2 3 4" xfId="21219" xr:uid="{00000000-0005-0000-0000-0000D6520000}"/>
    <cellStyle name="40% - Accent1 2 2 3 2 4" xfId="21220" xr:uid="{00000000-0005-0000-0000-0000D7520000}"/>
    <cellStyle name="40% - Accent1 2 2 3 2 4 2" xfId="21221" xr:uid="{00000000-0005-0000-0000-0000D8520000}"/>
    <cellStyle name="40% - Accent1 2 2 3 2 5" xfId="21222" xr:uid="{00000000-0005-0000-0000-0000D9520000}"/>
    <cellStyle name="40% - Accent1 2 2 3 2 6" xfId="21223" xr:uid="{00000000-0005-0000-0000-0000DA520000}"/>
    <cellStyle name="40% - Accent1 2 2 3 3" xfId="21224" xr:uid="{00000000-0005-0000-0000-0000DB520000}"/>
    <cellStyle name="40% - Accent1 2 2 3 3 2" xfId="21225" xr:uid="{00000000-0005-0000-0000-0000DC520000}"/>
    <cellStyle name="40% - Accent1 2 2 3 3 2 2" xfId="21226" xr:uid="{00000000-0005-0000-0000-0000DD520000}"/>
    <cellStyle name="40% - Accent1 2 2 3 3 3" xfId="21227" xr:uid="{00000000-0005-0000-0000-0000DE520000}"/>
    <cellStyle name="40% - Accent1 2 2 3 3 4" xfId="21228" xr:uid="{00000000-0005-0000-0000-0000DF520000}"/>
    <cellStyle name="40% - Accent1 2 2 3 4" xfId="21229" xr:uid="{00000000-0005-0000-0000-0000E0520000}"/>
    <cellStyle name="40% - Accent1 2 2 3 4 2" xfId="21230" xr:uid="{00000000-0005-0000-0000-0000E1520000}"/>
    <cellStyle name="40% - Accent1 2 2 3 4 2 2" xfId="21231" xr:uid="{00000000-0005-0000-0000-0000E2520000}"/>
    <cellStyle name="40% - Accent1 2 2 3 4 3" xfId="21232" xr:uid="{00000000-0005-0000-0000-0000E3520000}"/>
    <cellStyle name="40% - Accent1 2 2 3 4 4" xfId="21233" xr:uid="{00000000-0005-0000-0000-0000E4520000}"/>
    <cellStyle name="40% - Accent1 2 2 3 5" xfId="21234" xr:uid="{00000000-0005-0000-0000-0000E5520000}"/>
    <cellStyle name="40% - Accent1 2 2 3 5 2" xfId="21235" xr:uid="{00000000-0005-0000-0000-0000E6520000}"/>
    <cellStyle name="40% - Accent1 2 2 3 6" xfId="21236" xr:uid="{00000000-0005-0000-0000-0000E7520000}"/>
    <cellStyle name="40% - Accent1 2 2 3 7" xfId="21237" xr:uid="{00000000-0005-0000-0000-0000E8520000}"/>
    <cellStyle name="40% - Accent1 2 2 4" xfId="21238" xr:uid="{00000000-0005-0000-0000-0000E9520000}"/>
    <cellStyle name="40% - Accent1 2 2 5" xfId="21239" xr:uid="{00000000-0005-0000-0000-0000EA520000}"/>
    <cellStyle name="40% - Accent1 2 2 5 2" xfId="21240" xr:uid="{00000000-0005-0000-0000-0000EB520000}"/>
    <cellStyle name="40% - Accent1 2 2 5 2 2" xfId="21241" xr:uid="{00000000-0005-0000-0000-0000EC520000}"/>
    <cellStyle name="40% - Accent1 2 2 5 2 2 2" xfId="21242" xr:uid="{00000000-0005-0000-0000-0000ED520000}"/>
    <cellStyle name="40% - Accent1 2 2 5 2 3" xfId="21243" xr:uid="{00000000-0005-0000-0000-0000EE520000}"/>
    <cellStyle name="40% - Accent1 2 2 5 2 4" xfId="21244" xr:uid="{00000000-0005-0000-0000-0000EF520000}"/>
    <cellStyle name="40% - Accent1 2 2 5 3" xfId="21245" xr:uid="{00000000-0005-0000-0000-0000F0520000}"/>
    <cellStyle name="40% - Accent1 2 2 5 3 2" xfId="21246" xr:uid="{00000000-0005-0000-0000-0000F1520000}"/>
    <cellStyle name="40% - Accent1 2 2 5 3 2 2" xfId="21247" xr:uid="{00000000-0005-0000-0000-0000F2520000}"/>
    <cellStyle name="40% - Accent1 2 2 5 3 3" xfId="21248" xr:uid="{00000000-0005-0000-0000-0000F3520000}"/>
    <cellStyle name="40% - Accent1 2 2 5 3 4" xfId="21249" xr:uid="{00000000-0005-0000-0000-0000F4520000}"/>
    <cellStyle name="40% - Accent1 2 2 5 4" xfId="21250" xr:uid="{00000000-0005-0000-0000-0000F5520000}"/>
    <cellStyle name="40% - Accent1 2 2 5 4 2" xfId="21251" xr:uid="{00000000-0005-0000-0000-0000F6520000}"/>
    <cellStyle name="40% - Accent1 2 2 5 5" xfId="21252" xr:uid="{00000000-0005-0000-0000-0000F7520000}"/>
    <cellStyle name="40% - Accent1 2 2 5 6" xfId="21253" xr:uid="{00000000-0005-0000-0000-0000F8520000}"/>
    <cellStyle name="40% - Accent1 2 2 6" xfId="21254" xr:uid="{00000000-0005-0000-0000-0000F9520000}"/>
    <cellStyle name="40% - Accent1 2 2 6 2" xfId="21255" xr:uid="{00000000-0005-0000-0000-0000FA520000}"/>
    <cellStyle name="40% - Accent1 2 2 6 2 2" xfId="21256" xr:uid="{00000000-0005-0000-0000-0000FB520000}"/>
    <cellStyle name="40% - Accent1 2 2 6 3" xfId="21257" xr:uid="{00000000-0005-0000-0000-0000FC520000}"/>
    <cellStyle name="40% - Accent1 2 2 6 4" xfId="21258" xr:uid="{00000000-0005-0000-0000-0000FD520000}"/>
    <cellStyle name="40% - Accent1 2 2 7" xfId="21259" xr:uid="{00000000-0005-0000-0000-0000FE520000}"/>
    <cellStyle name="40% - Accent1 2 2 7 2" xfId="21260" xr:uid="{00000000-0005-0000-0000-0000FF520000}"/>
    <cellStyle name="40% - Accent1 2 2 7 2 2" xfId="21261" xr:uid="{00000000-0005-0000-0000-000000530000}"/>
    <cellStyle name="40% - Accent1 2 2 7 3" xfId="21262" xr:uid="{00000000-0005-0000-0000-000001530000}"/>
    <cellStyle name="40% - Accent1 2 2 7 4" xfId="21263" xr:uid="{00000000-0005-0000-0000-000002530000}"/>
    <cellStyle name="40% - Accent1 2 2 8" xfId="21264" xr:uid="{00000000-0005-0000-0000-000003530000}"/>
    <cellStyle name="40% - Accent1 2 2 8 2" xfId="21265" xr:uid="{00000000-0005-0000-0000-000004530000}"/>
    <cellStyle name="40% - Accent1 2 2 9" xfId="21266" xr:uid="{00000000-0005-0000-0000-000005530000}"/>
    <cellStyle name="40% - Accent1 2 3" xfId="21267" xr:uid="{00000000-0005-0000-0000-000006530000}"/>
    <cellStyle name="40% - Accent1 2 3 2" xfId="21268" xr:uid="{00000000-0005-0000-0000-000007530000}"/>
    <cellStyle name="40% - Accent1 2 3 2 2" xfId="21269" xr:uid="{00000000-0005-0000-0000-000008530000}"/>
    <cellStyle name="40% - Accent1 2 3 2 2 2" xfId="21270" xr:uid="{00000000-0005-0000-0000-000009530000}"/>
    <cellStyle name="40% - Accent1 2 3 2 2 2 2" xfId="21271" xr:uid="{00000000-0005-0000-0000-00000A530000}"/>
    <cellStyle name="40% - Accent1 2 3 2 2 2 2 2" xfId="21272" xr:uid="{00000000-0005-0000-0000-00000B530000}"/>
    <cellStyle name="40% - Accent1 2 3 2 2 2 3" xfId="21273" xr:uid="{00000000-0005-0000-0000-00000C530000}"/>
    <cellStyle name="40% - Accent1 2 3 2 2 2 4" xfId="21274" xr:uid="{00000000-0005-0000-0000-00000D530000}"/>
    <cellStyle name="40% - Accent1 2 3 2 2 3" xfId="21275" xr:uid="{00000000-0005-0000-0000-00000E530000}"/>
    <cellStyle name="40% - Accent1 2 3 2 2 3 2" xfId="21276" xr:uid="{00000000-0005-0000-0000-00000F530000}"/>
    <cellStyle name="40% - Accent1 2 3 2 2 3 2 2" xfId="21277" xr:uid="{00000000-0005-0000-0000-000010530000}"/>
    <cellStyle name="40% - Accent1 2 3 2 2 3 3" xfId="21278" xr:uid="{00000000-0005-0000-0000-000011530000}"/>
    <cellStyle name="40% - Accent1 2 3 2 2 3 4" xfId="21279" xr:uid="{00000000-0005-0000-0000-000012530000}"/>
    <cellStyle name="40% - Accent1 2 3 2 2 4" xfId="21280" xr:uid="{00000000-0005-0000-0000-000013530000}"/>
    <cellStyle name="40% - Accent1 2 3 2 2 4 2" xfId="21281" xr:uid="{00000000-0005-0000-0000-000014530000}"/>
    <cellStyle name="40% - Accent1 2 3 2 2 5" xfId="21282" xr:uid="{00000000-0005-0000-0000-000015530000}"/>
    <cellStyle name="40% - Accent1 2 3 2 2 6" xfId="21283" xr:uid="{00000000-0005-0000-0000-000016530000}"/>
    <cellStyle name="40% - Accent1 2 3 2 3" xfId="21284" xr:uid="{00000000-0005-0000-0000-000017530000}"/>
    <cellStyle name="40% - Accent1 2 3 2 3 2" xfId="21285" xr:uid="{00000000-0005-0000-0000-000018530000}"/>
    <cellStyle name="40% - Accent1 2 3 2 3 2 2" xfId="21286" xr:uid="{00000000-0005-0000-0000-000019530000}"/>
    <cellStyle name="40% - Accent1 2 3 2 3 3" xfId="21287" xr:uid="{00000000-0005-0000-0000-00001A530000}"/>
    <cellStyle name="40% - Accent1 2 3 2 3 4" xfId="21288" xr:uid="{00000000-0005-0000-0000-00001B530000}"/>
    <cellStyle name="40% - Accent1 2 3 2 4" xfId="21289" xr:uid="{00000000-0005-0000-0000-00001C530000}"/>
    <cellStyle name="40% - Accent1 2 3 2 4 2" xfId="21290" xr:uid="{00000000-0005-0000-0000-00001D530000}"/>
    <cellStyle name="40% - Accent1 2 3 2 4 2 2" xfId="21291" xr:uid="{00000000-0005-0000-0000-00001E530000}"/>
    <cellStyle name="40% - Accent1 2 3 2 4 3" xfId="21292" xr:uid="{00000000-0005-0000-0000-00001F530000}"/>
    <cellStyle name="40% - Accent1 2 3 2 4 4" xfId="21293" xr:uid="{00000000-0005-0000-0000-000020530000}"/>
    <cellStyle name="40% - Accent1 2 3 2 5" xfId="21294" xr:uid="{00000000-0005-0000-0000-000021530000}"/>
    <cellStyle name="40% - Accent1 2 3 2 5 2" xfId="21295" xr:uid="{00000000-0005-0000-0000-000022530000}"/>
    <cellStyle name="40% - Accent1 2 3 2 6" xfId="21296" xr:uid="{00000000-0005-0000-0000-000023530000}"/>
    <cellStyle name="40% - Accent1 2 3 2 7" xfId="21297" xr:uid="{00000000-0005-0000-0000-000024530000}"/>
    <cellStyle name="40% - Accent1 2 3 3" xfId="21298" xr:uid="{00000000-0005-0000-0000-000025530000}"/>
    <cellStyle name="40% - Accent1 2 3 3 2" xfId="21299" xr:uid="{00000000-0005-0000-0000-000026530000}"/>
    <cellStyle name="40% - Accent1 2 3 3 2 2" xfId="21300" xr:uid="{00000000-0005-0000-0000-000027530000}"/>
    <cellStyle name="40% - Accent1 2 3 3 2 2 2" xfId="21301" xr:uid="{00000000-0005-0000-0000-000028530000}"/>
    <cellStyle name="40% - Accent1 2 3 3 2 3" xfId="21302" xr:uid="{00000000-0005-0000-0000-000029530000}"/>
    <cellStyle name="40% - Accent1 2 3 3 2 4" xfId="21303" xr:uid="{00000000-0005-0000-0000-00002A530000}"/>
    <cellStyle name="40% - Accent1 2 3 3 3" xfId="21304" xr:uid="{00000000-0005-0000-0000-00002B530000}"/>
    <cellStyle name="40% - Accent1 2 3 3 3 2" xfId="21305" xr:uid="{00000000-0005-0000-0000-00002C530000}"/>
    <cellStyle name="40% - Accent1 2 3 3 3 2 2" xfId="21306" xr:uid="{00000000-0005-0000-0000-00002D530000}"/>
    <cellStyle name="40% - Accent1 2 3 3 3 3" xfId="21307" xr:uid="{00000000-0005-0000-0000-00002E530000}"/>
    <cellStyle name="40% - Accent1 2 3 3 3 4" xfId="21308" xr:uid="{00000000-0005-0000-0000-00002F530000}"/>
    <cellStyle name="40% - Accent1 2 3 3 4" xfId="21309" xr:uid="{00000000-0005-0000-0000-000030530000}"/>
    <cellStyle name="40% - Accent1 2 3 3 4 2" xfId="21310" xr:uid="{00000000-0005-0000-0000-000031530000}"/>
    <cellStyle name="40% - Accent1 2 3 3 5" xfId="21311" xr:uid="{00000000-0005-0000-0000-000032530000}"/>
    <cellStyle name="40% - Accent1 2 3 3 6" xfId="21312" xr:uid="{00000000-0005-0000-0000-000033530000}"/>
    <cellStyle name="40% - Accent1 2 3 4" xfId="21313" xr:uid="{00000000-0005-0000-0000-000034530000}"/>
    <cellStyle name="40% - Accent1 2 3 4 2" xfId="21314" xr:uid="{00000000-0005-0000-0000-000035530000}"/>
    <cellStyle name="40% - Accent1 2 3 4 2 2" xfId="21315" xr:uid="{00000000-0005-0000-0000-000036530000}"/>
    <cellStyle name="40% - Accent1 2 3 4 3" xfId="21316" xr:uid="{00000000-0005-0000-0000-000037530000}"/>
    <cellStyle name="40% - Accent1 2 3 4 4" xfId="21317" xr:uid="{00000000-0005-0000-0000-000038530000}"/>
    <cellStyle name="40% - Accent1 2 3 5" xfId="21318" xr:uid="{00000000-0005-0000-0000-000039530000}"/>
    <cellStyle name="40% - Accent1 2 3 5 2" xfId="21319" xr:uid="{00000000-0005-0000-0000-00003A530000}"/>
    <cellStyle name="40% - Accent1 2 3 5 2 2" xfId="21320" xr:uid="{00000000-0005-0000-0000-00003B530000}"/>
    <cellStyle name="40% - Accent1 2 3 5 3" xfId="21321" xr:uid="{00000000-0005-0000-0000-00003C530000}"/>
    <cellStyle name="40% - Accent1 2 3 5 4" xfId="21322" xr:uid="{00000000-0005-0000-0000-00003D530000}"/>
    <cellStyle name="40% - Accent1 2 3 6" xfId="21323" xr:uid="{00000000-0005-0000-0000-00003E530000}"/>
    <cellStyle name="40% - Accent1 2 3 6 2" xfId="21324" xr:uid="{00000000-0005-0000-0000-00003F530000}"/>
    <cellStyle name="40% - Accent1 2 3 7" xfId="21325" xr:uid="{00000000-0005-0000-0000-000040530000}"/>
    <cellStyle name="40% - Accent1 2 3 8" xfId="21326" xr:uid="{00000000-0005-0000-0000-000041530000}"/>
    <cellStyle name="40% - Accent1 2 4" xfId="21327" xr:uid="{00000000-0005-0000-0000-000042530000}"/>
    <cellStyle name="40% - Accent1 2 4 2" xfId="21328" xr:uid="{00000000-0005-0000-0000-000043530000}"/>
    <cellStyle name="40% - Accent1 2 4 2 2" xfId="21329" xr:uid="{00000000-0005-0000-0000-000044530000}"/>
    <cellStyle name="40% - Accent1 2 4 2 2 2" xfId="21330" xr:uid="{00000000-0005-0000-0000-000045530000}"/>
    <cellStyle name="40% - Accent1 2 4 2 2 2 2" xfId="21331" xr:uid="{00000000-0005-0000-0000-000046530000}"/>
    <cellStyle name="40% - Accent1 2 4 2 2 3" xfId="21332" xr:uid="{00000000-0005-0000-0000-000047530000}"/>
    <cellStyle name="40% - Accent1 2 4 2 2 4" xfId="21333" xr:uid="{00000000-0005-0000-0000-000048530000}"/>
    <cellStyle name="40% - Accent1 2 4 2 3" xfId="21334" xr:uid="{00000000-0005-0000-0000-000049530000}"/>
    <cellStyle name="40% - Accent1 2 4 2 3 2" xfId="21335" xr:uid="{00000000-0005-0000-0000-00004A530000}"/>
    <cellStyle name="40% - Accent1 2 4 2 3 2 2" xfId="21336" xr:uid="{00000000-0005-0000-0000-00004B530000}"/>
    <cellStyle name="40% - Accent1 2 4 2 3 3" xfId="21337" xr:uid="{00000000-0005-0000-0000-00004C530000}"/>
    <cellStyle name="40% - Accent1 2 4 2 3 4" xfId="21338" xr:uid="{00000000-0005-0000-0000-00004D530000}"/>
    <cellStyle name="40% - Accent1 2 4 2 4" xfId="21339" xr:uid="{00000000-0005-0000-0000-00004E530000}"/>
    <cellStyle name="40% - Accent1 2 4 2 4 2" xfId="21340" xr:uid="{00000000-0005-0000-0000-00004F530000}"/>
    <cellStyle name="40% - Accent1 2 4 2 5" xfId="21341" xr:uid="{00000000-0005-0000-0000-000050530000}"/>
    <cellStyle name="40% - Accent1 2 4 2 6" xfId="21342" xr:uid="{00000000-0005-0000-0000-000051530000}"/>
    <cellStyle name="40% - Accent1 2 4 3" xfId="21343" xr:uid="{00000000-0005-0000-0000-000052530000}"/>
    <cellStyle name="40% - Accent1 2 4 3 2" xfId="21344" xr:uid="{00000000-0005-0000-0000-000053530000}"/>
    <cellStyle name="40% - Accent1 2 4 3 2 2" xfId="21345" xr:uid="{00000000-0005-0000-0000-000054530000}"/>
    <cellStyle name="40% - Accent1 2 4 3 3" xfId="21346" xr:uid="{00000000-0005-0000-0000-000055530000}"/>
    <cellStyle name="40% - Accent1 2 4 3 4" xfId="21347" xr:uid="{00000000-0005-0000-0000-000056530000}"/>
    <cellStyle name="40% - Accent1 2 4 4" xfId="21348" xr:uid="{00000000-0005-0000-0000-000057530000}"/>
    <cellStyle name="40% - Accent1 2 4 4 2" xfId="21349" xr:uid="{00000000-0005-0000-0000-000058530000}"/>
    <cellStyle name="40% - Accent1 2 4 4 2 2" xfId="21350" xr:uid="{00000000-0005-0000-0000-000059530000}"/>
    <cellStyle name="40% - Accent1 2 4 4 3" xfId="21351" xr:uid="{00000000-0005-0000-0000-00005A530000}"/>
    <cellStyle name="40% - Accent1 2 4 4 4" xfId="21352" xr:uid="{00000000-0005-0000-0000-00005B530000}"/>
    <cellStyle name="40% - Accent1 2 4 5" xfId="21353" xr:uid="{00000000-0005-0000-0000-00005C530000}"/>
    <cellStyle name="40% - Accent1 2 4 5 2" xfId="21354" xr:uid="{00000000-0005-0000-0000-00005D530000}"/>
    <cellStyle name="40% - Accent1 2 4 6" xfId="21355" xr:uid="{00000000-0005-0000-0000-00005E530000}"/>
    <cellStyle name="40% - Accent1 2 4 7" xfId="21356" xr:uid="{00000000-0005-0000-0000-00005F530000}"/>
    <cellStyle name="40% - Accent1 2 5" xfId="21357" xr:uid="{00000000-0005-0000-0000-000060530000}"/>
    <cellStyle name="40% - Accent1 2 6" xfId="21358" xr:uid="{00000000-0005-0000-0000-000061530000}"/>
    <cellStyle name="40% - Accent1 2 6 2" xfId="21359" xr:uid="{00000000-0005-0000-0000-000062530000}"/>
    <cellStyle name="40% - Accent1 2 6 2 2" xfId="21360" xr:uid="{00000000-0005-0000-0000-000063530000}"/>
    <cellStyle name="40% - Accent1 2 6 2 2 2" xfId="21361" xr:uid="{00000000-0005-0000-0000-000064530000}"/>
    <cellStyle name="40% - Accent1 2 6 2 3" xfId="21362" xr:uid="{00000000-0005-0000-0000-000065530000}"/>
    <cellStyle name="40% - Accent1 2 6 2 4" xfId="21363" xr:uid="{00000000-0005-0000-0000-000066530000}"/>
    <cellStyle name="40% - Accent1 2 6 3" xfId="21364" xr:uid="{00000000-0005-0000-0000-000067530000}"/>
    <cellStyle name="40% - Accent1 2 6 3 2" xfId="21365" xr:uid="{00000000-0005-0000-0000-000068530000}"/>
    <cellStyle name="40% - Accent1 2 6 3 2 2" xfId="21366" xr:uid="{00000000-0005-0000-0000-000069530000}"/>
    <cellStyle name="40% - Accent1 2 6 3 3" xfId="21367" xr:uid="{00000000-0005-0000-0000-00006A530000}"/>
    <cellStyle name="40% - Accent1 2 6 3 4" xfId="21368" xr:uid="{00000000-0005-0000-0000-00006B530000}"/>
    <cellStyle name="40% - Accent1 2 6 4" xfId="21369" xr:uid="{00000000-0005-0000-0000-00006C530000}"/>
    <cellStyle name="40% - Accent1 2 6 4 2" xfId="21370" xr:uid="{00000000-0005-0000-0000-00006D530000}"/>
    <cellStyle name="40% - Accent1 2 6 5" xfId="21371" xr:uid="{00000000-0005-0000-0000-00006E530000}"/>
    <cellStyle name="40% - Accent1 2 6 6" xfId="21372" xr:uid="{00000000-0005-0000-0000-00006F530000}"/>
    <cellStyle name="40% - Accent1 2 7" xfId="21373" xr:uid="{00000000-0005-0000-0000-000070530000}"/>
    <cellStyle name="40% - Accent1 2 7 2" xfId="21374" xr:uid="{00000000-0005-0000-0000-000071530000}"/>
    <cellStyle name="40% - Accent1 2 7 2 2" xfId="21375" xr:uid="{00000000-0005-0000-0000-000072530000}"/>
    <cellStyle name="40% - Accent1 2 7 3" xfId="21376" xr:uid="{00000000-0005-0000-0000-000073530000}"/>
    <cellStyle name="40% - Accent1 2 7 4" xfId="21377" xr:uid="{00000000-0005-0000-0000-000074530000}"/>
    <cellStyle name="40% - Accent1 2 8" xfId="21378" xr:uid="{00000000-0005-0000-0000-000075530000}"/>
    <cellStyle name="40% - Accent1 2 8 2" xfId="21379" xr:uid="{00000000-0005-0000-0000-000076530000}"/>
    <cellStyle name="40% - Accent1 2 8 2 2" xfId="21380" xr:uid="{00000000-0005-0000-0000-000077530000}"/>
    <cellStyle name="40% - Accent1 2 8 3" xfId="21381" xr:uid="{00000000-0005-0000-0000-000078530000}"/>
    <cellStyle name="40% - Accent1 2 8 4" xfId="21382" xr:uid="{00000000-0005-0000-0000-000079530000}"/>
    <cellStyle name="40% - Accent1 2 9" xfId="21383" xr:uid="{00000000-0005-0000-0000-00007A530000}"/>
    <cellStyle name="40% - Accent1 2 9 2" xfId="21384" xr:uid="{00000000-0005-0000-0000-00007B530000}"/>
    <cellStyle name="40% - Accent1 20" xfId="21385" xr:uid="{00000000-0005-0000-0000-00007C530000}"/>
    <cellStyle name="40% - Accent1 20 2" xfId="21386" xr:uid="{00000000-0005-0000-0000-00007D530000}"/>
    <cellStyle name="40% - Accent1 20 2 2" xfId="21387" xr:uid="{00000000-0005-0000-0000-00007E530000}"/>
    <cellStyle name="40% - Accent1 20 2 2 2" xfId="21388" xr:uid="{00000000-0005-0000-0000-00007F530000}"/>
    <cellStyle name="40% - Accent1 20 2 2 2 2" xfId="21389" xr:uid="{00000000-0005-0000-0000-000080530000}"/>
    <cellStyle name="40% - Accent1 20 2 2 3" xfId="21390" xr:uid="{00000000-0005-0000-0000-000081530000}"/>
    <cellStyle name="40% - Accent1 20 2 2 4" xfId="21391" xr:uid="{00000000-0005-0000-0000-000082530000}"/>
    <cellStyle name="40% - Accent1 20 2 3" xfId="21392" xr:uid="{00000000-0005-0000-0000-000083530000}"/>
    <cellStyle name="40% - Accent1 20 2 3 2" xfId="21393" xr:uid="{00000000-0005-0000-0000-000084530000}"/>
    <cellStyle name="40% - Accent1 20 2 3 2 2" xfId="21394" xr:uid="{00000000-0005-0000-0000-000085530000}"/>
    <cellStyle name="40% - Accent1 20 2 3 3" xfId="21395" xr:uid="{00000000-0005-0000-0000-000086530000}"/>
    <cellStyle name="40% - Accent1 20 2 3 4" xfId="21396" xr:uid="{00000000-0005-0000-0000-000087530000}"/>
    <cellStyle name="40% - Accent1 20 2 4" xfId="21397" xr:uid="{00000000-0005-0000-0000-000088530000}"/>
    <cellStyle name="40% - Accent1 20 2 4 2" xfId="21398" xr:uid="{00000000-0005-0000-0000-000089530000}"/>
    <cellStyle name="40% - Accent1 20 2 5" xfId="21399" xr:uid="{00000000-0005-0000-0000-00008A530000}"/>
    <cellStyle name="40% - Accent1 20 2 6" xfId="21400" xr:uid="{00000000-0005-0000-0000-00008B530000}"/>
    <cellStyle name="40% - Accent1 20 3" xfId="21401" xr:uid="{00000000-0005-0000-0000-00008C530000}"/>
    <cellStyle name="40% - Accent1 20 3 2" xfId="21402" xr:uid="{00000000-0005-0000-0000-00008D530000}"/>
    <cellStyle name="40% - Accent1 20 3 2 2" xfId="21403" xr:uid="{00000000-0005-0000-0000-00008E530000}"/>
    <cellStyle name="40% - Accent1 20 3 3" xfId="21404" xr:uid="{00000000-0005-0000-0000-00008F530000}"/>
    <cellStyle name="40% - Accent1 20 3 4" xfId="21405" xr:uid="{00000000-0005-0000-0000-000090530000}"/>
    <cellStyle name="40% - Accent1 20 4" xfId="21406" xr:uid="{00000000-0005-0000-0000-000091530000}"/>
    <cellStyle name="40% - Accent1 20 4 2" xfId="21407" xr:uid="{00000000-0005-0000-0000-000092530000}"/>
    <cellStyle name="40% - Accent1 20 4 2 2" xfId="21408" xr:uid="{00000000-0005-0000-0000-000093530000}"/>
    <cellStyle name="40% - Accent1 20 4 3" xfId="21409" xr:uid="{00000000-0005-0000-0000-000094530000}"/>
    <cellStyle name="40% - Accent1 20 4 4" xfId="21410" xr:uid="{00000000-0005-0000-0000-000095530000}"/>
    <cellStyle name="40% - Accent1 20 5" xfId="21411" xr:uid="{00000000-0005-0000-0000-000096530000}"/>
    <cellStyle name="40% - Accent1 20 5 2" xfId="21412" xr:uid="{00000000-0005-0000-0000-000097530000}"/>
    <cellStyle name="40% - Accent1 20 6" xfId="21413" xr:uid="{00000000-0005-0000-0000-000098530000}"/>
    <cellStyle name="40% - Accent1 20 7" xfId="21414" xr:uid="{00000000-0005-0000-0000-000099530000}"/>
    <cellStyle name="40% - Accent1 21" xfId="21415" xr:uid="{00000000-0005-0000-0000-00009A530000}"/>
    <cellStyle name="40% - Accent1 21 2" xfId="21416" xr:uid="{00000000-0005-0000-0000-00009B530000}"/>
    <cellStyle name="40% - Accent1 21 2 2" xfId="21417" xr:uid="{00000000-0005-0000-0000-00009C530000}"/>
    <cellStyle name="40% - Accent1 21 2 2 2" xfId="21418" xr:uid="{00000000-0005-0000-0000-00009D530000}"/>
    <cellStyle name="40% - Accent1 21 2 2 2 2" xfId="21419" xr:uid="{00000000-0005-0000-0000-00009E530000}"/>
    <cellStyle name="40% - Accent1 21 2 2 3" xfId="21420" xr:uid="{00000000-0005-0000-0000-00009F530000}"/>
    <cellStyle name="40% - Accent1 21 2 2 4" xfId="21421" xr:uid="{00000000-0005-0000-0000-0000A0530000}"/>
    <cellStyle name="40% - Accent1 21 2 3" xfId="21422" xr:uid="{00000000-0005-0000-0000-0000A1530000}"/>
    <cellStyle name="40% - Accent1 21 2 3 2" xfId="21423" xr:uid="{00000000-0005-0000-0000-0000A2530000}"/>
    <cellStyle name="40% - Accent1 21 2 3 2 2" xfId="21424" xr:uid="{00000000-0005-0000-0000-0000A3530000}"/>
    <cellStyle name="40% - Accent1 21 2 3 3" xfId="21425" xr:uid="{00000000-0005-0000-0000-0000A4530000}"/>
    <cellStyle name="40% - Accent1 21 2 3 4" xfId="21426" xr:uid="{00000000-0005-0000-0000-0000A5530000}"/>
    <cellStyle name="40% - Accent1 21 2 4" xfId="21427" xr:uid="{00000000-0005-0000-0000-0000A6530000}"/>
    <cellStyle name="40% - Accent1 21 2 4 2" xfId="21428" xr:uid="{00000000-0005-0000-0000-0000A7530000}"/>
    <cellStyle name="40% - Accent1 21 2 5" xfId="21429" xr:uid="{00000000-0005-0000-0000-0000A8530000}"/>
    <cellStyle name="40% - Accent1 21 2 6" xfId="21430" xr:uid="{00000000-0005-0000-0000-0000A9530000}"/>
    <cellStyle name="40% - Accent1 21 3" xfId="21431" xr:uid="{00000000-0005-0000-0000-0000AA530000}"/>
    <cellStyle name="40% - Accent1 21 3 2" xfId="21432" xr:uid="{00000000-0005-0000-0000-0000AB530000}"/>
    <cellStyle name="40% - Accent1 21 3 2 2" xfId="21433" xr:uid="{00000000-0005-0000-0000-0000AC530000}"/>
    <cellStyle name="40% - Accent1 21 3 3" xfId="21434" xr:uid="{00000000-0005-0000-0000-0000AD530000}"/>
    <cellStyle name="40% - Accent1 21 3 4" xfId="21435" xr:uid="{00000000-0005-0000-0000-0000AE530000}"/>
    <cellStyle name="40% - Accent1 21 4" xfId="21436" xr:uid="{00000000-0005-0000-0000-0000AF530000}"/>
    <cellStyle name="40% - Accent1 21 4 2" xfId="21437" xr:uid="{00000000-0005-0000-0000-0000B0530000}"/>
    <cellStyle name="40% - Accent1 21 4 2 2" xfId="21438" xr:uid="{00000000-0005-0000-0000-0000B1530000}"/>
    <cellStyle name="40% - Accent1 21 4 3" xfId="21439" xr:uid="{00000000-0005-0000-0000-0000B2530000}"/>
    <cellStyle name="40% - Accent1 21 4 4" xfId="21440" xr:uid="{00000000-0005-0000-0000-0000B3530000}"/>
    <cellStyle name="40% - Accent1 21 5" xfId="21441" xr:uid="{00000000-0005-0000-0000-0000B4530000}"/>
    <cellStyle name="40% - Accent1 21 5 2" xfId="21442" xr:uid="{00000000-0005-0000-0000-0000B5530000}"/>
    <cellStyle name="40% - Accent1 21 6" xfId="21443" xr:uid="{00000000-0005-0000-0000-0000B6530000}"/>
    <cellStyle name="40% - Accent1 21 7" xfId="21444" xr:uid="{00000000-0005-0000-0000-0000B7530000}"/>
    <cellStyle name="40% - Accent1 22" xfId="21445" xr:uid="{00000000-0005-0000-0000-0000B8530000}"/>
    <cellStyle name="40% - Accent1 22 2" xfId="21446" xr:uid="{00000000-0005-0000-0000-0000B9530000}"/>
    <cellStyle name="40% - Accent1 22 2 2" xfId="21447" xr:uid="{00000000-0005-0000-0000-0000BA530000}"/>
    <cellStyle name="40% - Accent1 22 2 2 2" xfId="21448" xr:uid="{00000000-0005-0000-0000-0000BB530000}"/>
    <cellStyle name="40% - Accent1 22 2 2 2 2" xfId="21449" xr:uid="{00000000-0005-0000-0000-0000BC530000}"/>
    <cellStyle name="40% - Accent1 22 2 2 3" xfId="21450" xr:uid="{00000000-0005-0000-0000-0000BD530000}"/>
    <cellStyle name="40% - Accent1 22 2 2 4" xfId="21451" xr:uid="{00000000-0005-0000-0000-0000BE530000}"/>
    <cellStyle name="40% - Accent1 22 2 3" xfId="21452" xr:uid="{00000000-0005-0000-0000-0000BF530000}"/>
    <cellStyle name="40% - Accent1 22 2 3 2" xfId="21453" xr:uid="{00000000-0005-0000-0000-0000C0530000}"/>
    <cellStyle name="40% - Accent1 22 2 3 2 2" xfId="21454" xr:uid="{00000000-0005-0000-0000-0000C1530000}"/>
    <cellStyle name="40% - Accent1 22 2 3 3" xfId="21455" xr:uid="{00000000-0005-0000-0000-0000C2530000}"/>
    <cellStyle name="40% - Accent1 22 2 3 4" xfId="21456" xr:uid="{00000000-0005-0000-0000-0000C3530000}"/>
    <cellStyle name="40% - Accent1 22 2 4" xfId="21457" xr:uid="{00000000-0005-0000-0000-0000C4530000}"/>
    <cellStyle name="40% - Accent1 22 2 4 2" xfId="21458" xr:uid="{00000000-0005-0000-0000-0000C5530000}"/>
    <cellStyle name="40% - Accent1 22 2 5" xfId="21459" xr:uid="{00000000-0005-0000-0000-0000C6530000}"/>
    <cellStyle name="40% - Accent1 22 2 6" xfId="21460" xr:uid="{00000000-0005-0000-0000-0000C7530000}"/>
    <cellStyle name="40% - Accent1 22 3" xfId="21461" xr:uid="{00000000-0005-0000-0000-0000C8530000}"/>
    <cellStyle name="40% - Accent1 22 3 2" xfId="21462" xr:uid="{00000000-0005-0000-0000-0000C9530000}"/>
    <cellStyle name="40% - Accent1 22 3 2 2" xfId="21463" xr:uid="{00000000-0005-0000-0000-0000CA530000}"/>
    <cellStyle name="40% - Accent1 22 3 3" xfId="21464" xr:uid="{00000000-0005-0000-0000-0000CB530000}"/>
    <cellStyle name="40% - Accent1 22 3 4" xfId="21465" xr:uid="{00000000-0005-0000-0000-0000CC530000}"/>
    <cellStyle name="40% - Accent1 22 4" xfId="21466" xr:uid="{00000000-0005-0000-0000-0000CD530000}"/>
    <cellStyle name="40% - Accent1 22 4 2" xfId="21467" xr:uid="{00000000-0005-0000-0000-0000CE530000}"/>
    <cellStyle name="40% - Accent1 22 4 2 2" xfId="21468" xr:uid="{00000000-0005-0000-0000-0000CF530000}"/>
    <cellStyle name="40% - Accent1 22 4 3" xfId="21469" xr:uid="{00000000-0005-0000-0000-0000D0530000}"/>
    <cellStyle name="40% - Accent1 22 4 4" xfId="21470" xr:uid="{00000000-0005-0000-0000-0000D1530000}"/>
    <cellStyle name="40% - Accent1 22 5" xfId="21471" xr:uid="{00000000-0005-0000-0000-0000D2530000}"/>
    <cellStyle name="40% - Accent1 22 5 2" xfId="21472" xr:uid="{00000000-0005-0000-0000-0000D3530000}"/>
    <cellStyle name="40% - Accent1 22 6" xfId="21473" xr:uid="{00000000-0005-0000-0000-0000D4530000}"/>
    <cellStyle name="40% - Accent1 22 7" xfId="21474" xr:uid="{00000000-0005-0000-0000-0000D5530000}"/>
    <cellStyle name="40% - Accent1 23" xfId="21475" xr:uid="{00000000-0005-0000-0000-0000D6530000}"/>
    <cellStyle name="40% - Accent1 23 2" xfId="21476" xr:uid="{00000000-0005-0000-0000-0000D7530000}"/>
    <cellStyle name="40% - Accent1 23 2 2" xfId="21477" xr:uid="{00000000-0005-0000-0000-0000D8530000}"/>
    <cellStyle name="40% - Accent1 23 2 2 2" xfId="21478" xr:uid="{00000000-0005-0000-0000-0000D9530000}"/>
    <cellStyle name="40% - Accent1 23 2 2 2 2" xfId="21479" xr:uid="{00000000-0005-0000-0000-0000DA530000}"/>
    <cellStyle name="40% - Accent1 23 2 2 3" xfId="21480" xr:uid="{00000000-0005-0000-0000-0000DB530000}"/>
    <cellStyle name="40% - Accent1 23 2 2 4" xfId="21481" xr:uid="{00000000-0005-0000-0000-0000DC530000}"/>
    <cellStyle name="40% - Accent1 23 2 3" xfId="21482" xr:uid="{00000000-0005-0000-0000-0000DD530000}"/>
    <cellStyle name="40% - Accent1 23 2 3 2" xfId="21483" xr:uid="{00000000-0005-0000-0000-0000DE530000}"/>
    <cellStyle name="40% - Accent1 23 2 3 2 2" xfId="21484" xr:uid="{00000000-0005-0000-0000-0000DF530000}"/>
    <cellStyle name="40% - Accent1 23 2 3 3" xfId="21485" xr:uid="{00000000-0005-0000-0000-0000E0530000}"/>
    <cellStyle name="40% - Accent1 23 2 3 4" xfId="21486" xr:uid="{00000000-0005-0000-0000-0000E1530000}"/>
    <cellStyle name="40% - Accent1 23 2 4" xfId="21487" xr:uid="{00000000-0005-0000-0000-0000E2530000}"/>
    <cellStyle name="40% - Accent1 23 2 4 2" xfId="21488" xr:uid="{00000000-0005-0000-0000-0000E3530000}"/>
    <cellStyle name="40% - Accent1 23 2 5" xfId="21489" xr:uid="{00000000-0005-0000-0000-0000E4530000}"/>
    <cellStyle name="40% - Accent1 23 2 6" xfId="21490" xr:uid="{00000000-0005-0000-0000-0000E5530000}"/>
    <cellStyle name="40% - Accent1 23 3" xfId="21491" xr:uid="{00000000-0005-0000-0000-0000E6530000}"/>
    <cellStyle name="40% - Accent1 23 3 2" xfId="21492" xr:uid="{00000000-0005-0000-0000-0000E7530000}"/>
    <cellStyle name="40% - Accent1 23 3 2 2" xfId="21493" xr:uid="{00000000-0005-0000-0000-0000E8530000}"/>
    <cellStyle name="40% - Accent1 23 3 3" xfId="21494" xr:uid="{00000000-0005-0000-0000-0000E9530000}"/>
    <cellStyle name="40% - Accent1 23 3 4" xfId="21495" xr:uid="{00000000-0005-0000-0000-0000EA530000}"/>
    <cellStyle name="40% - Accent1 23 4" xfId="21496" xr:uid="{00000000-0005-0000-0000-0000EB530000}"/>
    <cellStyle name="40% - Accent1 23 4 2" xfId="21497" xr:uid="{00000000-0005-0000-0000-0000EC530000}"/>
    <cellStyle name="40% - Accent1 23 4 2 2" xfId="21498" xr:uid="{00000000-0005-0000-0000-0000ED530000}"/>
    <cellStyle name="40% - Accent1 23 4 3" xfId="21499" xr:uid="{00000000-0005-0000-0000-0000EE530000}"/>
    <cellStyle name="40% - Accent1 23 4 4" xfId="21500" xr:uid="{00000000-0005-0000-0000-0000EF530000}"/>
    <cellStyle name="40% - Accent1 23 5" xfId="21501" xr:uid="{00000000-0005-0000-0000-0000F0530000}"/>
    <cellStyle name="40% - Accent1 23 5 2" xfId="21502" xr:uid="{00000000-0005-0000-0000-0000F1530000}"/>
    <cellStyle name="40% - Accent1 23 6" xfId="21503" xr:uid="{00000000-0005-0000-0000-0000F2530000}"/>
    <cellStyle name="40% - Accent1 23 7" xfId="21504" xr:uid="{00000000-0005-0000-0000-0000F3530000}"/>
    <cellStyle name="40% - Accent1 24" xfId="21505" xr:uid="{00000000-0005-0000-0000-0000F4530000}"/>
    <cellStyle name="40% - Accent1 24 2" xfId="21506" xr:uid="{00000000-0005-0000-0000-0000F5530000}"/>
    <cellStyle name="40% - Accent1 24 2 2" xfId="21507" xr:uid="{00000000-0005-0000-0000-0000F6530000}"/>
    <cellStyle name="40% - Accent1 24 2 2 2" xfId="21508" xr:uid="{00000000-0005-0000-0000-0000F7530000}"/>
    <cellStyle name="40% - Accent1 24 2 3" xfId="21509" xr:uid="{00000000-0005-0000-0000-0000F8530000}"/>
    <cellStyle name="40% - Accent1 24 2 4" xfId="21510" xr:uid="{00000000-0005-0000-0000-0000F9530000}"/>
    <cellStyle name="40% - Accent1 24 3" xfId="21511" xr:uid="{00000000-0005-0000-0000-0000FA530000}"/>
    <cellStyle name="40% - Accent1 24 3 2" xfId="21512" xr:uid="{00000000-0005-0000-0000-0000FB530000}"/>
    <cellStyle name="40% - Accent1 24 3 2 2" xfId="21513" xr:uid="{00000000-0005-0000-0000-0000FC530000}"/>
    <cellStyle name="40% - Accent1 24 3 3" xfId="21514" xr:uid="{00000000-0005-0000-0000-0000FD530000}"/>
    <cellStyle name="40% - Accent1 24 3 4" xfId="21515" xr:uid="{00000000-0005-0000-0000-0000FE530000}"/>
    <cellStyle name="40% - Accent1 24 4" xfId="21516" xr:uid="{00000000-0005-0000-0000-0000FF530000}"/>
    <cellStyle name="40% - Accent1 24 4 2" xfId="21517" xr:uid="{00000000-0005-0000-0000-000000540000}"/>
    <cellStyle name="40% - Accent1 24 5" xfId="21518" xr:uid="{00000000-0005-0000-0000-000001540000}"/>
    <cellStyle name="40% - Accent1 24 6" xfId="21519" xr:uid="{00000000-0005-0000-0000-000002540000}"/>
    <cellStyle name="40% - Accent1 25" xfId="21520" xr:uid="{00000000-0005-0000-0000-000003540000}"/>
    <cellStyle name="40% - Accent1 25 2" xfId="21521" xr:uid="{00000000-0005-0000-0000-000004540000}"/>
    <cellStyle name="40% - Accent1 25 2 2" xfId="21522" xr:uid="{00000000-0005-0000-0000-000005540000}"/>
    <cellStyle name="40% - Accent1 25 2 2 2" xfId="21523" xr:uid="{00000000-0005-0000-0000-000006540000}"/>
    <cellStyle name="40% - Accent1 25 2 3" xfId="21524" xr:uid="{00000000-0005-0000-0000-000007540000}"/>
    <cellStyle name="40% - Accent1 25 2 4" xfId="21525" xr:uid="{00000000-0005-0000-0000-000008540000}"/>
    <cellStyle name="40% - Accent1 25 3" xfId="21526" xr:uid="{00000000-0005-0000-0000-000009540000}"/>
    <cellStyle name="40% - Accent1 25 3 2" xfId="21527" xr:uid="{00000000-0005-0000-0000-00000A540000}"/>
    <cellStyle name="40% - Accent1 25 3 2 2" xfId="21528" xr:uid="{00000000-0005-0000-0000-00000B540000}"/>
    <cellStyle name="40% - Accent1 25 3 3" xfId="21529" xr:uid="{00000000-0005-0000-0000-00000C540000}"/>
    <cellStyle name="40% - Accent1 25 3 4" xfId="21530" xr:uid="{00000000-0005-0000-0000-00000D540000}"/>
    <cellStyle name="40% - Accent1 25 4" xfId="21531" xr:uid="{00000000-0005-0000-0000-00000E540000}"/>
    <cellStyle name="40% - Accent1 25 4 2" xfId="21532" xr:uid="{00000000-0005-0000-0000-00000F540000}"/>
    <cellStyle name="40% - Accent1 25 5" xfId="21533" xr:uid="{00000000-0005-0000-0000-000010540000}"/>
    <cellStyle name="40% - Accent1 25 6" xfId="21534" xr:uid="{00000000-0005-0000-0000-000011540000}"/>
    <cellStyle name="40% - Accent1 26" xfId="21535" xr:uid="{00000000-0005-0000-0000-000012540000}"/>
    <cellStyle name="40% - Accent1 27" xfId="21536" xr:uid="{00000000-0005-0000-0000-000013540000}"/>
    <cellStyle name="40% - Accent1 28" xfId="21537" xr:uid="{00000000-0005-0000-0000-000014540000}"/>
    <cellStyle name="40% - Accent1 29" xfId="21538" xr:uid="{00000000-0005-0000-0000-000015540000}"/>
    <cellStyle name="40% - Accent1 3" xfId="21539" xr:uid="{00000000-0005-0000-0000-000016540000}"/>
    <cellStyle name="40% - Accent1 3 10" xfId="21540" xr:uid="{00000000-0005-0000-0000-000017540000}"/>
    <cellStyle name="40% - Accent1 3 11" xfId="21541" xr:uid="{00000000-0005-0000-0000-000018540000}"/>
    <cellStyle name="40% - Accent1 3 2" xfId="21542" xr:uid="{00000000-0005-0000-0000-000019540000}"/>
    <cellStyle name="40% - Accent1 3 2 10" xfId="21543" xr:uid="{00000000-0005-0000-0000-00001A540000}"/>
    <cellStyle name="40% - Accent1 3 2 2" xfId="21544" xr:uid="{00000000-0005-0000-0000-00001B540000}"/>
    <cellStyle name="40% - Accent1 3 2 2 2" xfId="21545" xr:uid="{00000000-0005-0000-0000-00001C540000}"/>
    <cellStyle name="40% - Accent1 3 2 2 2 2" xfId="21546" xr:uid="{00000000-0005-0000-0000-00001D540000}"/>
    <cellStyle name="40% - Accent1 3 2 2 2 2 2" xfId="21547" xr:uid="{00000000-0005-0000-0000-00001E540000}"/>
    <cellStyle name="40% - Accent1 3 2 2 2 2 2 2" xfId="21548" xr:uid="{00000000-0005-0000-0000-00001F540000}"/>
    <cellStyle name="40% - Accent1 3 2 2 2 2 2 2 2" xfId="21549" xr:uid="{00000000-0005-0000-0000-000020540000}"/>
    <cellStyle name="40% - Accent1 3 2 2 2 2 2 3" xfId="21550" xr:uid="{00000000-0005-0000-0000-000021540000}"/>
    <cellStyle name="40% - Accent1 3 2 2 2 2 2 4" xfId="21551" xr:uid="{00000000-0005-0000-0000-000022540000}"/>
    <cellStyle name="40% - Accent1 3 2 2 2 2 3" xfId="21552" xr:uid="{00000000-0005-0000-0000-000023540000}"/>
    <cellStyle name="40% - Accent1 3 2 2 2 2 3 2" xfId="21553" xr:uid="{00000000-0005-0000-0000-000024540000}"/>
    <cellStyle name="40% - Accent1 3 2 2 2 2 3 2 2" xfId="21554" xr:uid="{00000000-0005-0000-0000-000025540000}"/>
    <cellStyle name="40% - Accent1 3 2 2 2 2 3 3" xfId="21555" xr:uid="{00000000-0005-0000-0000-000026540000}"/>
    <cellStyle name="40% - Accent1 3 2 2 2 2 3 4" xfId="21556" xr:uid="{00000000-0005-0000-0000-000027540000}"/>
    <cellStyle name="40% - Accent1 3 2 2 2 2 4" xfId="21557" xr:uid="{00000000-0005-0000-0000-000028540000}"/>
    <cellStyle name="40% - Accent1 3 2 2 2 2 4 2" xfId="21558" xr:uid="{00000000-0005-0000-0000-000029540000}"/>
    <cellStyle name="40% - Accent1 3 2 2 2 2 5" xfId="21559" xr:uid="{00000000-0005-0000-0000-00002A540000}"/>
    <cellStyle name="40% - Accent1 3 2 2 2 2 6" xfId="21560" xr:uid="{00000000-0005-0000-0000-00002B540000}"/>
    <cellStyle name="40% - Accent1 3 2 2 2 3" xfId="21561" xr:uid="{00000000-0005-0000-0000-00002C540000}"/>
    <cellStyle name="40% - Accent1 3 2 2 2 3 2" xfId="21562" xr:uid="{00000000-0005-0000-0000-00002D540000}"/>
    <cellStyle name="40% - Accent1 3 2 2 2 3 2 2" xfId="21563" xr:uid="{00000000-0005-0000-0000-00002E540000}"/>
    <cellStyle name="40% - Accent1 3 2 2 2 3 3" xfId="21564" xr:uid="{00000000-0005-0000-0000-00002F540000}"/>
    <cellStyle name="40% - Accent1 3 2 2 2 3 4" xfId="21565" xr:uid="{00000000-0005-0000-0000-000030540000}"/>
    <cellStyle name="40% - Accent1 3 2 2 2 4" xfId="21566" xr:uid="{00000000-0005-0000-0000-000031540000}"/>
    <cellStyle name="40% - Accent1 3 2 2 2 4 2" xfId="21567" xr:uid="{00000000-0005-0000-0000-000032540000}"/>
    <cellStyle name="40% - Accent1 3 2 2 2 4 2 2" xfId="21568" xr:uid="{00000000-0005-0000-0000-000033540000}"/>
    <cellStyle name="40% - Accent1 3 2 2 2 4 3" xfId="21569" xr:uid="{00000000-0005-0000-0000-000034540000}"/>
    <cellStyle name="40% - Accent1 3 2 2 2 4 4" xfId="21570" xr:uid="{00000000-0005-0000-0000-000035540000}"/>
    <cellStyle name="40% - Accent1 3 2 2 2 5" xfId="21571" xr:uid="{00000000-0005-0000-0000-000036540000}"/>
    <cellStyle name="40% - Accent1 3 2 2 2 5 2" xfId="21572" xr:uid="{00000000-0005-0000-0000-000037540000}"/>
    <cellStyle name="40% - Accent1 3 2 2 2 6" xfId="21573" xr:uid="{00000000-0005-0000-0000-000038540000}"/>
    <cellStyle name="40% - Accent1 3 2 2 2 7" xfId="21574" xr:uid="{00000000-0005-0000-0000-000039540000}"/>
    <cellStyle name="40% - Accent1 3 2 2 3" xfId="21575" xr:uid="{00000000-0005-0000-0000-00003A540000}"/>
    <cellStyle name="40% - Accent1 3 2 2 3 2" xfId="21576" xr:uid="{00000000-0005-0000-0000-00003B540000}"/>
    <cellStyle name="40% - Accent1 3 2 2 3 2 2" xfId="21577" xr:uid="{00000000-0005-0000-0000-00003C540000}"/>
    <cellStyle name="40% - Accent1 3 2 2 3 2 2 2" xfId="21578" xr:uid="{00000000-0005-0000-0000-00003D540000}"/>
    <cellStyle name="40% - Accent1 3 2 2 3 2 3" xfId="21579" xr:uid="{00000000-0005-0000-0000-00003E540000}"/>
    <cellStyle name="40% - Accent1 3 2 2 3 2 4" xfId="21580" xr:uid="{00000000-0005-0000-0000-00003F540000}"/>
    <cellStyle name="40% - Accent1 3 2 2 3 3" xfId="21581" xr:uid="{00000000-0005-0000-0000-000040540000}"/>
    <cellStyle name="40% - Accent1 3 2 2 3 3 2" xfId="21582" xr:uid="{00000000-0005-0000-0000-000041540000}"/>
    <cellStyle name="40% - Accent1 3 2 2 3 3 2 2" xfId="21583" xr:uid="{00000000-0005-0000-0000-000042540000}"/>
    <cellStyle name="40% - Accent1 3 2 2 3 3 3" xfId="21584" xr:uid="{00000000-0005-0000-0000-000043540000}"/>
    <cellStyle name="40% - Accent1 3 2 2 3 3 4" xfId="21585" xr:uid="{00000000-0005-0000-0000-000044540000}"/>
    <cellStyle name="40% - Accent1 3 2 2 3 4" xfId="21586" xr:uid="{00000000-0005-0000-0000-000045540000}"/>
    <cellStyle name="40% - Accent1 3 2 2 3 4 2" xfId="21587" xr:uid="{00000000-0005-0000-0000-000046540000}"/>
    <cellStyle name="40% - Accent1 3 2 2 3 5" xfId="21588" xr:uid="{00000000-0005-0000-0000-000047540000}"/>
    <cellStyle name="40% - Accent1 3 2 2 3 6" xfId="21589" xr:uid="{00000000-0005-0000-0000-000048540000}"/>
    <cellStyle name="40% - Accent1 3 2 2 4" xfId="21590" xr:uid="{00000000-0005-0000-0000-000049540000}"/>
    <cellStyle name="40% - Accent1 3 2 2 4 2" xfId="21591" xr:uid="{00000000-0005-0000-0000-00004A540000}"/>
    <cellStyle name="40% - Accent1 3 2 2 4 2 2" xfId="21592" xr:uid="{00000000-0005-0000-0000-00004B540000}"/>
    <cellStyle name="40% - Accent1 3 2 2 4 3" xfId="21593" xr:uid="{00000000-0005-0000-0000-00004C540000}"/>
    <cellStyle name="40% - Accent1 3 2 2 4 4" xfId="21594" xr:uid="{00000000-0005-0000-0000-00004D540000}"/>
    <cellStyle name="40% - Accent1 3 2 2 5" xfId="21595" xr:uid="{00000000-0005-0000-0000-00004E540000}"/>
    <cellStyle name="40% - Accent1 3 2 2 5 2" xfId="21596" xr:uid="{00000000-0005-0000-0000-00004F540000}"/>
    <cellStyle name="40% - Accent1 3 2 2 5 2 2" xfId="21597" xr:uid="{00000000-0005-0000-0000-000050540000}"/>
    <cellStyle name="40% - Accent1 3 2 2 5 3" xfId="21598" xr:uid="{00000000-0005-0000-0000-000051540000}"/>
    <cellStyle name="40% - Accent1 3 2 2 5 4" xfId="21599" xr:uid="{00000000-0005-0000-0000-000052540000}"/>
    <cellStyle name="40% - Accent1 3 2 2 6" xfId="21600" xr:uid="{00000000-0005-0000-0000-000053540000}"/>
    <cellStyle name="40% - Accent1 3 2 2 6 2" xfId="21601" xr:uid="{00000000-0005-0000-0000-000054540000}"/>
    <cellStyle name="40% - Accent1 3 2 2 7" xfId="21602" xr:uid="{00000000-0005-0000-0000-000055540000}"/>
    <cellStyle name="40% - Accent1 3 2 2 8" xfId="21603" xr:uid="{00000000-0005-0000-0000-000056540000}"/>
    <cellStyle name="40% - Accent1 3 2 3" xfId="21604" xr:uid="{00000000-0005-0000-0000-000057540000}"/>
    <cellStyle name="40% - Accent1 3 2 3 2" xfId="21605" xr:uid="{00000000-0005-0000-0000-000058540000}"/>
    <cellStyle name="40% - Accent1 3 2 3 2 2" xfId="21606" xr:uid="{00000000-0005-0000-0000-000059540000}"/>
    <cellStyle name="40% - Accent1 3 2 3 2 2 2" xfId="21607" xr:uid="{00000000-0005-0000-0000-00005A540000}"/>
    <cellStyle name="40% - Accent1 3 2 3 2 2 2 2" xfId="21608" xr:uid="{00000000-0005-0000-0000-00005B540000}"/>
    <cellStyle name="40% - Accent1 3 2 3 2 2 3" xfId="21609" xr:uid="{00000000-0005-0000-0000-00005C540000}"/>
    <cellStyle name="40% - Accent1 3 2 3 2 2 4" xfId="21610" xr:uid="{00000000-0005-0000-0000-00005D540000}"/>
    <cellStyle name="40% - Accent1 3 2 3 2 3" xfId="21611" xr:uid="{00000000-0005-0000-0000-00005E540000}"/>
    <cellStyle name="40% - Accent1 3 2 3 2 3 2" xfId="21612" xr:uid="{00000000-0005-0000-0000-00005F540000}"/>
    <cellStyle name="40% - Accent1 3 2 3 2 3 2 2" xfId="21613" xr:uid="{00000000-0005-0000-0000-000060540000}"/>
    <cellStyle name="40% - Accent1 3 2 3 2 3 3" xfId="21614" xr:uid="{00000000-0005-0000-0000-000061540000}"/>
    <cellStyle name="40% - Accent1 3 2 3 2 3 4" xfId="21615" xr:uid="{00000000-0005-0000-0000-000062540000}"/>
    <cellStyle name="40% - Accent1 3 2 3 2 4" xfId="21616" xr:uid="{00000000-0005-0000-0000-000063540000}"/>
    <cellStyle name="40% - Accent1 3 2 3 2 4 2" xfId="21617" xr:uid="{00000000-0005-0000-0000-000064540000}"/>
    <cellStyle name="40% - Accent1 3 2 3 2 5" xfId="21618" xr:uid="{00000000-0005-0000-0000-000065540000}"/>
    <cellStyle name="40% - Accent1 3 2 3 2 6" xfId="21619" xr:uid="{00000000-0005-0000-0000-000066540000}"/>
    <cellStyle name="40% - Accent1 3 2 3 3" xfId="21620" xr:uid="{00000000-0005-0000-0000-000067540000}"/>
    <cellStyle name="40% - Accent1 3 2 3 3 2" xfId="21621" xr:uid="{00000000-0005-0000-0000-000068540000}"/>
    <cellStyle name="40% - Accent1 3 2 3 3 2 2" xfId="21622" xr:uid="{00000000-0005-0000-0000-000069540000}"/>
    <cellStyle name="40% - Accent1 3 2 3 3 3" xfId="21623" xr:uid="{00000000-0005-0000-0000-00006A540000}"/>
    <cellStyle name="40% - Accent1 3 2 3 3 4" xfId="21624" xr:uid="{00000000-0005-0000-0000-00006B540000}"/>
    <cellStyle name="40% - Accent1 3 2 3 4" xfId="21625" xr:uid="{00000000-0005-0000-0000-00006C540000}"/>
    <cellStyle name="40% - Accent1 3 2 3 4 2" xfId="21626" xr:uid="{00000000-0005-0000-0000-00006D540000}"/>
    <cellStyle name="40% - Accent1 3 2 3 4 2 2" xfId="21627" xr:uid="{00000000-0005-0000-0000-00006E540000}"/>
    <cellStyle name="40% - Accent1 3 2 3 4 3" xfId="21628" xr:uid="{00000000-0005-0000-0000-00006F540000}"/>
    <cellStyle name="40% - Accent1 3 2 3 4 4" xfId="21629" xr:uid="{00000000-0005-0000-0000-000070540000}"/>
    <cellStyle name="40% - Accent1 3 2 3 5" xfId="21630" xr:uid="{00000000-0005-0000-0000-000071540000}"/>
    <cellStyle name="40% - Accent1 3 2 3 5 2" xfId="21631" xr:uid="{00000000-0005-0000-0000-000072540000}"/>
    <cellStyle name="40% - Accent1 3 2 3 6" xfId="21632" xr:uid="{00000000-0005-0000-0000-000073540000}"/>
    <cellStyle name="40% - Accent1 3 2 3 7" xfId="21633" xr:uid="{00000000-0005-0000-0000-000074540000}"/>
    <cellStyle name="40% - Accent1 3 2 4" xfId="21634" xr:uid="{00000000-0005-0000-0000-000075540000}"/>
    <cellStyle name="40% - Accent1 3 2 5" xfId="21635" xr:uid="{00000000-0005-0000-0000-000076540000}"/>
    <cellStyle name="40% - Accent1 3 2 5 2" xfId="21636" xr:uid="{00000000-0005-0000-0000-000077540000}"/>
    <cellStyle name="40% - Accent1 3 2 5 2 2" xfId="21637" xr:uid="{00000000-0005-0000-0000-000078540000}"/>
    <cellStyle name="40% - Accent1 3 2 5 2 2 2" xfId="21638" xr:uid="{00000000-0005-0000-0000-000079540000}"/>
    <cellStyle name="40% - Accent1 3 2 5 2 3" xfId="21639" xr:uid="{00000000-0005-0000-0000-00007A540000}"/>
    <cellStyle name="40% - Accent1 3 2 5 2 4" xfId="21640" xr:uid="{00000000-0005-0000-0000-00007B540000}"/>
    <cellStyle name="40% - Accent1 3 2 5 3" xfId="21641" xr:uid="{00000000-0005-0000-0000-00007C540000}"/>
    <cellStyle name="40% - Accent1 3 2 5 3 2" xfId="21642" xr:uid="{00000000-0005-0000-0000-00007D540000}"/>
    <cellStyle name="40% - Accent1 3 2 5 3 2 2" xfId="21643" xr:uid="{00000000-0005-0000-0000-00007E540000}"/>
    <cellStyle name="40% - Accent1 3 2 5 3 3" xfId="21644" xr:uid="{00000000-0005-0000-0000-00007F540000}"/>
    <cellStyle name="40% - Accent1 3 2 5 3 4" xfId="21645" xr:uid="{00000000-0005-0000-0000-000080540000}"/>
    <cellStyle name="40% - Accent1 3 2 5 4" xfId="21646" xr:uid="{00000000-0005-0000-0000-000081540000}"/>
    <cellStyle name="40% - Accent1 3 2 5 4 2" xfId="21647" xr:uid="{00000000-0005-0000-0000-000082540000}"/>
    <cellStyle name="40% - Accent1 3 2 5 5" xfId="21648" xr:uid="{00000000-0005-0000-0000-000083540000}"/>
    <cellStyle name="40% - Accent1 3 2 5 6" xfId="21649" xr:uid="{00000000-0005-0000-0000-000084540000}"/>
    <cellStyle name="40% - Accent1 3 2 6" xfId="21650" xr:uid="{00000000-0005-0000-0000-000085540000}"/>
    <cellStyle name="40% - Accent1 3 2 6 2" xfId="21651" xr:uid="{00000000-0005-0000-0000-000086540000}"/>
    <cellStyle name="40% - Accent1 3 2 6 2 2" xfId="21652" xr:uid="{00000000-0005-0000-0000-000087540000}"/>
    <cellStyle name="40% - Accent1 3 2 6 3" xfId="21653" xr:uid="{00000000-0005-0000-0000-000088540000}"/>
    <cellStyle name="40% - Accent1 3 2 6 4" xfId="21654" xr:uid="{00000000-0005-0000-0000-000089540000}"/>
    <cellStyle name="40% - Accent1 3 2 7" xfId="21655" xr:uid="{00000000-0005-0000-0000-00008A540000}"/>
    <cellStyle name="40% - Accent1 3 2 7 2" xfId="21656" xr:uid="{00000000-0005-0000-0000-00008B540000}"/>
    <cellStyle name="40% - Accent1 3 2 7 2 2" xfId="21657" xr:uid="{00000000-0005-0000-0000-00008C540000}"/>
    <cellStyle name="40% - Accent1 3 2 7 3" xfId="21658" xr:uid="{00000000-0005-0000-0000-00008D540000}"/>
    <cellStyle name="40% - Accent1 3 2 7 4" xfId="21659" xr:uid="{00000000-0005-0000-0000-00008E540000}"/>
    <cellStyle name="40% - Accent1 3 2 8" xfId="21660" xr:uid="{00000000-0005-0000-0000-00008F540000}"/>
    <cellStyle name="40% - Accent1 3 2 8 2" xfId="21661" xr:uid="{00000000-0005-0000-0000-000090540000}"/>
    <cellStyle name="40% - Accent1 3 2 9" xfId="21662" xr:uid="{00000000-0005-0000-0000-000091540000}"/>
    <cellStyle name="40% - Accent1 3 3" xfId="21663" xr:uid="{00000000-0005-0000-0000-000092540000}"/>
    <cellStyle name="40% - Accent1 3 3 2" xfId="21664" xr:uid="{00000000-0005-0000-0000-000093540000}"/>
    <cellStyle name="40% - Accent1 3 3 2 2" xfId="21665" xr:uid="{00000000-0005-0000-0000-000094540000}"/>
    <cellStyle name="40% - Accent1 3 3 2 2 2" xfId="21666" xr:uid="{00000000-0005-0000-0000-000095540000}"/>
    <cellStyle name="40% - Accent1 3 3 2 2 2 2" xfId="21667" xr:uid="{00000000-0005-0000-0000-000096540000}"/>
    <cellStyle name="40% - Accent1 3 3 2 2 2 2 2" xfId="21668" xr:uid="{00000000-0005-0000-0000-000097540000}"/>
    <cellStyle name="40% - Accent1 3 3 2 2 2 3" xfId="21669" xr:uid="{00000000-0005-0000-0000-000098540000}"/>
    <cellStyle name="40% - Accent1 3 3 2 2 2 4" xfId="21670" xr:uid="{00000000-0005-0000-0000-000099540000}"/>
    <cellStyle name="40% - Accent1 3 3 2 2 3" xfId="21671" xr:uid="{00000000-0005-0000-0000-00009A540000}"/>
    <cellStyle name="40% - Accent1 3 3 2 2 3 2" xfId="21672" xr:uid="{00000000-0005-0000-0000-00009B540000}"/>
    <cellStyle name="40% - Accent1 3 3 2 2 3 2 2" xfId="21673" xr:uid="{00000000-0005-0000-0000-00009C540000}"/>
    <cellStyle name="40% - Accent1 3 3 2 2 3 3" xfId="21674" xr:uid="{00000000-0005-0000-0000-00009D540000}"/>
    <cellStyle name="40% - Accent1 3 3 2 2 3 4" xfId="21675" xr:uid="{00000000-0005-0000-0000-00009E540000}"/>
    <cellStyle name="40% - Accent1 3 3 2 2 4" xfId="21676" xr:uid="{00000000-0005-0000-0000-00009F540000}"/>
    <cellStyle name="40% - Accent1 3 3 2 2 4 2" xfId="21677" xr:uid="{00000000-0005-0000-0000-0000A0540000}"/>
    <cellStyle name="40% - Accent1 3 3 2 2 5" xfId="21678" xr:uid="{00000000-0005-0000-0000-0000A1540000}"/>
    <cellStyle name="40% - Accent1 3 3 2 2 6" xfId="21679" xr:uid="{00000000-0005-0000-0000-0000A2540000}"/>
    <cellStyle name="40% - Accent1 3 3 2 3" xfId="21680" xr:uid="{00000000-0005-0000-0000-0000A3540000}"/>
    <cellStyle name="40% - Accent1 3 3 2 3 2" xfId="21681" xr:uid="{00000000-0005-0000-0000-0000A4540000}"/>
    <cellStyle name="40% - Accent1 3 3 2 3 2 2" xfId="21682" xr:uid="{00000000-0005-0000-0000-0000A5540000}"/>
    <cellStyle name="40% - Accent1 3 3 2 3 3" xfId="21683" xr:uid="{00000000-0005-0000-0000-0000A6540000}"/>
    <cellStyle name="40% - Accent1 3 3 2 3 4" xfId="21684" xr:uid="{00000000-0005-0000-0000-0000A7540000}"/>
    <cellStyle name="40% - Accent1 3 3 2 4" xfId="21685" xr:uid="{00000000-0005-0000-0000-0000A8540000}"/>
    <cellStyle name="40% - Accent1 3 3 2 4 2" xfId="21686" xr:uid="{00000000-0005-0000-0000-0000A9540000}"/>
    <cellStyle name="40% - Accent1 3 3 2 4 2 2" xfId="21687" xr:uid="{00000000-0005-0000-0000-0000AA540000}"/>
    <cellStyle name="40% - Accent1 3 3 2 4 3" xfId="21688" xr:uid="{00000000-0005-0000-0000-0000AB540000}"/>
    <cellStyle name="40% - Accent1 3 3 2 4 4" xfId="21689" xr:uid="{00000000-0005-0000-0000-0000AC540000}"/>
    <cellStyle name="40% - Accent1 3 3 2 5" xfId="21690" xr:uid="{00000000-0005-0000-0000-0000AD540000}"/>
    <cellStyle name="40% - Accent1 3 3 2 5 2" xfId="21691" xr:uid="{00000000-0005-0000-0000-0000AE540000}"/>
    <cellStyle name="40% - Accent1 3 3 2 6" xfId="21692" xr:uid="{00000000-0005-0000-0000-0000AF540000}"/>
    <cellStyle name="40% - Accent1 3 3 2 7" xfId="21693" xr:uid="{00000000-0005-0000-0000-0000B0540000}"/>
    <cellStyle name="40% - Accent1 3 3 3" xfId="21694" xr:uid="{00000000-0005-0000-0000-0000B1540000}"/>
    <cellStyle name="40% - Accent1 3 3 3 2" xfId="21695" xr:uid="{00000000-0005-0000-0000-0000B2540000}"/>
    <cellStyle name="40% - Accent1 3 3 3 2 2" xfId="21696" xr:uid="{00000000-0005-0000-0000-0000B3540000}"/>
    <cellStyle name="40% - Accent1 3 3 3 2 2 2" xfId="21697" xr:uid="{00000000-0005-0000-0000-0000B4540000}"/>
    <cellStyle name="40% - Accent1 3 3 3 2 3" xfId="21698" xr:uid="{00000000-0005-0000-0000-0000B5540000}"/>
    <cellStyle name="40% - Accent1 3 3 3 2 4" xfId="21699" xr:uid="{00000000-0005-0000-0000-0000B6540000}"/>
    <cellStyle name="40% - Accent1 3 3 3 3" xfId="21700" xr:uid="{00000000-0005-0000-0000-0000B7540000}"/>
    <cellStyle name="40% - Accent1 3 3 3 3 2" xfId="21701" xr:uid="{00000000-0005-0000-0000-0000B8540000}"/>
    <cellStyle name="40% - Accent1 3 3 3 3 2 2" xfId="21702" xr:uid="{00000000-0005-0000-0000-0000B9540000}"/>
    <cellStyle name="40% - Accent1 3 3 3 3 3" xfId="21703" xr:uid="{00000000-0005-0000-0000-0000BA540000}"/>
    <cellStyle name="40% - Accent1 3 3 3 3 4" xfId="21704" xr:uid="{00000000-0005-0000-0000-0000BB540000}"/>
    <cellStyle name="40% - Accent1 3 3 3 4" xfId="21705" xr:uid="{00000000-0005-0000-0000-0000BC540000}"/>
    <cellStyle name="40% - Accent1 3 3 3 4 2" xfId="21706" xr:uid="{00000000-0005-0000-0000-0000BD540000}"/>
    <cellStyle name="40% - Accent1 3 3 3 5" xfId="21707" xr:uid="{00000000-0005-0000-0000-0000BE540000}"/>
    <cellStyle name="40% - Accent1 3 3 3 6" xfId="21708" xr:uid="{00000000-0005-0000-0000-0000BF540000}"/>
    <cellStyle name="40% - Accent1 3 3 4" xfId="21709" xr:uid="{00000000-0005-0000-0000-0000C0540000}"/>
    <cellStyle name="40% - Accent1 3 3 4 2" xfId="21710" xr:uid="{00000000-0005-0000-0000-0000C1540000}"/>
    <cellStyle name="40% - Accent1 3 3 4 2 2" xfId="21711" xr:uid="{00000000-0005-0000-0000-0000C2540000}"/>
    <cellStyle name="40% - Accent1 3 3 4 3" xfId="21712" xr:uid="{00000000-0005-0000-0000-0000C3540000}"/>
    <cellStyle name="40% - Accent1 3 3 4 4" xfId="21713" xr:uid="{00000000-0005-0000-0000-0000C4540000}"/>
    <cellStyle name="40% - Accent1 3 3 5" xfId="21714" xr:uid="{00000000-0005-0000-0000-0000C5540000}"/>
    <cellStyle name="40% - Accent1 3 3 5 2" xfId="21715" xr:uid="{00000000-0005-0000-0000-0000C6540000}"/>
    <cellStyle name="40% - Accent1 3 3 5 2 2" xfId="21716" xr:uid="{00000000-0005-0000-0000-0000C7540000}"/>
    <cellStyle name="40% - Accent1 3 3 5 3" xfId="21717" xr:uid="{00000000-0005-0000-0000-0000C8540000}"/>
    <cellStyle name="40% - Accent1 3 3 5 4" xfId="21718" xr:uid="{00000000-0005-0000-0000-0000C9540000}"/>
    <cellStyle name="40% - Accent1 3 3 6" xfId="21719" xr:uid="{00000000-0005-0000-0000-0000CA540000}"/>
    <cellStyle name="40% - Accent1 3 3 6 2" xfId="21720" xr:uid="{00000000-0005-0000-0000-0000CB540000}"/>
    <cellStyle name="40% - Accent1 3 3 7" xfId="21721" xr:uid="{00000000-0005-0000-0000-0000CC540000}"/>
    <cellStyle name="40% - Accent1 3 3 8" xfId="21722" xr:uid="{00000000-0005-0000-0000-0000CD540000}"/>
    <cellStyle name="40% - Accent1 3 4" xfId="21723" xr:uid="{00000000-0005-0000-0000-0000CE540000}"/>
    <cellStyle name="40% - Accent1 3 4 2" xfId="21724" xr:uid="{00000000-0005-0000-0000-0000CF540000}"/>
    <cellStyle name="40% - Accent1 3 4 2 2" xfId="21725" xr:uid="{00000000-0005-0000-0000-0000D0540000}"/>
    <cellStyle name="40% - Accent1 3 4 2 2 2" xfId="21726" xr:uid="{00000000-0005-0000-0000-0000D1540000}"/>
    <cellStyle name="40% - Accent1 3 4 2 2 2 2" xfId="21727" xr:uid="{00000000-0005-0000-0000-0000D2540000}"/>
    <cellStyle name="40% - Accent1 3 4 2 2 3" xfId="21728" xr:uid="{00000000-0005-0000-0000-0000D3540000}"/>
    <cellStyle name="40% - Accent1 3 4 2 2 4" xfId="21729" xr:uid="{00000000-0005-0000-0000-0000D4540000}"/>
    <cellStyle name="40% - Accent1 3 4 2 3" xfId="21730" xr:uid="{00000000-0005-0000-0000-0000D5540000}"/>
    <cellStyle name="40% - Accent1 3 4 2 3 2" xfId="21731" xr:uid="{00000000-0005-0000-0000-0000D6540000}"/>
    <cellStyle name="40% - Accent1 3 4 2 3 2 2" xfId="21732" xr:uid="{00000000-0005-0000-0000-0000D7540000}"/>
    <cellStyle name="40% - Accent1 3 4 2 3 3" xfId="21733" xr:uid="{00000000-0005-0000-0000-0000D8540000}"/>
    <cellStyle name="40% - Accent1 3 4 2 3 4" xfId="21734" xr:uid="{00000000-0005-0000-0000-0000D9540000}"/>
    <cellStyle name="40% - Accent1 3 4 2 4" xfId="21735" xr:uid="{00000000-0005-0000-0000-0000DA540000}"/>
    <cellStyle name="40% - Accent1 3 4 2 4 2" xfId="21736" xr:uid="{00000000-0005-0000-0000-0000DB540000}"/>
    <cellStyle name="40% - Accent1 3 4 2 5" xfId="21737" xr:uid="{00000000-0005-0000-0000-0000DC540000}"/>
    <cellStyle name="40% - Accent1 3 4 2 6" xfId="21738" xr:uid="{00000000-0005-0000-0000-0000DD540000}"/>
    <cellStyle name="40% - Accent1 3 4 3" xfId="21739" xr:uid="{00000000-0005-0000-0000-0000DE540000}"/>
    <cellStyle name="40% - Accent1 3 4 3 2" xfId="21740" xr:uid="{00000000-0005-0000-0000-0000DF540000}"/>
    <cellStyle name="40% - Accent1 3 4 3 2 2" xfId="21741" xr:uid="{00000000-0005-0000-0000-0000E0540000}"/>
    <cellStyle name="40% - Accent1 3 4 3 3" xfId="21742" xr:uid="{00000000-0005-0000-0000-0000E1540000}"/>
    <cellStyle name="40% - Accent1 3 4 3 4" xfId="21743" xr:uid="{00000000-0005-0000-0000-0000E2540000}"/>
    <cellStyle name="40% - Accent1 3 4 4" xfId="21744" xr:uid="{00000000-0005-0000-0000-0000E3540000}"/>
    <cellStyle name="40% - Accent1 3 4 4 2" xfId="21745" xr:uid="{00000000-0005-0000-0000-0000E4540000}"/>
    <cellStyle name="40% - Accent1 3 4 4 2 2" xfId="21746" xr:uid="{00000000-0005-0000-0000-0000E5540000}"/>
    <cellStyle name="40% - Accent1 3 4 4 3" xfId="21747" xr:uid="{00000000-0005-0000-0000-0000E6540000}"/>
    <cellStyle name="40% - Accent1 3 4 4 4" xfId="21748" xr:uid="{00000000-0005-0000-0000-0000E7540000}"/>
    <cellStyle name="40% - Accent1 3 4 5" xfId="21749" xr:uid="{00000000-0005-0000-0000-0000E8540000}"/>
    <cellStyle name="40% - Accent1 3 4 5 2" xfId="21750" xr:uid="{00000000-0005-0000-0000-0000E9540000}"/>
    <cellStyle name="40% - Accent1 3 4 6" xfId="21751" xr:uid="{00000000-0005-0000-0000-0000EA540000}"/>
    <cellStyle name="40% - Accent1 3 4 7" xfId="21752" xr:uid="{00000000-0005-0000-0000-0000EB540000}"/>
    <cellStyle name="40% - Accent1 3 5" xfId="21753" xr:uid="{00000000-0005-0000-0000-0000EC540000}"/>
    <cellStyle name="40% - Accent1 3 6" xfId="21754" xr:uid="{00000000-0005-0000-0000-0000ED540000}"/>
    <cellStyle name="40% - Accent1 3 6 2" xfId="21755" xr:uid="{00000000-0005-0000-0000-0000EE540000}"/>
    <cellStyle name="40% - Accent1 3 6 2 2" xfId="21756" xr:uid="{00000000-0005-0000-0000-0000EF540000}"/>
    <cellStyle name="40% - Accent1 3 6 2 2 2" xfId="21757" xr:uid="{00000000-0005-0000-0000-0000F0540000}"/>
    <cellStyle name="40% - Accent1 3 6 2 3" xfId="21758" xr:uid="{00000000-0005-0000-0000-0000F1540000}"/>
    <cellStyle name="40% - Accent1 3 6 2 4" xfId="21759" xr:uid="{00000000-0005-0000-0000-0000F2540000}"/>
    <cellStyle name="40% - Accent1 3 6 3" xfId="21760" xr:uid="{00000000-0005-0000-0000-0000F3540000}"/>
    <cellStyle name="40% - Accent1 3 6 3 2" xfId="21761" xr:uid="{00000000-0005-0000-0000-0000F4540000}"/>
    <cellStyle name="40% - Accent1 3 6 3 2 2" xfId="21762" xr:uid="{00000000-0005-0000-0000-0000F5540000}"/>
    <cellStyle name="40% - Accent1 3 6 3 3" xfId="21763" xr:uid="{00000000-0005-0000-0000-0000F6540000}"/>
    <cellStyle name="40% - Accent1 3 6 3 4" xfId="21764" xr:uid="{00000000-0005-0000-0000-0000F7540000}"/>
    <cellStyle name="40% - Accent1 3 6 4" xfId="21765" xr:uid="{00000000-0005-0000-0000-0000F8540000}"/>
    <cellStyle name="40% - Accent1 3 6 4 2" xfId="21766" xr:uid="{00000000-0005-0000-0000-0000F9540000}"/>
    <cellStyle name="40% - Accent1 3 6 5" xfId="21767" xr:uid="{00000000-0005-0000-0000-0000FA540000}"/>
    <cellStyle name="40% - Accent1 3 6 6" xfId="21768" xr:uid="{00000000-0005-0000-0000-0000FB540000}"/>
    <cellStyle name="40% - Accent1 3 7" xfId="21769" xr:uid="{00000000-0005-0000-0000-0000FC540000}"/>
    <cellStyle name="40% - Accent1 3 7 2" xfId="21770" xr:uid="{00000000-0005-0000-0000-0000FD540000}"/>
    <cellStyle name="40% - Accent1 3 7 2 2" xfId="21771" xr:uid="{00000000-0005-0000-0000-0000FE540000}"/>
    <cellStyle name="40% - Accent1 3 7 3" xfId="21772" xr:uid="{00000000-0005-0000-0000-0000FF540000}"/>
    <cellStyle name="40% - Accent1 3 7 4" xfId="21773" xr:uid="{00000000-0005-0000-0000-000000550000}"/>
    <cellStyle name="40% - Accent1 3 8" xfId="21774" xr:uid="{00000000-0005-0000-0000-000001550000}"/>
    <cellStyle name="40% - Accent1 3 8 2" xfId="21775" xr:uid="{00000000-0005-0000-0000-000002550000}"/>
    <cellStyle name="40% - Accent1 3 8 2 2" xfId="21776" xr:uid="{00000000-0005-0000-0000-000003550000}"/>
    <cellStyle name="40% - Accent1 3 8 3" xfId="21777" xr:uid="{00000000-0005-0000-0000-000004550000}"/>
    <cellStyle name="40% - Accent1 3 8 4" xfId="21778" xr:uid="{00000000-0005-0000-0000-000005550000}"/>
    <cellStyle name="40% - Accent1 3 9" xfId="21779" xr:uid="{00000000-0005-0000-0000-000006550000}"/>
    <cellStyle name="40% - Accent1 3 9 2" xfId="21780" xr:uid="{00000000-0005-0000-0000-000007550000}"/>
    <cellStyle name="40% - Accent1 30" xfId="21781" xr:uid="{00000000-0005-0000-0000-000008550000}"/>
    <cellStyle name="40% - Accent1 31" xfId="21782" xr:uid="{00000000-0005-0000-0000-000009550000}"/>
    <cellStyle name="40% - Accent1 32" xfId="21783" xr:uid="{00000000-0005-0000-0000-00000A550000}"/>
    <cellStyle name="40% - Accent1 33" xfId="21784" xr:uid="{00000000-0005-0000-0000-00000B550000}"/>
    <cellStyle name="40% - Accent1 4" xfId="21785" xr:uid="{00000000-0005-0000-0000-00000C550000}"/>
    <cellStyle name="40% - Accent1 4 10" xfId="21786" xr:uid="{00000000-0005-0000-0000-00000D550000}"/>
    <cellStyle name="40% - Accent1 4 11" xfId="21787" xr:uid="{00000000-0005-0000-0000-00000E550000}"/>
    <cellStyle name="40% - Accent1 4 2" xfId="21788" xr:uid="{00000000-0005-0000-0000-00000F550000}"/>
    <cellStyle name="40% - Accent1 4 2 2" xfId="21789" xr:uid="{00000000-0005-0000-0000-000010550000}"/>
    <cellStyle name="40% - Accent1 4 2 2 2" xfId="21790" xr:uid="{00000000-0005-0000-0000-000011550000}"/>
    <cellStyle name="40% - Accent1 4 2 2 2 2" xfId="21791" xr:uid="{00000000-0005-0000-0000-000012550000}"/>
    <cellStyle name="40% - Accent1 4 2 2 2 2 2" xfId="21792" xr:uid="{00000000-0005-0000-0000-000013550000}"/>
    <cellStyle name="40% - Accent1 4 2 2 2 2 2 2" xfId="21793" xr:uid="{00000000-0005-0000-0000-000014550000}"/>
    <cellStyle name="40% - Accent1 4 2 2 2 2 3" xfId="21794" xr:uid="{00000000-0005-0000-0000-000015550000}"/>
    <cellStyle name="40% - Accent1 4 2 2 2 2 4" xfId="21795" xr:uid="{00000000-0005-0000-0000-000016550000}"/>
    <cellStyle name="40% - Accent1 4 2 2 2 3" xfId="21796" xr:uid="{00000000-0005-0000-0000-000017550000}"/>
    <cellStyle name="40% - Accent1 4 2 2 2 3 2" xfId="21797" xr:uid="{00000000-0005-0000-0000-000018550000}"/>
    <cellStyle name="40% - Accent1 4 2 2 2 3 2 2" xfId="21798" xr:uid="{00000000-0005-0000-0000-000019550000}"/>
    <cellStyle name="40% - Accent1 4 2 2 2 3 3" xfId="21799" xr:uid="{00000000-0005-0000-0000-00001A550000}"/>
    <cellStyle name="40% - Accent1 4 2 2 2 3 4" xfId="21800" xr:uid="{00000000-0005-0000-0000-00001B550000}"/>
    <cellStyle name="40% - Accent1 4 2 2 2 4" xfId="21801" xr:uid="{00000000-0005-0000-0000-00001C550000}"/>
    <cellStyle name="40% - Accent1 4 2 2 2 4 2" xfId="21802" xr:uid="{00000000-0005-0000-0000-00001D550000}"/>
    <cellStyle name="40% - Accent1 4 2 2 2 5" xfId="21803" xr:uid="{00000000-0005-0000-0000-00001E550000}"/>
    <cellStyle name="40% - Accent1 4 2 2 2 6" xfId="21804" xr:uid="{00000000-0005-0000-0000-00001F550000}"/>
    <cellStyle name="40% - Accent1 4 2 2 3" xfId="21805" xr:uid="{00000000-0005-0000-0000-000020550000}"/>
    <cellStyle name="40% - Accent1 4 2 2 3 2" xfId="21806" xr:uid="{00000000-0005-0000-0000-000021550000}"/>
    <cellStyle name="40% - Accent1 4 2 2 3 2 2" xfId="21807" xr:uid="{00000000-0005-0000-0000-000022550000}"/>
    <cellStyle name="40% - Accent1 4 2 2 3 3" xfId="21808" xr:uid="{00000000-0005-0000-0000-000023550000}"/>
    <cellStyle name="40% - Accent1 4 2 2 3 4" xfId="21809" xr:uid="{00000000-0005-0000-0000-000024550000}"/>
    <cellStyle name="40% - Accent1 4 2 2 4" xfId="21810" xr:uid="{00000000-0005-0000-0000-000025550000}"/>
    <cellStyle name="40% - Accent1 4 2 2 4 2" xfId="21811" xr:uid="{00000000-0005-0000-0000-000026550000}"/>
    <cellStyle name="40% - Accent1 4 2 2 4 2 2" xfId="21812" xr:uid="{00000000-0005-0000-0000-000027550000}"/>
    <cellStyle name="40% - Accent1 4 2 2 4 3" xfId="21813" xr:uid="{00000000-0005-0000-0000-000028550000}"/>
    <cellStyle name="40% - Accent1 4 2 2 4 4" xfId="21814" xr:uid="{00000000-0005-0000-0000-000029550000}"/>
    <cellStyle name="40% - Accent1 4 2 2 5" xfId="21815" xr:uid="{00000000-0005-0000-0000-00002A550000}"/>
    <cellStyle name="40% - Accent1 4 2 2 5 2" xfId="21816" xr:uid="{00000000-0005-0000-0000-00002B550000}"/>
    <cellStyle name="40% - Accent1 4 2 2 6" xfId="21817" xr:uid="{00000000-0005-0000-0000-00002C550000}"/>
    <cellStyle name="40% - Accent1 4 2 2 7" xfId="21818" xr:uid="{00000000-0005-0000-0000-00002D550000}"/>
    <cellStyle name="40% - Accent1 4 2 3" xfId="21819" xr:uid="{00000000-0005-0000-0000-00002E550000}"/>
    <cellStyle name="40% - Accent1 4 2 4" xfId="21820" xr:uid="{00000000-0005-0000-0000-00002F550000}"/>
    <cellStyle name="40% - Accent1 4 2 4 2" xfId="21821" xr:uid="{00000000-0005-0000-0000-000030550000}"/>
    <cellStyle name="40% - Accent1 4 2 4 2 2" xfId="21822" xr:uid="{00000000-0005-0000-0000-000031550000}"/>
    <cellStyle name="40% - Accent1 4 2 4 2 2 2" xfId="21823" xr:uid="{00000000-0005-0000-0000-000032550000}"/>
    <cellStyle name="40% - Accent1 4 2 4 2 3" xfId="21824" xr:uid="{00000000-0005-0000-0000-000033550000}"/>
    <cellStyle name="40% - Accent1 4 2 4 2 4" xfId="21825" xr:uid="{00000000-0005-0000-0000-000034550000}"/>
    <cellStyle name="40% - Accent1 4 2 4 3" xfId="21826" xr:uid="{00000000-0005-0000-0000-000035550000}"/>
    <cellStyle name="40% - Accent1 4 2 4 3 2" xfId="21827" xr:uid="{00000000-0005-0000-0000-000036550000}"/>
    <cellStyle name="40% - Accent1 4 2 4 3 2 2" xfId="21828" xr:uid="{00000000-0005-0000-0000-000037550000}"/>
    <cellStyle name="40% - Accent1 4 2 4 3 3" xfId="21829" xr:uid="{00000000-0005-0000-0000-000038550000}"/>
    <cellStyle name="40% - Accent1 4 2 4 3 4" xfId="21830" xr:uid="{00000000-0005-0000-0000-000039550000}"/>
    <cellStyle name="40% - Accent1 4 2 4 4" xfId="21831" xr:uid="{00000000-0005-0000-0000-00003A550000}"/>
    <cellStyle name="40% - Accent1 4 2 4 4 2" xfId="21832" xr:uid="{00000000-0005-0000-0000-00003B550000}"/>
    <cellStyle name="40% - Accent1 4 2 4 5" xfId="21833" xr:uid="{00000000-0005-0000-0000-00003C550000}"/>
    <cellStyle name="40% - Accent1 4 2 4 6" xfId="21834" xr:uid="{00000000-0005-0000-0000-00003D550000}"/>
    <cellStyle name="40% - Accent1 4 2 5" xfId="21835" xr:uid="{00000000-0005-0000-0000-00003E550000}"/>
    <cellStyle name="40% - Accent1 4 2 5 2" xfId="21836" xr:uid="{00000000-0005-0000-0000-00003F550000}"/>
    <cellStyle name="40% - Accent1 4 2 5 2 2" xfId="21837" xr:uid="{00000000-0005-0000-0000-000040550000}"/>
    <cellStyle name="40% - Accent1 4 2 5 3" xfId="21838" xr:uid="{00000000-0005-0000-0000-000041550000}"/>
    <cellStyle name="40% - Accent1 4 2 5 4" xfId="21839" xr:uid="{00000000-0005-0000-0000-000042550000}"/>
    <cellStyle name="40% - Accent1 4 2 6" xfId="21840" xr:uid="{00000000-0005-0000-0000-000043550000}"/>
    <cellStyle name="40% - Accent1 4 2 6 2" xfId="21841" xr:uid="{00000000-0005-0000-0000-000044550000}"/>
    <cellStyle name="40% - Accent1 4 2 6 2 2" xfId="21842" xr:uid="{00000000-0005-0000-0000-000045550000}"/>
    <cellStyle name="40% - Accent1 4 2 6 3" xfId="21843" xr:uid="{00000000-0005-0000-0000-000046550000}"/>
    <cellStyle name="40% - Accent1 4 2 6 4" xfId="21844" xr:uid="{00000000-0005-0000-0000-000047550000}"/>
    <cellStyle name="40% - Accent1 4 2 7" xfId="21845" xr:uid="{00000000-0005-0000-0000-000048550000}"/>
    <cellStyle name="40% - Accent1 4 2 7 2" xfId="21846" xr:uid="{00000000-0005-0000-0000-000049550000}"/>
    <cellStyle name="40% - Accent1 4 2 8" xfId="21847" xr:uid="{00000000-0005-0000-0000-00004A550000}"/>
    <cellStyle name="40% - Accent1 4 2 9" xfId="21848" xr:uid="{00000000-0005-0000-0000-00004B550000}"/>
    <cellStyle name="40% - Accent1 4 3" xfId="21849" xr:uid="{00000000-0005-0000-0000-00004C550000}"/>
    <cellStyle name="40% - Accent1 4 3 2" xfId="21850" xr:uid="{00000000-0005-0000-0000-00004D550000}"/>
    <cellStyle name="40% - Accent1 4 3 2 2" xfId="21851" xr:uid="{00000000-0005-0000-0000-00004E550000}"/>
    <cellStyle name="40% - Accent1 4 3 2 2 2" xfId="21852" xr:uid="{00000000-0005-0000-0000-00004F550000}"/>
    <cellStyle name="40% - Accent1 4 3 2 2 2 2" xfId="21853" xr:uid="{00000000-0005-0000-0000-000050550000}"/>
    <cellStyle name="40% - Accent1 4 3 2 2 3" xfId="21854" xr:uid="{00000000-0005-0000-0000-000051550000}"/>
    <cellStyle name="40% - Accent1 4 3 2 2 4" xfId="21855" xr:uid="{00000000-0005-0000-0000-000052550000}"/>
    <cellStyle name="40% - Accent1 4 3 2 3" xfId="21856" xr:uid="{00000000-0005-0000-0000-000053550000}"/>
    <cellStyle name="40% - Accent1 4 3 2 3 2" xfId="21857" xr:uid="{00000000-0005-0000-0000-000054550000}"/>
    <cellStyle name="40% - Accent1 4 3 2 3 2 2" xfId="21858" xr:uid="{00000000-0005-0000-0000-000055550000}"/>
    <cellStyle name="40% - Accent1 4 3 2 3 3" xfId="21859" xr:uid="{00000000-0005-0000-0000-000056550000}"/>
    <cellStyle name="40% - Accent1 4 3 2 3 4" xfId="21860" xr:uid="{00000000-0005-0000-0000-000057550000}"/>
    <cellStyle name="40% - Accent1 4 3 2 4" xfId="21861" xr:uid="{00000000-0005-0000-0000-000058550000}"/>
    <cellStyle name="40% - Accent1 4 3 2 4 2" xfId="21862" xr:uid="{00000000-0005-0000-0000-000059550000}"/>
    <cellStyle name="40% - Accent1 4 3 2 5" xfId="21863" xr:uid="{00000000-0005-0000-0000-00005A550000}"/>
    <cellStyle name="40% - Accent1 4 3 2 6" xfId="21864" xr:uid="{00000000-0005-0000-0000-00005B550000}"/>
    <cellStyle name="40% - Accent1 4 3 3" xfId="21865" xr:uid="{00000000-0005-0000-0000-00005C550000}"/>
    <cellStyle name="40% - Accent1 4 3 3 2" xfId="21866" xr:uid="{00000000-0005-0000-0000-00005D550000}"/>
    <cellStyle name="40% - Accent1 4 3 3 2 2" xfId="21867" xr:uid="{00000000-0005-0000-0000-00005E550000}"/>
    <cellStyle name="40% - Accent1 4 3 3 3" xfId="21868" xr:uid="{00000000-0005-0000-0000-00005F550000}"/>
    <cellStyle name="40% - Accent1 4 3 3 4" xfId="21869" xr:uid="{00000000-0005-0000-0000-000060550000}"/>
    <cellStyle name="40% - Accent1 4 3 4" xfId="21870" xr:uid="{00000000-0005-0000-0000-000061550000}"/>
    <cellStyle name="40% - Accent1 4 3 4 2" xfId="21871" xr:uid="{00000000-0005-0000-0000-000062550000}"/>
    <cellStyle name="40% - Accent1 4 3 4 2 2" xfId="21872" xr:uid="{00000000-0005-0000-0000-000063550000}"/>
    <cellStyle name="40% - Accent1 4 3 4 3" xfId="21873" xr:uid="{00000000-0005-0000-0000-000064550000}"/>
    <cellStyle name="40% - Accent1 4 3 4 4" xfId="21874" xr:uid="{00000000-0005-0000-0000-000065550000}"/>
    <cellStyle name="40% - Accent1 4 3 5" xfId="21875" xr:uid="{00000000-0005-0000-0000-000066550000}"/>
    <cellStyle name="40% - Accent1 4 3 5 2" xfId="21876" xr:uid="{00000000-0005-0000-0000-000067550000}"/>
    <cellStyle name="40% - Accent1 4 3 6" xfId="21877" xr:uid="{00000000-0005-0000-0000-000068550000}"/>
    <cellStyle name="40% - Accent1 4 3 7" xfId="21878" xr:uid="{00000000-0005-0000-0000-000069550000}"/>
    <cellStyle name="40% - Accent1 4 4" xfId="21879" xr:uid="{00000000-0005-0000-0000-00006A550000}"/>
    <cellStyle name="40% - Accent1 4 5" xfId="21880" xr:uid="{00000000-0005-0000-0000-00006B550000}"/>
    <cellStyle name="40% - Accent1 4 5 2" xfId="21881" xr:uid="{00000000-0005-0000-0000-00006C550000}"/>
    <cellStyle name="40% - Accent1 4 5 2 2" xfId="21882" xr:uid="{00000000-0005-0000-0000-00006D550000}"/>
    <cellStyle name="40% - Accent1 4 5 2 2 2" xfId="21883" xr:uid="{00000000-0005-0000-0000-00006E550000}"/>
    <cellStyle name="40% - Accent1 4 5 2 3" xfId="21884" xr:uid="{00000000-0005-0000-0000-00006F550000}"/>
    <cellStyle name="40% - Accent1 4 5 2 4" xfId="21885" xr:uid="{00000000-0005-0000-0000-000070550000}"/>
    <cellStyle name="40% - Accent1 4 5 3" xfId="21886" xr:uid="{00000000-0005-0000-0000-000071550000}"/>
    <cellStyle name="40% - Accent1 4 5 3 2" xfId="21887" xr:uid="{00000000-0005-0000-0000-000072550000}"/>
    <cellStyle name="40% - Accent1 4 5 3 2 2" xfId="21888" xr:uid="{00000000-0005-0000-0000-000073550000}"/>
    <cellStyle name="40% - Accent1 4 5 3 3" xfId="21889" xr:uid="{00000000-0005-0000-0000-000074550000}"/>
    <cellStyle name="40% - Accent1 4 5 3 4" xfId="21890" xr:uid="{00000000-0005-0000-0000-000075550000}"/>
    <cellStyle name="40% - Accent1 4 5 4" xfId="21891" xr:uid="{00000000-0005-0000-0000-000076550000}"/>
    <cellStyle name="40% - Accent1 4 5 4 2" xfId="21892" xr:uid="{00000000-0005-0000-0000-000077550000}"/>
    <cellStyle name="40% - Accent1 4 5 5" xfId="21893" xr:uid="{00000000-0005-0000-0000-000078550000}"/>
    <cellStyle name="40% - Accent1 4 5 6" xfId="21894" xr:uid="{00000000-0005-0000-0000-000079550000}"/>
    <cellStyle name="40% - Accent1 4 6" xfId="21895" xr:uid="{00000000-0005-0000-0000-00007A550000}"/>
    <cellStyle name="40% - Accent1 4 6 2" xfId="21896" xr:uid="{00000000-0005-0000-0000-00007B550000}"/>
    <cellStyle name="40% - Accent1 4 6 2 2" xfId="21897" xr:uid="{00000000-0005-0000-0000-00007C550000}"/>
    <cellStyle name="40% - Accent1 4 6 3" xfId="21898" xr:uid="{00000000-0005-0000-0000-00007D550000}"/>
    <cellStyle name="40% - Accent1 4 6 4" xfId="21899" xr:uid="{00000000-0005-0000-0000-00007E550000}"/>
    <cellStyle name="40% - Accent1 4 7" xfId="21900" xr:uid="{00000000-0005-0000-0000-00007F550000}"/>
    <cellStyle name="40% - Accent1 4 7 2" xfId="21901" xr:uid="{00000000-0005-0000-0000-000080550000}"/>
    <cellStyle name="40% - Accent1 4 7 2 2" xfId="21902" xr:uid="{00000000-0005-0000-0000-000081550000}"/>
    <cellStyle name="40% - Accent1 4 7 3" xfId="21903" xr:uid="{00000000-0005-0000-0000-000082550000}"/>
    <cellStyle name="40% - Accent1 4 7 4" xfId="21904" xr:uid="{00000000-0005-0000-0000-000083550000}"/>
    <cellStyle name="40% - Accent1 4 8" xfId="21905" xr:uid="{00000000-0005-0000-0000-000084550000}"/>
    <cellStyle name="40% - Accent1 4 8 2" xfId="21906" xr:uid="{00000000-0005-0000-0000-000085550000}"/>
    <cellStyle name="40% - Accent1 4 9" xfId="21907" xr:uid="{00000000-0005-0000-0000-000086550000}"/>
    <cellStyle name="40% - Accent1 5" xfId="21908" xr:uid="{00000000-0005-0000-0000-000087550000}"/>
    <cellStyle name="40% - Accent1 5 10" xfId="21909" xr:uid="{00000000-0005-0000-0000-000088550000}"/>
    <cellStyle name="40% - Accent1 5 2" xfId="21910" xr:uid="{00000000-0005-0000-0000-000089550000}"/>
    <cellStyle name="40% - Accent1 5 2 2" xfId="21911" xr:uid="{00000000-0005-0000-0000-00008A550000}"/>
    <cellStyle name="40% - Accent1 5 2 2 2" xfId="21912" xr:uid="{00000000-0005-0000-0000-00008B550000}"/>
    <cellStyle name="40% - Accent1 5 2 2 2 2" xfId="21913" xr:uid="{00000000-0005-0000-0000-00008C550000}"/>
    <cellStyle name="40% - Accent1 5 2 2 2 2 2" xfId="21914" xr:uid="{00000000-0005-0000-0000-00008D550000}"/>
    <cellStyle name="40% - Accent1 5 2 2 2 2 2 2" xfId="21915" xr:uid="{00000000-0005-0000-0000-00008E550000}"/>
    <cellStyle name="40% - Accent1 5 2 2 2 2 3" xfId="21916" xr:uid="{00000000-0005-0000-0000-00008F550000}"/>
    <cellStyle name="40% - Accent1 5 2 2 2 2 4" xfId="21917" xr:uid="{00000000-0005-0000-0000-000090550000}"/>
    <cellStyle name="40% - Accent1 5 2 2 2 3" xfId="21918" xr:uid="{00000000-0005-0000-0000-000091550000}"/>
    <cellStyle name="40% - Accent1 5 2 2 2 3 2" xfId="21919" xr:uid="{00000000-0005-0000-0000-000092550000}"/>
    <cellStyle name="40% - Accent1 5 2 2 2 3 2 2" xfId="21920" xr:uid="{00000000-0005-0000-0000-000093550000}"/>
    <cellStyle name="40% - Accent1 5 2 2 2 3 3" xfId="21921" xr:uid="{00000000-0005-0000-0000-000094550000}"/>
    <cellStyle name="40% - Accent1 5 2 2 2 3 4" xfId="21922" xr:uid="{00000000-0005-0000-0000-000095550000}"/>
    <cellStyle name="40% - Accent1 5 2 2 2 4" xfId="21923" xr:uid="{00000000-0005-0000-0000-000096550000}"/>
    <cellStyle name="40% - Accent1 5 2 2 2 4 2" xfId="21924" xr:uid="{00000000-0005-0000-0000-000097550000}"/>
    <cellStyle name="40% - Accent1 5 2 2 2 5" xfId="21925" xr:uid="{00000000-0005-0000-0000-000098550000}"/>
    <cellStyle name="40% - Accent1 5 2 2 2 6" xfId="21926" xr:uid="{00000000-0005-0000-0000-000099550000}"/>
    <cellStyle name="40% - Accent1 5 2 2 3" xfId="21927" xr:uid="{00000000-0005-0000-0000-00009A550000}"/>
    <cellStyle name="40% - Accent1 5 2 2 3 2" xfId="21928" xr:uid="{00000000-0005-0000-0000-00009B550000}"/>
    <cellStyle name="40% - Accent1 5 2 2 3 2 2" xfId="21929" xr:uid="{00000000-0005-0000-0000-00009C550000}"/>
    <cellStyle name="40% - Accent1 5 2 2 3 3" xfId="21930" xr:uid="{00000000-0005-0000-0000-00009D550000}"/>
    <cellStyle name="40% - Accent1 5 2 2 3 4" xfId="21931" xr:uid="{00000000-0005-0000-0000-00009E550000}"/>
    <cellStyle name="40% - Accent1 5 2 2 4" xfId="21932" xr:uid="{00000000-0005-0000-0000-00009F550000}"/>
    <cellStyle name="40% - Accent1 5 2 2 4 2" xfId="21933" xr:uid="{00000000-0005-0000-0000-0000A0550000}"/>
    <cellStyle name="40% - Accent1 5 2 2 4 2 2" xfId="21934" xr:uid="{00000000-0005-0000-0000-0000A1550000}"/>
    <cellStyle name="40% - Accent1 5 2 2 4 3" xfId="21935" xr:uid="{00000000-0005-0000-0000-0000A2550000}"/>
    <cellStyle name="40% - Accent1 5 2 2 4 4" xfId="21936" xr:uid="{00000000-0005-0000-0000-0000A3550000}"/>
    <cellStyle name="40% - Accent1 5 2 2 5" xfId="21937" xr:uid="{00000000-0005-0000-0000-0000A4550000}"/>
    <cellStyle name="40% - Accent1 5 2 2 5 2" xfId="21938" xr:uid="{00000000-0005-0000-0000-0000A5550000}"/>
    <cellStyle name="40% - Accent1 5 2 2 6" xfId="21939" xr:uid="{00000000-0005-0000-0000-0000A6550000}"/>
    <cellStyle name="40% - Accent1 5 2 2 7" xfId="21940" xr:uid="{00000000-0005-0000-0000-0000A7550000}"/>
    <cellStyle name="40% - Accent1 5 2 3" xfId="21941" xr:uid="{00000000-0005-0000-0000-0000A8550000}"/>
    <cellStyle name="40% - Accent1 5 2 3 2" xfId="21942" xr:uid="{00000000-0005-0000-0000-0000A9550000}"/>
    <cellStyle name="40% - Accent1 5 2 3 2 2" xfId="21943" xr:uid="{00000000-0005-0000-0000-0000AA550000}"/>
    <cellStyle name="40% - Accent1 5 2 3 2 2 2" xfId="21944" xr:uid="{00000000-0005-0000-0000-0000AB550000}"/>
    <cellStyle name="40% - Accent1 5 2 3 2 3" xfId="21945" xr:uid="{00000000-0005-0000-0000-0000AC550000}"/>
    <cellStyle name="40% - Accent1 5 2 3 2 4" xfId="21946" xr:uid="{00000000-0005-0000-0000-0000AD550000}"/>
    <cellStyle name="40% - Accent1 5 2 3 3" xfId="21947" xr:uid="{00000000-0005-0000-0000-0000AE550000}"/>
    <cellStyle name="40% - Accent1 5 2 3 3 2" xfId="21948" xr:uid="{00000000-0005-0000-0000-0000AF550000}"/>
    <cellStyle name="40% - Accent1 5 2 3 3 2 2" xfId="21949" xr:uid="{00000000-0005-0000-0000-0000B0550000}"/>
    <cellStyle name="40% - Accent1 5 2 3 3 3" xfId="21950" xr:uid="{00000000-0005-0000-0000-0000B1550000}"/>
    <cellStyle name="40% - Accent1 5 2 3 3 4" xfId="21951" xr:uid="{00000000-0005-0000-0000-0000B2550000}"/>
    <cellStyle name="40% - Accent1 5 2 3 4" xfId="21952" xr:uid="{00000000-0005-0000-0000-0000B3550000}"/>
    <cellStyle name="40% - Accent1 5 2 3 4 2" xfId="21953" xr:uid="{00000000-0005-0000-0000-0000B4550000}"/>
    <cellStyle name="40% - Accent1 5 2 3 5" xfId="21954" xr:uid="{00000000-0005-0000-0000-0000B5550000}"/>
    <cellStyle name="40% - Accent1 5 2 3 6" xfId="21955" xr:uid="{00000000-0005-0000-0000-0000B6550000}"/>
    <cellStyle name="40% - Accent1 5 2 4" xfId="21956" xr:uid="{00000000-0005-0000-0000-0000B7550000}"/>
    <cellStyle name="40% - Accent1 5 2 4 2" xfId="21957" xr:uid="{00000000-0005-0000-0000-0000B8550000}"/>
    <cellStyle name="40% - Accent1 5 2 4 2 2" xfId="21958" xr:uid="{00000000-0005-0000-0000-0000B9550000}"/>
    <cellStyle name="40% - Accent1 5 2 4 3" xfId="21959" xr:uid="{00000000-0005-0000-0000-0000BA550000}"/>
    <cellStyle name="40% - Accent1 5 2 4 4" xfId="21960" xr:uid="{00000000-0005-0000-0000-0000BB550000}"/>
    <cellStyle name="40% - Accent1 5 2 5" xfId="21961" xr:uid="{00000000-0005-0000-0000-0000BC550000}"/>
    <cellStyle name="40% - Accent1 5 2 5 2" xfId="21962" xr:uid="{00000000-0005-0000-0000-0000BD550000}"/>
    <cellStyle name="40% - Accent1 5 2 5 2 2" xfId="21963" xr:uid="{00000000-0005-0000-0000-0000BE550000}"/>
    <cellStyle name="40% - Accent1 5 2 5 3" xfId="21964" xr:uid="{00000000-0005-0000-0000-0000BF550000}"/>
    <cellStyle name="40% - Accent1 5 2 5 4" xfId="21965" xr:uid="{00000000-0005-0000-0000-0000C0550000}"/>
    <cellStyle name="40% - Accent1 5 2 6" xfId="21966" xr:uid="{00000000-0005-0000-0000-0000C1550000}"/>
    <cellStyle name="40% - Accent1 5 2 6 2" xfId="21967" xr:uid="{00000000-0005-0000-0000-0000C2550000}"/>
    <cellStyle name="40% - Accent1 5 2 7" xfId="21968" xr:uid="{00000000-0005-0000-0000-0000C3550000}"/>
    <cellStyle name="40% - Accent1 5 2 8" xfId="21969" xr:uid="{00000000-0005-0000-0000-0000C4550000}"/>
    <cellStyle name="40% - Accent1 5 3" xfId="21970" xr:uid="{00000000-0005-0000-0000-0000C5550000}"/>
    <cellStyle name="40% - Accent1 5 3 2" xfId="21971" xr:uid="{00000000-0005-0000-0000-0000C6550000}"/>
    <cellStyle name="40% - Accent1 5 3 2 2" xfId="21972" xr:uid="{00000000-0005-0000-0000-0000C7550000}"/>
    <cellStyle name="40% - Accent1 5 3 2 2 2" xfId="21973" xr:uid="{00000000-0005-0000-0000-0000C8550000}"/>
    <cellStyle name="40% - Accent1 5 3 2 2 2 2" xfId="21974" xr:uid="{00000000-0005-0000-0000-0000C9550000}"/>
    <cellStyle name="40% - Accent1 5 3 2 2 3" xfId="21975" xr:uid="{00000000-0005-0000-0000-0000CA550000}"/>
    <cellStyle name="40% - Accent1 5 3 2 2 4" xfId="21976" xr:uid="{00000000-0005-0000-0000-0000CB550000}"/>
    <cellStyle name="40% - Accent1 5 3 2 3" xfId="21977" xr:uid="{00000000-0005-0000-0000-0000CC550000}"/>
    <cellStyle name="40% - Accent1 5 3 2 3 2" xfId="21978" xr:uid="{00000000-0005-0000-0000-0000CD550000}"/>
    <cellStyle name="40% - Accent1 5 3 2 3 2 2" xfId="21979" xr:uid="{00000000-0005-0000-0000-0000CE550000}"/>
    <cellStyle name="40% - Accent1 5 3 2 3 3" xfId="21980" xr:uid="{00000000-0005-0000-0000-0000CF550000}"/>
    <cellStyle name="40% - Accent1 5 3 2 3 4" xfId="21981" xr:uid="{00000000-0005-0000-0000-0000D0550000}"/>
    <cellStyle name="40% - Accent1 5 3 2 4" xfId="21982" xr:uid="{00000000-0005-0000-0000-0000D1550000}"/>
    <cellStyle name="40% - Accent1 5 3 2 4 2" xfId="21983" xr:uid="{00000000-0005-0000-0000-0000D2550000}"/>
    <cellStyle name="40% - Accent1 5 3 2 5" xfId="21984" xr:uid="{00000000-0005-0000-0000-0000D3550000}"/>
    <cellStyle name="40% - Accent1 5 3 2 6" xfId="21985" xr:uid="{00000000-0005-0000-0000-0000D4550000}"/>
    <cellStyle name="40% - Accent1 5 3 3" xfId="21986" xr:uid="{00000000-0005-0000-0000-0000D5550000}"/>
    <cellStyle name="40% - Accent1 5 3 3 2" xfId="21987" xr:uid="{00000000-0005-0000-0000-0000D6550000}"/>
    <cellStyle name="40% - Accent1 5 3 3 2 2" xfId="21988" xr:uid="{00000000-0005-0000-0000-0000D7550000}"/>
    <cellStyle name="40% - Accent1 5 3 3 3" xfId="21989" xr:uid="{00000000-0005-0000-0000-0000D8550000}"/>
    <cellStyle name="40% - Accent1 5 3 3 4" xfId="21990" xr:uid="{00000000-0005-0000-0000-0000D9550000}"/>
    <cellStyle name="40% - Accent1 5 3 4" xfId="21991" xr:uid="{00000000-0005-0000-0000-0000DA550000}"/>
    <cellStyle name="40% - Accent1 5 3 4 2" xfId="21992" xr:uid="{00000000-0005-0000-0000-0000DB550000}"/>
    <cellStyle name="40% - Accent1 5 3 4 2 2" xfId="21993" xr:uid="{00000000-0005-0000-0000-0000DC550000}"/>
    <cellStyle name="40% - Accent1 5 3 4 3" xfId="21994" xr:uid="{00000000-0005-0000-0000-0000DD550000}"/>
    <cellStyle name="40% - Accent1 5 3 4 4" xfId="21995" xr:uid="{00000000-0005-0000-0000-0000DE550000}"/>
    <cellStyle name="40% - Accent1 5 3 5" xfId="21996" xr:uid="{00000000-0005-0000-0000-0000DF550000}"/>
    <cellStyle name="40% - Accent1 5 3 5 2" xfId="21997" xr:uid="{00000000-0005-0000-0000-0000E0550000}"/>
    <cellStyle name="40% - Accent1 5 3 6" xfId="21998" xr:uid="{00000000-0005-0000-0000-0000E1550000}"/>
    <cellStyle name="40% - Accent1 5 3 7" xfId="21999" xr:uid="{00000000-0005-0000-0000-0000E2550000}"/>
    <cellStyle name="40% - Accent1 5 4" xfId="22000" xr:uid="{00000000-0005-0000-0000-0000E3550000}"/>
    <cellStyle name="40% - Accent1 5 5" xfId="22001" xr:uid="{00000000-0005-0000-0000-0000E4550000}"/>
    <cellStyle name="40% - Accent1 5 5 2" xfId="22002" xr:uid="{00000000-0005-0000-0000-0000E5550000}"/>
    <cellStyle name="40% - Accent1 5 5 2 2" xfId="22003" xr:uid="{00000000-0005-0000-0000-0000E6550000}"/>
    <cellStyle name="40% - Accent1 5 5 2 2 2" xfId="22004" xr:uid="{00000000-0005-0000-0000-0000E7550000}"/>
    <cellStyle name="40% - Accent1 5 5 2 3" xfId="22005" xr:uid="{00000000-0005-0000-0000-0000E8550000}"/>
    <cellStyle name="40% - Accent1 5 5 2 4" xfId="22006" xr:uid="{00000000-0005-0000-0000-0000E9550000}"/>
    <cellStyle name="40% - Accent1 5 5 3" xfId="22007" xr:uid="{00000000-0005-0000-0000-0000EA550000}"/>
    <cellStyle name="40% - Accent1 5 5 3 2" xfId="22008" xr:uid="{00000000-0005-0000-0000-0000EB550000}"/>
    <cellStyle name="40% - Accent1 5 5 3 2 2" xfId="22009" xr:uid="{00000000-0005-0000-0000-0000EC550000}"/>
    <cellStyle name="40% - Accent1 5 5 3 3" xfId="22010" xr:uid="{00000000-0005-0000-0000-0000ED550000}"/>
    <cellStyle name="40% - Accent1 5 5 3 4" xfId="22011" xr:uid="{00000000-0005-0000-0000-0000EE550000}"/>
    <cellStyle name="40% - Accent1 5 5 4" xfId="22012" xr:uid="{00000000-0005-0000-0000-0000EF550000}"/>
    <cellStyle name="40% - Accent1 5 5 4 2" xfId="22013" xr:uid="{00000000-0005-0000-0000-0000F0550000}"/>
    <cellStyle name="40% - Accent1 5 5 5" xfId="22014" xr:uid="{00000000-0005-0000-0000-0000F1550000}"/>
    <cellStyle name="40% - Accent1 5 5 6" xfId="22015" xr:uid="{00000000-0005-0000-0000-0000F2550000}"/>
    <cellStyle name="40% - Accent1 5 6" xfId="22016" xr:uid="{00000000-0005-0000-0000-0000F3550000}"/>
    <cellStyle name="40% - Accent1 5 6 2" xfId="22017" xr:uid="{00000000-0005-0000-0000-0000F4550000}"/>
    <cellStyle name="40% - Accent1 5 6 2 2" xfId="22018" xr:uid="{00000000-0005-0000-0000-0000F5550000}"/>
    <cellStyle name="40% - Accent1 5 6 3" xfId="22019" xr:uid="{00000000-0005-0000-0000-0000F6550000}"/>
    <cellStyle name="40% - Accent1 5 6 4" xfId="22020" xr:uid="{00000000-0005-0000-0000-0000F7550000}"/>
    <cellStyle name="40% - Accent1 5 7" xfId="22021" xr:uid="{00000000-0005-0000-0000-0000F8550000}"/>
    <cellStyle name="40% - Accent1 5 7 2" xfId="22022" xr:uid="{00000000-0005-0000-0000-0000F9550000}"/>
    <cellStyle name="40% - Accent1 5 7 2 2" xfId="22023" xr:uid="{00000000-0005-0000-0000-0000FA550000}"/>
    <cellStyle name="40% - Accent1 5 7 3" xfId="22024" xr:uid="{00000000-0005-0000-0000-0000FB550000}"/>
    <cellStyle name="40% - Accent1 5 7 4" xfId="22025" xr:uid="{00000000-0005-0000-0000-0000FC550000}"/>
    <cellStyle name="40% - Accent1 5 8" xfId="22026" xr:uid="{00000000-0005-0000-0000-0000FD550000}"/>
    <cellStyle name="40% - Accent1 5 8 2" xfId="22027" xr:uid="{00000000-0005-0000-0000-0000FE550000}"/>
    <cellStyle name="40% - Accent1 5 9" xfId="22028" xr:uid="{00000000-0005-0000-0000-0000FF550000}"/>
    <cellStyle name="40% - Accent1 6" xfId="22029" xr:uid="{00000000-0005-0000-0000-000000560000}"/>
    <cellStyle name="40% - Accent1 6 10" xfId="22030" xr:uid="{00000000-0005-0000-0000-000001560000}"/>
    <cellStyle name="40% - Accent1 6 2" xfId="22031" xr:uid="{00000000-0005-0000-0000-000002560000}"/>
    <cellStyle name="40% - Accent1 6 2 2" xfId="22032" xr:uid="{00000000-0005-0000-0000-000003560000}"/>
    <cellStyle name="40% - Accent1 6 2 2 2" xfId="22033" xr:uid="{00000000-0005-0000-0000-000004560000}"/>
    <cellStyle name="40% - Accent1 6 2 2 2 2" xfId="22034" xr:uid="{00000000-0005-0000-0000-000005560000}"/>
    <cellStyle name="40% - Accent1 6 2 2 2 2 2" xfId="22035" xr:uid="{00000000-0005-0000-0000-000006560000}"/>
    <cellStyle name="40% - Accent1 6 2 2 2 2 2 2" xfId="22036" xr:uid="{00000000-0005-0000-0000-000007560000}"/>
    <cellStyle name="40% - Accent1 6 2 2 2 2 3" xfId="22037" xr:uid="{00000000-0005-0000-0000-000008560000}"/>
    <cellStyle name="40% - Accent1 6 2 2 2 2 4" xfId="22038" xr:uid="{00000000-0005-0000-0000-000009560000}"/>
    <cellStyle name="40% - Accent1 6 2 2 2 3" xfId="22039" xr:uid="{00000000-0005-0000-0000-00000A560000}"/>
    <cellStyle name="40% - Accent1 6 2 2 2 3 2" xfId="22040" xr:uid="{00000000-0005-0000-0000-00000B560000}"/>
    <cellStyle name="40% - Accent1 6 2 2 2 3 2 2" xfId="22041" xr:uid="{00000000-0005-0000-0000-00000C560000}"/>
    <cellStyle name="40% - Accent1 6 2 2 2 3 3" xfId="22042" xr:uid="{00000000-0005-0000-0000-00000D560000}"/>
    <cellStyle name="40% - Accent1 6 2 2 2 3 4" xfId="22043" xr:uid="{00000000-0005-0000-0000-00000E560000}"/>
    <cellStyle name="40% - Accent1 6 2 2 2 4" xfId="22044" xr:uid="{00000000-0005-0000-0000-00000F560000}"/>
    <cellStyle name="40% - Accent1 6 2 2 2 4 2" xfId="22045" xr:uid="{00000000-0005-0000-0000-000010560000}"/>
    <cellStyle name="40% - Accent1 6 2 2 2 5" xfId="22046" xr:uid="{00000000-0005-0000-0000-000011560000}"/>
    <cellStyle name="40% - Accent1 6 2 2 2 6" xfId="22047" xr:uid="{00000000-0005-0000-0000-000012560000}"/>
    <cellStyle name="40% - Accent1 6 2 2 3" xfId="22048" xr:uid="{00000000-0005-0000-0000-000013560000}"/>
    <cellStyle name="40% - Accent1 6 2 2 3 2" xfId="22049" xr:uid="{00000000-0005-0000-0000-000014560000}"/>
    <cellStyle name="40% - Accent1 6 2 2 3 2 2" xfId="22050" xr:uid="{00000000-0005-0000-0000-000015560000}"/>
    <cellStyle name="40% - Accent1 6 2 2 3 3" xfId="22051" xr:uid="{00000000-0005-0000-0000-000016560000}"/>
    <cellStyle name="40% - Accent1 6 2 2 3 4" xfId="22052" xr:uid="{00000000-0005-0000-0000-000017560000}"/>
    <cellStyle name="40% - Accent1 6 2 2 4" xfId="22053" xr:uid="{00000000-0005-0000-0000-000018560000}"/>
    <cellStyle name="40% - Accent1 6 2 2 4 2" xfId="22054" xr:uid="{00000000-0005-0000-0000-000019560000}"/>
    <cellStyle name="40% - Accent1 6 2 2 4 2 2" xfId="22055" xr:uid="{00000000-0005-0000-0000-00001A560000}"/>
    <cellStyle name="40% - Accent1 6 2 2 4 3" xfId="22056" xr:uid="{00000000-0005-0000-0000-00001B560000}"/>
    <cellStyle name="40% - Accent1 6 2 2 4 4" xfId="22057" xr:uid="{00000000-0005-0000-0000-00001C560000}"/>
    <cellStyle name="40% - Accent1 6 2 2 5" xfId="22058" xr:uid="{00000000-0005-0000-0000-00001D560000}"/>
    <cellStyle name="40% - Accent1 6 2 2 5 2" xfId="22059" xr:uid="{00000000-0005-0000-0000-00001E560000}"/>
    <cellStyle name="40% - Accent1 6 2 2 6" xfId="22060" xr:uid="{00000000-0005-0000-0000-00001F560000}"/>
    <cellStyle name="40% - Accent1 6 2 2 7" xfId="22061" xr:uid="{00000000-0005-0000-0000-000020560000}"/>
    <cellStyle name="40% - Accent1 6 2 3" xfId="22062" xr:uid="{00000000-0005-0000-0000-000021560000}"/>
    <cellStyle name="40% - Accent1 6 2 3 2" xfId="22063" xr:uid="{00000000-0005-0000-0000-000022560000}"/>
    <cellStyle name="40% - Accent1 6 2 3 2 2" xfId="22064" xr:uid="{00000000-0005-0000-0000-000023560000}"/>
    <cellStyle name="40% - Accent1 6 2 3 2 2 2" xfId="22065" xr:uid="{00000000-0005-0000-0000-000024560000}"/>
    <cellStyle name="40% - Accent1 6 2 3 2 3" xfId="22066" xr:uid="{00000000-0005-0000-0000-000025560000}"/>
    <cellStyle name="40% - Accent1 6 2 3 2 4" xfId="22067" xr:uid="{00000000-0005-0000-0000-000026560000}"/>
    <cellStyle name="40% - Accent1 6 2 3 3" xfId="22068" xr:uid="{00000000-0005-0000-0000-000027560000}"/>
    <cellStyle name="40% - Accent1 6 2 3 3 2" xfId="22069" xr:uid="{00000000-0005-0000-0000-000028560000}"/>
    <cellStyle name="40% - Accent1 6 2 3 3 2 2" xfId="22070" xr:uid="{00000000-0005-0000-0000-000029560000}"/>
    <cellStyle name="40% - Accent1 6 2 3 3 3" xfId="22071" xr:uid="{00000000-0005-0000-0000-00002A560000}"/>
    <cellStyle name="40% - Accent1 6 2 3 3 4" xfId="22072" xr:uid="{00000000-0005-0000-0000-00002B560000}"/>
    <cellStyle name="40% - Accent1 6 2 3 4" xfId="22073" xr:uid="{00000000-0005-0000-0000-00002C560000}"/>
    <cellStyle name="40% - Accent1 6 2 3 4 2" xfId="22074" xr:uid="{00000000-0005-0000-0000-00002D560000}"/>
    <cellStyle name="40% - Accent1 6 2 3 5" xfId="22075" xr:uid="{00000000-0005-0000-0000-00002E560000}"/>
    <cellStyle name="40% - Accent1 6 2 3 6" xfId="22076" xr:uid="{00000000-0005-0000-0000-00002F560000}"/>
    <cellStyle name="40% - Accent1 6 2 4" xfId="22077" xr:uid="{00000000-0005-0000-0000-000030560000}"/>
    <cellStyle name="40% - Accent1 6 2 4 2" xfId="22078" xr:uid="{00000000-0005-0000-0000-000031560000}"/>
    <cellStyle name="40% - Accent1 6 2 4 2 2" xfId="22079" xr:uid="{00000000-0005-0000-0000-000032560000}"/>
    <cellStyle name="40% - Accent1 6 2 4 3" xfId="22080" xr:uid="{00000000-0005-0000-0000-000033560000}"/>
    <cellStyle name="40% - Accent1 6 2 4 4" xfId="22081" xr:uid="{00000000-0005-0000-0000-000034560000}"/>
    <cellStyle name="40% - Accent1 6 2 5" xfId="22082" xr:uid="{00000000-0005-0000-0000-000035560000}"/>
    <cellStyle name="40% - Accent1 6 2 5 2" xfId="22083" xr:uid="{00000000-0005-0000-0000-000036560000}"/>
    <cellStyle name="40% - Accent1 6 2 5 2 2" xfId="22084" xr:uid="{00000000-0005-0000-0000-000037560000}"/>
    <cellStyle name="40% - Accent1 6 2 5 3" xfId="22085" xr:uid="{00000000-0005-0000-0000-000038560000}"/>
    <cellStyle name="40% - Accent1 6 2 5 4" xfId="22086" xr:uid="{00000000-0005-0000-0000-000039560000}"/>
    <cellStyle name="40% - Accent1 6 2 6" xfId="22087" xr:uid="{00000000-0005-0000-0000-00003A560000}"/>
    <cellStyle name="40% - Accent1 6 2 6 2" xfId="22088" xr:uid="{00000000-0005-0000-0000-00003B560000}"/>
    <cellStyle name="40% - Accent1 6 2 7" xfId="22089" xr:uid="{00000000-0005-0000-0000-00003C560000}"/>
    <cellStyle name="40% - Accent1 6 2 8" xfId="22090" xr:uid="{00000000-0005-0000-0000-00003D560000}"/>
    <cellStyle name="40% - Accent1 6 3" xfId="22091" xr:uid="{00000000-0005-0000-0000-00003E560000}"/>
    <cellStyle name="40% - Accent1 6 3 2" xfId="22092" xr:uid="{00000000-0005-0000-0000-00003F560000}"/>
    <cellStyle name="40% - Accent1 6 3 2 2" xfId="22093" xr:uid="{00000000-0005-0000-0000-000040560000}"/>
    <cellStyle name="40% - Accent1 6 3 2 2 2" xfId="22094" xr:uid="{00000000-0005-0000-0000-000041560000}"/>
    <cellStyle name="40% - Accent1 6 3 2 2 2 2" xfId="22095" xr:uid="{00000000-0005-0000-0000-000042560000}"/>
    <cellStyle name="40% - Accent1 6 3 2 2 3" xfId="22096" xr:uid="{00000000-0005-0000-0000-000043560000}"/>
    <cellStyle name="40% - Accent1 6 3 2 2 4" xfId="22097" xr:uid="{00000000-0005-0000-0000-000044560000}"/>
    <cellStyle name="40% - Accent1 6 3 2 3" xfId="22098" xr:uid="{00000000-0005-0000-0000-000045560000}"/>
    <cellStyle name="40% - Accent1 6 3 2 3 2" xfId="22099" xr:uid="{00000000-0005-0000-0000-000046560000}"/>
    <cellStyle name="40% - Accent1 6 3 2 3 2 2" xfId="22100" xr:uid="{00000000-0005-0000-0000-000047560000}"/>
    <cellStyle name="40% - Accent1 6 3 2 3 3" xfId="22101" xr:uid="{00000000-0005-0000-0000-000048560000}"/>
    <cellStyle name="40% - Accent1 6 3 2 3 4" xfId="22102" xr:uid="{00000000-0005-0000-0000-000049560000}"/>
    <cellStyle name="40% - Accent1 6 3 2 4" xfId="22103" xr:uid="{00000000-0005-0000-0000-00004A560000}"/>
    <cellStyle name="40% - Accent1 6 3 2 4 2" xfId="22104" xr:uid="{00000000-0005-0000-0000-00004B560000}"/>
    <cellStyle name="40% - Accent1 6 3 2 5" xfId="22105" xr:uid="{00000000-0005-0000-0000-00004C560000}"/>
    <cellStyle name="40% - Accent1 6 3 2 6" xfId="22106" xr:uid="{00000000-0005-0000-0000-00004D560000}"/>
    <cellStyle name="40% - Accent1 6 3 3" xfId="22107" xr:uid="{00000000-0005-0000-0000-00004E560000}"/>
    <cellStyle name="40% - Accent1 6 3 3 2" xfId="22108" xr:uid="{00000000-0005-0000-0000-00004F560000}"/>
    <cellStyle name="40% - Accent1 6 3 3 2 2" xfId="22109" xr:uid="{00000000-0005-0000-0000-000050560000}"/>
    <cellStyle name="40% - Accent1 6 3 3 3" xfId="22110" xr:uid="{00000000-0005-0000-0000-000051560000}"/>
    <cellStyle name="40% - Accent1 6 3 3 4" xfId="22111" xr:uid="{00000000-0005-0000-0000-000052560000}"/>
    <cellStyle name="40% - Accent1 6 3 4" xfId="22112" xr:uid="{00000000-0005-0000-0000-000053560000}"/>
    <cellStyle name="40% - Accent1 6 3 4 2" xfId="22113" xr:uid="{00000000-0005-0000-0000-000054560000}"/>
    <cellStyle name="40% - Accent1 6 3 4 2 2" xfId="22114" xr:uid="{00000000-0005-0000-0000-000055560000}"/>
    <cellStyle name="40% - Accent1 6 3 4 3" xfId="22115" xr:uid="{00000000-0005-0000-0000-000056560000}"/>
    <cellStyle name="40% - Accent1 6 3 4 4" xfId="22116" xr:uid="{00000000-0005-0000-0000-000057560000}"/>
    <cellStyle name="40% - Accent1 6 3 5" xfId="22117" xr:uid="{00000000-0005-0000-0000-000058560000}"/>
    <cellStyle name="40% - Accent1 6 3 5 2" xfId="22118" xr:uid="{00000000-0005-0000-0000-000059560000}"/>
    <cellStyle name="40% - Accent1 6 3 6" xfId="22119" xr:uid="{00000000-0005-0000-0000-00005A560000}"/>
    <cellStyle name="40% - Accent1 6 3 7" xfId="22120" xr:uid="{00000000-0005-0000-0000-00005B560000}"/>
    <cellStyle name="40% - Accent1 6 4" xfId="22121" xr:uid="{00000000-0005-0000-0000-00005C560000}"/>
    <cellStyle name="40% - Accent1 6 5" xfId="22122" xr:uid="{00000000-0005-0000-0000-00005D560000}"/>
    <cellStyle name="40% - Accent1 6 5 2" xfId="22123" xr:uid="{00000000-0005-0000-0000-00005E560000}"/>
    <cellStyle name="40% - Accent1 6 5 2 2" xfId="22124" xr:uid="{00000000-0005-0000-0000-00005F560000}"/>
    <cellStyle name="40% - Accent1 6 5 2 2 2" xfId="22125" xr:uid="{00000000-0005-0000-0000-000060560000}"/>
    <cellStyle name="40% - Accent1 6 5 2 3" xfId="22126" xr:uid="{00000000-0005-0000-0000-000061560000}"/>
    <cellStyle name="40% - Accent1 6 5 2 4" xfId="22127" xr:uid="{00000000-0005-0000-0000-000062560000}"/>
    <cellStyle name="40% - Accent1 6 5 3" xfId="22128" xr:uid="{00000000-0005-0000-0000-000063560000}"/>
    <cellStyle name="40% - Accent1 6 5 3 2" xfId="22129" xr:uid="{00000000-0005-0000-0000-000064560000}"/>
    <cellStyle name="40% - Accent1 6 5 3 2 2" xfId="22130" xr:uid="{00000000-0005-0000-0000-000065560000}"/>
    <cellStyle name="40% - Accent1 6 5 3 3" xfId="22131" xr:uid="{00000000-0005-0000-0000-000066560000}"/>
    <cellStyle name="40% - Accent1 6 5 3 4" xfId="22132" xr:uid="{00000000-0005-0000-0000-000067560000}"/>
    <cellStyle name="40% - Accent1 6 5 4" xfId="22133" xr:uid="{00000000-0005-0000-0000-000068560000}"/>
    <cellStyle name="40% - Accent1 6 5 4 2" xfId="22134" xr:uid="{00000000-0005-0000-0000-000069560000}"/>
    <cellStyle name="40% - Accent1 6 5 5" xfId="22135" xr:uid="{00000000-0005-0000-0000-00006A560000}"/>
    <cellStyle name="40% - Accent1 6 5 6" xfId="22136" xr:uid="{00000000-0005-0000-0000-00006B560000}"/>
    <cellStyle name="40% - Accent1 6 6" xfId="22137" xr:uid="{00000000-0005-0000-0000-00006C560000}"/>
    <cellStyle name="40% - Accent1 6 6 2" xfId="22138" xr:uid="{00000000-0005-0000-0000-00006D560000}"/>
    <cellStyle name="40% - Accent1 6 6 2 2" xfId="22139" xr:uid="{00000000-0005-0000-0000-00006E560000}"/>
    <cellStyle name="40% - Accent1 6 6 3" xfId="22140" xr:uid="{00000000-0005-0000-0000-00006F560000}"/>
    <cellStyle name="40% - Accent1 6 6 4" xfId="22141" xr:uid="{00000000-0005-0000-0000-000070560000}"/>
    <cellStyle name="40% - Accent1 6 7" xfId="22142" xr:uid="{00000000-0005-0000-0000-000071560000}"/>
    <cellStyle name="40% - Accent1 6 7 2" xfId="22143" xr:uid="{00000000-0005-0000-0000-000072560000}"/>
    <cellStyle name="40% - Accent1 6 7 2 2" xfId="22144" xr:uid="{00000000-0005-0000-0000-000073560000}"/>
    <cellStyle name="40% - Accent1 6 7 3" xfId="22145" xr:uid="{00000000-0005-0000-0000-000074560000}"/>
    <cellStyle name="40% - Accent1 6 7 4" xfId="22146" xr:uid="{00000000-0005-0000-0000-000075560000}"/>
    <cellStyle name="40% - Accent1 6 8" xfId="22147" xr:uid="{00000000-0005-0000-0000-000076560000}"/>
    <cellStyle name="40% - Accent1 6 8 2" xfId="22148" xr:uid="{00000000-0005-0000-0000-000077560000}"/>
    <cellStyle name="40% - Accent1 6 9" xfId="22149" xr:uid="{00000000-0005-0000-0000-000078560000}"/>
    <cellStyle name="40% - Accent1 7" xfId="22150" xr:uid="{00000000-0005-0000-0000-000079560000}"/>
    <cellStyle name="40% - Accent1 7 10" xfId="22151" xr:uid="{00000000-0005-0000-0000-00007A560000}"/>
    <cellStyle name="40% - Accent1 7 2" xfId="22152" xr:uid="{00000000-0005-0000-0000-00007B560000}"/>
    <cellStyle name="40% - Accent1 7 2 2" xfId="22153" xr:uid="{00000000-0005-0000-0000-00007C560000}"/>
    <cellStyle name="40% - Accent1 7 2 2 2" xfId="22154" xr:uid="{00000000-0005-0000-0000-00007D560000}"/>
    <cellStyle name="40% - Accent1 7 2 2 2 2" xfId="22155" xr:uid="{00000000-0005-0000-0000-00007E560000}"/>
    <cellStyle name="40% - Accent1 7 2 2 2 2 2" xfId="22156" xr:uid="{00000000-0005-0000-0000-00007F560000}"/>
    <cellStyle name="40% - Accent1 7 2 2 2 2 2 2" xfId="22157" xr:uid="{00000000-0005-0000-0000-000080560000}"/>
    <cellStyle name="40% - Accent1 7 2 2 2 2 3" xfId="22158" xr:uid="{00000000-0005-0000-0000-000081560000}"/>
    <cellStyle name="40% - Accent1 7 2 2 2 2 4" xfId="22159" xr:uid="{00000000-0005-0000-0000-000082560000}"/>
    <cellStyle name="40% - Accent1 7 2 2 2 3" xfId="22160" xr:uid="{00000000-0005-0000-0000-000083560000}"/>
    <cellStyle name="40% - Accent1 7 2 2 2 3 2" xfId="22161" xr:uid="{00000000-0005-0000-0000-000084560000}"/>
    <cellStyle name="40% - Accent1 7 2 2 2 3 2 2" xfId="22162" xr:uid="{00000000-0005-0000-0000-000085560000}"/>
    <cellStyle name="40% - Accent1 7 2 2 2 3 3" xfId="22163" xr:uid="{00000000-0005-0000-0000-000086560000}"/>
    <cellStyle name="40% - Accent1 7 2 2 2 3 4" xfId="22164" xr:uid="{00000000-0005-0000-0000-000087560000}"/>
    <cellStyle name="40% - Accent1 7 2 2 2 4" xfId="22165" xr:uid="{00000000-0005-0000-0000-000088560000}"/>
    <cellStyle name="40% - Accent1 7 2 2 2 4 2" xfId="22166" xr:uid="{00000000-0005-0000-0000-000089560000}"/>
    <cellStyle name="40% - Accent1 7 2 2 2 5" xfId="22167" xr:uid="{00000000-0005-0000-0000-00008A560000}"/>
    <cellStyle name="40% - Accent1 7 2 2 2 6" xfId="22168" xr:uid="{00000000-0005-0000-0000-00008B560000}"/>
    <cellStyle name="40% - Accent1 7 2 2 3" xfId="22169" xr:uid="{00000000-0005-0000-0000-00008C560000}"/>
    <cellStyle name="40% - Accent1 7 2 2 3 2" xfId="22170" xr:uid="{00000000-0005-0000-0000-00008D560000}"/>
    <cellStyle name="40% - Accent1 7 2 2 3 2 2" xfId="22171" xr:uid="{00000000-0005-0000-0000-00008E560000}"/>
    <cellStyle name="40% - Accent1 7 2 2 3 3" xfId="22172" xr:uid="{00000000-0005-0000-0000-00008F560000}"/>
    <cellStyle name="40% - Accent1 7 2 2 3 4" xfId="22173" xr:uid="{00000000-0005-0000-0000-000090560000}"/>
    <cellStyle name="40% - Accent1 7 2 2 4" xfId="22174" xr:uid="{00000000-0005-0000-0000-000091560000}"/>
    <cellStyle name="40% - Accent1 7 2 2 4 2" xfId="22175" xr:uid="{00000000-0005-0000-0000-000092560000}"/>
    <cellStyle name="40% - Accent1 7 2 2 4 2 2" xfId="22176" xr:uid="{00000000-0005-0000-0000-000093560000}"/>
    <cellStyle name="40% - Accent1 7 2 2 4 3" xfId="22177" xr:uid="{00000000-0005-0000-0000-000094560000}"/>
    <cellStyle name="40% - Accent1 7 2 2 4 4" xfId="22178" xr:uid="{00000000-0005-0000-0000-000095560000}"/>
    <cellStyle name="40% - Accent1 7 2 2 5" xfId="22179" xr:uid="{00000000-0005-0000-0000-000096560000}"/>
    <cellStyle name="40% - Accent1 7 2 2 5 2" xfId="22180" xr:uid="{00000000-0005-0000-0000-000097560000}"/>
    <cellStyle name="40% - Accent1 7 2 2 6" xfId="22181" xr:uid="{00000000-0005-0000-0000-000098560000}"/>
    <cellStyle name="40% - Accent1 7 2 2 7" xfId="22182" xr:uid="{00000000-0005-0000-0000-000099560000}"/>
    <cellStyle name="40% - Accent1 7 2 3" xfId="22183" xr:uid="{00000000-0005-0000-0000-00009A560000}"/>
    <cellStyle name="40% - Accent1 7 2 3 2" xfId="22184" xr:uid="{00000000-0005-0000-0000-00009B560000}"/>
    <cellStyle name="40% - Accent1 7 2 3 2 2" xfId="22185" xr:uid="{00000000-0005-0000-0000-00009C560000}"/>
    <cellStyle name="40% - Accent1 7 2 3 2 2 2" xfId="22186" xr:uid="{00000000-0005-0000-0000-00009D560000}"/>
    <cellStyle name="40% - Accent1 7 2 3 2 3" xfId="22187" xr:uid="{00000000-0005-0000-0000-00009E560000}"/>
    <cellStyle name="40% - Accent1 7 2 3 2 4" xfId="22188" xr:uid="{00000000-0005-0000-0000-00009F560000}"/>
    <cellStyle name="40% - Accent1 7 2 3 3" xfId="22189" xr:uid="{00000000-0005-0000-0000-0000A0560000}"/>
    <cellStyle name="40% - Accent1 7 2 3 3 2" xfId="22190" xr:uid="{00000000-0005-0000-0000-0000A1560000}"/>
    <cellStyle name="40% - Accent1 7 2 3 3 2 2" xfId="22191" xr:uid="{00000000-0005-0000-0000-0000A2560000}"/>
    <cellStyle name="40% - Accent1 7 2 3 3 3" xfId="22192" xr:uid="{00000000-0005-0000-0000-0000A3560000}"/>
    <cellStyle name="40% - Accent1 7 2 3 3 4" xfId="22193" xr:uid="{00000000-0005-0000-0000-0000A4560000}"/>
    <cellStyle name="40% - Accent1 7 2 3 4" xfId="22194" xr:uid="{00000000-0005-0000-0000-0000A5560000}"/>
    <cellStyle name="40% - Accent1 7 2 3 4 2" xfId="22195" xr:uid="{00000000-0005-0000-0000-0000A6560000}"/>
    <cellStyle name="40% - Accent1 7 2 3 5" xfId="22196" xr:uid="{00000000-0005-0000-0000-0000A7560000}"/>
    <cellStyle name="40% - Accent1 7 2 3 6" xfId="22197" xr:uid="{00000000-0005-0000-0000-0000A8560000}"/>
    <cellStyle name="40% - Accent1 7 2 4" xfId="22198" xr:uid="{00000000-0005-0000-0000-0000A9560000}"/>
    <cellStyle name="40% - Accent1 7 2 4 2" xfId="22199" xr:uid="{00000000-0005-0000-0000-0000AA560000}"/>
    <cellStyle name="40% - Accent1 7 2 4 2 2" xfId="22200" xr:uid="{00000000-0005-0000-0000-0000AB560000}"/>
    <cellStyle name="40% - Accent1 7 2 4 3" xfId="22201" xr:uid="{00000000-0005-0000-0000-0000AC560000}"/>
    <cellStyle name="40% - Accent1 7 2 4 4" xfId="22202" xr:uid="{00000000-0005-0000-0000-0000AD560000}"/>
    <cellStyle name="40% - Accent1 7 2 5" xfId="22203" xr:uid="{00000000-0005-0000-0000-0000AE560000}"/>
    <cellStyle name="40% - Accent1 7 2 5 2" xfId="22204" xr:uid="{00000000-0005-0000-0000-0000AF560000}"/>
    <cellStyle name="40% - Accent1 7 2 5 2 2" xfId="22205" xr:uid="{00000000-0005-0000-0000-0000B0560000}"/>
    <cellStyle name="40% - Accent1 7 2 5 3" xfId="22206" xr:uid="{00000000-0005-0000-0000-0000B1560000}"/>
    <cellStyle name="40% - Accent1 7 2 5 4" xfId="22207" xr:uid="{00000000-0005-0000-0000-0000B2560000}"/>
    <cellStyle name="40% - Accent1 7 2 6" xfId="22208" xr:uid="{00000000-0005-0000-0000-0000B3560000}"/>
    <cellStyle name="40% - Accent1 7 2 6 2" xfId="22209" xr:uid="{00000000-0005-0000-0000-0000B4560000}"/>
    <cellStyle name="40% - Accent1 7 2 7" xfId="22210" xr:uid="{00000000-0005-0000-0000-0000B5560000}"/>
    <cellStyle name="40% - Accent1 7 2 8" xfId="22211" xr:uid="{00000000-0005-0000-0000-0000B6560000}"/>
    <cellStyle name="40% - Accent1 7 3" xfId="22212" xr:uid="{00000000-0005-0000-0000-0000B7560000}"/>
    <cellStyle name="40% - Accent1 7 3 2" xfId="22213" xr:uid="{00000000-0005-0000-0000-0000B8560000}"/>
    <cellStyle name="40% - Accent1 7 3 2 2" xfId="22214" xr:uid="{00000000-0005-0000-0000-0000B9560000}"/>
    <cellStyle name="40% - Accent1 7 3 2 2 2" xfId="22215" xr:uid="{00000000-0005-0000-0000-0000BA560000}"/>
    <cellStyle name="40% - Accent1 7 3 2 2 2 2" xfId="22216" xr:uid="{00000000-0005-0000-0000-0000BB560000}"/>
    <cellStyle name="40% - Accent1 7 3 2 2 3" xfId="22217" xr:uid="{00000000-0005-0000-0000-0000BC560000}"/>
    <cellStyle name="40% - Accent1 7 3 2 2 4" xfId="22218" xr:uid="{00000000-0005-0000-0000-0000BD560000}"/>
    <cellStyle name="40% - Accent1 7 3 2 3" xfId="22219" xr:uid="{00000000-0005-0000-0000-0000BE560000}"/>
    <cellStyle name="40% - Accent1 7 3 2 3 2" xfId="22220" xr:uid="{00000000-0005-0000-0000-0000BF560000}"/>
    <cellStyle name="40% - Accent1 7 3 2 3 2 2" xfId="22221" xr:uid="{00000000-0005-0000-0000-0000C0560000}"/>
    <cellStyle name="40% - Accent1 7 3 2 3 3" xfId="22222" xr:uid="{00000000-0005-0000-0000-0000C1560000}"/>
    <cellStyle name="40% - Accent1 7 3 2 3 4" xfId="22223" xr:uid="{00000000-0005-0000-0000-0000C2560000}"/>
    <cellStyle name="40% - Accent1 7 3 2 4" xfId="22224" xr:uid="{00000000-0005-0000-0000-0000C3560000}"/>
    <cellStyle name="40% - Accent1 7 3 2 4 2" xfId="22225" xr:uid="{00000000-0005-0000-0000-0000C4560000}"/>
    <cellStyle name="40% - Accent1 7 3 2 5" xfId="22226" xr:uid="{00000000-0005-0000-0000-0000C5560000}"/>
    <cellStyle name="40% - Accent1 7 3 2 6" xfId="22227" xr:uid="{00000000-0005-0000-0000-0000C6560000}"/>
    <cellStyle name="40% - Accent1 7 3 3" xfId="22228" xr:uid="{00000000-0005-0000-0000-0000C7560000}"/>
    <cellStyle name="40% - Accent1 7 3 3 2" xfId="22229" xr:uid="{00000000-0005-0000-0000-0000C8560000}"/>
    <cellStyle name="40% - Accent1 7 3 3 2 2" xfId="22230" xr:uid="{00000000-0005-0000-0000-0000C9560000}"/>
    <cellStyle name="40% - Accent1 7 3 3 3" xfId="22231" xr:uid="{00000000-0005-0000-0000-0000CA560000}"/>
    <cellStyle name="40% - Accent1 7 3 3 4" xfId="22232" xr:uid="{00000000-0005-0000-0000-0000CB560000}"/>
    <cellStyle name="40% - Accent1 7 3 4" xfId="22233" xr:uid="{00000000-0005-0000-0000-0000CC560000}"/>
    <cellStyle name="40% - Accent1 7 3 4 2" xfId="22234" xr:uid="{00000000-0005-0000-0000-0000CD560000}"/>
    <cellStyle name="40% - Accent1 7 3 4 2 2" xfId="22235" xr:uid="{00000000-0005-0000-0000-0000CE560000}"/>
    <cellStyle name="40% - Accent1 7 3 4 3" xfId="22236" xr:uid="{00000000-0005-0000-0000-0000CF560000}"/>
    <cellStyle name="40% - Accent1 7 3 4 4" xfId="22237" xr:uid="{00000000-0005-0000-0000-0000D0560000}"/>
    <cellStyle name="40% - Accent1 7 3 5" xfId="22238" xr:uid="{00000000-0005-0000-0000-0000D1560000}"/>
    <cellStyle name="40% - Accent1 7 3 5 2" xfId="22239" xr:uid="{00000000-0005-0000-0000-0000D2560000}"/>
    <cellStyle name="40% - Accent1 7 3 6" xfId="22240" xr:uid="{00000000-0005-0000-0000-0000D3560000}"/>
    <cellStyle name="40% - Accent1 7 3 7" xfId="22241" xr:uid="{00000000-0005-0000-0000-0000D4560000}"/>
    <cellStyle name="40% - Accent1 7 4" xfId="22242" xr:uid="{00000000-0005-0000-0000-0000D5560000}"/>
    <cellStyle name="40% - Accent1 7 5" xfId="22243" xr:uid="{00000000-0005-0000-0000-0000D6560000}"/>
    <cellStyle name="40% - Accent1 7 5 2" xfId="22244" xr:uid="{00000000-0005-0000-0000-0000D7560000}"/>
    <cellStyle name="40% - Accent1 7 5 2 2" xfId="22245" xr:uid="{00000000-0005-0000-0000-0000D8560000}"/>
    <cellStyle name="40% - Accent1 7 5 2 2 2" xfId="22246" xr:uid="{00000000-0005-0000-0000-0000D9560000}"/>
    <cellStyle name="40% - Accent1 7 5 2 3" xfId="22247" xr:uid="{00000000-0005-0000-0000-0000DA560000}"/>
    <cellStyle name="40% - Accent1 7 5 2 4" xfId="22248" xr:uid="{00000000-0005-0000-0000-0000DB560000}"/>
    <cellStyle name="40% - Accent1 7 5 3" xfId="22249" xr:uid="{00000000-0005-0000-0000-0000DC560000}"/>
    <cellStyle name="40% - Accent1 7 5 3 2" xfId="22250" xr:uid="{00000000-0005-0000-0000-0000DD560000}"/>
    <cellStyle name="40% - Accent1 7 5 3 2 2" xfId="22251" xr:uid="{00000000-0005-0000-0000-0000DE560000}"/>
    <cellStyle name="40% - Accent1 7 5 3 3" xfId="22252" xr:uid="{00000000-0005-0000-0000-0000DF560000}"/>
    <cellStyle name="40% - Accent1 7 5 3 4" xfId="22253" xr:uid="{00000000-0005-0000-0000-0000E0560000}"/>
    <cellStyle name="40% - Accent1 7 5 4" xfId="22254" xr:uid="{00000000-0005-0000-0000-0000E1560000}"/>
    <cellStyle name="40% - Accent1 7 5 4 2" xfId="22255" xr:uid="{00000000-0005-0000-0000-0000E2560000}"/>
    <cellStyle name="40% - Accent1 7 5 5" xfId="22256" xr:uid="{00000000-0005-0000-0000-0000E3560000}"/>
    <cellStyle name="40% - Accent1 7 5 6" xfId="22257" xr:uid="{00000000-0005-0000-0000-0000E4560000}"/>
    <cellStyle name="40% - Accent1 7 6" xfId="22258" xr:uid="{00000000-0005-0000-0000-0000E5560000}"/>
    <cellStyle name="40% - Accent1 7 6 2" xfId="22259" xr:uid="{00000000-0005-0000-0000-0000E6560000}"/>
    <cellStyle name="40% - Accent1 7 6 2 2" xfId="22260" xr:uid="{00000000-0005-0000-0000-0000E7560000}"/>
    <cellStyle name="40% - Accent1 7 6 3" xfId="22261" xr:uid="{00000000-0005-0000-0000-0000E8560000}"/>
    <cellStyle name="40% - Accent1 7 6 4" xfId="22262" xr:uid="{00000000-0005-0000-0000-0000E9560000}"/>
    <cellStyle name="40% - Accent1 7 7" xfId="22263" xr:uid="{00000000-0005-0000-0000-0000EA560000}"/>
    <cellStyle name="40% - Accent1 7 7 2" xfId="22264" xr:uid="{00000000-0005-0000-0000-0000EB560000}"/>
    <cellStyle name="40% - Accent1 7 7 2 2" xfId="22265" xr:uid="{00000000-0005-0000-0000-0000EC560000}"/>
    <cellStyle name="40% - Accent1 7 7 3" xfId="22266" xr:uid="{00000000-0005-0000-0000-0000ED560000}"/>
    <cellStyle name="40% - Accent1 7 7 4" xfId="22267" xr:uid="{00000000-0005-0000-0000-0000EE560000}"/>
    <cellStyle name="40% - Accent1 7 8" xfId="22268" xr:uid="{00000000-0005-0000-0000-0000EF560000}"/>
    <cellStyle name="40% - Accent1 7 8 2" xfId="22269" xr:uid="{00000000-0005-0000-0000-0000F0560000}"/>
    <cellStyle name="40% - Accent1 7 9" xfId="22270" xr:uid="{00000000-0005-0000-0000-0000F1560000}"/>
    <cellStyle name="40% - Accent1 8" xfId="22271" xr:uid="{00000000-0005-0000-0000-0000F2560000}"/>
    <cellStyle name="40% - Accent1 8 10" xfId="22272" xr:uid="{00000000-0005-0000-0000-0000F3560000}"/>
    <cellStyle name="40% - Accent1 8 2" xfId="22273" xr:uid="{00000000-0005-0000-0000-0000F4560000}"/>
    <cellStyle name="40% - Accent1 8 2 2" xfId="22274" xr:uid="{00000000-0005-0000-0000-0000F5560000}"/>
    <cellStyle name="40% - Accent1 8 2 2 2" xfId="22275" xr:uid="{00000000-0005-0000-0000-0000F6560000}"/>
    <cellStyle name="40% - Accent1 8 2 2 2 2" xfId="22276" xr:uid="{00000000-0005-0000-0000-0000F7560000}"/>
    <cellStyle name="40% - Accent1 8 2 2 2 2 2" xfId="22277" xr:uid="{00000000-0005-0000-0000-0000F8560000}"/>
    <cellStyle name="40% - Accent1 8 2 2 2 2 2 2" xfId="22278" xr:uid="{00000000-0005-0000-0000-0000F9560000}"/>
    <cellStyle name="40% - Accent1 8 2 2 2 2 3" xfId="22279" xr:uid="{00000000-0005-0000-0000-0000FA560000}"/>
    <cellStyle name="40% - Accent1 8 2 2 2 2 4" xfId="22280" xr:uid="{00000000-0005-0000-0000-0000FB560000}"/>
    <cellStyle name="40% - Accent1 8 2 2 2 3" xfId="22281" xr:uid="{00000000-0005-0000-0000-0000FC560000}"/>
    <cellStyle name="40% - Accent1 8 2 2 2 3 2" xfId="22282" xr:uid="{00000000-0005-0000-0000-0000FD560000}"/>
    <cellStyle name="40% - Accent1 8 2 2 2 3 2 2" xfId="22283" xr:uid="{00000000-0005-0000-0000-0000FE560000}"/>
    <cellStyle name="40% - Accent1 8 2 2 2 3 3" xfId="22284" xr:uid="{00000000-0005-0000-0000-0000FF560000}"/>
    <cellStyle name="40% - Accent1 8 2 2 2 3 4" xfId="22285" xr:uid="{00000000-0005-0000-0000-000000570000}"/>
    <cellStyle name="40% - Accent1 8 2 2 2 4" xfId="22286" xr:uid="{00000000-0005-0000-0000-000001570000}"/>
    <cellStyle name="40% - Accent1 8 2 2 2 4 2" xfId="22287" xr:uid="{00000000-0005-0000-0000-000002570000}"/>
    <cellStyle name="40% - Accent1 8 2 2 2 5" xfId="22288" xr:uid="{00000000-0005-0000-0000-000003570000}"/>
    <cellStyle name="40% - Accent1 8 2 2 2 6" xfId="22289" xr:uid="{00000000-0005-0000-0000-000004570000}"/>
    <cellStyle name="40% - Accent1 8 2 2 3" xfId="22290" xr:uid="{00000000-0005-0000-0000-000005570000}"/>
    <cellStyle name="40% - Accent1 8 2 2 3 2" xfId="22291" xr:uid="{00000000-0005-0000-0000-000006570000}"/>
    <cellStyle name="40% - Accent1 8 2 2 3 2 2" xfId="22292" xr:uid="{00000000-0005-0000-0000-000007570000}"/>
    <cellStyle name="40% - Accent1 8 2 2 3 3" xfId="22293" xr:uid="{00000000-0005-0000-0000-000008570000}"/>
    <cellStyle name="40% - Accent1 8 2 2 3 4" xfId="22294" xr:uid="{00000000-0005-0000-0000-000009570000}"/>
    <cellStyle name="40% - Accent1 8 2 2 4" xfId="22295" xr:uid="{00000000-0005-0000-0000-00000A570000}"/>
    <cellStyle name="40% - Accent1 8 2 2 4 2" xfId="22296" xr:uid="{00000000-0005-0000-0000-00000B570000}"/>
    <cellStyle name="40% - Accent1 8 2 2 4 2 2" xfId="22297" xr:uid="{00000000-0005-0000-0000-00000C570000}"/>
    <cellStyle name="40% - Accent1 8 2 2 4 3" xfId="22298" xr:uid="{00000000-0005-0000-0000-00000D570000}"/>
    <cellStyle name="40% - Accent1 8 2 2 4 4" xfId="22299" xr:uid="{00000000-0005-0000-0000-00000E570000}"/>
    <cellStyle name="40% - Accent1 8 2 2 5" xfId="22300" xr:uid="{00000000-0005-0000-0000-00000F570000}"/>
    <cellStyle name="40% - Accent1 8 2 2 5 2" xfId="22301" xr:uid="{00000000-0005-0000-0000-000010570000}"/>
    <cellStyle name="40% - Accent1 8 2 2 6" xfId="22302" xr:uid="{00000000-0005-0000-0000-000011570000}"/>
    <cellStyle name="40% - Accent1 8 2 2 7" xfId="22303" xr:uid="{00000000-0005-0000-0000-000012570000}"/>
    <cellStyle name="40% - Accent1 8 2 3" xfId="22304" xr:uid="{00000000-0005-0000-0000-000013570000}"/>
    <cellStyle name="40% - Accent1 8 2 3 2" xfId="22305" xr:uid="{00000000-0005-0000-0000-000014570000}"/>
    <cellStyle name="40% - Accent1 8 2 3 2 2" xfId="22306" xr:uid="{00000000-0005-0000-0000-000015570000}"/>
    <cellStyle name="40% - Accent1 8 2 3 2 2 2" xfId="22307" xr:uid="{00000000-0005-0000-0000-000016570000}"/>
    <cellStyle name="40% - Accent1 8 2 3 2 3" xfId="22308" xr:uid="{00000000-0005-0000-0000-000017570000}"/>
    <cellStyle name="40% - Accent1 8 2 3 2 4" xfId="22309" xr:uid="{00000000-0005-0000-0000-000018570000}"/>
    <cellStyle name="40% - Accent1 8 2 3 3" xfId="22310" xr:uid="{00000000-0005-0000-0000-000019570000}"/>
    <cellStyle name="40% - Accent1 8 2 3 3 2" xfId="22311" xr:uid="{00000000-0005-0000-0000-00001A570000}"/>
    <cellStyle name="40% - Accent1 8 2 3 3 2 2" xfId="22312" xr:uid="{00000000-0005-0000-0000-00001B570000}"/>
    <cellStyle name="40% - Accent1 8 2 3 3 3" xfId="22313" xr:uid="{00000000-0005-0000-0000-00001C570000}"/>
    <cellStyle name="40% - Accent1 8 2 3 3 4" xfId="22314" xr:uid="{00000000-0005-0000-0000-00001D570000}"/>
    <cellStyle name="40% - Accent1 8 2 3 4" xfId="22315" xr:uid="{00000000-0005-0000-0000-00001E570000}"/>
    <cellStyle name="40% - Accent1 8 2 3 4 2" xfId="22316" xr:uid="{00000000-0005-0000-0000-00001F570000}"/>
    <cellStyle name="40% - Accent1 8 2 3 5" xfId="22317" xr:uid="{00000000-0005-0000-0000-000020570000}"/>
    <cellStyle name="40% - Accent1 8 2 3 6" xfId="22318" xr:uid="{00000000-0005-0000-0000-000021570000}"/>
    <cellStyle name="40% - Accent1 8 2 4" xfId="22319" xr:uid="{00000000-0005-0000-0000-000022570000}"/>
    <cellStyle name="40% - Accent1 8 2 4 2" xfId="22320" xr:uid="{00000000-0005-0000-0000-000023570000}"/>
    <cellStyle name="40% - Accent1 8 2 4 2 2" xfId="22321" xr:uid="{00000000-0005-0000-0000-000024570000}"/>
    <cellStyle name="40% - Accent1 8 2 4 3" xfId="22322" xr:uid="{00000000-0005-0000-0000-000025570000}"/>
    <cellStyle name="40% - Accent1 8 2 4 4" xfId="22323" xr:uid="{00000000-0005-0000-0000-000026570000}"/>
    <cellStyle name="40% - Accent1 8 2 5" xfId="22324" xr:uid="{00000000-0005-0000-0000-000027570000}"/>
    <cellStyle name="40% - Accent1 8 2 5 2" xfId="22325" xr:uid="{00000000-0005-0000-0000-000028570000}"/>
    <cellStyle name="40% - Accent1 8 2 5 2 2" xfId="22326" xr:uid="{00000000-0005-0000-0000-000029570000}"/>
    <cellStyle name="40% - Accent1 8 2 5 3" xfId="22327" xr:uid="{00000000-0005-0000-0000-00002A570000}"/>
    <cellStyle name="40% - Accent1 8 2 5 4" xfId="22328" xr:uid="{00000000-0005-0000-0000-00002B570000}"/>
    <cellStyle name="40% - Accent1 8 2 6" xfId="22329" xr:uid="{00000000-0005-0000-0000-00002C570000}"/>
    <cellStyle name="40% - Accent1 8 2 6 2" xfId="22330" xr:uid="{00000000-0005-0000-0000-00002D570000}"/>
    <cellStyle name="40% - Accent1 8 2 7" xfId="22331" xr:uid="{00000000-0005-0000-0000-00002E570000}"/>
    <cellStyle name="40% - Accent1 8 2 8" xfId="22332" xr:uid="{00000000-0005-0000-0000-00002F570000}"/>
    <cellStyle name="40% - Accent1 8 3" xfId="22333" xr:uid="{00000000-0005-0000-0000-000030570000}"/>
    <cellStyle name="40% - Accent1 8 3 2" xfId="22334" xr:uid="{00000000-0005-0000-0000-000031570000}"/>
    <cellStyle name="40% - Accent1 8 3 2 2" xfId="22335" xr:uid="{00000000-0005-0000-0000-000032570000}"/>
    <cellStyle name="40% - Accent1 8 3 2 2 2" xfId="22336" xr:uid="{00000000-0005-0000-0000-000033570000}"/>
    <cellStyle name="40% - Accent1 8 3 2 2 2 2" xfId="22337" xr:uid="{00000000-0005-0000-0000-000034570000}"/>
    <cellStyle name="40% - Accent1 8 3 2 2 3" xfId="22338" xr:uid="{00000000-0005-0000-0000-000035570000}"/>
    <cellStyle name="40% - Accent1 8 3 2 2 4" xfId="22339" xr:uid="{00000000-0005-0000-0000-000036570000}"/>
    <cellStyle name="40% - Accent1 8 3 2 3" xfId="22340" xr:uid="{00000000-0005-0000-0000-000037570000}"/>
    <cellStyle name="40% - Accent1 8 3 2 3 2" xfId="22341" xr:uid="{00000000-0005-0000-0000-000038570000}"/>
    <cellStyle name="40% - Accent1 8 3 2 3 2 2" xfId="22342" xr:uid="{00000000-0005-0000-0000-000039570000}"/>
    <cellStyle name="40% - Accent1 8 3 2 3 3" xfId="22343" xr:uid="{00000000-0005-0000-0000-00003A570000}"/>
    <cellStyle name="40% - Accent1 8 3 2 3 4" xfId="22344" xr:uid="{00000000-0005-0000-0000-00003B570000}"/>
    <cellStyle name="40% - Accent1 8 3 2 4" xfId="22345" xr:uid="{00000000-0005-0000-0000-00003C570000}"/>
    <cellStyle name="40% - Accent1 8 3 2 4 2" xfId="22346" xr:uid="{00000000-0005-0000-0000-00003D570000}"/>
    <cellStyle name="40% - Accent1 8 3 2 5" xfId="22347" xr:uid="{00000000-0005-0000-0000-00003E570000}"/>
    <cellStyle name="40% - Accent1 8 3 2 6" xfId="22348" xr:uid="{00000000-0005-0000-0000-00003F570000}"/>
    <cellStyle name="40% - Accent1 8 3 3" xfId="22349" xr:uid="{00000000-0005-0000-0000-000040570000}"/>
    <cellStyle name="40% - Accent1 8 3 3 2" xfId="22350" xr:uid="{00000000-0005-0000-0000-000041570000}"/>
    <cellStyle name="40% - Accent1 8 3 3 2 2" xfId="22351" xr:uid="{00000000-0005-0000-0000-000042570000}"/>
    <cellStyle name="40% - Accent1 8 3 3 3" xfId="22352" xr:uid="{00000000-0005-0000-0000-000043570000}"/>
    <cellStyle name="40% - Accent1 8 3 3 4" xfId="22353" xr:uid="{00000000-0005-0000-0000-000044570000}"/>
    <cellStyle name="40% - Accent1 8 3 4" xfId="22354" xr:uid="{00000000-0005-0000-0000-000045570000}"/>
    <cellStyle name="40% - Accent1 8 3 4 2" xfId="22355" xr:uid="{00000000-0005-0000-0000-000046570000}"/>
    <cellStyle name="40% - Accent1 8 3 4 2 2" xfId="22356" xr:uid="{00000000-0005-0000-0000-000047570000}"/>
    <cellStyle name="40% - Accent1 8 3 4 3" xfId="22357" xr:uid="{00000000-0005-0000-0000-000048570000}"/>
    <cellStyle name="40% - Accent1 8 3 4 4" xfId="22358" xr:uid="{00000000-0005-0000-0000-000049570000}"/>
    <cellStyle name="40% - Accent1 8 3 5" xfId="22359" xr:uid="{00000000-0005-0000-0000-00004A570000}"/>
    <cellStyle name="40% - Accent1 8 3 5 2" xfId="22360" xr:uid="{00000000-0005-0000-0000-00004B570000}"/>
    <cellStyle name="40% - Accent1 8 3 6" xfId="22361" xr:uid="{00000000-0005-0000-0000-00004C570000}"/>
    <cellStyle name="40% - Accent1 8 3 7" xfId="22362" xr:uid="{00000000-0005-0000-0000-00004D570000}"/>
    <cellStyle name="40% - Accent1 8 4" xfId="22363" xr:uid="{00000000-0005-0000-0000-00004E570000}"/>
    <cellStyle name="40% - Accent1 8 5" xfId="22364" xr:uid="{00000000-0005-0000-0000-00004F570000}"/>
    <cellStyle name="40% - Accent1 8 5 2" xfId="22365" xr:uid="{00000000-0005-0000-0000-000050570000}"/>
    <cellStyle name="40% - Accent1 8 5 2 2" xfId="22366" xr:uid="{00000000-0005-0000-0000-000051570000}"/>
    <cellStyle name="40% - Accent1 8 5 2 2 2" xfId="22367" xr:uid="{00000000-0005-0000-0000-000052570000}"/>
    <cellStyle name="40% - Accent1 8 5 2 3" xfId="22368" xr:uid="{00000000-0005-0000-0000-000053570000}"/>
    <cellStyle name="40% - Accent1 8 5 2 4" xfId="22369" xr:uid="{00000000-0005-0000-0000-000054570000}"/>
    <cellStyle name="40% - Accent1 8 5 3" xfId="22370" xr:uid="{00000000-0005-0000-0000-000055570000}"/>
    <cellStyle name="40% - Accent1 8 5 3 2" xfId="22371" xr:uid="{00000000-0005-0000-0000-000056570000}"/>
    <cellStyle name="40% - Accent1 8 5 3 2 2" xfId="22372" xr:uid="{00000000-0005-0000-0000-000057570000}"/>
    <cellStyle name="40% - Accent1 8 5 3 3" xfId="22373" xr:uid="{00000000-0005-0000-0000-000058570000}"/>
    <cellStyle name="40% - Accent1 8 5 3 4" xfId="22374" xr:uid="{00000000-0005-0000-0000-000059570000}"/>
    <cellStyle name="40% - Accent1 8 5 4" xfId="22375" xr:uid="{00000000-0005-0000-0000-00005A570000}"/>
    <cellStyle name="40% - Accent1 8 5 4 2" xfId="22376" xr:uid="{00000000-0005-0000-0000-00005B570000}"/>
    <cellStyle name="40% - Accent1 8 5 5" xfId="22377" xr:uid="{00000000-0005-0000-0000-00005C570000}"/>
    <cellStyle name="40% - Accent1 8 5 6" xfId="22378" xr:uid="{00000000-0005-0000-0000-00005D570000}"/>
    <cellStyle name="40% - Accent1 8 6" xfId="22379" xr:uid="{00000000-0005-0000-0000-00005E570000}"/>
    <cellStyle name="40% - Accent1 8 6 2" xfId="22380" xr:uid="{00000000-0005-0000-0000-00005F570000}"/>
    <cellStyle name="40% - Accent1 8 6 2 2" xfId="22381" xr:uid="{00000000-0005-0000-0000-000060570000}"/>
    <cellStyle name="40% - Accent1 8 6 3" xfId="22382" xr:uid="{00000000-0005-0000-0000-000061570000}"/>
    <cellStyle name="40% - Accent1 8 6 4" xfId="22383" xr:uid="{00000000-0005-0000-0000-000062570000}"/>
    <cellStyle name="40% - Accent1 8 7" xfId="22384" xr:uid="{00000000-0005-0000-0000-000063570000}"/>
    <cellStyle name="40% - Accent1 8 7 2" xfId="22385" xr:uid="{00000000-0005-0000-0000-000064570000}"/>
    <cellStyle name="40% - Accent1 8 7 2 2" xfId="22386" xr:uid="{00000000-0005-0000-0000-000065570000}"/>
    <cellStyle name="40% - Accent1 8 7 3" xfId="22387" xr:uid="{00000000-0005-0000-0000-000066570000}"/>
    <cellStyle name="40% - Accent1 8 7 4" xfId="22388" xr:uid="{00000000-0005-0000-0000-000067570000}"/>
    <cellStyle name="40% - Accent1 8 8" xfId="22389" xr:uid="{00000000-0005-0000-0000-000068570000}"/>
    <cellStyle name="40% - Accent1 8 8 2" xfId="22390" xr:uid="{00000000-0005-0000-0000-000069570000}"/>
    <cellStyle name="40% - Accent1 8 9" xfId="22391" xr:uid="{00000000-0005-0000-0000-00006A570000}"/>
    <cellStyle name="40% - Accent1 9" xfId="22392" xr:uid="{00000000-0005-0000-0000-00006B570000}"/>
    <cellStyle name="40% - Accent1 9 10" xfId="22393" xr:uid="{00000000-0005-0000-0000-00006C570000}"/>
    <cellStyle name="40% - Accent1 9 2" xfId="22394" xr:uid="{00000000-0005-0000-0000-00006D570000}"/>
    <cellStyle name="40% - Accent1 9 2 2" xfId="22395" xr:uid="{00000000-0005-0000-0000-00006E570000}"/>
    <cellStyle name="40% - Accent1 9 2 2 2" xfId="22396" xr:uid="{00000000-0005-0000-0000-00006F570000}"/>
    <cellStyle name="40% - Accent1 9 2 2 2 2" xfId="22397" xr:uid="{00000000-0005-0000-0000-000070570000}"/>
    <cellStyle name="40% - Accent1 9 2 2 2 2 2" xfId="22398" xr:uid="{00000000-0005-0000-0000-000071570000}"/>
    <cellStyle name="40% - Accent1 9 2 2 2 2 2 2" xfId="22399" xr:uid="{00000000-0005-0000-0000-000072570000}"/>
    <cellStyle name="40% - Accent1 9 2 2 2 2 3" xfId="22400" xr:uid="{00000000-0005-0000-0000-000073570000}"/>
    <cellStyle name="40% - Accent1 9 2 2 2 2 4" xfId="22401" xr:uid="{00000000-0005-0000-0000-000074570000}"/>
    <cellStyle name="40% - Accent1 9 2 2 2 3" xfId="22402" xr:uid="{00000000-0005-0000-0000-000075570000}"/>
    <cellStyle name="40% - Accent1 9 2 2 2 3 2" xfId="22403" xr:uid="{00000000-0005-0000-0000-000076570000}"/>
    <cellStyle name="40% - Accent1 9 2 2 2 3 2 2" xfId="22404" xr:uid="{00000000-0005-0000-0000-000077570000}"/>
    <cellStyle name="40% - Accent1 9 2 2 2 3 3" xfId="22405" xr:uid="{00000000-0005-0000-0000-000078570000}"/>
    <cellStyle name="40% - Accent1 9 2 2 2 3 4" xfId="22406" xr:uid="{00000000-0005-0000-0000-000079570000}"/>
    <cellStyle name="40% - Accent1 9 2 2 2 4" xfId="22407" xr:uid="{00000000-0005-0000-0000-00007A570000}"/>
    <cellStyle name="40% - Accent1 9 2 2 2 4 2" xfId="22408" xr:uid="{00000000-0005-0000-0000-00007B570000}"/>
    <cellStyle name="40% - Accent1 9 2 2 2 5" xfId="22409" xr:uid="{00000000-0005-0000-0000-00007C570000}"/>
    <cellStyle name="40% - Accent1 9 2 2 2 6" xfId="22410" xr:uid="{00000000-0005-0000-0000-00007D570000}"/>
    <cellStyle name="40% - Accent1 9 2 2 3" xfId="22411" xr:uid="{00000000-0005-0000-0000-00007E570000}"/>
    <cellStyle name="40% - Accent1 9 2 2 3 2" xfId="22412" xr:uid="{00000000-0005-0000-0000-00007F570000}"/>
    <cellStyle name="40% - Accent1 9 2 2 3 2 2" xfId="22413" xr:uid="{00000000-0005-0000-0000-000080570000}"/>
    <cellStyle name="40% - Accent1 9 2 2 3 3" xfId="22414" xr:uid="{00000000-0005-0000-0000-000081570000}"/>
    <cellStyle name="40% - Accent1 9 2 2 3 4" xfId="22415" xr:uid="{00000000-0005-0000-0000-000082570000}"/>
    <cellStyle name="40% - Accent1 9 2 2 4" xfId="22416" xr:uid="{00000000-0005-0000-0000-000083570000}"/>
    <cellStyle name="40% - Accent1 9 2 2 4 2" xfId="22417" xr:uid="{00000000-0005-0000-0000-000084570000}"/>
    <cellStyle name="40% - Accent1 9 2 2 4 2 2" xfId="22418" xr:uid="{00000000-0005-0000-0000-000085570000}"/>
    <cellStyle name="40% - Accent1 9 2 2 4 3" xfId="22419" xr:uid="{00000000-0005-0000-0000-000086570000}"/>
    <cellStyle name="40% - Accent1 9 2 2 4 4" xfId="22420" xr:uid="{00000000-0005-0000-0000-000087570000}"/>
    <cellStyle name="40% - Accent1 9 2 2 5" xfId="22421" xr:uid="{00000000-0005-0000-0000-000088570000}"/>
    <cellStyle name="40% - Accent1 9 2 2 5 2" xfId="22422" xr:uid="{00000000-0005-0000-0000-000089570000}"/>
    <cellStyle name="40% - Accent1 9 2 2 6" xfId="22423" xr:uid="{00000000-0005-0000-0000-00008A570000}"/>
    <cellStyle name="40% - Accent1 9 2 2 7" xfId="22424" xr:uid="{00000000-0005-0000-0000-00008B570000}"/>
    <cellStyle name="40% - Accent1 9 2 3" xfId="22425" xr:uid="{00000000-0005-0000-0000-00008C570000}"/>
    <cellStyle name="40% - Accent1 9 2 3 2" xfId="22426" xr:uid="{00000000-0005-0000-0000-00008D570000}"/>
    <cellStyle name="40% - Accent1 9 2 3 2 2" xfId="22427" xr:uid="{00000000-0005-0000-0000-00008E570000}"/>
    <cellStyle name="40% - Accent1 9 2 3 2 2 2" xfId="22428" xr:uid="{00000000-0005-0000-0000-00008F570000}"/>
    <cellStyle name="40% - Accent1 9 2 3 2 3" xfId="22429" xr:uid="{00000000-0005-0000-0000-000090570000}"/>
    <cellStyle name="40% - Accent1 9 2 3 2 4" xfId="22430" xr:uid="{00000000-0005-0000-0000-000091570000}"/>
    <cellStyle name="40% - Accent1 9 2 3 3" xfId="22431" xr:uid="{00000000-0005-0000-0000-000092570000}"/>
    <cellStyle name="40% - Accent1 9 2 3 3 2" xfId="22432" xr:uid="{00000000-0005-0000-0000-000093570000}"/>
    <cellStyle name="40% - Accent1 9 2 3 3 2 2" xfId="22433" xr:uid="{00000000-0005-0000-0000-000094570000}"/>
    <cellStyle name="40% - Accent1 9 2 3 3 3" xfId="22434" xr:uid="{00000000-0005-0000-0000-000095570000}"/>
    <cellStyle name="40% - Accent1 9 2 3 3 4" xfId="22435" xr:uid="{00000000-0005-0000-0000-000096570000}"/>
    <cellStyle name="40% - Accent1 9 2 3 4" xfId="22436" xr:uid="{00000000-0005-0000-0000-000097570000}"/>
    <cellStyle name="40% - Accent1 9 2 3 4 2" xfId="22437" xr:uid="{00000000-0005-0000-0000-000098570000}"/>
    <cellStyle name="40% - Accent1 9 2 3 5" xfId="22438" xr:uid="{00000000-0005-0000-0000-000099570000}"/>
    <cellStyle name="40% - Accent1 9 2 3 6" xfId="22439" xr:uid="{00000000-0005-0000-0000-00009A570000}"/>
    <cellStyle name="40% - Accent1 9 2 4" xfId="22440" xr:uid="{00000000-0005-0000-0000-00009B570000}"/>
    <cellStyle name="40% - Accent1 9 2 4 2" xfId="22441" xr:uid="{00000000-0005-0000-0000-00009C570000}"/>
    <cellStyle name="40% - Accent1 9 2 4 2 2" xfId="22442" xr:uid="{00000000-0005-0000-0000-00009D570000}"/>
    <cellStyle name="40% - Accent1 9 2 4 3" xfId="22443" xr:uid="{00000000-0005-0000-0000-00009E570000}"/>
    <cellStyle name="40% - Accent1 9 2 4 4" xfId="22444" xr:uid="{00000000-0005-0000-0000-00009F570000}"/>
    <cellStyle name="40% - Accent1 9 2 5" xfId="22445" xr:uid="{00000000-0005-0000-0000-0000A0570000}"/>
    <cellStyle name="40% - Accent1 9 2 5 2" xfId="22446" xr:uid="{00000000-0005-0000-0000-0000A1570000}"/>
    <cellStyle name="40% - Accent1 9 2 5 2 2" xfId="22447" xr:uid="{00000000-0005-0000-0000-0000A2570000}"/>
    <cellStyle name="40% - Accent1 9 2 5 3" xfId="22448" xr:uid="{00000000-0005-0000-0000-0000A3570000}"/>
    <cellStyle name="40% - Accent1 9 2 5 4" xfId="22449" xr:uid="{00000000-0005-0000-0000-0000A4570000}"/>
    <cellStyle name="40% - Accent1 9 2 6" xfId="22450" xr:uid="{00000000-0005-0000-0000-0000A5570000}"/>
    <cellStyle name="40% - Accent1 9 2 6 2" xfId="22451" xr:uid="{00000000-0005-0000-0000-0000A6570000}"/>
    <cellStyle name="40% - Accent1 9 2 7" xfId="22452" xr:uid="{00000000-0005-0000-0000-0000A7570000}"/>
    <cellStyle name="40% - Accent1 9 2 8" xfId="22453" xr:uid="{00000000-0005-0000-0000-0000A8570000}"/>
    <cellStyle name="40% - Accent1 9 3" xfId="22454" xr:uid="{00000000-0005-0000-0000-0000A9570000}"/>
    <cellStyle name="40% - Accent1 9 3 2" xfId="22455" xr:uid="{00000000-0005-0000-0000-0000AA570000}"/>
    <cellStyle name="40% - Accent1 9 3 2 2" xfId="22456" xr:uid="{00000000-0005-0000-0000-0000AB570000}"/>
    <cellStyle name="40% - Accent1 9 3 2 2 2" xfId="22457" xr:uid="{00000000-0005-0000-0000-0000AC570000}"/>
    <cellStyle name="40% - Accent1 9 3 2 2 2 2" xfId="22458" xr:uid="{00000000-0005-0000-0000-0000AD570000}"/>
    <cellStyle name="40% - Accent1 9 3 2 2 3" xfId="22459" xr:uid="{00000000-0005-0000-0000-0000AE570000}"/>
    <cellStyle name="40% - Accent1 9 3 2 2 4" xfId="22460" xr:uid="{00000000-0005-0000-0000-0000AF570000}"/>
    <cellStyle name="40% - Accent1 9 3 2 3" xfId="22461" xr:uid="{00000000-0005-0000-0000-0000B0570000}"/>
    <cellStyle name="40% - Accent1 9 3 2 3 2" xfId="22462" xr:uid="{00000000-0005-0000-0000-0000B1570000}"/>
    <cellStyle name="40% - Accent1 9 3 2 3 2 2" xfId="22463" xr:uid="{00000000-0005-0000-0000-0000B2570000}"/>
    <cellStyle name="40% - Accent1 9 3 2 3 3" xfId="22464" xr:uid="{00000000-0005-0000-0000-0000B3570000}"/>
    <cellStyle name="40% - Accent1 9 3 2 3 4" xfId="22465" xr:uid="{00000000-0005-0000-0000-0000B4570000}"/>
    <cellStyle name="40% - Accent1 9 3 2 4" xfId="22466" xr:uid="{00000000-0005-0000-0000-0000B5570000}"/>
    <cellStyle name="40% - Accent1 9 3 2 4 2" xfId="22467" xr:uid="{00000000-0005-0000-0000-0000B6570000}"/>
    <cellStyle name="40% - Accent1 9 3 2 5" xfId="22468" xr:uid="{00000000-0005-0000-0000-0000B7570000}"/>
    <cellStyle name="40% - Accent1 9 3 2 6" xfId="22469" xr:uid="{00000000-0005-0000-0000-0000B8570000}"/>
    <cellStyle name="40% - Accent1 9 3 3" xfId="22470" xr:uid="{00000000-0005-0000-0000-0000B9570000}"/>
    <cellStyle name="40% - Accent1 9 3 3 2" xfId="22471" xr:uid="{00000000-0005-0000-0000-0000BA570000}"/>
    <cellStyle name="40% - Accent1 9 3 3 2 2" xfId="22472" xr:uid="{00000000-0005-0000-0000-0000BB570000}"/>
    <cellStyle name="40% - Accent1 9 3 3 3" xfId="22473" xr:uid="{00000000-0005-0000-0000-0000BC570000}"/>
    <cellStyle name="40% - Accent1 9 3 3 4" xfId="22474" xr:uid="{00000000-0005-0000-0000-0000BD570000}"/>
    <cellStyle name="40% - Accent1 9 3 4" xfId="22475" xr:uid="{00000000-0005-0000-0000-0000BE570000}"/>
    <cellStyle name="40% - Accent1 9 3 4 2" xfId="22476" xr:uid="{00000000-0005-0000-0000-0000BF570000}"/>
    <cellStyle name="40% - Accent1 9 3 4 2 2" xfId="22477" xr:uid="{00000000-0005-0000-0000-0000C0570000}"/>
    <cellStyle name="40% - Accent1 9 3 4 3" xfId="22478" xr:uid="{00000000-0005-0000-0000-0000C1570000}"/>
    <cellStyle name="40% - Accent1 9 3 4 4" xfId="22479" xr:uid="{00000000-0005-0000-0000-0000C2570000}"/>
    <cellStyle name="40% - Accent1 9 3 5" xfId="22480" xr:uid="{00000000-0005-0000-0000-0000C3570000}"/>
    <cellStyle name="40% - Accent1 9 3 5 2" xfId="22481" xr:uid="{00000000-0005-0000-0000-0000C4570000}"/>
    <cellStyle name="40% - Accent1 9 3 6" xfId="22482" xr:uid="{00000000-0005-0000-0000-0000C5570000}"/>
    <cellStyle name="40% - Accent1 9 3 7" xfId="22483" xr:uid="{00000000-0005-0000-0000-0000C6570000}"/>
    <cellStyle name="40% - Accent1 9 4" xfId="22484" xr:uid="{00000000-0005-0000-0000-0000C7570000}"/>
    <cellStyle name="40% - Accent1 9 5" xfId="22485" xr:uid="{00000000-0005-0000-0000-0000C8570000}"/>
    <cellStyle name="40% - Accent1 9 5 2" xfId="22486" xr:uid="{00000000-0005-0000-0000-0000C9570000}"/>
    <cellStyle name="40% - Accent1 9 5 2 2" xfId="22487" xr:uid="{00000000-0005-0000-0000-0000CA570000}"/>
    <cellStyle name="40% - Accent1 9 5 2 2 2" xfId="22488" xr:uid="{00000000-0005-0000-0000-0000CB570000}"/>
    <cellStyle name="40% - Accent1 9 5 2 3" xfId="22489" xr:uid="{00000000-0005-0000-0000-0000CC570000}"/>
    <cellStyle name="40% - Accent1 9 5 2 4" xfId="22490" xr:uid="{00000000-0005-0000-0000-0000CD570000}"/>
    <cellStyle name="40% - Accent1 9 5 3" xfId="22491" xr:uid="{00000000-0005-0000-0000-0000CE570000}"/>
    <cellStyle name="40% - Accent1 9 5 3 2" xfId="22492" xr:uid="{00000000-0005-0000-0000-0000CF570000}"/>
    <cellStyle name="40% - Accent1 9 5 3 2 2" xfId="22493" xr:uid="{00000000-0005-0000-0000-0000D0570000}"/>
    <cellStyle name="40% - Accent1 9 5 3 3" xfId="22494" xr:uid="{00000000-0005-0000-0000-0000D1570000}"/>
    <cellStyle name="40% - Accent1 9 5 3 4" xfId="22495" xr:uid="{00000000-0005-0000-0000-0000D2570000}"/>
    <cellStyle name="40% - Accent1 9 5 4" xfId="22496" xr:uid="{00000000-0005-0000-0000-0000D3570000}"/>
    <cellStyle name="40% - Accent1 9 5 4 2" xfId="22497" xr:uid="{00000000-0005-0000-0000-0000D4570000}"/>
    <cellStyle name="40% - Accent1 9 5 5" xfId="22498" xr:uid="{00000000-0005-0000-0000-0000D5570000}"/>
    <cellStyle name="40% - Accent1 9 5 6" xfId="22499" xr:uid="{00000000-0005-0000-0000-0000D6570000}"/>
    <cellStyle name="40% - Accent1 9 6" xfId="22500" xr:uid="{00000000-0005-0000-0000-0000D7570000}"/>
    <cellStyle name="40% - Accent1 9 6 2" xfId="22501" xr:uid="{00000000-0005-0000-0000-0000D8570000}"/>
    <cellStyle name="40% - Accent1 9 6 2 2" xfId="22502" xr:uid="{00000000-0005-0000-0000-0000D9570000}"/>
    <cellStyle name="40% - Accent1 9 6 3" xfId="22503" xr:uid="{00000000-0005-0000-0000-0000DA570000}"/>
    <cellStyle name="40% - Accent1 9 6 4" xfId="22504" xr:uid="{00000000-0005-0000-0000-0000DB570000}"/>
    <cellStyle name="40% - Accent1 9 7" xfId="22505" xr:uid="{00000000-0005-0000-0000-0000DC570000}"/>
    <cellStyle name="40% - Accent1 9 7 2" xfId="22506" xr:uid="{00000000-0005-0000-0000-0000DD570000}"/>
    <cellStyle name="40% - Accent1 9 7 2 2" xfId="22507" xr:uid="{00000000-0005-0000-0000-0000DE570000}"/>
    <cellStyle name="40% - Accent1 9 7 3" xfId="22508" xr:uid="{00000000-0005-0000-0000-0000DF570000}"/>
    <cellStyle name="40% - Accent1 9 7 4" xfId="22509" xr:uid="{00000000-0005-0000-0000-0000E0570000}"/>
    <cellStyle name="40% - Accent1 9 8" xfId="22510" xr:uid="{00000000-0005-0000-0000-0000E1570000}"/>
    <cellStyle name="40% - Accent1 9 8 2" xfId="22511" xr:uid="{00000000-0005-0000-0000-0000E2570000}"/>
    <cellStyle name="40% - Accent1 9 9" xfId="22512" xr:uid="{00000000-0005-0000-0000-0000E3570000}"/>
    <cellStyle name="40% - Accent2 10" xfId="22513" xr:uid="{00000000-0005-0000-0000-0000E4570000}"/>
    <cellStyle name="40% - Accent2 10 2" xfId="22514" xr:uid="{00000000-0005-0000-0000-0000E5570000}"/>
    <cellStyle name="40% - Accent2 10 2 2" xfId="22515" xr:uid="{00000000-0005-0000-0000-0000E6570000}"/>
    <cellStyle name="40% - Accent2 10 2 2 2" xfId="22516" xr:uid="{00000000-0005-0000-0000-0000E7570000}"/>
    <cellStyle name="40% - Accent2 10 2 2 2 2" xfId="22517" xr:uid="{00000000-0005-0000-0000-0000E8570000}"/>
    <cellStyle name="40% - Accent2 10 2 2 2 2 2" xfId="22518" xr:uid="{00000000-0005-0000-0000-0000E9570000}"/>
    <cellStyle name="40% - Accent2 10 2 2 2 3" xfId="22519" xr:uid="{00000000-0005-0000-0000-0000EA570000}"/>
    <cellStyle name="40% - Accent2 10 2 2 2 4" xfId="22520" xr:uid="{00000000-0005-0000-0000-0000EB570000}"/>
    <cellStyle name="40% - Accent2 10 2 2 3" xfId="22521" xr:uid="{00000000-0005-0000-0000-0000EC570000}"/>
    <cellStyle name="40% - Accent2 10 2 2 3 2" xfId="22522" xr:uid="{00000000-0005-0000-0000-0000ED570000}"/>
    <cellStyle name="40% - Accent2 10 2 2 3 2 2" xfId="22523" xr:uid="{00000000-0005-0000-0000-0000EE570000}"/>
    <cellStyle name="40% - Accent2 10 2 2 3 3" xfId="22524" xr:uid="{00000000-0005-0000-0000-0000EF570000}"/>
    <cellStyle name="40% - Accent2 10 2 2 3 4" xfId="22525" xr:uid="{00000000-0005-0000-0000-0000F0570000}"/>
    <cellStyle name="40% - Accent2 10 2 2 4" xfId="22526" xr:uid="{00000000-0005-0000-0000-0000F1570000}"/>
    <cellStyle name="40% - Accent2 10 2 2 4 2" xfId="22527" xr:uid="{00000000-0005-0000-0000-0000F2570000}"/>
    <cellStyle name="40% - Accent2 10 2 2 5" xfId="22528" xr:uid="{00000000-0005-0000-0000-0000F3570000}"/>
    <cellStyle name="40% - Accent2 10 2 2 6" xfId="22529" xr:uid="{00000000-0005-0000-0000-0000F4570000}"/>
    <cellStyle name="40% - Accent2 10 2 3" xfId="22530" xr:uid="{00000000-0005-0000-0000-0000F5570000}"/>
    <cellStyle name="40% - Accent2 10 2 3 2" xfId="22531" xr:uid="{00000000-0005-0000-0000-0000F6570000}"/>
    <cellStyle name="40% - Accent2 10 2 3 2 2" xfId="22532" xr:uid="{00000000-0005-0000-0000-0000F7570000}"/>
    <cellStyle name="40% - Accent2 10 2 3 3" xfId="22533" xr:uid="{00000000-0005-0000-0000-0000F8570000}"/>
    <cellStyle name="40% - Accent2 10 2 3 4" xfId="22534" xr:uid="{00000000-0005-0000-0000-0000F9570000}"/>
    <cellStyle name="40% - Accent2 10 2 4" xfId="22535" xr:uid="{00000000-0005-0000-0000-0000FA570000}"/>
    <cellStyle name="40% - Accent2 10 2 4 2" xfId="22536" xr:uid="{00000000-0005-0000-0000-0000FB570000}"/>
    <cellStyle name="40% - Accent2 10 2 4 2 2" xfId="22537" xr:uid="{00000000-0005-0000-0000-0000FC570000}"/>
    <cellStyle name="40% - Accent2 10 2 4 3" xfId="22538" xr:uid="{00000000-0005-0000-0000-0000FD570000}"/>
    <cellStyle name="40% - Accent2 10 2 4 4" xfId="22539" xr:uid="{00000000-0005-0000-0000-0000FE570000}"/>
    <cellStyle name="40% - Accent2 10 2 5" xfId="22540" xr:uid="{00000000-0005-0000-0000-0000FF570000}"/>
    <cellStyle name="40% - Accent2 10 2 5 2" xfId="22541" xr:uid="{00000000-0005-0000-0000-000000580000}"/>
    <cellStyle name="40% - Accent2 10 2 6" xfId="22542" xr:uid="{00000000-0005-0000-0000-000001580000}"/>
    <cellStyle name="40% - Accent2 10 2 7" xfId="22543" xr:uid="{00000000-0005-0000-0000-000002580000}"/>
    <cellStyle name="40% - Accent2 10 3" xfId="22544" xr:uid="{00000000-0005-0000-0000-000003580000}"/>
    <cellStyle name="40% - Accent2 10 4" xfId="22545" xr:uid="{00000000-0005-0000-0000-000004580000}"/>
    <cellStyle name="40% - Accent2 10 4 2" xfId="22546" xr:uid="{00000000-0005-0000-0000-000005580000}"/>
    <cellStyle name="40% - Accent2 10 4 2 2" xfId="22547" xr:uid="{00000000-0005-0000-0000-000006580000}"/>
    <cellStyle name="40% - Accent2 10 4 2 2 2" xfId="22548" xr:uid="{00000000-0005-0000-0000-000007580000}"/>
    <cellStyle name="40% - Accent2 10 4 2 3" xfId="22549" xr:uid="{00000000-0005-0000-0000-000008580000}"/>
    <cellStyle name="40% - Accent2 10 4 2 4" xfId="22550" xr:uid="{00000000-0005-0000-0000-000009580000}"/>
    <cellStyle name="40% - Accent2 10 4 3" xfId="22551" xr:uid="{00000000-0005-0000-0000-00000A580000}"/>
    <cellStyle name="40% - Accent2 10 4 3 2" xfId="22552" xr:uid="{00000000-0005-0000-0000-00000B580000}"/>
    <cellStyle name="40% - Accent2 10 4 3 2 2" xfId="22553" xr:uid="{00000000-0005-0000-0000-00000C580000}"/>
    <cellStyle name="40% - Accent2 10 4 3 3" xfId="22554" xr:uid="{00000000-0005-0000-0000-00000D580000}"/>
    <cellStyle name="40% - Accent2 10 4 3 4" xfId="22555" xr:uid="{00000000-0005-0000-0000-00000E580000}"/>
    <cellStyle name="40% - Accent2 10 4 4" xfId="22556" xr:uid="{00000000-0005-0000-0000-00000F580000}"/>
    <cellStyle name="40% - Accent2 10 4 4 2" xfId="22557" xr:uid="{00000000-0005-0000-0000-000010580000}"/>
    <cellStyle name="40% - Accent2 10 4 5" xfId="22558" xr:uid="{00000000-0005-0000-0000-000011580000}"/>
    <cellStyle name="40% - Accent2 10 4 6" xfId="22559" xr:uid="{00000000-0005-0000-0000-000012580000}"/>
    <cellStyle name="40% - Accent2 10 5" xfId="22560" xr:uid="{00000000-0005-0000-0000-000013580000}"/>
    <cellStyle name="40% - Accent2 10 5 2" xfId="22561" xr:uid="{00000000-0005-0000-0000-000014580000}"/>
    <cellStyle name="40% - Accent2 10 5 2 2" xfId="22562" xr:uid="{00000000-0005-0000-0000-000015580000}"/>
    <cellStyle name="40% - Accent2 10 5 3" xfId="22563" xr:uid="{00000000-0005-0000-0000-000016580000}"/>
    <cellStyle name="40% - Accent2 10 5 4" xfId="22564" xr:uid="{00000000-0005-0000-0000-000017580000}"/>
    <cellStyle name="40% - Accent2 10 6" xfId="22565" xr:uid="{00000000-0005-0000-0000-000018580000}"/>
    <cellStyle name="40% - Accent2 10 6 2" xfId="22566" xr:uid="{00000000-0005-0000-0000-000019580000}"/>
    <cellStyle name="40% - Accent2 10 6 2 2" xfId="22567" xr:uid="{00000000-0005-0000-0000-00001A580000}"/>
    <cellStyle name="40% - Accent2 10 6 3" xfId="22568" xr:uid="{00000000-0005-0000-0000-00001B580000}"/>
    <cellStyle name="40% - Accent2 10 6 4" xfId="22569" xr:uid="{00000000-0005-0000-0000-00001C580000}"/>
    <cellStyle name="40% - Accent2 10 7" xfId="22570" xr:uid="{00000000-0005-0000-0000-00001D580000}"/>
    <cellStyle name="40% - Accent2 10 7 2" xfId="22571" xr:uid="{00000000-0005-0000-0000-00001E580000}"/>
    <cellStyle name="40% - Accent2 10 8" xfId="22572" xr:uid="{00000000-0005-0000-0000-00001F580000}"/>
    <cellStyle name="40% - Accent2 10 9" xfId="22573" xr:uid="{00000000-0005-0000-0000-000020580000}"/>
    <cellStyle name="40% - Accent2 11" xfId="22574" xr:uid="{00000000-0005-0000-0000-000021580000}"/>
    <cellStyle name="40% - Accent2 11 2" xfId="22575" xr:uid="{00000000-0005-0000-0000-000022580000}"/>
    <cellStyle name="40% - Accent2 11 3" xfId="22576" xr:uid="{00000000-0005-0000-0000-000023580000}"/>
    <cellStyle name="40% - Accent2 11 3 2" xfId="22577" xr:uid="{00000000-0005-0000-0000-000024580000}"/>
    <cellStyle name="40% - Accent2 11 3 2 2" xfId="22578" xr:uid="{00000000-0005-0000-0000-000025580000}"/>
    <cellStyle name="40% - Accent2 11 3 2 2 2" xfId="22579" xr:uid="{00000000-0005-0000-0000-000026580000}"/>
    <cellStyle name="40% - Accent2 11 3 2 3" xfId="22580" xr:uid="{00000000-0005-0000-0000-000027580000}"/>
    <cellStyle name="40% - Accent2 11 3 2 4" xfId="22581" xr:uid="{00000000-0005-0000-0000-000028580000}"/>
    <cellStyle name="40% - Accent2 11 3 3" xfId="22582" xr:uid="{00000000-0005-0000-0000-000029580000}"/>
    <cellStyle name="40% - Accent2 11 3 3 2" xfId="22583" xr:uid="{00000000-0005-0000-0000-00002A580000}"/>
    <cellStyle name="40% - Accent2 11 3 3 2 2" xfId="22584" xr:uid="{00000000-0005-0000-0000-00002B580000}"/>
    <cellStyle name="40% - Accent2 11 3 3 3" xfId="22585" xr:uid="{00000000-0005-0000-0000-00002C580000}"/>
    <cellStyle name="40% - Accent2 11 3 3 4" xfId="22586" xr:uid="{00000000-0005-0000-0000-00002D580000}"/>
    <cellStyle name="40% - Accent2 11 3 4" xfId="22587" xr:uid="{00000000-0005-0000-0000-00002E580000}"/>
    <cellStyle name="40% - Accent2 11 3 4 2" xfId="22588" xr:uid="{00000000-0005-0000-0000-00002F580000}"/>
    <cellStyle name="40% - Accent2 11 3 5" xfId="22589" xr:uid="{00000000-0005-0000-0000-000030580000}"/>
    <cellStyle name="40% - Accent2 11 3 6" xfId="22590" xr:uid="{00000000-0005-0000-0000-000031580000}"/>
    <cellStyle name="40% - Accent2 11 4" xfId="22591" xr:uid="{00000000-0005-0000-0000-000032580000}"/>
    <cellStyle name="40% - Accent2 11 4 2" xfId="22592" xr:uid="{00000000-0005-0000-0000-000033580000}"/>
    <cellStyle name="40% - Accent2 11 4 2 2" xfId="22593" xr:uid="{00000000-0005-0000-0000-000034580000}"/>
    <cellStyle name="40% - Accent2 11 4 3" xfId="22594" xr:uid="{00000000-0005-0000-0000-000035580000}"/>
    <cellStyle name="40% - Accent2 11 4 4" xfId="22595" xr:uid="{00000000-0005-0000-0000-000036580000}"/>
    <cellStyle name="40% - Accent2 11 5" xfId="22596" xr:uid="{00000000-0005-0000-0000-000037580000}"/>
    <cellStyle name="40% - Accent2 11 5 2" xfId="22597" xr:uid="{00000000-0005-0000-0000-000038580000}"/>
    <cellStyle name="40% - Accent2 11 5 2 2" xfId="22598" xr:uid="{00000000-0005-0000-0000-000039580000}"/>
    <cellStyle name="40% - Accent2 11 5 3" xfId="22599" xr:uid="{00000000-0005-0000-0000-00003A580000}"/>
    <cellStyle name="40% - Accent2 11 5 4" xfId="22600" xr:uid="{00000000-0005-0000-0000-00003B580000}"/>
    <cellStyle name="40% - Accent2 11 6" xfId="22601" xr:uid="{00000000-0005-0000-0000-00003C580000}"/>
    <cellStyle name="40% - Accent2 11 6 2" xfId="22602" xr:uid="{00000000-0005-0000-0000-00003D580000}"/>
    <cellStyle name="40% - Accent2 11 7" xfId="22603" xr:uid="{00000000-0005-0000-0000-00003E580000}"/>
    <cellStyle name="40% - Accent2 11 8" xfId="22604" xr:uid="{00000000-0005-0000-0000-00003F580000}"/>
    <cellStyle name="40% - Accent2 12" xfId="22605" xr:uid="{00000000-0005-0000-0000-000040580000}"/>
    <cellStyle name="40% - Accent2 12 2" xfId="22606" xr:uid="{00000000-0005-0000-0000-000041580000}"/>
    <cellStyle name="40% - Accent2 12 3" xfId="22607" xr:uid="{00000000-0005-0000-0000-000042580000}"/>
    <cellStyle name="40% - Accent2 12 3 2" xfId="22608" xr:uid="{00000000-0005-0000-0000-000043580000}"/>
    <cellStyle name="40% - Accent2 12 3 2 2" xfId="22609" xr:uid="{00000000-0005-0000-0000-000044580000}"/>
    <cellStyle name="40% - Accent2 12 3 2 2 2" xfId="22610" xr:uid="{00000000-0005-0000-0000-000045580000}"/>
    <cellStyle name="40% - Accent2 12 3 2 3" xfId="22611" xr:uid="{00000000-0005-0000-0000-000046580000}"/>
    <cellStyle name="40% - Accent2 12 3 2 4" xfId="22612" xr:uid="{00000000-0005-0000-0000-000047580000}"/>
    <cellStyle name="40% - Accent2 12 3 3" xfId="22613" xr:uid="{00000000-0005-0000-0000-000048580000}"/>
    <cellStyle name="40% - Accent2 12 3 3 2" xfId="22614" xr:uid="{00000000-0005-0000-0000-000049580000}"/>
    <cellStyle name="40% - Accent2 12 3 3 2 2" xfId="22615" xr:uid="{00000000-0005-0000-0000-00004A580000}"/>
    <cellStyle name="40% - Accent2 12 3 3 3" xfId="22616" xr:uid="{00000000-0005-0000-0000-00004B580000}"/>
    <cellStyle name="40% - Accent2 12 3 3 4" xfId="22617" xr:uid="{00000000-0005-0000-0000-00004C580000}"/>
    <cellStyle name="40% - Accent2 12 3 4" xfId="22618" xr:uid="{00000000-0005-0000-0000-00004D580000}"/>
    <cellStyle name="40% - Accent2 12 3 4 2" xfId="22619" xr:uid="{00000000-0005-0000-0000-00004E580000}"/>
    <cellStyle name="40% - Accent2 12 3 5" xfId="22620" xr:uid="{00000000-0005-0000-0000-00004F580000}"/>
    <cellStyle name="40% - Accent2 12 3 6" xfId="22621" xr:uid="{00000000-0005-0000-0000-000050580000}"/>
    <cellStyle name="40% - Accent2 12 4" xfId="22622" xr:uid="{00000000-0005-0000-0000-000051580000}"/>
    <cellStyle name="40% - Accent2 12 4 2" xfId="22623" xr:uid="{00000000-0005-0000-0000-000052580000}"/>
    <cellStyle name="40% - Accent2 12 4 2 2" xfId="22624" xr:uid="{00000000-0005-0000-0000-000053580000}"/>
    <cellStyle name="40% - Accent2 12 4 3" xfId="22625" xr:uid="{00000000-0005-0000-0000-000054580000}"/>
    <cellStyle name="40% - Accent2 12 4 4" xfId="22626" xr:uid="{00000000-0005-0000-0000-000055580000}"/>
    <cellStyle name="40% - Accent2 12 5" xfId="22627" xr:uid="{00000000-0005-0000-0000-000056580000}"/>
    <cellStyle name="40% - Accent2 12 5 2" xfId="22628" xr:uid="{00000000-0005-0000-0000-000057580000}"/>
    <cellStyle name="40% - Accent2 12 5 2 2" xfId="22629" xr:uid="{00000000-0005-0000-0000-000058580000}"/>
    <cellStyle name="40% - Accent2 12 5 3" xfId="22630" xr:uid="{00000000-0005-0000-0000-000059580000}"/>
    <cellStyle name="40% - Accent2 12 5 4" xfId="22631" xr:uid="{00000000-0005-0000-0000-00005A580000}"/>
    <cellStyle name="40% - Accent2 12 6" xfId="22632" xr:uid="{00000000-0005-0000-0000-00005B580000}"/>
    <cellStyle name="40% - Accent2 12 6 2" xfId="22633" xr:uid="{00000000-0005-0000-0000-00005C580000}"/>
    <cellStyle name="40% - Accent2 12 7" xfId="22634" xr:uid="{00000000-0005-0000-0000-00005D580000}"/>
    <cellStyle name="40% - Accent2 12 8" xfId="22635" xr:uid="{00000000-0005-0000-0000-00005E580000}"/>
    <cellStyle name="40% - Accent2 13" xfId="22636" xr:uid="{00000000-0005-0000-0000-00005F580000}"/>
    <cellStyle name="40% - Accent2 13 2" xfId="22637" xr:uid="{00000000-0005-0000-0000-000060580000}"/>
    <cellStyle name="40% - Accent2 13 3" xfId="22638" xr:uid="{00000000-0005-0000-0000-000061580000}"/>
    <cellStyle name="40% - Accent2 13 3 2" xfId="22639" xr:uid="{00000000-0005-0000-0000-000062580000}"/>
    <cellStyle name="40% - Accent2 13 3 2 2" xfId="22640" xr:uid="{00000000-0005-0000-0000-000063580000}"/>
    <cellStyle name="40% - Accent2 13 3 2 2 2" xfId="22641" xr:uid="{00000000-0005-0000-0000-000064580000}"/>
    <cellStyle name="40% - Accent2 13 3 2 3" xfId="22642" xr:uid="{00000000-0005-0000-0000-000065580000}"/>
    <cellStyle name="40% - Accent2 13 3 2 4" xfId="22643" xr:uid="{00000000-0005-0000-0000-000066580000}"/>
    <cellStyle name="40% - Accent2 13 3 3" xfId="22644" xr:uid="{00000000-0005-0000-0000-000067580000}"/>
    <cellStyle name="40% - Accent2 13 3 3 2" xfId="22645" xr:uid="{00000000-0005-0000-0000-000068580000}"/>
    <cellStyle name="40% - Accent2 13 3 3 2 2" xfId="22646" xr:uid="{00000000-0005-0000-0000-000069580000}"/>
    <cellStyle name="40% - Accent2 13 3 3 3" xfId="22647" xr:uid="{00000000-0005-0000-0000-00006A580000}"/>
    <cellStyle name="40% - Accent2 13 3 3 4" xfId="22648" xr:uid="{00000000-0005-0000-0000-00006B580000}"/>
    <cellStyle name="40% - Accent2 13 3 4" xfId="22649" xr:uid="{00000000-0005-0000-0000-00006C580000}"/>
    <cellStyle name="40% - Accent2 13 3 4 2" xfId="22650" xr:uid="{00000000-0005-0000-0000-00006D580000}"/>
    <cellStyle name="40% - Accent2 13 3 5" xfId="22651" xr:uid="{00000000-0005-0000-0000-00006E580000}"/>
    <cellStyle name="40% - Accent2 13 3 6" xfId="22652" xr:uid="{00000000-0005-0000-0000-00006F580000}"/>
    <cellStyle name="40% - Accent2 13 4" xfId="22653" xr:uid="{00000000-0005-0000-0000-000070580000}"/>
    <cellStyle name="40% - Accent2 13 4 2" xfId="22654" xr:uid="{00000000-0005-0000-0000-000071580000}"/>
    <cellStyle name="40% - Accent2 13 4 2 2" xfId="22655" xr:uid="{00000000-0005-0000-0000-000072580000}"/>
    <cellStyle name="40% - Accent2 13 4 3" xfId="22656" xr:uid="{00000000-0005-0000-0000-000073580000}"/>
    <cellStyle name="40% - Accent2 13 4 4" xfId="22657" xr:uid="{00000000-0005-0000-0000-000074580000}"/>
    <cellStyle name="40% - Accent2 13 5" xfId="22658" xr:uid="{00000000-0005-0000-0000-000075580000}"/>
    <cellStyle name="40% - Accent2 13 5 2" xfId="22659" xr:uid="{00000000-0005-0000-0000-000076580000}"/>
    <cellStyle name="40% - Accent2 13 5 2 2" xfId="22660" xr:uid="{00000000-0005-0000-0000-000077580000}"/>
    <cellStyle name="40% - Accent2 13 5 3" xfId="22661" xr:uid="{00000000-0005-0000-0000-000078580000}"/>
    <cellStyle name="40% - Accent2 13 5 4" xfId="22662" xr:uid="{00000000-0005-0000-0000-000079580000}"/>
    <cellStyle name="40% - Accent2 13 6" xfId="22663" xr:uid="{00000000-0005-0000-0000-00007A580000}"/>
    <cellStyle name="40% - Accent2 13 6 2" xfId="22664" xr:uid="{00000000-0005-0000-0000-00007B580000}"/>
    <cellStyle name="40% - Accent2 13 7" xfId="22665" xr:uid="{00000000-0005-0000-0000-00007C580000}"/>
    <cellStyle name="40% - Accent2 13 8" xfId="22666" xr:uid="{00000000-0005-0000-0000-00007D580000}"/>
    <cellStyle name="40% - Accent2 14" xfId="22667" xr:uid="{00000000-0005-0000-0000-00007E580000}"/>
    <cellStyle name="40% - Accent2 14 2" xfId="22668" xr:uid="{00000000-0005-0000-0000-00007F580000}"/>
    <cellStyle name="40% - Accent2 14 3" xfId="22669" xr:uid="{00000000-0005-0000-0000-000080580000}"/>
    <cellStyle name="40% - Accent2 14 3 2" xfId="22670" xr:uid="{00000000-0005-0000-0000-000081580000}"/>
    <cellStyle name="40% - Accent2 14 3 2 2" xfId="22671" xr:uid="{00000000-0005-0000-0000-000082580000}"/>
    <cellStyle name="40% - Accent2 14 3 2 2 2" xfId="22672" xr:uid="{00000000-0005-0000-0000-000083580000}"/>
    <cellStyle name="40% - Accent2 14 3 2 3" xfId="22673" xr:uid="{00000000-0005-0000-0000-000084580000}"/>
    <cellStyle name="40% - Accent2 14 3 2 4" xfId="22674" xr:uid="{00000000-0005-0000-0000-000085580000}"/>
    <cellStyle name="40% - Accent2 14 3 3" xfId="22675" xr:uid="{00000000-0005-0000-0000-000086580000}"/>
    <cellStyle name="40% - Accent2 14 3 3 2" xfId="22676" xr:uid="{00000000-0005-0000-0000-000087580000}"/>
    <cellStyle name="40% - Accent2 14 3 3 2 2" xfId="22677" xr:uid="{00000000-0005-0000-0000-000088580000}"/>
    <cellStyle name="40% - Accent2 14 3 3 3" xfId="22678" xr:uid="{00000000-0005-0000-0000-000089580000}"/>
    <cellStyle name="40% - Accent2 14 3 3 4" xfId="22679" xr:uid="{00000000-0005-0000-0000-00008A580000}"/>
    <cellStyle name="40% - Accent2 14 3 4" xfId="22680" xr:uid="{00000000-0005-0000-0000-00008B580000}"/>
    <cellStyle name="40% - Accent2 14 3 4 2" xfId="22681" xr:uid="{00000000-0005-0000-0000-00008C580000}"/>
    <cellStyle name="40% - Accent2 14 3 5" xfId="22682" xr:uid="{00000000-0005-0000-0000-00008D580000}"/>
    <cellStyle name="40% - Accent2 14 3 6" xfId="22683" xr:uid="{00000000-0005-0000-0000-00008E580000}"/>
    <cellStyle name="40% - Accent2 14 4" xfId="22684" xr:uid="{00000000-0005-0000-0000-00008F580000}"/>
    <cellStyle name="40% - Accent2 14 4 2" xfId="22685" xr:uid="{00000000-0005-0000-0000-000090580000}"/>
    <cellStyle name="40% - Accent2 14 4 2 2" xfId="22686" xr:uid="{00000000-0005-0000-0000-000091580000}"/>
    <cellStyle name="40% - Accent2 14 4 3" xfId="22687" xr:uid="{00000000-0005-0000-0000-000092580000}"/>
    <cellStyle name="40% - Accent2 14 4 4" xfId="22688" xr:uid="{00000000-0005-0000-0000-000093580000}"/>
    <cellStyle name="40% - Accent2 14 5" xfId="22689" xr:uid="{00000000-0005-0000-0000-000094580000}"/>
    <cellStyle name="40% - Accent2 14 5 2" xfId="22690" xr:uid="{00000000-0005-0000-0000-000095580000}"/>
    <cellStyle name="40% - Accent2 14 5 2 2" xfId="22691" xr:uid="{00000000-0005-0000-0000-000096580000}"/>
    <cellStyle name="40% - Accent2 14 5 3" xfId="22692" xr:uid="{00000000-0005-0000-0000-000097580000}"/>
    <cellStyle name="40% - Accent2 14 5 4" xfId="22693" xr:uid="{00000000-0005-0000-0000-000098580000}"/>
    <cellStyle name="40% - Accent2 14 6" xfId="22694" xr:uid="{00000000-0005-0000-0000-000099580000}"/>
    <cellStyle name="40% - Accent2 14 6 2" xfId="22695" xr:uid="{00000000-0005-0000-0000-00009A580000}"/>
    <cellStyle name="40% - Accent2 14 7" xfId="22696" xr:uid="{00000000-0005-0000-0000-00009B580000}"/>
    <cellStyle name="40% - Accent2 14 8" xfId="22697" xr:uid="{00000000-0005-0000-0000-00009C580000}"/>
    <cellStyle name="40% - Accent2 15" xfId="22698" xr:uid="{00000000-0005-0000-0000-00009D580000}"/>
    <cellStyle name="40% - Accent2 15 2" xfId="22699" xr:uid="{00000000-0005-0000-0000-00009E580000}"/>
    <cellStyle name="40% - Accent2 15 3" xfId="22700" xr:uid="{00000000-0005-0000-0000-00009F580000}"/>
    <cellStyle name="40% - Accent2 15 3 2" xfId="22701" xr:uid="{00000000-0005-0000-0000-0000A0580000}"/>
    <cellStyle name="40% - Accent2 15 3 2 2" xfId="22702" xr:uid="{00000000-0005-0000-0000-0000A1580000}"/>
    <cellStyle name="40% - Accent2 15 3 2 2 2" xfId="22703" xr:uid="{00000000-0005-0000-0000-0000A2580000}"/>
    <cellStyle name="40% - Accent2 15 3 2 3" xfId="22704" xr:uid="{00000000-0005-0000-0000-0000A3580000}"/>
    <cellStyle name="40% - Accent2 15 3 2 4" xfId="22705" xr:uid="{00000000-0005-0000-0000-0000A4580000}"/>
    <cellStyle name="40% - Accent2 15 3 3" xfId="22706" xr:uid="{00000000-0005-0000-0000-0000A5580000}"/>
    <cellStyle name="40% - Accent2 15 3 3 2" xfId="22707" xr:uid="{00000000-0005-0000-0000-0000A6580000}"/>
    <cellStyle name="40% - Accent2 15 3 3 2 2" xfId="22708" xr:uid="{00000000-0005-0000-0000-0000A7580000}"/>
    <cellStyle name="40% - Accent2 15 3 3 3" xfId="22709" xr:uid="{00000000-0005-0000-0000-0000A8580000}"/>
    <cellStyle name="40% - Accent2 15 3 3 4" xfId="22710" xr:uid="{00000000-0005-0000-0000-0000A9580000}"/>
    <cellStyle name="40% - Accent2 15 3 4" xfId="22711" xr:uid="{00000000-0005-0000-0000-0000AA580000}"/>
    <cellStyle name="40% - Accent2 15 3 4 2" xfId="22712" xr:uid="{00000000-0005-0000-0000-0000AB580000}"/>
    <cellStyle name="40% - Accent2 15 3 5" xfId="22713" xr:uid="{00000000-0005-0000-0000-0000AC580000}"/>
    <cellStyle name="40% - Accent2 15 3 6" xfId="22714" xr:uid="{00000000-0005-0000-0000-0000AD580000}"/>
    <cellStyle name="40% - Accent2 15 4" xfId="22715" xr:uid="{00000000-0005-0000-0000-0000AE580000}"/>
    <cellStyle name="40% - Accent2 15 4 2" xfId="22716" xr:uid="{00000000-0005-0000-0000-0000AF580000}"/>
    <cellStyle name="40% - Accent2 15 4 2 2" xfId="22717" xr:uid="{00000000-0005-0000-0000-0000B0580000}"/>
    <cellStyle name="40% - Accent2 15 4 3" xfId="22718" xr:uid="{00000000-0005-0000-0000-0000B1580000}"/>
    <cellStyle name="40% - Accent2 15 4 4" xfId="22719" xr:uid="{00000000-0005-0000-0000-0000B2580000}"/>
    <cellStyle name="40% - Accent2 15 5" xfId="22720" xr:uid="{00000000-0005-0000-0000-0000B3580000}"/>
    <cellStyle name="40% - Accent2 15 5 2" xfId="22721" xr:uid="{00000000-0005-0000-0000-0000B4580000}"/>
    <cellStyle name="40% - Accent2 15 5 2 2" xfId="22722" xr:uid="{00000000-0005-0000-0000-0000B5580000}"/>
    <cellStyle name="40% - Accent2 15 5 3" xfId="22723" xr:uid="{00000000-0005-0000-0000-0000B6580000}"/>
    <cellStyle name="40% - Accent2 15 5 4" xfId="22724" xr:uid="{00000000-0005-0000-0000-0000B7580000}"/>
    <cellStyle name="40% - Accent2 15 6" xfId="22725" xr:uid="{00000000-0005-0000-0000-0000B8580000}"/>
    <cellStyle name="40% - Accent2 15 6 2" xfId="22726" xr:uid="{00000000-0005-0000-0000-0000B9580000}"/>
    <cellStyle name="40% - Accent2 15 7" xfId="22727" xr:uid="{00000000-0005-0000-0000-0000BA580000}"/>
    <cellStyle name="40% - Accent2 15 8" xfId="22728" xr:uid="{00000000-0005-0000-0000-0000BB580000}"/>
    <cellStyle name="40% - Accent2 16" xfId="22729" xr:uid="{00000000-0005-0000-0000-0000BC580000}"/>
    <cellStyle name="40% - Accent2 16 2" xfId="22730" xr:uid="{00000000-0005-0000-0000-0000BD580000}"/>
    <cellStyle name="40% - Accent2 16 3" xfId="22731" xr:uid="{00000000-0005-0000-0000-0000BE580000}"/>
    <cellStyle name="40% - Accent2 16 3 2" xfId="22732" xr:uid="{00000000-0005-0000-0000-0000BF580000}"/>
    <cellStyle name="40% - Accent2 16 3 2 2" xfId="22733" xr:uid="{00000000-0005-0000-0000-0000C0580000}"/>
    <cellStyle name="40% - Accent2 16 3 2 2 2" xfId="22734" xr:uid="{00000000-0005-0000-0000-0000C1580000}"/>
    <cellStyle name="40% - Accent2 16 3 2 3" xfId="22735" xr:uid="{00000000-0005-0000-0000-0000C2580000}"/>
    <cellStyle name="40% - Accent2 16 3 2 4" xfId="22736" xr:uid="{00000000-0005-0000-0000-0000C3580000}"/>
    <cellStyle name="40% - Accent2 16 3 3" xfId="22737" xr:uid="{00000000-0005-0000-0000-0000C4580000}"/>
    <cellStyle name="40% - Accent2 16 3 3 2" xfId="22738" xr:uid="{00000000-0005-0000-0000-0000C5580000}"/>
    <cellStyle name="40% - Accent2 16 3 3 2 2" xfId="22739" xr:uid="{00000000-0005-0000-0000-0000C6580000}"/>
    <cellStyle name="40% - Accent2 16 3 3 3" xfId="22740" xr:uid="{00000000-0005-0000-0000-0000C7580000}"/>
    <cellStyle name="40% - Accent2 16 3 3 4" xfId="22741" xr:uid="{00000000-0005-0000-0000-0000C8580000}"/>
    <cellStyle name="40% - Accent2 16 3 4" xfId="22742" xr:uid="{00000000-0005-0000-0000-0000C9580000}"/>
    <cellStyle name="40% - Accent2 16 3 4 2" xfId="22743" xr:uid="{00000000-0005-0000-0000-0000CA580000}"/>
    <cellStyle name="40% - Accent2 16 3 5" xfId="22744" xr:uid="{00000000-0005-0000-0000-0000CB580000}"/>
    <cellStyle name="40% - Accent2 16 3 6" xfId="22745" xr:uid="{00000000-0005-0000-0000-0000CC580000}"/>
    <cellStyle name="40% - Accent2 16 4" xfId="22746" xr:uid="{00000000-0005-0000-0000-0000CD580000}"/>
    <cellStyle name="40% - Accent2 16 4 2" xfId="22747" xr:uid="{00000000-0005-0000-0000-0000CE580000}"/>
    <cellStyle name="40% - Accent2 16 4 2 2" xfId="22748" xr:uid="{00000000-0005-0000-0000-0000CF580000}"/>
    <cellStyle name="40% - Accent2 16 4 3" xfId="22749" xr:uid="{00000000-0005-0000-0000-0000D0580000}"/>
    <cellStyle name="40% - Accent2 16 4 4" xfId="22750" xr:uid="{00000000-0005-0000-0000-0000D1580000}"/>
    <cellStyle name="40% - Accent2 16 5" xfId="22751" xr:uid="{00000000-0005-0000-0000-0000D2580000}"/>
    <cellStyle name="40% - Accent2 16 5 2" xfId="22752" xr:uid="{00000000-0005-0000-0000-0000D3580000}"/>
    <cellStyle name="40% - Accent2 16 5 2 2" xfId="22753" xr:uid="{00000000-0005-0000-0000-0000D4580000}"/>
    <cellStyle name="40% - Accent2 16 5 3" xfId="22754" xr:uid="{00000000-0005-0000-0000-0000D5580000}"/>
    <cellStyle name="40% - Accent2 16 5 4" xfId="22755" xr:uid="{00000000-0005-0000-0000-0000D6580000}"/>
    <cellStyle name="40% - Accent2 16 6" xfId="22756" xr:uid="{00000000-0005-0000-0000-0000D7580000}"/>
    <cellStyle name="40% - Accent2 16 6 2" xfId="22757" xr:uid="{00000000-0005-0000-0000-0000D8580000}"/>
    <cellStyle name="40% - Accent2 16 7" xfId="22758" xr:uid="{00000000-0005-0000-0000-0000D9580000}"/>
    <cellStyle name="40% - Accent2 16 8" xfId="22759" xr:uid="{00000000-0005-0000-0000-0000DA580000}"/>
    <cellStyle name="40% - Accent2 17" xfId="22760" xr:uid="{00000000-0005-0000-0000-0000DB580000}"/>
    <cellStyle name="40% - Accent2 17 2" xfId="22761" xr:uid="{00000000-0005-0000-0000-0000DC580000}"/>
    <cellStyle name="40% - Accent2 17 2 2" xfId="22762" xr:uid="{00000000-0005-0000-0000-0000DD580000}"/>
    <cellStyle name="40% - Accent2 17 2 2 2" xfId="22763" xr:uid="{00000000-0005-0000-0000-0000DE580000}"/>
    <cellStyle name="40% - Accent2 17 2 2 2 2" xfId="22764" xr:uid="{00000000-0005-0000-0000-0000DF580000}"/>
    <cellStyle name="40% - Accent2 17 2 2 3" xfId="22765" xr:uid="{00000000-0005-0000-0000-0000E0580000}"/>
    <cellStyle name="40% - Accent2 17 2 2 4" xfId="22766" xr:uid="{00000000-0005-0000-0000-0000E1580000}"/>
    <cellStyle name="40% - Accent2 17 2 3" xfId="22767" xr:uid="{00000000-0005-0000-0000-0000E2580000}"/>
    <cellStyle name="40% - Accent2 17 2 3 2" xfId="22768" xr:uid="{00000000-0005-0000-0000-0000E3580000}"/>
    <cellStyle name="40% - Accent2 17 2 3 2 2" xfId="22769" xr:uid="{00000000-0005-0000-0000-0000E4580000}"/>
    <cellStyle name="40% - Accent2 17 2 3 3" xfId="22770" xr:uid="{00000000-0005-0000-0000-0000E5580000}"/>
    <cellStyle name="40% - Accent2 17 2 3 4" xfId="22771" xr:uid="{00000000-0005-0000-0000-0000E6580000}"/>
    <cellStyle name="40% - Accent2 17 2 4" xfId="22772" xr:uid="{00000000-0005-0000-0000-0000E7580000}"/>
    <cellStyle name="40% - Accent2 17 2 4 2" xfId="22773" xr:uid="{00000000-0005-0000-0000-0000E8580000}"/>
    <cellStyle name="40% - Accent2 17 2 5" xfId="22774" xr:uid="{00000000-0005-0000-0000-0000E9580000}"/>
    <cellStyle name="40% - Accent2 17 2 6" xfId="22775" xr:uid="{00000000-0005-0000-0000-0000EA580000}"/>
    <cellStyle name="40% - Accent2 17 3" xfId="22776" xr:uid="{00000000-0005-0000-0000-0000EB580000}"/>
    <cellStyle name="40% - Accent2 17 3 2" xfId="22777" xr:uid="{00000000-0005-0000-0000-0000EC580000}"/>
    <cellStyle name="40% - Accent2 17 3 2 2" xfId="22778" xr:uid="{00000000-0005-0000-0000-0000ED580000}"/>
    <cellStyle name="40% - Accent2 17 3 3" xfId="22779" xr:uid="{00000000-0005-0000-0000-0000EE580000}"/>
    <cellStyle name="40% - Accent2 17 3 4" xfId="22780" xr:uid="{00000000-0005-0000-0000-0000EF580000}"/>
    <cellStyle name="40% - Accent2 17 4" xfId="22781" xr:uid="{00000000-0005-0000-0000-0000F0580000}"/>
    <cellStyle name="40% - Accent2 17 4 2" xfId="22782" xr:uid="{00000000-0005-0000-0000-0000F1580000}"/>
    <cellStyle name="40% - Accent2 17 4 2 2" xfId="22783" xr:uid="{00000000-0005-0000-0000-0000F2580000}"/>
    <cellStyle name="40% - Accent2 17 4 3" xfId="22784" xr:uid="{00000000-0005-0000-0000-0000F3580000}"/>
    <cellStyle name="40% - Accent2 17 4 4" xfId="22785" xr:uid="{00000000-0005-0000-0000-0000F4580000}"/>
    <cellStyle name="40% - Accent2 17 5" xfId="22786" xr:uid="{00000000-0005-0000-0000-0000F5580000}"/>
    <cellStyle name="40% - Accent2 17 5 2" xfId="22787" xr:uid="{00000000-0005-0000-0000-0000F6580000}"/>
    <cellStyle name="40% - Accent2 17 6" xfId="22788" xr:uid="{00000000-0005-0000-0000-0000F7580000}"/>
    <cellStyle name="40% - Accent2 17 7" xfId="22789" xr:uid="{00000000-0005-0000-0000-0000F8580000}"/>
    <cellStyle name="40% - Accent2 18" xfId="22790" xr:uid="{00000000-0005-0000-0000-0000F9580000}"/>
    <cellStyle name="40% - Accent2 18 2" xfId="22791" xr:uid="{00000000-0005-0000-0000-0000FA580000}"/>
    <cellStyle name="40% - Accent2 18 2 2" xfId="22792" xr:uid="{00000000-0005-0000-0000-0000FB580000}"/>
    <cellStyle name="40% - Accent2 18 2 2 2" xfId="22793" xr:uid="{00000000-0005-0000-0000-0000FC580000}"/>
    <cellStyle name="40% - Accent2 18 2 2 2 2" xfId="22794" xr:uid="{00000000-0005-0000-0000-0000FD580000}"/>
    <cellStyle name="40% - Accent2 18 2 2 3" xfId="22795" xr:uid="{00000000-0005-0000-0000-0000FE580000}"/>
    <cellStyle name="40% - Accent2 18 2 2 4" xfId="22796" xr:uid="{00000000-0005-0000-0000-0000FF580000}"/>
    <cellStyle name="40% - Accent2 18 2 3" xfId="22797" xr:uid="{00000000-0005-0000-0000-000000590000}"/>
    <cellStyle name="40% - Accent2 18 2 3 2" xfId="22798" xr:uid="{00000000-0005-0000-0000-000001590000}"/>
    <cellStyle name="40% - Accent2 18 2 3 2 2" xfId="22799" xr:uid="{00000000-0005-0000-0000-000002590000}"/>
    <cellStyle name="40% - Accent2 18 2 3 3" xfId="22800" xr:uid="{00000000-0005-0000-0000-000003590000}"/>
    <cellStyle name="40% - Accent2 18 2 3 4" xfId="22801" xr:uid="{00000000-0005-0000-0000-000004590000}"/>
    <cellStyle name="40% - Accent2 18 2 4" xfId="22802" xr:uid="{00000000-0005-0000-0000-000005590000}"/>
    <cellStyle name="40% - Accent2 18 2 4 2" xfId="22803" xr:uid="{00000000-0005-0000-0000-000006590000}"/>
    <cellStyle name="40% - Accent2 18 2 5" xfId="22804" xr:uid="{00000000-0005-0000-0000-000007590000}"/>
    <cellStyle name="40% - Accent2 18 2 6" xfId="22805" xr:uid="{00000000-0005-0000-0000-000008590000}"/>
    <cellStyle name="40% - Accent2 18 3" xfId="22806" xr:uid="{00000000-0005-0000-0000-000009590000}"/>
    <cellStyle name="40% - Accent2 18 3 2" xfId="22807" xr:uid="{00000000-0005-0000-0000-00000A590000}"/>
    <cellStyle name="40% - Accent2 18 3 2 2" xfId="22808" xr:uid="{00000000-0005-0000-0000-00000B590000}"/>
    <cellStyle name="40% - Accent2 18 3 3" xfId="22809" xr:uid="{00000000-0005-0000-0000-00000C590000}"/>
    <cellStyle name="40% - Accent2 18 3 4" xfId="22810" xr:uid="{00000000-0005-0000-0000-00000D590000}"/>
    <cellStyle name="40% - Accent2 18 4" xfId="22811" xr:uid="{00000000-0005-0000-0000-00000E590000}"/>
    <cellStyle name="40% - Accent2 18 4 2" xfId="22812" xr:uid="{00000000-0005-0000-0000-00000F590000}"/>
    <cellStyle name="40% - Accent2 18 4 2 2" xfId="22813" xr:uid="{00000000-0005-0000-0000-000010590000}"/>
    <cellStyle name="40% - Accent2 18 4 3" xfId="22814" xr:uid="{00000000-0005-0000-0000-000011590000}"/>
    <cellStyle name="40% - Accent2 18 4 4" xfId="22815" xr:uid="{00000000-0005-0000-0000-000012590000}"/>
    <cellStyle name="40% - Accent2 18 5" xfId="22816" xr:uid="{00000000-0005-0000-0000-000013590000}"/>
    <cellStyle name="40% - Accent2 18 5 2" xfId="22817" xr:uid="{00000000-0005-0000-0000-000014590000}"/>
    <cellStyle name="40% - Accent2 18 6" xfId="22818" xr:uid="{00000000-0005-0000-0000-000015590000}"/>
    <cellStyle name="40% - Accent2 18 7" xfId="22819" xr:uid="{00000000-0005-0000-0000-000016590000}"/>
    <cellStyle name="40% - Accent2 19" xfId="22820" xr:uid="{00000000-0005-0000-0000-000017590000}"/>
    <cellStyle name="40% - Accent2 19 2" xfId="22821" xr:uid="{00000000-0005-0000-0000-000018590000}"/>
    <cellStyle name="40% - Accent2 19 2 2" xfId="22822" xr:uid="{00000000-0005-0000-0000-000019590000}"/>
    <cellStyle name="40% - Accent2 19 2 2 2" xfId="22823" xr:uid="{00000000-0005-0000-0000-00001A590000}"/>
    <cellStyle name="40% - Accent2 19 2 2 2 2" xfId="22824" xr:uid="{00000000-0005-0000-0000-00001B590000}"/>
    <cellStyle name="40% - Accent2 19 2 2 3" xfId="22825" xr:uid="{00000000-0005-0000-0000-00001C590000}"/>
    <cellStyle name="40% - Accent2 19 2 2 4" xfId="22826" xr:uid="{00000000-0005-0000-0000-00001D590000}"/>
    <cellStyle name="40% - Accent2 19 2 3" xfId="22827" xr:uid="{00000000-0005-0000-0000-00001E590000}"/>
    <cellStyle name="40% - Accent2 19 2 3 2" xfId="22828" xr:uid="{00000000-0005-0000-0000-00001F590000}"/>
    <cellStyle name="40% - Accent2 19 2 3 2 2" xfId="22829" xr:uid="{00000000-0005-0000-0000-000020590000}"/>
    <cellStyle name="40% - Accent2 19 2 3 3" xfId="22830" xr:uid="{00000000-0005-0000-0000-000021590000}"/>
    <cellStyle name="40% - Accent2 19 2 3 4" xfId="22831" xr:uid="{00000000-0005-0000-0000-000022590000}"/>
    <cellStyle name="40% - Accent2 19 2 4" xfId="22832" xr:uid="{00000000-0005-0000-0000-000023590000}"/>
    <cellStyle name="40% - Accent2 19 2 4 2" xfId="22833" xr:uid="{00000000-0005-0000-0000-000024590000}"/>
    <cellStyle name="40% - Accent2 19 2 5" xfId="22834" xr:uid="{00000000-0005-0000-0000-000025590000}"/>
    <cellStyle name="40% - Accent2 19 2 6" xfId="22835" xr:uid="{00000000-0005-0000-0000-000026590000}"/>
    <cellStyle name="40% - Accent2 19 3" xfId="22836" xr:uid="{00000000-0005-0000-0000-000027590000}"/>
    <cellStyle name="40% - Accent2 19 3 2" xfId="22837" xr:uid="{00000000-0005-0000-0000-000028590000}"/>
    <cellStyle name="40% - Accent2 19 3 2 2" xfId="22838" xr:uid="{00000000-0005-0000-0000-000029590000}"/>
    <cellStyle name="40% - Accent2 19 3 3" xfId="22839" xr:uid="{00000000-0005-0000-0000-00002A590000}"/>
    <cellStyle name="40% - Accent2 19 3 4" xfId="22840" xr:uid="{00000000-0005-0000-0000-00002B590000}"/>
    <cellStyle name="40% - Accent2 19 4" xfId="22841" xr:uid="{00000000-0005-0000-0000-00002C590000}"/>
    <cellStyle name="40% - Accent2 19 4 2" xfId="22842" xr:uid="{00000000-0005-0000-0000-00002D590000}"/>
    <cellStyle name="40% - Accent2 19 4 2 2" xfId="22843" xr:uid="{00000000-0005-0000-0000-00002E590000}"/>
    <cellStyle name="40% - Accent2 19 4 3" xfId="22844" xr:uid="{00000000-0005-0000-0000-00002F590000}"/>
    <cellStyle name="40% - Accent2 19 4 4" xfId="22845" xr:uid="{00000000-0005-0000-0000-000030590000}"/>
    <cellStyle name="40% - Accent2 19 5" xfId="22846" xr:uid="{00000000-0005-0000-0000-000031590000}"/>
    <cellStyle name="40% - Accent2 19 5 2" xfId="22847" xr:uid="{00000000-0005-0000-0000-000032590000}"/>
    <cellStyle name="40% - Accent2 19 6" xfId="22848" xr:uid="{00000000-0005-0000-0000-000033590000}"/>
    <cellStyle name="40% - Accent2 19 7" xfId="22849" xr:uid="{00000000-0005-0000-0000-000034590000}"/>
    <cellStyle name="40% - Accent2 2" xfId="22850" xr:uid="{00000000-0005-0000-0000-000035590000}"/>
    <cellStyle name="40% - Accent2 2 10" xfId="22851" xr:uid="{00000000-0005-0000-0000-000036590000}"/>
    <cellStyle name="40% - Accent2 2 11" xfId="22852" xr:uid="{00000000-0005-0000-0000-000037590000}"/>
    <cellStyle name="40% - Accent2 2 12" xfId="22853" xr:uid="{00000000-0005-0000-0000-000038590000}"/>
    <cellStyle name="40% - Accent2 2 2" xfId="22854" xr:uid="{00000000-0005-0000-0000-000039590000}"/>
    <cellStyle name="40% - Accent2 2 2 10" xfId="22855" xr:uid="{00000000-0005-0000-0000-00003A590000}"/>
    <cellStyle name="40% - Accent2 2 2 2" xfId="22856" xr:uid="{00000000-0005-0000-0000-00003B590000}"/>
    <cellStyle name="40% - Accent2 2 2 2 2" xfId="22857" xr:uid="{00000000-0005-0000-0000-00003C590000}"/>
    <cellStyle name="40% - Accent2 2 2 2 2 2" xfId="22858" xr:uid="{00000000-0005-0000-0000-00003D590000}"/>
    <cellStyle name="40% - Accent2 2 2 2 2 2 2" xfId="22859" xr:uid="{00000000-0005-0000-0000-00003E590000}"/>
    <cellStyle name="40% - Accent2 2 2 2 2 2 2 2" xfId="22860" xr:uid="{00000000-0005-0000-0000-00003F590000}"/>
    <cellStyle name="40% - Accent2 2 2 2 2 2 2 2 2" xfId="22861" xr:uid="{00000000-0005-0000-0000-000040590000}"/>
    <cellStyle name="40% - Accent2 2 2 2 2 2 2 3" xfId="22862" xr:uid="{00000000-0005-0000-0000-000041590000}"/>
    <cellStyle name="40% - Accent2 2 2 2 2 2 2 4" xfId="22863" xr:uid="{00000000-0005-0000-0000-000042590000}"/>
    <cellStyle name="40% - Accent2 2 2 2 2 2 3" xfId="22864" xr:uid="{00000000-0005-0000-0000-000043590000}"/>
    <cellStyle name="40% - Accent2 2 2 2 2 2 3 2" xfId="22865" xr:uid="{00000000-0005-0000-0000-000044590000}"/>
    <cellStyle name="40% - Accent2 2 2 2 2 2 3 2 2" xfId="22866" xr:uid="{00000000-0005-0000-0000-000045590000}"/>
    <cellStyle name="40% - Accent2 2 2 2 2 2 3 3" xfId="22867" xr:uid="{00000000-0005-0000-0000-000046590000}"/>
    <cellStyle name="40% - Accent2 2 2 2 2 2 3 4" xfId="22868" xr:uid="{00000000-0005-0000-0000-000047590000}"/>
    <cellStyle name="40% - Accent2 2 2 2 2 2 4" xfId="22869" xr:uid="{00000000-0005-0000-0000-000048590000}"/>
    <cellStyle name="40% - Accent2 2 2 2 2 2 4 2" xfId="22870" xr:uid="{00000000-0005-0000-0000-000049590000}"/>
    <cellStyle name="40% - Accent2 2 2 2 2 2 5" xfId="22871" xr:uid="{00000000-0005-0000-0000-00004A590000}"/>
    <cellStyle name="40% - Accent2 2 2 2 2 2 6" xfId="22872" xr:uid="{00000000-0005-0000-0000-00004B590000}"/>
    <cellStyle name="40% - Accent2 2 2 2 2 3" xfId="22873" xr:uid="{00000000-0005-0000-0000-00004C590000}"/>
    <cellStyle name="40% - Accent2 2 2 2 2 3 2" xfId="22874" xr:uid="{00000000-0005-0000-0000-00004D590000}"/>
    <cellStyle name="40% - Accent2 2 2 2 2 3 2 2" xfId="22875" xr:uid="{00000000-0005-0000-0000-00004E590000}"/>
    <cellStyle name="40% - Accent2 2 2 2 2 3 3" xfId="22876" xr:uid="{00000000-0005-0000-0000-00004F590000}"/>
    <cellStyle name="40% - Accent2 2 2 2 2 3 4" xfId="22877" xr:uid="{00000000-0005-0000-0000-000050590000}"/>
    <cellStyle name="40% - Accent2 2 2 2 2 4" xfId="22878" xr:uid="{00000000-0005-0000-0000-000051590000}"/>
    <cellStyle name="40% - Accent2 2 2 2 2 4 2" xfId="22879" xr:uid="{00000000-0005-0000-0000-000052590000}"/>
    <cellStyle name="40% - Accent2 2 2 2 2 4 2 2" xfId="22880" xr:uid="{00000000-0005-0000-0000-000053590000}"/>
    <cellStyle name="40% - Accent2 2 2 2 2 4 3" xfId="22881" xr:uid="{00000000-0005-0000-0000-000054590000}"/>
    <cellStyle name="40% - Accent2 2 2 2 2 4 4" xfId="22882" xr:uid="{00000000-0005-0000-0000-000055590000}"/>
    <cellStyle name="40% - Accent2 2 2 2 2 5" xfId="22883" xr:uid="{00000000-0005-0000-0000-000056590000}"/>
    <cellStyle name="40% - Accent2 2 2 2 2 5 2" xfId="22884" xr:uid="{00000000-0005-0000-0000-000057590000}"/>
    <cellStyle name="40% - Accent2 2 2 2 2 6" xfId="22885" xr:uid="{00000000-0005-0000-0000-000058590000}"/>
    <cellStyle name="40% - Accent2 2 2 2 2 7" xfId="22886" xr:uid="{00000000-0005-0000-0000-000059590000}"/>
    <cellStyle name="40% - Accent2 2 2 2 3" xfId="22887" xr:uid="{00000000-0005-0000-0000-00005A590000}"/>
    <cellStyle name="40% - Accent2 2 2 2 3 2" xfId="22888" xr:uid="{00000000-0005-0000-0000-00005B590000}"/>
    <cellStyle name="40% - Accent2 2 2 2 3 2 2" xfId="22889" xr:uid="{00000000-0005-0000-0000-00005C590000}"/>
    <cellStyle name="40% - Accent2 2 2 2 3 2 2 2" xfId="22890" xr:uid="{00000000-0005-0000-0000-00005D590000}"/>
    <cellStyle name="40% - Accent2 2 2 2 3 2 3" xfId="22891" xr:uid="{00000000-0005-0000-0000-00005E590000}"/>
    <cellStyle name="40% - Accent2 2 2 2 3 2 4" xfId="22892" xr:uid="{00000000-0005-0000-0000-00005F590000}"/>
    <cellStyle name="40% - Accent2 2 2 2 3 3" xfId="22893" xr:uid="{00000000-0005-0000-0000-000060590000}"/>
    <cellStyle name="40% - Accent2 2 2 2 3 3 2" xfId="22894" xr:uid="{00000000-0005-0000-0000-000061590000}"/>
    <cellStyle name="40% - Accent2 2 2 2 3 3 2 2" xfId="22895" xr:uid="{00000000-0005-0000-0000-000062590000}"/>
    <cellStyle name="40% - Accent2 2 2 2 3 3 3" xfId="22896" xr:uid="{00000000-0005-0000-0000-000063590000}"/>
    <cellStyle name="40% - Accent2 2 2 2 3 3 4" xfId="22897" xr:uid="{00000000-0005-0000-0000-000064590000}"/>
    <cellStyle name="40% - Accent2 2 2 2 3 4" xfId="22898" xr:uid="{00000000-0005-0000-0000-000065590000}"/>
    <cellStyle name="40% - Accent2 2 2 2 3 4 2" xfId="22899" xr:uid="{00000000-0005-0000-0000-000066590000}"/>
    <cellStyle name="40% - Accent2 2 2 2 3 5" xfId="22900" xr:uid="{00000000-0005-0000-0000-000067590000}"/>
    <cellStyle name="40% - Accent2 2 2 2 3 6" xfId="22901" xr:uid="{00000000-0005-0000-0000-000068590000}"/>
    <cellStyle name="40% - Accent2 2 2 2 4" xfId="22902" xr:uid="{00000000-0005-0000-0000-000069590000}"/>
    <cellStyle name="40% - Accent2 2 2 2 4 2" xfId="22903" xr:uid="{00000000-0005-0000-0000-00006A590000}"/>
    <cellStyle name="40% - Accent2 2 2 2 4 2 2" xfId="22904" xr:uid="{00000000-0005-0000-0000-00006B590000}"/>
    <cellStyle name="40% - Accent2 2 2 2 4 3" xfId="22905" xr:uid="{00000000-0005-0000-0000-00006C590000}"/>
    <cellStyle name="40% - Accent2 2 2 2 4 4" xfId="22906" xr:uid="{00000000-0005-0000-0000-00006D590000}"/>
    <cellStyle name="40% - Accent2 2 2 2 5" xfId="22907" xr:uid="{00000000-0005-0000-0000-00006E590000}"/>
    <cellStyle name="40% - Accent2 2 2 2 5 2" xfId="22908" xr:uid="{00000000-0005-0000-0000-00006F590000}"/>
    <cellStyle name="40% - Accent2 2 2 2 5 2 2" xfId="22909" xr:uid="{00000000-0005-0000-0000-000070590000}"/>
    <cellStyle name="40% - Accent2 2 2 2 5 3" xfId="22910" xr:uid="{00000000-0005-0000-0000-000071590000}"/>
    <cellStyle name="40% - Accent2 2 2 2 5 4" xfId="22911" xr:uid="{00000000-0005-0000-0000-000072590000}"/>
    <cellStyle name="40% - Accent2 2 2 2 6" xfId="22912" xr:uid="{00000000-0005-0000-0000-000073590000}"/>
    <cellStyle name="40% - Accent2 2 2 2 6 2" xfId="22913" xr:uid="{00000000-0005-0000-0000-000074590000}"/>
    <cellStyle name="40% - Accent2 2 2 2 7" xfId="22914" xr:uid="{00000000-0005-0000-0000-000075590000}"/>
    <cellStyle name="40% - Accent2 2 2 2 8" xfId="22915" xr:uid="{00000000-0005-0000-0000-000076590000}"/>
    <cellStyle name="40% - Accent2 2 2 3" xfId="22916" xr:uid="{00000000-0005-0000-0000-000077590000}"/>
    <cellStyle name="40% - Accent2 2 2 3 2" xfId="22917" xr:uid="{00000000-0005-0000-0000-000078590000}"/>
    <cellStyle name="40% - Accent2 2 2 3 2 2" xfId="22918" xr:uid="{00000000-0005-0000-0000-000079590000}"/>
    <cellStyle name="40% - Accent2 2 2 3 2 2 2" xfId="22919" xr:uid="{00000000-0005-0000-0000-00007A590000}"/>
    <cellStyle name="40% - Accent2 2 2 3 2 2 2 2" xfId="22920" xr:uid="{00000000-0005-0000-0000-00007B590000}"/>
    <cellStyle name="40% - Accent2 2 2 3 2 2 3" xfId="22921" xr:uid="{00000000-0005-0000-0000-00007C590000}"/>
    <cellStyle name="40% - Accent2 2 2 3 2 2 4" xfId="22922" xr:uid="{00000000-0005-0000-0000-00007D590000}"/>
    <cellStyle name="40% - Accent2 2 2 3 2 3" xfId="22923" xr:uid="{00000000-0005-0000-0000-00007E590000}"/>
    <cellStyle name="40% - Accent2 2 2 3 2 3 2" xfId="22924" xr:uid="{00000000-0005-0000-0000-00007F590000}"/>
    <cellStyle name="40% - Accent2 2 2 3 2 3 2 2" xfId="22925" xr:uid="{00000000-0005-0000-0000-000080590000}"/>
    <cellStyle name="40% - Accent2 2 2 3 2 3 3" xfId="22926" xr:uid="{00000000-0005-0000-0000-000081590000}"/>
    <cellStyle name="40% - Accent2 2 2 3 2 3 4" xfId="22927" xr:uid="{00000000-0005-0000-0000-000082590000}"/>
    <cellStyle name="40% - Accent2 2 2 3 2 4" xfId="22928" xr:uid="{00000000-0005-0000-0000-000083590000}"/>
    <cellStyle name="40% - Accent2 2 2 3 2 4 2" xfId="22929" xr:uid="{00000000-0005-0000-0000-000084590000}"/>
    <cellStyle name="40% - Accent2 2 2 3 2 5" xfId="22930" xr:uid="{00000000-0005-0000-0000-000085590000}"/>
    <cellStyle name="40% - Accent2 2 2 3 2 6" xfId="22931" xr:uid="{00000000-0005-0000-0000-000086590000}"/>
    <cellStyle name="40% - Accent2 2 2 3 3" xfId="22932" xr:uid="{00000000-0005-0000-0000-000087590000}"/>
    <cellStyle name="40% - Accent2 2 2 3 3 2" xfId="22933" xr:uid="{00000000-0005-0000-0000-000088590000}"/>
    <cellStyle name="40% - Accent2 2 2 3 3 2 2" xfId="22934" xr:uid="{00000000-0005-0000-0000-000089590000}"/>
    <cellStyle name="40% - Accent2 2 2 3 3 3" xfId="22935" xr:uid="{00000000-0005-0000-0000-00008A590000}"/>
    <cellStyle name="40% - Accent2 2 2 3 3 4" xfId="22936" xr:uid="{00000000-0005-0000-0000-00008B590000}"/>
    <cellStyle name="40% - Accent2 2 2 3 4" xfId="22937" xr:uid="{00000000-0005-0000-0000-00008C590000}"/>
    <cellStyle name="40% - Accent2 2 2 3 4 2" xfId="22938" xr:uid="{00000000-0005-0000-0000-00008D590000}"/>
    <cellStyle name="40% - Accent2 2 2 3 4 2 2" xfId="22939" xr:uid="{00000000-0005-0000-0000-00008E590000}"/>
    <cellStyle name="40% - Accent2 2 2 3 4 3" xfId="22940" xr:uid="{00000000-0005-0000-0000-00008F590000}"/>
    <cellStyle name="40% - Accent2 2 2 3 4 4" xfId="22941" xr:uid="{00000000-0005-0000-0000-000090590000}"/>
    <cellStyle name="40% - Accent2 2 2 3 5" xfId="22942" xr:uid="{00000000-0005-0000-0000-000091590000}"/>
    <cellStyle name="40% - Accent2 2 2 3 5 2" xfId="22943" xr:uid="{00000000-0005-0000-0000-000092590000}"/>
    <cellStyle name="40% - Accent2 2 2 3 6" xfId="22944" xr:uid="{00000000-0005-0000-0000-000093590000}"/>
    <cellStyle name="40% - Accent2 2 2 3 7" xfId="22945" xr:uid="{00000000-0005-0000-0000-000094590000}"/>
    <cellStyle name="40% - Accent2 2 2 4" xfId="22946" xr:uid="{00000000-0005-0000-0000-000095590000}"/>
    <cellStyle name="40% - Accent2 2 2 5" xfId="22947" xr:uid="{00000000-0005-0000-0000-000096590000}"/>
    <cellStyle name="40% - Accent2 2 2 5 2" xfId="22948" xr:uid="{00000000-0005-0000-0000-000097590000}"/>
    <cellStyle name="40% - Accent2 2 2 5 2 2" xfId="22949" xr:uid="{00000000-0005-0000-0000-000098590000}"/>
    <cellStyle name="40% - Accent2 2 2 5 2 2 2" xfId="22950" xr:uid="{00000000-0005-0000-0000-000099590000}"/>
    <cellStyle name="40% - Accent2 2 2 5 2 3" xfId="22951" xr:uid="{00000000-0005-0000-0000-00009A590000}"/>
    <cellStyle name="40% - Accent2 2 2 5 2 4" xfId="22952" xr:uid="{00000000-0005-0000-0000-00009B590000}"/>
    <cellStyle name="40% - Accent2 2 2 5 3" xfId="22953" xr:uid="{00000000-0005-0000-0000-00009C590000}"/>
    <cellStyle name="40% - Accent2 2 2 5 3 2" xfId="22954" xr:uid="{00000000-0005-0000-0000-00009D590000}"/>
    <cellStyle name="40% - Accent2 2 2 5 3 2 2" xfId="22955" xr:uid="{00000000-0005-0000-0000-00009E590000}"/>
    <cellStyle name="40% - Accent2 2 2 5 3 3" xfId="22956" xr:uid="{00000000-0005-0000-0000-00009F590000}"/>
    <cellStyle name="40% - Accent2 2 2 5 3 4" xfId="22957" xr:uid="{00000000-0005-0000-0000-0000A0590000}"/>
    <cellStyle name="40% - Accent2 2 2 5 4" xfId="22958" xr:uid="{00000000-0005-0000-0000-0000A1590000}"/>
    <cellStyle name="40% - Accent2 2 2 5 4 2" xfId="22959" xr:uid="{00000000-0005-0000-0000-0000A2590000}"/>
    <cellStyle name="40% - Accent2 2 2 5 5" xfId="22960" xr:uid="{00000000-0005-0000-0000-0000A3590000}"/>
    <cellStyle name="40% - Accent2 2 2 5 6" xfId="22961" xr:uid="{00000000-0005-0000-0000-0000A4590000}"/>
    <cellStyle name="40% - Accent2 2 2 6" xfId="22962" xr:uid="{00000000-0005-0000-0000-0000A5590000}"/>
    <cellStyle name="40% - Accent2 2 2 6 2" xfId="22963" xr:uid="{00000000-0005-0000-0000-0000A6590000}"/>
    <cellStyle name="40% - Accent2 2 2 6 2 2" xfId="22964" xr:uid="{00000000-0005-0000-0000-0000A7590000}"/>
    <cellStyle name="40% - Accent2 2 2 6 3" xfId="22965" xr:uid="{00000000-0005-0000-0000-0000A8590000}"/>
    <cellStyle name="40% - Accent2 2 2 6 4" xfId="22966" xr:uid="{00000000-0005-0000-0000-0000A9590000}"/>
    <cellStyle name="40% - Accent2 2 2 7" xfId="22967" xr:uid="{00000000-0005-0000-0000-0000AA590000}"/>
    <cellStyle name="40% - Accent2 2 2 7 2" xfId="22968" xr:uid="{00000000-0005-0000-0000-0000AB590000}"/>
    <cellStyle name="40% - Accent2 2 2 7 2 2" xfId="22969" xr:uid="{00000000-0005-0000-0000-0000AC590000}"/>
    <cellStyle name="40% - Accent2 2 2 7 3" xfId="22970" xr:uid="{00000000-0005-0000-0000-0000AD590000}"/>
    <cellStyle name="40% - Accent2 2 2 7 4" xfId="22971" xr:uid="{00000000-0005-0000-0000-0000AE590000}"/>
    <cellStyle name="40% - Accent2 2 2 8" xfId="22972" xr:uid="{00000000-0005-0000-0000-0000AF590000}"/>
    <cellStyle name="40% - Accent2 2 2 8 2" xfId="22973" xr:uid="{00000000-0005-0000-0000-0000B0590000}"/>
    <cellStyle name="40% - Accent2 2 2 9" xfId="22974" xr:uid="{00000000-0005-0000-0000-0000B1590000}"/>
    <cellStyle name="40% - Accent2 2 3" xfId="22975" xr:uid="{00000000-0005-0000-0000-0000B2590000}"/>
    <cellStyle name="40% - Accent2 2 3 2" xfId="22976" xr:uid="{00000000-0005-0000-0000-0000B3590000}"/>
    <cellStyle name="40% - Accent2 2 3 2 2" xfId="22977" xr:uid="{00000000-0005-0000-0000-0000B4590000}"/>
    <cellStyle name="40% - Accent2 2 3 2 2 2" xfId="22978" xr:uid="{00000000-0005-0000-0000-0000B5590000}"/>
    <cellStyle name="40% - Accent2 2 3 2 2 2 2" xfId="22979" xr:uid="{00000000-0005-0000-0000-0000B6590000}"/>
    <cellStyle name="40% - Accent2 2 3 2 2 2 2 2" xfId="22980" xr:uid="{00000000-0005-0000-0000-0000B7590000}"/>
    <cellStyle name="40% - Accent2 2 3 2 2 2 3" xfId="22981" xr:uid="{00000000-0005-0000-0000-0000B8590000}"/>
    <cellStyle name="40% - Accent2 2 3 2 2 2 4" xfId="22982" xr:uid="{00000000-0005-0000-0000-0000B9590000}"/>
    <cellStyle name="40% - Accent2 2 3 2 2 3" xfId="22983" xr:uid="{00000000-0005-0000-0000-0000BA590000}"/>
    <cellStyle name="40% - Accent2 2 3 2 2 3 2" xfId="22984" xr:uid="{00000000-0005-0000-0000-0000BB590000}"/>
    <cellStyle name="40% - Accent2 2 3 2 2 3 2 2" xfId="22985" xr:uid="{00000000-0005-0000-0000-0000BC590000}"/>
    <cellStyle name="40% - Accent2 2 3 2 2 3 3" xfId="22986" xr:uid="{00000000-0005-0000-0000-0000BD590000}"/>
    <cellStyle name="40% - Accent2 2 3 2 2 3 4" xfId="22987" xr:uid="{00000000-0005-0000-0000-0000BE590000}"/>
    <cellStyle name="40% - Accent2 2 3 2 2 4" xfId="22988" xr:uid="{00000000-0005-0000-0000-0000BF590000}"/>
    <cellStyle name="40% - Accent2 2 3 2 2 4 2" xfId="22989" xr:uid="{00000000-0005-0000-0000-0000C0590000}"/>
    <cellStyle name="40% - Accent2 2 3 2 2 5" xfId="22990" xr:uid="{00000000-0005-0000-0000-0000C1590000}"/>
    <cellStyle name="40% - Accent2 2 3 2 2 6" xfId="22991" xr:uid="{00000000-0005-0000-0000-0000C2590000}"/>
    <cellStyle name="40% - Accent2 2 3 2 3" xfId="22992" xr:uid="{00000000-0005-0000-0000-0000C3590000}"/>
    <cellStyle name="40% - Accent2 2 3 2 3 2" xfId="22993" xr:uid="{00000000-0005-0000-0000-0000C4590000}"/>
    <cellStyle name="40% - Accent2 2 3 2 3 2 2" xfId="22994" xr:uid="{00000000-0005-0000-0000-0000C5590000}"/>
    <cellStyle name="40% - Accent2 2 3 2 3 3" xfId="22995" xr:uid="{00000000-0005-0000-0000-0000C6590000}"/>
    <cellStyle name="40% - Accent2 2 3 2 3 4" xfId="22996" xr:uid="{00000000-0005-0000-0000-0000C7590000}"/>
    <cellStyle name="40% - Accent2 2 3 2 4" xfId="22997" xr:uid="{00000000-0005-0000-0000-0000C8590000}"/>
    <cellStyle name="40% - Accent2 2 3 2 4 2" xfId="22998" xr:uid="{00000000-0005-0000-0000-0000C9590000}"/>
    <cellStyle name="40% - Accent2 2 3 2 4 2 2" xfId="22999" xr:uid="{00000000-0005-0000-0000-0000CA590000}"/>
    <cellStyle name="40% - Accent2 2 3 2 4 3" xfId="23000" xr:uid="{00000000-0005-0000-0000-0000CB590000}"/>
    <cellStyle name="40% - Accent2 2 3 2 4 4" xfId="23001" xr:uid="{00000000-0005-0000-0000-0000CC590000}"/>
    <cellStyle name="40% - Accent2 2 3 2 5" xfId="23002" xr:uid="{00000000-0005-0000-0000-0000CD590000}"/>
    <cellStyle name="40% - Accent2 2 3 2 5 2" xfId="23003" xr:uid="{00000000-0005-0000-0000-0000CE590000}"/>
    <cellStyle name="40% - Accent2 2 3 2 6" xfId="23004" xr:uid="{00000000-0005-0000-0000-0000CF590000}"/>
    <cellStyle name="40% - Accent2 2 3 2 7" xfId="23005" xr:uid="{00000000-0005-0000-0000-0000D0590000}"/>
    <cellStyle name="40% - Accent2 2 3 3" xfId="23006" xr:uid="{00000000-0005-0000-0000-0000D1590000}"/>
    <cellStyle name="40% - Accent2 2 3 3 2" xfId="23007" xr:uid="{00000000-0005-0000-0000-0000D2590000}"/>
    <cellStyle name="40% - Accent2 2 3 3 2 2" xfId="23008" xr:uid="{00000000-0005-0000-0000-0000D3590000}"/>
    <cellStyle name="40% - Accent2 2 3 3 2 2 2" xfId="23009" xr:uid="{00000000-0005-0000-0000-0000D4590000}"/>
    <cellStyle name="40% - Accent2 2 3 3 2 3" xfId="23010" xr:uid="{00000000-0005-0000-0000-0000D5590000}"/>
    <cellStyle name="40% - Accent2 2 3 3 2 4" xfId="23011" xr:uid="{00000000-0005-0000-0000-0000D6590000}"/>
    <cellStyle name="40% - Accent2 2 3 3 3" xfId="23012" xr:uid="{00000000-0005-0000-0000-0000D7590000}"/>
    <cellStyle name="40% - Accent2 2 3 3 3 2" xfId="23013" xr:uid="{00000000-0005-0000-0000-0000D8590000}"/>
    <cellStyle name="40% - Accent2 2 3 3 3 2 2" xfId="23014" xr:uid="{00000000-0005-0000-0000-0000D9590000}"/>
    <cellStyle name="40% - Accent2 2 3 3 3 3" xfId="23015" xr:uid="{00000000-0005-0000-0000-0000DA590000}"/>
    <cellStyle name="40% - Accent2 2 3 3 3 4" xfId="23016" xr:uid="{00000000-0005-0000-0000-0000DB590000}"/>
    <cellStyle name="40% - Accent2 2 3 3 4" xfId="23017" xr:uid="{00000000-0005-0000-0000-0000DC590000}"/>
    <cellStyle name="40% - Accent2 2 3 3 4 2" xfId="23018" xr:uid="{00000000-0005-0000-0000-0000DD590000}"/>
    <cellStyle name="40% - Accent2 2 3 3 5" xfId="23019" xr:uid="{00000000-0005-0000-0000-0000DE590000}"/>
    <cellStyle name="40% - Accent2 2 3 3 6" xfId="23020" xr:uid="{00000000-0005-0000-0000-0000DF590000}"/>
    <cellStyle name="40% - Accent2 2 3 4" xfId="23021" xr:uid="{00000000-0005-0000-0000-0000E0590000}"/>
    <cellStyle name="40% - Accent2 2 3 4 2" xfId="23022" xr:uid="{00000000-0005-0000-0000-0000E1590000}"/>
    <cellStyle name="40% - Accent2 2 3 4 2 2" xfId="23023" xr:uid="{00000000-0005-0000-0000-0000E2590000}"/>
    <cellStyle name="40% - Accent2 2 3 4 3" xfId="23024" xr:uid="{00000000-0005-0000-0000-0000E3590000}"/>
    <cellStyle name="40% - Accent2 2 3 4 4" xfId="23025" xr:uid="{00000000-0005-0000-0000-0000E4590000}"/>
    <cellStyle name="40% - Accent2 2 3 5" xfId="23026" xr:uid="{00000000-0005-0000-0000-0000E5590000}"/>
    <cellStyle name="40% - Accent2 2 3 5 2" xfId="23027" xr:uid="{00000000-0005-0000-0000-0000E6590000}"/>
    <cellStyle name="40% - Accent2 2 3 5 2 2" xfId="23028" xr:uid="{00000000-0005-0000-0000-0000E7590000}"/>
    <cellStyle name="40% - Accent2 2 3 5 3" xfId="23029" xr:uid="{00000000-0005-0000-0000-0000E8590000}"/>
    <cellStyle name="40% - Accent2 2 3 5 4" xfId="23030" xr:uid="{00000000-0005-0000-0000-0000E9590000}"/>
    <cellStyle name="40% - Accent2 2 3 6" xfId="23031" xr:uid="{00000000-0005-0000-0000-0000EA590000}"/>
    <cellStyle name="40% - Accent2 2 3 6 2" xfId="23032" xr:uid="{00000000-0005-0000-0000-0000EB590000}"/>
    <cellStyle name="40% - Accent2 2 3 7" xfId="23033" xr:uid="{00000000-0005-0000-0000-0000EC590000}"/>
    <cellStyle name="40% - Accent2 2 3 8" xfId="23034" xr:uid="{00000000-0005-0000-0000-0000ED590000}"/>
    <cellStyle name="40% - Accent2 2 4" xfId="23035" xr:uid="{00000000-0005-0000-0000-0000EE590000}"/>
    <cellStyle name="40% - Accent2 2 4 2" xfId="23036" xr:uid="{00000000-0005-0000-0000-0000EF590000}"/>
    <cellStyle name="40% - Accent2 2 4 2 2" xfId="23037" xr:uid="{00000000-0005-0000-0000-0000F0590000}"/>
    <cellStyle name="40% - Accent2 2 4 2 2 2" xfId="23038" xr:uid="{00000000-0005-0000-0000-0000F1590000}"/>
    <cellStyle name="40% - Accent2 2 4 2 2 2 2" xfId="23039" xr:uid="{00000000-0005-0000-0000-0000F2590000}"/>
    <cellStyle name="40% - Accent2 2 4 2 2 3" xfId="23040" xr:uid="{00000000-0005-0000-0000-0000F3590000}"/>
    <cellStyle name="40% - Accent2 2 4 2 2 4" xfId="23041" xr:uid="{00000000-0005-0000-0000-0000F4590000}"/>
    <cellStyle name="40% - Accent2 2 4 2 3" xfId="23042" xr:uid="{00000000-0005-0000-0000-0000F5590000}"/>
    <cellStyle name="40% - Accent2 2 4 2 3 2" xfId="23043" xr:uid="{00000000-0005-0000-0000-0000F6590000}"/>
    <cellStyle name="40% - Accent2 2 4 2 3 2 2" xfId="23044" xr:uid="{00000000-0005-0000-0000-0000F7590000}"/>
    <cellStyle name="40% - Accent2 2 4 2 3 3" xfId="23045" xr:uid="{00000000-0005-0000-0000-0000F8590000}"/>
    <cellStyle name="40% - Accent2 2 4 2 3 4" xfId="23046" xr:uid="{00000000-0005-0000-0000-0000F9590000}"/>
    <cellStyle name="40% - Accent2 2 4 2 4" xfId="23047" xr:uid="{00000000-0005-0000-0000-0000FA590000}"/>
    <cellStyle name="40% - Accent2 2 4 2 4 2" xfId="23048" xr:uid="{00000000-0005-0000-0000-0000FB590000}"/>
    <cellStyle name="40% - Accent2 2 4 2 5" xfId="23049" xr:uid="{00000000-0005-0000-0000-0000FC590000}"/>
    <cellStyle name="40% - Accent2 2 4 2 6" xfId="23050" xr:uid="{00000000-0005-0000-0000-0000FD590000}"/>
    <cellStyle name="40% - Accent2 2 4 3" xfId="23051" xr:uid="{00000000-0005-0000-0000-0000FE590000}"/>
    <cellStyle name="40% - Accent2 2 4 3 2" xfId="23052" xr:uid="{00000000-0005-0000-0000-0000FF590000}"/>
    <cellStyle name="40% - Accent2 2 4 3 2 2" xfId="23053" xr:uid="{00000000-0005-0000-0000-0000005A0000}"/>
    <cellStyle name="40% - Accent2 2 4 3 3" xfId="23054" xr:uid="{00000000-0005-0000-0000-0000015A0000}"/>
    <cellStyle name="40% - Accent2 2 4 3 4" xfId="23055" xr:uid="{00000000-0005-0000-0000-0000025A0000}"/>
    <cellStyle name="40% - Accent2 2 4 4" xfId="23056" xr:uid="{00000000-0005-0000-0000-0000035A0000}"/>
    <cellStyle name="40% - Accent2 2 4 4 2" xfId="23057" xr:uid="{00000000-0005-0000-0000-0000045A0000}"/>
    <cellStyle name="40% - Accent2 2 4 4 2 2" xfId="23058" xr:uid="{00000000-0005-0000-0000-0000055A0000}"/>
    <cellStyle name="40% - Accent2 2 4 4 3" xfId="23059" xr:uid="{00000000-0005-0000-0000-0000065A0000}"/>
    <cellStyle name="40% - Accent2 2 4 4 4" xfId="23060" xr:uid="{00000000-0005-0000-0000-0000075A0000}"/>
    <cellStyle name="40% - Accent2 2 4 5" xfId="23061" xr:uid="{00000000-0005-0000-0000-0000085A0000}"/>
    <cellStyle name="40% - Accent2 2 4 5 2" xfId="23062" xr:uid="{00000000-0005-0000-0000-0000095A0000}"/>
    <cellStyle name="40% - Accent2 2 4 6" xfId="23063" xr:uid="{00000000-0005-0000-0000-00000A5A0000}"/>
    <cellStyle name="40% - Accent2 2 4 7" xfId="23064" xr:uid="{00000000-0005-0000-0000-00000B5A0000}"/>
    <cellStyle name="40% - Accent2 2 5" xfId="23065" xr:uid="{00000000-0005-0000-0000-00000C5A0000}"/>
    <cellStyle name="40% - Accent2 2 6" xfId="23066" xr:uid="{00000000-0005-0000-0000-00000D5A0000}"/>
    <cellStyle name="40% - Accent2 2 6 2" xfId="23067" xr:uid="{00000000-0005-0000-0000-00000E5A0000}"/>
    <cellStyle name="40% - Accent2 2 6 2 2" xfId="23068" xr:uid="{00000000-0005-0000-0000-00000F5A0000}"/>
    <cellStyle name="40% - Accent2 2 6 2 2 2" xfId="23069" xr:uid="{00000000-0005-0000-0000-0000105A0000}"/>
    <cellStyle name="40% - Accent2 2 6 2 3" xfId="23070" xr:uid="{00000000-0005-0000-0000-0000115A0000}"/>
    <cellStyle name="40% - Accent2 2 6 2 4" xfId="23071" xr:uid="{00000000-0005-0000-0000-0000125A0000}"/>
    <cellStyle name="40% - Accent2 2 6 3" xfId="23072" xr:uid="{00000000-0005-0000-0000-0000135A0000}"/>
    <cellStyle name="40% - Accent2 2 6 3 2" xfId="23073" xr:uid="{00000000-0005-0000-0000-0000145A0000}"/>
    <cellStyle name="40% - Accent2 2 6 3 2 2" xfId="23074" xr:uid="{00000000-0005-0000-0000-0000155A0000}"/>
    <cellStyle name="40% - Accent2 2 6 3 3" xfId="23075" xr:uid="{00000000-0005-0000-0000-0000165A0000}"/>
    <cellStyle name="40% - Accent2 2 6 3 4" xfId="23076" xr:uid="{00000000-0005-0000-0000-0000175A0000}"/>
    <cellStyle name="40% - Accent2 2 6 4" xfId="23077" xr:uid="{00000000-0005-0000-0000-0000185A0000}"/>
    <cellStyle name="40% - Accent2 2 6 4 2" xfId="23078" xr:uid="{00000000-0005-0000-0000-0000195A0000}"/>
    <cellStyle name="40% - Accent2 2 6 5" xfId="23079" xr:uid="{00000000-0005-0000-0000-00001A5A0000}"/>
    <cellStyle name="40% - Accent2 2 6 6" xfId="23080" xr:uid="{00000000-0005-0000-0000-00001B5A0000}"/>
    <cellStyle name="40% - Accent2 2 7" xfId="23081" xr:uid="{00000000-0005-0000-0000-00001C5A0000}"/>
    <cellStyle name="40% - Accent2 2 7 2" xfId="23082" xr:uid="{00000000-0005-0000-0000-00001D5A0000}"/>
    <cellStyle name="40% - Accent2 2 7 2 2" xfId="23083" xr:uid="{00000000-0005-0000-0000-00001E5A0000}"/>
    <cellStyle name="40% - Accent2 2 7 3" xfId="23084" xr:uid="{00000000-0005-0000-0000-00001F5A0000}"/>
    <cellStyle name="40% - Accent2 2 7 4" xfId="23085" xr:uid="{00000000-0005-0000-0000-0000205A0000}"/>
    <cellStyle name="40% - Accent2 2 8" xfId="23086" xr:uid="{00000000-0005-0000-0000-0000215A0000}"/>
    <cellStyle name="40% - Accent2 2 8 2" xfId="23087" xr:uid="{00000000-0005-0000-0000-0000225A0000}"/>
    <cellStyle name="40% - Accent2 2 8 2 2" xfId="23088" xr:uid="{00000000-0005-0000-0000-0000235A0000}"/>
    <cellStyle name="40% - Accent2 2 8 3" xfId="23089" xr:uid="{00000000-0005-0000-0000-0000245A0000}"/>
    <cellStyle name="40% - Accent2 2 8 4" xfId="23090" xr:uid="{00000000-0005-0000-0000-0000255A0000}"/>
    <cellStyle name="40% - Accent2 2 9" xfId="23091" xr:uid="{00000000-0005-0000-0000-0000265A0000}"/>
    <cellStyle name="40% - Accent2 2 9 2" xfId="23092" xr:uid="{00000000-0005-0000-0000-0000275A0000}"/>
    <cellStyle name="40% - Accent2 20" xfId="23093" xr:uid="{00000000-0005-0000-0000-0000285A0000}"/>
    <cellStyle name="40% - Accent2 20 2" xfId="23094" xr:uid="{00000000-0005-0000-0000-0000295A0000}"/>
    <cellStyle name="40% - Accent2 20 2 2" xfId="23095" xr:uid="{00000000-0005-0000-0000-00002A5A0000}"/>
    <cellStyle name="40% - Accent2 20 2 2 2" xfId="23096" xr:uid="{00000000-0005-0000-0000-00002B5A0000}"/>
    <cellStyle name="40% - Accent2 20 2 2 2 2" xfId="23097" xr:uid="{00000000-0005-0000-0000-00002C5A0000}"/>
    <cellStyle name="40% - Accent2 20 2 2 3" xfId="23098" xr:uid="{00000000-0005-0000-0000-00002D5A0000}"/>
    <cellStyle name="40% - Accent2 20 2 2 4" xfId="23099" xr:uid="{00000000-0005-0000-0000-00002E5A0000}"/>
    <cellStyle name="40% - Accent2 20 2 3" xfId="23100" xr:uid="{00000000-0005-0000-0000-00002F5A0000}"/>
    <cellStyle name="40% - Accent2 20 2 3 2" xfId="23101" xr:uid="{00000000-0005-0000-0000-0000305A0000}"/>
    <cellStyle name="40% - Accent2 20 2 3 2 2" xfId="23102" xr:uid="{00000000-0005-0000-0000-0000315A0000}"/>
    <cellStyle name="40% - Accent2 20 2 3 3" xfId="23103" xr:uid="{00000000-0005-0000-0000-0000325A0000}"/>
    <cellStyle name="40% - Accent2 20 2 3 4" xfId="23104" xr:uid="{00000000-0005-0000-0000-0000335A0000}"/>
    <cellStyle name="40% - Accent2 20 2 4" xfId="23105" xr:uid="{00000000-0005-0000-0000-0000345A0000}"/>
    <cellStyle name="40% - Accent2 20 2 4 2" xfId="23106" xr:uid="{00000000-0005-0000-0000-0000355A0000}"/>
    <cellStyle name="40% - Accent2 20 2 5" xfId="23107" xr:uid="{00000000-0005-0000-0000-0000365A0000}"/>
    <cellStyle name="40% - Accent2 20 2 6" xfId="23108" xr:uid="{00000000-0005-0000-0000-0000375A0000}"/>
    <cellStyle name="40% - Accent2 20 3" xfId="23109" xr:uid="{00000000-0005-0000-0000-0000385A0000}"/>
    <cellStyle name="40% - Accent2 20 3 2" xfId="23110" xr:uid="{00000000-0005-0000-0000-0000395A0000}"/>
    <cellStyle name="40% - Accent2 20 3 2 2" xfId="23111" xr:uid="{00000000-0005-0000-0000-00003A5A0000}"/>
    <cellStyle name="40% - Accent2 20 3 3" xfId="23112" xr:uid="{00000000-0005-0000-0000-00003B5A0000}"/>
    <cellStyle name="40% - Accent2 20 3 4" xfId="23113" xr:uid="{00000000-0005-0000-0000-00003C5A0000}"/>
    <cellStyle name="40% - Accent2 20 4" xfId="23114" xr:uid="{00000000-0005-0000-0000-00003D5A0000}"/>
    <cellStyle name="40% - Accent2 20 4 2" xfId="23115" xr:uid="{00000000-0005-0000-0000-00003E5A0000}"/>
    <cellStyle name="40% - Accent2 20 4 2 2" xfId="23116" xr:uid="{00000000-0005-0000-0000-00003F5A0000}"/>
    <cellStyle name="40% - Accent2 20 4 3" xfId="23117" xr:uid="{00000000-0005-0000-0000-0000405A0000}"/>
    <cellStyle name="40% - Accent2 20 4 4" xfId="23118" xr:uid="{00000000-0005-0000-0000-0000415A0000}"/>
    <cellStyle name="40% - Accent2 20 5" xfId="23119" xr:uid="{00000000-0005-0000-0000-0000425A0000}"/>
    <cellStyle name="40% - Accent2 20 5 2" xfId="23120" xr:uid="{00000000-0005-0000-0000-0000435A0000}"/>
    <cellStyle name="40% - Accent2 20 6" xfId="23121" xr:uid="{00000000-0005-0000-0000-0000445A0000}"/>
    <cellStyle name="40% - Accent2 20 7" xfId="23122" xr:uid="{00000000-0005-0000-0000-0000455A0000}"/>
    <cellStyle name="40% - Accent2 21" xfId="23123" xr:uid="{00000000-0005-0000-0000-0000465A0000}"/>
    <cellStyle name="40% - Accent2 21 2" xfId="23124" xr:uid="{00000000-0005-0000-0000-0000475A0000}"/>
    <cellStyle name="40% - Accent2 21 2 2" xfId="23125" xr:uid="{00000000-0005-0000-0000-0000485A0000}"/>
    <cellStyle name="40% - Accent2 21 2 2 2" xfId="23126" xr:uid="{00000000-0005-0000-0000-0000495A0000}"/>
    <cellStyle name="40% - Accent2 21 2 2 2 2" xfId="23127" xr:uid="{00000000-0005-0000-0000-00004A5A0000}"/>
    <cellStyle name="40% - Accent2 21 2 2 3" xfId="23128" xr:uid="{00000000-0005-0000-0000-00004B5A0000}"/>
    <cellStyle name="40% - Accent2 21 2 2 4" xfId="23129" xr:uid="{00000000-0005-0000-0000-00004C5A0000}"/>
    <cellStyle name="40% - Accent2 21 2 3" xfId="23130" xr:uid="{00000000-0005-0000-0000-00004D5A0000}"/>
    <cellStyle name="40% - Accent2 21 2 3 2" xfId="23131" xr:uid="{00000000-0005-0000-0000-00004E5A0000}"/>
    <cellStyle name="40% - Accent2 21 2 3 2 2" xfId="23132" xr:uid="{00000000-0005-0000-0000-00004F5A0000}"/>
    <cellStyle name="40% - Accent2 21 2 3 3" xfId="23133" xr:uid="{00000000-0005-0000-0000-0000505A0000}"/>
    <cellStyle name="40% - Accent2 21 2 3 4" xfId="23134" xr:uid="{00000000-0005-0000-0000-0000515A0000}"/>
    <cellStyle name="40% - Accent2 21 2 4" xfId="23135" xr:uid="{00000000-0005-0000-0000-0000525A0000}"/>
    <cellStyle name="40% - Accent2 21 2 4 2" xfId="23136" xr:uid="{00000000-0005-0000-0000-0000535A0000}"/>
    <cellStyle name="40% - Accent2 21 2 5" xfId="23137" xr:uid="{00000000-0005-0000-0000-0000545A0000}"/>
    <cellStyle name="40% - Accent2 21 2 6" xfId="23138" xr:uid="{00000000-0005-0000-0000-0000555A0000}"/>
    <cellStyle name="40% - Accent2 21 3" xfId="23139" xr:uid="{00000000-0005-0000-0000-0000565A0000}"/>
    <cellStyle name="40% - Accent2 21 3 2" xfId="23140" xr:uid="{00000000-0005-0000-0000-0000575A0000}"/>
    <cellStyle name="40% - Accent2 21 3 2 2" xfId="23141" xr:uid="{00000000-0005-0000-0000-0000585A0000}"/>
    <cellStyle name="40% - Accent2 21 3 3" xfId="23142" xr:uid="{00000000-0005-0000-0000-0000595A0000}"/>
    <cellStyle name="40% - Accent2 21 3 4" xfId="23143" xr:uid="{00000000-0005-0000-0000-00005A5A0000}"/>
    <cellStyle name="40% - Accent2 21 4" xfId="23144" xr:uid="{00000000-0005-0000-0000-00005B5A0000}"/>
    <cellStyle name="40% - Accent2 21 4 2" xfId="23145" xr:uid="{00000000-0005-0000-0000-00005C5A0000}"/>
    <cellStyle name="40% - Accent2 21 4 2 2" xfId="23146" xr:uid="{00000000-0005-0000-0000-00005D5A0000}"/>
    <cellStyle name="40% - Accent2 21 4 3" xfId="23147" xr:uid="{00000000-0005-0000-0000-00005E5A0000}"/>
    <cellStyle name="40% - Accent2 21 4 4" xfId="23148" xr:uid="{00000000-0005-0000-0000-00005F5A0000}"/>
    <cellStyle name="40% - Accent2 21 5" xfId="23149" xr:uid="{00000000-0005-0000-0000-0000605A0000}"/>
    <cellStyle name="40% - Accent2 21 5 2" xfId="23150" xr:uid="{00000000-0005-0000-0000-0000615A0000}"/>
    <cellStyle name="40% - Accent2 21 6" xfId="23151" xr:uid="{00000000-0005-0000-0000-0000625A0000}"/>
    <cellStyle name="40% - Accent2 21 7" xfId="23152" xr:uid="{00000000-0005-0000-0000-0000635A0000}"/>
    <cellStyle name="40% - Accent2 22" xfId="23153" xr:uid="{00000000-0005-0000-0000-0000645A0000}"/>
    <cellStyle name="40% - Accent2 22 2" xfId="23154" xr:uid="{00000000-0005-0000-0000-0000655A0000}"/>
    <cellStyle name="40% - Accent2 22 2 2" xfId="23155" xr:uid="{00000000-0005-0000-0000-0000665A0000}"/>
    <cellStyle name="40% - Accent2 22 2 2 2" xfId="23156" xr:uid="{00000000-0005-0000-0000-0000675A0000}"/>
    <cellStyle name="40% - Accent2 22 2 2 2 2" xfId="23157" xr:uid="{00000000-0005-0000-0000-0000685A0000}"/>
    <cellStyle name="40% - Accent2 22 2 2 3" xfId="23158" xr:uid="{00000000-0005-0000-0000-0000695A0000}"/>
    <cellStyle name="40% - Accent2 22 2 2 4" xfId="23159" xr:uid="{00000000-0005-0000-0000-00006A5A0000}"/>
    <cellStyle name="40% - Accent2 22 2 3" xfId="23160" xr:uid="{00000000-0005-0000-0000-00006B5A0000}"/>
    <cellStyle name="40% - Accent2 22 2 3 2" xfId="23161" xr:uid="{00000000-0005-0000-0000-00006C5A0000}"/>
    <cellStyle name="40% - Accent2 22 2 3 2 2" xfId="23162" xr:uid="{00000000-0005-0000-0000-00006D5A0000}"/>
    <cellStyle name="40% - Accent2 22 2 3 3" xfId="23163" xr:uid="{00000000-0005-0000-0000-00006E5A0000}"/>
    <cellStyle name="40% - Accent2 22 2 3 4" xfId="23164" xr:uid="{00000000-0005-0000-0000-00006F5A0000}"/>
    <cellStyle name="40% - Accent2 22 2 4" xfId="23165" xr:uid="{00000000-0005-0000-0000-0000705A0000}"/>
    <cellStyle name="40% - Accent2 22 2 4 2" xfId="23166" xr:uid="{00000000-0005-0000-0000-0000715A0000}"/>
    <cellStyle name="40% - Accent2 22 2 5" xfId="23167" xr:uid="{00000000-0005-0000-0000-0000725A0000}"/>
    <cellStyle name="40% - Accent2 22 2 6" xfId="23168" xr:uid="{00000000-0005-0000-0000-0000735A0000}"/>
    <cellStyle name="40% - Accent2 22 3" xfId="23169" xr:uid="{00000000-0005-0000-0000-0000745A0000}"/>
    <cellStyle name="40% - Accent2 22 3 2" xfId="23170" xr:uid="{00000000-0005-0000-0000-0000755A0000}"/>
    <cellStyle name="40% - Accent2 22 3 2 2" xfId="23171" xr:uid="{00000000-0005-0000-0000-0000765A0000}"/>
    <cellStyle name="40% - Accent2 22 3 3" xfId="23172" xr:uid="{00000000-0005-0000-0000-0000775A0000}"/>
    <cellStyle name="40% - Accent2 22 3 4" xfId="23173" xr:uid="{00000000-0005-0000-0000-0000785A0000}"/>
    <cellStyle name="40% - Accent2 22 4" xfId="23174" xr:uid="{00000000-0005-0000-0000-0000795A0000}"/>
    <cellStyle name="40% - Accent2 22 4 2" xfId="23175" xr:uid="{00000000-0005-0000-0000-00007A5A0000}"/>
    <cellStyle name="40% - Accent2 22 4 2 2" xfId="23176" xr:uid="{00000000-0005-0000-0000-00007B5A0000}"/>
    <cellStyle name="40% - Accent2 22 4 3" xfId="23177" xr:uid="{00000000-0005-0000-0000-00007C5A0000}"/>
    <cellStyle name="40% - Accent2 22 4 4" xfId="23178" xr:uid="{00000000-0005-0000-0000-00007D5A0000}"/>
    <cellStyle name="40% - Accent2 22 5" xfId="23179" xr:uid="{00000000-0005-0000-0000-00007E5A0000}"/>
    <cellStyle name="40% - Accent2 22 5 2" xfId="23180" xr:uid="{00000000-0005-0000-0000-00007F5A0000}"/>
    <cellStyle name="40% - Accent2 22 6" xfId="23181" xr:uid="{00000000-0005-0000-0000-0000805A0000}"/>
    <cellStyle name="40% - Accent2 22 7" xfId="23182" xr:uid="{00000000-0005-0000-0000-0000815A0000}"/>
    <cellStyle name="40% - Accent2 23" xfId="23183" xr:uid="{00000000-0005-0000-0000-0000825A0000}"/>
    <cellStyle name="40% - Accent2 23 2" xfId="23184" xr:uid="{00000000-0005-0000-0000-0000835A0000}"/>
    <cellStyle name="40% - Accent2 23 2 2" xfId="23185" xr:uid="{00000000-0005-0000-0000-0000845A0000}"/>
    <cellStyle name="40% - Accent2 23 2 2 2" xfId="23186" xr:uid="{00000000-0005-0000-0000-0000855A0000}"/>
    <cellStyle name="40% - Accent2 23 2 2 2 2" xfId="23187" xr:uid="{00000000-0005-0000-0000-0000865A0000}"/>
    <cellStyle name="40% - Accent2 23 2 2 3" xfId="23188" xr:uid="{00000000-0005-0000-0000-0000875A0000}"/>
    <cellStyle name="40% - Accent2 23 2 2 4" xfId="23189" xr:uid="{00000000-0005-0000-0000-0000885A0000}"/>
    <cellStyle name="40% - Accent2 23 2 3" xfId="23190" xr:uid="{00000000-0005-0000-0000-0000895A0000}"/>
    <cellStyle name="40% - Accent2 23 2 3 2" xfId="23191" xr:uid="{00000000-0005-0000-0000-00008A5A0000}"/>
    <cellStyle name="40% - Accent2 23 2 3 2 2" xfId="23192" xr:uid="{00000000-0005-0000-0000-00008B5A0000}"/>
    <cellStyle name="40% - Accent2 23 2 3 3" xfId="23193" xr:uid="{00000000-0005-0000-0000-00008C5A0000}"/>
    <cellStyle name="40% - Accent2 23 2 3 4" xfId="23194" xr:uid="{00000000-0005-0000-0000-00008D5A0000}"/>
    <cellStyle name="40% - Accent2 23 2 4" xfId="23195" xr:uid="{00000000-0005-0000-0000-00008E5A0000}"/>
    <cellStyle name="40% - Accent2 23 2 4 2" xfId="23196" xr:uid="{00000000-0005-0000-0000-00008F5A0000}"/>
    <cellStyle name="40% - Accent2 23 2 5" xfId="23197" xr:uid="{00000000-0005-0000-0000-0000905A0000}"/>
    <cellStyle name="40% - Accent2 23 2 6" xfId="23198" xr:uid="{00000000-0005-0000-0000-0000915A0000}"/>
    <cellStyle name="40% - Accent2 23 3" xfId="23199" xr:uid="{00000000-0005-0000-0000-0000925A0000}"/>
    <cellStyle name="40% - Accent2 23 3 2" xfId="23200" xr:uid="{00000000-0005-0000-0000-0000935A0000}"/>
    <cellStyle name="40% - Accent2 23 3 2 2" xfId="23201" xr:uid="{00000000-0005-0000-0000-0000945A0000}"/>
    <cellStyle name="40% - Accent2 23 3 3" xfId="23202" xr:uid="{00000000-0005-0000-0000-0000955A0000}"/>
    <cellStyle name="40% - Accent2 23 3 4" xfId="23203" xr:uid="{00000000-0005-0000-0000-0000965A0000}"/>
    <cellStyle name="40% - Accent2 23 4" xfId="23204" xr:uid="{00000000-0005-0000-0000-0000975A0000}"/>
    <cellStyle name="40% - Accent2 23 4 2" xfId="23205" xr:uid="{00000000-0005-0000-0000-0000985A0000}"/>
    <cellStyle name="40% - Accent2 23 4 2 2" xfId="23206" xr:uid="{00000000-0005-0000-0000-0000995A0000}"/>
    <cellStyle name="40% - Accent2 23 4 3" xfId="23207" xr:uid="{00000000-0005-0000-0000-00009A5A0000}"/>
    <cellStyle name="40% - Accent2 23 4 4" xfId="23208" xr:uid="{00000000-0005-0000-0000-00009B5A0000}"/>
    <cellStyle name="40% - Accent2 23 5" xfId="23209" xr:uid="{00000000-0005-0000-0000-00009C5A0000}"/>
    <cellStyle name="40% - Accent2 23 5 2" xfId="23210" xr:uid="{00000000-0005-0000-0000-00009D5A0000}"/>
    <cellStyle name="40% - Accent2 23 6" xfId="23211" xr:uid="{00000000-0005-0000-0000-00009E5A0000}"/>
    <cellStyle name="40% - Accent2 23 7" xfId="23212" xr:uid="{00000000-0005-0000-0000-00009F5A0000}"/>
    <cellStyle name="40% - Accent2 24" xfId="23213" xr:uid="{00000000-0005-0000-0000-0000A05A0000}"/>
    <cellStyle name="40% - Accent2 24 2" xfId="23214" xr:uid="{00000000-0005-0000-0000-0000A15A0000}"/>
    <cellStyle name="40% - Accent2 24 2 2" xfId="23215" xr:uid="{00000000-0005-0000-0000-0000A25A0000}"/>
    <cellStyle name="40% - Accent2 24 2 2 2" xfId="23216" xr:uid="{00000000-0005-0000-0000-0000A35A0000}"/>
    <cellStyle name="40% - Accent2 24 2 3" xfId="23217" xr:uid="{00000000-0005-0000-0000-0000A45A0000}"/>
    <cellStyle name="40% - Accent2 24 2 4" xfId="23218" xr:uid="{00000000-0005-0000-0000-0000A55A0000}"/>
    <cellStyle name="40% - Accent2 24 3" xfId="23219" xr:uid="{00000000-0005-0000-0000-0000A65A0000}"/>
    <cellStyle name="40% - Accent2 24 3 2" xfId="23220" xr:uid="{00000000-0005-0000-0000-0000A75A0000}"/>
    <cellStyle name="40% - Accent2 24 3 2 2" xfId="23221" xr:uid="{00000000-0005-0000-0000-0000A85A0000}"/>
    <cellStyle name="40% - Accent2 24 3 3" xfId="23222" xr:uid="{00000000-0005-0000-0000-0000A95A0000}"/>
    <cellStyle name="40% - Accent2 24 3 4" xfId="23223" xr:uid="{00000000-0005-0000-0000-0000AA5A0000}"/>
    <cellStyle name="40% - Accent2 24 4" xfId="23224" xr:uid="{00000000-0005-0000-0000-0000AB5A0000}"/>
    <cellStyle name="40% - Accent2 24 4 2" xfId="23225" xr:uid="{00000000-0005-0000-0000-0000AC5A0000}"/>
    <cellStyle name="40% - Accent2 24 5" xfId="23226" xr:uid="{00000000-0005-0000-0000-0000AD5A0000}"/>
    <cellStyle name="40% - Accent2 24 6" xfId="23227" xr:uid="{00000000-0005-0000-0000-0000AE5A0000}"/>
    <cellStyle name="40% - Accent2 25" xfId="23228" xr:uid="{00000000-0005-0000-0000-0000AF5A0000}"/>
    <cellStyle name="40% - Accent2 25 2" xfId="23229" xr:uid="{00000000-0005-0000-0000-0000B05A0000}"/>
    <cellStyle name="40% - Accent2 25 2 2" xfId="23230" xr:uid="{00000000-0005-0000-0000-0000B15A0000}"/>
    <cellStyle name="40% - Accent2 25 2 2 2" xfId="23231" xr:uid="{00000000-0005-0000-0000-0000B25A0000}"/>
    <cellStyle name="40% - Accent2 25 2 3" xfId="23232" xr:uid="{00000000-0005-0000-0000-0000B35A0000}"/>
    <cellStyle name="40% - Accent2 25 2 4" xfId="23233" xr:uid="{00000000-0005-0000-0000-0000B45A0000}"/>
    <cellStyle name="40% - Accent2 25 3" xfId="23234" xr:uid="{00000000-0005-0000-0000-0000B55A0000}"/>
    <cellStyle name="40% - Accent2 25 3 2" xfId="23235" xr:uid="{00000000-0005-0000-0000-0000B65A0000}"/>
    <cellStyle name="40% - Accent2 25 3 2 2" xfId="23236" xr:uid="{00000000-0005-0000-0000-0000B75A0000}"/>
    <cellStyle name="40% - Accent2 25 3 3" xfId="23237" xr:uid="{00000000-0005-0000-0000-0000B85A0000}"/>
    <cellStyle name="40% - Accent2 25 3 4" xfId="23238" xr:uid="{00000000-0005-0000-0000-0000B95A0000}"/>
    <cellStyle name="40% - Accent2 25 4" xfId="23239" xr:uid="{00000000-0005-0000-0000-0000BA5A0000}"/>
    <cellStyle name="40% - Accent2 25 4 2" xfId="23240" xr:uid="{00000000-0005-0000-0000-0000BB5A0000}"/>
    <cellStyle name="40% - Accent2 25 5" xfId="23241" xr:uid="{00000000-0005-0000-0000-0000BC5A0000}"/>
    <cellStyle name="40% - Accent2 25 6" xfId="23242" xr:uid="{00000000-0005-0000-0000-0000BD5A0000}"/>
    <cellStyle name="40% - Accent2 26" xfId="23243" xr:uid="{00000000-0005-0000-0000-0000BE5A0000}"/>
    <cellStyle name="40% - Accent2 27" xfId="23244" xr:uid="{00000000-0005-0000-0000-0000BF5A0000}"/>
    <cellStyle name="40% - Accent2 28" xfId="23245" xr:uid="{00000000-0005-0000-0000-0000C05A0000}"/>
    <cellStyle name="40% - Accent2 29" xfId="23246" xr:uid="{00000000-0005-0000-0000-0000C15A0000}"/>
    <cellStyle name="40% - Accent2 3" xfId="23247" xr:uid="{00000000-0005-0000-0000-0000C25A0000}"/>
    <cellStyle name="40% - Accent2 3 10" xfId="23248" xr:uid="{00000000-0005-0000-0000-0000C35A0000}"/>
    <cellStyle name="40% - Accent2 3 11" xfId="23249" xr:uid="{00000000-0005-0000-0000-0000C45A0000}"/>
    <cellStyle name="40% - Accent2 3 2" xfId="23250" xr:uid="{00000000-0005-0000-0000-0000C55A0000}"/>
    <cellStyle name="40% - Accent2 3 2 10" xfId="23251" xr:uid="{00000000-0005-0000-0000-0000C65A0000}"/>
    <cellStyle name="40% - Accent2 3 2 2" xfId="23252" xr:uid="{00000000-0005-0000-0000-0000C75A0000}"/>
    <cellStyle name="40% - Accent2 3 2 2 2" xfId="23253" xr:uid="{00000000-0005-0000-0000-0000C85A0000}"/>
    <cellStyle name="40% - Accent2 3 2 2 2 2" xfId="23254" xr:uid="{00000000-0005-0000-0000-0000C95A0000}"/>
    <cellStyle name="40% - Accent2 3 2 2 2 2 2" xfId="23255" xr:uid="{00000000-0005-0000-0000-0000CA5A0000}"/>
    <cellStyle name="40% - Accent2 3 2 2 2 2 2 2" xfId="23256" xr:uid="{00000000-0005-0000-0000-0000CB5A0000}"/>
    <cellStyle name="40% - Accent2 3 2 2 2 2 2 2 2" xfId="23257" xr:uid="{00000000-0005-0000-0000-0000CC5A0000}"/>
    <cellStyle name="40% - Accent2 3 2 2 2 2 2 3" xfId="23258" xr:uid="{00000000-0005-0000-0000-0000CD5A0000}"/>
    <cellStyle name="40% - Accent2 3 2 2 2 2 2 4" xfId="23259" xr:uid="{00000000-0005-0000-0000-0000CE5A0000}"/>
    <cellStyle name="40% - Accent2 3 2 2 2 2 3" xfId="23260" xr:uid="{00000000-0005-0000-0000-0000CF5A0000}"/>
    <cellStyle name="40% - Accent2 3 2 2 2 2 3 2" xfId="23261" xr:uid="{00000000-0005-0000-0000-0000D05A0000}"/>
    <cellStyle name="40% - Accent2 3 2 2 2 2 3 2 2" xfId="23262" xr:uid="{00000000-0005-0000-0000-0000D15A0000}"/>
    <cellStyle name="40% - Accent2 3 2 2 2 2 3 3" xfId="23263" xr:uid="{00000000-0005-0000-0000-0000D25A0000}"/>
    <cellStyle name="40% - Accent2 3 2 2 2 2 3 4" xfId="23264" xr:uid="{00000000-0005-0000-0000-0000D35A0000}"/>
    <cellStyle name="40% - Accent2 3 2 2 2 2 4" xfId="23265" xr:uid="{00000000-0005-0000-0000-0000D45A0000}"/>
    <cellStyle name="40% - Accent2 3 2 2 2 2 4 2" xfId="23266" xr:uid="{00000000-0005-0000-0000-0000D55A0000}"/>
    <cellStyle name="40% - Accent2 3 2 2 2 2 5" xfId="23267" xr:uid="{00000000-0005-0000-0000-0000D65A0000}"/>
    <cellStyle name="40% - Accent2 3 2 2 2 2 6" xfId="23268" xr:uid="{00000000-0005-0000-0000-0000D75A0000}"/>
    <cellStyle name="40% - Accent2 3 2 2 2 3" xfId="23269" xr:uid="{00000000-0005-0000-0000-0000D85A0000}"/>
    <cellStyle name="40% - Accent2 3 2 2 2 3 2" xfId="23270" xr:uid="{00000000-0005-0000-0000-0000D95A0000}"/>
    <cellStyle name="40% - Accent2 3 2 2 2 3 2 2" xfId="23271" xr:uid="{00000000-0005-0000-0000-0000DA5A0000}"/>
    <cellStyle name="40% - Accent2 3 2 2 2 3 3" xfId="23272" xr:uid="{00000000-0005-0000-0000-0000DB5A0000}"/>
    <cellStyle name="40% - Accent2 3 2 2 2 3 4" xfId="23273" xr:uid="{00000000-0005-0000-0000-0000DC5A0000}"/>
    <cellStyle name="40% - Accent2 3 2 2 2 4" xfId="23274" xr:uid="{00000000-0005-0000-0000-0000DD5A0000}"/>
    <cellStyle name="40% - Accent2 3 2 2 2 4 2" xfId="23275" xr:uid="{00000000-0005-0000-0000-0000DE5A0000}"/>
    <cellStyle name="40% - Accent2 3 2 2 2 4 2 2" xfId="23276" xr:uid="{00000000-0005-0000-0000-0000DF5A0000}"/>
    <cellStyle name="40% - Accent2 3 2 2 2 4 3" xfId="23277" xr:uid="{00000000-0005-0000-0000-0000E05A0000}"/>
    <cellStyle name="40% - Accent2 3 2 2 2 4 4" xfId="23278" xr:uid="{00000000-0005-0000-0000-0000E15A0000}"/>
    <cellStyle name="40% - Accent2 3 2 2 2 5" xfId="23279" xr:uid="{00000000-0005-0000-0000-0000E25A0000}"/>
    <cellStyle name="40% - Accent2 3 2 2 2 5 2" xfId="23280" xr:uid="{00000000-0005-0000-0000-0000E35A0000}"/>
    <cellStyle name="40% - Accent2 3 2 2 2 6" xfId="23281" xr:uid="{00000000-0005-0000-0000-0000E45A0000}"/>
    <cellStyle name="40% - Accent2 3 2 2 2 7" xfId="23282" xr:uid="{00000000-0005-0000-0000-0000E55A0000}"/>
    <cellStyle name="40% - Accent2 3 2 2 3" xfId="23283" xr:uid="{00000000-0005-0000-0000-0000E65A0000}"/>
    <cellStyle name="40% - Accent2 3 2 2 3 2" xfId="23284" xr:uid="{00000000-0005-0000-0000-0000E75A0000}"/>
    <cellStyle name="40% - Accent2 3 2 2 3 2 2" xfId="23285" xr:uid="{00000000-0005-0000-0000-0000E85A0000}"/>
    <cellStyle name="40% - Accent2 3 2 2 3 2 2 2" xfId="23286" xr:uid="{00000000-0005-0000-0000-0000E95A0000}"/>
    <cellStyle name="40% - Accent2 3 2 2 3 2 3" xfId="23287" xr:uid="{00000000-0005-0000-0000-0000EA5A0000}"/>
    <cellStyle name="40% - Accent2 3 2 2 3 2 4" xfId="23288" xr:uid="{00000000-0005-0000-0000-0000EB5A0000}"/>
    <cellStyle name="40% - Accent2 3 2 2 3 3" xfId="23289" xr:uid="{00000000-0005-0000-0000-0000EC5A0000}"/>
    <cellStyle name="40% - Accent2 3 2 2 3 3 2" xfId="23290" xr:uid="{00000000-0005-0000-0000-0000ED5A0000}"/>
    <cellStyle name="40% - Accent2 3 2 2 3 3 2 2" xfId="23291" xr:uid="{00000000-0005-0000-0000-0000EE5A0000}"/>
    <cellStyle name="40% - Accent2 3 2 2 3 3 3" xfId="23292" xr:uid="{00000000-0005-0000-0000-0000EF5A0000}"/>
    <cellStyle name="40% - Accent2 3 2 2 3 3 4" xfId="23293" xr:uid="{00000000-0005-0000-0000-0000F05A0000}"/>
    <cellStyle name="40% - Accent2 3 2 2 3 4" xfId="23294" xr:uid="{00000000-0005-0000-0000-0000F15A0000}"/>
    <cellStyle name="40% - Accent2 3 2 2 3 4 2" xfId="23295" xr:uid="{00000000-0005-0000-0000-0000F25A0000}"/>
    <cellStyle name="40% - Accent2 3 2 2 3 5" xfId="23296" xr:uid="{00000000-0005-0000-0000-0000F35A0000}"/>
    <cellStyle name="40% - Accent2 3 2 2 3 6" xfId="23297" xr:uid="{00000000-0005-0000-0000-0000F45A0000}"/>
    <cellStyle name="40% - Accent2 3 2 2 4" xfId="23298" xr:uid="{00000000-0005-0000-0000-0000F55A0000}"/>
    <cellStyle name="40% - Accent2 3 2 2 4 2" xfId="23299" xr:uid="{00000000-0005-0000-0000-0000F65A0000}"/>
    <cellStyle name="40% - Accent2 3 2 2 4 2 2" xfId="23300" xr:uid="{00000000-0005-0000-0000-0000F75A0000}"/>
    <cellStyle name="40% - Accent2 3 2 2 4 3" xfId="23301" xr:uid="{00000000-0005-0000-0000-0000F85A0000}"/>
    <cellStyle name="40% - Accent2 3 2 2 4 4" xfId="23302" xr:uid="{00000000-0005-0000-0000-0000F95A0000}"/>
    <cellStyle name="40% - Accent2 3 2 2 5" xfId="23303" xr:uid="{00000000-0005-0000-0000-0000FA5A0000}"/>
    <cellStyle name="40% - Accent2 3 2 2 5 2" xfId="23304" xr:uid="{00000000-0005-0000-0000-0000FB5A0000}"/>
    <cellStyle name="40% - Accent2 3 2 2 5 2 2" xfId="23305" xr:uid="{00000000-0005-0000-0000-0000FC5A0000}"/>
    <cellStyle name="40% - Accent2 3 2 2 5 3" xfId="23306" xr:uid="{00000000-0005-0000-0000-0000FD5A0000}"/>
    <cellStyle name="40% - Accent2 3 2 2 5 4" xfId="23307" xr:uid="{00000000-0005-0000-0000-0000FE5A0000}"/>
    <cellStyle name="40% - Accent2 3 2 2 6" xfId="23308" xr:uid="{00000000-0005-0000-0000-0000FF5A0000}"/>
    <cellStyle name="40% - Accent2 3 2 2 6 2" xfId="23309" xr:uid="{00000000-0005-0000-0000-0000005B0000}"/>
    <cellStyle name="40% - Accent2 3 2 2 7" xfId="23310" xr:uid="{00000000-0005-0000-0000-0000015B0000}"/>
    <cellStyle name="40% - Accent2 3 2 2 8" xfId="23311" xr:uid="{00000000-0005-0000-0000-0000025B0000}"/>
    <cellStyle name="40% - Accent2 3 2 3" xfId="23312" xr:uid="{00000000-0005-0000-0000-0000035B0000}"/>
    <cellStyle name="40% - Accent2 3 2 3 2" xfId="23313" xr:uid="{00000000-0005-0000-0000-0000045B0000}"/>
    <cellStyle name="40% - Accent2 3 2 3 2 2" xfId="23314" xr:uid="{00000000-0005-0000-0000-0000055B0000}"/>
    <cellStyle name="40% - Accent2 3 2 3 2 2 2" xfId="23315" xr:uid="{00000000-0005-0000-0000-0000065B0000}"/>
    <cellStyle name="40% - Accent2 3 2 3 2 2 2 2" xfId="23316" xr:uid="{00000000-0005-0000-0000-0000075B0000}"/>
    <cellStyle name="40% - Accent2 3 2 3 2 2 3" xfId="23317" xr:uid="{00000000-0005-0000-0000-0000085B0000}"/>
    <cellStyle name="40% - Accent2 3 2 3 2 2 4" xfId="23318" xr:uid="{00000000-0005-0000-0000-0000095B0000}"/>
    <cellStyle name="40% - Accent2 3 2 3 2 3" xfId="23319" xr:uid="{00000000-0005-0000-0000-00000A5B0000}"/>
    <cellStyle name="40% - Accent2 3 2 3 2 3 2" xfId="23320" xr:uid="{00000000-0005-0000-0000-00000B5B0000}"/>
    <cellStyle name="40% - Accent2 3 2 3 2 3 2 2" xfId="23321" xr:uid="{00000000-0005-0000-0000-00000C5B0000}"/>
    <cellStyle name="40% - Accent2 3 2 3 2 3 3" xfId="23322" xr:uid="{00000000-0005-0000-0000-00000D5B0000}"/>
    <cellStyle name="40% - Accent2 3 2 3 2 3 4" xfId="23323" xr:uid="{00000000-0005-0000-0000-00000E5B0000}"/>
    <cellStyle name="40% - Accent2 3 2 3 2 4" xfId="23324" xr:uid="{00000000-0005-0000-0000-00000F5B0000}"/>
    <cellStyle name="40% - Accent2 3 2 3 2 4 2" xfId="23325" xr:uid="{00000000-0005-0000-0000-0000105B0000}"/>
    <cellStyle name="40% - Accent2 3 2 3 2 5" xfId="23326" xr:uid="{00000000-0005-0000-0000-0000115B0000}"/>
    <cellStyle name="40% - Accent2 3 2 3 2 6" xfId="23327" xr:uid="{00000000-0005-0000-0000-0000125B0000}"/>
    <cellStyle name="40% - Accent2 3 2 3 3" xfId="23328" xr:uid="{00000000-0005-0000-0000-0000135B0000}"/>
    <cellStyle name="40% - Accent2 3 2 3 3 2" xfId="23329" xr:uid="{00000000-0005-0000-0000-0000145B0000}"/>
    <cellStyle name="40% - Accent2 3 2 3 3 2 2" xfId="23330" xr:uid="{00000000-0005-0000-0000-0000155B0000}"/>
    <cellStyle name="40% - Accent2 3 2 3 3 3" xfId="23331" xr:uid="{00000000-0005-0000-0000-0000165B0000}"/>
    <cellStyle name="40% - Accent2 3 2 3 3 4" xfId="23332" xr:uid="{00000000-0005-0000-0000-0000175B0000}"/>
    <cellStyle name="40% - Accent2 3 2 3 4" xfId="23333" xr:uid="{00000000-0005-0000-0000-0000185B0000}"/>
    <cellStyle name="40% - Accent2 3 2 3 4 2" xfId="23334" xr:uid="{00000000-0005-0000-0000-0000195B0000}"/>
    <cellStyle name="40% - Accent2 3 2 3 4 2 2" xfId="23335" xr:uid="{00000000-0005-0000-0000-00001A5B0000}"/>
    <cellStyle name="40% - Accent2 3 2 3 4 3" xfId="23336" xr:uid="{00000000-0005-0000-0000-00001B5B0000}"/>
    <cellStyle name="40% - Accent2 3 2 3 4 4" xfId="23337" xr:uid="{00000000-0005-0000-0000-00001C5B0000}"/>
    <cellStyle name="40% - Accent2 3 2 3 5" xfId="23338" xr:uid="{00000000-0005-0000-0000-00001D5B0000}"/>
    <cellStyle name="40% - Accent2 3 2 3 5 2" xfId="23339" xr:uid="{00000000-0005-0000-0000-00001E5B0000}"/>
    <cellStyle name="40% - Accent2 3 2 3 6" xfId="23340" xr:uid="{00000000-0005-0000-0000-00001F5B0000}"/>
    <cellStyle name="40% - Accent2 3 2 3 7" xfId="23341" xr:uid="{00000000-0005-0000-0000-0000205B0000}"/>
    <cellStyle name="40% - Accent2 3 2 4" xfId="23342" xr:uid="{00000000-0005-0000-0000-0000215B0000}"/>
    <cellStyle name="40% - Accent2 3 2 5" xfId="23343" xr:uid="{00000000-0005-0000-0000-0000225B0000}"/>
    <cellStyle name="40% - Accent2 3 2 5 2" xfId="23344" xr:uid="{00000000-0005-0000-0000-0000235B0000}"/>
    <cellStyle name="40% - Accent2 3 2 5 2 2" xfId="23345" xr:uid="{00000000-0005-0000-0000-0000245B0000}"/>
    <cellStyle name="40% - Accent2 3 2 5 2 2 2" xfId="23346" xr:uid="{00000000-0005-0000-0000-0000255B0000}"/>
    <cellStyle name="40% - Accent2 3 2 5 2 3" xfId="23347" xr:uid="{00000000-0005-0000-0000-0000265B0000}"/>
    <cellStyle name="40% - Accent2 3 2 5 2 4" xfId="23348" xr:uid="{00000000-0005-0000-0000-0000275B0000}"/>
    <cellStyle name="40% - Accent2 3 2 5 3" xfId="23349" xr:uid="{00000000-0005-0000-0000-0000285B0000}"/>
    <cellStyle name="40% - Accent2 3 2 5 3 2" xfId="23350" xr:uid="{00000000-0005-0000-0000-0000295B0000}"/>
    <cellStyle name="40% - Accent2 3 2 5 3 2 2" xfId="23351" xr:uid="{00000000-0005-0000-0000-00002A5B0000}"/>
    <cellStyle name="40% - Accent2 3 2 5 3 3" xfId="23352" xr:uid="{00000000-0005-0000-0000-00002B5B0000}"/>
    <cellStyle name="40% - Accent2 3 2 5 3 4" xfId="23353" xr:uid="{00000000-0005-0000-0000-00002C5B0000}"/>
    <cellStyle name="40% - Accent2 3 2 5 4" xfId="23354" xr:uid="{00000000-0005-0000-0000-00002D5B0000}"/>
    <cellStyle name="40% - Accent2 3 2 5 4 2" xfId="23355" xr:uid="{00000000-0005-0000-0000-00002E5B0000}"/>
    <cellStyle name="40% - Accent2 3 2 5 5" xfId="23356" xr:uid="{00000000-0005-0000-0000-00002F5B0000}"/>
    <cellStyle name="40% - Accent2 3 2 5 6" xfId="23357" xr:uid="{00000000-0005-0000-0000-0000305B0000}"/>
    <cellStyle name="40% - Accent2 3 2 6" xfId="23358" xr:uid="{00000000-0005-0000-0000-0000315B0000}"/>
    <cellStyle name="40% - Accent2 3 2 6 2" xfId="23359" xr:uid="{00000000-0005-0000-0000-0000325B0000}"/>
    <cellStyle name="40% - Accent2 3 2 6 2 2" xfId="23360" xr:uid="{00000000-0005-0000-0000-0000335B0000}"/>
    <cellStyle name="40% - Accent2 3 2 6 3" xfId="23361" xr:uid="{00000000-0005-0000-0000-0000345B0000}"/>
    <cellStyle name="40% - Accent2 3 2 6 4" xfId="23362" xr:uid="{00000000-0005-0000-0000-0000355B0000}"/>
    <cellStyle name="40% - Accent2 3 2 7" xfId="23363" xr:uid="{00000000-0005-0000-0000-0000365B0000}"/>
    <cellStyle name="40% - Accent2 3 2 7 2" xfId="23364" xr:uid="{00000000-0005-0000-0000-0000375B0000}"/>
    <cellStyle name="40% - Accent2 3 2 7 2 2" xfId="23365" xr:uid="{00000000-0005-0000-0000-0000385B0000}"/>
    <cellStyle name="40% - Accent2 3 2 7 3" xfId="23366" xr:uid="{00000000-0005-0000-0000-0000395B0000}"/>
    <cellStyle name="40% - Accent2 3 2 7 4" xfId="23367" xr:uid="{00000000-0005-0000-0000-00003A5B0000}"/>
    <cellStyle name="40% - Accent2 3 2 8" xfId="23368" xr:uid="{00000000-0005-0000-0000-00003B5B0000}"/>
    <cellStyle name="40% - Accent2 3 2 8 2" xfId="23369" xr:uid="{00000000-0005-0000-0000-00003C5B0000}"/>
    <cellStyle name="40% - Accent2 3 2 9" xfId="23370" xr:uid="{00000000-0005-0000-0000-00003D5B0000}"/>
    <cellStyle name="40% - Accent2 3 3" xfId="23371" xr:uid="{00000000-0005-0000-0000-00003E5B0000}"/>
    <cellStyle name="40% - Accent2 3 3 2" xfId="23372" xr:uid="{00000000-0005-0000-0000-00003F5B0000}"/>
    <cellStyle name="40% - Accent2 3 3 2 2" xfId="23373" xr:uid="{00000000-0005-0000-0000-0000405B0000}"/>
    <cellStyle name="40% - Accent2 3 3 2 2 2" xfId="23374" xr:uid="{00000000-0005-0000-0000-0000415B0000}"/>
    <cellStyle name="40% - Accent2 3 3 2 2 2 2" xfId="23375" xr:uid="{00000000-0005-0000-0000-0000425B0000}"/>
    <cellStyle name="40% - Accent2 3 3 2 2 2 2 2" xfId="23376" xr:uid="{00000000-0005-0000-0000-0000435B0000}"/>
    <cellStyle name="40% - Accent2 3 3 2 2 2 3" xfId="23377" xr:uid="{00000000-0005-0000-0000-0000445B0000}"/>
    <cellStyle name="40% - Accent2 3 3 2 2 2 4" xfId="23378" xr:uid="{00000000-0005-0000-0000-0000455B0000}"/>
    <cellStyle name="40% - Accent2 3 3 2 2 3" xfId="23379" xr:uid="{00000000-0005-0000-0000-0000465B0000}"/>
    <cellStyle name="40% - Accent2 3 3 2 2 3 2" xfId="23380" xr:uid="{00000000-0005-0000-0000-0000475B0000}"/>
    <cellStyle name="40% - Accent2 3 3 2 2 3 2 2" xfId="23381" xr:uid="{00000000-0005-0000-0000-0000485B0000}"/>
    <cellStyle name="40% - Accent2 3 3 2 2 3 3" xfId="23382" xr:uid="{00000000-0005-0000-0000-0000495B0000}"/>
    <cellStyle name="40% - Accent2 3 3 2 2 3 4" xfId="23383" xr:uid="{00000000-0005-0000-0000-00004A5B0000}"/>
    <cellStyle name="40% - Accent2 3 3 2 2 4" xfId="23384" xr:uid="{00000000-0005-0000-0000-00004B5B0000}"/>
    <cellStyle name="40% - Accent2 3 3 2 2 4 2" xfId="23385" xr:uid="{00000000-0005-0000-0000-00004C5B0000}"/>
    <cellStyle name="40% - Accent2 3 3 2 2 5" xfId="23386" xr:uid="{00000000-0005-0000-0000-00004D5B0000}"/>
    <cellStyle name="40% - Accent2 3 3 2 2 6" xfId="23387" xr:uid="{00000000-0005-0000-0000-00004E5B0000}"/>
    <cellStyle name="40% - Accent2 3 3 2 3" xfId="23388" xr:uid="{00000000-0005-0000-0000-00004F5B0000}"/>
    <cellStyle name="40% - Accent2 3 3 2 3 2" xfId="23389" xr:uid="{00000000-0005-0000-0000-0000505B0000}"/>
    <cellStyle name="40% - Accent2 3 3 2 3 2 2" xfId="23390" xr:uid="{00000000-0005-0000-0000-0000515B0000}"/>
    <cellStyle name="40% - Accent2 3 3 2 3 3" xfId="23391" xr:uid="{00000000-0005-0000-0000-0000525B0000}"/>
    <cellStyle name="40% - Accent2 3 3 2 3 4" xfId="23392" xr:uid="{00000000-0005-0000-0000-0000535B0000}"/>
    <cellStyle name="40% - Accent2 3 3 2 4" xfId="23393" xr:uid="{00000000-0005-0000-0000-0000545B0000}"/>
    <cellStyle name="40% - Accent2 3 3 2 4 2" xfId="23394" xr:uid="{00000000-0005-0000-0000-0000555B0000}"/>
    <cellStyle name="40% - Accent2 3 3 2 4 2 2" xfId="23395" xr:uid="{00000000-0005-0000-0000-0000565B0000}"/>
    <cellStyle name="40% - Accent2 3 3 2 4 3" xfId="23396" xr:uid="{00000000-0005-0000-0000-0000575B0000}"/>
    <cellStyle name="40% - Accent2 3 3 2 4 4" xfId="23397" xr:uid="{00000000-0005-0000-0000-0000585B0000}"/>
    <cellStyle name="40% - Accent2 3 3 2 5" xfId="23398" xr:uid="{00000000-0005-0000-0000-0000595B0000}"/>
    <cellStyle name="40% - Accent2 3 3 2 5 2" xfId="23399" xr:uid="{00000000-0005-0000-0000-00005A5B0000}"/>
    <cellStyle name="40% - Accent2 3 3 2 6" xfId="23400" xr:uid="{00000000-0005-0000-0000-00005B5B0000}"/>
    <cellStyle name="40% - Accent2 3 3 2 7" xfId="23401" xr:uid="{00000000-0005-0000-0000-00005C5B0000}"/>
    <cellStyle name="40% - Accent2 3 3 3" xfId="23402" xr:uid="{00000000-0005-0000-0000-00005D5B0000}"/>
    <cellStyle name="40% - Accent2 3 3 3 2" xfId="23403" xr:uid="{00000000-0005-0000-0000-00005E5B0000}"/>
    <cellStyle name="40% - Accent2 3 3 3 2 2" xfId="23404" xr:uid="{00000000-0005-0000-0000-00005F5B0000}"/>
    <cellStyle name="40% - Accent2 3 3 3 2 2 2" xfId="23405" xr:uid="{00000000-0005-0000-0000-0000605B0000}"/>
    <cellStyle name="40% - Accent2 3 3 3 2 3" xfId="23406" xr:uid="{00000000-0005-0000-0000-0000615B0000}"/>
    <cellStyle name="40% - Accent2 3 3 3 2 4" xfId="23407" xr:uid="{00000000-0005-0000-0000-0000625B0000}"/>
    <cellStyle name="40% - Accent2 3 3 3 3" xfId="23408" xr:uid="{00000000-0005-0000-0000-0000635B0000}"/>
    <cellStyle name="40% - Accent2 3 3 3 3 2" xfId="23409" xr:uid="{00000000-0005-0000-0000-0000645B0000}"/>
    <cellStyle name="40% - Accent2 3 3 3 3 2 2" xfId="23410" xr:uid="{00000000-0005-0000-0000-0000655B0000}"/>
    <cellStyle name="40% - Accent2 3 3 3 3 3" xfId="23411" xr:uid="{00000000-0005-0000-0000-0000665B0000}"/>
    <cellStyle name="40% - Accent2 3 3 3 3 4" xfId="23412" xr:uid="{00000000-0005-0000-0000-0000675B0000}"/>
    <cellStyle name="40% - Accent2 3 3 3 4" xfId="23413" xr:uid="{00000000-0005-0000-0000-0000685B0000}"/>
    <cellStyle name="40% - Accent2 3 3 3 4 2" xfId="23414" xr:uid="{00000000-0005-0000-0000-0000695B0000}"/>
    <cellStyle name="40% - Accent2 3 3 3 5" xfId="23415" xr:uid="{00000000-0005-0000-0000-00006A5B0000}"/>
    <cellStyle name="40% - Accent2 3 3 3 6" xfId="23416" xr:uid="{00000000-0005-0000-0000-00006B5B0000}"/>
    <cellStyle name="40% - Accent2 3 3 4" xfId="23417" xr:uid="{00000000-0005-0000-0000-00006C5B0000}"/>
    <cellStyle name="40% - Accent2 3 3 4 2" xfId="23418" xr:uid="{00000000-0005-0000-0000-00006D5B0000}"/>
    <cellStyle name="40% - Accent2 3 3 4 2 2" xfId="23419" xr:uid="{00000000-0005-0000-0000-00006E5B0000}"/>
    <cellStyle name="40% - Accent2 3 3 4 3" xfId="23420" xr:uid="{00000000-0005-0000-0000-00006F5B0000}"/>
    <cellStyle name="40% - Accent2 3 3 4 4" xfId="23421" xr:uid="{00000000-0005-0000-0000-0000705B0000}"/>
    <cellStyle name="40% - Accent2 3 3 5" xfId="23422" xr:uid="{00000000-0005-0000-0000-0000715B0000}"/>
    <cellStyle name="40% - Accent2 3 3 5 2" xfId="23423" xr:uid="{00000000-0005-0000-0000-0000725B0000}"/>
    <cellStyle name="40% - Accent2 3 3 5 2 2" xfId="23424" xr:uid="{00000000-0005-0000-0000-0000735B0000}"/>
    <cellStyle name="40% - Accent2 3 3 5 3" xfId="23425" xr:uid="{00000000-0005-0000-0000-0000745B0000}"/>
    <cellStyle name="40% - Accent2 3 3 5 4" xfId="23426" xr:uid="{00000000-0005-0000-0000-0000755B0000}"/>
    <cellStyle name="40% - Accent2 3 3 6" xfId="23427" xr:uid="{00000000-0005-0000-0000-0000765B0000}"/>
    <cellStyle name="40% - Accent2 3 3 6 2" xfId="23428" xr:uid="{00000000-0005-0000-0000-0000775B0000}"/>
    <cellStyle name="40% - Accent2 3 3 7" xfId="23429" xr:uid="{00000000-0005-0000-0000-0000785B0000}"/>
    <cellStyle name="40% - Accent2 3 3 8" xfId="23430" xr:uid="{00000000-0005-0000-0000-0000795B0000}"/>
    <cellStyle name="40% - Accent2 3 4" xfId="23431" xr:uid="{00000000-0005-0000-0000-00007A5B0000}"/>
    <cellStyle name="40% - Accent2 3 4 2" xfId="23432" xr:uid="{00000000-0005-0000-0000-00007B5B0000}"/>
    <cellStyle name="40% - Accent2 3 4 2 2" xfId="23433" xr:uid="{00000000-0005-0000-0000-00007C5B0000}"/>
    <cellStyle name="40% - Accent2 3 4 2 2 2" xfId="23434" xr:uid="{00000000-0005-0000-0000-00007D5B0000}"/>
    <cellStyle name="40% - Accent2 3 4 2 2 2 2" xfId="23435" xr:uid="{00000000-0005-0000-0000-00007E5B0000}"/>
    <cellStyle name="40% - Accent2 3 4 2 2 3" xfId="23436" xr:uid="{00000000-0005-0000-0000-00007F5B0000}"/>
    <cellStyle name="40% - Accent2 3 4 2 2 4" xfId="23437" xr:uid="{00000000-0005-0000-0000-0000805B0000}"/>
    <cellStyle name="40% - Accent2 3 4 2 3" xfId="23438" xr:uid="{00000000-0005-0000-0000-0000815B0000}"/>
    <cellStyle name="40% - Accent2 3 4 2 3 2" xfId="23439" xr:uid="{00000000-0005-0000-0000-0000825B0000}"/>
    <cellStyle name="40% - Accent2 3 4 2 3 2 2" xfId="23440" xr:uid="{00000000-0005-0000-0000-0000835B0000}"/>
    <cellStyle name="40% - Accent2 3 4 2 3 3" xfId="23441" xr:uid="{00000000-0005-0000-0000-0000845B0000}"/>
    <cellStyle name="40% - Accent2 3 4 2 3 4" xfId="23442" xr:uid="{00000000-0005-0000-0000-0000855B0000}"/>
    <cellStyle name="40% - Accent2 3 4 2 4" xfId="23443" xr:uid="{00000000-0005-0000-0000-0000865B0000}"/>
    <cellStyle name="40% - Accent2 3 4 2 4 2" xfId="23444" xr:uid="{00000000-0005-0000-0000-0000875B0000}"/>
    <cellStyle name="40% - Accent2 3 4 2 5" xfId="23445" xr:uid="{00000000-0005-0000-0000-0000885B0000}"/>
    <cellStyle name="40% - Accent2 3 4 2 6" xfId="23446" xr:uid="{00000000-0005-0000-0000-0000895B0000}"/>
    <cellStyle name="40% - Accent2 3 4 3" xfId="23447" xr:uid="{00000000-0005-0000-0000-00008A5B0000}"/>
    <cellStyle name="40% - Accent2 3 4 3 2" xfId="23448" xr:uid="{00000000-0005-0000-0000-00008B5B0000}"/>
    <cellStyle name="40% - Accent2 3 4 3 2 2" xfId="23449" xr:uid="{00000000-0005-0000-0000-00008C5B0000}"/>
    <cellStyle name="40% - Accent2 3 4 3 3" xfId="23450" xr:uid="{00000000-0005-0000-0000-00008D5B0000}"/>
    <cellStyle name="40% - Accent2 3 4 3 4" xfId="23451" xr:uid="{00000000-0005-0000-0000-00008E5B0000}"/>
    <cellStyle name="40% - Accent2 3 4 4" xfId="23452" xr:uid="{00000000-0005-0000-0000-00008F5B0000}"/>
    <cellStyle name="40% - Accent2 3 4 4 2" xfId="23453" xr:uid="{00000000-0005-0000-0000-0000905B0000}"/>
    <cellStyle name="40% - Accent2 3 4 4 2 2" xfId="23454" xr:uid="{00000000-0005-0000-0000-0000915B0000}"/>
    <cellStyle name="40% - Accent2 3 4 4 3" xfId="23455" xr:uid="{00000000-0005-0000-0000-0000925B0000}"/>
    <cellStyle name="40% - Accent2 3 4 4 4" xfId="23456" xr:uid="{00000000-0005-0000-0000-0000935B0000}"/>
    <cellStyle name="40% - Accent2 3 4 5" xfId="23457" xr:uid="{00000000-0005-0000-0000-0000945B0000}"/>
    <cellStyle name="40% - Accent2 3 4 5 2" xfId="23458" xr:uid="{00000000-0005-0000-0000-0000955B0000}"/>
    <cellStyle name="40% - Accent2 3 4 6" xfId="23459" xr:uid="{00000000-0005-0000-0000-0000965B0000}"/>
    <cellStyle name="40% - Accent2 3 4 7" xfId="23460" xr:uid="{00000000-0005-0000-0000-0000975B0000}"/>
    <cellStyle name="40% - Accent2 3 5" xfId="23461" xr:uid="{00000000-0005-0000-0000-0000985B0000}"/>
    <cellStyle name="40% - Accent2 3 6" xfId="23462" xr:uid="{00000000-0005-0000-0000-0000995B0000}"/>
    <cellStyle name="40% - Accent2 3 6 2" xfId="23463" xr:uid="{00000000-0005-0000-0000-00009A5B0000}"/>
    <cellStyle name="40% - Accent2 3 6 2 2" xfId="23464" xr:uid="{00000000-0005-0000-0000-00009B5B0000}"/>
    <cellStyle name="40% - Accent2 3 6 2 2 2" xfId="23465" xr:uid="{00000000-0005-0000-0000-00009C5B0000}"/>
    <cellStyle name="40% - Accent2 3 6 2 3" xfId="23466" xr:uid="{00000000-0005-0000-0000-00009D5B0000}"/>
    <cellStyle name="40% - Accent2 3 6 2 4" xfId="23467" xr:uid="{00000000-0005-0000-0000-00009E5B0000}"/>
    <cellStyle name="40% - Accent2 3 6 3" xfId="23468" xr:uid="{00000000-0005-0000-0000-00009F5B0000}"/>
    <cellStyle name="40% - Accent2 3 6 3 2" xfId="23469" xr:uid="{00000000-0005-0000-0000-0000A05B0000}"/>
    <cellStyle name="40% - Accent2 3 6 3 2 2" xfId="23470" xr:uid="{00000000-0005-0000-0000-0000A15B0000}"/>
    <cellStyle name="40% - Accent2 3 6 3 3" xfId="23471" xr:uid="{00000000-0005-0000-0000-0000A25B0000}"/>
    <cellStyle name="40% - Accent2 3 6 3 4" xfId="23472" xr:uid="{00000000-0005-0000-0000-0000A35B0000}"/>
    <cellStyle name="40% - Accent2 3 6 4" xfId="23473" xr:uid="{00000000-0005-0000-0000-0000A45B0000}"/>
    <cellStyle name="40% - Accent2 3 6 4 2" xfId="23474" xr:uid="{00000000-0005-0000-0000-0000A55B0000}"/>
    <cellStyle name="40% - Accent2 3 6 5" xfId="23475" xr:uid="{00000000-0005-0000-0000-0000A65B0000}"/>
    <cellStyle name="40% - Accent2 3 6 6" xfId="23476" xr:uid="{00000000-0005-0000-0000-0000A75B0000}"/>
    <cellStyle name="40% - Accent2 3 7" xfId="23477" xr:uid="{00000000-0005-0000-0000-0000A85B0000}"/>
    <cellStyle name="40% - Accent2 3 7 2" xfId="23478" xr:uid="{00000000-0005-0000-0000-0000A95B0000}"/>
    <cellStyle name="40% - Accent2 3 7 2 2" xfId="23479" xr:uid="{00000000-0005-0000-0000-0000AA5B0000}"/>
    <cellStyle name="40% - Accent2 3 7 3" xfId="23480" xr:uid="{00000000-0005-0000-0000-0000AB5B0000}"/>
    <cellStyle name="40% - Accent2 3 7 4" xfId="23481" xr:uid="{00000000-0005-0000-0000-0000AC5B0000}"/>
    <cellStyle name="40% - Accent2 3 8" xfId="23482" xr:uid="{00000000-0005-0000-0000-0000AD5B0000}"/>
    <cellStyle name="40% - Accent2 3 8 2" xfId="23483" xr:uid="{00000000-0005-0000-0000-0000AE5B0000}"/>
    <cellStyle name="40% - Accent2 3 8 2 2" xfId="23484" xr:uid="{00000000-0005-0000-0000-0000AF5B0000}"/>
    <cellStyle name="40% - Accent2 3 8 3" xfId="23485" xr:uid="{00000000-0005-0000-0000-0000B05B0000}"/>
    <cellStyle name="40% - Accent2 3 8 4" xfId="23486" xr:uid="{00000000-0005-0000-0000-0000B15B0000}"/>
    <cellStyle name="40% - Accent2 3 9" xfId="23487" xr:uid="{00000000-0005-0000-0000-0000B25B0000}"/>
    <cellStyle name="40% - Accent2 3 9 2" xfId="23488" xr:uid="{00000000-0005-0000-0000-0000B35B0000}"/>
    <cellStyle name="40% - Accent2 30" xfId="23489" xr:uid="{00000000-0005-0000-0000-0000B45B0000}"/>
    <cellStyle name="40% - Accent2 31" xfId="23490" xr:uid="{00000000-0005-0000-0000-0000B55B0000}"/>
    <cellStyle name="40% - Accent2 32" xfId="23491" xr:uid="{00000000-0005-0000-0000-0000B65B0000}"/>
    <cellStyle name="40% - Accent2 33" xfId="23492" xr:uid="{00000000-0005-0000-0000-0000B75B0000}"/>
    <cellStyle name="40% - Accent2 4" xfId="23493" xr:uid="{00000000-0005-0000-0000-0000B85B0000}"/>
    <cellStyle name="40% - Accent2 4 10" xfId="23494" xr:uid="{00000000-0005-0000-0000-0000B95B0000}"/>
    <cellStyle name="40% - Accent2 4 11" xfId="23495" xr:uid="{00000000-0005-0000-0000-0000BA5B0000}"/>
    <cellStyle name="40% - Accent2 4 2" xfId="23496" xr:uid="{00000000-0005-0000-0000-0000BB5B0000}"/>
    <cellStyle name="40% - Accent2 4 2 2" xfId="23497" xr:uid="{00000000-0005-0000-0000-0000BC5B0000}"/>
    <cellStyle name="40% - Accent2 4 2 2 2" xfId="23498" xr:uid="{00000000-0005-0000-0000-0000BD5B0000}"/>
    <cellStyle name="40% - Accent2 4 2 2 2 2" xfId="23499" xr:uid="{00000000-0005-0000-0000-0000BE5B0000}"/>
    <cellStyle name="40% - Accent2 4 2 2 2 2 2" xfId="23500" xr:uid="{00000000-0005-0000-0000-0000BF5B0000}"/>
    <cellStyle name="40% - Accent2 4 2 2 2 2 2 2" xfId="23501" xr:uid="{00000000-0005-0000-0000-0000C05B0000}"/>
    <cellStyle name="40% - Accent2 4 2 2 2 2 3" xfId="23502" xr:uid="{00000000-0005-0000-0000-0000C15B0000}"/>
    <cellStyle name="40% - Accent2 4 2 2 2 2 4" xfId="23503" xr:uid="{00000000-0005-0000-0000-0000C25B0000}"/>
    <cellStyle name="40% - Accent2 4 2 2 2 3" xfId="23504" xr:uid="{00000000-0005-0000-0000-0000C35B0000}"/>
    <cellStyle name="40% - Accent2 4 2 2 2 3 2" xfId="23505" xr:uid="{00000000-0005-0000-0000-0000C45B0000}"/>
    <cellStyle name="40% - Accent2 4 2 2 2 3 2 2" xfId="23506" xr:uid="{00000000-0005-0000-0000-0000C55B0000}"/>
    <cellStyle name="40% - Accent2 4 2 2 2 3 3" xfId="23507" xr:uid="{00000000-0005-0000-0000-0000C65B0000}"/>
    <cellStyle name="40% - Accent2 4 2 2 2 3 4" xfId="23508" xr:uid="{00000000-0005-0000-0000-0000C75B0000}"/>
    <cellStyle name="40% - Accent2 4 2 2 2 4" xfId="23509" xr:uid="{00000000-0005-0000-0000-0000C85B0000}"/>
    <cellStyle name="40% - Accent2 4 2 2 2 4 2" xfId="23510" xr:uid="{00000000-0005-0000-0000-0000C95B0000}"/>
    <cellStyle name="40% - Accent2 4 2 2 2 5" xfId="23511" xr:uid="{00000000-0005-0000-0000-0000CA5B0000}"/>
    <cellStyle name="40% - Accent2 4 2 2 2 6" xfId="23512" xr:uid="{00000000-0005-0000-0000-0000CB5B0000}"/>
    <cellStyle name="40% - Accent2 4 2 2 3" xfId="23513" xr:uid="{00000000-0005-0000-0000-0000CC5B0000}"/>
    <cellStyle name="40% - Accent2 4 2 2 3 2" xfId="23514" xr:uid="{00000000-0005-0000-0000-0000CD5B0000}"/>
    <cellStyle name="40% - Accent2 4 2 2 3 2 2" xfId="23515" xr:uid="{00000000-0005-0000-0000-0000CE5B0000}"/>
    <cellStyle name="40% - Accent2 4 2 2 3 3" xfId="23516" xr:uid="{00000000-0005-0000-0000-0000CF5B0000}"/>
    <cellStyle name="40% - Accent2 4 2 2 3 4" xfId="23517" xr:uid="{00000000-0005-0000-0000-0000D05B0000}"/>
    <cellStyle name="40% - Accent2 4 2 2 4" xfId="23518" xr:uid="{00000000-0005-0000-0000-0000D15B0000}"/>
    <cellStyle name="40% - Accent2 4 2 2 4 2" xfId="23519" xr:uid="{00000000-0005-0000-0000-0000D25B0000}"/>
    <cellStyle name="40% - Accent2 4 2 2 4 2 2" xfId="23520" xr:uid="{00000000-0005-0000-0000-0000D35B0000}"/>
    <cellStyle name="40% - Accent2 4 2 2 4 3" xfId="23521" xr:uid="{00000000-0005-0000-0000-0000D45B0000}"/>
    <cellStyle name="40% - Accent2 4 2 2 4 4" xfId="23522" xr:uid="{00000000-0005-0000-0000-0000D55B0000}"/>
    <cellStyle name="40% - Accent2 4 2 2 5" xfId="23523" xr:uid="{00000000-0005-0000-0000-0000D65B0000}"/>
    <cellStyle name="40% - Accent2 4 2 2 5 2" xfId="23524" xr:uid="{00000000-0005-0000-0000-0000D75B0000}"/>
    <cellStyle name="40% - Accent2 4 2 2 6" xfId="23525" xr:uid="{00000000-0005-0000-0000-0000D85B0000}"/>
    <cellStyle name="40% - Accent2 4 2 2 7" xfId="23526" xr:uid="{00000000-0005-0000-0000-0000D95B0000}"/>
    <cellStyle name="40% - Accent2 4 2 3" xfId="23527" xr:uid="{00000000-0005-0000-0000-0000DA5B0000}"/>
    <cellStyle name="40% - Accent2 4 2 4" xfId="23528" xr:uid="{00000000-0005-0000-0000-0000DB5B0000}"/>
    <cellStyle name="40% - Accent2 4 2 4 2" xfId="23529" xr:uid="{00000000-0005-0000-0000-0000DC5B0000}"/>
    <cellStyle name="40% - Accent2 4 2 4 2 2" xfId="23530" xr:uid="{00000000-0005-0000-0000-0000DD5B0000}"/>
    <cellStyle name="40% - Accent2 4 2 4 2 2 2" xfId="23531" xr:uid="{00000000-0005-0000-0000-0000DE5B0000}"/>
    <cellStyle name="40% - Accent2 4 2 4 2 3" xfId="23532" xr:uid="{00000000-0005-0000-0000-0000DF5B0000}"/>
    <cellStyle name="40% - Accent2 4 2 4 2 4" xfId="23533" xr:uid="{00000000-0005-0000-0000-0000E05B0000}"/>
    <cellStyle name="40% - Accent2 4 2 4 3" xfId="23534" xr:uid="{00000000-0005-0000-0000-0000E15B0000}"/>
    <cellStyle name="40% - Accent2 4 2 4 3 2" xfId="23535" xr:uid="{00000000-0005-0000-0000-0000E25B0000}"/>
    <cellStyle name="40% - Accent2 4 2 4 3 2 2" xfId="23536" xr:uid="{00000000-0005-0000-0000-0000E35B0000}"/>
    <cellStyle name="40% - Accent2 4 2 4 3 3" xfId="23537" xr:uid="{00000000-0005-0000-0000-0000E45B0000}"/>
    <cellStyle name="40% - Accent2 4 2 4 3 4" xfId="23538" xr:uid="{00000000-0005-0000-0000-0000E55B0000}"/>
    <cellStyle name="40% - Accent2 4 2 4 4" xfId="23539" xr:uid="{00000000-0005-0000-0000-0000E65B0000}"/>
    <cellStyle name="40% - Accent2 4 2 4 4 2" xfId="23540" xr:uid="{00000000-0005-0000-0000-0000E75B0000}"/>
    <cellStyle name="40% - Accent2 4 2 4 5" xfId="23541" xr:uid="{00000000-0005-0000-0000-0000E85B0000}"/>
    <cellStyle name="40% - Accent2 4 2 4 6" xfId="23542" xr:uid="{00000000-0005-0000-0000-0000E95B0000}"/>
    <cellStyle name="40% - Accent2 4 2 5" xfId="23543" xr:uid="{00000000-0005-0000-0000-0000EA5B0000}"/>
    <cellStyle name="40% - Accent2 4 2 5 2" xfId="23544" xr:uid="{00000000-0005-0000-0000-0000EB5B0000}"/>
    <cellStyle name="40% - Accent2 4 2 5 2 2" xfId="23545" xr:uid="{00000000-0005-0000-0000-0000EC5B0000}"/>
    <cellStyle name="40% - Accent2 4 2 5 3" xfId="23546" xr:uid="{00000000-0005-0000-0000-0000ED5B0000}"/>
    <cellStyle name="40% - Accent2 4 2 5 4" xfId="23547" xr:uid="{00000000-0005-0000-0000-0000EE5B0000}"/>
    <cellStyle name="40% - Accent2 4 2 6" xfId="23548" xr:uid="{00000000-0005-0000-0000-0000EF5B0000}"/>
    <cellStyle name="40% - Accent2 4 2 6 2" xfId="23549" xr:uid="{00000000-0005-0000-0000-0000F05B0000}"/>
    <cellStyle name="40% - Accent2 4 2 6 2 2" xfId="23550" xr:uid="{00000000-0005-0000-0000-0000F15B0000}"/>
    <cellStyle name="40% - Accent2 4 2 6 3" xfId="23551" xr:uid="{00000000-0005-0000-0000-0000F25B0000}"/>
    <cellStyle name="40% - Accent2 4 2 6 4" xfId="23552" xr:uid="{00000000-0005-0000-0000-0000F35B0000}"/>
    <cellStyle name="40% - Accent2 4 2 7" xfId="23553" xr:uid="{00000000-0005-0000-0000-0000F45B0000}"/>
    <cellStyle name="40% - Accent2 4 2 7 2" xfId="23554" xr:uid="{00000000-0005-0000-0000-0000F55B0000}"/>
    <cellStyle name="40% - Accent2 4 2 8" xfId="23555" xr:uid="{00000000-0005-0000-0000-0000F65B0000}"/>
    <cellStyle name="40% - Accent2 4 2 9" xfId="23556" xr:uid="{00000000-0005-0000-0000-0000F75B0000}"/>
    <cellStyle name="40% - Accent2 4 3" xfId="23557" xr:uid="{00000000-0005-0000-0000-0000F85B0000}"/>
    <cellStyle name="40% - Accent2 4 3 2" xfId="23558" xr:uid="{00000000-0005-0000-0000-0000F95B0000}"/>
    <cellStyle name="40% - Accent2 4 3 2 2" xfId="23559" xr:uid="{00000000-0005-0000-0000-0000FA5B0000}"/>
    <cellStyle name="40% - Accent2 4 3 2 2 2" xfId="23560" xr:uid="{00000000-0005-0000-0000-0000FB5B0000}"/>
    <cellStyle name="40% - Accent2 4 3 2 2 2 2" xfId="23561" xr:uid="{00000000-0005-0000-0000-0000FC5B0000}"/>
    <cellStyle name="40% - Accent2 4 3 2 2 3" xfId="23562" xr:uid="{00000000-0005-0000-0000-0000FD5B0000}"/>
    <cellStyle name="40% - Accent2 4 3 2 2 4" xfId="23563" xr:uid="{00000000-0005-0000-0000-0000FE5B0000}"/>
    <cellStyle name="40% - Accent2 4 3 2 3" xfId="23564" xr:uid="{00000000-0005-0000-0000-0000FF5B0000}"/>
    <cellStyle name="40% - Accent2 4 3 2 3 2" xfId="23565" xr:uid="{00000000-0005-0000-0000-0000005C0000}"/>
    <cellStyle name="40% - Accent2 4 3 2 3 2 2" xfId="23566" xr:uid="{00000000-0005-0000-0000-0000015C0000}"/>
    <cellStyle name="40% - Accent2 4 3 2 3 3" xfId="23567" xr:uid="{00000000-0005-0000-0000-0000025C0000}"/>
    <cellStyle name="40% - Accent2 4 3 2 3 4" xfId="23568" xr:uid="{00000000-0005-0000-0000-0000035C0000}"/>
    <cellStyle name="40% - Accent2 4 3 2 4" xfId="23569" xr:uid="{00000000-0005-0000-0000-0000045C0000}"/>
    <cellStyle name="40% - Accent2 4 3 2 4 2" xfId="23570" xr:uid="{00000000-0005-0000-0000-0000055C0000}"/>
    <cellStyle name="40% - Accent2 4 3 2 5" xfId="23571" xr:uid="{00000000-0005-0000-0000-0000065C0000}"/>
    <cellStyle name="40% - Accent2 4 3 2 6" xfId="23572" xr:uid="{00000000-0005-0000-0000-0000075C0000}"/>
    <cellStyle name="40% - Accent2 4 3 3" xfId="23573" xr:uid="{00000000-0005-0000-0000-0000085C0000}"/>
    <cellStyle name="40% - Accent2 4 3 3 2" xfId="23574" xr:uid="{00000000-0005-0000-0000-0000095C0000}"/>
    <cellStyle name="40% - Accent2 4 3 3 2 2" xfId="23575" xr:uid="{00000000-0005-0000-0000-00000A5C0000}"/>
    <cellStyle name="40% - Accent2 4 3 3 3" xfId="23576" xr:uid="{00000000-0005-0000-0000-00000B5C0000}"/>
    <cellStyle name="40% - Accent2 4 3 3 4" xfId="23577" xr:uid="{00000000-0005-0000-0000-00000C5C0000}"/>
    <cellStyle name="40% - Accent2 4 3 4" xfId="23578" xr:uid="{00000000-0005-0000-0000-00000D5C0000}"/>
    <cellStyle name="40% - Accent2 4 3 4 2" xfId="23579" xr:uid="{00000000-0005-0000-0000-00000E5C0000}"/>
    <cellStyle name="40% - Accent2 4 3 4 2 2" xfId="23580" xr:uid="{00000000-0005-0000-0000-00000F5C0000}"/>
    <cellStyle name="40% - Accent2 4 3 4 3" xfId="23581" xr:uid="{00000000-0005-0000-0000-0000105C0000}"/>
    <cellStyle name="40% - Accent2 4 3 4 4" xfId="23582" xr:uid="{00000000-0005-0000-0000-0000115C0000}"/>
    <cellStyle name="40% - Accent2 4 3 5" xfId="23583" xr:uid="{00000000-0005-0000-0000-0000125C0000}"/>
    <cellStyle name="40% - Accent2 4 3 5 2" xfId="23584" xr:uid="{00000000-0005-0000-0000-0000135C0000}"/>
    <cellStyle name="40% - Accent2 4 3 6" xfId="23585" xr:uid="{00000000-0005-0000-0000-0000145C0000}"/>
    <cellStyle name="40% - Accent2 4 3 7" xfId="23586" xr:uid="{00000000-0005-0000-0000-0000155C0000}"/>
    <cellStyle name="40% - Accent2 4 4" xfId="23587" xr:uid="{00000000-0005-0000-0000-0000165C0000}"/>
    <cellStyle name="40% - Accent2 4 5" xfId="23588" xr:uid="{00000000-0005-0000-0000-0000175C0000}"/>
    <cellStyle name="40% - Accent2 4 5 2" xfId="23589" xr:uid="{00000000-0005-0000-0000-0000185C0000}"/>
    <cellStyle name="40% - Accent2 4 5 2 2" xfId="23590" xr:uid="{00000000-0005-0000-0000-0000195C0000}"/>
    <cellStyle name="40% - Accent2 4 5 2 2 2" xfId="23591" xr:uid="{00000000-0005-0000-0000-00001A5C0000}"/>
    <cellStyle name="40% - Accent2 4 5 2 3" xfId="23592" xr:uid="{00000000-0005-0000-0000-00001B5C0000}"/>
    <cellStyle name="40% - Accent2 4 5 2 4" xfId="23593" xr:uid="{00000000-0005-0000-0000-00001C5C0000}"/>
    <cellStyle name="40% - Accent2 4 5 3" xfId="23594" xr:uid="{00000000-0005-0000-0000-00001D5C0000}"/>
    <cellStyle name="40% - Accent2 4 5 3 2" xfId="23595" xr:uid="{00000000-0005-0000-0000-00001E5C0000}"/>
    <cellStyle name="40% - Accent2 4 5 3 2 2" xfId="23596" xr:uid="{00000000-0005-0000-0000-00001F5C0000}"/>
    <cellStyle name="40% - Accent2 4 5 3 3" xfId="23597" xr:uid="{00000000-0005-0000-0000-0000205C0000}"/>
    <cellStyle name="40% - Accent2 4 5 3 4" xfId="23598" xr:uid="{00000000-0005-0000-0000-0000215C0000}"/>
    <cellStyle name="40% - Accent2 4 5 4" xfId="23599" xr:uid="{00000000-0005-0000-0000-0000225C0000}"/>
    <cellStyle name="40% - Accent2 4 5 4 2" xfId="23600" xr:uid="{00000000-0005-0000-0000-0000235C0000}"/>
    <cellStyle name="40% - Accent2 4 5 5" xfId="23601" xr:uid="{00000000-0005-0000-0000-0000245C0000}"/>
    <cellStyle name="40% - Accent2 4 5 6" xfId="23602" xr:uid="{00000000-0005-0000-0000-0000255C0000}"/>
    <cellStyle name="40% - Accent2 4 6" xfId="23603" xr:uid="{00000000-0005-0000-0000-0000265C0000}"/>
    <cellStyle name="40% - Accent2 4 6 2" xfId="23604" xr:uid="{00000000-0005-0000-0000-0000275C0000}"/>
    <cellStyle name="40% - Accent2 4 6 2 2" xfId="23605" xr:uid="{00000000-0005-0000-0000-0000285C0000}"/>
    <cellStyle name="40% - Accent2 4 6 3" xfId="23606" xr:uid="{00000000-0005-0000-0000-0000295C0000}"/>
    <cellStyle name="40% - Accent2 4 6 4" xfId="23607" xr:uid="{00000000-0005-0000-0000-00002A5C0000}"/>
    <cellStyle name="40% - Accent2 4 7" xfId="23608" xr:uid="{00000000-0005-0000-0000-00002B5C0000}"/>
    <cellStyle name="40% - Accent2 4 7 2" xfId="23609" xr:uid="{00000000-0005-0000-0000-00002C5C0000}"/>
    <cellStyle name="40% - Accent2 4 7 2 2" xfId="23610" xr:uid="{00000000-0005-0000-0000-00002D5C0000}"/>
    <cellStyle name="40% - Accent2 4 7 3" xfId="23611" xr:uid="{00000000-0005-0000-0000-00002E5C0000}"/>
    <cellStyle name="40% - Accent2 4 7 4" xfId="23612" xr:uid="{00000000-0005-0000-0000-00002F5C0000}"/>
    <cellStyle name="40% - Accent2 4 8" xfId="23613" xr:uid="{00000000-0005-0000-0000-0000305C0000}"/>
    <cellStyle name="40% - Accent2 4 8 2" xfId="23614" xr:uid="{00000000-0005-0000-0000-0000315C0000}"/>
    <cellStyle name="40% - Accent2 4 9" xfId="23615" xr:uid="{00000000-0005-0000-0000-0000325C0000}"/>
    <cellStyle name="40% - Accent2 5" xfId="23616" xr:uid="{00000000-0005-0000-0000-0000335C0000}"/>
    <cellStyle name="40% - Accent2 5 10" xfId="23617" xr:uid="{00000000-0005-0000-0000-0000345C0000}"/>
    <cellStyle name="40% - Accent2 5 2" xfId="23618" xr:uid="{00000000-0005-0000-0000-0000355C0000}"/>
    <cellStyle name="40% - Accent2 5 2 2" xfId="23619" xr:uid="{00000000-0005-0000-0000-0000365C0000}"/>
    <cellStyle name="40% - Accent2 5 2 2 2" xfId="23620" xr:uid="{00000000-0005-0000-0000-0000375C0000}"/>
    <cellStyle name="40% - Accent2 5 2 2 2 2" xfId="23621" xr:uid="{00000000-0005-0000-0000-0000385C0000}"/>
    <cellStyle name="40% - Accent2 5 2 2 2 2 2" xfId="23622" xr:uid="{00000000-0005-0000-0000-0000395C0000}"/>
    <cellStyle name="40% - Accent2 5 2 2 2 2 2 2" xfId="23623" xr:uid="{00000000-0005-0000-0000-00003A5C0000}"/>
    <cellStyle name="40% - Accent2 5 2 2 2 2 3" xfId="23624" xr:uid="{00000000-0005-0000-0000-00003B5C0000}"/>
    <cellStyle name="40% - Accent2 5 2 2 2 2 4" xfId="23625" xr:uid="{00000000-0005-0000-0000-00003C5C0000}"/>
    <cellStyle name="40% - Accent2 5 2 2 2 3" xfId="23626" xr:uid="{00000000-0005-0000-0000-00003D5C0000}"/>
    <cellStyle name="40% - Accent2 5 2 2 2 3 2" xfId="23627" xr:uid="{00000000-0005-0000-0000-00003E5C0000}"/>
    <cellStyle name="40% - Accent2 5 2 2 2 3 2 2" xfId="23628" xr:uid="{00000000-0005-0000-0000-00003F5C0000}"/>
    <cellStyle name="40% - Accent2 5 2 2 2 3 3" xfId="23629" xr:uid="{00000000-0005-0000-0000-0000405C0000}"/>
    <cellStyle name="40% - Accent2 5 2 2 2 3 4" xfId="23630" xr:uid="{00000000-0005-0000-0000-0000415C0000}"/>
    <cellStyle name="40% - Accent2 5 2 2 2 4" xfId="23631" xr:uid="{00000000-0005-0000-0000-0000425C0000}"/>
    <cellStyle name="40% - Accent2 5 2 2 2 4 2" xfId="23632" xr:uid="{00000000-0005-0000-0000-0000435C0000}"/>
    <cellStyle name="40% - Accent2 5 2 2 2 5" xfId="23633" xr:uid="{00000000-0005-0000-0000-0000445C0000}"/>
    <cellStyle name="40% - Accent2 5 2 2 2 6" xfId="23634" xr:uid="{00000000-0005-0000-0000-0000455C0000}"/>
    <cellStyle name="40% - Accent2 5 2 2 3" xfId="23635" xr:uid="{00000000-0005-0000-0000-0000465C0000}"/>
    <cellStyle name="40% - Accent2 5 2 2 3 2" xfId="23636" xr:uid="{00000000-0005-0000-0000-0000475C0000}"/>
    <cellStyle name="40% - Accent2 5 2 2 3 2 2" xfId="23637" xr:uid="{00000000-0005-0000-0000-0000485C0000}"/>
    <cellStyle name="40% - Accent2 5 2 2 3 3" xfId="23638" xr:uid="{00000000-0005-0000-0000-0000495C0000}"/>
    <cellStyle name="40% - Accent2 5 2 2 3 4" xfId="23639" xr:uid="{00000000-0005-0000-0000-00004A5C0000}"/>
    <cellStyle name="40% - Accent2 5 2 2 4" xfId="23640" xr:uid="{00000000-0005-0000-0000-00004B5C0000}"/>
    <cellStyle name="40% - Accent2 5 2 2 4 2" xfId="23641" xr:uid="{00000000-0005-0000-0000-00004C5C0000}"/>
    <cellStyle name="40% - Accent2 5 2 2 4 2 2" xfId="23642" xr:uid="{00000000-0005-0000-0000-00004D5C0000}"/>
    <cellStyle name="40% - Accent2 5 2 2 4 3" xfId="23643" xr:uid="{00000000-0005-0000-0000-00004E5C0000}"/>
    <cellStyle name="40% - Accent2 5 2 2 4 4" xfId="23644" xr:uid="{00000000-0005-0000-0000-00004F5C0000}"/>
    <cellStyle name="40% - Accent2 5 2 2 5" xfId="23645" xr:uid="{00000000-0005-0000-0000-0000505C0000}"/>
    <cellStyle name="40% - Accent2 5 2 2 5 2" xfId="23646" xr:uid="{00000000-0005-0000-0000-0000515C0000}"/>
    <cellStyle name="40% - Accent2 5 2 2 6" xfId="23647" xr:uid="{00000000-0005-0000-0000-0000525C0000}"/>
    <cellStyle name="40% - Accent2 5 2 2 7" xfId="23648" xr:uid="{00000000-0005-0000-0000-0000535C0000}"/>
    <cellStyle name="40% - Accent2 5 2 3" xfId="23649" xr:uid="{00000000-0005-0000-0000-0000545C0000}"/>
    <cellStyle name="40% - Accent2 5 2 3 2" xfId="23650" xr:uid="{00000000-0005-0000-0000-0000555C0000}"/>
    <cellStyle name="40% - Accent2 5 2 3 2 2" xfId="23651" xr:uid="{00000000-0005-0000-0000-0000565C0000}"/>
    <cellStyle name="40% - Accent2 5 2 3 2 2 2" xfId="23652" xr:uid="{00000000-0005-0000-0000-0000575C0000}"/>
    <cellStyle name="40% - Accent2 5 2 3 2 3" xfId="23653" xr:uid="{00000000-0005-0000-0000-0000585C0000}"/>
    <cellStyle name="40% - Accent2 5 2 3 2 4" xfId="23654" xr:uid="{00000000-0005-0000-0000-0000595C0000}"/>
    <cellStyle name="40% - Accent2 5 2 3 3" xfId="23655" xr:uid="{00000000-0005-0000-0000-00005A5C0000}"/>
    <cellStyle name="40% - Accent2 5 2 3 3 2" xfId="23656" xr:uid="{00000000-0005-0000-0000-00005B5C0000}"/>
    <cellStyle name="40% - Accent2 5 2 3 3 2 2" xfId="23657" xr:uid="{00000000-0005-0000-0000-00005C5C0000}"/>
    <cellStyle name="40% - Accent2 5 2 3 3 3" xfId="23658" xr:uid="{00000000-0005-0000-0000-00005D5C0000}"/>
    <cellStyle name="40% - Accent2 5 2 3 3 4" xfId="23659" xr:uid="{00000000-0005-0000-0000-00005E5C0000}"/>
    <cellStyle name="40% - Accent2 5 2 3 4" xfId="23660" xr:uid="{00000000-0005-0000-0000-00005F5C0000}"/>
    <cellStyle name="40% - Accent2 5 2 3 4 2" xfId="23661" xr:uid="{00000000-0005-0000-0000-0000605C0000}"/>
    <cellStyle name="40% - Accent2 5 2 3 5" xfId="23662" xr:uid="{00000000-0005-0000-0000-0000615C0000}"/>
    <cellStyle name="40% - Accent2 5 2 3 6" xfId="23663" xr:uid="{00000000-0005-0000-0000-0000625C0000}"/>
    <cellStyle name="40% - Accent2 5 2 4" xfId="23664" xr:uid="{00000000-0005-0000-0000-0000635C0000}"/>
    <cellStyle name="40% - Accent2 5 2 4 2" xfId="23665" xr:uid="{00000000-0005-0000-0000-0000645C0000}"/>
    <cellStyle name="40% - Accent2 5 2 4 2 2" xfId="23666" xr:uid="{00000000-0005-0000-0000-0000655C0000}"/>
    <cellStyle name="40% - Accent2 5 2 4 3" xfId="23667" xr:uid="{00000000-0005-0000-0000-0000665C0000}"/>
    <cellStyle name="40% - Accent2 5 2 4 4" xfId="23668" xr:uid="{00000000-0005-0000-0000-0000675C0000}"/>
    <cellStyle name="40% - Accent2 5 2 5" xfId="23669" xr:uid="{00000000-0005-0000-0000-0000685C0000}"/>
    <cellStyle name="40% - Accent2 5 2 5 2" xfId="23670" xr:uid="{00000000-0005-0000-0000-0000695C0000}"/>
    <cellStyle name="40% - Accent2 5 2 5 2 2" xfId="23671" xr:uid="{00000000-0005-0000-0000-00006A5C0000}"/>
    <cellStyle name="40% - Accent2 5 2 5 3" xfId="23672" xr:uid="{00000000-0005-0000-0000-00006B5C0000}"/>
    <cellStyle name="40% - Accent2 5 2 5 4" xfId="23673" xr:uid="{00000000-0005-0000-0000-00006C5C0000}"/>
    <cellStyle name="40% - Accent2 5 2 6" xfId="23674" xr:uid="{00000000-0005-0000-0000-00006D5C0000}"/>
    <cellStyle name="40% - Accent2 5 2 6 2" xfId="23675" xr:uid="{00000000-0005-0000-0000-00006E5C0000}"/>
    <cellStyle name="40% - Accent2 5 2 7" xfId="23676" xr:uid="{00000000-0005-0000-0000-00006F5C0000}"/>
    <cellStyle name="40% - Accent2 5 2 8" xfId="23677" xr:uid="{00000000-0005-0000-0000-0000705C0000}"/>
    <cellStyle name="40% - Accent2 5 3" xfId="23678" xr:uid="{00000000-0005-0000-0000-0000715C0000}"/>
    <cellStyle name="40% - Accent2 5 3 2" xfId="23679" xr:uid="{00000000-0005-0000-0000-0000725C0000}"/>
    <cellStyle name="40% - Accent2 5 3 2 2" xfId="23680" xr:uid="{00000000-0005-0000-0000-0000735C0000}"/>
    <cellStyle name="40% - Accent2 5 3 2 2 2" xfId="23681" xr:uid="{00000000-0005-0000-0000-0000745C0000}"/>
    <cellStyle name="40% - Accent2 5 3 2 2 2 2" xfId="23682" xr:uid="{00000000-0005-0000-0000-0000755C0000}"/>
    <cellStyle name="40% - Accent2 5 3 2 2 3" xfId="23683" xr:uid="{00000000-0005-0000-0000-0000765C0000}"/>
    <cellStyle name="40% - Accent2 5 3 2 2 4" xfId="23684" xr:uid="{00000000-0005-0000-0000-0000775C0000}"/>
    <cellStyle name="40% - Accent2 5 3 2 3" xfId="23685" xr:uid="{00000000-0005-0000-0000-0000785C0000}"/>
    <cellStyle name="40% - Accent2 5 3 2 3 2" xfId="23686" xr:uid="{00000000-0005-0000-0000-0000795C0000}"/>
    <cellStyle name="40% - Accent2 5 3 2 3 2 2" xfId="23687" xr:uid="{00000000-0005-0000-0000-00007A5C0000}"/>
    <cellStyle name="40% - Accent2 5 3 2 3 3" xfId="23688" xr:uid="{00000000-0005-0000-0000-00007B5C0000}"/>
    <cellStyle name="40% - Accent2 5 3 2 3 4" xfId="23689" xr:uid="{00000000-0005-0000-0000-00007C5C0000}"/>
    <cellStyle name="40% - Accent2 5 3 2 4" xfId="23690" xr:uid="{00000000-0005-0000-0000-00007D5C0000}"/>
    <cellStyle name="40% - Accent2 5 3 2 4 2" xfId="23691" xr:uid="{00000000-0005-0000-0000-00007E5C0000}"/>
    <cellStyle name="40% - Accent2 5 3 2 5" xfId="23692" xr:uid="{00000000-0005-0000-0000-00007F5C0000}"/>
    <cellStyle name="40% - Accent2 5 3 2 6" xfId="23693" xr:uid="{00000000-0005-0000-0000-0000805C0000}"/>
    <cellStyle name="40% - Accent2 5 3 3" xfId="23694" xr:uid="{00000000-0005-0000-0000-0000815C0000}"/>
    <cellStyle name="40% - Accent2 5 3 3 2" xfId="23695" xr:uid="{00000000-0005-0000-0000-0000825C0000}"/>
    <cellStyle name="40% - Accent2 5 3 3 2 2" xfId="23696" xr:uid="{00000000-0005-0000-0000-0000835C0000}"/>
    <cellStyle name="40% - Accent2 5 3 3 3" xfId="23697" xr:uid="{00000000-0005-0000-0000-0000845C0000}"/>
    <cellStyle name="40% - Accent2 5 3 3 4" xfId="23698" xr:uid="{00000000-0005-0000-0000-0000855C0000}"/>
    <cellStyle name="40% - Accent2 5 3 4" xfId="23699" xr:uid="{00000000-0005-0000-0000-0000865C0000}"/>
    <cellStyle name="40% - Accent2 5 3 4 2" xfId="23700" xr:uid="{00000000-0005-0000-0000-0000875C0000}"/>
    <cellStyle name="40% - Accent2 5 3 4 2 2" xfId="23701" xr:uid="{00000000-0005-0000-0000-0000885C0000}"/>
    <cellStyle name="40% - Accent2 5 3 4 3" xfId="23702" xr:uid="{00000000-0005-0000-0000-0000895C0000}"/>
    <cellStyle name="40% - Accent2 5 3 4 4" xfId="23703" xr:uid="{00000000-0005-0000-0000-00008A5C0000}"/>
    <cellStyle name="40% - Accent2 5 3 5" xfId="23704" xr:uid="{00000000-0005-0000-0000-00008B5C0000}"/>
    <cellStyle name="40% - Accent2 5 3 5 2" xfId="23705" xr:uid="{00000000-0005-0000-0000-00008C5C0000}"/>
    <cellStyle name="40% - Accent2 5 3 6" xfId="23706" xr:uid="{00000000-0005-0000-0000-00008D5C0000}"/>
    <cellStyle name="40% - Accent2 5 3 7" xfId="23707" xr:uid="{00000000-0005-0000-0000-00008E5C0000}"/>
    <cellStyle name="40% - Accent2 5 4" xfId="23708" xr:uid="{00000000-0005-0000-0000-00008F5C0000}"/>
    <cellStyle name="40% - Accent2 5 5" xfId="23709" xr:uid="{00000000-0005-0000-0000-0000905C0000}"/>
    <cellStyle name="40% - Accent2 5 5 2" xfId="23710" xr:uid="{00000000-0005-0000-0000-0000915C0000}"/>
    <cellStyle name="40% - Accent2 5 5 2 2" xfId="23711" xr:uid="{00000000-0005-0000-0000-0000925C0000}"/>
    <cellStyle name="40% - Accent2 5 5 2 2 2" xfId="23712" xr:uid="{00000000-0005-0000-0000-0000935C0000}"/>
    <cellStyle name="40% - Accent2 5 5 2 3" xfId="23713" xr:uid="{00000000-0005-0000-0000-0000945C0000}"/>
    <cellStyle name="40% - Accent2 5 5 2 4" xfId="23714" xr:uid="{00000000-0005-0000-0000-0000955C0000}"/>
    <cellStyle name="40% - Accent2 5 5 3" xfId="23715" xr:uid="{00000000-0005-0000-0000-0000965C0000}"/>
    <cellStyle name="40% - Accent2 5 5 3 2" xfId="23716" xr:uid="{00000000-0005-0000-0000-0000975C0000}"/>
    <cellStyle name="40% - Accent2 5 5 3 2 2" xfId="23717" xr:uid="{00000000-0005-0000-0000-0000985C0000}"/>
    <cellStyle name="40% - Accent2 5 5 3 3" xfId="23718" xr:uid="{00000000-0005-0000-0000-0000995C0000}"/>
    <cellStyle name="40% - Accent2 5 5 3 4" xfId="23719" xr:uid="{00000000-0005-0000-0000-00009A5C0000}"/>
    <cellStyle name="40% - Accent2 5 5 4" xfId="23720" xr:uid="{00000000-0005-0000-0000-00009B5C0000}"/>
    <cellStyle name="40% - Accent2 5 5 4 2" xfId="23721" xr:uid="{00000000-0005-0000-0000-00009C5C0000}"/>
    <cellStyle name="40% - Accent2 5 5 5" xfId="23722" xr:uid="{00000000-0005-0000-0000-00009D5C0000}"/>
    <cellStyle name="40% - Accent2 5 5 6" xfId="23723" xr:uid="{00000000-0005-0000-0000-00009E5C0000}"/>
    <cellStyle name="40% - Accent2 5 6" xfId="23724" xr:uid="{00000000-0005-0000-0000-00009F5C0000}"/>
    <cellStyle name="40% - Accent2 5 6 2" xfId="23725" xr:uid="{00000000-0005-0000-0000-0000A05C0000}"/>
    <cellStyle name="40% - Accent2 5 6 2 2" xfId="23726" xr:uid="{00000000-0005-0000-0000-0000A15C0000}"/>
    <cellStyle name="40% - Accent2 5 6 3" xfId="23727" xr:uid="{00000000-0005-0000-0000-0000A25C0000}"/>
    <cellStyle name="40% - Accent2 5 6 4" xfId="23728" xr:uid="{00000000-0005-0000-0000-0000A35C0000}"/>
    <cellStyle name="40% - Accent2 5 7" xfId="23729" xr:uid="{00000000-0005-0000-0000-0000A45C0000}"/>
    <cellStyle name="40% - Accent2 5 7 2" xfId="23730" xr:uid="{00000000-0005-0000-0000-0000A55C0000}"/>
    <cellStyle name="40% - Accent2 5 7 2 2" xfId="23731" xr:uid="{00000000-0005-0000-0000-0000A65C0000}"/>
    <cellStyle name="40% - Accent2 5 7 3" xfId="23732" xr:uid="{00000000-0005-0000-0000-0000A75C0000}"/>
    <cellStyle name="40% - Accent2 5 7 4" xfId="23733" xr:uid="{00000000-0005-0000-0000-0000A85C0000}"/>
    <cellStyle name="40% - Accent2 5 8" xfId="23734" xr:uid="{00000000-0005-0000-0000-0000A95C0000}"/>
    <cellStyle name="40% - Accent2 5 8 2" xfId="23735" xr:uid="{00000000-0005-0000-0000-0000AA5C0000}"/>
    <cellStyle name="40% - Accent2 5 9" xfId="23736" xr:uid="{00000000-0005-0000-0000-0000AB5C0000}"/>
    <cellStyle name="40% - Accent2 6" xfId="23737" xr:uid="{00000000-0005-0000-0000-0000AC5C0000}"/>
    <cellStyle name="40% - Accent2 6 10" xfId="23738" xr:uid="{00000000-0005-0000-0000-0000AD5C0000}"/>
    <cellStyle name="40% - Accent2 6 2" xfId="23739" xr:uid="{00000000-0005-0000-0000-0000AE5C0000}"/>
    <cellStyle name="40% - Accent2 6 2 2" xfId="23740" xr:uid="{00000000-0005-0000-0000-0000AF5C0000}"/>
    <cellStyle name="40% - Accent2 6 2 2 2" xfId="23741" xr:uid="{00000000-0005-0000-0000-0000B05C0000}"/>
    <cellStyle name="40% - Accent2 6 2 2 2 2" xfId="23742" xr:uid="{00000000-0005-0000-0000-0000B15C0000}"/>
    <cellStyle name="40% - Accent2 6 2 2 2 2 2" xfId="23743" xr:uid="{00000000-0005-0000-0000-0000B25C0000}"/>
    <cellStyle name="40% - Accent2 6 2 2 2 2 2 2" xfId="23744" xr:uid="{00000000-0005-0000-0000-0000B35C0000}"/>
    <cellStyle name="40% - Accent2 6 2 2 2 2 3" xfId="23745" xr:uid="{00000000-0005-0000-0000-0000B45C0000}"/>
    <cellStyle name="40% - Accent2 6 2 2 2 2 4" xfId="23746" xr:uid="{00000000-0005-0000-0000-0000B55C0000}"/>
    <cellStyle name="40% - Accent2 6 2 2 2 3" xfId="23747" xr:uid="{00000000-0005-0000-0000-0000B65C0000}"/>
    <cellStyle name="40% - Accent2 6 2 2 2 3 2" xfId="23748" xr:uid="{00000000-0005-0000-0000-0000B75C0000}"/>
    <cellStyle name="40% - Accent2 6 2 2 2 3 2 2" xfId="23749" xr:uid="{00000000-0005-0000-0000-0000B85C0000}"/>
    <cellStyle name="40% - Accent2 6 2 2 2 3 3" xfId="23750" xr:uid="{00000000-0005-0000-0000-0000B95C0000}"/>
    <cellStyle name="40% - Accent2 6 2 2 2 3 4" xfId="23751" xr:uid="{00000000-0005-0000-0000-0000BA5C0000}"/>
    <cellStyle name="40% - Accent2 6 2 2 2 4" xfId="23752" xr:uid="{00000000-0005-0000-0000-0000BB5C0000}"/>
    <cellStyle name="40% - Accent2 6 2 2 2 4 2" xfId="23753" xr:uid="{00000000-0005-0000-0000-0000BC5C0000}"/>
    <cellStyle name="40% - Accent2 6 2 2 2 5" xfId="23754" xr:uid="{00000000-0005-0000-0000-0000BD5C0000}"/>
    <cellStyle name="40% - Accent2 6 2 2 2 6" xfId="23755" xr:uid="{00000000-0005-0000-0000-0000BE5C0000}"/>
    <cellStyle name="40% - Accent2 6 2 2 3" xfId="23756" xr:uid="{00000000-0005-0000-0000-0000BF5C0000}"/>
    <cellStyle name="40% - Accent2 6 2 2 3 2" xfId="23757" xr:uid="{00000000-0005-0000-0000-0000C05C0000}"/>
    <cellStyle name="40% - Accent2 6 2 2 3 2 2" xfId="23758" xr:uid="{00000000-0005-0000-0000-0000C15C0000}"/>
    <cellStyle name="40% - Accent2 6 2 2 3 3" xfId="23759" xr:uid="{00000000-0005-0000-0000-0000C25C0000}"/>
    <cellStyle name="40% - Accent2 6 2 2 3 4" xfId="23760" xr:uid="{00000000-0005-0000-0000-0000C35C0000}"/>
    <cellStyle name="40% - Accent2 6 2 2 4" xfId="23761" xr:uid="{00000000-0005-0000-0000-0000C45C0000}"/>
    <cellStyle name="40% - Accent2 6 2 2 4 2" xfId="23762" xr:uid="{00000000-0005-0000-0000-0000C55C0000}"/>
    <cellStyle name="40% - Accent2 6 2 2 4 2 2" xfId="23763" xr:uid="{00000000-0005-0000-0000-0000C65C0000}"/>
    <cellStyle name="40% - Accent2 6 2 2 4 3" xfId="23764" xr:uid="{00000000-0005-0000-0000-0000C75C0000}"/>
    <cellStyle name="40% - Accent2 6 2 2 4 4" xfId="23765" xr:uid="{00000000-0005-0000-0000-0000C85C0000}"/>
    <cellStyle name="40% - Accent2 6 2 2 5" xfId="23766" xr:uid="{00000000-0005-0000-0000-0000C95C0000}"/>
    <cellStyle name="40% - Accent2 6 2 2 5 2" xfId="23767" xr:uid="{00000000-0005-0000-0000-0000CA5C0000}"/>
    <cellStyle name="40% - Accent2 6 2 2 6" xfId="23768" xr:uid="{00000000-0005-0000-0000-0000CB5C0000}"/>
    <cellStyle name="40% - Accent2 6 2 2 7" xfId="23769" xr:uid="{00000000-0005-0000-0000-0000CC5C0000}"/>
    <cellStyle name="40% - Accent2 6 2 3" xfId="23770" xr:uid="{00000000-0005-0000-0000-0000CD5C0000}"/>
    <cellStyle name="40% - Accent2 6 2 3 2" xfId="23771" xr:uid="{00000000-0005-0000-0000-0000CE5C0000}"/>
    <cellStyle name="40% - Accent2 6 2 3 2 2" xfId="23772" xr:uid="{00000000-0005-0000-0000-0000CF5C0000}"/>
    <cellStyle name="40% - Accent2 6 2 3 2 2 2" xfId="23773" xr:uid="{00000000-0005-0000-0000-0000D05C0000}"/>
    <cellStyle name="40% - Accent2 6 2 3 2 3" xfId="23774" xr:uid="{00000000-0005-0000-0000-0000D15C0000}"/>
    <cellStyle name="40% - Accent2 6 2 3 2 4" xfId="23775" xr:uid="{00000000-0005-0000-0000-0000D25C0000}"/>
    <cellStyle name="40% - Accent2 6 2 3 3" xfId="23776" xr:uid="{00000000-0005-0000-0000-0000D35C0000}"/>
    <cellStyle name="40% - Accent2 6 2 3 3 2" xfId="23777" xr:uid="{00000000-0005-0000-0000-0000D45C0000}"/>
    <cellStyle name="40% - Accent2 6 2 3 3 2 2" xfId="23778" xr:uid="{00000000-0005-0000-0000-0000D55C0000}"/>
    <cellStyle name="40% - Accent2 6 2 3 3 3" xfId="23779" xr:uid="{00000000-0005-0000-0000-0000D65C0000}"/>
    <cellStyle name="40% - Accent2 6 2 3 3 4" xfId="23780" xr:uid="{00000000-0005-0000-0000-0000D75C0000}"/>
    <cellStyle name="40% - Accent2 6 2 3 4" xfId="23781" xr:uid="{00000000-0005-0000-0000-0000D85C0000}"/>
    <cellStyle name="40% - Accent2 6 2 3 4 2" xfId="23782" xr:uid="{00000000-0005-0000-0000-0000D95C0000}"/>
    <cellStyle name="40% - Accent2 6 2 3 5" xfId="23783" xr:uid="{00000000-0005-0000-0000-0000DA5C0000}"/>
    <cellStyle name="40% - Accent2 6 2 3 6" xfId="23784" xr:uid="{00000000-0005-0000-0000-0000DB5C0000}"/>
    <cellStyle name="40% - Accent2 6 2 4" xfId="23785" xr:uid="{00000000-0005-0000-0000-0000DC5C0000}"/>
    <cellStyle name="40% - Accent2 6 2 4 2" xfId="23786" xr:uid="{00000000-0005-0000-0000-0000DD5C0000}"/>
    <cellStyle name="40% - Accent2 6 2 4 2 2" xfId="23787" xr:uid="{00000000-0005-0000-0000-0000DE5C0000}"/>
    <cellStyle name="40% - Accent2 6 2 4 3" xfId="23788" xr:uid="{00000000-0005-0000-0000-0000DF5C0000}"/>
    <cellStyle name="40% - Accent2 6 2 4 4" xfId="23789" xr:uid="{00000000-0005-0000-0000-0000E05C0000}"/>
    <cellStyle name="40% - Accent2 6 2 5" xfId="23790" xr:uid="{00000000-0005-0000-0000-0000E15C0000}"/>
    <cellStyle name="40% - Accent2 6 2 5 2" xfId="23791" xr:uid="{00000000-0005-0000-0000-0000E25C0000}"/>
    <cellStyle name="40% - Accent2 6 2 5 2 2" xfId="23792" xr:uid="{00000000-0005-0000-0000-0000E35C0000}"/>
    <cellStyle name="40% - Accent2 6 2 5 3" xfId="23793" xr:uid="{00000000-0005-0000-0000-0000E45C0000}"/>
    <cellStyle name="40% - Accent2 6 2 5 4" xfId="23794" xr:uid="{00000000-0005-0000-0000-0000E55C0000}"/>
    <cellStyle name="40% - Accent2 6 2 6" xfId="23795" xr:uid="{00000000-0005-0000-0000-0000E65C0000}"/>
    <cellStyle name="40% - Accent2 6 2 6 2" xfId="23796" xr:uid="{00000000-0005-0000-0000-0000E75C0000}"/>
    <cellStyle name="40% - Accent2 6 2 7" xfId="23797" xr:uid="{00000000-0005-0000-0000-0000E85C0000}"/>
    <cellStyle name="40% - Accent2 6 2 8" xfId="23798" xr:uid="{00000000-0005-0000-0000-0000E95C0000}"/>
    <cellStyle name="40% - Accent2 6 3" xfId="23799" xr:uid="{00000000-0005-0000-0000-0000EA5C0000}"/>
    <cellStyle name="40% - Accent2 6 3 2" xfId="23800" xr:uid="{00000000-0005-0000-0000-0000EB5C0000}"/>
    <cellStyle name="40% - Accent2 6 3 2 2" xfId="23801" xr:uid="{00000000-0005-0000-0000-0000EC5C0000}"/>
    <cellStyle name="40% - Accent2 6 3 2 2 2" xfId="23802" xr:uid="{00000000-0005-0000-0000-0000ED5C0000}"/>
    <cellStyle name="40% - Accent2 6 3 2 2 2 2" xfId="23803" xr:uid="{00000000-0005-0000-0000-0000EE5C0000}"/>
    <cellStyle name="40% - Accent2 6 3 2 2 3" xfId="23804" xr:uid="{00000000-0005-0000-0000-0000EF5C0000}"/>
    <cellStyle name="40% - Accent2 6 3 2 2 4" xfId="23805" xr:uid="{00000000-0005-0000-0000-0000F05C0000}"/>
    <cellStyle name="40% - Accent2 6 3 2 3" xfId="23806" xr:uid="{00000000-0005-0000-0000-0000F15C0000}"/>
    <cellStyle name="40% - Accent2 6 3 2 3 2" xfId="23807" xr:uid="{00000000-0005-0000-0000-0000F25C0000}"/>
    <cellStyle name="40% - Accent2 6 3 2 3 2 2" xfId="23808" xr:uid="{00000000-0005-0000-0000-0000F35C0000}"/>
    <cellStyle name="40% - Accent2 6 3 2 3 3" xfId="23809" xr:uid="{00000000-0005-0000-0000-0000F45C0000}"/>
    <cellStyle name="40% - Accent2 6 3 2 3 4" xfId="23810" xr:uid="{00000000-0005-0000-0000-0000F55C0000}"/>
    <cellStyle name="40% - Accent2 6 3 2 4" xfId="23811" xr:uid="{00000000-0005-0000-0000-0000F65C0000}"/>
    <cellStyle name="40% - Accent2 6 3 2 4 2" xfId="23812" xr:uid="{00000000-0005-0000-0000-0000F75C0000}"/>
    <cellStyle name="40% - Accent2 6 3 2 5" xfId="23813" xr:uid="{00000000-0005-0000-0000-0000F85C0000}"/>
    <cellStyle name="40% - Accent2 6 3 2 6" xfId="23814" xr:uid="{00000000-0005-0000-0000-0000F95C0000}"/>
    <cellStyle name="40% - Accent2 6 3 3" xfId="23815" xr:uid="{00000000-0005-0000-0000-0000FA5C0000}"/>
    <cellStyle name="40% - Accent2 6 3 3 2" xfId="23816" xr:uid="{00000000-0005-0000-0000-0000FB5C0000}"/>
    <cellStyle name="40% - Accent2 6 3 3 2 2" xfId="23817" xr:uid="{00000000-0005-0000-0000-0000FC5C0000}"/>
    <cellStyle name="40% - Accent2 6 3 3 3" xfId="23818" xr:uid="{00000000-0005-0000-0000-0000FD5C0000}"/>
    <cellStyle name="40% - Accent2 6 3 3 4" xfId="23819" xr:uid="{00000000-0005-0000-0000-0000FE5C0000}"/>
    <cellStyle name="40% - Accent2 6 3 4" xfId="23820" xr:uid="{00000000-0005-0000-0000-0000FF5C0000}"/>
    <cellStyle name="40% - Accent2 6 3 4 2" xfId="23821" xr:uid="{00000000-0005-0000-0000-0000005D0000}"/>
    <cellStyle name="40% - Accent2 6 3 4 2 2" xfId="23822" xr:uid="{00000000-0005-0000-0000-0000015D0000}"/>
    <cellStyle name="40% - Accent2 6 3 4 3" xfId="23823" xr:uid="{00000000-0005-0000-0000-0000025D0000}"/>
    <cellStyle name="40% - Accent2 6 3 4 4" xfId="23824" xr:uid="{00000000-0005-0000-0000-0000035D0000}"/>
    <cellStyle name="40% - Accent2 6 3 5" xfId="23825" xr:uid="{00000000-0005-0000-0000-0000045D0000}"/>
    <cellStyle name="40% - Accent2 6 3 5 2" xfId="23826" xr:uid="{00000000-0005-0000-0000-0000055D0000}"/>
    <cellStyle name="40% - Accent2 6 3 6" xfId="23827" xr:uid="{00000000-0005-0000-0000-0000065D0000}"/>
    <cellStyle name="40% - Accent2 6 3 7" xfId="23828" xr:uid="{00000000-0005-0000-0000-0000075D0000}"/>
    <cellStyle name="40% - Accent2 6 4" xfId="23829" xr:uid="{00000000-0005-0000-0000-0000085D0000}"/>
    <cellStyle name="40% - Accent2 6 5" xfId="23830" xr:uid="{00000000-0005-0000-0000-0000095D0000}"/>
    <cellStyle name="40% - Accent2 6 5 2" xfId="23831" xr:uid="{00000000-0005-0000-0000-00000A5D0000}"/>
    <cellStyle name="40% - Accent2 6 5 2 2" xfId="23832" xr:uid="{00000000-0005-0000-0000-00000B5D0000}"/>
    <cellStyle name="40% - Accent2 6 5 2 2 2" xfId="23833" xr:uid="{00000000-0005-0000-0000-00000C5D0000}"/>
    <cellStyle name="40% - Accent2 6 5 2 3" xfId="23834" xr:uid="{00000000-0005-0000-0000-00000D5D0000}"/>
    <cellStyle name="40% - Accent2 6 5 2 4" xfId="23835" xr:uid="{00000000-0005-0000-0000-00000E5D0000}"/>
    <cellStyle name="40% - Accent2 6 5 3" xfId="23836" xr:uid="{00000000-0005-0000-0000-00000F5D0000}"/>
    <cellStyle name="40% - Accent2 6 5 3 2" xfId="23837" xr:uid="{00000000-0005-0000-0000-0000105D0000}"/>
    <cellStyle name="40% - Accent2 6 5 3 2 2" xfId="23838" xr:uid="{00000000-0005-0000-0000-0000115D0000}"/>
    <cellStyle name="40% - Accent2 6 5 3 3" xfId="23839" xr:uid="{00000000-0005-0000-0000-0000125D0000}"/>
    <cellStyle name="40% - Accent2 6 5 3 4" xfId="23840" xr:uid="{00000000-0005-0000-0000-0000135D0000}"/>
    <cellStyle name="40% - Accent2 6 5 4" xfId="23841" xr:uid="{00000000-0005-0000-0000-0000145D0000}"/>
    <cellStyle name="40% - Accent2 6 5 4 2" xfId="23842" xr:uid="{00000000-0005-0000-0000-0000155D0000}"/>
    <cellStyle name="40% - Accent2 6 5 5" xfId="23843" xr:uid="{00000000-0005-0000-0000-0000165D0000}"/>
    <cellStyle name="40% - Accent2 6 5 6" xfId="23844" xr:uid="{00000000-0005-0000-0000-0000175D0000}"/>
    <cellStyle name="40% - Accent2 6 6" xfId="23845" xr:uid="{00000000-0005-0000-0000-0000185D0000}"/>
    <cellStyle name="40% - Accent2 6 6 2" xfId="23846" xr:uid="{00000000-0005-0000-0000-0000195D0000}"/>
    <cellStyle name="40% - Accent2 6 6 2 2" xfId="23847" xr:uid="{00000000-0005-0000-0000-00001A5D0000}"/>
    <cellStyle name="40% - Accent2 6 6 3" xfId="23848" xr:uid="{00000000-0005-0000-0000-00001B5D0000}"/>
    <cellStyle name="40% - Accent2 6 6 4" xfId="23849" xr:uid="{00000000-0005-0000-0000-00001C5D0000}"/>
    <cellStyle name="40% - Accent2 6 7" xfId="23850" xr:uid="{00000000-0005-0000-0000-00001D5D0000}"/>
    <cellStyle name="40% - Accent2 6 7 2" xfId="23851" xr:uid="{00000000-0005-0000-0000-00001E5D0000}"/>
    <cellStyle name="40% - Accent2 6 7 2 2" xfId="23852" xr:uid="{00000000-0005-0000-0000-00001F5D0000}"/>
    <cellStyle name="40% - Accent2 6 7 3" xfId="23853" xr:uid="{00000000-0005-0000-0000-0000205D0000}"/>
    <cellStyle name="40% - Accent2 6 7 4" xfId="23854" xr:uid="{00000000-0005-0000-0000-0000215D0000}"/>
    <cellStyle name="40% - Accent2 6 8" xfId="23855" xr:uid="{00000000-0005-0000-0000-0000225D0000}"/>
    <cellStyle name="40% - Accent2 6 8 2" xfId="23856" xr:uid="{00000000-0005-0000-0000-0000235D0000}"/>
    <cellStyle name="40% - Accent2 6 9" xfId="23857" xr:uid="{00000000-0005-0000-0000-0000245D0000}"/>
    <cellStyle name="40% - Accent2 7" xfId="23858" xr:uid="{00000000-0005-0000-0000-0000255D0000}"/>
    <cellStyle name="40% - Accent2 7 10" xfId="23859" xr:uid="{00000000-0005-0000-0000-0000265D0000}"/>
    <cellStyle name="40% - Accent2 7 2" xfId="23860" xr:uid="{00000000-0005-0000-0000-0000275D0000}"/>
    <cellStyle name="40% - Accent2 7 2 2" xfId="23861" xr:uid="{00000000-0005-0000-0000-0000285D0000}"/>
    <cellStyle name="40% - Accent2 7 2 2 2" xfId="23862" xr:uid="{00000000-0005-0000-0000-0000295D0000}"/>
    <cellStyle name="40% - Accent2 7 2 2 2 2" xfId="23863" xr:uid="{00000000-0005-0000-0000-00002A5D0000}"/>
    <cellStyle name="40% - Accent2 7 2 2 2 2 2" xfId="23864" xr:uid="{00000000-0005-0000-0000-00002B5D0000}"/>
    <cellStyle name="40% - Accent2 7 2 2 2 2 2 2" xfId="23865" xr:uid="{00000000-0005-0000-0000-00002C5D0000}"/>
    <cellStyle name="40% - Accent2 7 2 2 2 2 3" xfId="23866" xr:uid="{00000000-0005-0000-0000-00002D5D0000}"/>
    <cellStyle name="40% - Accent2 7 2 2 2 2 4" xfId="23867" xr:uid="{00000000-0005-0000-0000-00002E5D0000}"/>
    <cellStyle name="40% - Accent2 7 2 2 2 3" xfId="23868" xr:uid="{00000000-0005-0000-0000-00002F5D0000}"/>
    <cellStyle name="40% - Accent2 7 2 2 2 3 2" xfId="23869" xr:uid="{00000000-0005-0000-0000-0000305D0000}"/>
    <cellStyle name="40% - Accent2 7 2 2 2 3 2 2" xfId="23870" xr:uid="{00000000-0005-0000-0000-0000315D0000}"/>
    <cellStyle name="40% - Accent2 7 2 2 2 3 3" xfId="23871" xr:uid="{00000000-0005-0000-0000-0000325D0000}"/>
    <cellStyle name="40% - Accent2 7 2 2 2 3 4" xfId="23872" xr:uid="{00000000-0005-0000-0000-0000335D0000}"/>
    <cellStyle name="40% - Accent2 7 2 2 2 4" xfId="23873" xr:uid="{00000000-0005-0000-0000-0000345D0000}"/>
    <cellStyle name="40% - Accent2 7 2 2 2 4 2" xfId="23874" xr:uid="{00000000-0005-0000-0000-0000355D0000}"/>
    <cellStyle name="40% - Accent2 7 2 2 2 5" xfId="23875" xr:uid="{00000000-0005-0000-0000-0000365D0000}"/>
    <cellStyle name="40% - Accent2 7 2 2 2 6" xfId="23876" xr:uid="{00000000-0005-0000-0000-0000375D0000}"/>
    <cellStyle name="40% - Accent2 7 2 2 3" xfId="23877" xr:uid="{00000000-0005-0000-0000-0000385D0000}"/>
    <cellStyle name="40% - Accent2 7 2 2 3 2" xfId="23878" xr:uid="{00000000-0005-0000-0000-0000395D0000}"/>
    <cellStyle name="40% - Accent2 7 2 2 3 2 2" xfId="23879" xr:uid="{00000000-0005-0000-0000-00003A5D0000}"/>
    <cellStyle name="40% - Accent2 7 2 2 3 3" xfId="23880" xr:uid="{00000000-0005-0000-0000-00003B5D0000}"/>
    <cellStyle name="40% - Accent2 7 2 2 3 4" xfId="23881" xr:uid="{00000000-0005-0000-0000-00003C5D0000}"/>
    <cellStyle name="40% - Accent2 7 2 2 4" xfId="23882" xr:uid="{00000000-0005-0000-0000-00003D5D0000}"/>
    <cellStyle name="40% - Accent2 7 2 2 4 2" xfId="23883" xr:uid="{00000000-0005-0000-0000-00003E5D0000}"/>
    <cellStyle name="40% - Accent2 7 2 2 4 2 2" xfId="23884" xr:uid="{00000000-0005-0000-0000-00003F5D0000}"/>
    <cellStyle name="40% - Accent2 7 2 2 4 3" xfId="23885" xr:uid="{00000000-0005-0000-0000-0000405D0000}"/>
    <cellStyle name="40% - Accent2 7 2 2 4 4" xfId="23886" xr:uid="{00000000-0005-0000-0000-0000415D0000}"/>
    <cellStyle name="40% - Accent2 7 2 2 5" xfId="23887" xr:uid="{00000000-0005-0000-0000-0000425D0000}"/>
    <cellStyle name="40% - Accent2 7 2 2 5 2" xfId="23888" xr:uid="{00000000-0005-0000-0000-0000435D0000}"/>
    <cellStyle name="40% - Accent2 7 2 2 6" xfId="23889" xr:uid="{00000000-0005-0000-0000-0000445D0000}"/>
    <cellStyle name="40% - Accent2 7 2 2 7" xfId="23890" xr:uid="{00000000-0005-0000-0000-0000455D0000}"/>
    <cellStyle name="40% - Accent2 7 2 3" xfId="23891" xr:uid="{00000000-0005-0000-0000-0000465D0000}"/>
    <cellStyle name="40% - Accent2 7 2 3 2" xfId="23892" xr:uid="{00000000-0005-0000-0000-0000475D0000}"/>
    <cellStyle name="40% - Accent2 7 2 3 2 2" xfId="23893" xr:uid="{00000000-0005-0000-0000-0000485D0000}"/>
    <cellStyle name="40% - Accent2 7 2 3 2 2 2" xfId="23894" xr:uid="{00000000-0005-0000-0000-0000495D0000}"/>
    <cellStyle name="40% - Accent2 7 2 3 2 3" xfId="23895" xr:uid="{00000000-0005-0000-0000-00004A5D0000}"/>
    <cellStyle name="40% - Accent2 7 2 3 2 4" xfId="23896" xr:uid="{00000000-0005-0000-0000-00004B5D0000}"/>
    <cellStyle name="40% - Accent2 7 2 3 3" xfId="23897" xr:uid="{00000000-0005-0000-0000-00004C5D0000}"/>
    <cellStyle name="40% - Accent2 7 2 3 3 2" xfId="23898" xr:uid="{00000000-0005-0000-0000-00004D5D0000}"/>
    <cellStyle name="40% - Accent2 7 2 3 3 2 2" xfId="23899" xr:uid="{00000000-0005-0000-0000-00004E5D0000}"/>
    <cellStyle name="40% - Accent2 7 2 3 3 3" xfId="23900" xr:uid="{00000000-0005-0000-0000-00004F5D0000}"/>
    <cellStyle name="40% - Accent2 7 2 3 3 4" xfId="23901" xr:uid="{00000000-0005-0000-0000-0000505D0000}"/>
    <cellStyle name="40% - Accent2 7 2 3 4" xfId="23902" xr:uid="{00000000-0005-0000-0000-0000515D0000}"/>
    <cellStyle name="40% - Accent2 7 2 3 4 2" xfId="23903" xr:uid="{00000000-0005-0000-0000-0000525D0000}"/>
    <cellStyle name="40% - Accent2 7 2 3 5" xfId="23904" xr:uid="{00000000-0005-0000-0000-0000535D0000}"/>
    <cellStyle name="40% - Accent2 7 2 3 6" xfId="23905" xr:uid="{00000000-0005-0000-0000-0000545D0000}"/>
    <cellStyle name="40% - Accent2 7 2 4" xfId="23906" xr:uid="{00000000-0005-0000-0000-0000555D0000}"/>
    <cellStyle name="40% - Accent2 7 2 4 2" xfId="23907" xr:uid="{00000000-0005-0000-0000-0000565D0000}"/>
    <cellStyle name="40% - Accent2 7 2 4 2 2" xfId="23908" xr:uid="{00000000-0005-0000-0000-0000575D0000}"/>
    <cellStyle name="40% - Accent2 7 2 4 3" xfId="23909" xr:uid="{00000000-0005-0000-0000-0000585D0000}"/>
    <cellStyle name="40% - Accent2 7 2 4 4" xfId="23910" xr:uid="{00000000-0005-0000-0000-0000595D0000}"/>
    <cellStyle name="40% - Accent2 7 2 5" xfId="23911" xr:uid="{00000000-0005-0000-0000-00005A5D0000}"/>
    <cellStyle name="40% - Accent2 7 2 5 2" xfId="23912" xr:uid="{00000000-0005-0000-0000-00005B5D0000}"/>
    <cellStyle name="40% - Accent2 7 2 5 2 2" xfId="23913" xr:uid="{00000000-0005-0000-0000-00005C5D0000}"/>
    <cellStyle name="40% - Accent2 7 2 5 3" xfId="23914" xr:uid="{00000000-0005-0000-0000-00005D5D0000}"/>
    <cellStyle name="40% - Accent2 7 2 5 4" xfId="23915" xr:uid="{00000000-0005-0000-0000-00005E5D0000}"/>
    <cellStyle name="40% - Accent2 7 2 6" xfId="23916" xr:uid="{00000000-0005-0000-0000-00005F5D0000}"/>
    <cellStyle name="40% - Accent2 7 2 6 2" xfId="23917" xr:uid="{00000000-0005-0000-0000-0000605D0000}"/>
    <cellStyle name="40% - Accent2 7 2 7" xfId="23918" xr:uid="{00000000-0005-0000-0000-0000615D0000}"/>
    <cellStyle name="40% - Accent2 7 2 8" xfId="23919" xr:uid="{00000000-0005-0000-0000-0000625D0000}"/>
    <cellStyle name="40% - Accent2 7 3" xfId="23920" xr:uid="{00000000-0005-0000-0000-0000635D0000}"/>
    <cellStyle name="40% - Accent2 7 3 2" xfId="23921" xr:uid="{00000000-0005-0000-0000-0000645D0000}"/>
    <cellStyle name="40% - Accent2 7 3 2 2" xfId="23922" xr:uid="{00000000-0005-0000-0000-0000655D0000}"/>
    <cellStyle name="40% - Accent2 7 3 2 2 2" xfId="23923" xr:uid="{00000000-0005-0000-0000-0000665D0000}"/>
    <cellStyle name="40% - Accent2 7 3 2 2 2 2" xfId="23924" xr:uid="{00000000-0005-0000-0000-0000675D0000}"/>
    <cellStyle name="40% - Accent2 7 3 2 2 3" xfId="23925" xr:uid="{00000000-0005-0000-0000-0000685D0000}"/>
    <cellStyle name="40% - Accent2 7 3 2 2 4" xfId="23926" xr:uid="{00000000-0005-0000-0000-0000695D0000}"/>
    <cellStyle name="40% - Accent2 7 3 2 3" xfId="23927" xr:uid="{00000000-0005-0000-0000-00006A5D0000}"/>
    <cellStyle name="40% - Accent2 7 3 2 3 2" xfId="23928" xr:uid="{00000000-0005-0000-0000-00006B5D0000}"/>
    <cellStyle name="40% - Accent2 7 3 2 3 2 2" xfId="23929" xr:uid="{00000000-0005-0000-0000-00006C5D0000}"/>
    <cellStyle name="40% - Accent2 7 3 2 3 3" xfId="23930" xr:uid="{00000000-0005-0000-0000-00006D5D0000}"/>
    <cellStyle name="40% - Accent2 7 3 2 3 4" xfId="23931" xr:uid="{00000000-0005-0000-0000-00006E5D0000}"/>
    <cellStyle name="40% - Accent2 7 3 2 4" xfId="23932" xr:uid="{00000000-0005-0000-0000-00006F5D0000}"/>
    <cellStyle name="40% - Accent2 7 3 2 4 2" xfId="23933" xr:uid="{00000000-0005-0000-0000-0000705D0000}"/>
    <cellStyle name="40% - Accent2 7 3 2 5" xfId="23934" xr:uid="{00000000-0005-0000-0000-0000715D0000}"/>
    <cellStyle name="40% - Accent2 7 3 2 6" xfId="23935" xr:uid="{00000000-0005-0000-0000-0000725D0000}"/>
    <cellStyle name="40% - Accent2 7 3 3" xfId="23936" xr:uid="{00000000-0005-0000-0000-0000735D0000}"/>
    <cellStyle name="40% - Accent2 7 3 3 2" xfId="23937" xr:uid="{00000000-0005-0000-0000-0000745D0000}"/>
    <cellStyle name="40% - Accent2 7 3 3 2 2" xfId="23938" xr:uid="{00000000-0005-0000-0000-0000755D0000}"/>
    <cellStyle name="40% - Accent2 7 3 3 3" xfId="23939" xr:uid="{00000000-0005-0000-0000-0000765D0000}"/>
    <cellStyle name="40% - Accent2 7 3 3 4" xfId="23940" xr:uid="{00000000-0005-0000-0000-0000775D0000}"/>
    <cellStyle name="40% - Accent2 7 3 4" xfId="23941" xr:uid="{00000000-0005-0000-0000-0000785D0000}"/>
    <cellStyle name="40% - Accent2 7 3 4 2" xfId="23942" xr:uid="{00000000-0005-0000-0000-0000795D0000}"/>
    <cellStyle name="40% - Accent2 7 3 4 2 2" xfId="23943" xr:uid="{00000000-0005-0000-0000-00007A5D0000}"/>
    <cellStyle name="40% - Accent2 7 3 4 3" xfId="23944" xr:uid="{00000000-0005-0000-0000-00007B5D0000}"/>
    <cellStyle name="40% - Accent2 7 3 4 4" xfId="23945" xr:uid="{00000000-0005-0000-0000-00007C5D0000}"/>
    <cellStyle name="40% - Accent2 7 3 5" xfId="23946" xr:uid="{00000000-0005-0000-0000-00007D5D0000}"/>
    <cellStyle name="40% - Accent2 7 3 5 2" xfId="23947" xr:uid="{00000000-0005-0000-0000-00007E5D0000}"/>
    <cellStyle name="40% - Accent2 7 3 6" xfId="23948" xr:uid="{00000000-0005-0000-0000-00007F5D0000}"/>
    <cellStyle name="40% - Accent2 7 3 7" xfId="23949" xr:uid="{00000000-0005-0000-0000-0000805D0000}"/>
    <cellStyle name="40% - Accent2 7 4" xfId="23950" xr:uid="{00000000-0005-0000-0000-0000815D0000}"/>
    <cellStyle name="40% - Accent2 7 5" xfId="23951" xr:uid="{00000000-0005-0000-0000-0000825D0000}"/>
    <cellStyle name="40% - Accent2 7 5 2" xfId="23952" xr:uid="{00000000-0005-0000-0000-0000835D0000}"/>
    <cellStyle name="40% - Accent2 7 5 2 2" xfId="23953" xr:uid="{00000000-0005-0000-0000-0000845D0000}"/>
    <cellStyle name="40% - Accent2 7 5 2 2 2" xfId="23954" xr:uid="{00000000-0005-0000-0000-0000855D0000}"/>
    <cellStyle name="40% - Accent2 7 5 2 3" xfId="23955" xr:uid="{00000000-0005-0000-0000-0000865D0000}"/>
    <cellStyle name="40% - Accent2 7 5 2 4" xfId="23956" xr:uid="{00000000-0005-0000-0000-0000875D0000}"/>
    <cellStyle name="40% - Accent2 7 5 3" xfId="23957" xr:uid="{00000000-0005-0000-0000-0000885D0000}"/>
    <cellStyle name="40% - Accent2 7 5 3 2" xfId="23958" xr:uid="{00000000-0005-0000-0000-0000895D0000}"/>
    <cellStyle name="40% - Accent2 7 5 3 2 2" xfId="23959" xr:uid="{00000000-0005-0000-0000-00008A5D0000}"/>
    <cellStyle name="40% - Accent2 7 5 3 3" xfId="23960" xr:uid="{00000000-0005-0000-0000-00008B5D0000}"/>
    <cellStyle name="40% - Accent2 7 5 3 4" xfId="23961" xr:uid="{00000000-0005-0000-0000-00008C5D0000}"/>
    <cellStyle name="40% - Accent2 7 5 4" xfId="23962" xr:uid="{00000000-0005-0000-0000-00008D5D0000}"/>
    <cellStyle name="40% - Accent2 7 5 4 2" xfId="23963" xr:uid="{00000000-0005-0000-0000-00008E5D0000}"/>
    <cellStyle name="40% - Accent2 7 5 5" xfId="23964" xr:uid="{00000000-0005-0000-0000-00008F5D0000}"/>
    <cellStyle name="40% - Accent2 7 5 6" xfId="23965" xr:uid="{00000000-0005-0000-0000-0000905D0000}"/>
    <cellStyle name="40% - Accent2 7 6" xfId="23966" xr:uid="{00000000-0005-0000-0000-0000915D0000}"/>
    <cellStyle name="40% - Accent2 7 6 2" xfId="23967" xr:uid="{00000000-0005-0000-0000-0000925D0000}"/>
    <cellStyle name="40% - Accent2 7 6 2 2" xfId="23968" xr:uid="{00000000-0005-0000-0000-0000935D0000}"/>
    <cellStyle name="40% - Accent2 7 6 3" xfId="23969" xr:uid="{00000000-0005-0000-0000-0000945D0000}"/>
    <cellStyle name="40% - Accent2 7 6 4" xfId="23970" xr:uid="{00000000-0005-0000-0000-0000955D0000}"/>
    <cellStyle name="40% - Accent2 7 7" xfId="23971" xr:uid="{00000000-0005-0000-0000-0000965D0000}"/>
    <cellStyle name="40% - Accent2 7 7 2" xfId="23972" xr:uid="{00000000-0005-0000-0000-0000975D0000}"/>
    <cellStyle name="40% - Accent2 7 7 2 2" xfId="23973" xr:uid="{00000000-0005-0000-0000-0000985D0000}"/>
    <cellStyle name="40% - Accent2 7 7 3" xfId="23974" xr:uid="{00000000-0005-0000-0000-0000995D0000}"/>
    <cellStyle name="40% - Accent2 7 7 4" xfId="23975" xr:uid="{00000000-0005-0000-0000-00009A5D0000}"/>
    <cellStyle name="40% - Accent2 7 8" xfId="23976" xr:uid="{00000000-0005-0000-0000-00009B5D0000}"/>
    <cellStyle name="40% - Accent2 7 8 2" xfId="23977" xr:uid="{00000000-0005-0000-0000-00009C5D0000}"/>
    <cellStyle name="40% - Accent2 7 9" xfId="23978" xr:uid="{00000000-0005-0000-0000-00009D5D0000}"/>
    <cellStyle name="40% - Accent2 8" xfId="23979" xr:uid="{00000000-0005-0000-0000-00009E5D0000}"/>
    <cellStyle name="40% - Accent2 8 10" xfId="23980" xr:uid="{00000000-0005-0000-0000-00009F5D0000}"/>
    <cellStyle name="40% - Accent2 8 2" xfId="23981" xr:uid="{00000000-0005-0000-0000-0000A05D0000}"/>
    <cellStyle name="40% - Accent2 8 2 2" xfId="23982" xr:uid="{00000000-0005-0000-0000-0000A15D0000}"/>
    <cellStyle name="40% - Accent2 8 2 2 2" xfId="23983" xr:uid="{00000000-0005-0000-0000-0000A25D0000}"/>
    <cellStyle name="40% - Accent2 8 2 2 2 2" xfId="23984" xr:uid="{00000000-0005-0000-0000-0000A35D0000}"/>
    <cellStyle name="40% - Accent2 8 2 2 2 2 2" xfId="23985" xr:uid="{00000000-0005-0000-0000-0000A45D0000}"/>
    <cellStyle name="40% - Accent2 8 2 2 2 2 2 2" xfId="23986" xr:uid="{00000000-0005-0000-0000-0000A55D0000}"/>
    <cellStyle name="40% - Accent2 8 2 2 2 2 3" xfId="23987" xr:uid="{00000000-0005-0000-0000-0000A65D0000}"/>
    <cellStyle name="40% - Accent2 8 2 2 2 2 4" xfId="23988" xr:uid="{00000000-0005-0000-0000-0000A75D0000}"/>
    <cellStyle name="40% - Accent2 8 2 2 2 3" xfId="23989" xr:uid="{00000000-0005-0000-0000-0000A85D0000}"/>
    <cellStyle name="40% - Accent2 8 2 2 2 3 2" xfId="23990" xr:uid="{00000000-0005-0000-0000-0000A95D0000}"/>
    <cellStyle name="40% - Accent2 8 2 2 2 3 2 2" xfId="23991" xr:uid="{00000000-0005-0000-0000-0000AA5D0000}"/>
    <cellStyle name="40% - Accent2 8 2 2 2 3 3" xfId="23992" xr:uid="{00000000-0005-0000-0000-0000AB5D0000}"/>
    <cellStyle name="40% - Accent2 8 2 2 2 3 4" xfId="23993" xr:uid="{00000000-0005-0000-0000-0000AC5D0000}"/>
    <cellStyle name="40% - Accent2 8 2 2 2 4" xfId="23994" xr:uid="{00000000-0005-0000-0000-0000AD5D0000}"/>
    <cellStyle name="40% - Accent2 8 2 2 2 4 2" xfId="23995" xr:uid="{00000000-0005-0000-0000-0000AE5D0000}"/>
    <cellStyle name="40% - Accent2 8 2 2 2 5" xfId="23996" xr:uid="{00000000-0005-0000-0000-0000AF5D0000}"/>
    <cellStyle name="40% - Accent2 8 2 2 2 6" xfId="23997" xr:uid="{00000000-0005-0000-0000-0000B05D0000}"/>
    <cellStyle name="40% - Accent2 8 2 2 3" xfId="23998" xr:uid="{00000000-0005-0000-0000-0000B15D0000}"/>
    <cellStyle name="40% - Accent2 8 2 2 3 2" xfId="23999" xr:uid="{00000000-0005-0000-0000-0000B25D0000}"/>
    <cellStyle name="40% - Accent2 8 2 2 3 2 2" xfId="24000" xr:uid="{00000000-0005-0000-0000-0000B35D0000}"/>
    <cellStyle name="40% - Accent2 8 2 2 3 3" xfId="24001" xr:uid="{00000000-0005-0000-0000-0000B45D0000}"/>
    <cellStyle name="40% - Accent2 8 2 2 3 4" xfId="24002" xr:uid="{00000000-0005-0000-0000-0000B55D0000}"/>
    <cellStyle name="40% - Accent2 8 2 2 4" xfId="24003" xr:uid="{00000000-0005-0000-0000-0000B65D0000}"/>
    <cellStyle name="40% - Accent2 8 2 2 4 2" xfId="24004" xr:uid="{00000000-0005-0000-0000-0000B75D0000}"/>
    <cellStyle name="40% - Accent2 8 2 2 4 2 2" xfId="24005" xr:uid="{00000000-0005-0000-0000-0000B85D0000}"/>
    <cellStyle name="40% - Accent2 8 2 2 4 3" xfId="24006" xr:uid="{00000000-0005-0000-0000-0000B95D0000}"/>
    <cellStyle name="40% - Accent2 8 2 2 4 4" xfId="24007" xr:uid="{00000000-0005-0000-0000-0000BA5D0000}"/>
    <cellStyle name="40% - Accent2 8 2 2 5" xfId="24008" xr:uid="{00000000-0005-0000-0000-0000BB5D0000}"/>
    <cellStyle name="40% - Accent2 8 2 2 5 2" xfId="24009" xr:uid="{00000000-0005-0000-0000-0000BC5D0000}"/>
    <cellStyle name="40% - Accent2 8 2 2 6" xfId="24010" xr:uid="{00000000-0005-0000-0000-0000BD5D0000}"/>
    <cellStyle name="40% - Accent2 8 2 2 7" xfId="24011" xr:uid="{00000000-0005-0000-0000-0000BE5D0000}"/>
    <cellStyle name="40% - Accent2 8 2 3" xfId="24012" xr:uid="{00000000-0005-0000-0000-0000BF5D0000}"/>
    <cellStyle name="40% - Accent2 8 2 3 2" xfId="24013" xr:uid="{00000000-0005-0000-0000-0000C05D0000}"/>
    <cellStyle name="40% - Accent2 8 2 3 2 2" xfId="24014" xr:uid="{00000000-0005-0000-0000-0000C15D0000}"/>
    <cellStyle name="40% - Accent2 8 2 3 2 2 2" xfId="24015" xr:uid="{00000000-0005-0000-0000-0000C25D0000}"/>
    <cellStyle name="40% - Accent2 8 2 3 2 3" xfId="24016" xr:uid="{00000000-0005-0000-0000-0000C35D0000}"/>
    <cellStyle name="40% - Accent2 8 2 3 2 4" xfId="24017" xr:uid="{00000000-0005-0000-0000-0000C45D0000}"/>
    <cellStyle name="40% - Accent2 8 2 3 3" xfId="24018" xr:uid="{00000000-0005-0000-0000-0000C55D0000}"/>
    <cellStyle name="40% - Accent2 8 2 3 3 2" xfId="24019" xr:uid="{00000000-0005-0000-0000-0000C65D0000}"/>
    <cellStyle name="40% - Accent2 8 2 3 3 2 2" xfId="24020" xr:uid="{00000000-0005-0000-0000-0000C75D0000}"/>
    <cellStyle name="40% - Accent2 8 2 3 3 3" xfId="24021" xr:uid="{00000000-0005-0000-0000-0000C85D0000}"/>
    <cellStyle name="40% - Accent2 8 2 3 3 4" xfId="24022" xr:uid="{00000000-0005-0000-0000-0000C95D0000}"/>
    <cellStyle name="40% - Accent2 8 2 3 4" xfId="24023" xr:uid="{00000000-0005-0000-0000-0000CA5D0000}"/>
    <cellStyle name="40% - Accent2 8 2 3 4 2" xfId="24024" xr:uid="{00000000-0005-0000-0000-0000CB5D0000}"/>
    <cellStyle name="40% - Accent2 8 2 3 5" xfId="24025" xr:uid="{00000000-0005-0000-0000-0000CC5D0000}"/>
    <cellStyle name="40% - Accent2 8 2 3 6" xfId="24026" xr:uid="{00000000-0005-0000-0000-0000CD5D0000}"/>
    <cellStyle name="40% - Accent2 8 2 4" xfId="24027" xr:uid="{00000000-0005-0000-0000-0000CE5D0000}"/>
    <cellStyle name="40% - Accent2 8 2 4 2" xfId="24028" xr:uid="{00000000-0005-0000-0000-0000CF5D0000}"/>
    <cellStyle name="40% - Accent2 8 2 4 2 2" xfId="24029" xr:uid="{00000000-0005-0000-0000-0000D05D0000}"/>
    <cellStyle name="40% - Accent2 8 2 4 3" xfId="24030" xr:uid="{00000000-0005-0000-0000-0000D15D0000}"/>
    <cellStyle name="40% - Accent2 8 2 4 4" xfId="24031" xr:uid="{00000000-0005-0000-0000-0000D25D0000}"/>
    <cellStyle name="40% - Accent2 8 2 5" xfId="24032" xr:uid="{00000000-0005-0000-0000-0000D35D0000}"/>
    <cellStyle name="40% - Accent2 8 2 5 2" xfId="24033" xr:uid="{00000000-0005-0000-0000-0000D45D0000}"/>
    <cellStyle name="40% - Accent2 8 2 5 2 2" xfId="24034" xr:uid="{00000000-0005-0000-0000-0000D55D0000}"/>
    <cellStyle name="40% - Accent2 8 2 5 3" xfId="24035" xr:uid="{00000000-0005-0000-0000-0000D65D0000}"/>
    <cellStyle name="40% - Accent2 8 2 5 4" xfId="24036" xr:uid="{00000000-0005-0000-0000-0000D75D0000}"/>
    <cellStyle name="40% - Accent2 8 2 6" xfId="24037" xr:uid="{00000000-0005-0000-0000-0000D85D0000}"/>
    <cellStyle name="40% - Accent2 8 2 6 2" xfId="24038" xr:uid="{00000000-0005-0000-0000-0000D95D0000}"/>
    <cellStyle name="40% - Accent2 8 2 7" xfId="24039" xr:uid="{00000000-0005-0000-0000-0000DA5D0000}"/>
    <cellStyle name="40% - Accent2 8 2 8" xfId="24040" xr:uid="{00000000-0005-0000-0000-0000DB5D0000}"/>
    <cellStyle name="40% - Accent2 8 3" xfId="24041" xr:uid="{00000000-0005-0000-0000-0000DC5D0000}"/>
    <cellStyle name="40% - Accent2 8 3 2" xfId="24042" xr:uid="{00000000-0005-0000-0000-0000DD5D0000}"/>
    <cellStyle name="40% - Accent2 8 3 2 2" xfId="24043" xr:uid="{00000000-0005-0000-0000-0000DE5D0000}"/>
    <cellStyle name="40% - Accent2 8 3 2 2 2" xfId="24044" xr:uid="{00000000-0005-0000-0000-0000DF5D0000}"/>
    <cellStyle name="40% - Accent2 8 3 2 2 2 2" xfId="24045" xr:uid="{00000000-0005-0000-0000-0000E05D0000}"/>
    <cellStyle name="40% - Accent2 8 3 2 2 3" xfId="24046" xr:uid="{00000000-0005-0000-0000-0000E15D0000}"/>
    <cellStyle name="40% - Accent2 8 3 2 2 4" xfId="24047" xr:uid="{00000000-0005-0000-0000-0000E25D0000}"/>
    <cellStyle name="40% - Accent2 8 3 2 3" xfId="24048" xr:uid="{00000000-0005-0000-0000-0000E35D0000}"/>
    <cellStyle name="40% - Accent2 8 3 2 3 2" xfId="24049" xr:uid="{00000000-0005-0000-0000-0000E45D0000}"/>
    <cellStyle name="40% - Accent2 8 3 2 3 2 2" xfId="24050" xr:uid="{00000000-0005-0000-0000-0000E55D0000}"/>
    <cellStyle name="40% - Accent2 8 3 2 3 3" xfId="24051" xr:uid="{00000000-0005-0000-0000-0000E65D0000}"/>
    <cellStyle name="40% - Accent2 8 3 2 3 4" xfId="24052" xr:uid="{00000000-0005-0000-0000-0000E75D0000}"/>
    <cellStyle name="40% - Accent2 8 3 2 4" xfId="24053" xr:uid="{00000000-0005-0000-0000-0000E85D0000}"/>
    <cellStyle name="40% - Accent2 8 3 2 4 2" xfId="24054" xr:uid="{00000000-0005-0000-0000-0000E95D0000}"/>
    <cellStyle name="40% - Accent2 8 3 2 5" xfId="24055" xr:uid="{00000000-0005-0000-0000-0000EA5D0000}"/>
    <cellStyle name="40% - Accent2 8 3 2 6" xfId="24056" xr:uid="{00000000-0005-0000-0000-0000EB5D0000}"/>
    <cellStyle name="40% - Accent2 8 3 3" xfId="24057" xr:uid="{00000000-0005-0000-0000-0000EC5D0000}"/>
    <cellStyle name="40% - Accent2 8 3 3 2" xfId="24058" xr:uid="{00000000-0005-0000-0000-0000ED5D0000}"/>
    <cellStyle name="40% - Accent2 8 3 3 2 2" xfId="24059" xr:uid="{00000000-0005-0000-0000-0000EE5D0000}"/>
    <cellStyle name="40% - Accent2 8 3 3 3" xfId="24060" xr:uid="{00000000-0005-0000-0000-0000EF5D0000}"/>
    <cellStyle name="40% - Accent2 8 3 3 4" xfId="24061" xr:uid="{00000000-0005-0000-0000-0000F05D0000}"/>
    <cellStyle name="40% - Accent2 8 3 4" xfId="24062" xr:uid="{00000000-0005-0000-0000-0000F15D0000}"/>
    <cellStyle name="40% - Accent2 8 3 4 2" xfId="24063" xr:uid="{00000000-0005-0000-0000-0000F25D0000}"/>
    <cellStyle name="40% - Accent2 8 3 4 2 2" xfId="24064" xr:uid="{00000000-0005-0000-0000-0000F35D0000}"/>
    <cellStyle name="40% - Accent2 8 3 4 3" xfId="24065" xr:uid="{00000000-0005-0000-0000-0000F45D0000}"/>
    <cellStyle name="40% - Accent2 8 3 4 4" xfId="24066" xr:uid="{00000000-0005-0000-0000-0000F55D0000}"/>
    <cellStyle name="40% - Accent2 8 3 5" xfId="24067" xr:uid="{00000000-0005-0000-0000-0000F65D0000}"/>
    <cellStyle name="40% - Accent2 8 3 5 2" xfId="24068" xr:uid="{00000000-0005-0000-0000-0000F75D0000}"/>
    <cellStyle name="40% - Accent2 8 3 6" xfId="24069" xr:uid="{00000000-0005-0000-0000-0000F85D0000}"/>
    <cellStyle name="40% - Accent2 8 3 7" xfId="24070" xr:uid="{00000000-0005-0000-0000-0000F95D0000}"/>
    <cellStyle name="40% - Accent2 8 4" xfId="24071" xr:uid="{00000000-0005-0000-0000-0000FA5D0000}"/>
    <cellStyle name="40% - Accent2 8 5" xfId="24072" xr:uid="{00000000-0005-0000-0000-0000FB5D0000}"/>
    <cellStyle name="40% - Accent2 8 5 2" xfId="24073" xr:uid="{00000000-0005-0000-0000-0000FC5D0000}"/>
    <cellStyle name="40% - Accent2 8 5 2 2" xfId="24074" xr:uid="{00000000-0005-0000-0000-0000FD5D0000}"/>
    <cellStyle name="40% - Accent2 8 5 2 2 2" xfId="24075" xr:uid="{00000000-0005-0000-0000-0000FE5D0000}"/>
    <cellStyle name="40% - Accent2 8 5 2 3" xfId="24076" xr:uid="{00000000-0005-0000-0000-0000FF5D0000}"/>
    <cellStyle name="40% - Accent2 8 5 2 4" xfId="24077" xr:uid="{00000000-0005-0000-0000-0000005E0000}"/>
    <cellStyle name="40% - Accent2 8 5 3" xfId="24078" xr:uid="{00000000-0005-0000-0000-0000015E0000}"/>
    <cellStyle name="40% - Accent2 8 5 3 2" xfId="24079" xr:uid="{00000000-0005-0000-0000-0000025E0000}"/>
    <cellStyle name="40% - Accent2 8 5 3 2 2" xfId="24080" xr:uid="{00000000-0005-0000-0000-0000035E0000}"/>
    <cellStyle name="40% - Accent2 8 5 3 3" xfId="24081" xr:uid="{00000000-0005-0000-0000-0000045E0000}"/>
    <cellStyle name="40% - Accent2 8 5 3 4" xfId="24082" xr:uid="{00000000-0005-0000-0000-0000055E0000}"/>
    <cellStyle name="40% - Accent2 8 5 4" xfId="24083" xr:uid="{00000000-0005-0000-0000-0000065E0000}"/>
    <cellStyle name="40% - Accent2 8 5 4 2" xfId="24084" xr:uid="{00000000-0005-0000-0000-0000075E0000}"/>
    <cellStyle name="40% - Accent2 8 5 5" xfId="24085" xr:uid="{00000000-0005-0000-0000-0000085E0000}"/>
    <cellStyle name="40% - Accent2 8 5 6" xfId="24086" xr:uid="{00000000-0005-0000-0000-0000095E0000}"/>
    <cellStyle name="40% - Accent2 8 6" xfId="24087" xr:uid="{00000000-0005-0000-0000-00000A5E0000}"/>
    <cellStyle name="40% - Accent2 8 6 2" xfId="24088" xr:uid="{00000000-0005-0000-0000-00000B5E0000}"/>
    <cellStyle name="40% - Accent2 8 6 2 2" xfId="24089" xr:uid="{00000000-0005-0000-0000-00000C5E0000}"/>
    <cellStyle name="40% - Accent2 8 6 3" xfId="24090" xr:uid="{00000000-0005-0000-0000-00000D5E0000}"/>
    <cellStyle name="40% - Accent2 8 6 4" xfId="24091" xr:uid="{00000000-0005-0000-0000-00000E5E0000}"/>
    <cellStyle name="40% - Accent2 8 7" xfId="24092" xr:uid="{00000000-0005-0000-0000-00000F5E0000}"/>
    <cellStyle name="40% - Accent2 8 7 2" xfId="24093" xr:uid="{00000000-0005-0000-0000-0000105E0000}"/>
    <cellStyle name="40% - Accent2 8 7 2 2" xfId="24094" xr:uid="{00000000-0005-0000-0000-0000115E0000}"/>
    <cellStyle name="40% - Accent2 8 7 3" xfId="24095" xr:uid="{00000000-0005-0000-0000-0000125E0000}"/>
    <cellStyle name="40% - Accent2 8 7 4" xfId="24096" xr:uid="{00000000-0005-0000-0000-0000135E0000}"/>
    <cellStyle name="40% - Accent2 8 8" xfId="24097" xr:uid="{00000000-0005-0000-0000-0000145E0000}"/>
    <cellStyle name="40% - Accent2 8 8 2" xfId="24098" xr:uid="{00000000-0005-0000-0000-0000155E0000}"/>
    <cellStyle name="40% - Accent2 8 9" xfId="24099" xr:uid="{00000000-0005-0000-0000-0000165E0000}"/>
    <cellStyle name="40% - Accent2 9" xfId="24100" xr:uid="{00000000-0005-0000-0000-0000175E0000}"/>
    <cellStyle name="40% - Accent2 9 10" xfId="24101" xr:uid="{00000000-0005-0000-0000-0000185E0000}"/>
    <cellStyle name="40% - Accent2 9 2" xfId="24102" xr:uid="{00000000-0005-0000-0000-0000195E0000}"/>
    <cellStyle name="40% - Accent2 9 2 2" xfId="24103" xr:uid="{00000000-0005-0000-0000-00001A5E0000}"/>
    <cellStyle name="40% - Accent2 9 2 2 2" xfId="24104" xr:uid="{00000000-0005-0000-0000-00001B5E0000}"/>
    <cellStyle name="40% - Accent2 9 2 2 2 2" xfId="24105" xr:uid="{00000000-0005-0000-0000-00001C5E0000}"/>
    <cellStyle name="40% - Accent2 9 2 2 2 2 2" xfId="24106" xr:uid="{00000000-0005-0000-0000-00001D5E0000}"/>
    <cellStyle name="40% - Accent2 9 2 2 2 2 2 2" xfId="24107" xr:uid="{00000000-0005-0000-0000-00001E5E0000}"/>
    <cellStyle name="40% - Accent2 9 2 2 2 2 3" xfId="24108" xr:uid="{00000000-0005-0000-0000-00001F5E0000}"/>
    <cellStyle name="40% - Accent2 9 2 2 2 2 4" xfId="24109" xr:uid="{00000000-0005-0000-0000-0000205E0000}"/>
    <cellStyle name="40% - Accent2 9 2 2 2 3" xfId="24110" xr:uid="{00000000-0005-0000-0000-0000215E0000}"/>
    <cellStyle name="40% - Accent2 9 2 2 2 3 2" xfId="24111" xr:uid="{00000000-0005-0000-0000-0000225E0000}"/>
    <cellStyle name="40% - Accent2 9 2 2 2 3 2 2" xfId="24112" xr:uid="{00000000-0005-0000-0000-0000235E0000}"/>
    <cellStyle name="40% - Accent2 9 2 2 2 3 3" xfId="24113" xr:uid="{00000000-0005-0000-0000-0000245E0000}"/>
    <cellStyle name="40% - Accent2 9 2 2 2 3 4" xfId="24114" xr:uid="{00000000-0005-0000-0000-0000255E0000}"/>
    <cellStyle name="40% - Accent2 9 2 2 2 4" xfId="24115" xr:uid="{00000000-0005-0000-0000-0000265E0000}"/>
    <cellStyle name="40% - Accent2 9 2 2 2 4 2" xfId="24116" xr:uid="{00000000-0005-0000-0000-0000275E0000}"/>
    <cellStyle name="40% - Accent2 9 2 2 2 5" xfId="24117" xr:uid="{00000000-0005-0000-0000-0000285E0000}"/>
    <cellStyle name="40% - Accent2 9 2 2 2 6" xfId="24118" xr:uid="{00000000-0005-0000-0000-0000295E0000}"/>
    <cellStyle name="40% - Accent2 9 2 2 3" xfId="24119" xr:uid="{00000000-0005-0000-0000-00002A5E0000}"/>
    <cellStyle name="40% - Accent2 9 2 2 3 2" xfId="24120" xr:uid="{00000000-0005-0000-0000-00002B5E0000}"/>
    <cellStyle name="40% - Accent2 9 2 2 3 2 2" xfId="24121" xr:uid="{00000000-0005-0000-0000-00002C5E0000}"/>
    <cellStyle name="40% - Accent2 9 2 2 3 3" xfId="24122" xr:uid="{00000000-0005-0000-0000-00002D5E0000}"/>
    <cellStyle name="40% - Accent2 9 2 2 3 4" xfId="24123" xr:uid="{00000000-0005-0000-0000-00002E5E0000}"/>
    <cellStyle name="40% - Accent2 9 2 2 4" xfId="24124" xr:uid="{00000000-0005-0000-0000-00002F5E0000}"/>
    <cellStyle name="40% - Accent2 9 2 2 4 2" xfId="24125" xr:uid="{00000000-0005-0000-0000-0000305E0000}"/>
    <cellStyle name="40% - Accent2 9 2 2 4 2 2" xfId="24126" xr:uid="{00000000-0005-0000-0000-0000315E0000}"/>
    <cellStyle name="40% - Accent2 9 2 2 4 3" xfId="24127" xr:uid="{00000000-0005-0000-0000-0000325E0000}"/>
    <cellStyle name="40% - Accent2 9 2 2 4 4" xfId="24128" xr:uid="{00000000-0005-0000-0000-0000335E0000}"/>
    <cellStyle name="40% - Accent2 9 2 2 5" xfId="24129" xr:uid="{00000000-0005-0000-0000-0000345E0000}"/>
    <cellStyle name="40% - Accent2 9 2 2 5 2" xfId="24130" xr:uid="{00000000-0005-0000-0000-0000355E0000}"/>
    <cellStyle name="40% - Accent2 9 2 2 6" xfId="24131" xr:uid="{00000000-0005-0000-0000-0000365E0000}"/>
    <cellStyle name="40% - Accent2 9 2 2 7" xfId="24132" xr:uid="{00000000-0005-0000-0000-0000375E0000}"/>
    <cellStyle name="40% - Accent2 9 2 3" xfId="24133" xr:uid="{00000000-0005-0000-0000-0000385E0000}"/>
    <cellStyle name="40% - Accent2 9 2 3 2" xfId="24134" xr:uid="{00000000-0005-0000-0000-0000395E0000}"/>
    <cellStyle name="40% - Accent2 9 2 3 2 2" xfId="24135" xr:uid="{00000000-0005-0000-0000-00003A5E0000}"/>
    <cellStyle name="40% - Accent2 9 2 3 2 2 2" xfId="24136" xr:uid="{00000000-0005-0000-0000-00003B5E0000}"/>
    <cellStyle name="40% - Accent2 9 2 3 2 3" xfId="24137" xr:uid="{00000000-0005-0000-0000-00003C5E0000}"/>
    <cellStyle name="40% - Accent2 9 2 3 2 4" xfId="24138" xr:uid="{00000000-0005-0000-0000-00003D5E0000}"/>
    <cellStyle name="40% - Accent2 9 2 3 3" xfId="24139" xr:uid="{00000000-0005-0000-0000-00003E5E0000}"/>
    <cellStyle name="40% - Accent2 9 2 3 3 2" xfId="24140" xr:uid="{00000000-0005-0000-0000-00003F5E0000}"/>
    <cellStyle name="40% - Accent2 9 2 3 3 2 2" xfId="24141" xr:uid="{00000000-0005-0000-0000-0000405E0000}"/>
    <cellStyle name="40% - Accent2 9 2 3 3 3" xfId="24142" xr:uid="{00000000-0005-0000-0000-0000415E0000}"/>
    <cellStyle name="40% - Accent2 9 2 3 3 4" xfId="24143" xr:uid="{00000000-0005-0000-0000-0000425E0000}"/>
    <cellStyle name="40% - Accent2 9 2 3 4" xfId="24144" xr:uid="{00000000-0005-0000-0000-0000435E0000}"/>
    <cellStyle name="40% - Accent2 9 2 3 4 2" xfId="24145" xr:uid="{00000000-0005-0000-0000-0000445E0000}"/>
    <cellStyle name="40% - Accent2 9 2 3 5" xfId="24146" xr:uid="{00000000-0005-0000-0000-0000455E0000}"/>
    <cellStyle name="40% - Accent2 9 2 3 6" xfId="24147" xr:uid="{00000000-0005-0000-0000-0000465E0000}"/>
    <cellStyle name="40% - Accent2 9 2 4" xfId="24148" xr:uid="{00000000-0005-0000-0000-0000475E0000}"/>
    <cellStyle name="40% - Accent2 9 2 4 2" xfId="24149" xr:uid="{00000000-0005-0000-0000-0000485E0000}"/>
    <cellStyle name="40% - Accent2 9 2 4 2 2" xfId="24150" xr:uid="{00000000-0005-0000-0000-0000495E0000}"/>
    <cellStyle name="40% - Accent2 9 2 4 3" xfId="24151" xr:uid="{00000000-0005-0000-0000-00004A5E0000}"/>
    <cellStyle name="40% - Accent2 9 2 4 4" xfId="24152" xr:uid="{00000000-0005-0000-0000-00004B5E0000}"/>
    <cellStyle name="40% - Accent2 9 2 5" xfId="24153" xr:uid="{00000000-0005-0000-0000-00004C5E0000}"/>
    <cellStyle name="40% - Accent2 9 2 5 2" xfId="24154" xr:uid="{00000000-0005-0000-0000-00004D5E0000}"/>
    <cellStyle name="40% - Accent2 9 2 5 2 2" xfId="24155" xr:uid="{00000000-0005-0000-0000-00004E5E0000}"/>
    <cellStyle name="40% - Accent2 9 2 5 3" xfId="24156" xr:uid="{00000000-0005-0000-0000-00004F5E0000}"/>
    <cellStyle name="40% - Accent2 9 2 5 4" xfId="24157" xr:uid="{00000000-0005-0000-0000-0000505E0000}"/>
    <cellStyle name="40% - Accent2 9 2 6" xfId="24158" xr:uid="{00000000-0005-0000-0000-0000515E0000}"/>
    <cellStyle name="40% - Accent2 9 2 6 2" xfId="24159" xr:uid="{00000000-0005-0000-0000-0000525E0000}"/>
    <cellStyle name="40% - Accent2 9 2 7" xfId="24160" xr:uid="{00000000-0005-0000-0000-0000535E0000}"/>
    <cellStyle name="40% - Accent2 9 2 8" xfId="24161" xr:uid="{00000000-0005-0000-0000-0000545E0000}"/>
    <cellStyle name="40% - Accent2 9 3" xfId="24162" xr:uid="{00000000-0005-0000-0000-0000555E0000}"/>
    <cellStyle name="40% - Accent2 9 3 2" xfId="24163" xr:uid="{00000000-0005-0000-0000-0000565E0000}"/>
    <cellStyle name="40% - Accent2 9 3 2 2" xfId="24164" xr:uid="{00000000-0005-0000-0000-0000575E0000}"/>
    <cellStyle name="40% - Accent2 9 3 2 2 2" xfId="24165" xr:uid="{00000000-0005-0000-0000-0000585E0000}"/>
    <cellStyle name="40% - Accent2 9 3 2 2 2 2" xfId="24166" xr:uid="{00000000-0005-0000-0000-0000595E0000}"/>
    <cellStyle name="40% - Accent2 9 3 2 2 3" xfId="24167" xr:uid="{00000000-0005-0000-0000-00005A5E0000}"/>
    <cellStyle name="40% - Accent2 9 3 2 2 4" xfId="24168" xr:uid="{00000000-0005-0000-0000-00005B5E0000}"/>
    <cellStyle name="40% - Accent2 9 3 2 3" xfId="24169" xr:uid="{00000000-0005-0000-0000-00005C5E0000}"/>
    <cellStyle name="40% - Accent2 9 3 2 3 2" xfId="24170" xr:uid="{00000000-0005-0000-0000-00005D5E0000}"/>
    <cellStyle name="40% - Accent2 9 3 2 3 2 2" xfId="24171" xr:uid="{00000000-0005-0000-0000-00005E5E0000}"/>
    <cellStyle name="40% - Accent2 9 3 2 3 3" xfId="24172" xr:uid="{00000000-0005-0000-0000-00005F5E0000}"/>
    <cellStyle name="40% - Accent2 9 3 2 3 4" xfId="24173" xr:uid="{00000000-0005-0000-0000-0000605E0000}"/>
    <cellStyle name="40% - Accent2 9 3 2 4" xfId="24174" xr:uid="{00000000-0005-0000-0000-0000615E0000}"/>
    <cellStyle name="40% - Accent2 9 3 2 4 2" xfId="24175" xr:uid="{00000000-0005-0000-0000-0000625E0000}"/>
    <cellStyle name="40% - Accent2 9 3 2 5" xfId="24176" xr:uid="{00000000-0005-0000-0000-0000635E0000}"/>
    <cellStyle name="40% - Accent2 9 3 2 6" xfId="24177" xr:uid="{00000000-0005-0000-0000-0000645E0000}"/>
    <cellStyle name="40% - Accent2 9 3 3" xfId="24178" xr:uid="{00000000-0005-0000-0000-0000655E0000}"/>
    <cellStyle name="40% - Accent2 9 3 3 2" xfId="24179" xr:uid="{00000000-0005-0000-0000-0000665E0000}"/>
    <cellStyle name="40% - Accent2 9 3 3 2 2" xfId="24180" xr:uid="{00000000-0005-0000-0000-0000675E0000}"/>
    <cellStyle name="40% - Accent2 9 3 3 3" xfId="24181" xr:uid="{00000000-0005-0000-0000-0000685E0000}"/>
    <cellStyle name="40% - Accent2 9 3 3 4" xfId="24182" xr:uid="{00000000-0005-0000-0000-0000695E0000}"/>
    <cellStyle name="40% - Accent2 9 3 4" xfId="24183" xr:uid="{00000000-0005-0000-0000-00006A5E0000}"/>
    <cellStyle name="40% - Accent2 9 3 4 2" xfId="24184" xr:uid="{00000000-0005-0000-0000-00006B5E0000}"/>
    <cellStyle name="40% - Accent2 9 3 4 2 2" xfId="24185" xr:uid="{00000000-0005-0000-0000-00006C5E0000}"/>
    <cellStyle name="40% - Accent2 9 3 4 3" xfId="24186" xr:uid="{00000000-0005-0000-0000-00006D5E0000}"/>
    <cellStyle name="40% - Accent2 9 3 4 4" xfId="24187" xr:uid="{00000000-0005-0000-0000-00006E5E0000}"/>
    <cellStyle name="40% - Accent2 9 3 5" xfId="24188" xr:uid="{00000000-0005-0000-0000-00006F5E0000}"/>
    <cellStyle name="40% - Accent2 9 3 5 2" xfId="24189" xr:uid="{00000000-0005-0000-0000-0000705E0000}"/>
    <cellStyle name="40% - Accent2 9 3 6" xfId="24190" xr:uid="{00000000-0005-0000-0000-0000715E0000}"/>
    <cellStyle name="40% - Accent2 9 3 7" xfId="24191" xr:uid="{00000000-0005-0000-0000-0000725E0000}"/>
    <cellStyle name="40% - Accent2 9 4" xfId="24192" xr:uid="{00000000-0005-0000-0000-0000735E0000}"/>
    <cellStyle name="40% - Accent2 9 5" xfId="24193" xr:uid="{00000000-0005-0000-0000-0000745E0000}"/>
    <cellStyle name="40% - Accent2 9 5 2" xfId="24194" xr:uid="{00000000-0005-0000-0000-0000755E0000}"/>
    <cellStyle name="40% - Accent2 9 5 2 2" xfId="24195" xr:uid="{00000000-0005-0000-0000-0000765E0000}"/>
    <cellStyle name="40% - Accent2 9 5 2 2 2" xfId="24196" xr:uid="{00000000-0005-0000-0000-0000775E0000}"/>
    <cellStyle name="40% - Accent2 9 5 2 3" xfId="24197" xr:uid="{00000000-0005-0000-0000-0000785E0000}"/>
    <cellStyle name="40% - Accent2 9 5 2 4" xfId="24198" xr:uid="{00000000-0005-0000-0000-0000795E0000}"/>
    <cellStyle name="40% - Accent2 9 5 3" xfId="24199" xr:uid="{00000000-0005-0000-0000-00007A5E0000}"/>
    <cellStyle name="40% - Accent2 9 5 3 2" xfId="24200" xr:uid="{00000000-0005-0000-0000-00007B5E0000}"/>
    <cellStyle name="40% - Accent2 9 5 3 2 2" xfId="24201" xr:uid="{00000000-0005-0000-0000-00007C5E0000}"/>
    <cellStyle name="40% - Accent2 9 5 3 3" xfId="24202" xr:uid="{00000000-0005-0000-0000-00007D5E0000}"/>
    <cellStyle name="40% - Accent2 9 5 3 4" xfId="24203" xr:uid="{00000000-0005-0000-0000-00007E5E0000}"/>
    <cellStyle name="40% - Accent2 9 5 4" xfId="24204" xr:uid="{00000000-0005-0000-0000-00007F5E0000}"/>
    <cellStyle name="40% - Accent2 9 5 4 2" xfId="24205" xr:uid="{00000000-0005-0000-0000-0000805E0000}"/>
    <cellStyle name="40% - Accent2 9 5 5" xfId="24206" xr:uid="{00000000-0005-0000-0000-0000815E0000}"/>
    <cellStyle name="40% - Accent2 9 5 6" xfId="24207" xr:uid="{00000000-0005-0000-0000-0000825E0000}"/>
    <cellStyle name="40% - Accent2 9 6" xfId="24208" xr:uid="{00000000-0005-0000-0000-0000835E0000}"/>
    <cellStyle name="40% - Accent2 9 6 2" xfId="24209" xr:uid="{00000000-0005-0000-0000-0000845E0000}"/>
    <cellStyle name="40% - Accent2 9 6 2 2" xfId="24210" xr:uid="{00000000-0005-0000-0000-0000855E0000}"/>
    <cellStyle name="40% - Accent2 9 6 3" xfId="24211" xr:uid="{00000000-0005-0000-0000-0000865E0000}"/>
    <cellStyle name="40% - Accent2 9 6 4" xfId="24212" xr:uid="{00000000-0005-0000-0000-0000875E0000}"/>
    <cellStyle name="40% - Accent2 9 7" xfId="24213" xr:uid="{00000000-0005-0000-0000-0000885E0000}"/>
    <cellStyle name="40% - Accent2 9 7 2" xfId="24214" xr:uid="{00000000-0005-0000-0000-0000895E0000}"/>
    <cellStyle name="40% - Accent2 9 7 2 2" xfId="24215" xr:uid="{00000000-0005-0000-0000-00008A5E0000}"/>
    <cellStyle name="40% - Accent2 9 7 3" xfId="24216" xr:uid="{00000000-0005-0000-0000-00008B5E0000}"/>
    <cellStyle name="40% - Accent2 9 7 4" xfId="24217" xr:uid="{00000000-0005-0000-0000-00008C5E0000}"/>
    <cellStyle name="40% - Accent2 9 8" xfId="24218" xr:uid="{00000000-0005-0000-0000-00008D5E0000}"/>
    <cellStyle name="40% - Accent2 9 8 2" xfId="24219" xr:uid="{00000000-0005-0000-0000-00008E5E0000}"/>
    <cellStyle name="40% - Accent2 9 9" xfId="24220" xr:uid="{00000000-0005-0000-0000-00008F5E0000}"/>
    <cellStyle name="40% - Accent3 10" xfId="24221" xr:uid="{00000000-0005-0000-0000-0000905E0000}"/>
    <cellStyle name="40% - Accent3 10 2" xfId="24222" xr:uid="{00000000-0005-0000-0000-0000915E0000}"/>
    <cellStyle name="40% - Accent3 10 2 2" xfId="24223" xr:uid="{00000000-0005-0000-0000-0000925E0000}"/>
    <cellStyle name="40% - Accent3 10 2 2 2" xfId="24224" xr:uid="{00000000-0005-0000-0000-0000935E0000}"/>
    <cellStyle name="40% - Accent3 10 2 2 2 2" xfId="24225" xr:uid="{00000000-0005-0000-0000-0000945E0000}"/>
    <cellStyle name="40% - Accent3 10 2 2 2 2 2" xfId="24226" xr:uid="{00000000-0005-0000-0000-0000955E0000}"/>
    <cellStyle name="40% - Accent3 10 2 2 2 3" xfId="24227" xr:uid="{00000000-0005-0000-0000-0000965E0000}"/>
    <cellStyle name="40% - Accent3 10 2 2 2 4" xfId="24228" xr:uid="{00000000-0005-0000-0000-0000975E0000}"/>
    <cellStyle name="40% - Accent3 10 2 2 3" xfId="24229" xr:uid="{00000000-0005-0000-0000-0000985E0000}"/>
    <cellStyle name="40% - Accent3 10 2 2 3 2" xfId="24230" xr:uid="{00000000-0005-0000-0000-0000995E0000}"/>
    <cellStyle name="40% - Accent3 10 2 2 3 2 2" xfId="24231" xr:uid="{00000000-0005-0000-0000-00009A5E0000}"/>
    <cellStyle name="40% - Accent3 10 2 2 3 3" xfId="24232" xr:uid="{00000000-0005-0000-0000-00009B5E0000}"/>
    <cellStyle name="40% - Accent3 10 2 2 3 4" xfId="24233" xr:uid="{00000000-0005-0000-0000-00009C5E0000}"/>
    <cellStyle name="40% - Accent3 10 2 2 4" xfId="24234" xr:uid="{00000000-0005-0000-0000-00009D5E0000}"/>
    <cellStyle name="40% - Accent3 10 2 2 4 2" xfId="24235" xr:uid="{00000000-0005-0000-0000-00009E5E0000}"/>
    <cellStyle name="40% - Accent3 10 2 2 5" xfId="24236" xr:uid="{00000000-0005-0000-0000-00009F5E0000}"/>
    <cellStyle name="40% - Accent3 10 2 2 6" xfId="24237" xr:uid="{00000000-0005-0000-0000-0000A05E0000}"/>
    <cellStyle name="40% - Accent3 10 2 3" xfId="24238" xr:uid="{00000000-0005-0000-0000-0000A15E0000}"/>
    <cellStyle name="40% - Accent3 10 2 3 2" xfId="24239" xr:uid="{00000000-0005-0000-0000-0000A25E0000}"/>
    <cellStyle name="40% - Accent3 10 2 3 2 2" xfId="24240" xr:uid="{00000000-0005-0000-0000-0000A35E0000}"/>
    <cellStyle name="40% - Accent3 10 2 3 3" xfId="24241" xr:uid="{00000000-0005-0000-0000-0000A45E0000}"/>
    <cellStyle name="40% - Accent3 10 2 3 4" xfId="24242" xr:uid="{00000000-0005-0000-0000-0000A55E0000}"/>
    <cellStyle name="40% - Accent3 10 2 4" xfId="24243" xr:uid="{00000000-0005-0000-0000-0000A65E0000}"/>
    <cellStyle name="40% - Accent3 10 2 4 2" xfId="24244" xr:uid="{00000000-0005-0000-0000-0000A75E0000}"/>
    <cellStyle name="40% - Accent3 10 2 4 2 2" xfId="24245" xr:uid="{00000000-0005-0000-0000-0000A85E0000}"/>
    <cellStyle name="40% - Accent3 10 2 4 3" xfId="24246" xr:uid="{00000000-0005-0000-0000-0000A95E0000}"/>
    <cellStyle name="40% - Accent3 10 2 4 4" xfId="24247" xr:uid="{00000000-0005-0000-0000-0000AA5E0000}"/>
    <cellStyle name="40% - Accent3 10 2 5" xfId="24248" xr:uid="{00000000-0005-0000-0000-0000AB5E0000}"/>
    <cellStyle name="40% - Accent3 10 2 5 2" xfId="24249" xr:uid="{00000000-0005-0000-0000-0000AC5E0000}"/>
    <cellStyle name="40% - Accent3 10 2 6" xfId="24250" xr:uid="{00000000-0005-0000-0000-0000AD5E0000}"/>
    <cellStyle name="40% - Accent3 10 2 7" xfId="24251" xr:uid="{00000000-0005-0000-0000-0000AE5E0000}"/>
    <cellStyle name="40% - Accent3 10 3" xfId="24252" xr:uid="{00000000-0005-0000-0000-0000AF5E0000}"/>
    <cellStyle name="40% - Accent3 10 4" xfId="24253" xr:uid="{00000000-0005-0000-0000-0000B05E0000}"/>
    <cellStyle name="40% - Accent3 10 4 2" xfId="24254" xr:uid="{00000000-0005-0000-0000-0000B15E0000}"/>
    <cellStyle name="40% - Accent3 10 4 2 2" xfId="24255" xr:uid="{00000000-0005-0000-0000-0000B25E0000}"/>
    <cellStyle name="40% - Accent3 10 4 2 2 2" xfId="24256" xr:uid="{00000000-0005-0000-0000-0000B35E0000}"/>
    <cellStyle name="40% - Accent3 10 4 2 3" xfId="24257" xr:uid="{00000000-0005-0000-0000-0000B45E0000}"/>
    <cellStyle name="40% - Accent3 10 4 2 4" xfId="24258" xr:uid="{00000000-0005-0000-0000-0000B55E0000}"/>
    <cellStyle name="40% - Accent3 10 4 3" xfId="24259" xr:uid="{00000000-0005-0000-0000-0000B65E0000}"/>
    <cellStyle name="40% - Accent3 10 4 3 2" xfId="24260" xr:uid="{00000000-0005-0000-0000-0000B75E0000}"/>
    <cellStyle name="40% - Accent3 10 4 3 2 2" xfId="24261" xr:uid="{00000000-0005-0000-0000-0000B85E0000}"/>
    <cellStyle name="40% - Accent3 10 4 3 3" xfId="24262" xr:uid="{00000000-0005-0000-0000-0000B95E0000}"/>
    <cellStyle name="40% - Accent3 10 4 3 4" xfId="24263" xr:uid="{00000000-0005-0000-0000-0000BA5E0000}"/>
    <cellStyle name="40% - Accent3 10 4 4" xfId="24264" xr:uid="{00000000-0005-0000-0000-0000BB5E0000}"/>
    <cellStyle name="40% - Accent3 10 4 4 2" xfId="24265" xr:uid="{00000000-0005-0000-0000-0000BC5E0000}"/>
    <cellStyle name="40% - Accent3 10 4 5" xfId="24266" xr:uid="{00000000-0005-0000-0000-0000BD5E0000}"/>
    <cellStyle name="40% - Accent3 10 4 6" xfId="24267" xr:uid="{00000000-0005-0000-0000-0000BE5E0000}"/>
    <cellStyle name="40% - Accent3 10 5" xfId="24268" xr:uid="{00000000-0005-0000-0000-0000BF5E0000}"/>
    <cellStyle name="40% - Accent3 10 5 2" xfId="24269" xr:uid="{00000000-0005-0000-0000-0000C05E0000}"/>
    <cellStyle name="40% - Accent3 10 5 2 2" xfId="24270" xr:uid="{00000000-0005-0000-0000-0000C15E0000}"/>
    <cellStyle name="40% - Accent3 10 5 3" xfId="24271" xr:uid="{00000000-0005-0000-0000-0000C25E0000}"/>
    <cellStyle name="40% - Accent3 10 5 4" xfId="24272" xr:uid="{00000000-0005-0000-0000-0000C35E0000}"/>
    <cellStyle name="40% - Accent3 10 6" xfId="24273" xr:uid="{00000000-0005-0000-0000-0000C45E0000}"/>
    <cellStyle name="40% - Accent3 10 6 2" xfId="24274" xr:uid="{00000000-0005-0000-0000-0000C55E0000}"/>
    <cellStyle name="40% - Accent3 10 6 2 2" xfId="24275" xr:uid="{00000000-0005-0000-0000-0000C65E0000}"/>
    <cellStyle name="40% - Accent3 10 6 3" xfId="24276" xr:uid="{00000000-0005-0000-0000-0000C75E0000}"/>
    <cellStyle name="40% - Accent3 10 6 4" xfId="24277" xr:uid="{00000000-0005-0000-0000-0000C85E0000}"/>
    <cellStyle name="40% - Accent3 10 7" xfId="24278" xr:uid="{00000000-0005-0000-0000-0000C95E0000}"/>
    <cellStyle name="40% - Accent3 10 7 2" xfId="24279" xr:uid="{00000000-0005-0000-0000-0000CA5E0000}"/>
    <cellStyle name="40% - Accent3 10 8" xfId="24280" xr:uid="{00000000-0005-0000-0000-0000CB5E0000}"/>
    <cellStyle name="40% - Accent3 10 9" xfId="24281" xr:uid="{00000000-0005-0000-0000-0000CC5E0000}"/>
    <cellStyle name="40% - Accent3 11" xfId="24282" xr:uid="{00000000-0005-0000-0000-0000CD5E0000}"/>
    <cellStyle name="40% - Accent3 11 2" xfId="24283" xr:uid="{00000000-0005-0000-0000-0000CE5E0000}"/>
    <cellStyle name="40% - Accent3 11 3" xfId="24284" xr:uid="{00000000-0005-0000-0000-0000CF5E0000}"/>
    <cellStyle name="40% - Accent3 11 3 2" xfId="24285" xr:uid="{00000000-0005-0000-0000-0000D05E0000}"/>
    <cellStyle name="40% - Accent3 11 3 2 2" xfId="24286" xr:uid="{00000000-0005-0000-0000-0000D15E0000}"/>
    <cellStyle name="40% - Accent3 11 3 2 2 2" xfId="24287" xr:uid="{00000000-0005-0000-0000-0000D25E0000}"/>
    <cellStyle name="40% - Accent3 11 3 2 3" xfId="24288" xr:uid="{00000000-0005-0000-0000-0000D35E0000}"/>
    <cellStyle name="40% - Accent3 11 3 2 4" xfId="24289" xr:uid="{00000000-0005-0000-0000-0000D45E0000}"/>
    <cellStyle name="40% - Accent3 11 3 3" xfId="24290" xr:uid="{00000000-0005-0000-0000-0000D55E0000}"/>
    <cellStyle name="40% - Accent3 11 3 3 2" xfId="24291" xr:uid="{00000000-0005-0000-0000-0000D65E0000}"/>
    <cellStyle name="40% - Accent3 11 3 3 2 2" xfId="24292" xr:uid="{00000000-0005-0000-0000-0000D75E0000}"/>
    <cellStyle name="40% - Accent3 11 3 3 3" xfId="24293" xr:uid="{00000000-0005-0000-0000-0000D85E0000}"/>
    <cellStyle name="40% - Accent3 11 3 3 4" xfId="24294" xr:uid="{00000000-0005-0000-0000-0000D95E0000}"/>
    <cellStyle name="40% - Accent3 11 3 4" xfId="24295" xr:uid="{00000000-0005-0000-0000-0000DA5E0000}"/>
    <cellStyle name="40% - Accent3 11 3 4 2" xfId="24296" xr:uid="{00000000-0005-0000-0000-0000DB5E0000}"/>
    <cellStyle name="40% - Accent3 11 3 5" xfId="24297" xr:uid="{00000000-0005-0000-0000-0000DC5E0000}"/>
    <cellStyle name="40% - Accent3 11 3 6" xfId="24298" xr:uid="{00000000-0005-0000-0000-0000DD5E0000}"/>
    <cellStyle name="40% - Accent3 11 4" xfId="24299" xr:uid="{00000000-0005-0000-0000-0000DE5E0000}"/>
    <cellStyle name="40% - Accent3 11 4 2" xfId="24300" xr:uid="{00000000-0005-0000-0000-0000DF5E0000}"/>
    <cellStyle name="40% - Accent3 11 4 2 2" xfId="24301" xr:uid="{00000000-0005-0000-0000-0000E05E0000}"/>
    <cellStyle name="40% - Accent3 11 4 3" xfId="24302" xr:uid="{00000000-0005-0000-0000-0000E15E0000}"/>
    <cellStyle name="40% - Accent3 11 4 4" xfId="24303" xr:uid="{00000000-0005-0000-0000-0000E25E0000}"/>
    <cellStyle name="40% - Accent3 11 5" xfId="24304" xr:uid="{00000000-0005-0000-0000-0000E35E0000}"/>
    <cellStyle name="40% - Accent3 11 5 2" xfId="24305" xr:uid="{00000000-0005-0000-0000-0000E45E0000}"/>
    <cellStyle name="40% - Accent3 11 5 2 2" xfId="24306" xr:uid="{00000000-0005-0000-0000-0000E55E0000}"/>
    <cellStyle name="40% - Accent3 11 5 3" xfId="24307" xr:uid="{00000000-0005-0000-0000-0000E65E0000}"/>
    <cellStyle name="40% - Accent3 11 5 4" xfId="24308" xr:uid="{00000000-0005-0000-0000-0000E75E0000}"/>
    <cellStyle name="40% - Accent3 11 6" xfId="24309" xr:uid="{00000000-0005-0000-0000-0000E85E0000}"/>
    <cellStyle name="40% - Accent3 11 6 2" xfId="24310" xr:uid="{00000000-0005-0000-0000-0000E95E0000}"/>
    <cellStyle name="40% - Accent3 11 7" xfId="24311" xr:uid="{00000000-0005-0000-0000-0000EA5E0000}"/>
    <cellStyle name="40% - Accent3 11 8" xfId="24312" xr:uid="{00000000-0005-0000-0000-0000EB5E0000}"/>
    <cellStyle name="40% - Accent3 12" xfId="24313" xr:uid="{00000000-0005-0000-0000-0000EC5E0000}"/>
    <cellStyle name="40% - Accent3 12 2" xfId="24314" xr:uid="{00000000-0005-0000-0000-0000ED5E0000}"/>
    <cellStyle name="40% - Accent3 12 3" xfId="24315" xr:uid="{00000000-0005-0000-0000-0000EE5E0000}"/>
    <cellStyle name="40% - Accent3 12 3 2" xfId="24316" xr:uid="{00000000-0005-0000-0000-0000EF5E0000}"/>
    <cellStyle name="40% - Accent3 12 3 2 2" xfId="24317" xr:uid="{00000000-0005-0000-0000-0000F05E0000}"/>
    <cellStyle name="40% - Accent3 12 3 2 2 2" xfId="24318" xr:uid="{00000000-0005-0000-0000-0000F15E0000}"/>
    <cellStyle name="40% - Accent3 12 3 2 3" xfId="24319" xr:uid="{00000000-0005-0000-0000-0000F25E0000}"/>
    <cellStyle name="40% - Accent3 12 3 2 4" xfId="24320" xr:uid="{00000000-0005-0000-0000-0000F35E0000}"/>
    <cellStyle name="40% - Accent3 12 3 3" xfId="24321" xr:uid="{00000000-0005-0000-0000-0000F45E0000}"/>
    <cellStyle name="40% - Accent3 12 3 3 2" xfId="24322" xr:uid="{00000000-0005-0000-0000-0000F55E0000}"/>
    <cellStyle name="40% - Accent3 12 3 3 2 2" xfId="24323" xr:uid="{00000000-0005-0000-0000-0000F65E0000}"/>
    <cellStyle name="40% - Accent3 12 3 3 3" xfId="24324" xr:uid="{00000000-0005-0000-0000-0000F75E0000}"/>
    <cellStyle name="40% - Accent3 12 3 3 4" xfId="24325" xr:uid="{00000000-0005-0000-0000-0000F85E0000}"/>
    <cellStyle name="40% - Accent3 12 3 4" xfId="24326" xr:uid="{00000000-0005-0000-0000-0000F95E0000}"/>
    <cellStyle name="40% - Accent3 12 3 4 2" xfId="24327" xr:uid="{00000000-0005-0000-0000-0000FA5E0000}"/>
    <cellStyle name="40% - Accent3 12 3 5" xfId="24328" xr:uid="{00000000-0005-0000-0000-0000FB5E0000}"/>
    <cellStyle name="40% - Accent3 12 3 6" xfId="24329" xr:uid="{00000000-0005-0000-0000-0000FC5E0000}"/>
    <cellStyle name="40% - Accent3 12 4" xfId="24330" xr:uid="{00000000-0005-0000-0000-0000FD5E0000}"/>
    <cellStyle name="40% - Accent3 12 4 2" xfId="24331" xr:uid="{00000000-0005-0000-0000-0000FE5E0000}"/>
    <cellStyle name="40% - Accent3 12 4 2 2" xfId="24332" xr:uid="{00000000-0005-0000-0000-0000FF5E0000}"/>
    <cellStyle name="40% - Accent3 12 4 3" xfId="24333" xr:uid="{00000000-0005-0000-0000-0000005F0000}"/>
    <cellStyle name="40% - Accent3 12 4 4" xfId="24334" xr:uid="{00000000-0005-0000-0000-0000015F0000}"/>
    <cellStyle name="40% - Accent3 12 5" xfId="24335" xr:uid="{00000000-0005-0000-0000-0000025F0000}"/>
    <cellStyle name="40% - Accent3 12 5 2" xfId="24336" xr:uid="{00000000-0005-0000-0000-0000035F0000}"/>
    <cellStyle name="40% - Accent3 12 5 2 2" xfId="24337" xr:uid="{00000000-0005-0000-0000-0000045F0000}"/>
    <cellStyle name="40% - Accent3 12 5 3" xfId="24338" xr:uid="{00000000-0005-0000-0000-0000055F0000}"/>
    <cellStyle name="40% - Accent3 12 5 4" xfId="24339" xr:uid="{00000000-0005-0000-0000-0000065F0000}"/>
    <cellStyle name="40% - Accent3 12 6" xfId="24340" xr:uid="{00000000-0005-0000-0000-0000075F0000}"/>
    <cellStyle name="40% - Accent3 12 6 2" xfId="24341" xr:uid="{00000000-0005-0000-0000-0000085F0000}"/>
    <cellStyle name="40% - Accent3 12 7" xfId="24342" xr:uid="{00000000-0005-0000-0000-0000095F0000}"/>
    <cellStyle name="40% - Accent3 12 8" xfId="24343" xr:uid="{00000000-0005-0000-0000-00000A5F0000}"/>
    <cellStyle name="40% - Accent3 13" xfId="24344" xr:uid="{00000000-0005-0000-0000-00000B5F0000}"/>
    <cellStyle name="40% - Accent3 13 2" xfId="24345" xr:uid="{00000000-0005-0000-0000-00000C5F0000}"/>
    <cellStyle name="40% - Accent3 13 3" xfId="24346" xr:uid="{00000000-0005-0000-0000-00000D5F0000}"/>
    <cellStyle name="40% - Accent3 13 3 2" xfId="24347" xr:uid="{00000000-0005-0000-0000-00000E5F0000}"/>
    <cellStyle name="40% - Accent3 13 3 2 2" xfId="24348" xr:uid="{00000000-0005-0000-0000-00000F5F0000}"/>
    <cellStyle name="40% - Accent3 13 3 2 2 2" xfId="24349" xr:uid="{00000000-0005-0000-0000-0000105F0000}"/>
    <cellStyle name="40% - Accent3 13 3 2 3" xfId="24350" xr:uid="{00000000-0005-0000-0000-0000115F0000}"/>
    <cellStyle name="40% - Accent3 13 3 2 4" xfId="24351" xr:uid="{00000000-0005-0000-0000-0000125F0000}"/>
    <cellStyle name="40% - Accent3 13 3 3" xfId="24352" xr:uid="{00000000-0005-0000-0000-0000135F0000}"/>
    <cellStyle name="40% - Accent3 13 3 3 2" xfId="24353" xr:uid="{00000000-0005-0000-0000-0000145F0000}"/>
    <cellStyle name="40% - Accent3 13 3 3 2 2" xfId="24354" xr:uid="{00000000-0005-0000-0000-0000155F0000}"/>
    <cellStyle name="40% - Accent3 13 3 3 3" xfId="24355" xr:uid="{00000000-0005-0000-0000-0000165F0000}"/>
    <cellStyle name="40% - Accent3 13 3 3 4" xfId="24356" xr:uid="{00000000-0005-0000-0000-0000175F0000}"/>
    <cellStyle name="40% - Accent3 13 3 4" xfId="24357" xr:uid="{00000000-0005-0000-0000-0000185F0000}"/>
    <cellStyle name="40% - Accent3 13 3 4 2" xfId="24358" xr:uid="{00000000-0005-0000-0000-0000195F0000}"/>
    <cellStyle name="40% - Accent3 13 3 5" xfId="24359" xr:uid="{00000000-0005-0000-0000-00001A5F0000}"/>
    <cellStyle name="40% - Accent3 13 3 6" xfId="24360" xr:uid="{00000000-0005-0000-0000-00001B5F0000}"/>
    <cellStyle name="40% - Accent3 13 4" xfId="24361" xr:uid="{00000000-0005-0000-0000-00001C5F0000}"/>
    <cellStyle name="40% - Accent3 13 4 2" xfId="24362" xr:uid="{00000000-0005-0000-0000-00001D5F0000}"/>
    <cellStyle name="40% - Accent3 13 4 2 2" xfId="24363" xr:uid="{00000000-0005-0000-0000-00001E5F0000}"/>
    <cellStyle name="40% - Accent3 13 4 3" xfId="24364" xr:uid="{00000000-0005-0000-0000-00001F5F0000}"/>
    <cellStyle name="40% - Accent3 13 4 4" xfId="24365" xr:uid="{00000000-0005-0000-0000-0000205F0000}"/>
    <cellStyle name="40% - Accent3 13 5" xfId="24366" xr:uid="{00000000-0005-0000-0000-0000215F0000}"/>
    <cellStyle name="40% - Accent3 13 5 2" xfId="24367" xr:uid="{00000000-0005-0000-0000-0000225F0000}"/>
    <cellStyle name="40% - Accent3 13 5 2 2" xfId="24368" xr:uid="{00000000-0005-0000-0000-0000235F0000}"/>
    <cellStyle name="40% - Accent3 13 5 3" xfId="24369" xr:uid="{00000000-0005-0000-0000-0000245F0000}"/>
    <cellStyle name="40% - Accent3 13 5 4" xfId="24370" xr:uid="{00000000-0005-0000-0000-0000255F0000}"/>
    <cellStyle name="40% - Accent3 13 6" xfId="24371" xr:uid="{00000000-0005-0000-0000-0000265F0000}"/>
    <cellStyle name="40% - Accent3 13 6 2" xfId="24372" xr:uid="{00000000-0005-0000-0000-0000275F0000}"/>
    <cellStyle name="40% - Accent3 13 7" xfId="24373" xr:uid="{00000000-0005-0000-0000-0000285F0000}"/>
    <cellStyle name="40% - Accent3 13 8" xfId="24374" xr:uid="{00000000-0005-0000-0000-0000295F0000}"/>
    <cellStyle name="40% - Accent3 14" xfId="24375" xr:uid="{00000000-0005-0000-0000-00002A5F0000}"/>
    <cellStyle name="40% - Accent3 14 2" xfId="24376" xr:uid="{00000000-0005-0000-0000-00002B5F0000}"/>
    <cellStyle name="40% - Accent3 14 3" xfId="24377" xr:uid="{00000000-0005-0000-0000-00002C5F0000}"/>
    <cellStyle name="40% - Accent3 14 3 2" xfId="24378" xr:uid="{00000000-0005-0000-0000-00002D5F0000}"/>
    <cellStyle name="40% - Accent3 14 3 2 2" xfId="24379" xr:uid="{00000000-0005-0000-0000-00002E5F0000}"/>
    <cellStyle name="40% - Accent3 14 3 2 2 2" xfId="24380" xr:uid="{00000000-0005-0000-0000-00002F5F0000}"/>
    <cellStyle name="40% - Accent3 14 3 2 3" xfId="24381" xr:uid="{00000000-0005-0000-0000-0000305F0000}"/>
    <cellStyle name="40% - Accent3 14 3 2 4" xfId="24382" xr:uid="{00000000-0005-0000-0000-0000315F0000}"/>
    <cellStyle name="40% - Accent3 14 3 3" xfId="24383" xr:uid="{00000000-0005-0000-0000-0000325F0000}"/>
    <cellStyle name="40% - Accent3 14 3 3 2" xfId="24384" xr:uid="{00000000-0005-0000-0000-0000335F0000}"/>
    <cellStyle name="40% - Accent3 14 3 3 2 2" xfId="24385" xr:uid="{00000000-0005-0000-0000-0000345F0000}"/>
    <cellStyle name="40% - Accent3 14 3 3 3" xfId="24386" xr:uid="{00000000-0005-0000-0000-0000355F0000}"/>
    <cellStyle name="40% - Accent3 14 3 3 4" xfId="24387" xr:uid="{00000000-0005-0000-0000-0000365F0000}"/>
    <cellStyle name="40% - Accent3 14 3 4" xfId="24388" xr:uid="{00000000-0005-0000-0000-0000375F0000}"/>
    <cellStyle name="40% - Accent3 14 3 4 2" xfId="24389" xr:uid="{00000000-0005-0000-0000-0000385F0000}"/>
    <cellStyle name="40% - Accent3 14 3 5" xfId="24390" xr:uid="{00000000-0005-0000-0000-0000395F0000}"/>
    <cellStyle name="40% - Accent3 14 3 6" xfId="24391" xr:uid="{00000000-0005-0000-0000-00003A5F0000}"/>
    <cellStyle name="40% - Accent3 14 4" xfId="24392" xr:uid="{00000000-0005-0000-0000-00003B5F0000}"/>
    <cellStyle name="40% - Accent3 14 4 2" xfId="24393" xr:uid="{00000000-0005-0000-0000-00003C5F0000}"/>
    <cellStyle name="40% - Accent3 14 4 2 2" xfId="24394" xr:uid="{00000000-0005-0000-0000-00003D5F0000}"/>
    <cellStyle name="40% - Accent3 14 4 3" xfId="24395" xr:uid="{00000000-0005-0000-0000-00003E5F0000}"/>
    <cellStyle name="40% - Accent3 14 4 4" xfId="24396" xr:uid="{00000000-0005-0000-0000-00003F5F0000}"/>
    <cellStyle name="40% - Accent3 14 5" xfId="24397" xr:uid="{00000000-0005-0000-0000-0000405F0000}"/>
    <cellStyle name="40% - Accent3 14 5 2" xfId="24398" xr:uid="{00000000-0005-0000-0000-0000415F0000}"/>
    <cellStyle name="40% - Accent3 14 5 2 2" xfId="24399" xr:uid="{00000000-0005-0000-0000-0000425F0000}"/>
    <cellStyle name="40% - Accent3 14 5 3" xfId="24400" xr:uid="{00000000-0005-0000-0000-0000435F0000}"/>
    <cellStyle name="40% - Accent3 14 5 4" xfId="24401" xr:uid="{00000000-0005-0000-0000-0000445F0000}"/>
    <cellStyle name="40% - Accent3 14 6" xfId="24402" xr:uid="{00000000-0005-0000-0000-0000455F0000}"/>
    <cellStyle name="40% - Accent3 14 6 2" xfId="24403" xr:uid="{00000000-0005-0000-0000-0000465F0000}"/>
    <cellStyle name="40% - Accent3 14 7" xfId="24404" xr:uid="{00000000-0005-0000-0000-0000475F0000}"/>
    <cellStyle name="40% - Accent3 14 8" xfId="24405" xr:uid="{00000000-0005-0000-0000-0000485F0000}"/>
    <cellStyle name="40% - Accent3 15" xfId="24406" xr:uid="{00000000-0005-0000-0000-0000495F0000}"/>
    <cellStyle name="40% - Accent3 15 2" xfId="24407" xr:uid="{00000000-0005-0000-0000-00004A5F0000}"/>
    <cellStyle name="40% - Accent3 15 3" xfId="24408" xr:uid="{00000000-0005-0000-0000-00004B5F0000}"/>
    <cellStyle name="40% - Accent3 15 3 2" xfId="24409" xr:uid="{00000000-0005-0000-0000-00004C5F0000}"/>
    <cellStyle name="40% - Accent3 15 3 2 2" xfId="24410" xr:uid="{00000000-0005-0000-0000-00004D5F0000}"/>
    <cellStyle name="40% - Accent3 15 3 2 2 2" xfId="24411" xr:uid="{00000000-0005-0000-0000-00004E5F0000}"/>
    <cellStyle name="40% - Accent3 15 3 2 3" xfId="24412" xr:uid="{00000000-0005-0000-0000-00004F5F0000}"/>
    <cellStyle name="40% - Accent3 15 3 2 4" xfId="24413" xr:uid="{00000000-0005-0000-0000-0000505F0000}"/>
    <cellStyle name="40% - Accent3 15 3 3" xfId="24414" xr:uid="{00000000-0005-0000-0000-0000515F0000}"/>
    <cellStyle name="40% - Accent3 15 3 3 2" xfId="24415" xr:uid="{00000000-0005-0000-0000-0000525F0000}"/>
    <cellStyle name="40% - Accent3 15 3 3 2 2" xfId="24416" xr:uid="{00000000-0005-0000-0000-0000535F0000}"/>
    <cellStyle name="40% - Accent3 15 3 3 3" xfId="24417" xr:uid="{00000000-0005-0000-0000-0000545F0000}"/>
    <cellStyle name="40% - Accent3 15 3 3 4" xfId="24418" xr:uid="{00000000-0005-0000-0000-0000555F0000}"/>
    <cellStyle name="40% - Accent3 15 3 4" xfId="24419" xr:uid="{00000000-0005-0000-0000-0000565F0000}"/>
    <cellStyle name="40% - Accent3 15 3 4 2" xfId="24420" xr:uid="{00000000-0005-0000-0000-0000575F0000}"/>
    <cellStyle name="40% - Accent3 15 3 5" xfId="24421" xr:uid="{00000000-0005-0000-0000-0000585F0000}"/>
    <cellStyle name="40% - Accent3 15 3 6" xfId="24422" xr:uid="{00000000-0005-0000-0000-0000595F0000}"/>
    <cellStyle name="40% - Accent3 15 4" xfId="24423" xr:uid="{00000000-0005-0000-0000-00005A5F0000}"/>
    <cellStyle name="40% - Accent3 15 4 2" xfId="24424" xr:uid="{00000000-0005-0000-0000-00005B5F0000}"/>
    <cellStyle name="40% - Accent3 15 4 2 2" xfId="24425" xr:uid="{00000000-0005-0000-0000-00005C5F0000}"/>
    <cellStyle name="40% - Accent3 15 4 3" xfId="24426" xr:uid="{00000000-0005-0000-0000-00005D5F0000}"/>
    <cellStyle name="40% - Accent3 15 4 4" xfId="24427" xr:uid="{00000000-0005-0000-0000-00005E5F0000}"/>
    <cellStyle name="40% - Accent3 15 5" xfId="24428" xr:uid="{00000000-0005-0000-0000-00005F5F0000}"/>
    <cellStyle name="40% - Accent3 15 5 2" xfId="24429" xr:uid="{00000000-0005-0000-0000-0000605F0000}"/>
    <cellStyle name="40% - Accent3 15 5 2 2" xfId="24430" xr:uid="{00000000-0005-0000-0000-0000615F0000}"/>
    <cellStyle name="40% - Accent3 15 5 3" xfId="24431" xr:uid="{00000000-0005-0000-0000-0000625F0000}"/>
    <cellStyle name="40% - Accent3 15 5 4" xfId="24432" xr:uid="{00000000-0005-0000-0000-0000635F0000}"/>
    <cellStyle name="40% - Accent3 15 6" xfId="24433" xr:uid="{00000000-0005-0000-0000-0000645F0000}"/>
    <cellStyle name="40% - Accent3 15 6 2" xfId="24434" xr:uid="{00000000-0005-0000-0000-0000655F0000}"/>
    <cellStyle name="40% - Accent3 15 7" xfId="24435" xr:uid="{00000000-0005-0000-0000-0000665F0000}"/>
    <cellStyle name="40% - Accent3 15 8" xfId="24436" xr:uid="{00000000-0005-0000-0000-0000675F0000}"/>
    <cellStyle name="40% - Accent3 16" xfId="24437" xr:uid="{00000000-0005-0000-0000-0000685F0000}"/>
    <cellStyle name="40% - Accent3 16 2" xfId="24438" xr:uid="{00000000-0005-0000-0000-0000695F0000}"/>
    <cellStyle name="40% - Accent3 16 3" xfId="24439" xr:uid="{00000000-0005-0000-0000-00006A5F0000}"/>
    <cellStyle name="40% - Accent3 16 3 2" xfId="24440" xr:uid="{00000000-0005-0000-0000-00006B5F0000}"/>
    <cellStyle name="40% - Accent3 16 3 2 2" xfId="24441" xr:uid="{00000000-0005-0000-0000-00006C5F0000}"/>
    <cellStyle name="40% - Accent3 16 3 2 2 2" xfId="24442" xr:uid="{00000000-0005-0000-0000-00006D5F0000}"/>
    <cellStyle name="40% - Accent3 16 3 2 3" xfId="24443" xr:uid="{00000000-0005-0000-0000-00006E5F0000}"/>
    <cellStyle name="40% - Accent3 16 3 2 4" xfId="24444" xr:uid="{00000000-0005-0000-0000-00006F5F0000}"/>
    <cellStyle name="40% - Accent3 16 3 3" xfId="24445" xr:uid="{00000000-0005-0000-0000-0000705F0000}"/>
    <cellStyle name="40% - Accent3 16 3 3 2" xfId="24446" xr:uid="{00000000-0005-0000-0000-0000715F0000}"/>
    <cellStyle name="40% - Accent3 16 3 3 2 2" xfId="24447" xr:uid="{00000000-0005-0000-0000-0000725F0000}"/>
    <cellStyle name="40% - Accent3 16 3 3 3" xfId="24448" xr:uid="{00000000-0005-0000-0000-0000735F0000}"/>
    <cellStyle name="40% - Accent3 16 3 3 4" xfId="24449" xr:uid="{00000000-0005-0000-0000-0000745F0000}"/>
    <cellStyle name="40% - Accent3 16 3 4" xfId="24450" xr:uid="{00000000-0005-0000-0000-0000755F0000}"/>
    <cellStyle name="40% - Accent3 16 3 4 2" xfId="24451" xr:uid="{00000000-0005-0000-0000-0000765F0000}"/>
    <cellStyle name="40% - Accent3 16 3 5" xfId="24452" xr:uid="{00000000-0005-0000-0000-0000775F0000}"/>
    <cellStyle name="40% - Accent3 16 3 6" xfId="24453" xr:uid="{00000000-0005-0000-0000-0000785F0000}"/>
    <cellStyle name="40% - Accent3 16 4" xfId="24454" xr:uid="{00000000-0005-0000-0000-0000795F0000}"/>
    <cellStyle name="40% - Accent3 16 4 2" xfId="24455" xr:uid="{00000000-0005-0000-0000-00007A5F0000}"/>
    <cellStyle name="40% - Accent3 16 4 2 2" xfId="24456" xr:uid="{00000000-0005-0000-0000-00007B5F0000}"/>
    <cellStyle name="40% - Accent3 16 4 3" xfId="24457" xr:uid="{00000000-0005-0000-0000-00007C5F0000}"/>
    <cellStyle name="40% - Accent3 16 4 4" xfId="24458" xr:uid="{00000000-0005-0000-0000-00007D5F0000}"/>
    <cellStyle name="40% - Accent3 16 5" xfId="24459" xr:uid="{00000000-0005-0000-0000-00007E5F0000}"/>
    <cellStyle name="40% - Accent3 16 5 2" xfId="24460" xr:uid="{00000000-0005-0000-0000-00007F5F0000}"/>
    <cellStyle name="40% - Accent3 16 5 2 2" xfId="24461" xr:uid="{00000000-0005-0000-0000-0000805F0000}"/>
    <cellStyle name="40% - Accent3 16 5 3" xfId="24462" xr:uid="{00000000-0005-0000-0000-0000815F0000}"/>
    <cellStyle name="40% - Accent3 16 5 4" xfId="24463" xr:uid="{00000000-0005-0000-0000-0000825F0000}"/>
    <cellStyle name="40% - Accent3 16 6" xfId="24464" xr:uid="{00000000-0005-0000-0000-0000835F0000}"/>
    <cellStyle name="40% - Accent3 16 6 2" xfId="24465" xr:uid="{00000000-0005-0000-0000-0000845F0000}"/>
    <cellStyle name="40% - Accent3 16 7" xfId="24466" xr:uid="{00000000-0005-0000-0000-0000855F0000}"/>
    <cellStyle name="40% - Accent3 16 8" xfId="24467" xr:uid="{00000000-0005-0000-0000-0000865F0000}"/>
    <cellStyle name="40% - Accent3 17" xfId="24468" xr:uid="{00000000-0005-0000-0000-0000875F0000}"/>
    <cellStyle name="40% - Accent3 17 2" xfId="24469" xr:uid="{00000000-0005-0000-0000-0000885F0000}"/>
    <cellStyle name="40% - Accent3 17 2 2" xfId="24470" xr:uid="{00000000-0005-0000-0000-0000895F0000}"/>
    <cellStyle name="40% - Accent3 17 2 2 2" xfId="24471" xr:uid="{00000000-0005-0000-0000-00008A5F0000}"/>
    <cellStyle name="40% - Accent3 17 2 2 2 2" xfId="24472" xr:uid="{00000000-0005-0000-0000-00008B5F0000}"/>
    <cellStyle name="40% - Accent3 17 2 2 3" xfId="24473" xr:uid="{00000000-0005-0000-0000-00008C5F0000}"/>
    <cellStyle name="40% - Accent3 17 2 2 4" xfId="24474" xr:uid="{00000000-0005-0000-0000-00008D5F0000}"/>
    <cellStyle name="40% - Accent3 17 2 3" xfId="24475" xr:uid="{00000000-0005-0000-0000-00008E5F0000}"/>
    <cellStyle name="40% - Accent3 17 2 3 2" xfId="24476" xr:uid="{00000000-0005-0000-0000-00008F5F0000}"/>
    <cellStyle name="40% - Accent3 17 2 3 2 2" xfId="24477" xr:uid="{00000000-0005-0000-0000-0000905F0000}"/>
    <cellStyle name="40% - Accent3 17 2 3 3" xfId="24478" xr:uid="{00000000-0005-0000-0000-0000915F0000}"/>
    <cellStyle name="40% - Accent3 17 2 3 4" xfId="24479" xr:uid="{00000000-0005-0000-0000-0000925F0000}"/>
    <cellStyle name="40% - Accent3 17 2 4" xfId="24480" xr:uid="{00000000-0005-0000-0000-0000935F0000}"/>
    <cellStyle name="40% - Accent3 17 2 4 2" xfId="24481" xr:uid="{00000000-0005-0000-0000-0000945F0000}"/>
    <cellStyle name="40% - Accent3 17 2 5" xfId="24482" xr:uid="{00000000-0005-0000-0000-0000955F0000}"/>
    <cellStyle name="40% - Accent3 17 2 6" xfId="24483" xr:uid="{00000000-0005-0000-0000-0000965F0000}"/>
    <cellStyle name="40% - Accent3 17 3" xfId="24484" xr:uid="{00000000-0005-0000-0000-0000975F0000}"/>
    <cellStyle name="40% - Accent3 17 3 2" xfId="24485" xr:uid="{00000000-0005-0000-0000-0000985F0000}"/>
    <cellStyle name="40% - Accent3 17 3 2 2" xfId="24486" xr:uid="{00000000-0005-0000-0000-0000995F0000}"/>
    <cellStyle name="40% - Accent3 17 3 3" xfId="24487" xr:uid="{00000000-0005-0000-0000-00009A5F0000}"/>
    <cellStyle name="40% - Accent3 17 3 4" xfId="24488" xr:uid="{00000000-0005-0000-0000-00009B5F0000}"/>
    <cellStyle name="40% - Accent3 17 4" xfId="24489" xr:uid="{00000000-0005-0000-0000-00009C5F0000}"/>
    <cellStyle name="40% - Accent3 17 4 2" xfId="24490" xr:uid="{00000000-0005-0000-0000-00009D5F0000}"/>
    <cellStyle name="40% - Accent3 17 4 2 2" xfId="24491" xr:uid="{00000000-0005-0000-0000-00009E5F0000}"/>
    <cellStyle name="40% - Accent3 17 4 3" xfId="24492" xr:uid="{00000000-0005-0000-0000-00009F5F0000}"/>
    <cellStyle name="40% - Accent3 17 4 4" xfId="24493" xr:uid="{00000000-0005-0000-0000-0000A05F0000}"/>
    <cellStyle name="40% - Accent3 17 5" xfId="24494" xr:uid="{00000000-0005-0000-0000-0000A15F0000}"/>
    <cellStyle name="40% - Accent3 17 5 2" xfId="24495" xr:uid="{00000000-0005-0000-0000-0000A25F0000}"/>
    <cellStyle name="40% - Accent3 17 6" xfId="24496" xr:uid="{00000000-0005-0000-0000-0000A35F0000}"/>
    <cellStyle name="40% - Accent3 17 7" xfId="24497" xr:uid="{00000000-0005-0000-0000-0000A45F0000}"/>
    <cellStyle name="40% - Accent3 18" xfId="24498" xr:uid="{00000000-0005-0000-0000-0000A55F0000}"/>
    <cellStyle name="40% - Accent3 18 2" xfId="24499" xr:uid="{00000000-0005-0000-0000-0000A65F0000}"/>
    <cellStyle name="40% - Accent3 18 2 2" xfId="24500" xr:uid="{00000000-0005-0000-0000-0000A75F0000}"/>
    <cellStyle name="40% - Accent3 18 2 2 2" xfId="24501" xr:uid="{00000000-0005-0000-0000-0000A85F0000}"/>
    <cellStyle name="40% - Accent3 18 2 2 2 2" xfId="24502" xr:uid="{00000000-0005-0000-0000-0000A95F0000}"/>
    <cellStyle name="40% - Accent3 18 2 2 3" xfId="24503" xr:uid="{00000000-0005-0000-0000-0000AA5F0000}"/>
    <cellStyle name="40% - Accent3 18 2 2 4" xfId="24504" xr:uid="{00000000-0005-0000-0000-0000AB5F0000}"/>
    <cellStyle name="40% - Accent3 18 2 3" xfId="24505" xr:uid="{00000000-0005-0000-0000-0000AC5F0000}"/>
    <cellStyle name="40% - Accent3 18 2 3 2" xfId="24506" xr:uid="{00000000-0005-0000-0000-0000AD5F0000}"/>
    <cellStyle name="40% - Accent3 18 2 3 2 2" xfId="24507" xr:uid="{00000000-0005-0000-0000-0000AE5F0000}"/>
    <cellStyle name="40% - Accent3 18 2 3 3" xfId="24508" xr:uid="{00000000-0005-0000-0000-0000AF5F0000}"/>
    <cellStyle name="40% - Accent3 18 2 3 4" xfId="24509" xr:uid="{00000000-0005-0000-0000-0000B05F0000}"/>
    <cellStyle name="40% - Accent3 18 2 4" xfId="24510" xr:uid="{00000000-0005-0000-0000-0000B15F0000}"/>
    <cellStyle name="40% - Accent3 18 2 4 2" xfId="24511" xr:uid="{00000000-0005-0000-0000-0000B25F0000}"/>
    <cellStyle name="40% - Accent3 18 2 5" xfId="24512" xr:uid="{00000000-0005-0000-0000-0000B35F0000}"/>
    <cellStyle name="40% - Accent3 18 2 6" xfId="24513" xr:uid="{00000000-0005-0000-0000-0000B45F0000}"/>
    <cellStyle name="40% - Accent3 18 3" xfId="24514" xr:uid="{00000000-0005-0000-0000-0000B55F0000}"/>
    <cellStyle name="40% - Accent3 18 3 2" xfId="24515" xr:uid="{00000000-0005-0000-0000-0000B65F0000}"/>
    <cellStyle name="40% - Accent3 18 3 2 2" xfId="24516" xr:uid="{00000000-0005-0000-0000-0000B75F0000}"/>
    <cellStyle name="40% - Accent3 18 3 3" xfId="24517" xr:uid="{00000000-0005-0000-0000-0000B85F0000}"/>
    <cellStyle name="40% - Accent3 18 3 4" xfId="24518" xr:uid="{00000000-0005-0000-0000-0000B95F0000}"/>
    <cellStyle name="40% - Accent3 18 4" xfId="24519" xr:uid="{00000000-0005-0000-0000-0000BA5F0000}"/>
    <cellStyle name="40% - Accent3 18 4 2" xfId="24520" xr:uid="{00000000-0005-0000-0000-0000BB5F0000}"/>
    <cellStyle name="40% - Accent3 18 4 2 2" xfId="24521" xr:uid="{00000000-0005-0000-0000-0000BC5F0000}"/>
    <cellStyle name="40% - Accent3 18 4 3" xfId="24522" xr:uid="{00000000-0005-0000-0000-0000BD5F0000}"/>
    <cellStyle name="40% - Accent3 18 4 4" xfId="24523" xr:uid="{00000000-0005-0000-0000-0000BE5F0000}"/>
    <cellStyle name="40% - Accent3 18 5" xfId="24524" xr:uid="{00000000-0005-0000-0000-0000BF5F0000}"/>
    <cellStyle name="40% - Accent3 18 5 2" xfId="24525" xr:uid="{00000000-0005-0000-0000-0000C05F0000}"/>
    <cellStyle name="40% - Accent3 18 6" xfId="24526" xr:uid="{00000000-0005-0000-0000-0000C15F0000}"/>
    <cellStyle name="40% - Accent3 18 7" xfId="24527" xr:uid="{00000000-0005-0000-0000-0000C25F0000}"/>
    <cellStyle name="40% - Accent3 19" xfId="24528" xr:uid="{00000000-0005-0000-0000-0000C35F0000}"/>
    <cellStyle name="40% - Accent3 19 2" xfId="24529" xr:uid="{00000000-0005-0000-0000-0000C45F0000}"/>
    <cellStyle name="40% - Accent3 19 2 2" xfId="24530" xr:uid="{00000000-0005-0000-0000-0000C55F0000}"/>
    <cellStyle name="40% - Accent3 19 2 2 2" xfId="24531" xr:uid="{00000000-0005-0000-0000-0000C65F0000}"/>
    <cellStyle name="40% - Accent3 19 2 2 2 2" xfId="24532" xr:uid="{00000000-0005-0000-0000-0000C75F0000}"/>
    <cellStyle name="40% - Accent3 19 2 2 3" xfId="24533" xr:uid="{00000000-0005-0000-0000-0000C85F0000}"/>
    <cellStyle name="40% - Accent3 19 2 2 4" xfId="24534" xr:uid="{00000000-0005-0000-0000-0000C95F0000}"/>
    <cellStyle name="40% - Accent3 19 2 3" xfId="24535" xr:uid="{00000000-0005-0000-0000-0000CA5F0000}"/>
    <cellStyle name="40% - Accent3 19 2 3 2" xfId="24536" xr:uid="{00000000-0005-0000-0000-0000CB5F0000}"/>
    <cellStyle name="40% - Accent3 19 2 3 2 2" xfId="24537" xr:uid="{00000000-0005-0000-0000-0000CC5F0000}"/>
    <cellStyle name="40% - Accent3 19 2 3 3" xfId="24538" xr:uid="{00000000-0005-0000-0000-0000CD5F0000}"/>
    <cellStyle name="40% - Accent3 19 2 3 4" xfId="24539" xr:uid="{00000000-0005-0000-0000-0000CE5F0000}"/>
    <cellStyle name="40% - Accent3 19 2 4" xfId="24540" xr:uid="{00000000-0005-0000-0000-0000CF5F0000}"/>
    <cellStyle name="40% - Accent3 19 2 4 2" xfId="24541" xr:uid="{00000000-0005-0000-0000-0000D05F0000}"/>
    <cellStyle name="40% - Accent3 19 2 5" xfId="24542" xr:uid="{00000000-0005-0000-0000-0000D15F0000}"/>
    <cellStyle name="40% - Accent3 19 2 6" xfId="24543" xr:uid="{00000000-0005-0000-0000-0000D25F0000}"/>
    <cellStyle name="40% - Accent3 19 3" xfId="24544" xr:uid="{00000000-0005-0000-0000-0000D35F0000}"/>
    <cellStyle name="40% - Accent3 19 3 2" xfId="24545" xr:uid="{00000000-0005-0000-0000-0000D45F0000}"/>
    <cellStyle name="40% - Accent3 19 3 2 2" xfId="24546" xr:uid="{00000000-0005-0000-0000-0000D55F0000}"/>
    <cellStyle name="40% - Accent3 19 3 3" xfId="24547" xr:uid="{00000000-0005-0000-0000-0000D65F0000}"/>
    <cellStyle name="40% - Accent3 19 3 4" xfId="24548" xr:uid="{00000000-0005-0000-0000-0000D75F0000}"/>
    <cellStyle name="40% - Accent3 19 4" xfId="24549" xr:uid="{00000000-0005-0000-0000-0000D85F0000}"/>
    <cellStyle name="40% - Accent3 19 4 2" xfId="24550" xr:uid="{00000000-0005-0000-0000-0000D95F0000}"/>
    <cellStyle name="40% - Accent3 19 4 2 2" xfId="24551" xr:uid="{00000000-0005-0000-0000-0000DA5F0000}"/>
    <cellStyle name="40% - Accent3 19 4 3" xfId="24552" xr:uid="{00000000-0005-0000-0000-0000DB5F0000}"/>
    <cellStyle name="40% - Accent3 19 4 4" xfId="24553" xr:uid="{00000000-0005-0000-0000-0000DC5F0000}"/>
    <cellStyle name="40% - Accent3 19 5" xfId="24554" xr:uid="{00000000-0005-0000-0000-0000DD5F0000}"/>
    <cellStyle name="40% - Accent3 19 5 2" xfId="24555" xr:uid="{00000000-0005-0000-0000-0000DE5F0000}"/>
    <cellStyle name="40% - Accent3 19 6" xfId="24556" xr:uid="{00000000-0005-0000-0000-0000DF5F0000}"/>
    <cellStyle name="40% - Accent3 19 7" xfId="24557" xr:uid="{00000000-0005-0000-0000-0000E05F0000}"/>
    <cellStyle name="40% - Accent3 2" xfId="24558" xr:uid="{00000000-0005-0000-0000-0000E15F0000}"/>
    <cellStyle name="40% - Accent3 2 10" xfId="24559" xr:uid="{00000000-0005-0000-0000-0000E25F0000}"/>
    <cellStyle name="40% - Accent3 2 11" xfId="24560" xr:uid="{00000000-0005-0000-0000-0000E35F0000}"/>
    <cellStyle name="40% - Accent3 2 12" xfId="24561" xr:uid="{00000000-0005-0000-0000-0000E45F0000}"/>
    <cellStyle name="40% - Accent3 2 2" xfId="24562" xr:uid="{00000000-0005-0000-0000-0000E55F0000}"/>
    <cellStyle name="40% - Accent3 2 2 10" xfId="24563" xr:uid="{00000000-0005-0000-0000-0000E65F0000}"/>
    <cellStyle name="40% - Accent3 2 2 2" xfId="24564" xr:uid="{00000000-0005-0000-0000-0000E75F0000}"/>
    <cellStyle name="40% - Accent3 2 2 2 2" xfId="24565" xr:uid="{00000000-0005-0000-0000-0000E85F0000}"/>
    <cellStyle name="40% - Accent3 2 2 2 2 2" xfId="24566" xr:uid="{00000000-0005-0000-0000-0000E95F0000}"/>
    <cellStyle name="40% - Accent3 2 2 2 2 2 2" xfId="24567" xr:uid="{00000000-0005-0000-0000-0000EA5F0000}"/>
    <cellStyle name="40% - Accent3 2 2 2 2 2 2 2" xfId="24568" xr:uid="{00000000-0005-0000-0000-0000EB5F0000}"/>
    <cellStyle name="40% - Accent3 2 2 2 2 2 2 2 2" xfId="24569" xr:uid="{00000000-0005-0000-0000-0000EC5F0000}"/>
    <cellStyle name="40% - Accent3 2 2 2 2 2 2 3" xfId="24570" xr:uid="{00000000-0005-0000-0000-0000ED5F0000}"/>
    <cellStyle name="40% - Accent3 2 2 2 2 2 2 4" xfId="24571" xr:uid="{00000000-0005-0000-0000-0000EE5F0000}"/>
    <cellStyle name="40% - Accent3 2 2 2 2 2 3" xfId="24572" xr:uid="{00000000-0005-0000-0000-0000EF5F0000}"/>
    <cellStyle name="40% - Accent3 2 2 2 2 2 3 2" xfId="24573" xr:uid="{00000000-0005-0000-0000-0000F05F0000}"/>
    <cellStyle name="40% - Accent3 2 2 2 2 2 3 2 2" xfId="24574" xr:uid="{00000000-0005-0000-0000-0000F15F0000}"/>
    <cellStyle name="40% - Accent3 2 2 2 2 2 3 3" xfId="24575" xr:uid="{00000000-0005-0000-0000-0000F25F0000}"/>
    <cellStyle name="40% - Accent3 2 2 2 2 2 3 4" xfId="24576" xr:uid="{00000000-0005-0000-0000-0000F35F0000}"/>
    <cellStyle name="40% - Accent3 2 2 2 2 2 4" xfId="24577" xr:uid="{00000000-0005-0000-0000-0000F45F0000}"/>
    <cellStyle name="40% - Accent3 2 2 2 2 2 4 2" xfId="24578" xr:uid="{00000000-0005-0000-0000-0000F55F0000}"/>
    <cellStyle name="40% - Accent3 2 2 2 2 2 5" xfId="24579" xr:uid="{00000000-0005-0000-0000-0000F65F0000}"/>
    <cellStyle name="40% - Accent3 2 2 2 2 2 6" xfId="24580" xr:uid="{00000000-0005-0000-0000-0000F75F0000}"/>
    <cellStyle name="40% - Accent3 2 2 2 2 3" xfId="24581" xr:uid="{00000000-0005-0000-0000-0000F85F0000}"/>
    <cellStyle name="40% - Accent3 2 2 2 2 3 2" xfId="24582" xr:uid="{00000000-0005-0000-0000-0000F95F0000}"/>
    <cellStyle name="40% - Accent3 2 2 2 2 3 2 2" xfId="24583" xr:uid="{00000000-0005-0000-0000-0000FA5F0000}"/>
    <cellStyle name="40% - Accent3 2 2 2 2 3 3" xfId="24584" xr:uid="{00000000-0005-0000-0000-0000FB5F0000}"/>
    <cellStyle name="40% - Accent3 2 2 2 2 3 4" xfId="24585" xr:uid="{00000000-0005-0000-0000-0000FC5F0000}"/>
    <cellStyle name="40% - Accent3 2 2 2 2 4" xfId="24586" xr:uid="{00000000-0005-0000-0000-0000FD5F0000}"/>
    <cellStyle name="40% - Accent3 2 2 2 2 4 2" xfId="24587" xr:uid="{00000000-0005-0000-0000-0000FE5F0000}"/>
    <cellStyle name="40% - Accent3 2 2 2 2 4 2 2" xfId="24588" xr:uid="{00000000-0005-0000-0000-0000FF5F0000}"/>
    <cellStyle name="40% - Accent3 2 2 2 2 4 3" xfId="24589" xr:uid="{00000000-0005-0000-0000-000000600000}"/>
    <cellStyle name="40% - Accent3 2 2 2 2 4 4" xfId="24590" xr:uid="{00000000-0005-0000-0000-000001600000}"/>
    <cellStyle name="40% - Accent3 2 2 2 2 5" xfId="24591" xr:uid="{00000000-0005-0000-0000-000002600000}"/>
    <cellStyle name="40% - Accent3 2 2 2 2 5 2" xfId="24592" xr:uid="{00000000-0005-0000-0000-000003600000}"/>
    <cellStyle name="40% - Accent3 2 2 2 2 6" xfId="24593" xr:uid="{00000000-0005-0000-0000-000004600000}"/>
    <cellStyle name="40% - Accent3 2 2 2 2 7" xfId="24594" xr:uid="{00000000-0005-0000-0000-000005600000}"/>
    <cellStyle name="40% - Accent3 2 2 2 3" xfId="24595" xr:uid="{00000000-0005-0000-0000-000006600000}"/>
    <cellStyle name="40% - Accent3 2 2 2 3 2" xfId="24596" xr:uid="{00000000-0005-0000-0000-000007600000}"/>
    <cellStyle name="40% - Accent3 2 2 2 3 2 2" xfId="24597" xr:uid="{00000000-0005-0000-0000-000008600000}"/>
    <cellStyle name="40% - Accent3 2 2 2 3 2 2 2" xfId="24598" xr:uid="{00000000-0005-0000-0000-000009600000}"/>
    <cellStyle name="40% - Accent3 2 2 2 3 2 3" xfId="24599" xr:uid="{00000000-0005-0000-0000-00000A600000}"/>
    <cellStyle name="40% - Accent3 2 2 2 3 2 4" xfId="24600" xr:uid="{00000000-0005-0000-0000-00000B600000}"/>
    <cellStyle name="40% - Accent3 2 2 2 3 3" xfId="24601" xr:uid="{00000000-0005-0000-0000-00000C600000}"/>
    <cellStyle name="40% - Accent3 2 2 2 3 3 2" xfId="24602" xr:uid="{00000000-0005-0000-0000-00000D600000}"/>
    <cellStyle name="40% - Accent3 2 2 2 3 3 2 2" xfId="24603" xr:uid="{00000000-0005-0000-0000-00000E600000}"/>
    <cellStyle name="40% - Accent3 2 2 2 3 3 3" xfId="24604" xr:uid="{00000000-0005-0000-0000-00000F600000}"/>
    <cellStyle name="40% - Accent3 2 2 2 3 3 4" xfId="24605" xr:uid="{00000000-0005-0000-0000-000010600000}"/>
    <cellStyle name="40% - Accent3 2 2 2 3 4" xfId="24606" xr:uid="{00000000-0005-0000-0000-000011600000}"/>
    <cellStyle name="40% - Accent3 2 2 2 3 4 2" xfId="24607" xr:uid="{00000000-0005-0000-0000-000012600000}"/>
    <cellStyle name="40% - Accent3 2 2 2 3 5" xfId="24608" xr:uid="{00000000-0005-0000-0000-000013600000}"/>
    <cellStyle name="40% - Accent3 2 2 2 3 6" xfId="24609" xr:uid="{00000000-0005-0000-0000-000014600000}"/>
    <cellStyle name="40% - Accent3 2 2 2 4" xfId="24610" xr:uid="{00000000-0005-0000-0000-000015600000}"/>
    <cellStyle name="40% - Accent3 2 2 2 4 2" xfId="24611" xr:uid="{00000000-0005-0000-0000-000016600000}"/>
    <cellStyle name="40% - Accent3 2 2 2 4 2 2" xfId="24612" xr:uid="{00000000-0005-0000-0000-000017600000}"/>
    <cellStyle name="40% - Accent3 2 2 2 4 3" xfId="24613" xr:uid="{00000000-0005-0000-0000-000018600000}"/>
    <cellStyle name="40% - Accent3 2 2 2 4 4" xfId="24614" xr:uid="{00000000-0005-0000-0000-000019600000}"/>
    <cellStyle name="40% - Accent3 2 2 2 5" xfId="24615" xr:uid="{00000000-0005-0000-0000-00001A600000}"/>
    <cellStyle name="40% - Accent3 2 2 2 5 2" xfId="24616" xr:uid="{00000000-0005-0000-0000-00001B600000}"/>
    <cellStyle name="40% - Accent3 2 2 2 5 2 2" xfId="24617" xr:uid="{00000000-0005-0000-0000-00001C600000}"/>
    <cellStyle name="40% - Accent3 2 2 2 5 3" xfId="24618" xr:uid="{00000000-0005-0000-0000-00001D600000}"/>
    <cellStyle name="40% - Accent3 2 2 2 5 4" xfId="24619" xr:uid="{00000000-0005-0000-0000-00001E600000}"/>
    <cellStyle name="40% - Accent3 2 2 2 6" xfId="24620" xr:uid="{00000000-0005-0000-0000-00001F600000}"/>
    <cellStyle name="40% - Accent3 2 2 2 6 2" xfId="24621" xr:uid="{00000000-0005-0000-0000-000020600000}"/>
    <cellStyle name="40% - Accent3 2 2 2 7" xfId="24622" xr:uid="{00000000-0005-0000-0000-000021600000}"/>
    <cellStyle name="40% - Accent3 2 2 2 8" xfId="24623" xr:uid="{00000000-0005-0000-0000-000022600000}"/>
    <cellStyle name="40% - Accent3 2 2 3" xfId="24624" xr:uid="{00000000-0005-0000-0000-000023600000}"/>
    <cellStyle name="40% - Accent3 2 2 3 2" xfId="24625" xr:uid="{00000000-0005-0000-0000-000024600000}"/>
    <cellStyle name="40% - Accent3 2 2 3 2 2" xfId="24626" xr:uid="{00000000-0005-0000-0000-000025600000}"/>
    <cellStyle name="40% - Accent3 2 2 3 2 2 2" xfId="24627" xr:uid="{00000000-0005-0000-0000-000026600000}"/>
    <cellStyle name="40% - Accent3 2 2 3 2 2 2 2" xfId="24628" xr:uid="{00000000-0005-0000-0000-000027600000}"/>
    <cellStyle name="40% - Accent3 2 2 3 2 2 3" xfId="24629" xr:uid="{00000000-0005-0000-0000-000028600000}"/>
    <cellStyle name="40% - Accent3 2 2 3 2 2 4" xfId="24630" xr:uid="{00000000-0005-0000-0000-000029600000}"/>
    <cellStyle name="40% - Accent3 2 2 3 2 3" xfId="24631" xr:uid="{00000000-0005-0000-0000-00002A600000}"/>
    <cellStyle name="40% - Accent3 2 2 3 2 3 2" xfId="24632" xr:uid="{00000000-0005-0000-0000-00002B600000}"/>
    <cellStyle name="40% - Accent3 2 2 3 2 3 2 2" xfId="24633" xr:uid="{00000000-0005-0000-0000-00002C600000}"/>
    <cellStyle name="40% - Accent3 2 2 3 2 3 3" xfId="24634" xr:uid="{00000000-0005-0000-0000-00002D600000}"/>
    <cellStyle name="40% - Accent3 2 2 3 2 3 4" xfId="24635" xr:uid="{00000000-0005-0000-0000-00002E600000}"/>
    <cellStyle name="40% - Accent3 2 2 3 2 4" xfId="24636" xr:uid="{00000000-0005-0000-0000-00002F600000}"/>
    <cellStyle name="40% - Accent3 2 2 3 2 4 2" xfId="24637" xr:uid="{00000000-0005-0000-0000-000030600000}"/>
    <cellStyle name="40% - Accent3 2 2 3 2 5" xfId="24638" xr:uid="{00000000-0005-0000-0000-000031600000}"/>
    <cellStyle name="40% - Accent3 2 2 3 2 6" xfId="24639" xr:uid="{00000000-0005-0000-0000-000032600000}"/>
    <cellStyle name="40% - Accent3 2 2 3 3" xfId="24640" xr:uid="{00000000-0005-0000-0000-000033600000}"/>
    <cellStyle name="40% - Accent3 2 2 3 3 2" xfId="24641" xr:uid="{00000000-0005-0000-0000-000034600000}"/>
    <cellStyle name="40% - Accent3 2 2 3 3 2 2" xfId="24642" xr:uid="{00000000-0005-0000-0000-000035600000}"/>
    <cellStyle name="40% - Accent3 2 2 3 3 3" xfId="24643" xr:uid="{00000000-0005-0000-0000-000036600000}"/>
    <cellStyle name="40% - Accent3 2 2 3 3 4" xfId="24644" xr:uid="{00000000-0005-0000-0000-000037600000}"/>
    <cellStyle name="40% - Accent3 2 2 3 4" xfId="24645" xr:uid="{00000000-0005-0000-0000-000038600000}"/>
    <cellStyle name="40% - Accent3 2 2 3 4 2" xfId="24646" xr:uid="{00000000-0005-0000-0000-000039600000}"/>
    <cellStyle name="40% - Accent3 2 2 3 4 2 2" xfId="24647" xr:uid="{00000000-0005-0000-0000-00003A600000}"/>
    <cellStyle name="40% - Accent3 2 2 3 4 3" xfId="24648" xr:uid="{00000000-0005-0000-0000-00003B600000}"/>
    <cellStyle name="40% - Accent3 2 2 3 4 4" xfId="24649" xr:uid="{00000000-0005-0000-0000-00003C600000}"/>
    <cellStyle name="40% - Accent3 2 2 3 5" xfId="24650" xr:uid="{00000000-0005-0000-0000-00003D600000}"/>
    <cellStyle name="40% - Accent3 2 2 3 5 2" xfId="24651" xr:uid="{00000000-0005-0000-0000-00003E600000}"/>
    <cellStyle name="40% - Accent3 2 2 3 6" xfId="24652" xr:uid="{00000000-0005-0000-0000-00003F600000}"/>
    <cellStyle name="40% - Accent3 2 2 3 7" xfId="24653" xr:uid="{00000000-0005-0000-0000-000040600000}"/>
    <cellStyle name="40% - Accent3 2 2 4" xfId="24654" xr:uid="{00000000-0005-0000-0000-000041600000}"/>
    <cellStyle name="40% - Accent3 2 2 5" xfId="24655" xr:uid="{00000000-0005-0000-0000-000042600000}"/>
    <cellStyle name="40% - Accent3 2 2 5 2" xfId="24656" xr:uid="{00000000-0005-0000-0000-000043600000}"/>
    <cellStyle name="40% - Accent3 2 2 5 2 2" xfId="24657" xr:uid="{00000000-0005-0000-0000-000044600000}"/>
    <cellStyle name="40% - Accent3 2 2 5 2 2 2" xfId="24658" xr:uid="{00000000-0005-0000-0000-000045600000}"/>
    <cellStyle name="40% - Accent3 2 2 5 2 3" xfId="24659" xr:uid="{00000000-0005-0000-0000-000046600000}"/>
    <cellStyle name="40% - Accent3 2 2 5 2 4" xfId="24660" xr:uid="{00000000-0005-0000-0000-000047600000}"/>
    <cellStyle name="40% - Accent3 2 2 5 3" xfId="24661" xr:uid="{00000000-0005-0000-0000-000048600000}"/>
    <cellStyle name="40% - Accent3 2 2 5 3 2" xfId="24662" xr:uid="{00000000-0005-0000-0000-000049600000}"/>
    <cellStyle name="40% - Accent3 2 2 5 3 2 2" xfId="24663" xr:uid="{00000000-0005-0000-0000-00004A600000}"/>
    <cellStyle name="40% - Accent3 2 2 5 3 3" xfId="24664" xr:uid="{00000000-0005-0000-0000-00004B600000}"/>
    <cellStyle name="40% - Accent3 2 2 5 3 4" xfId="24665" xr:uid="{00000000-0005-0000-0000-00004C600000}"/>
    <cellStyle name="40% - Accent3 2 2 5 4" xfId="24666" xr:uid="{00000000-0005-0000-0000-00004D600000}"/>
    <cellStyle name="40% - Accent3 2 2 5 4 2" xfId="24667" xr:uid="{00000000-0005-0000-0000-00004E600000}"/>
    <cellStyle name="40% - Accent3 2 2 5 5" xfId="24668" xr:uid="{00000000-0005-0000-0000-00004F600000}"/>
    <cellStyle name="40% - Accent3 2 2 5 6" xfId="24669" xr:uid="{00000000-0005-0000-0000-000050600000}"/>
    <cellStyle name="40% - Accent3 2 2 6" xfId="24670" xr:uid="{00000000-0005-0000-0000-000051600000}"/>
    <cellStyle name="40% - Accent3 2 2 6 2" xfId="24671" xr:uid="{00000000-0005-0000-0000-000052600000}"/>
    <cellStyle name="40% - Accent3 2 2 6 2 2" xfId="24672" xr:uid="{00000000-0005-0000-0000-000053600000}"/>
    <cellStyle name="40% - Accent3 2 2 6 3" xfId="24673" xr:uid="{00000000-0005-0000-0000-000054600000}"/>
    <cellStyle name="40% - Accent3 2 2 6 4" xfId="24674" xr:uid="{00000000-0005-0000-0000-000055600000}"/>
    <cellStyle name="40% - Accent3 2 2 7" xfId="24675" xr:uid="{00000000-0005-0000-0000-000056600000}"/>
    <cellStyle name="40% - Accent3 2 2 7 2" xfId="24676" xr:uid="{00000000-0005-0000-0000-000057600000}"/>
    <cellStyle name="40% - Accent3 2 2 7 2 2" xfId="24677" xr:uid="{00000000-0005-0000-0000-000058600000}"/>
    <cellStyle name="40% - Accent3 2 2 7 3" xfId="24678" xr:uid="{00000000-0005-0000-0000-000059600000}"/>
    <cellStyle name="40% - Accent3 2 2 7 4" xfId="24679" xr:uid="{00000000-0005-0000-0000-00005A600000}"/>
    <cellStyle name="40% - Accent3 2 2 8" xfId="24680" xr:uid="{00000000-0005-0000-0000-00005B600000}"/>
    <cellStyle name="40% - Accent3 2 2 8 2" xfId="24681" xr:uid="{00000000-0005-0000-0000-00005C600000}"/>
    <cellStyle name="40% - Accent3 2 2 9" xfId="24682" xr:uid="{00000000-0005-0000-0000-00005D600000}"/>
    <cellStyle name="40% - Accent3 2 3" xfId="24683" xr:uid="{00000000-0005-0000-0000-00005E600000}"/>
    <cellStyle name="40% - Accent3 2 3 2" xfId="24684" xr:uid="{00000000-0005-0000-0000-00005F600000}"/>
    <cellStyle name="40% - Accent3 2 3 2 2" xfId="24685" xr:uid="{00000000-0005-0000-0000-000060600000}"/>
    <cellStyle name="40% - Accent3 2 3 2 2 2" xfId="24686" xr:uid="{00000000-0005-0000-0000-000061600000}"/>
    <cellStyle name="40% - Accent3 2 3 2 2 2 2" xfId="24687" xr:uid="{00000000-0005-0000-0000-000062600000}"/>
    <cellStyle name="40% - Accent3 2 3 2 2 2 2 2" xfId="24688" xr:uid="{00000000-0005-0000-0000-000063600000}"/>
    <cellStyle name="40% - Accent3 2 3 2 2 2 3" xfId="24689" xr:uid="{00000000-0005-0000-0000-000064600000}"/>
    <cellStyle name="40% - Accent3 2 3 2 2 2 4" xfId="24690" xr:uid="{00000000-0005-0000-0000-000065600000}"/>
    <cellStyle name="40% - Accent3 2 3 2 2 3" xfId="24691" xr:uid="{00000000-0005-0000-0000-000066600000}"/>
    <cellStyle name="40% - Accent3 2 3 2 2 3 2" xfId="24692" xr:uid="{00000000-0005-0000-0000-000067600000}"/>
    <cellStyle name="40% - Accent3 2 3 2 2 3 2 2" xfId="24693" xr:uid="{00000000-0005-0000-0000-000068600000}"/>
    <cellStyle name="40% - Accent3 2 3 2 2 3 3" xfId="24694" xr:uid="{00000000-0005-0000-0000-000069600000}"/>
    <cellStyle name="40% - Accent3 2 3 2 2 3 4" xfId="24695" xr:uid="{00000000-0005-0000-0000-00006A600000}"/>
    <cellStyle name="40% - Accent3 2 3 2 2 4" xfId="24696" xr:uid="{00000000-0005-0000-0000-00006B600000}"/>
    <cellStyle name="40% - Accent3 2 3 2 2 4 2" xfId="24697" xr:uid="{00000000-0005-0000-0000-00006C600000}"/>
    <cellStyle name="40% - Accent3 2 3 2 2 5" xfId="24698" xr:uid="{00000000-0005-0000-0000-00006D600000}"/>
    <cellStyle name="40% - Accent3 2 3 2 2 6" xfId="24699" xr:uid="{00000000-0005-0000-0000-00006E600000}"/>
    <cellStyle name="40% - Accent3 2 3 2 3" xfId="24700" xr:uid="{00000000-0005-0000-0000-00006F600000}"/>
    <cellStyle name="40% - Accent3 2 3 2 3 2" xfId="24701" xr:uid="{00000000-0005-0000-0000-000070600000}"/>
    <cellStyle name="40% - Accent3 2 3 2 3 2 2" xfId="24702" xr:uid="{00000000-0005-0000-0000-000071600000}"/>
    <cellStyle name="40% - Accent3 2 3 2 3 3" xfId="24703" xr:uid="{00000000-0005-0000-0000-000072600000}"/>
    <cellStyle name="40% - Accent3 2 3 2 3 4" xfId="24704" xr:uid="{00000000-0005-0000-0000-000073600000}"/>
    <cellStyle name="40% - Accent3 2 3 2 4" xfId="24705" xr:uid="{00000000-0005-0000-0000-000074600000}"/>
    <cellStyle name="40% - Accent3 2 3 2 4 2" xfId="24706" xr:uid="{00000000-0005-0000-0000-000075600000}"/>
    <cellStyle name="40% - Accent3 2 3 2 4 2 2" xfId="24707" xr:uid="{00000000-0005-0000-0000-000076600000}"/>
    <cellStyle name="40% - Accent3 2 3 2 4 3" xfId="24708" xr:uid="{00000000-0005-0000-0000-000077600000}"/>
    <cellStyle name="40% - Accent3 2 3 2 4 4" xfId="24709" xr:uid="{00000000-0005-0000-0000-000078600000}"/>
    <cellStyle name="40% - Accent3 2 3 2 5" xfId="24710" xr:uid="{00000000-0005-0000-0000-000079600000}"/>
    <cellStyle name="40% - Accent3 2 3 2 5 2" xfId="24711" xr:uid="{00000000-0005-0000-0000-00007A600000}"/>
    <cellStyle name="40% - Accent3 2 3 2 6" xfId="24712" xr:uid="{00000000-0005-0000-0000-00007B600000}"/>
    <cellStyle name="40% - Accent3 2 3 2 7" xfId="24713" xr:uid="{00000000-0005-0000-0000-00007C600000}"/>
    <cellStyle name="40% - Accent3 2 3 3" xfId="24714" xr:uid="{00000000-0005-0000-0000-00007D600000}"/>
    <cellStyle name="40% - Accent3 2 3 3 2" xfId="24715" xr:uid="{00000000-0005-0000-0000-00007E600000}"/>
    <cellStyle name="40% - Accent3 2 3 3 2 2" xfId="24716" xr:uid="{00000000-0005-0000-0000-00007F600000}"/>
    <cellStyle name="40% - Accent3 2 3 3 2 2 2" xfId="24717" xr:uid="{00000000-0005-0000-0000-000080600000}"/>
    <cellStyle name="40% - Accent3 2 3 3 2 3" xfId="24718" xr:uid="{00000000-0005-0000-0000-000081600000}"/>
    <cellStyle name="40% - Accent3 2 3 3 2 4" xfId="24719" xr:uid="{00000000-0005-0000-0000-000082600000}"/>
    <cellStyle name="40% - Accent3 2 3 3 3" xfId="24720" xr:uid="{00000000-0005-0000-0000-000083600000}"/>
    <cellStyle name="40% - Accent3 2 3 3 3 2" xfId="24721" xr:uid="{00000000-0005-0000-0000-000084600000}"/>
    <cellStyle name="40% - Accent3 2 3 3 3 2 2" xfId="24722" xr:uid="{00000000-0005-0000-0000-000085600000}"/>
    <cellStyle name="40% - Accent3 2 3 3 3 3" xfId="24723" xr:uid="{00000000-0005-0000-0000-000086600000}"/>
    <cellStyle name="40% - Accent3 2 3 3 3 4" xfId="24724" xr:uid="{00000000-0005-0000-0000-000087600000}"/>
    <cellStyle name="40% - Accent3 2 3 3 4" xfId="24725" xr:uid="{00000000-0005-0000-0000-000088600000}"/>
    <cellStyle name="40% - Accent3 2 3 3 4 2" xfId="24726" xr:uid="{00000000-0005-0000-0000-000089600000}"/>
    <cellStyle name="40% - Accent3 2 3 3 5" xfId="24727" xr:uid="{00000000-0005-0000-0000-00008A600000}"/>
    <cellStyle name="40% - Accent3 2 3 3 6" xfId="24728" xr:uid="{00000000-0005-0000-0000-00008B600000}"/>
    <cellStyle name="40% - Accent3 2 3 4" xfId="24729" xr:uid="{00000000-0005-0000-0000-00008C600000}"/>
    <cellStyle name="40% - Accent3 2 3 4 2" xfId="24730" xr:uid="{00000000-0005-0000-0000-00008D600000}"/>
    <cellStyle name="40% - Accent3 2 3 4 2 2" xfId="24731" xr:uid="{00000000-0005-0000-0000-00008E600000}"/>
    <cellStyle name="40% - Accent3 2 3 4 3" xfId="24732" xr:uid="{00000000-0005-0000-0000-00008F600000}"/>
    <cellStyle name="40% - Accent3 2 3 4 4" xfId="24733" xr:uid="{00000000-0005-0000-0000-000090600000}"/>
    <cellStyle name="40% - Accent3 2 3 5" xfId="24734" xr:uid="{00000000-0005-0000-0000-000091600000}"/>
    <cellStyle name="40% - Accent3 2 3 5 2" xfId="24735" xr:uid="{00000000-0005-0000-0000-000092600000}"/>
    <cellStyle name="40% - Accent3 2 3 5 2 2" xfId="24736" xr:uid="{00000000-0005-0000-0000-000093600000}"/>
    <cellStyle name="40% - Accent3 2 3 5 3" xfId="24737" xr:uid="{00000000-0005-0000-0000-000094600000}"/>
    <cellStyle name="40% - Accent3 2 3 5 4" xfId="24738" xr:uid="{00000000-0005-0000-0000-000095600000}"/>
    <cellStyle name="40% - Accent3 2 3 6" xfId="24739" xr:uid="{00000000-0005-0000-0000-000096600000}"/>
    <cellStyle name="40% - Accent3 2 3 6 2" xfId="24740" xr:uid="{00000000-0005-0000-0000-000097600000}"/>
    <cellStyle name="40% - Accent3 2 3 7" xfId="24741" xr:uid="{00000000-0005-0000-0000-000098600000}"/>
    <cellStyle name="40% - Accent3 2 3 8" xfId="24742" xr:uid="{00000000-0005-0000-0000-000099600000}"/>
    <cellStyle name="40% - Accent3 2 4" xfId="24743" xr:uid="{00000000-0005-0000-0000-00009A600000}"/>
    <cellStyle name="40% - Accent3 2 4 2" xfId="24744" xr:uid="{00000000-0005-0000-0000-00009B600000}"/>
    <cellStyle name="40% - Accent3 2 4 2 2" xfId="24745" xr:uid="{00000000-0005-0000-0000-00009C600000}"/>
    <cellStyle name="40% - Accent3 2 4 2 2 2" xfId="24746" xr:uid="{00000000-0005-0000-0000-00009D600000}"/>
    <cellStyle name="40% - Accent3 2 4 2 2 2 2" xfId="24747" xr:uid="{00000000-0005-0000-0000-00009E600000}"/>
    <cellStyle name="40% - Accent3 2 4 2 2 3" xfId="24748" xr:uid="{00000000-0005-0000-0000-00009F600000}"/>
    <cellStyle name="40% - Accent3 2 4 2 2 4" xfId="24749" xr:uid="{00000000-0005-0000-0000-0000A0600000}"/>
    <cellStyle name="40% - Accent3 2 4 2 3" xfId="24750" xr:uid="{00000000-0005-0000-0000-0000A1600000}"/>
    <cellStyle name="40% - Accent3 2 4 2 3 2" xfId="24751" xr:uid="{00000000-0005-0000-0000-0000A2600000}"/>
    <cellStyle name="40% - Accent3 2 4 2 3 2 2" xfId="24752" xr:uid="{00000000-0005-0000-0000-0000A3600000}"/>
    <cellStyle name="40% - Accent3 2 4 2 3 3" xfId="24753" xr:uid="{00000000-0005-0000-0000-0000A4600000}"/>
    <cellStyle name="40% - Accent3 2 4 2 3 4" xfId="24754" xr:uid="{00000000-0005-0000-0000-0000A5600000}"/>
    <cellStyle name="40% - Accent3 2 4 2 4" xfId="24755" xr:uid="{00000000-0005-0000-0000-0000A6600000}"/>
    <cellStyle name="40% - Accent3 2 4 2 4 2" xfId="24756" xr:uid="{00000000-0005-0000-0000-0000A7600000}"/>
    <cellStyle name="40% - Accent3 2 4 2 5" xfId="24757" xr:uid="{00000000-0005-0000-0000-0000A8600000}"/>
    <cellStyle name="40% - Accent3 2 4 2 6" xfId="24758" xr:uid="{00000000-0005-0000-0000-0000A9600000}"/>
    <cellStyle name="40% - Accent3 2 4 3" xfId="24759" xr:uid="{00000000-0005-0000-0000-0000AA600000}"/>
    <cellStyle name="40% - Accent3 2 4 3 2" xfId="24760" xr:uid="{00000000-0005-0000-0000-0000AB600000}"/>
    <cellStyle name="40% - Accent3 2 4 3 2 2" xfId="24761" xr:uid="{00000000-0005-0000-0000-0000AC600000}"/>
    <cellStyle name="40% - Accent3 2 4 3 3" xfId="24762" xr:uid="{00000000-0005-0000-0000-0000AD600000}"/>
    <cellStyle name="40% - Accent3 2 4 3 4" xfId="24763" xr:uid="{00000000-0005-0000-0000-0000AE600000}"/>
    <cellStyle name="40% - Accent3 2 4 4" xfId="24764" xr:uid="{00000000-0005-0000-0000-0000AF600000}"/>
    <cellStyle name="40% - Accent3 2 4 4 2" xfId="24765" xr:uid="{00000000-0005-0000-0000-0000B0600000}"/>
    <cellStyle name="40% - Accent3 2 4 4 2 2" xfId="24766" xr:uid="{00000000-0005-0000-0000-0000B1600000}"/>
    <cellStyle name="40% - Accent3 2 4 4 3" xfId="24767" xr:uid="{00000000-0005-0000-0000-0000B2600000}"/>
    <cellStyle name="40% - Accent3 2 4 4 4" xfId="24768" xr:uid="{00000000-0005-0000-0000-0000B3600000}"/>
    <cellStyle name="40% - Accent3 2 4 5" xfId="24769" xr:uid="{00000000-0005-0000-0000-0000B4600000}"/>
    <cellStyle name="40% - Accent3 2 4 5 2" xfId="24770" xr:uid="{00000000-0005-0000-0000-0000B5600000}"/>
    <cellStyle name="40% - Accent3 2 4 6" xfId="24771" xr:uid="{00000000-0005-0000-0000-0000B6600000}"/>
    <cellStyle name="40% - Accent3 2 4 7" xfId="24772" xr:uid="{00000000-0005-0000-0000-0000B7600000}"/>
    <cellStyle name="40% - Accent3 2 5" xfId="24773" xr:uid="{00000000-0005-0000-0000-0000B8600000}"/>
    <cellStyle name="40% - Accent3 2 6" xfId="24774" xr:uid="{00000000-0005-0000-0000-0000B9600000}"/>
    <cellStyle name="40% - Accent3 2 6 2" xfId="24775" xr:uid="{00000000-0005-0000-0000-0000BA600000}"/>
    <cellStyle name="40% - Accent3 2 6 2 2" xfId="24776" xr:uid="{00000000-0005-0000-0000-0000BB600000}"/>
    <cellStyle name="40% - Accent3 2 6 2 2 2" xfId="24777" xr:uid="{00000000-0005-0000-0000-0000BC600000}"/>
    <cellStyle name="40% - Accent3 2 6 2 3" xfId="24778" xr:uid="{00000000-0005-0000-0000-0000BD600000}"/>
    <cellStyle name="40% - Accent3 2 6 2 4" xfId="24779" xr:uid="{00000000-0005-0000-0000-0000BE600000}"/>
    <cellStyle name="40% - Accent3 2 6 3" xfId="24780" xr:uid="{00000000-0005-0000-0000-0000BF600000}"/>
    <cellStyle name="40% - Accent3 2 6 3 2" xfId="24781" xr:uid="{00000000-0005-0000-0000-0000C0600000}"/>
    <cellStyle name="40% - Accent3 2 6 3 2 2" xfId="24782" xr:uid="{00000000-0005-0000-0000-0000C1600000}"/>
    <cellStyle name="40% - Accent3 2 6 3 3" xfId="24783" xr:uid="{00000000-0005-0000-0000-0000C2600000}"/>
    <cellStyle name="40% - Accent3 2 6 3 4" xfId="24784" xr:uid="{00000000-0005-0000-0000-0000C3600000}"/>
    <cellStyle name="40% - Accent3 2 6 4" xfId="24785" xr:uid="{00000000-0005-0000-0000-0000C4600000}"/>
    <cellStyle name="40% - Accent3 2 6 4 2" xfId="24786" xr:uid="{00000000-0005-0000-0000-0000C5600000}"/>
    <cellStyle name="40% - Accent3 2 6 5" xfId="24787" xr:uid="{00000000-0005-0000-0000-0000C6600000}"/>
    <cellStyle name="40% - Accent3 2 6 6" xfId="24788" xr:uid="{00000000-0005-0000-0000-0000C7600000}"/>
    <cellStyle name="40% - Accent3 2 7" xfId="24789" xr:uid="{00000000-0005-0000-0000-0000C8600000}"/>
    <cellStyle name="40% - Accent3 2 7 2" xfId="24790" xr:uid="{00000000-0005-0000-0000-0000C9600000}"/>
    <cellStyle name="40% - Accent3 2 7 2 2" xfId="24791" xr:uid="{00000000-0005-0000-0000-0000CA600000}"/>
    <cellStyle name="40% - Accent3 2 7 3" xfId="24792" xr:uid="{00000000-0005-0000-0000-0000CB600000}"/>
    <cellStyle name="40% - Accent3 2 7 4" xfId="24793" xr:uid="{00000000-0005-0000-0000-0000CC600000}"/>
    <cellStyle name="40% - Accent3 2 8" xfId="24794" xr:uid="{00000000-0005-0000-0000-0000CD600000}"/>
    <cellStyle name="40% - Accent3 2 8 2" xfId="24795" xr:uid="{00000000-0005-0000-0000-0000CE600000}"/>
    <cellStyle name="40% - Accent3 2 8 2 2" xfId="24796" xr:uid="{00000000-0005-0000-0000-0000CF600000}"/>
    <cellStyle name="40% - Accent3 2 8 3" xfId="24797" xr:uid="{00000000-0005-0000-0000-0000D0600000}"/>
    <cellStyle name="40% - Accent3 2 8 4" xfId="24798" xr:uid="{00000000-0005-0000-0000-0000D1600000}"/>
    <cellStyle name="40% - Accent3 2 9" xfId="24799" xr:uid="{00000000-0005-0000-0000-0000D2600000}"/>
    <cellStyle name="40% - Accent3 2 9 2" xfId="24800" xr:uid="{00000000-0005-0000-0000-0000D3600000}"/>
    <cellStyle name="40% - Accent3 20" xfId="24801" xr:uid="{00000000-0005-0000-0000-0000D4600000}"/>
    <cellStyle name="40% - Accent3 20 2" xfId="24802" xr:uid="{00000000-0005-0000-0000-0000D5600000}"/>
    <cellStyle name="40% - Accent3 20 2 2" xfId="24803" xr:uid="{00000000-0005-0000-0000-0000D6600000}"/>
    <cellStyle name="40% - Accent3 20 2 2 2" xfId="24804" xr:uid="{00000000-0005-0000-0000-0000D7600000}"/>
    <cellStyle name="40% - Accent3 20 2 2 2 2" xfId="24805" xr:uid="{00000000-0005-0000-0000-0000D8600000}"/>
    <cellStyle name="40% - Accent3 20 2 2 3" xfId="24806" xr:uid="{00000000-0005-0000-0000-0000D9600000}"/>
    <cellStyle name="40% - Accent3 20 2 2 4" xfId="24807" xr:uid="{00000000-0005-0000-0000-0000DA600000}"/>
    <cellStyle name="40% - Accent3 20 2 3" xfId="24808" xr:uid="{00000000-0005-0000-0000-0000DB600000}"/>
    <cellStyle name="40% - Accent3 20 2 3 2" xfId="24809" xr:uid="{00000000-0005-0000-0000-0000DC600000}"/>
    <cellStyle name="40% - Accent3 20 2 3 2 2" xfId="24810" xr:uid="{00000000-0005-0000-0000-0000DD600000}"/>
    <cellStyle name="40% - Accent3 20 2 3 3" xfId="24811" xr:uid="{00000000-0005-0000-0000-0000DE600000}"/>
    <cellStyle name="40% - Accent3 20 2 3 4" xfId="24812" xr:uid="{00000000-0005-0000-0000-0000DF600000}"/>
    <cellStyle name="40% - Accent3 20 2 4" xfId="24813" xr:uid="{00000000-0005-0000-0000-0000E0600000}"/>
    <cellStyle name="40% - Accent3 20 2 4 2" xfId="24814" xr:uid="{00000000-0005-0000-0000-0000E1600000}"/>
    <cellStyle name="40% - Accent3 20 2 5" xfId="24815" xr:uid="{00000000-0005-0000-0000-0000E2600000}"/>
    <cellStyle name="40% - Accent3 20 2 6" xfId="24816" xr:uid="{00000000-0005-0000-0000-0000E3600000}"/>
    <cellStyle name="40% - Accent3 20 3" xfId="24817" xr:uid="{00000000-0005-0000-0000-0000E4600000}"/>
    <cellStyle name="40% - Accent3 20 3 2" xfId="24818" xr:uid="{00000000-0005-0000-0000-0000E5600000}"/>
    <cellStyle name="40% - Accent3 20 3 2 2" xfId="24819" xr:uid="{00000000-0005-0000-0000-0000E6600000}"/>
    <cellStyle name="40% - Accent3 20 3 3" xfId="24820" xr:uid="{00000000-0005-0000-0000-0000E7600000}"/>
    <cellStyle name="40% - Accent3 20 3 4" xfId="24821" xr:uid="{00000000-0005-0000-0000-0000E8600000}"/>
    <cellStyle name="40% - Accent3 20 4" xfId="24822" xr:uid="{00000000-0005-0000-0000-0000E9600000}"/>
    <cellStyle name="40% - Accent3 20 4 2" xfId="24823" xr:uid="{00000000-0005-0000-0000-0000EA600000}"/>
    <cellStyle name="40% - Accent3 20 4 2 2" xfId="24824" xr:uid="{00000000-0005-0000-0000-0000EB600000}"/>
    <cellStyle name="40% - Accent3 20 4 3" xfId="24825" xr:uid="{00000000-0005-0000-0000-0000EC600000}"/>
    <cellStyle name="40% - Accent3 20 4 4" xfId="24826" xr:uid="{00000000-0005-0000-0000-0000ED600000}"/>
    <cellStyle name="40% - Accent3 20 5" xfId="24827" xr:uid="{00000000-0005-0000-0000-0000EE600000}"/>
    <cellStyle name="40% - Accent3 20 5 2" xfId="24828" xr:uid="{00000000-0005-0000-0000-0000EF600000}"/>
    <cellStyle name="40% - Accent3 20 6" xfId="24829" xr:uid="{00000000-0005-0000-0000-0000F0600000}"/>
    <cellStyle name="40% - Accent3 20 7" xfId="24830" xr:uid="{00000000-0005-0000-0000-0000F1600000}"/>
    <cellStyle name="40% - Accent3 21" xfId="24831" xr:uid="{00000000-0005-0000-0000-0000F2600000}"/>
    <cellStyle name="40% - Accent3 21 2" xfId="24832" xr:uid="{00000000-0005-0000-0000-0000F3600000}"/>
    <cellStyle name="40% - Accent3 21 2 2" xfId="24833" xr:uid="{00000000-0005-0000-0000-0000F4600000}"/>
    <cellStyle name="40% - Accent3 21 2 2 2" xfId="24834" xr:uid="{00000000-0005-0000-0000-0000F5600000}"/>
    <cellStyle name="40% - Accent3 21 2 2 2 2" xfId="24835" xr:uid="{00000000-0005-0000-0000-0000F6600000}"/>
    <cellStyle name="40% - Accent3 21 2 2 3" xfId="24836" xr:uid="{00000000-0005-0000-0000-0000F7600000}"/>
    <cellStyle name="40% - Accent3 21 2 2 4" xfId="24837" xr:uid="{00000000-0005-0000-0000-0000F8600000}"/>
    <cellStyle name="40% - Accent3 21 2 3" xfId="24838" xr:uid="{00000000-0005-0000-0000-0000F9600000}"/>
    <cellStyle name="40% - Accent3 21 2 3 2" xfId="24839" xr:uid="{00000000-0005-0000-0000-0000FA600000}"/>
    <cellStyle name="40% - Accent3 21 2 3 2 2" xfId="24840" xr:uid="{00000000-0005-0000-0000-0000FB600000}"/>
    <cellStyle name="40% - Accent3 21 2 3 3" xfId="24841" xr:uid="{00000000-0005-0000-0000-0000FC600000}"/>
    <cellStyle name="40% - Accent3 21 2 3 4" xfId="24842" xr:uid="{00000000-0005-0000-0000-0000FD600000}"/>
    <cellStyle name="40% - Accent3 21 2 4" xfId="24843" xr:uid="{00000000-0005-0000-0000-0000FE600000}"/>
    <cellStyle name="40% - Accent3 21 2 4 2" xfId="24844" xr:uid="{00000000-0005-0000-0000-0000FF600000}"/>
    <cellStyle name="40% - Accent3 21 2 5" xfId="24845" xr:uid="{00000000-0005-0000-0000-000000610000}"/>
    <cellStyle name="40% - Accent3 21 2 6" xfId="24846" xr:uid="{00000000-0005-0000-0000-000001610000}"/>
    <cellStyle name="40% - Accent3 21 3" xfId="24847" xr:uid="{00000000-0005-0000-0000-000002610000}"/>
    <cellStyle name="40% - Accent3 21 3 2" xfId="24848" xr:uid="{00000000-0005-0000-0000-000003610000}"/>
    <cellStyle name="40% - Accent3 21 3 2 2" xfId="24849" xr:uid="{00000000-0005-0000-0000-000004610000}"/>
    <cellStyle name="40% - Accent3 21 3 3" xfId="24850" xr:uid="{00000000-0005-0000-0000-000005610000}"/>
    <cellStyle name="40% - Accent3 21 3 4" xfId="24851" xr:uid="{00000000-0005-0000-0000-000006610000}"/>
    <cellStyle name="40% - Accent3 21 4" xfId="24852" xr:uid="{00000000-0005-0000-0000-000007610000}"/>
    <cellStyle name="40% - Accent3 21 4 2" xfId="24853" xr:uid="{00000000-0005-0000-0000-000008610000}"/>
    <cellStyle name="40% - Accent3 21 4 2 2" xfId="24854" xr:uid="{00000000-0005-0000-0000-000009610000}"/>
    <cellStyle name="40% - Accent3 21 4 3" xfId="24855" xr:uid="{00000000-0005-0000-0000-00000A610000}"/>
    <cellStyle name="40% - Accent3 21 4 4" xfId="24856" xr:uid="{00000000-0005-0000-0000-00000B610000}"/>
    <cellStyle name="40% - Accent3 21 5" xfId="24857" xr:uid="{00000000-0005-0000-0000-00000C610000}"/>
    <cellStyle name="40% - Accent3 21 5 2" xfId="24858" xr:uid="{00000000-0005-0000-0000-00000D610000}"/>
    <cellStyle name="40% - Accent3 21 6" xfId="24859" xr:uid="{00000000-0005-0000-0000-00000E610000}"/>
    <cellStyle name="40% - Accent3 21 7" xfId="24860" xr:uid="{00000000-0005-0000-0000-00000F610000}"/>
    <cellStyle name="40% - Accent3 22" xfId="24861" xr:uid="{00000000-0005-0000-0000-000010610000}"/>
    <cellStyle name="40% - Accent3 22 2" xfId="24862" xr:uid="{00000000-0005-0000-0000-000011610000}"/>
    <cellStyle name="40% - Accent3 22 2 2" xfId="24863" xr:uid="{00000000-0005-0000-0000-000012610000}"/>
    <cellStyle name="40% - Accent3 22 2 2 2" xfId="24864" xr:uid="{00000000-0005-0000-0000-000013610000}"/>
    <cellStyle name="40% - Accent3 22 2 2 2 2" xfId="24865" xr:uid="{00000000-0005-0000-0000-000014610000}"/>
    <cellStyle name="40% - Accent3 22 2 2 3" xfId="24866" xr:uid="{00000000-0005-0000-0000-000015610000}"/>
    <cellStyle name="40% - Accent3 22 2 2 4" xfId="24867" xr:uid="{00000000-0005-0000-0000-000016610000}"/>
    <cellStyle name="40% - Accent3 22 2 3" xfId="24868" xr:uid="{00000000-0005-0000-0000-000017610000}"/>
    <cellStyle name="40% - Accent3 22 2 3 2" xfId="24869" xr:uid="{00000000-0005-0000-0000-000018610000}"/>
    <cellStyle name="40% - Accent3 22 2 3 2 2" xfId="24870" xr:uid="{00000000-0005-0000-0000-000019610000}"/>
    <cellStyle name="40% - Accent3 22 2 3 3" xfId="24871" xr:uid="{00000000-0005-0000-0000-00001A610000}"/>
    <cellStyle name="40% - Accent3 22 2 3 4" xfId="24872" xr:uid="{00000000-0005-0000-0000-00001B610000}"/>
    <cellStyle name="40% - Accent3 22 2 4" xfId="24873" xr:uid="{00000000-0005-0000-0000-00001C610000}"/>
    <cellStyle name="40% - Accent3 22 2 4 2" xfId="24874" xr:uid="{00000000-0005-0000-0000-00001D610000}"/>
    <cellStyle name="40% - Accent3 22 2 5" xfId="24875" xr:uid="{00000000-0005-0000-0000-00001E610000}"/>
    <cellStyle name="40% - Accent3 22 2 6" xfId="24876" xr:uid="{00000000-0005-0000-0000-00001F610000}"/>
    <cellStyle name="40% - Accent3 22 3" xfId="24877" xr:uid="{00000000-0005-0000-0000-000020610000}"/>
    <cellStyle name="40% - Accent3 22 3 2" xfId="24878" xr:uid="{00000000-0005-0000-0000-000021610000}"/>
    <cellStyle name="40% - Accent3 22 3 2 2" xfId="24879" xr:uid="{00000000-0005-0000-0000-000022610000}"/>
    <cellStyle name="40% - Accent3 22 3 3" xfId="24880" xr:uid="{00000000-0005-0000-0000-000023610000}"/>
    <cellStyle name="40% - Accent3 22 3 4" xfId="24881" xr:uid="{00000000-0005-0000-0000-000024610000}"/>
    <cellStyle name="40% - Accent3 22 4" xfId="24882" xr:uid="{00000000-0005-0000-0000-000025610000}"/>
    <cellStyle name="40% - Accent3 22 4 2" xfId="24883" xr:uid="{00000000-0005-0000-0000-000026610000}"/>
    <cellStyle name="40% - Accent3 22 4 2 2" xfId="24884" xr:uid="{00000000-0005-0000-0000-000027610000}"/>
    <cellStyle name="40% - Accent3 22 4 3" xfId="24885" xr:uid="{00000000-0005-0000-0000-000028610000}"/>
    <cellStyle name="40% - Accent3 22 4 4" xfId="24886" xr:uid="{00000000-0005-0000-0000-000029610000}"/>
    <cellStyle name="40% - Accent3 22 5" xfId="24887" xr:uid="{00000000-0005-0000-0000-00002A610000}"/>
    <cellStyle name="40% - Accent3 22 5 2" xfId="24888" xr:uid="{00000000-0005-0000-0000-00002B610000}"/>
    <cellStyle name="40% - Accent3 22 6" xfId="24889" xr:uid="{00000000-0005-0000-0000-00002C610000}"/>
    <cellStyle name="40% - Accent3 22 7" xfId="24890" xr:uid="{00000000-0005-0000-0000-00002D610000}"/>
    <cellStyle name="40% - Accent3 23" xfId="24891" xr:uid="{00000000-0005-0000-0000-00002E610000}"/>
    <cellStyle name="40% - Accent3 23 2" xfId="24892" xr:uid="{00000000-0005-0000-0000-00002F610000}"/>
    <cellStyle name="40% - Accent3 23 2 2" xfId="24893" xr:uid="{00000000-0005-0000-0000-000030610000}"/>
    <cellStyle name="40% - Accent3 23 2 2 2" xfId="24894" xr:uid="{00000000-0005-0000-0000-000031610000}"/>
    <cellStyle name="40% - Accent3 23 2 2 2 2" xfId="24895" xr:uid="{00000000-0005-0000-0000-000032610000}"/>
    <cellStyle name="40% - Accent3 23 2 2 3" xfId="24896" xr:uid="{00000000-0005-0000-0000-000033610000}"/>
    <cellStyle name="40% - Accent3 23 2 2 4" xfId="24897" xr:uid="{00000000-0005-0000-0000-000034610000}"/>
    <cellStyle name="40% - Accent3 23 2 3" xfId="24898" xr:uid="{00000000-0005-0000-0000-000035610000}"/>
    <cellStyle name="40% - Accent3 23 2 3 2" xfId="24899" xr:uid="{00000000-0005-0000-0000-000036610000}"/>
    <cellStyle name="40% - Accent3 23 2 3 2 2" xfId="24900" xr:uid="{00000000-0005-0000-0000-000037610000}"/>
    <cellStyle name="40% - Accent3 23 2 3 3" xfId="24901" xr:uid="{00000000-0005-0000-0000-000038610000}"/>
    <cellStyle name="40% - Accent3 23 2 3 4" xfId="24902" xr:uid="{00000000-0005-0000-0000-000039610000}"/>
    <cellStyle name="40% - Accent3 23 2 4" xfId="24903" xr:uid="{00000000-0005-0000-0000-00003A610000}"/>
    <cellStyle name="40% - Accent3 23 2 4 2" xfId="24904" xr:uid="{00000000-0005-0000-0000-00003B610000}"/>
    <cellStyle name="40% - Accent3 23 2 5" xfId="24905" xr:uid="{00000000-0005-0000-0000-00003C610000}"/>
    <cellStyle name="40% - Accent3 23 2 6" xfId="24906" xr:uid="{00000000-0005-0000-0000-00003D610000}"/>
    <cellStyle name="40% - Accent3 23 3" xfId="24907" xr:uid="{00000000-0005-0000-0000-00003E610000}"/>
    <cellStyle name="40% - Accent3 23 3 2" xfId="24908" xr:uid="{00000000-0005-0000-0000-00003F610000}"/>
    <cellStyle name="40% - Accent3 23 3 2 2" xfId="24909" xr:uid="{00000000-0005-0000-0000-000040610000}"/>
    <cellStyle name="40% - Accent3 23 3 3" xfId="24910" xr:uid="{00000000-0005-0000-0000-000041610000}"/>
    <cellStyle name="40% - Accent3 23 3 4" xfId="24911" xr:uid="{00000000-0005-0000-0000-000042610000}"/>
    <cellStyle name="40% - Accent3 23 4" xfId="24912" xr:uid="{00000000-0005-0000-0000-000043610000}"/>
    <cellStyle name="40% - Accent3 23 4 2" xfId="24913" xr:uid="{00000000-0005-0000-0000-000044610000}"/>
    <cellStyle name="40% - Accent3 23 4 2 2" xfId="24914" xr:uid="{00000000-0005-0000-0000-000045610000}"/>
    <cellStyle name="40% - Accent3 23 4 3" xfId="24915" xr:uid="{00000000-0005-0000-0000-000046610000}"/>
    <cellStyle name="40% - Accent3 23 4 4" xfId="24916" xr:uid="{00000000-0005-0000-0000-000047610000}"/>
    <cellStyle name="40% - Accent3 23 5" xfId="24917" xr:uid="{00000000-0005-0000-0000-000048610000}"/>
    <cellStyle name="40% - Accent3 23 5 2" xfId="24918" xr:uid="{00000000-0005-0000-0000-000049610000}"/>
    <cellStyle name="40% - Accent3 23 6" xfId="24919" xr:uid="{00000000-0005-0000-0000-00004A610000}"/>
    <cellStyle name="40% - Accent3 23 7" xfId="24920" xr:uid="{00000000-0005-0000-0000-00004B610000}"/>
    <cellStyle name="40% - Accent3 24" xfId="24921" xr:uid="{00000000-0005-0000-0000-00004C610000}"/>
    <cellStyle name="40% - Accent3 24 2" xfId="24922" xr:uid="{00000000-0005-0000-0000-00004D610000}"/>
    <cellStyle name="40% - Accent3 24 2 2" xfId="24923" xr:uid="{00000000-0005-0000-0000-00004E610000}"/>
    <cellStyle name="40% - Accent3 24 2 2 2" xfId="24924" xr:uid="{00000000-0005-0000-0000-00004F610000}"/>
    <cellStyle name="40% - Accent3 24 2 3" xfId="24925" xr:uid="{00000000-0005-0000-0000-000050610000}"/>
    <cellStyle name="40% - Accent3 24 2 4" xfId="24926" xr:uid="{00000000-0005-0000-0000-000051610000}"/>
    <cellStyle name="40% - Accent3 24 3" xfId="24927" xr:uid="{00000000-0005-0000-0000-000052610000}"/>
    <cellStyle name="40% - Accent3 24 3 2" xfId="24928" xr:uid="{00000000-0005-0000-0000-000053610000}"/>
    <cellStyle name="40% - Accent3 24 3 2 2" xfId="24929" xr:uid="{00000000-0005-0000-0000-000054610000}"/>
    <cellStyle name="40% - Accent3 24 3 3" xfId="24930" xr:uid="{00000000-0005-0000-0000-000055610000}"/>
    <cellStyle name="40% - Accent3 24 3 4" xfId="24931" xr:uid="{00000000-0005-0000-0000-000056610000}"/>
    <cellStyle name="40% - Accent3 24 4" xfId="24932" xr:uid="{00000000-0005-0000-0000-000057610000}"/>
    <cellStyle name="40% - Accent3 24 4 2" xfId="24933" xr:uid="{00000000-0005-0000-0000-000058610000}"/>
    <cellStyle name="40% - Accent3 24 5" xfId="24934" xr:uid="{00000000-0005-0000-0000-000059610000}"/>
    <cellStyle name="40% - Accent3 24 6" xfId="24935" xr:uid="{00000000-0005-0000-0000-00005A610000}"/>
    <cellStyle name="40% - Accent3 25" xfId="24936" xr:uid="{00000000-0005-0000-0000-00005B610000}"/>
    <cellStyle name="40% - Accent3 25 2" xfId="24937" xr:uid="{00000000-0005-0000-0000-00005C610000}"/>
    <cellStyle name="40% - Accent3 25 2 2" xfId="24938" xr:uid="{00000000-0005-0000-0000-00005D610000}"/>
    <cellStyle name="40% - Accent3 25 2 2 2" xfId="24939" xr:uid="{00000000-0005-0000-0000-00005E610000}"/>
    <cellStyle name="40% - Accent3 25 2 3" xfId="24940" xr:uid="{00000000-0005-0000-0000-00005F610000}"/>
    <cellStyle name="40% - Accent3 25 2 4" xfId="24941" xr:uid="{00000000-0005-0000-0000-000060610000}"/>
    <cellStyle name="40% - Accent3 25 3" xfId="24942" xr:uid="{00000000-0005-0000-0000-000061610000}"/>
    <cellStyle name="40% - Accent3 25 3 2" xfId="24943" xr:uid="{00000000-0005-0000-0000-000062610000}"/>
    <cellStyle name="40% - Accent3 25 3 2 2" xfId="24944" xr:uid="{00000000-0005-0000-0000-000063610000}"/>
    <cellStyle name="40% - Accent3 25 3 3" xfId="24945" xr:uid="{00000000-0005-0000-0000-000064610000}"/>
    <cellStyle name="40% - Accent3 25 3 4" xfId="24946" xr:uid="{00000000-0005-0000-0000-000065610000}"/>
    <cellStyle name="40% - Accent3 25 4" xfId="24947" xr:uid="{00000000-0005-0000-0000-000066610000}"/>
    <cellStyle name="40% - Accent3 25 4 2" xfId="24948" xr:uid="{00000000-0005-0000-0000-000067610000}"/>
    <cellStyle name="40% - Accent3 25 5" xfId="24949" xr:uid="{00000000-0005-0000-0000-000068610000}"/>
    <cellStyle name="40% - Accent3 25 6" xfId="24950" xr:uid="{00000000-0005-0000-0000-000069610000}"/>
    <cellStyle name="40% - Accent3 26" xfId="24951" xr:uid="{00000000-0005-0000-0000-00006A610000}"/>
    <cellStyle name="40% - Accent3 27" xfId="24952" xr:uid="{00000000-0005-0000-0000-00006B610000}"/>
    <cellStyle name="40% - Accent3 28" xfId="24953" xr:uid="{00000000-0005-0000-0000-00006C610000}"/>
    <cellStyle name="40% - Accent3 29" xfId="24954" xr:uid="{00000000-0005-0000-0000-00006D610000}"/>
    <cellStyle name="40% - Accent3 3" xfId="24955" xr:uid="{00000000-0005-0000-0000-00006E610000}"/>
    <cellStyle name="40% - Accent3 3 10" xfId="24956" xr:uid="{00000000-0005-0000-0000-00006F610000}"/>
    <cellStyle name="40% - Accent3 3 11" xfId="24957" xr:uid="{00000000-0005-0000-0000-000070610000}"/>
    <cellStyle name="40% - Accent3 3 2" xfId="24958" xr:uid="{00000000-0005-0000-0000-000071610000}"/>
    <cellStyle name="40% - Accent3 3 2 10" xfId="24959" xr:uid="{00000000-0005-0000-0000-000072610000}"/>
    <cellStyle name="40% - Accent3 3 2 2" xfId="24960" xr:uid="{00000000-0005-0000-0000-000073610000}"/>
    <cellStyle name="40% - Accent3 3 2 2 2" xfId="24961" xr:uid="{00000000-0005-0000-0000-000074610000}"/>
    <cellStyle name="40% - Accent3 3 2 2 2 2" xfId="24962" xr:uid="{00000000-0005-0000-0000-000075610000}"/>
    <cellStyle name="40% - Accent3 3 2 2 2 2 2" xfId="24963" xr:uid="{00000000-0005-0000-0000-000076610000}"/>
    <cellStyle name="40% - Accent3 3 2 2 2 2 2 2" xfId="24964" xr:uid="{00000000-0005-0000-0000-000077610000}"/>
    <cellStyle name="40% - Accent3 3 2 2 2 2 2 2 2" xfId="24965" xr:uid="{00000000-0005-0000-0000-000078610000}"/>
    <cellStyle name="40% - Accent3 3 2 2 2 2 2 3" xfId="24966" xr:uid="{00000000-0005-0000-0000-000079610000}"/>
    <cellStyle name="40% - Accent3 3 2 2 2 2 2 4" xfId="24967" xr:uid="{00000000-0005-0000-0000-00007A610000}"/>
    <cellStyle name="40% - Accent3 3 2 2 2 2 3" xfId="24968" xr:uid="{00000000-0005-0000-0000-00007B610000}"/>
    <cellStyle name="40% - Accent3 3 2 2 2 2 3 2" xfId="24969" xr:uid="{00000000-0005-0000-0000-00007C610000}"/>
    <cellStyle name="40% - Accent3 3 2 2 2 2 3 2 2" xfId="24970" xr:uid="{00000000-0005-0000-0000-00007D610000}"/>
    <cellStyle name="40% - Accent3 3 2 2 2 2 3 3" xfId="24971" xr:uid="{00000000-0005-0000-0000-00007E610000}"/>
    <cellStyle name="40% - Accent3 3 2 2 2 2 3 4" xfId="24972" xr:uid="{00000000-0005-0000-0000-00007F610000}"/>
    <cellStyle name="40% - Accent3 3 2 2 2 2 4" xfId="24973" xr:uid="{00000000-0005-0000-0000-000080610000}"/>
    <cellStyle name="40% - Accent3 3 2 2 2 2 4 2" xfId="24974" xr:uid="{00000000-0005-0000-0000-000081610000}"/>
    <cellStyle name="40% - Accent3 3 2 2 2 2 5" xfId="24975" xr:uid="{00000000-0005-0000-0000-000082610000}"/>
    <cellStyle name="40% - Accent3 3 2 2 2 2 6" xfId="24976" xr:uid="{00000000-0005-0000-0000-000083610000}"/>
    <cellStyle name="40% - Accent3 3 2 2 2 3" xfId="24977" xr:uid="{00000000-0005-0000-0000-000084610000}"/>
    <cellStyle name="40% - Accent3 3 2 2 2 3 2" xfId="24978" xr:uid="{00000000-0005-0000-0000-000085610000}"/>
    <cellStyle name="40% - Accent3 3 2 2 2 3 2 2" xfId="24979" xr:uid="{00000000-0005-0000-0000-000086610000}"/>
    <cellStyle name="40% - Accent3 3 2 2 2 3 3" xfId="24980" xr:uid="{00000000-0005-0000-0000-000087610000}"/>
    <cellStyle name="40% - Accent3 3 2 2 2 3 4" xfId="24981" xr:uid="{00000000-0005-0000-0000-000088610000}"/>
    <cellStyle name="40% - Accent3 3 2 2 2 4" xfId="24982" xr:uid="{00000000-0005-0000-0000-000089610000}"/>
    <cellStyle name="40% - Accent3 3 2 2 2 4 2" xfId="24983" xr:uid="{00000000-0005-0000-0000-00008A610000}"/>
    <cellStyle name="40% - Accent3 3 2 2 2 4 2 2" xfId="24984" xr:uid="{00000000-0005-0000-0000-00008B610000}"/>
    <cellStyle name="40% - Accent3 3 2 2 2 4 3" xfId="24985" xr:uid="{00000000-0005-0000-0000-00008C610000}"/>
    <cellStyle name="40% - Accent3 3 2 2 2 4 4" xfId="24986" xr:uid="{00000000-0005-0000-0000-00008D610000}"/>
    <cellStyle name="40% - Accent3 3 2 2 2 5" xfId="24987" xr:uid="{00000000-0005-0000-0000-00008E610000}"/>
    <cellStyle name="40% - Accent3 3 2 2 2 5 2" xfId="24988" xr:uid="{00000000-0005-0000-0000-00008F610000}"/>
    <cellStyle name="40% - Accent3 3 2 2 2 6" xfId="24989" xr:uid="{00000000-0005-0000-0000-000090610000}"/>
    <cellStyle name="40% - Accent3 3 2 2 2 7" xfId="24990" xr:uid="{00000000-0005-0000-0000-000091610000}"/>
    <cellStyle name="40% - Accent3 3 2 2 3" xfId="24991" xr:uid="{00000000-0005-0000-0000-000092610000}"/>
    <cellStyle name="40% - Accent3 3 2 2 3 2" xfId="24992" xr:uid="{00000000-0005-0000-0000-000093610000}"/>
    <cellStyle name="40% - Accent3 3 2 2 3 2 2" xfId="24993" xr:uid="{00000000-0005-0000-0000-000094610000}"/>
    <cellStyle name="40% - Accent3 3 2 2 3 2 2 2" xfId="24994" xr:uid="{00000000-0005-0000-0000-000095610000}"/>
    <cellStyle name="40% - Accent3 3 2 2 3 2 3" xfId="24995" xr:uid="{00000000-0005-0000-0000-000096610000}"/>
    <cellStyle name="40% - Accent3 3 2 2 3 2 4" xfId="24996" xr:uid="{00000000-0005-0000-0000-000097610000}"/>
    <cellStyle name="40% - Accent3 3 2 2 3 3" xfId="24997" xr:uid="{00000000-0005-0000-0000-000098610000}"/>
    <cellStyle name="40% - Accent3 3 2 2 3 3 2" xfId="24998" xr:uid="{00000000-0005-0000-0000-000099610000}"/>
    <cellStyle name="40% - Accent3 3 2 2 3 3 2 2" xfId="24999" xr:uid="{00000000-0005-0000-0000-00009A610000}"/>
    <cellStyle name="40% - Accent3 3 2 2 3 3 3" xfId="25000" xr:uid="{00000000-0005-0000-0000-00009B610000}"/>
    <cellStyle name="40% - Accent3 3 2 2 3 3 4" xfId="25001" xr:uid="{00000000-0005-0000-0000-00009C610000}"/>
    <cellStyle name="40% - Accent3 3 2 2 3 4" xfId="25002" xr:uid="{00000000-0005-0000-0000-00009D610000}"/>
    <cellStyle name="40% - Accent3 3 2 2 3 4 2" xfId="25003" xr:uid="{00000000-0005-0000-0000-00009E610000}"/>
    <cellStyle name="40% - Accent3 3 2 2 3 5" xfId="25004" xr:uid="{00000000-0005-0000-0000-00009F610000}"/>
    <cellStyle name="40% - Accent3 3 2 2 3 6" xfId="25005" xr:uid="{00000000-0005-0000-0000-0000A0610000}"/>
    <cellStyle name="40% - Accent3 3 2 2 4" xfId="25006" xr:uid="{00000000-0005-0000-0000-0000A1610000}"/>
    <cellStyle name="40% - Accent3 3 2 2 4 2" xfId="25007" xr:uid="{00000000-0005-0000-0000-0000A2610000}"/>
    <cellStyle name="40% - Accent3 3 2 2 4 2 2" xfId="25008" xr:uid="{00000000-0005-0000-0000-0000A3610000}"/>
    <cellStyle name="40% - Accent3 3 2 2 4 3" xfId="25009" xr:uid="{00000000-0005-0000-0000-0000A4610000}"/>
    <cellStyle name="40% - Accent3 3 2 2 4 4" xfId="25010" xr:uid="{00000000-0005-0000-0000-0000A5610000}"/>
    <cellStyle name="40% - Accent3 3 2 2 5" xfId="25011" xr:uid="{00000000-0005-0000-0000-0000A6610000}"/>
    <cellStyle name="40% - Accent3 3 2 2 5 2" xfId="25012" xr:uid="{00000000-0005-0000-0000-0000A7610000}"/>
    <cellStyle name="40% - Accent3 3 2 2 5 2 2" xfId="25013" xr:uid="{00000000-0005-0000-0000-0000A8610000}"/>
    <cellStyle name="40% - Accent3 3 2 2 5 3" xfId="25014" xr:uid="{00000000-0005-0000-0000-0000A9610000}"/>
    <cellStyle name="40% - Accent3 3 2 2 5 4" xfId="25015" xr:uid="{00000000-0005-0000-0000-0000AA610000}"/>
    <cellStyle name="40% - Accent3 3 2 2 6" xfId="25016" xr:uid="{00000000-0005-0000-0000-0000AB610000}"/>
    <cellStyle name="40% - Accent3 3 2 2 6 2" xfId="25017" xr:uid="{00000000-0005-0000-0000-0000AC610000}"/>
    <cellStyle name="40% - Accent3 3 2 2 7" xfId="25018" xr:uid="{00000000-0005-0000-0000-0000AD610000}"/>
    <cellStyle name="40% - Accent3 3 2 2 8" xfId="25019" xr:uid="{00000000-0005-0000-0000-0000AE610000}"/>
    <cellStyle name="40% - Accent3 3 2 3" xfId="25020" xr:uid="{00000000-0005-0000-0000-0000AF610000}"/>
    <cellStyle name="40% - Accent3 3 2 3 2" xfId="25021" xr:uid="{00000000-0005-0000-0000-0000B0610000}"/>
    <cellStyle name="40% - Accent3 3 2 3 2 2" xfId="25022" xr:uid="{00000000-0005-0000-0000-0000B1610000}"/>
    <cellStyle name="40% - Accent3 3 2 3 2 2 2" xfId="25023" xr:uid="{00000000-0005-0000-0000-0000B2610000}"/>
    <cellStyle name="40% - Accent3 3 2 3 2 2 2 2" xfId="25024" xr:uid="{00000000-0005-0000-0000-0000B3610000}"/>
    <cellStyle name="40% - Accent3 3 2 3 2 2 3" xfId="25025" xr:uid="{00000000-0005-0000-0000-0000B4610000}"/>
    <cellStyle name="40% - Accent3 3 2 3 2 2 4" xfId="25026" xr:uid="{00000000-0005-0000-0000-0000B5610000}"/>
    <cellStyle name="40% - Accent3 3 2 3 2 3" xfId="25027" xr:uid="{00000000-0005-0000-0000-0000B6610000}"/>
    <cellStyle name="40% - Accent3 3 2 3 2 3 2" xfId="25028" xr:uid="{00000000-0005-0000-0000-0000B7610000}"/>
    <cellStyle name="40% - Accent3 3 2 3 2 3 2 2" xfId="25029" xr:uid="{00000000-0005-0000-0000-0000B8610000}"/>
    <cellStyle name="40% - Accent3 3 2 3 2 3 3" xfId="25030" xr:uid="{00000000-0005-0000-0000-0000B9610000}"/>
    <cellStyle name="40% - Accent3 3 2 3 2 3 4" xfId="25031" xr:uid="{00000000-0005-0000-0000-0000BA610000}"/>
    <cellStyle name="40% - Accent3 3 2 3 2 4" xfId="25032" xr:uid="{00000000-0005-0000-0000-0000BB610000}"/>
    <cellStyle name="40% - Accent3 3 2 3 2 4 2" xfId="25033" xr:uid="{00000000-0005-0000-0000-0000BC610000}"/>
    <cellStyle name="40% - Accent3 3 2 3 2 5" xfId="25034" xr:uid="{00000000-0005-0000-0000-0000BD610000}"/>
    <cellStyle name="40% - Accent3 3 2 3 2 6" xfId="25035" xr:uid="{00000000-0005-0000-0000-0000BE610000}"/>
    <cellStyle name="40% - Accent3 3 2 3 3" xfId="25036" xr:uid="{00000000-0005-0000-0000-0000BF610000}"/>
    <cellStyle name="40% - Accent3 3 2 3 3 2" xfId="25037" xr:uid="{00000000-0005-0000-0000-0000C0610000}"/>
    <cellStyle name="40% - Accent3 3 2 3 3 2 2" xfId="25038" xr:uid="{00000000-0005-0000-0000-0000C1610000}"/>
    <cellStyle name="40% - Accent3 3 2 3 3 3" xfId="25039" xr:uid="{00000000-0005-0000-0000-0000C2610000}"/>
    <cellStyle name="40% - Accent3 3 2 3 3 4" xfId="25040" xr:uid="{00000000-0005-0000-0000-0000C3610000}"/>
    <cellStyle name="40% - Accent3 3 2 3 4" xfId="25041" xr:uid="{00000000-0005-0000-0000-0000C4610000}"/>
    <cellStyle name="40% - Accent3 3 2 3 4 2" xfId="25042" xr:uid="{00000000-0005-0000-0000-0000C5610000}"/>
    <cellStyle name="40% - Accent3 3 2 3 4 2 2" xfId="25043" xr:uid="{00000000-0005-0000-0000-0000C6610000}"/>
    <cellStyle name="40% - Accent3 3 2 3 4 3" xfId="25044" xr:uid="{00000000-0005-0000-0000-0000C7610000}"/>
    <cellStyle name="40% - Accent3 3 2 3 4 4" xfId="25045" xr:uid="{00000000-0005-0000-0000-0000C8610000}"/>
    <cellStyle name="40% - Accent3 3 2 3 5" xfId="25046" xr:uid="{00000000-0005-0000-0000-0000C9610000}"/>
    <cellStyle name="40% - Accent3 3 2 3 5 2" xfId="25047" xr:uid="{00000000-0005-0000-0000-0000CA610000}"/>
    <cellStyle name="40% - Accent3 3 2 3 6" xfId="25048" xr:uid="{00000000-0005-0000-0000-0000CB610000}"/>
    <cellStyle name="40% - Accent3 3 2 3 7" xfId="25049" xr:uid="{00000000-0005-0000-0000-0000CC610000}"/>
    <cellStyle name="40% - Accent3 3 2 4" xfId="25050" xr:uid="{00000000-0005-0000-0000-0000CD610000}"/>
    <cellStyle name="40% - Accent3 3 2 5" xfId="25051" xr:uid="{00000000-0005-0000-0000-0000CE610000}"/>
    <cellStyle name="40% - Accent3 3 2 5 2" xfId="25052" xr:uid="{00000000-0005-0000-0000-0000CF610000}"/>
    <cellStyle name="40% - Accent3 3 2 5 2 2" xfId="25053" xr:uid="{00000000-0005-0000-0000-0000D0610000}"/>
    <cellStyle name="40% - Accent3 3 2 5 2 2 2" xfId="25054" xr:uid="{00000000-0005-0000-0000-0000D1610000}"/>
    <cellStyle name="40% - Accent3 3 2 5 2 3" xfId="25055" xr:uid="{00000000-0005-0000-0000-0000D2610000}"/>
    <cellStyle name="40% - Accent3 3 2 5 2 4" xfId="25056" xr:uid="{00000000-0005-0000-0000-0000D3610000}"/>
    <cellStyle name="40% - Accent3 3 2 5 3" xfId="25057" xr:uid="{00000000-0005-0000-0000-0000D4610000}"/>
    <cellStyle name="40% - Accent3 3 2 5 3 2" xfId="25058" xr:uid="{00000000-0005-0000-0000-0000D5610000}"/>
    <cellStyle name="40% - Accent3 3 2 5 3 2 2" xfId="25059" xr:uid="{00000000-0005-0000-0000-0000D6610000}"/>
    <cellStyle name="40% - Accent3 3 2 5 3 3" xfId="25060" xr:uid="{00000000-0005-0000-0000-0000D7610000}"/>
    <cellStyle name="40% - Accent3 3 2 5 3 4" xfId="25061" xr:uid="{00000000-0005-0000-0000-0000D8610000}"/>
    <cellStyle name="40% - Accent3 3 2 5 4" xfId="25062" xr:uid="{00000000-0005-0000-0000-0000D9610000}"/>
    <cellStyle name="40% - Accent3 3 2 5 4 2" xfId="25063" xr:uid="{00000000-0005-0000-0000-0000DA610000}"/>
    <cellStyle name="40% - Accent3 3 2 5 5" xfId="25064" xr:uid="{00000000-0005-0000-0000-0000DB610000}"/>
    <cellStyle name="40% - Accent3 3 2 5 6" xfId="25065" xr:uid="{00000000-0005-0000-0000-0000DC610000}"/>
    <cellStyle name="40% - Accent3 3 2 6" xfId="25066" xr:uid="{00000000-0005-0000-0000-0000DD610000}"/>
    <cellStyle name="40% - Accent3 3 2 6 2" xfId="25067" xr:uid="{00000000-0005-0000-0000-0000DE610000}"/>
    <cellStyle name="40% - Accent3 3 2 6 2 2" xfId="25068" xr:uid="{00000000-0005-0000-0000-0000DF610000}"/>
    <cellStyle name="40% - Accent3 3 2 6 3" xfId="25069" xr:uid="{00000000-0005-0000-0000-0000E0610000}"/>
    <cellStyle name="40% - Accent3 3 2 6 4" xfId="25070" xr:uid="{00000000-0005-0000-0000-0000E1610000}"/>
    <cellStyle name="40% - Accent3 3 2 7" xfId="25071" xr:uid="{00000000-0005-0000-0000-0000E2610000}"/>
    <cellStyle name="40% - Accent3 3 2 7 2" xfId="25072" xr:uid="{00000000-0005-0000-0000-0000E3610000}"/>
    <cellStyle name="40% - Accent3 3 2 7 2 2" xfId="25073" xr:uid="{00000000-0005-0000-0000-0000E4610000}"/>
    <cellStyle name="40% - Accent3 3 2 7 3" xfId="25074" xr:uid="{00000000-0005-0000-0000-0000E5610000}"/>
    <cellStyle name="40% - Accent3 3 2 7 4" xfId="25075" xr:uid="{00000000-0005-0000-0000-0000E6610000}"/>
    <cellStyle name="40% - Accent3 3 2 8" xfId="25076" xr:uid="{00000000-0005-0000-0000-0000E7610000}"/>
    <cellStyle name="40% - Accent3 3 2 8 2" xfId="25077" xr:uid="{00000000-0005-0000-0000-0000E8610000}"/>
    <cellStyle name="40% - Accent3 3 2 9" xfId="25078" xr:uid="{00000000-0005-0000-0000-0000E9610000}"/>
    <cellStyle name="40% - Accent3 3 3" xfId="25079" xr:uid="{00000000-0005-0000-0000-0000EA610000}"/>
    <cellStyle name="40% - Accent3 3 3 2" xfId="25080" xr:uid="{00000000-0005-0000-0000-0000EB610000}"/>
    <cellStyle name="40% - Accent3 3 3 2 2" xfId="25081" xr:uid="{00000000-0005-0000-0000-0000EC610000}"/>
    <cellStyle name="40% - Accent3 3 3 2 2 2" xfId="25082" xr:uid="{00000000-0005-0000-0000-0000ED610000}"/>
    <cellStyle name="40% - Accent3 3 3 2 2 2 2" xfId="25083" xr:uid="{00000000-0005-0000-0000-0000EE610000}"/>
    <cellStyle name="40% - Accent3 3 3 2 2 2 2 2" xfId="25084" xr:uid="{00000000-0005-0000-0000-0000EF610000}"/>
    <cellStyle name="40% - Accent3 3 3 2 2 2 3" xfId="25085" xr:uid="{00000000-0005-0000-0000-0000F0610000}"/>
    <cellStyle name="40% - Accent3 3 3 2 2 2 4" xfId="25086" xr:uid="{00000000-0005-0000-0000-0000F1610000}"/>
    <cellStyle name="40% - Accent3 3 3 2 2 3" xfId="25087" xr:uid="{00000000-0005-0000-0000-0000F2610000}"/>
    <cellStyle name="40% - Accent3 3 3 2 2 3 2" xfId="25088" xr:uid="{00000000-0005-0000-0000-0000F3610000}"/>
    <cellStyle name="40% - Accent3 3 3 2 2 3 2 2" xfId="25089" xr:uid="{00000000-0005-0000-0000-0000F4610000}"/>
    <cellStyle name="40% - Accent3 3 3 2 2 3 3" xfId="25090" xr:uid="{00000000-0005-0000-0000-0000F5610000}"/>
    <cellStyle name="40% - Accent3 3 3 2 2 3 4" xfId="25091" xr:uid="{00000000-0005-0000-0000-0000F6610000}"/>
    <cellStyle name="40% - Accent3 3 3 2 2 4" xfId="25092" xr:uid="{00000000-0005-0000-0000-0000F7610000}"/>
    <cellStyle name="40% - Accent3 3 3 2 2 4 2" xfId="25093" xr:uid="{00000000-0005-0000-0000-0000F8610000}"/>
    <cellStyle name="40% - Accent3 3 3 2 2 5" xfId="25094" xr:uid="{00000000-0005-0000-0000-0000F9610000}"/>
    <cellStyle name="40% - Accent3 3 3 2 2 6" xfId="25095" xr:uid="{00000000-0005-0000-0000-0000FA610000}"/>
    <cellStyle name="40% - Accent3 3 3 2 3" xfId="25096" xr:uid="{00000000-0005-0000-0000-0000FB610000}"/>
    <cellStyle name="40% - Accent3 3 3 2 3 2" xfId="25097" xr:uid="{00000000-0005-0000-0000-0000FC610000}"/>
    <cellStyle name="40% - Accent3 3 3 2 3 2 2" xfId="25098" xr:uid="{00000000-0005-0000-0000-0000FD610000}"/>
    <cellStyle name="40% - Accent3 3 3 2 3 3" xfId="25099" xr:uid="{00000000-0005-0000-0000-0000FE610000}"/>
    <cellStyle name="40% - Accent3 3 3 2 3 4" xfId="25100" xr:uid="{00000000-0005-0000-0000-0000FF610000}"/>
    <cellStyle name="40% - Accent3 3 3 2 4" xfId="25101" xr:uid="{00000000-0005-0000-0000-000000620000}"/>
    <cellStyle name="40% - Accent3 3 3 2 4 2" xfId="25102" xr:uid="{00000000-0005-0000-0000-000001620000}"/>
    <cellStyle name="40% - Accent3 3 3 2 4 2 2" xfId="25103" xr:uid="{00000000-0005-0000-0000-000002620000}"/>
    <cellStyle name="40% - Accent3 3 3 2 4 3" xfId="25104" xr:uid="{00000000-0005-0000-0000-000003620000}"/>
    <cellStyle name="40% - Accent3 3 3 2 4 4" xfId="25105" xr:uid="{00000000-0005-0000-0000-000004620000}"/>
    <cellStyle name="40% - Accent3 3 3 2 5" xfId="25106" xr:uid="{00000000-0005-0000-0000-000005620000}"/>
    <cellStyle name="40% - Accent3 3 3 2 5 2" xfId="25107" xr:uid="{00000000-0005-0000-0000-000006620000}"/>
    <cellStyle name="40% - Accent3 3 3 2 6" xfId="25108" xr:uid="{00000000-0005-0000-0000-000007620000}"/>
    <cellStyle name="40% - Accent3 3 3 2 7" xfId="25109" xr:uid="{00000000-0005-0000-0000-000008620000}"/>
    <cellStyle name="40% - Accent3 3 3 3" xfId="25110" xr:uid="{00000000-0005-0000-0000-000009620000}"/>
    <cellStyle name="40% - Accent3 3 3 3 2" xfId="25111" xr:uid="{00000000-0005-0000-0000-00000A620000}"/>
    <cellStyle name="40% - Accent3 3 3 3 2 2" xfId="25112" xr:uid="{00000000-0005-0000-0000-00000B620000}"/>
    <cellStyle name="40% - Accent3 3 3 3 2 2 2" xfId="25113" xr:uid="{00000000-0005-0000-0000-00000C620000}"/>
    <cellStyle name="40% - Accent3 3 3 3 2 3" xfId="25114" xr:uid="{00000000-0005-0000-0000-00000D620000}"/>
    <cellStyle name="40% - Accent3 3 3 3 2 4" xfId="25115" xr:uid="{00000000-0005-0000-0000-00000E620000}"/>
    <cellStyle name="40% - Accent3 3 3 3 3" xfId="25116" xr:uid="{00000000-0005-0000-0000-00000F620000}"/>
    <cellStyle name="40% - Accent3 3 3 3 3 2" xfId="25117" xr:uid="{00000000-0005-0000-0000-000010620000}"/>
    <cellStyle name="40% - Accent3 3 3 3 3 2 2" xfId="25118" xr:uid="{00000000-0005-0000-0000-000011620000}"/>
    <cellStyle name="40% - Accent3 3 3 3 3 3" xfId="25119" xr:uid="{00000000-0005-0000-0000-000012620000}"/>
    <cellStyle name="40% - Accent3 3 3 3 3 4" xfId="25120" xr:uid="{00000000-0005-0000-0000-000013620000}"/>
    <cellStyle name="40% - Accent3 3 3 3 4" xfId="25121" xr:uid="{00000000-0005-0000-0000-000014620000}"/>
    <cellStyle name="40% - Accent3 3 3 3 4 2" xfId="25122" xr:uid="{00000000-0005-0000-0000-000015620000}"/>
    <cellStyle name="40% - Accent3 3 3 3 5" xfId="25123" xr:uid="{00000000-0005-0000-0000-000016620000}"/>
    <cellStyle name="40% - Accent3 3 3 3 6" xfId="25124" xr:uid="{00000000-0005-0000-0000-000017620000}"/>
    <cellStyle name="40% - Accent3 3 3 4" xfId="25125" xr:uid="{00000000-0005-0000-0000-000018620000}"/>
    <cellStyle name="40% - Accent3 3 3 4 2" xfId="25126" xr:uid="{00000000-0005-0000-0000-000019620000}"/>
    <cellStyle name="40% - Accent3 3 3 4 2 2" xfId="25127" xr:uid="{00000000-0005-0000-0000-00001A620000}"/>
    <cellStyle name="40% - Accent3 3 3 4 3" xfId="25128" xr:uid="{00000000-0005-0000-0000-00001B620000}"/>
    <cellStyle name="40% - Accent3 3 3 4 4" xfId="25129" xr:uid="{00000000-0005-0000-0000-00001C620000}"/>
    <cellStyle name="40% - Accent3 3 3 5" xfId="25130" xr:uid="{00000000-0005-0000-0000-00001D620000}"/>
    <cellStyle name="40% - Accent3 3 3 5 2" xfId="25131" xr:uid="{00000000-0005-0000-0000-00001E620000}"/>
    <cellStyle name="40% - Accent3 3 3 5 2 2" xfId="25132" xr:uid="{00000000-0005-0000-0000-00001F620000}"/>
    <cellStyle name="40% - Accent3 3 3 5 3" xfId="25133" xr:uid="{00000000-0005-0000-0000-000020620000}"/>
    <cellStyle name="40% - Accent3 3 3 5 4" xfId="25134" xr:uid="{00000000-0005-0000-0000-000021620000}"/>
    <cellStyle name="40% - Accent3 3 3 6" xfId="25135" xr:uid="{00000000-0005-0000-0000-000022620000}"/>
    <cellStyle name="40% - Accent3 3 3 6 2" xfId="25136" xr:uid="{00000000-0005-0000-0000-000023620000}"/>
    <cellStyle name="40% - Accent3 3 3 7" xfId="25137" xr:uid="{00000000-0005-0000-0000-000024620000}"/>
    <cellStyle name="40% - Accent3 3 3 8" xfId="25138" xr:uid="{00000000-0005-0000-0000-000025620000}"/>
    <cellStyle name="40% - Accent3 3 4" xfId="25139" xr:uid="{00000000-0005-0000-0000-000026620000}"/>
    <cellStyle name="40% - Accent3 3 4 2" xfId="25140" xr:uid="{00000000-0005-0000-0000-000027620000}"/>
    <cellStyle name="40% - Accent3 3 4 2 2" xfId="25141" xr:uid="{00000000-0005-0000-0000-000028620000}"/>
    <cellStyle name="40% - Accent3 3 4 2 2 2" xfId="25142" xr:uid="{00000000-0005-0000-0000-000029620000}"/>
    <cellStyle name="40% - Accent3 3 4 2 2 2 2" xfId="25143" xr:uid="{00000000-0005-0000-0000-00002A620000}"/>
    <cellStyle name="40% - Accent3 3 4 2 2 3" xfId="25144" xr:uid="{00000000-0005-0000-0000-00002B620000}"/>
    <cellStyle name="40% - Accent3 3 4 2 2 4" xfId="25145" xr:uid="{00000000-0005-0000-0000-00002C620000}"/>
    <cellStyle name="40% - Accent3 3 4 2 3" xfId="25146" xr:uid="{00000000-0005-0000-0000-00002D620000}"/>
    <cellStyle name="40% - Accent3 3 4 2 3 2" xfId="25147" xr:uid="{00000000-0005-0000-0000-00002E620000}"/>
    <cellStyle name="40% - Accent3 3 4 2 3 2 2" xfId="25148" xr:uid="{00000000-0005-0000-0000-00002F620000}"/>
    <cellStyle name="40% - Accent3 3 4 2 3 3" xfId="25149" xr:uid="{00000000-0005-0000-0000-000030620000}"/>
    <cellStyle name="40% - Accent3 3 4 2 3 4" xfId="25150" xr:uid="{00000000-0005-0000-0000-000031620000}"/>
    <cellStyle name="40% - Accent3 3 4 2 4" xfId="25151" xr:uid="{00000000-0005-0000-0000-000032620000}"/>
    <cellStyle name="40% - Accent3 3 4 2 4 2" xfId="25152" xr:uid="{00000000-0005-0000-0000-000033620000}"/>
    <cellStyle name="40% - Accent3 3 4 2 5" xfId="25153" xr:uid="{00000000-0005-0000-0000-000034620000}"/>
    <cellStyle name="40% - Accent3 3 4 2 6" xfId="25154" xr:uid="{00000000-0005-0000-0000-000035620000}"/>
    <cellStyle name="40% - Accent3 3 4 3" xfId="25155" xr:uid="{00000000-0005-0000-0000-000036620000}"/>
    <cellStyle name="40% - Accent3 3 4 3 2" xfId="25156" xr:uid="{00000000-0005-0000-0000-000037620000}"/>
    <cellStyle name="40% - Accent3 3 4 3 2 2" xfId="25157" xr:uid="{00000000-0005-0000-0000-000038620000}"/>
    <cellStyle name="40% - Accent3 3 4 3 3" xfId="25158" xr:uid="{00000000-0005-0000-0000-000039620000}"/>
    <cellStyle name="40% - Accent3 3 4 3 4" xfId="25159" xr:uid="{00000000-0005-0000-0000-00003A620000}"/>
    <cellStyle name="40% - Accent3 3 4 4" xfId="25160" xr:uid="{00000000-0005-0000-0000-00003B620000}"/>
    <cellStyle name="40% - Accent3 3 4 4 2" xfId="25161" xr:uid="{00000000-0005-0000-0000-00003C620000}"/>
    <cellStyle name="40% - Accent3 3 4 4 2 2" xfId="25162" xr:uid="{00000000-0005-0000-0000-00003D620000}"/>
    <cellStyle name="40% - Accent3 3 4 4 3" xfId="25163" xr:uid="{00000000-0005-0000-0000-00003E620000}"/>
    <cellStyle name="40% - Accent3 3 4 4 4" xfId="25164" xr:uid="{00000000-0005-0000-0000-00003F620000}"/>
    <cellStyle name="40% - Accent3 3 4 5" xfId="25165" xr:uid="{00000000-0005-0000-0000-000040620000}"/>
    <cellStyle name="40% - Accent3 3 4 5 2" xfId="25166" xr:uid="{00000000-0005-0000-0000-000041620000}"/>
    <cellStyle name="40% - Accent3 3 4 6" xfId="25167" xr:uid="{00000000-0005-0000-0000-000042620000}"/>
    <cellStyle name="40% - Accent3 3 4 7" xfId="25168" xr:uid="{00000000-0005-0000-0000-000043620000}"/>
    <cellStyle name="40% - Accent3 3 5" xfId="25169" xr:uid="{00000000-0005-0000-0000-000044620000}"/>
    <cellStyle name="40% - Accent3 3 6" xfId="25170" xr:uid="{00000000-0005-0000-0000-000045620000}"/>
    <cellStyle name="40% - Accent3 3 6 2" xfId="25171" xr:uid="{00000000-0005-0000-0000-000046620000}"/>
    <cellStyle name="40% - Accent3 3 6 2 2" xfId="25172" xr:uid="{00000000-0005-0000-0000-000047620000}"/>
    <cellStyle name="40% - Accent3 3 6 2 2 2" xfId="25173" xr:uid="{00000000-0005-0000-0000-000048620000}"/>
    <cellStyle name="40% - Accent3 3 6 2 3" xfId="25174" xr:uid="{00000000-0005-0000-0000-000049620000}"/>
    <cellStyle name="40% - Accent3 3 6 2 4" xfId="25175" xr:uid="{00000000-0005-0000-0000-00004A620000}"/>
    <cellStyle name="40% - Accent3 3 6 3" xfId="25176" xr:uid="{00000000-0005-0000-0000-00004B620000}"/>
    <cellStyle name="40% - Accent3 3 6 3 2" xfId="25177" xr:uid="{00000000-0005-0000-0000-00004C620000}"/>
    <cellStyle name="40% - Accent3 3 6 3 2 2" xfId="25178" xr:uid="{00000000-0005-0000-0000-00004D620000}"/>
    <cellStyle name="40% - Accent3 3 6 3 3" xfId="25179" xr:uid="{00000000-0005-0000-0000-00004E620000}"/>
    <cellStyle name="40% - Accent3 3 6 3 4" xfId="25180" xr:uid="{00000000-0005-0000-0000-00004F620000}"/>
    <cellStyle name="40% - Accent3 3 6 4" xfId="25181" xr:uid="{00000000-0005-0000-0000-000050620000}"/>
    <cellStyle name="40% - Accent3 3 6 4 2" xfId="25182" xr:uid="{00000000-0005-0000-0000-000051620000}"/>
    <cellStyle name="40% - Accent3 3 6 5" xfId="25183" xr:uid="{00000000-0005-0000-0000-000052620000}"/>
    <cellStyle name="40% - Accent3 3 6 6" xfId="25184" xr:uid="{00000000-0005-0000-0000-000053620000}"/>
    <cellStyle name="40% - Accent3 3 7" xfId="25185" xr:uid="{00000000-0005-0000-0000-000054620000}"/>
    <cellStyle name="40% - Accent3 3 7 2" xfId="25186" xr:uid="{00000000-0005-0000-0000-000055620000}"/>
    <cellStyle name="40% - Accent3 3 7 2 2" xfId="25187" xr:uid="{00000000-0005-0000-0000-000056620000}"/>
    <cellStyle name="40% - Accent3 3 7 3" xfId="25188" xr:uid="{00000000-0005-0000-0000-000057620000}"/>
    <cellStyle name="40% - Accent3 3 7 4" xfId="25189" xr:uid="{00000000-0005-0000-0000-000058620000}"/>
    <cellStyle name="40% - Accent3 3 8" xfId="25190" xr:uid="{00000000-0005-0000-0000-000059620000}"/>
    <cellStyle name="40% - Accent3 3 8 2" xfId="25191" xr:uid="{00000000-0005-0000-0000-00005A620000}"/>
    <cellStyle name="40% - Accent3 3 8 2 2" xfId="25192" xr:uid="{00000000-0005-0000-0000-00005B620000}"/>
    <cellStyle name="40% - Accent3 3 8 3" xfId="25193" xr:uid="{00000000-0005-0000-0000-00005C620000}"/>
    <cellStyle name="40% - Accent3 3 8 4" xfId="25194" xr:uid="{00000000-0005-0000-0000-00005D620000}"/>
    <cellStyle name="40% - Accent3 3 9" xfId="25195" xr:uid="{00000000-0005-0000-0000-00005E620000}"/>
    <cellStyle name="40% - Accent3 3 9 2" xfId="25196" xr:uid="{00000000-0005-0000-0000-00005F620000}"/>
    <cellStyle name="40% - Accent3 30" xfId="25197" xr:uid="{00000000-0005-0000-0000-000060620000}"/>
    <cellStyle name="40% - Accent3 31" xfId="25198" xr:uid="{00000000-0005-0000-0000-000061620000}"/>
    <cellStyle name="40% - Accent3 32" xfId="25199" xr:uid="{00000000-0005-0000-0000-000062620000}"/>
    <cellStyle name="40% - Accent3 33" xfId="25200" xr:uid="{00000000-0005-0000-0000-000063620000}"/>
    <cellStyle name="40% - Accent3 4" xfId="25201" xr:uid="{00000000-0005-0000-0000-000064620000}"/>
    <cellStyle name="40% - Accent3 4 10" xfId="25202" xr:uid="{00000000-0005-0000-0000-000065620000}"/>
    <cellStyle name="40% - Accent3 4 11" xfId="25203" xr:uid="{00000000-0005-0000-0000-000066620000}"/>
    <cellStyle name="40% - Accent3 4 12" xfId="25204" xr:uid="{00000000-0005-0000-0000-000067620000}"/>
    <cellStyle name="40% - Accent3 4 2" xfId="25205" xr:uid="{00000000-0005-0000-0000-000068620000}"/>
    <cellStyle name="40% - Accent3 4 2 10" xfId="25206" xr:uid="{00000000-0005-0000-0000-000069620000}"/>
    <cellStyle name="40% - Accent3 4 2 2" xfId="25207" xr:uid="{00000000-0005-0000-0000-00006A620000}"/>
    <cellStyle name="40% - Accent3 4 2 2 2" xfId="25208" xr:uid="{00000000-0005-0000-0000-00006B620000}"/>
    <cellStyle name="40% - Accent3 4 2 2 2 2" xfId="25209" xr:uid="{00000000-0005-0000-0000-00006C620000}"/>
    <cellStyle name="40% - Accent3 4 2 2 2 2 2" xfId="25210" xr:uid="{00000000-0005-0000-0000-00006D620000}"/>
    <cellStyle name="40% - Accent3 4 2 2 2 2 2 2" xfId="25211" xr:uid="{00000000-0005-0000-0000-00006E620000}"/>
    <cellStyle name="40% - Accent3 4 2 2 2 2 3" xfId="25212" xr:uid="{00000000-0005-0000-0000-00006F620000}"/>
    <cellStyle name="40% - Accent3 4 2 2 2 2 4" xfId="25213" xr:uid="{00000000-0005-0000-0000-000070620000}"/>
    <cellStyle name="40% - Accent3 4 2 2 2 3" xfId="25214" xr:uid="{00000000-0005-0000-0000-000071620000}"/>
    <cellStyle name="40% - Accent3 4 2 2 2 3 2" xfId="25215" xr:uid="{00000000-0005-0000-0000-000072620000}"/>
    <cellStyle name="40% - Accent3 4 2 2 2 3 2 2" xfId="25216" xr:uid="{00000000-0005-0000-0000-000073620000}"/>
    <cellStyle name="40% - Accent3 4 2 2 2 3 3" xfId="25217" xr:uid="{00000000-0005-0000-0000-000074620000}"/>
    <cellStyle name="40% - Accent3 4 2 2 2 3 4" xfId="25218" xr:uid="{00000000-0005-0000-0000-000075620000}"/>
    <cellStyle name="40% - Accent3 4 2 2 2 4" xfId="25219" xr:uid="{00000000-0005-0000-0000-000076620000}"/>
    <cellStyle name="40% - Accent3 4 2 2 2 4 2" xfId="25220" xr:uid="{00000000-0005-0000-0000-000077620000}"/>
    <cellStyle name="40% - Accent3 4 2 2 2 5" xfId="25221" xr:uid="{00000000-0005-0000-0000-000078620000}"/>
    <cellStyle name="40% - Accent3 4 2 2 2 6" xfId="25222" xr:uid="{00000000-0005-0000-0000-000079620000}"/>
    <cellStyle name="40% - Accent3 4 2 2 3" xfId="25223" xr:uid="{00000000-0005-0000-0000-00007A620000}"/>
    <cellStyle name="40% - Accent3 4 2 2 3 2" xfId="25224" xr:uid="{00000000-0005-0000-0000-00007B620000}"/>
    <cellStyle name="40% - Accent3 4 2 2 3 2 2" xfId="25225" xr:uid="{00000000-0005-0000-0000-00007C620000}"/>
    <cellStyle name="40% - Accent3 4 2 2 3 3" xfId="25226" xr:uid="{00000000-0005-0000-0000-00007D620000}"/>
    <cellStyle name="40% - Accent3 4 2 2 3 4" xfId="25227" xr:uid="{00000000-0005-0000-0000-00007E620000}"/>
    <cellStyle name="40% - Accent3 4 2 2 4" xfId="25228" xr:uid="{00000000-0005-0000-0000-00007F620000}"/>
    <cellStyle name="40% - Accent3 4 2 2 4 2" xfId="25229" xr:uid="{00000000-0005-0000-0000-000080620000}"/>
    <cellStyle name="40% - Accent3 4 2 2 4 2 2" xfId="25230" xr:uid="{00000000-0005-0000-0000-000081620000}"/>
    <cellStyle name="40% - Accent3 4 2 2 4 3" xfId="25231" xr:uid="{00000000-0005-0000-0000-000082620000}"/>
    <cellStyle name="40% - Accent3 4 2 2 4 4" xfId="25232" xr:uid="{00000000-0005-0000-0000-000083620000}"/>
    <cellStyle name="40% - Accent3 4 2 2 5" xfId="25233" xr:uid="{00000000-0005-0000-0000-000084620000}"/>
    <cellStyle name="40% - Accent3 4 2 2 5 2" xfId="25234" xr:uid="{00000000-0005-0000-0000-000085620000}"/>
    <cellStyle name="40% - Accent3 4 2 2 6" xfId="25235" xr:uid="{00000000-0005-0000-0000-000086620000}"/>
    <cellStyle name="40% - Accent3 4 2 2 7" xfId="25236" xr:uid="{00000000-0005-0000-0000-000087620000}"/>
    <cellStyle name="40% - Accent3 4 2 3" xfId="25237" xr:uid="{00000000-0005-0000-0000-000088620000}"/>
    <cellStyle name="40% - Accent3 4 2 4" xfId="25238" xr:uid="{00000000-0005-0000-0000-000089620000}"/>
    <cellStyle name="40% - Accent3 4 2 4 2" xfId="25239" xr:uid="{00000000-0005-0000-0000-00008A620000}"/>
    <cellStyle name="40% - Accent3 4 2 4 2 2" xfId="25240" xr:uid="{00000000-0005-0000-0000-00008B620000}"/>
    <cellStyle name="40% - Accent3 4 2 4 2 2 2" xfId="25241" xr:uid="{00000000-0005-0000-0000-00008C620000}"/>
    <cellStyle name="40% - Accent3 4 2 4 2 3" xfId="25242" xr:uid="{00000000-0005-0000-0000-00008D620000}"/>
    <cellStyle name="40% - Accent3 4 2 4 2 4" xfId="25243" xr:uid="{00000000-0005-0000-0000-00008E620000}"/>
    <cellStyle name="40% - Accent3 4 2 4 3" xfId="25244" xr:uid="{00000000-0005-0000-0000-00008F620000}"/>
    <cellStyle name="40% - Accent3 4 2 4 3 2" xfId="25245" xr:uid="{00000000-0005-0000-0000-000090620000}"/>
    <cellStyle name="40% - Accent3 4 2 4 3 2 2" xfId="25246" xr:uid="{00000000-0005-0000-0000-000091620000}"/>
    <cellStyle name="40% - Accent3 4 2 4 3 3" xfId="25247" xr:uid="{00000000-0005-0000-0000-000092620000}"/>
    <cellStyle name="40% - Accent3 4 2 4 3 4" xfId="25248" xr:uid="{00000000-0005-0000-0000-000093620000}"/>
    <cellStyle name="40% - Accent3 4 2 4 4" xfId="25249" xr:uid="{00000000-0005-0000-0000-000094620000}"/>
    <cellStyle name="40% - Accent3 4 2 4 4 2" xfId="25250" xr:uid="{00000000-0005-0000-0000-000095620000}"/>
    <cellStyle name="40% - Accent3 4 2 4 5" xfId="25251" xr:uid="{00000000-0005-0000-0000-000096620000}"/>
    <cellStyle name="40% - Accent3 4 2 4 6" xfId="25252" xr:uid="{00000000-0005-0000-0000-000097620000}"/>
    <cellStyle name="40% - Accent3 4 2 5" xfId="25253" xr:uid="{00000000-0005-0000-0000-000098620000}"/>
    <cellStyle name="40% - Accent3 4 2 5 2" xfId="25254" xr:uid="{00000000-0005-0000-0000-000099620000}"/>
    <cellStyle name="40% - Accent3 4 2 5 2 2" xfId="25255" xr:uid="{00000000-0005-0000-0000-00009A620000}"/>
    <cellStyle name="40% - Accent3 4 2 5 3" xfId="25256" xr:uid="{00000000-0005-0000-0000-00009B620000}"/>
    <cellStyle name="40% - Accent3 4 2 5 4" xfId="25257" xr:uid="{00000000-0005-0000-0000-00009C620000}"/>
    <cellStyle name="40% - Accent3 4 2 6" xfId="25258" xr:uid="{00000000-0005-0000-0000-00009D620000}"/>
    <cellStyle name="40% - Accent3 4 2 6 2" xfId="25259" xr:uid="{00000000-0005-0000-0000-00009E620000}"/>
    <cellStyle name="40% - Accent3 4 2 6 2 2" xfId="25260" xr:uid="{00000000-0005-0000-0000-00009F620000}"/>
    <cellStyle name="40% - Accent3 4 2 6 3" xfId="25261" xr:uid="{00000000-0005-0000-0000-0000A0620000}"/>
    <cellStyle name="40% - Accent3 4 2 6 4" xfId="25262" xr:uid="{00000000-0005-0000-0000-0000A1620000}"/>
    <cellStyle name="40% - Accent3 4 2 7" xfId="25263" xr:uid="{00000000-0005-0000-0000-0000A2620000}"/>
    <cellStyle name="40% - Accent3 4 2 7 2" xfId="25264" xr:uid="{00000000-0005-0000-0000-0000A3620000}"/>
    <cellStyle name="40% - Accent3 4 2 8" xfId="25265" xr:uid="{00000000-0005-0000-0000-0000A4620000}"/>
    <cellStyle name="40% - Accent3 4 2 9" xfId="25266" xr:uid="{00000000-0005-0000-0000-0000A5620000}"/>
    <cellStyle name="40% - Accent3 4 3" xfId="25267" xr:uid="{00000000-0005-0000-0000-0000A6620000}"/>
    <cellStyle name="40% - Accent3 4 3 2" xfId="25268" xr:uid="{00000000-0005-0000-0000-0000A7620000}"/>
    <cellStyle name="40% - Accent3 4 3 2 2" xfId="25269" xr:uid="{00000000-0005-0000-0000-0000A8620000}"/>
    <cellStyle name="40% - Accent3 4 3 2 2 2" xfId="25270" xr:uid="{00000000-0005-0000-0000-0000A9620000}"/>
    <cellStyle name="40% - Accent3 4 3 2 2 2 2" xfId="25271" xr:uid="{00000000-0005-0000-0000-0000AA620000}"/>
    <cellStyle name="40% - Accent3 4 3 2 2 3" xfId="25272" xr:uid="{00000000-0005-0000-0000-0000AB620000}"/>
    <cellStyle name="40% - Accent3 4 3 2 2 4" xfId="25273" xr:uid="{00000000-0005-0000-0000-0000AC620000}"/>
    <cellStyle name="40% - Accent3 4 3 2 3" xfId="25274" xr:uid="{00000000-0005-0000-0000-0000AD620000}"/>
    <cellStyle name="40% - Accent3 4 3 2 3 2" xfId="25275" xr:uid="{00000000-0005-0000-0000-0000AE620000}"/>
    <cellStyle name="40% - Accent3 4 3 2 3 2 2" xfId="25276" xr:uid="{00000000-0005-0000-0000-0000AF620000}"/>
    <cellStyle name="40% - Accent3 4 3 2 3 3" xfId="25277" xr:uid="{00000000-0005-0000-0000-0000B0620000}"/>
    <cellStyle name="40% - Accent3 4 3 2 3 4" xfId="25278" xr:uid="{00000000-0005-0000-0000-0000B1620000}"/>
    <cellStyle name="40% - Accent3 4 3 2 4" xfId="25279" xr:uid="{00000000-0005-0000-0000-0000B2620000}"/>
    <cellStyle name="40% - Accent3 4 3 2 4 2" xfId="25280" xr:uid="{00000000-0005-0000-0000-0000B3620000}"/>
    <cellStyle name="40% - Accent3 4 3 2 5" xfId="25281" xr:uid="{00000000-0005-0000-0000-0000B4620000}"/>
    <cellStyle name="40% - Accent3 4 3 2 6" xfId="25282" xr:uid="{00000000-0005-0000-0000-0000B5620000}"/>
    <cellStyle name="40% - Accent3 4 3 3" xfId="25283" xr:uid="{00000000-0005-0000-0000-0000B6620000}"/>
    <cellStyle name="40% - Accent3 4 3 3 2" xfId="25284" xr:uid="{00000000-0005-0000-0000-0000B7620000}"/>
    <cellStyle name="40% - Accent3 4 3 3 2 2" xfId="25285" xr:uid="{00000000-0005-0000-0000-0000B8620000}"/>
    <cellStyle name="40% - Accent3 4 3 3 3" xfId="25286" xr:uid="{00000000-0005-0000-0000-0000B9620000}"/>
    <cellStyle name="40% - Accent3 4 3 3 4" xfId="25287" xr:uid="{00000000-0005-0000-0000-0000BA620000}"/>
    <cellStyle name="40% - Accent3 4 3 4" xfId="25288" xr:uid="{00000000-0005-0000-0000-0000BB620000}"/>
    <cellStyle name="40% - Accent3 4 3 4 2" xfId="25289" xr:uid="{00000000-0005-0000-0000-0000BC620000}"/>
    <cellStyle name="40% - Accent3 4 3 4 2 2" xfId="25290" xr:uid="{00000000-0005-0000-0000-0000BD620000}"/>
    <cellStyle name="40% - Accent3 4 3 4 3" xfId="25291" xr:uid="{00000000-0005-0000-0000-0000BE620000}"/>
    <cellStyle name="40% - Accent3 4 3 4 4" xfId="25292" xr:uid="{00000000-0005-0000-0000-0000BF620000}"/>
    <cellStyle name="40% - Accent3 4 3 5" xfId="25293" xr:uid="{00000000-0005-0000-0000-0000C0620000}"/>
    <cellStyle name="40% - Accent3 4 3 5 2" xfId="25294" xr:uid="{00000000-0005-0000-0000-0000C1620000}"/>
    <cellStyle name="40% - Accent3 4 3 6" xfId="25295" xr:uid="{00000000-0005-0000-0000-0000C2620000}"/>
    <cellStyle name="40% - Accent3 4 3 7" xfId="25296" xr:uid="{00000000-0005-0000-0000-0000C3620000}"/>
    <cellStyle name="40% - Accent3 4 4" xfId="25297" xr:uid="{00000000-0005-0000-0000-0000C4620000}"/>
    <cellStyle name="40% - Accent3 4 5" xfId="25298" xr:uid="{00000000-0005-0000-0000-0000C5620000}"/>
    <cellStyle name="40% - Accent3 4 5 2" xfId="25299" xr:uid="{00000000-0005-0000-0000-0000C6620000}"/>
    <cellStyle name="40% - Accent3 4 5 2 2" xfId="25300" xr:uid="{00000000-0005-0000-0000-0000C7620000}"/>
    <cellStyle name="40% - Accent3 4 5 2 2 2" xfId="25301" xr:uid="{00000000-0005-0000-0000-0000C8620000}"/>
    <cellStyle name="40% - Accent3 4 5 2 3" xfId="25302" xr:uid="{00000000-0005-0000-0000-0000C9620000}"/>
    <cellStyle name="40% - Accent3 4 5 2 4" xfId="25303" xr:uid="{00000000-0005-0000-0000-0000CA620000}"/>
    <cellStyle name="40% - Accent3 4 5 3" xfId="25304" xr:uid="{00000000-0005-0000-0000-0000CB620000}"/>
    <cellStyle name="40% - Accent3 4 5 3 2" xfId="25305" xr:uid="{00000000-0005-0000-0000-0000CC620000}"/>
    <cellStyle name="40% - Accent3 4 5 3 2 2" xfId="25306" xr:uid="{00000000-0005-0000-0000-0000CD620000}"/>
    <cellStyle name="40% - Accent3 4 5 3 3" xfId="25307" xr:uid="{00000000-0005-0000-0000-0000CE620000}"/>
    <cellStyle name="40% - Accent3 4 5 3 4" xfId="25308" xr:uid="{00000000-0005-0000-0000-0000CF620000}"/>
    <cellStyle name="40% - Accent3 4 5 4" xfId="25309" xr:uid="{00000000-0005-0000-0000-0000D0620000}"/>
    <cellStyle name="40% - Accent3 4 5 4 2" xfId="25310" xr:uid="{00000000-0005-0000-0000-0000D1620000}"/>
    <cellStyle name="40% - Accent3 4 5 5" xfId="25311" xr:uid="{00000000-0005-0000-0000-0000D2620000}"/>
    <cellStyle name="40% - Accent3 4 5 6" xfId="25312" xr:uid="{00000000-0005-0000-0000-0000D3620000}"/>
    <cellStyle name="40% - Accent3 4 6" xfId="25313" xr:uid="{00000000-0005-0000-0000-0000D4620000}"/>
    <cellStyle name="40% - Accent3 4 6 2" xfId="25314" xr:uid="{00000000-0005-0000-0000-0000D5620000}"/>
    <cellStyle name="40% - Accent3 4 6 2 2" xfId="25315" xr:uid="{00000000-0005-0000-0000-0000D6620000}"/>
    <cellStyle name="40% - Accent3 4 6 3" xfId="25316" xr:uid="{00000000-0005-0000-0000-0000D7620000}"/>
    <cellStyle name="40% - Accent3 4 6 4" xfId="25317" xr:uid="{00000000-0005-0000-0000-0000D8620000}"/>
    <cellStyle name="40% - Accent3 4 7" xfId="25318" xr:uid="{00000000-0005-0000-0000-0000D9620000}"/>
    <cellStyle name="40% - Accent3 4 7 2" xfId="25319" xr:uid="{00000000-0005-0000-0000-0000DA620000}"/>
    <cellStyle name="40% - Accent3 4 7 2 2" xfId="25320" xr:uid="{00000000-0005-0000-0000-0000DB620000}"/>
    <cellStyle name="40% - Accent3 4 7 3" xfId="25321" xr:uid="{00000000-0005-0000-0000-0000DC620000}"/>
    <cellStyle name="40% - Accent3 4 7 4" xfId="25322" xr:uid="{00000000-0005-0000-0000-0000DD620000}"/>
    <cellStyle name="40% - Accent3 4 8" xfId="25323" xr:uid="{00000000-0005-0000-0000-0000DE620000}"/>
    <cellStyle name="40% - Accent3 4 8 2" xfId="25324" xr:uid="{00000000-0005-0000-0000-0000DF620000}"/>
    <cellStyle name="40% - Accent3 4 9" xfId="25325" xr:uid="{00000000-0005-0000-0000-0000E0620000}"/>
    <cellStyle name="40% - Accent3 5" xfId="25326" xr:uid="{00000000-0005-0000-0000-0000E1620000}"/>
    <cellStyle name="40% - Accent3 5 10" xfId="25327" xr:uid="{00000000-0005-0000-0000-0000E2620000}"/>
    <cellStyle name="40% - Accent3 5 2" xfId="25328" xr:uid="{00000000-0005-0000-0000-0000E3620000}"/>
    <cellStyle name="40% - Accent3 5 2 2" xfId="25329" xr:uid="{00000000-0005-0000-0000-0000E4620000}"/>
    <cellStyle name="40% - Accent3 5 2 2 2" xfId="25330" xr:uid="{00000000-0005-0000-0000-0000E5620000}"/>
    <cellStyle name="40% - Accent3 5 2 2 2 2" xfId="25331" xr:uid="{00000000-0005-0000-0000-0000E6620000}"/>
    <cellStyle name="40% - Accent3 5 2 2 2 2 2" xfId="25332" xr:uid="{00000000-0005-0000-0000-0000E7620000}"/>
    <cellStyle name="40% - Accent3 5 2 2 2 2 2 2" xfId="25333" xr:uid="{00000000-0005-0000-0000-0000E8620000}"/>
    <cellStyle name="40% - Accent3 5 2 2 2 2 3" xfId="25334" xr:uid="{00000000-0005-0000-0000-0000E9620000}"/>
    <cellStyle name="40% - Accent3 5 2 2 2 2 4" xfId="25335" xr:uid="{00000000-0005-0000-0000-0000EA620000}"/>
    <cellStyle name="40% - Accent3 5 2 2 2 3" xfId="25336" xr:uid="{00000000-0005-0000-0000-0000EB620000}"/>
    <cellStyle name="40% - Accent3 5 2 2 2 3 2" xfId="25337" xr:uid="{00000000-0005-0000-0000-0000EC620000}"/>
    <cellStyle name="40% - Accent3 5 2 2 2 3 2 2" xfId="25338" xr:uid="{00000000-0005-0000-0000-0000ED620000}"/>
    <cellStyle name="40% - Accent3 5 2 2 2 3 3" xfId="25339" xr:uid="{00000000-0005-0000-0000-0000EE620000}"/>
    <cellStyle name="40% - Accent3 5 2 2 2 3 4" xfId="25340" xr:uid="{00000000-0005-0000-0000-0000EF620000}"/>
    <cellStyle name="40% - Accent3 5 2 2 2 4" xfId="25341" xr:uid="{00000000-0005-0000-0000-0000F0620000}"/>
    <cellStyle name="40% - Accent3 5 2 2 2 4 2" xfId="25342" xr:uid="{00000000-0005-0000-0000-0000F1620000}"/>
    <cellStyle name="40% - Accent3 5 2 2 2 5" xfId="25343" xr:uid="{00000000-0005-0000-0000-0000F2620000}"/>
    <cellStyle name="40% - Accent3 5 2 2 2 6" xfId="25344" xr:uid="{00000000-0005-0000-0000-0000F3620000}"/>
    <cellStyle name="40% - Accent3 5 2 2 3" xfId="25345" xr:uid="{00000000-0005-0000-0000-0000F4620000}"/>
    <cellStyle name="40% - Accent3 5 2 2 3 2" xfId="25346" xr:uid="{00000000-0005-0000-0000-0000F5620000}"/>
    <cellStyle name="40% - Accent3 5 2 2 3 2 2" xfId="25347" xr:uid="{00000000-0005-0000-0000-0000F6620000}"/>
    <cellStyle name="40% - Accent3 5 2 2 3 3" xfId="25348" xr:uid="{00000000-0005-0000-0000-0000F7620000}"/>
    <cellStyle name="40% - Accent3 5 2 2 3 4" xfId="25349" xr:uid="{00000000-0005-0000-0000-0000F8620000}"/>
    <cellStyle name="40% - Accent3 5 2 2 4" xfId="25350" xr:uid="{00000000-0005-0000-0000-0000F9620000}"/>
    <cellStyle name="40% - Accent3 5 2 2 4 2" xfId="25351" xr:uid="{00000000-0005-0000-0000-0000FA620000}"/>
    <cellStyle name="40% - Accent3 5 2 2 4 2 2" xfId="25352" xr:uid="{00000000-0005-0000-0000-0000FB620000}"/>
    <cellStyle name="40% - Accent3 5 2 2 4 3" xfId="25353" xr:uid="{00000000-0005-0000-0000-0000FC620000}"/>
    <cellStyle name="40% - Accent3 5 2 2 4 4" xfId="25354" xr:uid="{00000000-0005-0000-0000-0000FD620000}"/>
    <cellStyle name="40% - Accent3 5 2 2 5" xfId="25355" xr:uid="{00000000-0005-0000-0000-0000FE620000}"/>
    <cellStyle name="40% - Accent3 5 2 2 5 2" xfId="25356" xr:uid="{00000000-0005-0000-0000-0000FF620000}"/>
    <cellStyle name="40% - Accent3 5 2 2 6" xfId="25357" xr:uid="{00000000-0005-0000-0000-000000630000}"/>
    <cellStyle name="40% - Accent3 5 2 2 7" xfId="25358" xr:uid="{00000000-0005-0000-0000-000001630000}"/>
    <cellStyle name="40% - Accent3 5 2 3" xfId="25359" xr:uid="{00000000-0005-0000-0000-000002630000}"/>
    <cellStyle name="40% - Accent3 5 2 3 2" xfId="25360" xr:uid="{00000000-0005-0000-0000-000003630000}"/>
    <cellStyle name="40% - Accent3 5 2 3 2 2" xfId="25361" xr:uid="{00000000-0005-0000-0000-000004630000}"/>
    <cellStyle name="40% - Accent3 5 2 3 2 2 2" xfId="25362" xr:uid="{00000000-0005-0000-0000-000005630000}"/>
    <cellStyle name="40% - Accent3 5 2 3 2 3" xfId="25363" xr:uid="{00000000-0005-0000-0000-000006630000}"/>
    <cellStyle name="40% - Accent3 5 2 3 2 4" xfId="25364" xr:uid="{00000000-0005-0000-0000-000007630000}"/>
    <cellStyle name="40% - Accent3 5 2 3 3" xfId="25365" xr:uid="{00000000-0005-0000-0000-000008630000}"/>
    <cellStyle name="40% - Accent3 5 2 3 3 2" xfId="25366" xr:uid="{00000000-0005-0000-0000-000009630000}"/>
    <cellStyle name="40% - Accent3 5 2 3 3 2 2" xfId="25367" xr:uid="{00000000-0005-0000-0000-00000A630000}"/>
    <cellStyle name="40% - Accent3 5 2 3 3 3" xfId="25368" xr:uid="{00000000-0005-0000-0000-00000B630000}"/>
    <cellStyle name="40% - Accent3 5 2 3 3 4" xfId="25369" xr:uid="{00000000-0005-0000-0000-00000C630000}"/>
    <cellStyle name="40% - Accent3 5 2 3 4" xfId="25370" xr:uid="{00000000-0005-0000-0000-00000D630000}"/>
    <cellStyle name="40% - Accent3 5 2 3 4 2" xfId="25371" xr:uid="{00000000-0005-0000-0000-00000E630000}"/>
    <cellStyle name="40% - Accent3 5 2 3 5" xfId="25372" xr:uid="{00000000-0005-0000-0000-00000F630000}"/>
    <cellStyle name="40% - Accent3 5 2 3 6" xfId="25373" xr:uid="{00000000-0005-0000-0000-000010630000}"/>
    <cellStyle name="40% - Accent3 5 2 4" xfId="25374" xr:uid="{00000000-0005-0000-0000-000011630000}"/>
    <cellStyle name="40% - Accent3 5 2 4 2" xfId="25375" xr:uid="{00000000-0005-0000-0000-000012630000}"/>
    <cellStyle name="40% - Accent3 5 2 4 2 2" xfId="25376" xr:uid="{00000000-0005-0000-0000-000013630000}"/>
    <cellStyle name="40% - Accent3 5 2 4 3" xfId="25377" xr:uid="{00000000-0005-0000-0000-000014630000}"/>
    <cellStyle name="40% - Accent3 5 2 4 4" xfId="25378" xr:uid="{00000000-0005-0000-0000-000015630000}"/>
    <cellStyle name="40% - Accent3 5 2 5" xfId="25379" xr:uid="{00000000-0005-0000-0000-000016630000}"/>
    <cellStyle name="40% - Accent3 5 2 5 2" xfId="25380" xr:uid="{00000000-0005-0000-0000-000017630000}"/>
    <cellStyle name="40% - Accent3 5 2 5 2 2" xfId="25381" xr:uid="{00000000-0005-0000-0000-000018630000}"/>
    <cellStyle name="40% - Accent3 5 2 5 3" xfId="25382" xr:uid="{00000000-0005-0000-0000-000019630000}"/>
    <cellStyle name="40% - Accent3 5 2 5 4" xfId="25383" xr:uid="{00000000-0005-0000-0000-00001A630000}"/>
    <cellStyle name="40% - Accent3 5 2 6" xfId="25384" xr:uid="{00000000-0005-0000-0000-00001B630000}"/>
    <cellStyle name="40% - Accent3 5 2 6 2" xfId="25385" xr:uid="{00000000-0005-0000-0000-00001C630000}"/>
    <cellStyle name="40% - Accent3 5 2 7" xfId="25386" xr:uid="{00000000-0005-0000-0000-00001D630000}"/>
    <cellStyle name="40% - Accent3 5 2 8" xfId="25387" xr:uid="{00000000-0005-0000-0000-00001E630000}"/>
    <cellStyle name="40% - Accent3 5 3" xfId="25388" xr:uid="{00000000-0005-0000-0000-00001F630000}"/>
    <cellStyle name="40% - Accent3 5 3 2" xfId="25389" xr:uid="{00000000-0005-0000-0000-000020630000}"/>
    <cellStyle name="40% - Accent3 5 3 2 2" xfId="25390" xr:uid="{00000000-0005-0000-0000-000021630000}"/>
    <cellStyle name="40% - Accent3 5 3 2 2 2" xfId="25391" xr:uid="{00000000-0005-0000-0000-000022630000}"/>
    <cellStyle name="40% - Accent3 5 3 2 2 2 2" xfId="25392" xr:uid="{00000000-0005-0000-0000-000023630000}"/>
    <cellStyle name="40% - Accent3 5 3 2 2 3" xfId="25393" xr:uid="{00000000-0005-0000-0000-000024630000}"/>
    <cellStyle name="40% - Accent3 5 3 2 2 4" xfId="25394" xr:uid="{00000000-0005-0000-0000-000025630000}"/>
    <cellStyle name="40% - Accent3 5 3 2 3" xfId="25395" xr:uid="{00000000-0005-0000-0000-000026630000}"/>
    <cellStyle name="40% - Accent3 5 3 2 3 2" xfId="25396" xr:uid="{00000000-0005-0000-0000-000027630000}"/>
    <cellStyle name="40% - Accent3 5 3 2 3 2 2" xfId="25397" xr:uid="{00000000-0005-0000-0000-000028630000}"/>
    <cellStyle name="40% - Accent3 5 3 2 3 3" xfId="25398" xr:uid="{00000000-0005-0000-0000-000029630000}"/>
    <cellStyle name="40% - Accent3 5 3 2 3 4" xfId="25399" xr:uid="{00000000-0005-0000-0000-00002A630000}"/>
    <cellStyle name="40% - Accent3 5 3 2 4" xfId="25400" xr:uid="{00000000-0005-0000-0000-00002B630000}"/>
    <cellStyle name="40% - Accent3 5 3 2 4 2" xfId="25401" xr:uid="{00000000-0005-0000-0000-00002C630000}"/>
    <cellStyle name="40% - Accent3 5 3 2 5" xfId="25402" xr:uid="{00000000-0005-0000-0000-00002D630000}"/>
    <cellStyle name="40% - Accent3 5 3 2 6" xfId="25403" xr:uid="{00000000-0005-0000-0000-00002E630000}"/>
    <cellStyle name="40% - Accent3 5 3 3" xfId="25404" xr:uid="{00000000-0005-0000-0000-00002F630000}"/>
    <cellStyle name="40% - Accent3 5 3 3 2" xfId="25405" xr:uid="{00000000-0005-0000-0000-000030630000}"/>
    <cellStyle name="40% - Accent3 5 3 3 2 2" xfId="25406" xr:uid="{00000000-0005-0000-0000-000031630000}"/>
    <cellStyle name="40% - Accent3 5 3 3 3" xfId="25407" xr:uid="{00000000-0005-0000-0000-000032630000}"/>
    <cellStyle name="40% - Accent3 5 3 3 4" xfId="25408" xr:uid="{00000000-0005-0000-0000-000033630000}"/>
    <cellStyle name="40% - Accent3 5 3 4" xfId="25409" xr:uid="{00000000-0005-0000-0000-000034630000}"/>
    <cellStyle name="40% - Accent3 5 3 4 2" xfId="25410" xr:uid="{00000000-0005-0000-0000-000035630000}"/>
    <cellStyle name="40% - Accent3 5 3 4 2 2" xfId="25411" xr:uid="{00000000-0005-0000-0000-000036630000}"/>
    <cellStyle name="40% - Accent3 5 3 4 3" xfId="25412" xr:uid="{00000000-0005-0000-0000-000037630000}"/>
    <cellStyle name="40% - Accent3 5 3 4 4" xfId="25413" xr:uid="{00000000-0005-0000-0000-000038630000}"/>
    <cellStyle name="40% - Accent3 5 3 5" xfId="25414" xr:uid="{00000000-0005-0000-0000-000039630000}"/>
    <cellStyle name="40% - Accent3 5 3 5 2" xfId="25415" xr:uid="{00000000-0005-0000-0000-00003A630000}"/>
    <cellStyle name="40% - Accent3 5 3 6" xfId="25416" xr:uid="{00000000-0005-0000-0000-00003B630000}"/>
    <cellStyle name="40% - Accent3 5 3 7" xfId="25417" xr:uid="{00000000-0005-0000-0000-00003C630000}"/>
    <cellStyle name="40% - Accent3 5 4" xfId="25418" xr:uid="{00000000-0005-0000-0000-00003D630000}"/>
    <cellStyle name="40% - Accent3 5 5" xfId="25419" xr:uid="{00000000-0005-0000-0000-00003E630000}"/>
    <cellStyle name="40% - Accent3 5 5 2" xfId="25420" xr:uid="{00000000-0005-0000-0000-00003F630000}"/>
    <cellStyle name="40% - Accent3 5 5 2 2" xfId="25421" xr:uid="{00000000-0005-0000-0000-000040630000}"/>
    <cellStyle name="40% - Accent3 5 5 2 2 2" xfId="25422" xr:uid="{00000000-0005-0000-0000-000041630000}"/>
    <cellStyle name="40% - Accent3 5 5 2 3" xfId="25423" xr:uid="{00000000-0005-0000-0000-000042630000}"/>
    <cellStyle name="40% - Accent3 5 5 2 4" xfId="25424" xr:uid="{00000000-0005-0000-0000-000043630000}"/>
    <cellStyle name="40% - Accent3 5 5 3" xfId="25425" xr:uid="{00000000-0005-0000-0000-000044630000}"/>
    <cellStyle name="40% - Accent3 5 5 3 2" xfId="25426" xr:uid="{00000000-0005-0000-0000-000045630000}"/>
    <cellStyle name="40% - Accent3 5 5 3 2 2" xfId="25427" xr:uid="{00000000-0005-0000-0000-000046630000}"/>
    <cellStyle name="40% - Accent3 5 5 3 3" xfId="25428" xr:uid="{00000000-0005-0000-0000-000047630000}"/>
    <cellStyle name="40% - Accent3 5 5 3 4" xfId="25429" xr:uid="{00000000-0005-0000-0000-000048630000}"/>
    <cellStyle name="40% - Accent3 5 5 4" xfId="25430" xr:uid="{00000000-0005-0000-0000-000049630000}"/>
    <cellStyle name="40% - Accent3 5 5 4 2" xfId="25431" xr:uid="{00000000-0005-0000-0000-00004A630000}"/>
    <cellStyle name="40% - Accent3 5 5 5" xfId="25432" xr:uid="{00000000-0005-0000-0000-00004B630000}"/>
    <cellStyle name="40% - Accent3 5 5 6" xfId="25433" xr:uid="{00000000-0005-0000-0000-00004C630000}"/>
    <cellStyle name="40% - Accent3 5 6" xfId="25434" xr:uid="{00000000-0005-0000-0000-00004D630000}"/>
    <cellStyle name="40% - Accent3 5 6 2" xfId="25435" xr:uid="{00000000-0005-0000-0000-00004E630000}"/>
    <cellStyle name="40% - Accent3 5 6 2 2" xfId="25436" xr:uid="{00000000-0005-0000-0000-00004F630000}"/>
    <cellStyle name="40% - Accent3 5 6 3" xfId="25437" xr:uid="{00000000-0005-0000-0000-000050630000}"/>
    <cellStyle name="40% - Accent3 5 6 4" xfId="25438" xr:uid="{00000000-0005-0000-0000-000051630000}"/>
    <cellStyle name="40% - Accent3 5 7" xfId="25439" xr:uid="{00000000-0005-0000-0000-000052630000}"/>
    <cellStyle name="40% - Accent3 5 7 2" xfId="25440" xr:uid="{00000000-0005-0000-0000-000053630000}"/>
    <cellStyle name="40% - Accent3 5 7 2 2" xfId="25441" xr:uid="{00000000-0005-0000-0000-000054630000}"/>
    <cellStyle name="40% - Accent3 5 7 3" xfId="25442" xr:uid="{00000000-0005-0000-0000-000055630000}"/>
    <cellStyle name="40% - Accent3 5 7 4" xfId="25443" xr:uid="{00000000-0005-0000-0000-000056630000}"/>
    <cellStyle name="40% - Accent3 5 8" xfId="25444" xr:uid="{00000000-0005-0000-0000-000057630000}"/>
    <cellStyle name="40% - Accent3 5 8 2" xfId="25445" xr:uid="{00000000-0005-0000-0000-000058630000}"/>
    <cellStyle name="40% - Accent3 5 9" xfId="25446" xr:uid="{00000000-0005-0000-0000-000059630000}"/>
    <cellStyle name="40% - Accent3 6" xfId="25447" xr:uid="{00000000-0005-0000-0000-00005A630000}"/>
    <cellStyle name="40% - Accent3 6 10" xfId="25448" xr:uid="{00000000-0005-0000-0000-00005B630000}"/>
    <cellStyle name="40% - Accent3 6 2" xfId="25449" xr:uid="{00000000-0005-0000-0000-00005C630000}"/>
    <cellStyle name="40% - Accent3 6 2 2" xfId="25450" xr:uid="{00000000-0005-0000-0000-00005D630000}"/>
    <cellStyle name="40% - Accent3 6 2 2 2" xfId="25451" xr:uid="{00000000-0005-0000-0000-00005E630000}"/>
    <cellStyle name="40% - Accent3 6 2 2 2 2" xfId="25452" xr:uid="{00000000-0005-0000-0000-00005F630000}"/>
    <cellStyle name="40% - Accent3 6 2 2 2 2 2" xfId="25453" xr:uid="{00000000-0005-0000-0000-000060630000}"/>
    <cellStyle name="40% - Accent3 6 2 2 2 2 2 2" xfId="25454" xr:uid="{00000000-0005-0000-0000-000061630000}"/>
    <cellStyle name="40% - Accent3 6 2 2 2 2 3" xfId="25455" xr:uid="{00000000-0005-0000-0000-000062630000}"/>
    <cellStyle name="40% - Accent3 6 2 2 2 2 4" xfId="25456" xr:uid="{00000000-0005-0000-0000-000063630000}"/>
    <cellStyle name="40% - Accent3 6 2 2 2 3" xfId="25457" xr:uid="{00000000-0005-0000-0000-000064630000}"/>
    <cellStyle name="40% - Accent3 6 2 2 2 3 2" xfId="25458" xr:uid="{00000000-0005-0000-0000-000065630000}"/>
    <cellStyle name="40% - Accent3 6 2 2 2 3 2 2" xfId="25459" xr:uid="{00000000-0005-0000-0000-000066630000}"/>
    <cellStyle name="40% - Accent3 6 2 2 2 3 3" xfId="25460" xr:uid="{00000000-0005-0000-0000-000067630000}"/>
    <cellStyle name="40% - Accent3 6 2 2 2 3 4" xfId="25461" xr:uid="{00000000-0005-0000-0000-000068630000}"/>
    <cellStyle name="40% - Accent3 6 2 2 2 4" xfId="25462" xr:uid="{00000000-0005-0000-0000-000069630000}"/>
    <cellStyle name="40% - Accent3 6 2 2 2 4 2" xfId="25463" xr:uid="{00000000-0005-0000-0000-00006A630000}"/>
    <cellStyle name="40% - Accent3 6 2 2 2 5" xfId="25464" xr:uid="{00000000-0005-0000-0000-00006B630000}"/>
    <cellStyle name="40% - Accent3 6 2 2 2 6" xfId="25465" xr:uid="{00000000-0005-0000-0000-00006C630000}"/>
    <cellStyle name="40% - Accent3 6 2 2 3" xfId="25466" xr:uid="{00000000-0005-0000-0000-00006D630000}"/>
    <cellStyle name="40% - Accent3 6 2 2 3 2" xfId="25467" xr:uid="{00000000-0005-0000-0000-00006E630000}"/>
    <cellStyle name="40% - Accent3 6 2 2 3 2 2" xfId="25468" xr:uid="{00000000-0005-0000-0000-00006F630000}"/>
    <cellStyle name="40% - Accent3 6 2 2 3 3" xfId="25469" xr:uid="{00000000-0005-0000-0000-000070630000}"/>
    <cellStyle name="40% - Accent3 6 2 2 3 4" xfId="25470" xr:uid="{00000000-0005-0000-0000-000071630000}"/>
    <cellStyle name="40% - Accent3 6 2 2 4" xfId="25471" xr:uid="{00000000-0005-0000-0000-000072630000}"/>
    <cellStyle name="40% - Accent3 6 2 2 4 2" xfId="25472" xr:uid="{00000000-0005-0000-0000-000073630000}"/>
    <cellStyle name="40% - Accent3 6 2 2 4 2 2" xfId="25473" xr:uid="{00000000-0005-0000-0000-000074630000}"/>
    <cellStyle name="40% - Accent3 6 2 2 4 3" xfId="25474" xr:uid="{00000000-0005-0000-0000-000075630000}"/>
    <cellStyle name="40% - Accent3 6 2 2 4 4" xfId="25475" xr:uid="{00000000-0005-0000-0000-000076630000}"/>
    <cellStyle name="40% - Accent3 6 2 2 5" xfId="25476" xr:uid="{00000000-0005-0000-0000-000077630000}"/>
    <cellStyle name="40% - Accent3 6 2 2 5 2" xfId="25477" xr:uid="{00000000-0005-0000-0000-000078630000}"/>
    <cellStyle name="40% - Accent3 6 2 2 6" xfId="25478" xr:uid="{00000000-0005-0000-0000-000079630000}"/>
    <cellStyle name="40% - Accent3 6 2 2 7" xfId="25479" xr:uid="{00000000-0005-0000-0000-00007A630000}"/>
    <cellStyle name="40% - Accent3 6 2 3" xfId="25480" xr:uid="{00000000-0005-0000-0000-00007B630000}"/>
    <cellStyle name="40% - Accent3 6 2 3 2" xfId="25481" xr:uid="{00000000-0005-0000-0000-00007C630000}"/>
    <cellStyle name="40% - Accent3 6 2 3 2 2" xfId="25482" xr:uid="{00000000-0005-0000-0000-00007D630000}"/>
    <cellStyle name="40% - Accent3 6 2 3 2 2 2" xfId="25483" xr:uid="{00000000-0005-0000-0000-00007E630000}"/>
    <cellStyle name="40% - Accent3 6 2 3 2 3" xfId="25484" xr:uid="{00000000-0005-0000-0000-00007F630000}"/>
    <cellStyle name="40% - Accent3 6 2 3 2 4" xfId="25485" xr:uid="{00000000-0005-0000-0000-000080630000}"/>
    <cellStyle name="40% - Accent3 6 2 3 3" xfId="25486" xr:uid="{00000000-0005-0000-0000-000081630000}"/>
    <cellStyle name="40% - Accent3 6 2 3 3 2" xfId="25487" xr:uid="{00000000-0005-0000-0000-000082630000}"/>
    <cellStyle name="40% - Accent3 6 2 3 3 2 2" xfId="25488" xr:uid="{00000000-0005-0000-0000-000083630000}"/>
    <cellStyle name="40% - Accent3 6 2 3 3 3" xfId="25489" xr:uid="{00000000-0005-0000-0000-000084630000}"/>
    <cellStyle name="40% - Accent3 6 2 3 3 4" xfId="25490" xr:uid="{00000000-0005-0000-0000-000085630000}"/>
    <cellStyle name="40% - Accent3 6 2 3 4" xfId="25491" xr:uid="{00000000-0005-0000-0000-000086630000}"/>
    <cellStyle name="40% - Accent3 6 2 3 4 2" xfId="25492" xr:uid="{00000000-0005-0000-0000-000087630000}"/>
    <cellStyle name="40% - Accent3 6 2 3 5" xfId="25493" xr:uid="{00000000-0005-0000-0000-000088630000}"/>
    <cellStyle name="40% - Accent3 6 2 3 6" xfId="25494" xr:uid="{00000000-0005-0000-0000-000089630000}"/>
    <cellStyle name="40% - Accent3 6 2 4" xfId="25495" xr:uid="{00000000-0005-0000-0000-00008A630000}"/>
    <cellStyle name="40% - Accent3 6 2 4 2" xfId="25496" xr:uid="{00000000-0005-0000-0000-00008B630000}"/>
    <cellStyle name="40% - Accent3 6 2 4 2 2" xfId="25497" xr:uid="{00000000-0005-0000-0000-00008C630000}"/>
    <cellStyle name="40% - Accent3 6 2 4 3" xfId="25498" xr:uid="{00000000-0005-0000-0000-00008D630000}"/>
    <cellStyle name="40% - Accent3 6 2 4 4" xfId="25499" xr:uid="{00000000-0005-0000-0000-00008E630000}"/>
    <cellStyle name="40% - Accent3 6 2 5" xfId="25500" xr:uid="{00000000-0005-0000-0000-00008F630000}"/>
    <cellStyle name="40% - Accent3 6 2 5 2" xfId="25501" xr:uid="{00000000-0005-0000-0000-000090630000}"/>
    <cellStyle name="40% - Accent3 6 2 5 2 2" xfId="25502" xr:uid="{00000000-0005-0000-0000-000091630000}"/>
    <cellStyle name="40% - Accent3 6 2 5 3" xfId="25503" xr:uid="{00000000-0005-0000-0000-000092630000}"/>
    <cellStyle name="40% - Accent3 6 2 5 4" xfId="25504" xr:uid="{00000000-0005-0000-0000-000093630000}"/>
    <cellStyle name="40% - Accent3 6 2 6" xfId="25505" xr:uid="{00000000-0005-0000-0000-000094630000}"/>
    <cellStyle name="40% - Accent3 6 2 6 2" xfId="25506" xr:uid="{00000000-0005-0000-0000-000095630000}"/>
    <cellStyle name="40% - Accent3 6 2 7" xfId="25507" xr:uid="{00000000-0005-0000-0000-000096630000}"/>
    <cellStyle name="40% - Accent3 6 2 8" xfId="25508" xr:uid="{00000000-0005-0000-0000-000097630000}"/>
    <cellStyle name="40% - Accent3 6 3" xfId="25509" xr:uid="{00000000-0005-0000-0000-000098630000}"/>
    <cellStyle name="40% - Accent3 6 3 2" xfId="25510" xr:uid="{00000000-0005-0000-0000-000099630000}"/>
    <cellStyle name="40% - Accent3 6 3 2 2" xfId="25511" xr:uid="{00000000-0005-0000-0000-00009A630000}"/>
    <cellStyle name="40% - Accent3 6 3 2 2 2" xfId="25512" xr:uid="{00000000-0005-0000-0000-00009B630000}"/>
    <cellStyle name="40% - Accent3 6 3 2 2 2 2" xfId="25513" xr:uid="{00000000-0005-0000-0000-00009C630000}"/>
    <cellStyle name="40% - Accent3 6 3 2 2 3" xfId="25514" xr:uid="{00000000-0005-0000-0000-00009D630000}"/>
    <cellStyle name="40% - Accent3 6 3 2 2 4" xfId="25515" xr:uid="{00000000-0005-0000-0000-00009E630000}"/>
    <cellStyle name="40% - Accent3 6 3 2 3" xfId="25516" xr:uid="{00000000-0005-0000-0000-00009F630000}"/>
    <cellStyle name="40% - Accent3 6 3 2 3 2" xfId="25517" xr:uid="{00000000-0005-0000-0000-0000A0630000}"/>
    <cellStyle name="40% - Accent3 6 3 2 3 2 2" xfId="25518" xr:uid="{00000000-0005-0000-0000-0000A1630000}"/>
    <cellStyle name="40% - Accent3 6 3 2 3 3" xfId="25519" xr:uid="{00000000-0005-0000-0000-0000A2630000}"/>
    <cellStyle name="40% - Accent3 6 3 2 3 4" xfId="25520" xr:uid="{00000000-0005-0000-0000-0000A3630000}"/>
    <cellStyle name="40% - Accent3 6 3 2 4" xfId="25521" xr:uid="{00000000-0005-0000-0000-0000A4630000}"/>
    <cellStyle name="40% - Accent3 6 3 2 4 2" xfId="25522" xr:uid="{00000000-0005-0000-0000-0000A5630000}"/>
    <cellStyle name="40% - Accent3 6 3 2 5" xfId="25523" xr:uid="{00000000-0005-0000-0000-0000A6630000}"/>
    <cellStyle name="40% - Accent3 6 3 2 6" xfId="25524" xr:uid="{00000000-0005-0000-0000-0000A7630000}"/>
    <cellStyle name="40% - Accent3 6 3 3" xfId="25525" xr:uid="{00000000-0005-0000-0000-0000A8630000}"/>
    <cellStyle name="40% - Accent3 6 3 3 2" xfId="25526" xr:uid="{00000000-0005-0000-0000-0000A9630000}"/>
    <cellStyle name="40% - Accent3 6 3 3 2 2" xfId="25527" xr:uid="{00000000-0005-0000-0000-0000AA630000}"/>
    <cellStyle name="40% - Accent3 6 3 3 3" xfId="25528" xr:uid="{00000000-0005-0000-0000-0000AB630000}"/>
    <cellStyle name="40% - Accent3 6 3 3 4" xfId="25529" xr:uid="{00000000-0005-0000-0000-0000AC630000}"/>
    <cellStyle name="40% - Accent3 6 3 4" xfId="25530" xr:uid="{00000000-0005-0000-0000-0000AD630000}"/>
    <cellStyle name="40% - Accent3 6 3 4 2" xfId="25531" xr:uid="{00000000-0005-0000-0000-0000AE630000}"/>
    <cellStyle name="40% - Accent3 6 3 4 2 2" xfId="25532" xr:uid="{00000000-0005-0000-0000-0000AF630000}"/>
    <cellStyle name="40% - Accent3 6 3 4 3" xfId="25533" xr:uid="{00000000-0005-0000-0000-0000B0630000}"/>
    <cellStyle name="40% - Accent3 6 3 4 4" xfId="25534" xr:uid="{00000000-0005-0000-0000-0000B1630000}"/>
    <cellStyle name="40% - Accent3 6 3 5" xfId="25535" xr:uid="{00000000-0005-0000-0000-0000B2630000}"/>
    <cellStyle name="40% - Accent3 6 3 5 2" xfId="25536" xr:uid="{00000000-0005-0000-0000-0000B3630000}"/>
    <cellStyle name="40% - Accent3 6 3 6" xfId="25537" xr:uid="{00000000-0005-0000-0000-0000B4630000}"/>
    <cellStyle name="40% - Accent3 6 3 7" xfId="25538" xr:uid="{00000000-0005-0000-0000-0000B5630000}"/>
    <cellStyle name="40% - Accent3 6 4" xfId="25539" xr:uid="{00000000-0005-0000-0000-0000B6630000}"/>
    <cellStyle name="40% - Accent3 6 5" xfId="25540" xr:uid="{00000000-0005-0000-0000-0000B7630000}"/>
    <cellStyle name="40% - Accent3 6 5 2" xfId="25541" xr:uid="{00000000-0005-0000-0000-0000B8630000}"/>
    <cellStyle name="40% - Accent3 6 5 2 2" xfId="25542" xr:uid="{00000000-0005-0000-0000-0000B9630000}"/>
    <cellStyle name="40% - Accent3 6 5 2 2 2" xfId="25543" xr:uid="{00000000-0005-0000-0000-0000BA630000}"/>
    <cellStyle name="40% - Accent3 6 5 2 3" xfId="25544" xr:uid="{00000000-0005-0000-0000-0000BB630000}"/>
    <cellStyle name="40% - Accent3 6 5 2 4" xfId="25545" xr:uid="{00000000-0005-0000-0000-0000BC630000}"/>
    <cellStyle name="40% - Accent3 6 5 3" xfId="25546" xr:uid="{00000000-0005-0000-0000-0000BD630000}"/>
    <cellStyle name="40% - Accent3 6 5 3 2" xfId="25547" xr:uid="{00000000-0005-0000-0000-0000BE630000}"/>
    <cellStyle name="40% - Accent3 6 5 3 2 2" xfId="25548" xr:uid="{00000000-0005-0000-0000-0000BF630000}"/>
    <cellStyle name="40% - Accent3 6 5 3 3" xfId="25549" xr:uid="{00000000-0005-0000-0000-0000C0630000}"/>
    <cellStyle name="40% - Accent3 6 5 3 4" xfId="25550" xr:uid="{00000000-0005-0000-0000-0000C1630000}"/>
    <cellStyle name="40% - Accent3 6 5 4" xfId="25551" xr:uid="{00000000-0005-0000-0000-0000C2630000}"/>
    <cellStyle name="40% - Accent3 6 5 4 2" xfId="25552" xr:uid="{00000000-0005-0000-0000-0000C3630000}"/>
    <cellStyle name="40% - Accent3 6 5 5" xfId="25553" xr:uid="{00000000-0005-0000-0000-0000C4630000}"/>
    <cellStyle name="40% - Accent3 6 5 6" xfId="25554" xr:uid="{00000000-0005-0000-0000-0000C5630000}"/>
    <cellStyle name="40% - Accent3 6 6" xfId="25555" xr:uid="{00000000-0005-0000-0000-0000C6630000}"/>
    <cellStyle name="40% - Accent3 6 6 2" xfId="25556" xr:uid="{00000000-0005-0000-0000-0000C7630000}"/>
    <cellStyle name="40% - Accent3 6 6 2 2" xfId="25557" xr:uid="{00000000-0005-0000-0000-0000C8630000}"/>
    <cellStyle name="40% - Accent3 6 6 3" xfId="25558" xr:uid="{00000000-0005-0000-0000-0000C9630000}"/>
    <cellStyle name="40% - Accent3 6 6 4" xfId="25559" xr:uid="{00000000-0005-0000-0000-0000CA630000}"/>
    <cellStyle name="40% - Accent3 6 7" xfId="25560" xr:uid="{00000000-0005-0000-0000-0000CB630000}"/>
    <cellStyle name="40% - Accent3 6 7 2" xfId="25561" xr:uid="{00000000-0005-0000-0000-0000CC630000}"/>
    <cellStyle name="40% - Accent3 6 7 2 2" xfId="25562" xr:uid="{00000000-0005-0000-0000-0000CD630000}"/>
    <cellStyle name="40% - Accent3 6 7 3" xfId="25563" xr:uid="{00000000-0005-0000-0000-0000CE630000}"/>
    <cellStyle name="40% - Accent3 6 7 4" xfId="25564" xr:uid="{00000000-0005-0000-0000-0000CF630000}"/>
    <cellStyle name="40% - Accent3 6 8" xfId="25565" xr:uid="{00000000-0005-0000-0000-0000D0630000}"/>
    <cellStyle name="40% - Accent3 6 8 2" xfId="25566" xr:uid="{00000000-0005-0000-0000-0000D1630000}"/>
    <cellStyle name="40% - Accent3 6 9" xfId="25567" xr:uid="{00000000-0005-0000-0000-0000D2630000}"/>
    <cellStyle name="40% - Accent3 7" xfId="25568" xr:uid="{00000000-0005-0000-0000-0000D3630000}"/>
    <cellStyle name="40% - Accent3 7 10" xfId="25569" xr:uid="{00000000-0005-0000-0000-0000D4630000}"/>
    <cellStyle name="40% - Accent3 7 2" xfId="25570" xr:uid="{00000000-0005-0000-0000-0000D5630000}"/>
    <cellStyle name="40% - Accent3 7 2 2" xfId="25571" xr:uid="{00000000-0005-0000-0000-0000D6630000}"/>
    <cellStyle name="40% - Accent3 7 2 2 2" xfId="25572" xr:uid="{00000000-0005-0000-0000-0000D7630000}"/>
    <cellStyle name="40% - Accent3 7 2 2 2 2" xfId="25573" xr:uid="{00000000-0005-0000-0000-0000D8630000}"/>
    <cellStyle name="40% - Accent3 7 2 2 2 2 2" xfId="25574" xr:uid="{00000000-0005-0000-0000-0000D9630000}"/>
    <cellStyle name="40% - Accent3 7 2 2 2 2 2 2" xfId="25575" xr:uid="{00000000-0005-0000-0000-0000DA630000}"/>
    <cellStyle name="40% - Accent3 7 2 2 2 2 3" xfId="25576" xr:uid="{00000000-0005-0000-0000-0000DB630000}"/>
    <cellStyle name="40% - Accent3 7 2 2 2 2 4" xfId="25577" xr:uid="{00000000-0005-0000-0000-0000DC630000}"/>
    <cellStyle name="40% - Accent3 7 2 2 2 3" xfId="25578" xr:uid="{00000000-0005-0000-0000-0000DD630000}"/>
    <cellStyle name="40% - Accent3 7 2 2 2 3 2" xfId="25579" xr:uid="{00000000-0005-0000-0000-0000DE630000}"/>
    <cellStyle name="40% - Accent3 7 2 2 2 3 2 2" xfId="25580" xr:uid="{00000000-0005-0000-0000-0000DF630000}"/>
    <cellStyle name="40% - Accent3 7 2 2 2 3 3" xfId="25581" xr:uid="{00000000-0005-0000-0000-0000E0630000}"/>
    <cellStyle name="40% - Accent3 7 2 2 2 3 4" xfId="25582" xr:uid="{00000000-0005-0000-0000-0000E1630000}"/>
    <cellStyle name="40% - Accent3 7 2 2 2 4" xfId="25583" xr:uid="{00000000-0005-0000-0000-0000E2630000}"/>
    <cellStyle name="40% - Accent3 7 2 2 2 4 2" xfId="25584" xr:uid="{00000000-0005-0000-0000-0000E3630000}"/>
    <cellStyle name="40% - Accent3 7 2 2 2 5" xfId="25585" xr:uid="{00000000-0005-0000-0000-0000E4630000}"/>
    <cellStyle name="40% - Accent3 7 2 2 2 6" xfId="25586" xr:uid="{00000000-0005-0000-0000-0000E5630000}"/>
    <cellStyle name="40% - Accent3 7 2 2 3" xfId="25587" xr:uid="{00000000-0005-0000-0000-0000E6630000}"/>
    <cellStyle name="40% - Accent3 7 2 2 3 2" xfId="25588" xr:uid="{00000000-0005-0000-0000-0000E7630000}"/>
    <cellStyle name="40% - Accent3 7 2 2 3 2 2" xfId="25589" xr:uid="{00000000-0005-0000-0000-0000E8630000}"/>
    <cellStyle name="40% - Accent3 7 2 2 3 3" xfId="25590" xr:uid="{00000000-0005-0000-0000-0000E9630000}"/>
    <cellStyle name="40% - Accent3 7 2 2 3 4" xfId="25591" xr:uid="{00000000-0005-0000-0000-0000EA630000}"/>
    <cellStyle name="40% - Accent3 7 2 2 4" xfId="25592" xr:uid="{00000000-0005-0000-0000-0000EB630000}"/>
    <cellStyle name="40% - Accent3 7 2 2 4 2" xfId="25593" xr:uid="{00000000-0005-0000-0000-0000EC630000}"/>
    <cellStyle name="40% - Accent3 7 2 2 4 2 2" xfId="25594" xr:uid="{00000000-0005-0000-0000-0000ED630000}"/>
    <cellStyle name="40% - Accent3 7 2 2 4 3" xfId="25595" xr:uid="{00000000-0005-0000-0000-0000EE630000}"/>
    <cellStyle name="40% - Accent3 7 2 2 4 4" xfId="25596" xr:uid="{00000000-0005-0000-0000-0000EF630000}"/>
    <cellStyle name="40% - Accent3 7 2 2 5" xfId="25597" xr:uid="{00000000-0005-0000-0000-0000F0630000}"/>
    <cellStyle name="40% - Accent3 7 2 2 5 2" xfId="25598" xr:uid="{00000000-0005-0000-0000-0000F1630000}"/>
    <cellStyle name="40% - Accent3 7 2 2 6" xfId="25599" xr:uid="{00000000-0005-0000-0000-0000F2630000}"/>
    <cellStyle name="40% - Accent3 7 2 2 7" xfId="25600" xr:uid="{00000000-0005-0000-0000-0000F3630000}"/>
    <cellStyle name="40% - Accent3 7 2 3" xfId="25601" xr:uid="{00000000-0005-0000-0000-0000F4630000}"/>
    <cellStyle name="40% - Accent3 7 2 3 2" xfId="25602" xr:uid="{00000000-0005-0000-0000-0000F5630000}"/>
    <cellStyle name="40% - Accent3 7 2 3 2 2" xfId="25603" xr:uid="{00000000-0005-0000-0000-0000F6630000}"/>
    <cellStyle name="40% - Accent3 7 2 3 2 2 2" xfId="25604" xr:uid="{00000000-0005-0000-0000-0000F7630000}"/>
    <cellStyle name="40% - Accent3 7 2 3 2 3" xfId="25605" xr:uid="{00000000-0005-0000-0000-0000F8630000}"/>
    <cellStyle name="40% - Accent3 7 2 3 2 4" xfId="25606" xr:uid="{00000000-0005-0000-0000-0000F9630000}"/>
    <cellStyle name="40% - Accent3 7 2 3 3" xfId="25607" xr:uid="{00000000-0005-0000-0000-0000FA630000}"/>
    <cellStyle name="40% - Accent3 7 2 3 3 2" xfId="25608" xr:uid="{00000000-0005-0000-0000-0000FB630000}"/>
    <cellStyle name="40% - Accent3 7 2 3 3 2 2" xfId="25609" xr:uid="{00000000-0005-0000-0000-0000FC630000}"/>
    <cellStyle name="40% - Accent3 7 2 3 3 3" xfId="25610" xr:uid="{00000000-0005-0000-0000-0000FD630000}"/>
    <cellStyle name="40% - Accent3 7 2 3 3 4" xfId="25611" xr:uid="{00000000-0005-0000-0000-0000FE630000}"/>
    <cellStyle name="40% - Accent3 7 2 3 4" xfId="25612" xr:uid="{00000000-0005-0000-0000-0000FF630000}"/>
    <cellStyle name="40% - Accent3 7 2 3 4 2" xfId="25613" xr:uid="{00000000-0005-0000-0000-000000640000}"/>
    <cellStyle name="40% - Accent3 7 2 3 5" xfId="25614" xr:uid="{00000000-0005-0000-0000-000001640000}"/>
    <cellStyle name="40% - Accent3 7 2 3 6" xfId="25615" xr:uid="{00000000-0005-0000-0000-000002640000}"/>
    <cellStyle name="40% - Accent3 7 2 4" xfId="25616" xr:uid="{00000000-0005-0000-0000-000003640000}"/>
    <cellStyle name="40% - Accent3 7 2 4 2" xfId="25617" xr:uid="{00000000-0005-0000-0000-000004640000}"/>
    <cellStyle name="40% - Accent3 7 2 4 2 2" xfId="25618" xr:uid="{00000000-0005-0000-0000-000005640000}"/>
    <cellStyle name="40% - Accent3 7 2 4 3" xfId="25619" xr:uid="{00000000-0005-0000-0000-000006640000}"/>
    <cellStyle name="40% - Accent3 7 2 4 4" xfId="25620" xr:uid="{00000000-0005-0000-0000-000007640000}"/>
    <cellStyle name="40% - Accent3 7 2 5" xfId="25621" xr:uid="{00000000-0005-0000-0000-000008640000}"/>
    <cellStyle name="40% - Accent3 7 2 5 2" xfId="25622" xr:uid="{00000000-0005-0000-0000-000009640000}"/>
    <cellStyle name="40% - Accent3 7 2 5 2 2" xfId="25623" xr:uid="{00000000-0005-0000-0000-00000A640000}"/>
    <cellStyle name="40% - Accent3 7 2 5 3" xfId="25624" xr:uid="{00000000-0005-0000-0000-00000B640000}"/>
    <cellStyle name="40% - Accent3 7 2 5 4" xfId="25625" xr:uid="{00000000-0005-0000-0000-00000C640000}"/>
    <cellStyle name="40% - Accent3 7 2 6" xfId="25626" xr:uid="{00000000-0005-0000-0000-00000D640000}"/>
    <cellStyle name="40% - Accent3 7 2 6 2" xfId="25627" xr:uid="{00000000-0005-0000-0000-00000E640000}"/>
    <cellStyle name="40% - Accent3 7 2 7" xfId="25628" xr:uid="{00000000-0005-0000-0000-00000F640000}"/>
    <cellStyle name="40% - Accent3 7 2 8" xfId="25629" xr:uid="{00000000-0005-0000-0000-000010640000}"/>
    <cellStyle name="40% - Accent3 7 3" xfId="25630" xr:uid="{00000000-0005-0000-0000-000011640000}"/>
    <cellStyle name="40% - Accent3 7 3 2" xfId="25631" xr:uid="{00000000-0005-0000-0000-000012640000}"/>
    <cellStyle name="40% - Accent3 7 3 2 2" xfId="25632" xr:uid="{00000000-0005-0000-0000-000013640000}"/>
    <cellStyle name="40% - Accent3 7 3 2 2 2" xfId="25633" xr:uid="{00000000-0005-0000-0000-000014640000}"/>
    <cellStyle name="40% - Accent3 7 3 2 2 2 2" xfId="25634" xr:uid="{00000000-0005-0000-0000-000015640000}"/>
    <cellStyle name="40% - Accent3 7 3 2 2 3" xfId="25635" xr:uid="{00000000-0005-0000-0000-000016640000}"/>
    <cellStyle name="40% - Accent3 7 3 2 2 4" xfId="25636" xr:uid="{00000000-0005-0000-0000-000017640000}"/>
    <cellStyle name="40% - Accent3 7 3 2 3" xfId="25637" xr:uid="{00000000-0005-0000-0000-000018640000}"/>
    <cellStyle name="40% - Accent3 7 3 2 3 2" xfId="25638" xr:uid="{00000000-0005-0000-0000-000019640000}"/>
    <cellStyle name="40% - Accent3 7 3 2 3 2 2" xfId="25639" xr:uid="{00000000-0005-0000-0000-00001A640000}"/>
    <cellStyle name="40% - Accent3 7 3 2 3 3" xfId="25640" xr:uid="{00000000-0005-0000-0000-00001B640000}"/>
    <cellStyle name="40% - Accent3 7 3 2 3 4" xfId="25641" xr:uid="{00000000-0005-0000-0000-00001C640000}"/>
    <cellStyle name="40% - Accent3 7 3 2 4" xfId="25642" xr:uid="{00000000-0005-0000-0000-00001D640000}"/>
    <cellStyle name="40% - Accent3 7 3 2 4 2" xfId="25643" xr:uid="{00000000-0005-0000-0000-00001E640000}"/>
    <cellStyle name="40% - Accent3 7 3 2 5" xfId="25644" xr:uid="{00000000-0005-0000-0000-00001F640000}"/>
    <cellStyle name="40% - Accent3 7 3 2 6" xfId="25645" xr:uid="{00000000-0005-0000-0000-000020640000}"/>
    <cellStyle name="40% - Accent3 7 3 3" xfId="25646" xr:uid="{00000000-0005-0000-0000-000021640000}"/>
    <cellStyle name="40% - Accent3 7 3 3 2" xfId="25647" xr:uid="{00000000-0005-0000-0000-000022640000}"/>
    <cellStyle name="40% - Accent3 7 3 3 2 2" xfId="25648" xr:uid="{00000000-0005-0000-0000-000023640000}"/>
    <cellStyle name="40% - Accent3 7 3 3 3" xfId="25649" xr:uid="{00000000-0005-0000-0000-000024640000}"/>
    <cellStyle name="40% - Accent3 7 3 3 4" xfId="25650" xr:uid="{00000000-0005-0000-0000-000025640000}"/>
    <cellStyle name="40% - Accent3 7 3 4" xfId="25651" xr:uid="{00000000-0005-0000-0000-000026640000}"/>
    <cellStyle name="40% - Accent3 7 3 4 2" xfId="25652" xr:uid="{00000000-0005-0000-0000-000027640000}"/>
    <cellStyle name="40% - Accent3 7 3 4 2 2" xfId="25653" xr:uid="{00000000-0005-0000-0000-000028640000}"/>
    <cellStyle name="40% - Accent3 7 3 4 3" xfId="25654" xr:uid="{00000000-0005-0000-0000-000029640000}"/>
    <cellStyle name="40% - Accent3 7 3 4 4" xfId="25655" xr:uid="{00000000-0005-0000-0000-00002A640000}"/>
    <cellStyle name="40% - Accent3 7 3 5" xfId="25656" xr:uid="{00000000-0005-0000-0000-00002B640000}"/>
    <cellStyle name="40% - Accent3 7 3 5 2" xfId="25657" xr:uid="{00000000-0005-0000-0000-00002C640000}"/>
    <cellStyle name="40% - Accent3 7 3 6" xfId="25658" xr:uid="{00000000-0005-0000-0000-00002D640000}"/>
    <cellStyle name="40% - Accent3 7 3 7" xfId="25659" xr:uid="{00000000-0005-0000-0000-00002E640000}"/>
    <cellStyle name="40% - Accent3 7 4" xfId="25660" xr:uid="{00000000-0005-0000-0000-00002F640000}"/>
    <cellStyle name="40% - Accent3 7 5" xfId="25661" xr:uid="{00000000-0005-0000-0000-000030640000}"/>
    <cellStyle name="40% - Accent3 7 5 2" xfId="25662" xr:uid="{00000000-0005-0000-0000-000031640000}"/>
    <cellStyle name="40% - Accent3 7 5 2 2" xfId="25663" xr:uid="{00000000-0005-0000-0000-000032640000}"/>
    <cellStyle name="40% - Accent3 7 5 2 2 2" xfId="25664" xr:uid="{00000000-0005-0000-0000-000033640000}"/>
    <cellStyle name="40% - Accent3 7 5 2 3" xfId="25665" xr:uid="{00000000-0005-0000-0000-000034640000}"/>
    <cellStyle name="40% - Accent3 7 5 2 4" xfId="25666" xr:uid="{00000000-0005-0000-0000-000035640000}"/>
    <cellStyle name="40% - Accent3 7 5 3" xfId="25667" xr:uid="{00000000-0005-0000-0000-000036640000}"/>
    <cellStyle name="40% - Accent3 7 5 3 2" xfId="25668" xr:uid="{00000000-0005-0000-0000-000037640000}"/>
    <cellStyle name="40% - Accent3 7 5 3 2 2" xfId="25669" xr:uid="{00000000-0005-0000-0000-000038640000}"/>
    <cellStyle name="40% - Accent3 7 5 3 3" xfId="25670" xr:uid="{00000000-0005-0000-0000-000039640000}"/>
    <cellStyle name="40% - Accent3 7 5 3 4" xfId="25671" xr:uid="{00000000-0005-0000-0000-00003A640000}"/>
    <cellStyle name="40% - Accent3 7 5 4" xfId="25672" xr:uid="{00000000-0005-0000-0000-00003B640000}"/>
    <cellStyle name="40% - Accent3 7 5 4 2" xfId="25673" xr:uid="{00000000-0005-0000-0000-00003C640000}"/>
    <cellStyle name="40% - Accent3 7 5 5" xfId="25674" xr:uid="{00000000-0005-0000-0000-00003D640000}"/>
    <cellStyle name="40% - Accent3 7 5 6" xfId="25675" xr:uid="{00000000-0005-0000-0000-00003E640000}"/>
    <cellStyle name="40% - Accent3 7 6" xfId="25676" xr:uid="{00000000-0005-0000-0000-00003F640000}"/>
    <cellStyle name="40% - Accent3 7 6 2" xfId="25677" xr:uid="{00000000-0005-0000-0000-000040640000}"/>
    <cellStyle name="40% - Accent3 7 6 2 2" xfId="25678" xr:uid="{00000000-0005-0000-0000-000041640000}"/>
    <cellStyle name="40% - Accent3 7 6 3" xfId="25679" xr:uid="{00000000-0005-0000-0000-000042640000}"/>
    <cellStyle name="40% - Accent3 7 6 4" xfId="25680" xr:uid="{00000000-0005-0000-0000-000043640000}"/>
    <cellStyle name="40% - Accent3 7 7" xfId="25681" xr:uid="{00000000-0005-0000-0000-000044640000}"/>
    <cellStyle name="40% - Accent3 7 7 2" xfId="25682" xr:uid="{00000000-0005-0000-0000-000045640000}"/>
    <cellStyle name="40% - Accent3 7 7 2 2" xfId="25683" xr:uid="{00000000-0005-0000-0000-000046640000}"/>
    <cellStyle name="40% - Accent3 7 7 3" xfId="25684" xr:uid="{00000000-0005-0000-0000-000047640000}"/>
    <cellStyle name="40% - Accent3 7 7 4" xfId="25685" xr:uid="{00000000-0005-0000-0000-000048640000}"/>
    <cellStyle name="40% - Accent3 7 8" xfId="25686" xr:uid="{00000000-0005-0000-0000-000049640000}"/>
    <cellStyle name="40% - Accent3 7 8 2" xfId="25687" xr:uid="{00000000-0005-0000-0000-00004A640000}"/>
    <cellStyle name="40% - Accent3 7 9" xfId="25688" xr:uid="{00000000-0005-0000-0000-00004B640000}"/>
    <cellStyle name="40% - Accent3 8" xfId="25689" xr:uid="{00000000-0005-0000-0000-00004C640000}"/>
    <cellStyle name="40% - Accent3 8 10" xfId="25690" xr:uid="{00000000-0005-0000-0000-00004D640000}"/>
    <cellStyle name="40% - Accent3 8 2" xfId="25691" xr:uid="{00000000-0005-0000-0000-00004E640000}"/>
    <cellStyle name="40% - Accent3 8 2 2" xfId="25692" xr:uid="{00000000-0005-0000-0000-00004F640000}"/>
    <cellStyle name="40% - Accent3 8 2 2 2" xfId="25693" xr:uid="{00000000-0005-0000-0000-000050640000}"/>
    <cellStyle name="40% - Accent3 8 2 2 2 2" xfId="25694" xr:uid="{00000000-0005-0000-0000-000051640000}"/>
    <cellStyle name="40% - Accent3 8 2 2 2 2 2" xfId="25695" xr:uid="{00000000-0005-0000-0000-000052640000}"/>
    <cellStyle name="40% - Accent3 8 2 2 2 2 2 2" xfId="25696" xr:uid="{00000000-0005-0000-0000-000053640000}"/>
    <cellStyle name="40% - Accent3 8 2 2 2 2 3" xfId="25697" xr:uid="{00000000-0005-0000-0000-000054640000}"/>
    <cellStyle name="40% - Accent3 8 2 2 2 2 4" xfId="25698" xr:uid="{00000000-0005-0000-0000-000055640000}"/>
    <cellStyle name="40% - Accent3 8 2 2 2 3" xfId="25699" xr:uid="{00000000-0005-0000-0000-000056640000}"/>
    <cellStyle name="40% - Accent3 8 2 2 2 3 2" xfId="25700" xr:uid="{00000000-0005-0000-0000-000057640000}"/>
    <cellStyle name="40% - Accent3 8 2 2 2 3 2 2" xfId="25701" xr:uid="{00000000-0005-0000-0000-000058640000}"/>
    <cellStyle name="40% - Accent3 8 2 2 2 3 3" xfId="25702" xr:uid="{00000000-0005-0000-0000-000059640000}"/>
    <cellStyle name="40% - Accent3 8 2 2 2 3 4" xfId="25703" xr:uid="{00000000-0005-0000-0000-00005A640000}"/>
    <cellStyle name="40% - Accent3 8 2 2 2 4" xfId="25704" xr:uid="{00000000-0005-0000-0000-00005B640000}"/>
    <cellStyle name="40% - Accent3 8 2 2 2 4 2" xfId="25705" xr:uid="{00000000-0005-0000-0000-00005C640000}"/>
    <cellStyle name="40% - Accent3 8 2 2 2 5" xfId="25706" xr:uid="{00000000-0005-0000-0000-00005D640000}"/>
    <cellStyle name="40% - Accent3 8 2 2 2 6" xfId="25707" xr:uid="{00000000-0005-0000-0000-00005E640000}"/>
    <cellStyle name="40% - Accent3 8 2 2 3" xfId="25708" xr:uid="{00000000-0005-0000-0000-00005F640000}"/>
    <cellStyle name="40% - Accent3 8 2 2 3 2" xfId="25709" xr:uid="{00000000-0005-0000-0000-000060640000}"/>
    <cellStyle name="40% - Accent3 8 2 2 3 2 2" xfId="25710" xr:uid="{00000000-0005-0000-0000-000061640000}"/>
    <cellStyle name="40% - Accent3 8 2 2 3 3" xfId="25711" xr:uid="{00000000-0005-0000-0000-000062640000}"/>
    <cellStyle name="40% - Accent3 8 2 2 3 4" xfId="25712" xr:uid="{00000000-0005-0000-0000-000063640000}"/>
    <cellStyle name="40% - Accent3 8 2 2 4" xfId="25713" xr:uid="{00000000-0005-0000-0000-000064640000}"/>
    <cellStyle name="40% - Accent3 8 2 2 4 2" xfId="25714" xr:uid="{00000000-0005-0000-0000-000065640000}"/>
    <cellStyle name="40% - Accent3 8 2 2 4 2 2" xfId="25715" xr:uid="{00000000-0005-0000-0000-000066640000}"/>
    <cellStyle name="40% - Accent3 8 2 2 4 3" xfId="25716" xr:uid="{00000000-0005-0000-0000-000067640000}"/>
    <cellStyle name="40% - Accent3 8 2 2 4 4" xfId="25717" xr:uid="{00000000-0005-0000-0000-000068640000}"/>
    <cellStyle name="40% - Accent3 8 2 2 5" xfId="25718" xr:uid="{00000000-0005-0000-0000-000069640000}"/>
    <cellStyle name="40% - Accent3 8 2 2 5 2" xfId="25719" xr:uid="{00000000-0005-0000-0000-00006A640000}"/>
    <cellStyle name="40% - Accent3 8 2 2 6" xfId="25720" xr:uid="{00000000-0005-0000-0000-00006B640000}"/>
    <cellStyle name="40% - Accent3 8 2 2 7" xfId="25721" xr:uid="{00000000-0005-0000-0000-00006C640000}"/>
    <cellStyle name="40% - Accent3 8 2 3" xfId="25722" xr:uid="{00000000-0005-0000-0000-00006D640000}"/>
    <cellStyle name="40% - Accent3 8 2 3 2" xfId="25723" xr:uid="{00000000-0005-0000-0000-00006E640000}"/>
    <cellStyle name="40% - Accent3 8 2 3 2 2" xfId="25724" xr:uid="{00000000-0005-0000-0000-00006F640000}"/>
    <cellStyle name="40% - Accent3 8 2 3 2 2 2" xfId="25725" xr:uid="{00000000-0005-0000-0000-000070640000}"/>
    <cellStyle name="40% - Accent3 8 2 3 2 3" xfId="25726" xr:uid="{00000000-0005-0000-0000-000071640000}"/>
    <cellStyle name="40% - Accent3 8 2 3 2 4" xfId="25727" xr:uid="{00000000-0005-0000-0000-000072640000}"/>
    <cellStyle name="40% - Accent3 8 2 3 3" xfId="25728" xr:uid="{00000000-0005-0000-0000-000073640000}"/>
    <cellStyle name="40% - Accent3 8 2 3 3 2" xfId="25729" xr:uid="{00000000-0005-0000-0000-000074640000}"/>
    <cellStyle name="40% - Accent3 8 2 3 3 2 2" xfId="25730" xr:uid="{00000000-0005-0000-0000-000075640000}"/>
    <cellStyle name="40% - Accent3 8 2 3 3 3" xfId="25731" xr:uid="{00000000-0005-0000-0000-000076640000}"/>
    <cellStyle name="40% - Accent3 8 2 3 3 4" xfId="25732" xr:uid="{00000000-0005-0000-0000-000077640000}"/>
    <cellStyle name="40% - Accent3 8 2 3 4" xfId="25733" xr:uid="{00000000-0005-0000-0000-000078640000}"/>
    <cellStyle name="40% - Accent3 8 2 3 4 2" xfId="25734" xr:uid="{00000000-0005-0000-0000-000079640000}"/>
    <cellStyle name="40% - Accent3 8 2 3 5" xfId="25735" xr:uid="{00000000-0005-0000-0000-00007A640000}"/>
    <cellStyle name="40% - Accent3 8 2 3 6" xfId="25736" xr:uid="{00000000-0005-0000-0000-00007B640000}"/>
    <cellStyle name="40% - Accent3 8 2 4" xfId="25737" xr:uid="{00000000-0005-0000-0000-00007C640000}"/>
    <cellStyle name="40% - Accent3 8 2 4 2" xfId="25738" xr:uid="{00000000-0005-0000-0000-00007D640000}"/>
    <cellStyle name="40% - Accent3 8 2 4 2 2" xfId="25739" xr:uid="{00000000-0005-0000-0000-00007E640000}"/>
    <cellStyle name="40% - Accent3 8 2 4 3" xfId="25740" xr:uid="{00000000-0005-0000-0000-00007F640000}"/>
    <cellStyle name="40% - Accent3 8 2 4 4" xfId="25741" xr:uid="{00000000-0005-0000-0000-000080640000}"/>
    <cellStyle name="40% - Accent3 8 2 5" xfId="25742" xr:uid="{00000000-0005-0000-0000-000081640000}"/>
    <cellStyle name="40% - Accent3 8 2 5 2" xfId="25743" xr:uid="{00000000-0005-0000-0000-000082640000}"/>
    <cellStyle name="40% - Accent3 8 2 5 2 2" xfId="25744" xr:uid="{00000000-0005-0000-0000-000083640000}"/>
    <cellStyle name="40% - Accent3 8 2 5 3" xfId="25745" xr:uid="{00000000-0005-0000-0000-000084640000}"/>
    <cellStyle name="40% - Accent3 8 2 5 4" xfId="25746" xr:uid="{00000000-0005-0000-0000-000085640000}"/>
    <cellStyle name="40% - Accent3 8 2 6" xfId="25747" xr:uid="{00000000-0005-0000-0000-000086640000}"/>
    <cellStyle name="40% - Accent3 8 2 6 2" xfId="25748" xr:uid="{00000000-0005-0000-0000-000087640000}"/>
    <cellStyle name="40% - Accent3 8 2 7" xfId="25749" xr:uid="{00000000-0005-0000-0000-000088640000}"/>
    <cellStyle name="40% - Accent3 8 2 8" xfId="25750" xr:uid="{00000000-0005-0000-0000-000089640000}"/>
    <cellStyle name="40% - Accent3 8 3" xfId="25751" xr:uid="{00000000-0005-0000-0000-00008A640000}"/>
    <cellStyle name="40% - Accent3 8 3 2" xfId="25752" xr:uid="{00000000-0005-0000-0000-00008B640000}"/>
    <cellStyle name="40% - Accent3 8 3 2 2" xfId="25753" xr:uid="{00000000-0005-0000-0000-00008C640000}"/>
    <cellStyle name="40% - Accent3 8 3 2 2 2" xfId="25754" xr:uid="{00000000-0005-0000-0000-00008D640000}"/>
    <cellStyle name="40% - Accent3 8 3 2 2 2 2" xfId="25755" xr:uid="{00000000-0005-0000-0000-00008E640000}"/>
    <cellStyle name="40% - Accent3 8 3 2 2 3" xfId="25756" xr:uid="{00000000-0005-0000-0000-00008F640000}"/>
    <cellStyle name="40% - Accent3 8 3 2 2 4" xfId="25757" xr:uid="{00000000-0005-0000-0000-000090640000}"/>
    <cellStyle name="40% - Accent3 8 3 2 3" xfId="25758" xr:uid="{00000000-0005-0000-0000-000091640000}"/>
    <cellStyle name="40% - Accent3 8 3 2 3 2" xfId="25759" xr:uid="{00000000-0005-0000-0000-000092640000}"/>
    <cellStyle name="40% - Accent3 8 3 2 3 2 2" xfId="25760" xr:uid="{00000000-0005-0000-0000-000093640000}"/>
    <cellStyle name="40% - Accent3 8 3 2 3 3" xfId="25761" xr:uid="{00000000-0005-0000-0000-000094640000}"/>
    <cellStyle name="40% - Accent3 8 3 2 3 4" xfId="25762" xr:uid="{00000000-0005-0000-0000-000095640000}"/>
    <cellStyle name="40% - Accent3 8 3 2 4" xfId="25763" xr:uid="{00000000-0005-0000-0000-000096640000}"/>
    <cellStyle name="40% - Accent3 8 3 2 4 2" xfId="25764" xr:uid="{00000000-0005-0000-0000-000097640000}"/>
    <cellStyle name="40% - Accent3 8 3 2 5" xfId="25765" xr:uid="{00000000-0005-0000-0000-000098640000}"/>
    <cellStyle name="40% - Accent3 8 3 2 6" xfId="25766" xr:uid="{00000000-0005-0000-0000-000099640000}"/>
    <cellStyle name="40% - Accent3 8 3 3" xfId="25767" xr:uid="{00000000-0005-0000-0000-00009A640000}"/>
    <cellStyle name="40% - Accent3 8 3 3 2" xfId="25768" xr:uid="{00000000-0005-0000-0000-00009B640000}"/>
    <cellStyle name="40% - Accent3 8 3 3 2 2" xfId="25769" xr:uid="{00000000-0005-0000-0000-00009C640000}"/>
    <cellStyle name="40% - Accent3 8 3 3 3" xfId="25770" xr:uid="{00000000-0005-0000-0000-00009D640000}"/>
    <cellStyle name="40% - Accent3 8 3 3 4" xfId="25771" xr:uid="{00000000-0005-0000-0000-00009E640000}"/>
    <cellStyle name="40% - Accent3 8 3 4" xfId="25772" xr:uid="{00000000-0005-0000-0000-00009F640000}"/>
    <cellStyle name="40% - Accent3 8 3 4 2" xfId="25773" xr:uid="{00000000-0005-0000-0000-0000A0640000}"/>
    <cellStyle name="40% - Accent3 8 3 4 2 2" xfId="25774" xr:uid="{00000000-0005-0000-0000-0000A1640000}"/>
    <cellStyle name="40% - Accent3 8 3 4 3" xfId="25775" xr:uid="{00000000-0005-0000-0000-0000A2640000}"/>
    <cellStyle name="40% - Accent3 8 3 4 4" xfId="25776" xr:uid="{00000000-0005-0000-0000-0000A3640000}"/>
    <cellStyle name="40% - Accent3 8 3 5" xfId="25777" xr:uid="{00000000-0005-0000-0000-0000A4640000}"/>
    <cellStyle name="40% - Accent3 8 3 5 2" xfId="25778" xr:uid="{00000000-0005-0000-0000-0000A5640000}"/>
    <cellStyle name="40% - Accent3 8 3 6" xfId="25779" xr:uid="{00000000-0005-0000-0000-0000A6640000}"/>
    <cellStyle name="40% - Accent3 8 3 7" xfId="25780" xr:uid="{00000000-0005-0000-0000-0000A7640000}"/>
    <cellStyle name="40% - Accent3 8 4" xfId="25781" xr:uid="{00000000-0005-0000-0000-0000A8640000}"/>
    <cellStyle name="40% - Accent3 8 5" xfId="25782" xr:uid="{00000000-0005-0000-0000-0000A9640000}"/>
    <cellStyle name="40% - Accent3 8 5 2" xfId="25783" xr:uid="{00000000-0005-0000-0000-0000AA640000}"/>
    <cellStyle name="40% - Accent3 8 5 2 2" xfId="25784" xr:uid="{00000000-0005-0000-0000-0000AB640000}"/>
    <cellStyle name="40% - Accent3 8 5 2 2 2" xfId="25785" xr:uid="{00000000-0005-0000-0000-0000AC640000}"/>
    <cellStyle name="40% - Accent3 8 5 2 3" xfId="25786" xr:uid="{00000000-0005-0000-0000-0000AD640000}"/>
    <cellStyle name="40% - Accent3 8 5 2 4" xfId="25787" xr:uid="{00000000-0005-0000-0000-0000AE640000}"/>
    <cellStyle name="40% - Accent3 8 5 3" xfId="25788" xr:uid="{00000000-0005-0000-0000-0000AF640000}"/>
    <cellStyle name="40% - Accent3 8 5 3 2" xfId="25789" xr:uid="{00000000-0005-0000-0000-0000B0640000}"/>
    <cellStyle name="40% - Accent3 8 5 3 2 2" xfId="25790" xr:uid="{00000000-0005-0000-0000-0000B1640000}"/>
    <cellStyle name="40% - Accent3 8 5 3 3" xfId="25791" xr:uid="{00000000-0005-0000-0000-0000B2640000}"/>
    <cellStyle name="40% - Accent3 8 5 3 4" xfId="25792" xr:uid="{00000000-0005-0000-0000-0000B3640000}"/>
    <cellStyle name="40% - Accent3 8 5 4" xfId="25793" xr:uid="{00000000-0005-0000-0000-0000B4640000}"/>
    <cellStyle name="40% - Accent3 8 5 4 2" xfId="25794" xr:uid="{00000000-0005-0000-0000-0000B5640000}"/>
    <cellStyle name="40% - Accent3 8 5 5" xfId="25795" xr:uid="{00000000-0005-0000-0000-0000B6640000}"/>
    <cellStyle name="40% - Accent3 8 5 6" xfId="25796" xr:uid="{00000000-0005-0000-0000-0000B7640000}"/>
    <cellStyle name="40% - Accent3 8 6" xfId="25797" xr:uid="{00000000-0005-0000-0000-0000B8640000}"/>
    <cellStyle name="40% - Accent3 8 6 2" xfId="25798" xr:uid="{00000000-0005-0000-0000-0000B9640000}"/>
    <cellStyle name="40% - Accent3 8 6 2 2" xfId="25799" xr:uid="{00000000-0005-0000-0000-0000BA640000}"/>
    <cellStyle name="40% - Accent3 8 6 3" xfId="25800" xr:uid="{00000000-0005-0000-0000-0000BB640000}"/>
    <cellStyle name="40% - Accent3 8 6 4" xfId="25801" xr:uid="{00000000-0005-0000-0000-0000BC640000}"/>
    <cellStyle name="40% - Accent3 8 7" xfId="25802" xr:uid="{00000000-0005-0000-0000-0000BD640000}"/>
    <cellStyle name="40% - Accent3 8 7 2" xfId="25803" xr:uid="{00000000-0005-0000-0000-0000BE640000}"/>
    <cellStyle name="40% - Accent3 8 7 2 2" xfId="25804" xr:uid="{00000000-0005-0000-0000-0000BF640000}"/>
    <cellStyle name="40% - Accent3 8 7 3" xfId="25805" xr:uid="{00000000-0005-0000-0000-0000C0640000}"/>
    <cellStyle name="40% - Accent3 8 7 4" xfId="25806" xr:uid="{00000000-0005-0000-0000-0000C1640000}"/>
    <cellStyle name="40% - Accent3 8 8" xfId="25807" xr:uid="{00000000-0005-0000-0000-0000C2640000}"/>
    <cellStyle name="40% - Accent3 8 8 2" xfId="25808" xr:uid="{00000000-0005-0000-0000-0000C3640000}"/>
    <cellStyle name="40% - Accent3 8 9" xfId="25809" xr:uid="{00000000-0005-0000-0000-0000C4640000}"/>
    <cellStyle name="40% - Accent3 9" xfId="25810" xr:uid="{00000000-0005-0000-0000-0000C5640000}"/>
    <cellStyle name="40% - Accent3 9 10" xfId="25811" xr:uid="{00000000-0005-0000-0000-0000C6640000}"/>
    <cellStyle name="40% - Accent3 9 2" xfId="25812" xr:uid="{00000000-0005-0000-0000-0000C7640000}"/>
    <cellStyle name="40% - Accent3 9 2 2" xfId="25813" xr:uid="{00000000-0005-0000-0000-0000C8640000}"/>
    <cellStyle name="40% - Accent3 9 2 2 2" xfId="25814" xr:uid="{00000000-0005-0000-0000-0000C9640000}"/>
    <cellStyle name="40% - Accent3 9 2 2 2 2" xfId="25815" xr:uid="{00000000-0005-0000-0000-0000CA640000}"/>
    <cellStyle name="40% - Accent3 9 2 2 2 2 2" xfId="25816" xr:uid="{00000000-0005-0000-0000-0000CB640000}"/>
    <cellStyle name="40% - Accent3 9 2 2 2 2 2 2" xfId="25817" xr:uid="{00000000-0005-0000-0000-0000CC640000}"/>
    <cellStyle name="40% - Accent3 9 2 2 2 2 3" xfId="25818" xr:uid="{00000000-0005-0000-0000-0000CD640000}"/>
    <cellStyle name="40% - Accent3 9 2 2 2 2 4" xfId="25819" xr:uid="{00000000-0005-0000-0000-0000CE640000}"/>
    <cellStyle name="40% - Accent3 9 2 2 2 3" xfId="25820" xr:uid="{00000000-0005-0000-0000-0000CF640000}"/>
    <cellStyle name="40% - Accent3 9 2 2 2 3 2" xfId="25821" xr:uid="{00000000-0005-0000-0000-0000D0640000}"/>
    <cellStyle name="40% - Accent3 9 2 2 2 3 2 2" xfId="25822" xr:uid="{00000000-0005-0000-0000-0000D1640000}"/>
    <cellStyle name="40% - Accent3 9 2 2 2 3 3" xfId="25823" xr:uid="{00000000-0005-0000-0000-0000D2640000}"/>
    <cellStyle name="40% - Accent3 9 2 2 2 3 4" xfId="25824" xr:uid="{00000000-0005-0000-0000-0000D3640000}"/>
    <cellStyle name="40% - Accent3 9 2 2 2 4" xfId="25825" xr:uid="{00000000-0005-0000-0000-0000D4640000}"/>
    <cellStyle name="40% - Accent3 9 2 2 2 4 2" xfId="25826" xr:uid="{00000000-0005-0000-0000-0000D5640000}"/>
    <cellStyle name="40% - Accent3 9 2 2 2 5" xfId="25827" xr:uid="{00000000-0005-0000-0000-0000D6640000}"/>
    <cellStyle name="40% - Accent3 9 2 2 2 6" xfId="25828" xr:uid="{00000000-0005-0000-0000-0000D7640000}"/>
    <cellStyle name="40% - Accent3 9 2 2 3" xfId="25829" xr:uid="{00000000-0005-0000-0000-0000D8640000}"/>
    <cellStyle name="40% - Accent3 9 2 2 3 2" xfId="25830" xr:uid="{00000000-0005-0000-0000-0000D9640000}"/>
    <cellStyle name="40% - Accent3 9 2 2 3 2 2" xfId="25831" xr:uid="{00000000-0005-0000-0000-0000DA640000}"/>
    <cellStyle name="40% - Accent3 9 2 2 3 3" xfId="25832" xr:uid="{00000000-0005-0000-0000-0000DB640000}"/>
    <cellStyle name="40% - Accent3 9 2 2 3 4" xfId="25833" xr:uid="{00000000-0005-0000-0000-0000DC640000}"/>
    <cellStyle name="40% - Accent3 9 2 2 4" xfId="25834" xr:uid="{00000000-0005-0000-0000-0000DD640000}"/>
    <cellStyle name="40% - Accent3 9 2 2 4 2" xfId="25835" xr:uid="{00000000-0005-0000-0000-0000DE640000}"/>
    <cellStyle name="40% - Accent3 9 2 2 4 2 2" xfId="25836" xr:uid="{00000000-0005-0000-0000-0000DF640000}"/>
    <cellStyle name="40% - Accent3 9 2 2 4 3" xfId="25837" xr:uid="{00000000-0005-0000-0000-0000E0640000}"/>
    <cellStyle name="40% - Accent3 9 2 2 4 4" xfId="25838" xr:uid="{00000000-0005-0000-0000-0000E1640000}"/>
    <cellStyle name="40% - Accent3 9 2 2 5" xfId="25839" xr:uid="{00000000-0005-0000-0000-0000E2640000}"/>
    <cellStyle name="40% - Accent3 9 2 2 5 2" xfId="25840" xr:uid="{00000000-0005-0000-0000-0000E3640000}"/>
    <cellStyle name="40% - Accent3 9 2 2 6" xfId="25841" xr:uid="{00000000-0005-0000-0000-0000E4640000}"/>
    <cellStyle name="40% - Accent3 9 2 2 7" xfId="25842" xr:uid="{00000000-0005-0000-0000-0000E5640000}"/>
    <cellStyle name="40% - Accent3 9 2 3" xfId="25843" xr:uid="{00000000-0005-0000-0000-0000E6640000}"/>
    <cellStyle name="40% - Accent3 9 2 3 2" xfId="25844" xr:uid="{00000000-0005-0000-0000-0000E7640000}"/>
    <cellStyle name="40% - Accent3 9 2 3 2 2" xfId="25845" xr:uid="{00000000-0005-0000-0000-0000E8640000}"/>
    <cellStyle name="40% - Accent3 9 2 3 2 2 2" xfId="25846" xr:uid="{00000000-0005-0000-0000-0000E9640000}"/>
    <cellStyle name="40% - Accent3 9 2 3 2 3" xfId="25847" xr:uid="{00000000-0005-0000-0000-0000EA640000}"/>
    <cellStyle name="40% - Accent3 9 2 3 2 4" xfId="25848" xr:uid="{00000000-0005-0000-0000-0000EB640000}"/>
    <cellStyle name="40% - Accent3 9 2 3 3" xfId="25849" xr:uid="{00000000-0005-0000-0000-0000EC640000}"/>
    <cellStyle name="40% - Accent3 9 2 3 3 2" xfId="25850" xr:uid="{00000000-0005-0000-0000-0000ED640000}"/>
    <cellStyle name="40% - Accent3 9 2 3 3 2 2" xfId="25851" xr:uid="{00000000-0005-0000-0000-0000EE640000}"/>
    <cellStyle name="40% - Accent3 9 2 3 3 3" xfId="25852" xr:uid="{00000000-0005-0000-0000-0000EF640000}"/>
    <cellStyle name="40% - Accent3 9 2 3 3 4" xfId="25853" xr:uid="{00000000-0005-0000-0000-0000F0640000}"/>
    <cellStyle name="40% - Accent3 9 2 3 4" xfId="25854" xr:uid="{00000000-0005-0000-0000-0000F1640000}"/>
    <cellStyle name="40% - Accent3 9 2 3 4 2" xfId="25855" xr:uid="{00000000-0005-0000-0000-0000F2640000}"/>
    <cellStyle name="40% - Accent3 9 2 3 5" xfId="25856" xr:uid="{00000000-0005-0000-0000-0000F3640000}"/>
    <cellStyle name="40% - Accent3 9 2 3 6" xfId="25857" xr:uid="{00000000-0005-0000-0000-0000F4640000}"/>
    <cellStyle name="40% - Accent3 9 2 4" xfId="25858" xr:uid="{00000000-0005-0000-0000-0000F5640000}"/>
    <cellStyle name="40% - Accent3 9 2 4 2" xfId="25859" xr:uid="{00000000-0005-0000-0000-0000F6640000}"/>
    <cellStyle name="40% - Accent3 9 2 4 2 2" xfId="25860" xr:uid="{00000000-0005-0000-0000-0000F7640000}"/>
    <cellStyle name="40% - Accent3 9 2 4 3" xfId="25861" xr:uid="{00000000-0005-0000-0000-0000F8640000}"/>
    <cellStyle name="40% - Accent3 9 2 4 4" xfId="25862" xr:uid="{00000000-0005-0000-0000-0000F9640000}"/>
    <cellStyle name="40% - Accent3 9 2 5" xfId="25863" xr:uid="{00000000-0005-0000-0000-0000FA640000}"/>
    <cellStyle name="40% - Accent3 9 2 5 2" xfId="25864" xr:uid="{00000000-0005-0000-0000-0000FB640000}"/>
    <cellStyle name="40% - Accent3 9 2 5 2 2" xfId="25865" xr:uid="{00000000-0005-0000-0000-0000FC640000}"/>
    <cellStyle name="40% - Accent3 9 2 5 3" xfId="25866" xr:uid="{00000000-0005-0000-0000-0000FD640000}"/>
    <cellStyle name="40% - Accent3 9 2 5 4" xfId="25867" xr:uid="{00000000-0005-0000-0000-0000FE640000}"/>
    <cellStyle name="40% - Accent3 9 2 6" xfId="25868" xr:uid="{00000000-0005-0000-0000-0000FF640000}"/>
    <cellStyle name="40% - Accent3 9 2 6 2" xfId="25869" xr:uid="{00000000-0005-0000-0000-000000650000}"/>
    <cellStyle name="40% - Accent3 9 2 7" xfId="25870" xr:uid="{00000000-0005-0000-0000-000001650000}"/>
    <cellStyle name="40% - Accent3 9 2 8" xfId="25871" xr:uid="{00000000-0005-0000-0000-000002650000}"/>
    <cellStyle name="40% - Accent3 9 3" xfId="25872" xr:uid="{00000000-0005-0000-0000-000003650000}"/>
    <cellStyle name="40% - Accent3 9 3 2" xfId="25873" xr:uid="{00000000-0005-0000-0000-000004650000}"/>
    <cellStyle name="40% - Accent3 9 3 2 2" xfId="25874" xr:uid="{00000000-0005-0000-0000-000005650000}"/>
    <cellStyle name="40% - Accent3 9 3 2 2 2" xfId="25875" xr:uid="{00000000-0005-0000-0000-000006650000}"/>
    <cellStyle name="40% - Accent3 9 3 2 2 2 2" xfId="25876" xr:uid="{00000000-0005-0000-0000-000007650000}"/>
    <cellStyle name="40% - Accent3 9 3 2 2 3" xfId="25877" xr:uid="{00000000-0005-0000-0000-000008650000}"/>
    <cellStyle name="40% - Accent3 9 3 2 2 4" xfId="25878" xr:uid="{00000000-0005-0000-0000-000009650000}"/>
    <cellStyle name="40% - Accent3 9 3 2 3" xfId="25879" xr:uid="{00000000-0005-0000-0000-00000A650000}"/>
    <cellStyle name="40% - Accent3 9 3 2 3 2" xfId="25880" xr:uid="{00000000-0005-0000-0000-00000B650000}"/>
    <cellStyle name="40% - Accent3 9 3 2 3 2 2" xfId="25881" xr:uid="{00000000-0005-0000-0000-00000C650000}"/>
    <cellStyle name="40% - Accent3 9 3 2 3 3" xfId="25882" xr:uid="{00000000-0005-0000-0000-00000D650000}"/>
    <cellStyle name="40% - Accent3 9 3 2 3 4" xfId="25883" xr:uid="{00000000-0005-0000-0000-00000E650000}"/>
    <cellStyle name="40% - Accent3 9 3 2 4" xfId="25884" xr:uid="{00000000-0005-0000-0000-00000F650000}"/>
    <cellStyle name="40% - Accent3 9 3 2 4 2" xfId="25885" xr:uid="{00000000-0005-0000-0000-000010650000}"/>
    <cellStyle name="40% - Accent3 9 3 2 5" xfId="25886" xr:uid="{00000000-0005-0000-0000-000011650000}"/>
    <cellStyle name="40% - Accent3 9 3 2 6" xfId="25887" xr:uid="{00000000-0005-0000-0000-000012650000}"/>
    <cellStyle name="40% - Accent3 9 3 3" xfId="25888" xr:uid="{00000000-0005-0000-0000-000013650000}"/>
    <cellStyle name="40% - Accent3 9 3 3 2" xfId="25889" xr:uid="{00000000-0005-0000-0000-000014650000}"/>
    <cellStyle name="40% - Accent3 9 3 3 2 2" xfId="25890" xr:uid="{00000000-0005-0000-0000-000015650000}"/>
    <cellStyle name="40% - Accent3 9 3 3 3" xfId="25891" xr:uid="{00000000-0005-0000-0000-000016650000}"/>
    <cellStyle name="40% - Accent3 9 3 3 4" xfId="25892" xr:uid="{00000000-0005-0000-0000-000017650000}"/>
    <cellStyle name="40% - Accent3 9 3 4" xfId="25893" xr:uid="{00000000-0005-0000-0000-000018650000}"/>
    <cellStyle name="40% - Accent3 9 3 4 2" xfId="25894" xr:uid="{00000000-0005-0000-0000-000019650000}"/>
    <cellStyle name="40% - Accent3 9 3 4 2 2" xfId="25895" xr:uid="{00000000-0005-0000-0000-00001A650000}"/>
    <cellStyle name="40% - Accent3 9 3 4 3" xfId="25896" xr:uid="{00000000-0005-0000-0000-00001B650000}"/>
    <cellStyle name="40% - Accent3 9 3 4 4" xfId="25897" xr:uid="{00000000-0005-0000-0000-00001C650000}"/>
    <cellStyle name="40% - Accent3 9 3 5" xfId="25898" xr:uid="{00000000-0005-0000-0000-00001D650000}"/>
    <cellStyle name="40% - Accent3 9 3 5 2" xfId="25899" xr:uid="{00000000-0005-0000-0000-00001E650000}"/>
    <cellStyle name="40% - Accent3 9 3 6" xfId="25900" xr:uid="{00000000-0005-0000-0000-00001F650000}"/>
    <cellStyle name="40% - Accent3 9 3 7" xfId="25901" xr:uid="{00000000-0005-0000-0000-000020650000}"/>
    <cellStyle name="40% - Accent3 9 4" xfId="25902" xr:uid="{00000000-0005-0000-0000-000021650000}"/>
    <cellStyle name="40% - Accent3 9 5" xfId="25903" xr:uid="{00000000-0005-0000-0000-000022650000}"/>
    <cellStyle name="40% - Accent3 9 5 2" xfId="25904" xr:uid="{00000000-0005-0000-0000-000023650000}"/>
    <cellStyle name="40% - Accent3 9 5 2 2" xfId="25905" xr:uid="{00000000-0005-0000-0000-000024650000}"/>
    <cellStyle name="40% - Accent3 9 5 2 2 2" xfId="25906" xr:uid="{00000000-0005-0000-0000-000025650000}"/>
    <cellStyle name="40% - Accent3 9 5 2 3" xfId="25907" xr:uid="{00000000-0005-0000-0000-000026650000}"/>
    <cellStyle name="40% - Accent3 9 5 2 4" xfId="25908" xr:uid="{00000000-0005-0000-0000-000027650000}"/>
    <cellStyle name="40% - Accent3 9 5 3" xfId="25909" xr:uid="{00000000-0005-0000-0000-000028650000}"/>
    <cellStyle name="40% - Accent3 9 5 3 2" xfId="25910" xr:uid="{00000000-0005-0000-0000-000029650000}"/>
    <cellStyle name="40% - Accent3 9 5 3 2 2" xfId="25911" xr:uid="{00000000-0005-0000-0000-00002A650000}"/>
    <cellStyle name="40% - Accent3 9 5 3 3" xfId="25912" xr:uid="{00000000-0005-0000-0000-00002B650000}"/>
    <cellStyle name="40% - Accent3 9 5 3 4" xfId="25913" xr:uid="{00000000-0005-0000-0000-00002C650000}"/>
    <cellStyle name="40% - Accent3 9 5 4" xfId="25914" xr:uid="{00000000-0005-0000-0000-00002D650000}"/>
    <cellStyle name="40% - Accent3 9 5 4 2" xfId="25915" xr:uid="{00000000-0005-0000-0000-00002E650000}"/>
    <cellStyle name="40% - Accent3 9 5 5" xfId="25916" xr:uid="{00000000-0005-0000-0000-00002F650000}"/>
    <cellStyle name="40% - Accent3 9 5 6" xfId="25917" xr:uid="{00000000-0005-0000-0000-000030650000}"/>
    <cellStyle name="40% - Accent3 9 6" xfId="25918" xr:uid="{00000000-0005-0000-0000-000031650000}"/>
    <cellStyle name="40% - Accent3 9 6 2" xfId="25919" xr:uid="{00000000-0005-0000-0000-000032650000}"/>
    <cellStyle name="40% - Accent3 9 6 2 2" xfId="25920" xr:uid="{00000000-0005-0000-0000-000033650000}"/>
    <cellStyle name="40% - Accent3 9 6 3" xfId="25921" xr:uid="{00000000-0005-0000-0000-000034650000}"/>
    <cellStyle name="40% - Accent3 9 6 4" xfId="25922" xr:uid="{00000000-0005-0000-0000-000035650000}"/>
    <cellStyle name="40% - Accent3 9 7" xfId="25923" xr:uid="{00000000-0005-0000-0000-000036650000}"/>
    <cellStyle name="40% - Accent3 9 7 2" xfId="25924" xr:uid="{00000000-0005-0000-0000-000037650000}"/>
    <cellStyle name="40% - Accent3 9 7 2 2" xfId="25925" xr:uid="{00000000-0005-0000-0000-000038650000}"/>
    <cellStyle name="40% - Accent3 9 7 3" xfId="25926" xr:uid="{00000000-0005-0000-0000-000039650000}"/>
    <cellStyle name="40% - Accent3 9 7 4" xfId="25927" xr:uid="{00000000-0005-0000-0000-00003A650000}"/>
    <cellStyle name="40% - Accent3 9 8" xfId="25928" xr:uid="{00000000-0005-0000-0000-00003B650000}"/>
    <cellStyle name="40% - Accent3 9 8 2" xfId="25929" xr:uid="{00000000-0005-0000-0000-00003C650000}"/>
    <cellStyle name="40% - Accent3 9 9" xfId="25930" xr:uid="{00000000-0005-0000-0000-00003D650000}"/>
    <cellStyle name="40% - Accent4 10" xfId="25931" xr:uid="{00000000-0005-0000-0000-00003E650000}"/>
    <cellStyle name="40% - Accent4 10 2" xfId="25932" xr:uid="{00000000-0005-0000-0000-00003F650000}"/>
    <cellStyle name="40% - Accent4 10 2 2" xfId="25933" xr:uid="{00000000-0005-0000-0000-000040650000}"/>
    <cellStyle name="40% - Accent4 10 2 2 2" xfId="25934" xr:uid="{00000000-0005-0000-0000-000041650000}"/>
    <cellStyle name="40% - Accent4 10 2 2 2 2" xfId="25935" xr:uid="{00000000-0005-0000-0000-000042650000}"/>
    <cellStyle name="40% - Accent4 10 2 2 2 2 2" xfId="25936" xr:uid="{00000000-0005-0000-0000-000043650000}"/>
    <cellStyle name="40% - Accent4 10 2 2 2 3" xfId="25937" xr:uid="{00000000-0005-0000-0000-000044650000}"/>
    <cellStyle name="40% - Accent4 10 2 2 2 4" xfId="25938" xr:uid="{00000000-0005-0000-0000-000045650000}"/>
    <cellStyle name="40% - Accent4 10 2 2 3" xfId="25939" xr:uid="{00000000-0005-0000-0000-000046650000}"/>
    <cellStyle name="40% - Accent4 10 2 2 3 2" xfId="25940" xr:uid="{00000000-0005-0000-0000-000047650000}"/>
    <cellStyle name="40% - Accent4 10 2 2 3 2 2" xfId="25941" xr:uid="{00000000-0005-0000-0000-000048650000}"/>
    <cellStyle name="40% - Accent4 10 2 2 3 3" xfId="25942" xr:uid="{00000000-0005-0000-0000-000049650000}"/>
    <cellStyle name="40% - Accent4 10 2 2 3 4" xfId="25943" xr:uid="{00000000-0005-0000-0000-00004A650000}"/>
    <cellStyle name="40% - Accent4 10 2 2 4" xfId="25944" xr:uid="{00000000-0005-0000-0000-00004B650000}"/>
    <cellStyle name="40% - Accent4 10 2 2 4 2" xfId="25945" xr:uid="{00000000-0005-0000-0000-00004C650000}"/>
    <cellStyle name="40% - Accent4 10 2 2 5" xfId="25946" xr:uid="{00000000-0005-0000-0000-00004D650000}"/>
    <cellStyle name="40% - Accent4 10 2 2 6" xfId="25947" xr:uid="{00000000-0005-0000-0000-00004E650000}"/>
    <cellStyle name="40% - Accent4 10 2 3" xfId="25948" xr:uid="{00000000-0005-0000-0000-00004F650000}"/>
    <cellStyle name="40% - Accent4 10 2 3 2" xfId="25949" xr:uid="{00000000-0005-0000-0000-000050650000}"/>
    <cellStyle name="40% - Accent4 10 2 3 2 2" xfId="25950" xr:uid="{00000000-0005-0000-0000-000051650000}"/>
    <cellStyle name="40% - Accent4 10 2 3 3" xfId="25951" xr:uid="{00000000-0005-0000-0000-000052650000}"/>
    <cellStyle name="40% - Accent4 10 2 3 4" xfId="25952" xr:uid="{00000000-0005-0000-0000-000053650000}"/>
    <cellStyle name="40% - Accent4 10 2 4" xfId="25953" xr:uid="{00000000-0005-0000-0000-000054650000}"/>
    <cellStyle name="40% - Accent4 10 2 4 2" xfId="25954" xr:uid="{00000000-0005-0000-0000-000055650000}"/>
    <cellStyle name="40% - Accent4 10 2 4 2 2" xfId="25955" xr:uid="{00000000-0005-0000-0000-000056650000}"/>
    <cellStyle name="40% - Accent4 10 2 4 3" xfId="25956" xr:uid="{00000000-0005-0000-0000-000057650000}"/>
    <cellStyle name="40% - Accent4 10 2 4 4" xfId="25957" xr:uid="{00000000-0005-0000-0000-000058650000}"/>
    <cellStyle name="40% - Accent4 10 2 5" xfId="25958" xr:uid="{00000000-0005-0000-0000-000059650000}"/>
    <cellStyle name="40% - Accent4 10 2 5 2" xfId="25959" xr:uid="{00000000-0005-0000-0000-00005A650000}"/>
    <cellStyle name="40% - Accent4 10 2 6" xfId="25960" xr:uid="{00000000-0005-0000-0000-00005B650000}"/>
    <cellStyle name="40% - Accent4 10 2 7" xfId="25961" xr:uid="{00000000-0005-0000-0000-00005C650000}"/>
    <cellStyle name="40% - Accent4 10 3" xfId="25962" xr:uid="{00000000-0005-0000-0000-00005D650000}"/>
    <cellStyle name="40% - Accent4 10 4" xfId="25963" xr:uid="{00000000-0005-0000-0000-00005E650000}"/>
    <cellStyle name="40% - Accent4 10 4 2" xfId="25964" xr:uid="{00000000-0005-0000-0000-00005F650000}"/>
    <cellStyle name="40% - Accent4 10 4 2 2" xfId="25965" xr:uid="{00000000-0005-0000-0000-000060650000}"/>
    <cellStyle name="40% - Accent4 10 4 2 2 2" xfId="25966" xr:uid="{00000000-0005-0000-0000-000061650000}"/>
    <cellStyle name="40% - Accent4 10 4 2 3" xfId="25967" xr:uid="{00000000-0005-0000-0000-000062650000}"/>
    <cellStyle name="40% - Accent4 10 4 2 4" xfId="25968" xr:uid="{00000000-0005-0000-0000-000063650000}"/>
    <cellStyle name="40% - Accent4 10 4 3" xfId="25969" xr:uid="{00000000-0005-0000-0000-000064650000}"/>
    <cellStyle name="40% - Accent4 10 4 3 2" xfId="25970" xr:uid="{00000000-0005-0000-0000-000065650000}"/>
    <cellStyle name="40% - Accent4 10 4 3 2 2" xfId="25971" xr:uid="{00000000-0005-0000-0000-000066650000}"/>
    <cellStyle name="40% - Accent4 10 4 3 3" xfId="25972" xr:uid="{00000000-0005-0000-0000-000067650000}"/>
    <cellStyle name="40% - Accent4 10 4 3 4" xfId="25973" xr:uid="{00000000-0005-0000-0000-000068650000}"/>
    <cellStyle name="40% - Accent4 10 4 4" xfId="25974" xr:uid="{00000000-0005-0000-0000-000069650000}"/>
    <cellStyle name="40% - Accent4 10 4 4 2" xfId="25975" xr:uid="{00000000-0005-0000-0000-00006A650000}"/>
    <cellStyle name="40% - Accent4 10 4 5" xfId="25976" xr:uid="{00000000-0005-0000-0000-00006B650000}"/>
    <cellStyle name="40% - Accent4 10 4 6" xfId="25977" xr:uid="{00000000-0005-0000-0000-00006C650000}"/>
    <cellStyle name="40% - Accent4 10 5" xfId="25978" xr:uid="{00000000-0005-0000-0000-00006D650000}"/>
    <cellStyle name="40% - Accent4 10 5 2" xfId="25979" xr:uid="{00000000-0005-0000-0000-00006E650000}"/>
    <cellStyle name="40% - Accent4 10 5 2 2" xfId="25980" xr:uid="{00000000-0005-0000-0000-00006F650000}"/>
    <cellStyle name="40% - Accent4 10 5 3" xfId="25981" xr:uid="{00000000-0005-0000-0000-000070650000}"/>
    <cellStyle name="40% - Accent4 10 5 4" xfId="25982" xr:uid="{00000000-0005-0000-0000-000071650000}"/>
    <cellStyle name="40% - Accent4 10 6" xfId="25983" xr:uid="{00000000-0005-0000-0000-000072650000}"/>
    <cellStyle name="40% - Accent4 10 6 2" xfId="25984" xr:uid="{00000000-0005-0000-0000-000073650000}"/>
    <cellStyle name="40% - Accent4 10 6 2 2" xfId="25985" xr:uid="{00000000-0005-0000-0000-000074650000}"/>
    <cellStyle name="40% - Accent4 10 6 3" xfId="25986" xr:uid="{00000000-0005-0000-0000-000075650000}"/>
    <cellStyle name="40% - Accent4 10 6 4" xfId="25987" xr:uid="{00000000-0005-0000-0000-000076650000}"/>
    <cellStyle name="40% - Accent4 10 7" xfId="25988" xr:uid="{00000000-0005-0000-0000-000077650000}"/>
    <cellStyle name="40% - Accent4 10 7 2" xfId="25989" xr:uid="{00000000-0005-0000-0000-000078650000}"/>
    <cellStyle name="40% - Accent4 10 8" xfId="25990" xr:uid="{00000000-0005-0000-0000-000079650000}"/>
    <cellStyle name="40% - Accent4 10 9" xfId="25991" xr:uid="{00000000-0005-0000-0000-00007A650000}"/>
    <cellStyle name="40% - Accent4 11" xfId="25992" xr:uid="{00000000-0005-0000-0000-00007B650000}"/>
    <cellStyle name="40% - Accent4 11 2" xfId="25993" xr:uid="{00000000-0005-0000-0000-00007C650000}"/>
    <cellStyle name="40% - Accent4 11 3" xfId="25994" xr:uid="{00000000-0005-0000-0000-00007D650000}"/>
    <cellStyle name="40% - Accent4 11 3 2" xfId="25995" xr:uid="{00000000-0005-0000-0000-00007E650000}"/>
    <cellStyle name="40% - Accent4 11 3 2 2" xfId="25996" xr:uid="{00000000-0005-0000-0000-00007F650000}"/>
    <cellStyle name="40% - Accent4 11 3 2 2 2" xfId="25997" xr:uid="{00000000-0005-0000-0000-000080650000}"/>
    <cellStyle name="40% - Accent4 11 3 2 3" xfId="25998" xr:uid="{00000000-0005-0000-0000-000081650000}"/>
    <cellStyle name="40% - Accent4 11 3 2 4" xfId="25999" xr:uid="{00000000-0005-0000-0000-000082650000}"/>
    <cellStyle name="40% - Accent4 11 3 3" xfId="26000" xr:uid="{00000000-0005-0000-0000-000083650000}"/>
    <cellStyle name="40% - Accent4 11 3 3 2" xfId="26001" xr:uid="{00000000-0005-0000-0000-000084650000}"/>
    <cellStyle name="40% - Accent4 11 3 3 2 2" xfId="26002" xr:uid="{00000000-0005-0000-0000-000085650000}"/>
    <cellStyle name="40% - Accent4 11 3 3 3" xfId="26003" xr:uid="{00000000-0005-0000-0000-000086650000}"/>
    <cellStyle name="40% - Accent4 11 3 3 4" xfId="26004" xr:uid="{00000000-0005-0000-0000-000087650000}"/>
    <cellStyle name="40% - Accent4 11 3 4" xfId="26005" xr:uid="{00000000-0005-0000-0000-000088650000}"/>
    <cellStyle name="40% - Accent4 11 3 4 2" xfId="26006" xr:uid="{00000000-0005-0000-0000-000089650000}"/>
    <cellStyle name="40% - Accent4 11 3 5" xfId="26007" xr:uid="{00000000-0005-0000-0000-00008A650000}"/>
    <cellStyle name="40% - Accent4 11 3 6" xfId="26008" xr:uid="{00000000-0005-0000-0000-00008B650000}"/>
    <cellStyle name="40% - Accent4 11 4" xfId="26009" xr:uid="{00000000-0005-0000-0000-00008C650000}"/>
    <cellStyle name="40% - Accent4 11 4 2" xfId="26010" xr:uid="{00000000-0005-0000-0000-00008D650000}"/>
    <cellStyle name="40% - Accent4 11 4 2 2" xfId="26011" xr:uid="{00000000-0005-0000-0000-00008E650000}"/>
    <cellStyle name="40% - Accent4 11 4 3" xfId="26012" xr:uid="{00000000-0005-0000-0000-00008F650000}"/>
    <cellStyle name="40% - Accent4 11 4 4" xfId="26013" xr:uid="{00000000-0005-0000-0000-000090650000}"/>
    <cellStyle name="40% - Accent4 11 5" xfId="26014" xr:uid="{00000000-0005-0000-0000-000091650000}"/>
    <cellStyle name="40% - Accent4 11 5 2" xfId="26015" xr:uid="{00000000-0005-0000-0000-000092650000}"/>
    <cellStyle name="40% - Accent4 11 5 2 2" xfId="26016" xr:uid="{00000000-0005-0000-0000-000093650000}"/>
    <cellStyle name="40% - Accent4 11 5 3" xfId="26017" xr:uid="{00000000-0005-0000-0000-000094650000}"/>
    <cellStyle name="40% - Accent4 11 5 4" xfId="26018" xr:uid="{00000000-0005-0000-0000-000095650000}"/>
    <cellStyle name="40% - Accent4 11 6" xfId="26019" xr:uid="{00000000-0005-0000-0000-000096650000}"/>
    <cellStyle name="40% - Accent4 11 6 2" xfId="26020" xr:uid="{00000000-0005-0000-0000-000097650000}"/>
    <cellStyle name="40% - Accent4 11 7" xfId="26021" xr:uid="{00000000-0005-0000-0000-000098650000}"/>
    <cellStyle name="40% - Accent4 11 8" xfId="26022" xr:uid="{00000000-0005-0000-0000-000099650000}"/>
    <cellStyle name="40% - Accent4 12" xfId="26023" xr:uid="{00000000-0005-0000-0000-00009A650000}"/>
    <cellStyle name="40% - Accent4 12 2" xfId="26024" xr:uid="{00000000-0005-0000-0000-00009B650000}"/>
    <cellStyle name="40% - Accent4 12 3" xfId="26025" xr:uid="{00000000-0005-0000-0000-00009C650000}"/>
    <cellStyle name="40% - Accent4 12 3 2" xfId="26026" xr:uid="{00000000-0005-0000-0000-00009D650000}"/>
    <cellStyle name="40% - Accent4 12 3 2 2" xfId="26027" xr:uid="{00000000-0005-0000-0000-00009E650000}"/>
    <cellStyle name="40% - Accent4 12 3 2 2 2" xfId="26028" xr:uid="{00000000-0005-0000-0000-00009F650000}"/>
    <cellStyle name="40% - Accent4 12 3 2 3" xfId="26029" xr:uid="{00000000-0005-0000-0000-0000A0650000}"/>
    <cellStyle name="40% - Accent4 12 3 2 4" xfId="26030" xr:uid="{00000000-0005-0000-0000-0000A1650000}"/>
    <cellStyle name="40% - Accent4 12 3 3" xfId="26031" xr:uid="{00000000-0005-0000-0000-0000A2650000}"/>
    <cellStyle name="40% - Accent4 12 3 3 2" xfId="26032" xr:uid="{00000000-0005-0000-0000-0000A3650000}"/>
    <cellStyle name="40% - Accent4 12 3 3 2 2" xfId="26033" xr:uid="{00000000-0005-0000-0000-0000A4650000}"/>
    <cellStyle name="40% - Accent4 12 3 3 3" xfId="26034" xr:uid="{00000000-0005-0000-0000-0000A5650000}"/>
    <cellStyle name="40% - Accent4 12 3 3 4" xfId="26035" xr:uid="{00000000-0005-0000-0000-0000A6650000}"/>
    <cellStyle name="40% - Accent4 12 3 4" xfId="26036" xr:uid="{00000000-0005-0000-0000-0000A7650000}"/>
    <cellStyle name="40% - Accent4 12 3 4 2" xfId="26037" xr:uid="{00000000-0005-0000-0000-0000A8650000}"/>
    <cellStyle name="40% - Accent4 12 3 5" xfId="26038" xr:uid="{00000000-0005-0000-0000-0000A9650000}"/>
    <cellStyle name="40% - Accent4 12 3 6" xfId="26039" xr:uid="{00000000-0005-0000-0000-0000AA650000}"/>
    <cellStyle name="40% - Accent4 12 4" xfId="26040" xr:uid="{00000000-0005-0000-0000-0000AB650000}"/>
    <cellStyle name="40% - Accent4 12 4 2" xfId="26041" xr:uid="{00000000-0005-0000-0000-0000AC650000}"/>
    <cellStyle name="40% - Accent4 12 4 2 2" xfId="26042" xr:uid="{00000000-0005-0000-0000-0000AD650000}"/>
    <cellStyle name="40% - Accent4 12 4 3" xfId="26043" xr:uid="{00000000-0005-0000-0000-0000AE650000}"/>
    <cellStyle name="40% - Accent4 12 4 4" xfId="26044" xr:uid="{00000000-0005-0000-0000-0000AF650000}"/>
    <cellStyle name="40% - Accent4 12 5" xfId="26045" xr:uid="{00000000-0005-0000-0000-0000B0650000}"/>
    <cellStyle name="40% - Accent4 12 5 2" xfId="26046" xr:uid="{00000000-0005-0000-0000-0000B1650000}"/>
    <cellStyle name="40% - Accent4 12 5 2 2" xfId="26047" xr:uid="{00000000-0005-0000-0000-0000B2650000}"/>
    <cellStyle name="40% - Accent4 12 5 3" xfId="26048" xr:uid="{00000000-0005-0000-0000-0000B3650000}"/>
    <cellStyle name="40% - Accent4 12 5 4" xfId="26049" xr:uid="{00000000-0005-0000-0000-0000B4650000}"/>
    <cellStyle name="40% - Accent4 12 6" xfId="26050" xr:uid="{00000000-0005-0000-0000-0000B5650000}"/>
    <cellStyle name="40% - Accent4 12 6 2" xfId="26051" xr:uid="{00000000-0005-0000-0000-0000B6650000}"/>
    <cellStyle name="40% - Accent4 12 7" xfId="26052" xr:uid="{00000000-0005-0000-0000-0000B7650000}"/>
    <cellStyle name="40% - Accent4 12 8" xfId="26053" xr:uid="{00000000-0005-0000-0000-0000B8650000}"/>
    <cellStyle name="40% - Accent4 13" xfId="26054" xr:uid="{00000000-0005-0000-0000-0000B9650000}"/>
    <cellStyle name="40% - Accent4 13 2" xfId="26055" xr:uid="{00000000-0005-0000-0000-0000BA650000}"/>
    <cellStyle name="40% - Accent4 13 3" xfId="26056" xr:uid="{00000000-0005-0000-0000-0000BB650000}"/>
    <cellStyle name="40% - Accent4 13 3 2" xfId="26057" xr:uid="{00000000-0005-0000-0000-0000BC650000}"/>
    <cellStyle name="40% - Accent4 13 3 2 2" xfId="26058" xr:uid="{00000000-0005-0000-0000-0000BD650000}"/>
    <cellStyle name="40% - Accent4 13 3 2 2 2" xfId="26059" xr:uid="{00000000-0005-0000-0000-0000BE650000}"/>
    <cellStyle name="40% - Accent4 13 3 2 3" xfId="26060" xr:uid="{00000000-0005-0000-0000-0000BF650000}"/>
    <cellStyle name="40% - Accent4 13 3 2 4" xfId="26061" xr:uid="{00000000-0005-0000-0000-0000C0650000}"/>
    <cellStyle name="40% - Accent4 13 3 3" xfId="26062" xr:uid="{00000000-0005-0000-0000-0000C1650000}"/>
    <cellStyle name="40% - Accent4 13 3 3 2" xfId="26063" xr:uid="{00000000-0005-0000-0000-0000C2650000}"/>
    <cellStyle name="40% - Accent4 13 3 3 2 2" xfId="26064" xr:uid="{00000000-0005-0000-0000-0000C3650000}"/>
    <cellStyle name="40% - Accent4 13 3 3 3" xfId="26065" xr:uid="{00000000-0005-0000-0000-0000C4650000}"/>
    <cellStyle name="40% - Accent4 13 3 3 4" xfId="26066" xr:uid="{00000000-0005-0000-0000-0000C5650000}"/>
    <cellStyle name="40% - Accent4 13 3 4" xfId="26067" xr:uid="{00000000-0005-0000-0000-0000C6650000}"/>
    <cellStyle name="40% - Accent4 13 3 4 2" xfId="26068" xr:uid="{00000000-0005-0000-0000-0000C7650000}"/>
    <cellStyle name="40% - Accent4 13 3 5" xfId="26069" xr:uid="{00000000-0005-0000-0000-0000C8650000}"/>
    <cellStyle name="40% - Accent4 13 3 6" xfId="26070" xr:uid="{00000000-0005-0000-0000-0000C9650000}"/>
    <cellStyle name="40% - Accent4 13 4" xfId="26071" xr:uid="{00000000-0005-0000-0000-0000CA650000}"/>
    <cellStyle name="40% - Accent4 13 4 2" xfId="26072" xr:uid="{00000000-0005-0000-0000-0000CB650000}"/>
    <cellStyle name="40% - Accent4 13 4 2 2" xfId="26073" xr:uid="{00000000-0005-0000-0000-0000CC650000}"/>
    <cellStyle name="40% - Accent4 13 4 3" xfId="26074" xr:uid="{00000000-0005-0000-0000-0000CD650000}"/>
    <cellStyle name="40% - Accent4 13 4 4" xfId="26075" xr:uid="{00000000-0005-0000-0000-0000CE650000}"/>
    <cellStyle name="40% - Accent4 13 5" xfId="26076" xr:uid="{00000000-0005-0000-0000-0000CF650000}"/>
    <cellStyle name="40% - Accent4 13 5 2" xfId="26077" xr:uid="{00000000-0005-0000-0000-0000D0650000}"/>
    <cellStyle name="40% - Accent4 13 5 2 2" xfId="26078" xr:uid="{00000000-0005-0000-0000-0000D1650000}"/>
    <cellStyle name="40% - Accent4 13 5 3" xfId="26079" xr:uid="{00000000-0005-0000-0000-0000D2650000}"/>
    <cellStyle name="40% - Accent4 13 5 4" xfId="26080" xr:uid="{00000000-0005-0000-0000-0000D3650000}"/>
    <cellStyle name="40% - Accent4 13 6" xfId="26081" xr:uid="{00000000-0005-0000-0000-0000D4650000}"/>
    <cellStyle name="40% - Accent4 13 6 2" xfId="26082" xr:uid="{00000000-0005-0000-0000-0000D5650000}"/>
    <cellStyle name="40% - Accent4 13 7" xfId="26083" xr:uid="{00000000-0005-0000-0000-0000D6650000}"/>
    <cellStyle name="40% - Accent4 13 8" xfId="26084" xr:uid="{00000000-0005-0000-0000-0000D7650000}"/>
    <cellStyle name="40% - Accent4 14" xfId="26085" xr:uid="{00000000-0005-0000-0000-0000D8650000}"/>
    <cellStyle name="40% - Accent4 14 2" xfId="26086" xr:uid="{00000000-0005-0000-0000-0000D9650000}"/>
    <cellStyle name="40% - Accent4 14 3" xfId="26087" xr:uid="{00000000-0005-0000-0000-0000DA650000}"/>
    <cellStyle name="40% - Accent4 14 3 2" xfId="26088" xr:uid="{00000000-0005-0000-0000-0000DB650000}"/>
    <cellStyle name="40% - Accent4 14 3 2 2" xfId="26089" xr:uid="{00000000-0005-0000-0000-0000DC650000}"/>
    <cellStyle name="40% - Accent4 14 3 2 2 2" xfId="26090" xr:uid="{00000000-0005-0000-0000-0000DD650000}"/>
    <cellStyle name="40% - Accent4 14 3 2 3" xfId="26091" xr:uid="{00000000-0005-0000-0000-0000DE650000}"/>
    <cellStyle name="40% - Accent4 14 3 2 4" xfId="26092" xr:uid="{00000000-0005-0000-0000-0000DF650000}"/>
    <cellStyle name="40% - Accent4 14 3 3" xfId="26093" xr:uid="{00000000-0005-0000-0000-0000E0650000}"/>
    <cellStyle name="40% - Accent4 14 3 3 2" xfId="26094" xr:uid="{00000000-0005-0000-0000-0000E1650000}"/>
    <cellStyle name="40% - Accent4 14 3 3 2 2" xfId="26095" xr:uid="{00000000-0005-0000-0000-0000E2650000}"/>
    <cellStyle name="40% - Accent4 14 3 3 3" xfId="26096" xr:uid="{00000000-0005-0000-0000-0000E3650000}"/>
    <cellStyle name="40% - Accent4 14 3 3 4" xfId="26097" xr:uid="{00000000-0005-0000-0000-0000E4650000}"/>
    <cellStyle name="40% - Accent4 14 3 4" xfId="26098" xr:uid="{00000000-0005-0000-0000-0000E5650000}"/>
    <cellStyle name="40% - Accent4 14 3 4 2" xfId="26099" xr:uid="{00000000-0005-0000-0000-0000E6650000}"/>
    <cellStyle name="40% - Accent4 14 3 5" xfId="26100" xr:uid="{00000000-0005-0000-0000-0000E7650000}"/>
    <cellStyle name="40% - Accent4 14 3 6" xfId="26101" xr:uid="{00000000-0005-0000-0000-0000E8650000}"/>
    <cellStyle name="40% - Accent4 14 4" xfId="26102" xr:uid="{00000000-0005-0000-0000-0000E9650000}"/>
    <cellStyle name="40% - Accent4 14 4 2" xfId="26103" xr:uid="{00000000-0005-0000-0000-0000EA650000}"/>
    <cellStyle name="40% - Accent4 14 4 2 2" xfId="26104" xr:uid="{00000000-0005-0000-0000-0000EB650000}"/>
    <cellStyle name="40% - Accent4 14 4 3" xfId="26105" xr:uid="{00000000-0005-0000-0000-0000EC650000}"/>
    <cellStyle name="40% - Accent4 14 4 4" xfId="26106" xr:uid="{00000000-0005-0000-0000-0000ED650000}"/>
    <cellStyle name="40% - Accent4 14 5" xfId="26107" xr:uid="{00000000-0005-0000-0000-0000EE650000}"/>
    <cellStyle name="40% - Accent4 14 5 2" xfId="26108" xr:uid="{00000000-0005-0000-0000-0000EF650000}"/>
    <cellStyle name="40% - Accent4 14 5 2 2" xfId="26109" xr:uid="{00000000-0005-0000-0000-0000F0650000}"/>
    <cellStyle name="40% - Accent4 14 5 3" xfId="26110" xr:uid="{00000000-0005-0000-0000-0000F1650000}"/>
    <cellStyle name="40% - Accent4 14 5 4" xfId="26111" xr:uid="{00000000-0005-0000-0000-0000F2650000}"/>
    <cellStyle name="40% - Accent4 14 6" xfId="26112" xr:uid="{00000000-0005-0000-0000-0000F3650000}"/>
    <cellStyle name="40% - Accent4 14 6 2" xfId="26113" xr:uid="{00000000-0005-0000-0000-0000F4650000}"/>
    <cellStyle name="40% - Accent4 14 7" xfId="26114" xr:uid="{00000000-0005-0000-0000-0000F5650000}"/>
    <cellStyle name="40% - Accent4 14 8" xfId="26115" xr:uid="{00000000-0005-0000-0000-0000F6650000}"/>
    <cellStyle name="40% - Accent4 15" xfId="26116" xr:uid="{00000000-0005-0000-0000-0000F7650000}"/>
    <cellStyle name="40% - Accent4 15 2" xfId="26117" xr:uid="{00000000-0005-0000-0000-0000F8650000}"/>
    <cellStyle name="40% - Accent4 15 3" xfId="26118" xr:uid="{00000000-0005-0000-0000-0000F9650000}"/>
    <cellStyle name="40% - Accent4 15 3 2" xfId="26119" xr:uid="{00000000-0005-0000-0000-0000FA650000}"/>
    <cellStyle name="40% - Accent4 15 3 2 2" xfId="26120" xr:uid="{00000000-0005-0000-0000-0000FB650000}"/>
    <cellStyle name="40% - Accent4 15 3 2 2 2" xfId="26121" xr:uid="{00000000-0005-0000-0000-0000FC650000}"/>
    <cellStyle name="40% - Accent4 15 3 2 3" xfId="26122" xr:uid="{00000000-0005-0000-0000-0000FD650000}"/>
    <cellStyle name="40% - Accent4 15 3 2 4" xfId="26123" xr:uid="{00000000-0005-0000-0000-0000FE650000}"/>
    <cellStyle name="40% - Accent4 15 3 3" xfId="26124" xr:uid="{00000000-0005-0000-0000-0000FF650000}"/>
    <cellStyle name="40% - Accent4 15 3 3 2" xfId="26125" xr:uid="{00000000-0005-0000-0000-000000660000}"/>
    <cellStyle name="40% - Accent4 15 3 3 2 2" xfId="26126" xr:uid="{00000000-0005-0000-0000-000001660000}"/>
    <cellStyle name="40% - Accent4 15 3 3 3" xfId="26127" xr:uid="{00000000-0005-0000-0000-000002660000}"/>
    <cellStyle name="40% - Accent4 15 3 3 4" xfId="26128" xr:uid="{00000000-0005-0000-0000-000003660000}"/>
    <cellStyle name="40% - Accent4 15 3 4" xfId="26129" xr:uid="{00000000-0005-0000-0000-000004660000}"/>
    <cellStyle name="40% - Accent4 15 3 4 2" xfId="26130" xr:uid="{00000000-0005-0000-0000-000005660000}"/>
    <cellStyle name="40% - Accent4 15 3 5" xfId="26131" xr:uid="{00000000-0005-0000-0000-000006660000}"/>
    <cellStyle name="40% - Accent4 15 3 6" xfId="26132" xr:uid="{00000000-0005-0000-0000-000007660000}"/>
    <cellStyle name="40% - Accent4 15 4" xfId="26133" xr:uid="{00000000-0005-0000-0000-000008660000}"/>
    <cellStyle name="40% - Accent4 15 4 2" xfId="26134" xr:uid="{00000000-0005-0000-0000-000009660000}"/>
    <cellStyle name="40% - Accent4 15 4 2 2" xfId="26135" xr:uid="{00000000-0005-0000-0000-00000A660000}"/>
    <cellStyle name="40% - Accent4 15 4 3" xfId="26136" xr:uid="{00000000-0005-0000-0000-00000B660000}"/>
    <cellStyle name="40% - Accent4 15 4 4" xfId="26137" xr:uid="{00000000-0005-0000-0000-00000C660000}"/>
    <cellStyle name="40% - Accent4 15 5" xfId="26138" xr:uid="{00000000-0005-0000-0000-00000D660000}"/>
    <cellStyle name="40% - Accent4 15 5 2" xfId="26139" xr:uid="{00000000-0005-0000-0000-00000E660000}"/>
    <cellStyle name="40% - Accent4 15 5 2 2" xfId="26140" xr:uid="{00000000-0005-0000-0000-00000F660000}"/>
    <cellStyle name="40% - Accent4 15 5 3" xfId="26141" xr:uid="{00000000-0005-0000-0000-000010660000}"/>
    <cellStyle name="40% - Accent4 15 5 4" xfId="26142" xr:uid="{00000000-0005-0000-0000-000011660000}"/>
    <cellStyle name="40% - Accent4 15 6" xfId="26143" xr:uid="{00000000-0005-0000-0000-000012660000}"/>
    <cellStyle name="40% - Accent4 15 6 2" xfId="26144" xr:uid="{00000000-0005-0000-0000-000013660000}"/>
    <cellStyle name="40% - Accent4 15 7" xfId="26145" xr:uid="{00000000-0005-0000-0000-000014660000}"/>
    <cellStyle name="40% - Accent4 15 8" xfId="26146" xr:uid="{00000000-0005-0000-0000-000015660000}"/>
    <cellStyle name="40% - Accent4 16" xfId="26147" xr:uid="{00000000-0005-0000-0000-000016660000}"/>
    <cellStyle name="40% - Accent4 16 2" xfId="26148" xr:uid="{00000000-0005-0000-0000-000017660000}"/>
    <cellStyle name="40% - Accent4 16 3" xfId="26149" xr:uid="{00000000-0005-0000-0000-000018660000}"/>
    <cellStyle name="40% - Accent4 16 3 2" xfId="26150" xr:uid="{00000000-0005-0000-0000-000019660000}"/>
    <cellStyle name="40% - Accent4 16 3 2 2" xfId="26151" xr:uid="{00000000-0005-0000-0000-00001A660000}"/>
    <cellStyle name="40% - Accent4 16 3 2 2 2" xfId="26152" xr:uid="{00000000-0005-0000-0000-00001B660000}"/>
    <cellStyle name="40% - Accent4 16 3 2 3" xfId="26153" xr:uid="{00000000-0005-0000-0000-00001C660000}"/>
    <cellStyle name="40% - Accent4 16 3 2 4" xfId="26154" xr:uid="{00000000-0005-0000-0000-00001D660000}"/>
    <cellStyle name="40% - Accent4 16 3 3" xfId="26155" xr:uid="{00000000-0005-0000-0000-00001E660000}"/>
    <cellStyle name="40% - Accent4 16 3 3 2" xfId="26156" xr:uid="{00000000-0005-0000-0000-00001F660000}"/>
    <cellStyle name="40% - Accent4 16 3 3 2 2" xfId="26157" xr:uid="{00000000-0005-0000-0000-000020660000}"/>
    <cellStyle name="40% - Accent4 16 3 3 3" xfId="26158" xr:uid="{00000000-0005-0000-0000-000021660000}"/>
    <cellStyle name="40% - Accent4 16 3 3 4" xfId="26159" xr:uid="{00000000-0005-0000-0000-000022660000}"/>
    <cellStyle name="40% - Accent4 16 3 4" xfId="26160" xr:uid="{00000000-0005-0000-0000-000023660000}"/>
    <cellStyle name="40% - Accent4 16 3 4 2" xfId="26161" xr:uid="{00000000-0005-0000-0000-000024660000}"/>
    <cellStyle name="40% - Accent4 16 3 5" xfId="26162" xr:uid="{00000000-0005-0000-0000-000025660000}"/>
    <cellStyle name="40% - Accent4 16 3 6" xfId="26163" xr:uid="{00000000-0005-0000-0000-000026660000}"/>
    <cellStyle name="40% - Accent4 16 4" xfId="26164" xr:uid="{00000000-0005-0000-0000-000027660000}"/>
    <cellStyle name="40% - Accent4 16 4 2" xfId="26165" xr:uid="{00000000-0005-0000-0000-000028660000}"/>
    <cellStyle name="40% - Accent4 16 4 2 2" xfId="26166" xr:uid="{00000000-0005-0000-0000-000029660000}"/>
    <cellStyle name="40% - Accent4 16 4 3" xfId="26167" xr:uid="{00000000-0005-0000-0000-00002A660000}"/>
    <cellStyle name="40% - Accent4 16 4 4" xfId="26168" xr:uid="{00000000-0005-0000-0000-00002B660000}"/>
    <cellStyle name="40% - Accent4 16 5" xfId="26169" xr:uid="{00000000-0005-0000-0000-00002C660000}"/>
    <cellStyle name="40% - Accent4 16 5 2" xfId="26170" xr:uid="{00000000-0005-0000-0000-00002D660000}"/>
    <cellStyle name="40% - Accent4 16 5 2 2" xfId="26171" xr:uid="{00000000-0005-0000-0000-00002E660000}"/>
    <cellStyle name="40% - Accent4 16 5 3" xfId="26172" xr:uid="{00000000-0005-0000-0000-00002F660000}"/>
    <cellStyle name="40% - Accent4 16 5 4" xfId="26173" xr:uid="{00000000-0005-0000-0000-000030660000}"/>
    <cellStyle name="40% - Accent4 16 6" xfId="26174" xr:uid="{00000000-0005-0000-0000-000031660000}"/>
    <cellStyle name="40% - Accent4 16 6 2" xfId="26175" xr:uid="{00000000-0005-0000-0000-000032660000}"/>
    <cellStyle name="40% - Accent4 16 7" xfId="26176" xr:uid="{00000000-0005-0000-0000-000033660000}"/>
    <cellStyle name="40% - Accent4 16 8" xfId="26177" xr:uid="{00000000-0005-0000-0000-000034660000}"/>
    <cellStyle name="40% - Accent4 17" xfId="26178" xr:uid="{00000000-0005-0000-0000-000035660000}"/>
    <cellStyle name="40% - Accent4 17 2" xfId="26179" xr:uid="{00000000-0005-0000-0000-000036660000}"/>
    <cellStyle name="40% - Accent4 17 2 2" xfId="26180" xr:uid="{00000000-0005-0000-0000-000037660000}"/>
    <cellStyle name="40% - Accent4 17 2 2 2" xfId="26181" xr:uid="{00000000-0005-0000-0000-000038660000}"/>
    <cellStyle name="40% - Accent4 17 2 2 2 2" xfId="26182" xr:uid="{00000000-0005-0000-0000-000039660000}"/>
    <cellStyle name="40% - Accent4 17 2 2 3" xfId="26183" xr:uid="{00000000-0005-0000-0000-00003A660000}"/>
    <cellStyle name="40% - Accent4 17 2 2 4" xfId="26184" xr:uid="{00000000-0005-0000-0000-00003B660000}"/>
    <cellStyle name="40% - Accent4 17 2 3" xfId="26185" xr:uid="{00000000-0005-0000-0000-00003C660000}"/>
    <cellStyle name="40% - Accent4 17 2 3 2" xfId="26186" xr:uid="{00000000-0005-0000-0000-00003D660000}"/>
    <cellStyle name="40% - Accent4 17 2 3 2 2" xfId="26187" xr:uid="{00000000-0005-0000-0000-00003E660000}"/>
    <cellStyle name="40% - Accent4 17 2 3 3" xfId="26188" xr:uid="{00000000-0005-0000-0000-00003F660000}"/>
    <cellStyle name="40% - Accent4 17 2 3 4" xfId="26189" xr:uid="{00000000-0005-0000-0000-000040660000}"/>
    <cellStyle name="40% - Accent4 17 2 4" xfId="26190" xr:uid="{00000000-0005-0000-0000-000041660000}"/>
    <cellStyle name="40% - Accent4 17 2 4 2" xfId="26191" xr:uid="{00000000-0005-0000-0000-000042660000}"/>
    <cellStyle name="40% - Accent4 17 2 5" xfId="26192" xr:uid="{00000000-0005-0000-0000-000043660000}"/>
    <cellStyle name="40% - Accent4 17 2 6" xfId="26193" xr:uid="{00000000-0005-0000-0000-000044660000}"/>
    <cellStyle name="40% - Accent4 17 3" xfId="26194" xr:uid="{00000000-0005-0000-0000-000045660000}"/>
    <cellStyle name="40% - Accent4 17 3 2" xfId="26195" xr:uid="{00000000-0005-0000-0000-000046660000}"/>
    <cellStyle name="40% - Accent4 17 3 2 2" xfId="26196" xr:uid="{00000000-0005-0000-0000-000047660000}"/>
    <cellStyle name="40% - Accent4 17 3 3" xfId="26197" xr:uid="{00000000-0005-0000-0000-000048660000}"/>
    <cellStyle name="40% - Accent4 17 3 4" xfId="26198" xr:uid="{00000000-0005-0000-0000-000049660000}"/>
    <cellStyle name="40% - Accent4 17 4" xfId="26199" xr:uid="{00000000-0005-0000-0000-00004A660000}"/>
    <cellStyle name="40% - Accent4 17 4 2" xfId="26200" xr:uid="{00000000-0005-0000-0000-00004B660000}"/>
    <cellStyle name="40% - Accent4 17 4 2 2" xfId="26201" xr:uid="{00000000-0005-0000-0000-00004C660000}"/>
    <cellStyle name="40% - Accent4 17 4 3" xfId="26202" xr:uid="{00000000-0005-0000-0000-00004D660000}"/>
    <cellStyle name="40% - Accent4 17 4 4" xfId="26203" xr:uid="{00000000-0005-0000-0000-00004E660000}"/>
    <cellStyle name="40% - Accent4 17 5" xfId="26204" xr:uid="{00000000-0005-0000-0000-00004F660000}"/>
    <cellStyle name="40% - Accent4 17 5 2" xfId="26205" xr:uid="{00000000-0005-0000-0000-000050660000}"/>
    <cellStyle name="40% - Accent4 17 6" xfId="26206" xr:uid="{00000000-0005-0000-0000-000051660000}"/>
    <cellStyle name="40% - Accent4 17 7" xfId="26207" xr:uid="{00000000-0005-0000-0000-000052660000}"/>
    <cellStyle name="40% - Accent4 18" xfId="26208" xr:uid="{00000000-0005-0000-0000-000053660000}"/>
    <cellStyle name="40% - Accent4 18 2" xfId="26209" xr:uid="{00000000-0005-0000-0000-000054660000}"/>
    <cellStyle name="40% - Accent4 18 2 2" xfId="26210" xr:uid="{00000000-0005-0000-0000-000055660000}"/>
    <cellStyle name="40% - Accent4 18 2 2 2" xfId="26211" xr:uid="{00000000-0005-0000-0000-000056660000}"/>
    <cellStyle name="40% - Accent4 18 2 2 2 2" xfId="26212" xr:uid="{00000000-0005-0000-0000-000057660000}"/>
    <cellStyle name="40% - Accent4 18 2 2 3" xfId="26213" xr:uid="{00000000-0005-0000-0000-000058660000}"/>
    <cellStyle name="40% - Accent4 18 2 2 4" xfId="26214" xr:uid="{00000000-0005-0000-0000-000059660000}"/>
    <cellStyle name="40% - Accent4 18 2 3" xfId="26215" xr:uid="{00000000-0005-0000-0000-00005A660000}"/>
    <cellStyle name="40% - Accent4 18 2 3 2" xfId="26216" xr:uid="{00000000-0005-0000-0000-00005B660000}"/>
    <cellStyle name="40% - Accent4 18 2 3 2 2" xfId="26217" xr:uid="{00000000-0005-0000-0000-00005C660000}"/>
    <cellStyle name="40% - Accent4 18 2 3 3" xfId="26218" xr:uid="{00000000-0005-0000-0000-00005D660000}"/>
    <cellStyle name="40% - Accent4 18 2 3 4" xfId="26219" xr:uid="{00000000-0005-0000-0000-00005E660000}"/>
    <cellStyle name="40% - Accent4 18 2 4" xfId="26220" xr:uid="{00000000-0005-0000-0000-00005F660000}"/>
    <cellStyle name="40% - Accent4 18 2 4 2" xfId="26221" xr:uid="{00000000-0005-0000-0000-000060660000}"/>
    <cellStyle name="40% - Accent4 18 2 5" xfId="26222" xr:uid="{00000000-0005-0000-0000-000061660000}"/>
    <cellStyle name="40% - Accent4 18 2 6" xfId="26223" xr:uid="{00000000-0005-0000-0000-000062660000}"/>
    <cellStyle name="40% - Accent4 18 3" xfId="26224" xr:uid="{00000000-0005-0000-0000-000063660000}"/>
    <cellStyle name="40% - Accent4 18 3 2" xfId="26225" xr:uid="{00000000-0005-0000-0000-000064660000}"/>
    <cellStyle name="40% - Accent4 18 3 2 2" xfId="26226" xr:uid="{00000000-0005-0000-0000-000065660000}"/>
    <cellStyle name="40% - Accent4 18 3 3" xfId="26227" xr:uid="{00000000-0005-0000-0000-000066660000}"/>
    <cellStyle name="40% - Accent4 18 3 4" xfId="26228" xr:uid="{00000000-0005-0000-0000-000067660000}"/>
    <cellStyle name="40% - Accent4 18 4" xfId="26229" xr:uid="{00000000-0005-0000-0000-000068660000}"/>
    <cellStyle name="40% - Accent4 18 4 2" xfId="26230" xr:uid="{00000000-0005-0000-0000-000069660000}"/>
    <cellStyle name="40% - Accent4 18 4 2 2" xfId="26231" xr:uid="{00000000-0005-0000-0000-00006A660000}"/>
    <cellStyle name="40% - Accent4 18 4 3" xfId="26232" xr:uid="{00000000-0005-0000-0000-00006B660000}"/>
    <cellStyle name="40% - Accent4 18 4 4" xfId="26233" xr:uid="{00000000-0005-0000-0000-00006C660000}"/>
    <cellStyle name="40% - Accent4 18 5" xfId="26234" xr:uid="{00000000-0005-0000-0000-00006D660000}"/>
    <cellStyle name="40% - Accent4 18 5 2" xfId="26235" xr:uid="{00000000-0005-0000-0000-00006E660000}"/>
    <cellStyle name="40% - Accent4 18 6" xfId="26236" xr:uid="{00000000-0005-0000-0000-00006F660000}"/>
    <cellStyle name="40% - Accent4 18 7" xfId="26237" xr:uid="{00000000-0005-0000-0000-000070660000}"/>
    <cellStyle name="40% - Accent4 19" xfId="26238" xr:uid="{00000000-0005-0000-0000-000071660000}"/>
    <cellStyle name="40% - Accent4 19 2" xfId="26239" xr:uid="{00000000-0005-0000-0000-000072660000}"/>
    <cellStyle name="40% - Accent4 19 2 2" xfId="26240" xr:uid="{00000000-0005-0000-0000-000073660000}"/>
    <cellStyle name="40% - Accent4 19 2 2 2" xfId="26241" xr:uid="{00000000-0005-0000-0000-000074660000}"/>
    <cellStyle name="40% - Accent4 19 2 2 2 2" xfId="26242" xr:uid="{00000000-0005-0000-0000-000075660000}"/>
    <cellStyle name="40% - Accent4 19 2 2 3" xfId="26243" xr:uid="{00000000-0005-0000-0000-000076660000}"/>
    <cellStyle name="40% - Accent4 19 2 2 4" xfId="26244" xr:uid="{00000000-0005-0000-0000-000077660000}"/>
    <cellStyle name="40% - Accent4 19 2 3" xfId="26245" xr:uid="{00000000-0005-0000-0000-000078660000}"/>
    <cellStyle name="40% - Accent4 19 2 3 2" xfId="26246" xr:uid="{00000000-0005-0000-0000-000079660000}"/>
    <cellStyle name="40% - Accent4 19 2 3 2 2" xfId="26247" xr:uid="{00000000-0005-0000-0000-00007A660000}"/>
    <cellStyle name="40% - Accent4 19 2 3 3" xfId="26248" xr:uid="{00000000-0005-0000-0000-00007B660000}"/>
    <cellStyle name="40% - Accent4 19 2 3 4" xfId="26249" xr:uid="{00000000-0005-0000-0000-00007C660000}"/>
    <cellStyle name="40% - Accent4 19 2 4" xfId="26250" xr:uid="{00000000-0005-0000-0000-00007D660000}"/>
    <cellStyle name="40% - Accent4 19 2 4 2" xfId="26251" xr:uid="{00000000-0005-0000-0000-00007E660000}"/>
    <cellStyle name="40% - Accent4 19 2 5" xfId="26252" xr:uid="{00000000-0005-0000-0000-00007F660000}"/>
    <cellStyle name="40% - Accent4 19 2 6" xfId="26253" xr:uid="{00000000-0005-0000-0000-000080660000}"/>
    <cellStyle name="40% - Accent4 19 3" xfId="26254" xr:uid="{00000000-0005-0000-0000-000081660000}"/>
    <cellStyle name="40% - Accent4 19 3 2" xfId="26255" xr:uid="{00000000-0005-0000-0000-000082660000}"/>
    <cellStyle name="40% - Accent4 19 3 2 2" xfId="26256" xr:uid="{00000000-0005-0000-0000-000083660000}"/>
    <cellStyle name="40% - Accent4 19 3 3" xfId="26257" xr:uid="{00000000-0005-0000-0000-000084660000}"/>
    <cellStyle name="40% - Accent4 19 3 4" xfId="26258" xr:uid="{00000000-0005-0000-0000-000085660000}"/>
    <cellStyle name="40% - Accent4 19 4" xfId="26259" xr:uid="{00000000-0005-0000-0000-000086660000}"/>
    <cellStyle name="40% - Accent4 19 4 2" xfId="26260" xr:uid="{00000000-0005-0000-0000-000087660000}"/>
    <cellStyle name="40% - Accent4 19 4 2 2" xfId="26261" xr:uid="{00000000-0005-0000-0000-000088660000}"/>
    <cellStyle name="40% - Accent4 19 4 3" xfId="26262" xr:uid="{00000000-0005-0000-0000-000089660000}"/>
    <cellStyle name="40% - Accent4 19 4 4" xfId="26263" xr:uid="{00000000-0005-0000-0000-00008A660000}"/>
    <cellStyle name="40% - Accent4 19 5" xfId="26264" xr:uid="{00000000-0005-0000-0000-00008B660000}"/>
    <cellStyle name="40% - Accent4 19 5 2" xfId="26265" xr:uid="{00000000-0005-0000-0000-00008C660000}"/>
    <cellStyle name="40% - Accent4 19 6" xfId="26266" xr:uid="{00000000-0005-0000-0000-00008D660000}"/>
    <cellStyle name="40% - Accent4 19 7" xfId="26267" xr:uid="{00000000-0005-0000-0000-00008E660000}"/>
    <cellStyle name="40% - Accent4 2" xfId="26268" xr:uid="{00000000-0005-0000-0000-00008F660000}"/>
    <cellStyle name="40% - Accent4 2 10" xfId="26269" xr:uid="{00000000-0005-0000-0000-000090660000}"/>
    <cellStyle name="40% - Accent4 2 11" xfId="26270" xr:uid="{00000000-0005-0000-0000-000091660000}"/>
    <cellStyle name="40% - Accent4 2 12" xfId="26271" xr:uid="{00000000-0005-0000-0000-000092660000}"/>
    <cellStyle name="40% - Accent4 2 2" xfId="26272" xr:uid="{00000000-0005-0000-0000-000093660000}"/>
    <cellStyle name="40% - Accent4 2 2 10" xfId="26273" xr:uid="{00000000-0005-0000-0000-000094660000}"/>
    <cellStyle name="40% - Accent4 2 2 2" xfId="26274" xr:uid="{00000000-0005-0000-0000-000095660000}"/>
    <cellStyle name="40% - Accent4 2 2 2 2" xfId="26275" xr:uid="{00000000-0005-0000-0000-000096660000}"/>
    <cellStyle name="40% - Accent4 2 2 2 2 2" xfId="26276" xr:uid="{00000000-0005-0000-0000-000097660000}"/>
    <cellStyle name="40% - Accent4 2 2 2 2 2 2" xfId="26277" xr:uid="{00000000-0005-0000-0000-000098660000}"/>
    <cellStyle name="40% - Accent4 2 2 2 2 2 2 2" xfId="26278" xr:uid="{00000000-0005-0000-0000-000099660000}"/>
    <cellStyle name="40% - Accent4 2 2 2 2 2 2 2 2" xfId="26279" xr:uid="{00000000-0005-0000-0000-00009A660000}"/>
    <cellStyle name="40% - Accent4 2 2 2 2 2 2 3" xfId="26280" xr:uid="{00000000-0005-0000-0000-00009B660000}"/>
    <cellStyle name="40% - Accent4 2 2 2 2 2 2 4" xfId="26281" xr:uid="{00000000-0005-0000-0000-00009C660000}"/>
    <cellStyle name="40% - Accent4 2 2 2 2 2 3" xfId="26282" xr:uid="{00000000-0005-0000-0000-00009D660000}"/>
    <cellStyle name="40% - Accent4 2 2 2 2 2 3 2" xfId="26283" xr:uid="{00000000-0005-0000-0000-00009E660000}"/>
    <cellStyle name="40% - Accent4 2 2 2 2 2 3 2 2" xfId="26284" xr:uid="{00000000-0005-0000-0000-00009F660000}"/>
    <cellStyle name="40% - Accent4 2 2 2 2 2 3 3" xfId="26285" xr:uid="{00000000-0005-0000-0000-0000A0660000}"/>
    <cellStyle name="40% - Accent4 2 2 2 2 2 3 4" xfId="26286" xr:uid="{00000000-0005-0000-0000-0000A1660000}"/>
    <cellStyle name="40% - Accent4 2 2 2 2 2 4" xfId="26287" xr:uid="{00000000-0005-0000-0000-0000A2660000}"/>
    <cellStyle name="40% - Accent4 2 2 2 2 2 4 2" xfId="26288" xr:uid="{00000000-0005-0000-0000-0000A3660000}"/>
    <cellStyle name="40% - Accent4 2 2 2 2 2 5" xfId="26289" xr:uid="{00000000-0005-0000-0000-0000A4660000}"/>
    <cellStyle name="40% - Accent4 2 2 2 2 2 6" xfId="26290" xr:uid="{00000000-0005-0000-0000-0000A5660000}"/>
    <cellStyle name="40% - Accent4 2 2 2 2 3" xfId="26291" xr:uid="{00000000-0005-0000-0000-0000A6660000}"/>
    <cellStyle name="40% - Accent4 2 2 2 2 3 2" xfId="26292" xr:uid="{00000000-0005-0000-0000-0000A7660000}"/>
    <cellStyle name="40% - Accent4 2 2 2 2 3 2 2" xfId="26293" xr:uid="{00000000-0005-0000-0000-0000A8660000}"/>
    <cellStyle name="40% - Accent4 2 2 2 2 3 3" xfId="26294" xr:uid="{00000000-0005-0000-0000-0000A9660000}"/>
    <cellStyle name="40% - Accent4 2 2 2 2 3 4" xfId="26295" xr:uid="{00000000-0005-0000-0000-0000AA660000}"/>
    <cellStyle name="40% - Accent4 2 2 2 2 4" xfId="26296" xr:uid="{00000000-0005-0000-0000-0000AB660000}"/>
    <cellStyle name="40% - Accent4 2 2 2 2 4 2" xfId="26297" xr:uid="{00000000-0005-0000-0000-0000AC660000}"/>
    <cellStyle name="40% - Accent4 2 2 2 2 4 2 2" xfId="26298" xr:uid="{00000000-0005-0000-0000-0000AD660000}"/>
    <cellStyle name="40% - Accent4 2 2 2 2 4 3" xfId="26299" xr:uid="{00000000-0005-0000-0000-0000AE660000}"/>
    <cellStyle name="40% - Accent4 2 2 2 2 4 4" xfId="26300" xr:uid="{00000000-0005-0000-0000-0000AF660000}"/>
    <cellStyle name="40% - Accent4 2 2 2 2 5" xfId="26301" xr:uid="{00000000-0005-0000-0000-0000B0660000}"/>
    <cellStyle name="40% - Accent4 2 2 2 2 5 2" xfId="26302" xr:uid="{00000000-0005-0000-0000-0000B1660000}"/>
    <cellStyle name="40% - Accent4 2 2 2 2 6" xfId="26303" xr:uid="{00000000-0005-0000-0000-0000B2660000}"/>
    <cellStyle name="40% - Accent4 2 2 2 2 7" xfId="26304" xr:uid="{00000000-0005-0000-0000-0000B3660000}"/>
    <cellStyle name="40% - Accent4 2 2 2 3" xfId="26305" xr:uid="{00000000-0005-0000-0000-0000B4660000}"/>
    <cellStyle name="40% - Accent4 2 2 2 3 2" xfId="26306" xr:uid="{00000000-0005-0000-0000-0000B5660000}"/>
    <cellStyle name="40% - Accent4 2 2 2 3 2 2" xfId="26307" xr:uid="{00000000-0005-0000-0000-0000B6660000}"/>
    <cellStyle name="40% - Accent4 2 2 2 3 2 2 2" xfId="26308" xr:uid="{00000000-0005-0000-0000-0000B7660000}"/>
    <cellStyle name="40% - Accent4 2 2 2 3 2 3" xfId="26309" xr:uid="{00000000-0005-0000-0000-0000B8660000}"/>
    <cellStyle name="40% - Accent4 2 2 2 3 2 4" xfId="26310" xr:uid="{00000000-0005-0000-0000-0000B9660000}"/>
    <cellStyle name="40% - Accent4 2 2 2 3 3" xfId="26311" xr:uid="{00000000-0005-0000-0000-0000BA660000}"/>
    <cellStyle name="40% - Accent4 2 2 2 3 3 2" xfId="26312" xr:uid="{00000000-0005-0000-0000-0000BB660000}"/>
    <cellStyle name="40% - Accent4 2 2 2 3 3 2 2" xfId="26313" xr:uid="{00000000-0005-0000-0000-0000BC660000}"/>
    <cellStyle name="40% - Accent4 2 2 2 3 3 3" xfId="26314" xr:uid="{00000000-0005-0000-0000-0000BD660000}"/>
    <cellStyle name="40% - Accent4 2 2 2 3 3 4" xfId="26315" xr:uid="{00000000-0005-0000-0000-0000BE660000}"/>
    <cellStyle name="40% - Accent4 2 2 2 3 4" xfId="26316" xr:uid="{00000000-0005-0000-0000-0000BF660000}"/>
    <cellStyle name="40% - Accent4 2 2 2 3 4 2" xfId="26317" xr:uid="{00000000-0005-0000-0000-0000C0660000}"/>
    <cellStyle name="40% - Accent4 2 2 2 3 5" xfId="26318" xr:uid="{00000000-0005-0000-0000-0000C1660000}"/>
    <cellStyle name="40% - Accent4 2 2 2 3 6" xfId="26319" xr:uid="{00000000-0005-0000-0000-0000C2660000}"/>
    <cellStyle name="40% - Accent4 2 2 2 4" xfId="26320" xr:uid="{00000000-0005-0000-0000-0000C3660000}"/>
    <cellStyle name="40% - Accent4 2 2 2 4 2" xfId="26321" xr:uid="{00000000-0005-0000-0000-0000C4660000}"/>
    <cellStyle name="40% - Accent4 2 2 2 4 2 2" xfId="26322" xr:uid="{00000000-0005-0000-0000-0000C5660000}"/>
    <cellStyle name="40% - Accent4 2 2 2 4 3" xfId="26323" xr:uid="{00000000-0005-0000-0000-0000C6660000}"/>
    <cellStyle name="40% - Accent4 2 2 2 4 4" xfId="26324" xr:uid="{00000000-0005-0000-0000-0000C7660000}"/>
    <cellStyle name="40% - Accent4 2 2 2 5" xfId="26325" xr:uid="{00000000-0005-0000-0000-0000C8660000}"/>
    <cellStyle name="40% - Accent4 2 2 2 5 2" xfId="26326" xr:uid="{00000000-0005-0000-0000-0000C9660000}"/>
    <cellStyle name="40% - Accent4 2 2 2 5 2 2" xfId="26327" xr:uid="{00000000-0005-0000-0000-0000CA660000}"/>
    <cellStyle name="40% - Accent4 2 2 2 5 3" xfId="26328" xr:uid="{00000000-0005-0000-0000-0000CB660000}"/>
    <cellStyle name="40% - Accent4 2 2 2 5 4" xfId="26329" xr:uid="{00000000-0005-0000-0000-0000CC660000}"/>
    <cellStyle name="40% - Accent4 2 2 2 6" xfId="26330" xr:uid="{00000000-0005-0000-0000-0000CD660000}"/>
    <cellStyle name="40% - Accent4 2 2 2 6 2" xfId="26331" xr:uid="{00000000-0005-0000-0000-0000CE660000}"/>
    <cellStyle name="40% - Accent4 2 2 2 7" xfId="26332" xr:uid="{00000000-0005-0000-0000-0000CF660000}"/>
    <cellStyle name="40% - Accent4 2 2 2 8" xfId="26333" xr:uid="{00000000-0005-0000-0000-0000D0660000}"/>
    <cellStyle name="40% - Accent4 2 2 3" xfId="26334" xr:uid="{00000000-0005-0000-0000-0000D1660000}"/>
    <cellStyle name="40% - Accent4 2 2 3 2" xfId="26335" xr:uid="{00000000-0005-0000-0000-0000D2660000}"/>
    <cellStyle name="40% - Accent4 2 2 3 2 2" xfId="26336" xr:uid="{00000000-0005-0000-0000-0000D3660000}"/>
    <cellStyle name="40% - Accent4 2 2 3 2 2 2" xfId="26337" xr:uid="{00000000-0005-0000-0000-0000D4660000}"/>
    <cellStyle name="40% - Accent4 2 2 3 2 2 2 2" xfId="26338" xr:uid="{00000000-0005-0000-0000-0000D5660000}"/>
    <cellStyle name="40% - Accent4 2 2 3 2 2 3" xfId="26339" xr:uid="{00000000-0005-0000-0000-0000D6660000}"/>
    <cellStyle name="40% - Accent4 2 2 3 2 2 4" xfId="26340" xr:uid="{00000000-0005-0000-0000-0000D7660000}"/>
    <cellStyle name="40% - Accent4 2 2 3 2 3" xfId="26341" xr:uid="{00000000-0005-0000-0000-0000D8660000}"/>
    <cellStyle name="40% - Accent4 2 2 3 2 3 2" xfId="26342" xr:uid="{00000000-0005-0000-0000-0000D9660000}"/>
    <cellStyle name="40% - Accent4 2 2 3 2 3 2 2" xfId="26343" xr:uid="{00000000-0005-0000-0000-0000DA660000}"/>
    <cellStyle name="40% - Accent4 2 2 3 2 3 3" xfId="26344" xr:uid="{00000000-0005-0000-0000-0000DB660000}"/>
    <cellStyle name="40% - Accent4 2 2 3 2 3 4" xfId="26345" xr:uid="{00000000-0005-0000-0000-0000DC660000}"/>
    <cellStyle name="40% - Accent4 2 2 3 2 4" xfId="26346" xr:uid="{00000000-0005-0000-0000-0000DD660000}"/>
    <cellStyle name="40% - Accent4 2 2 3 2 4 2" xfId="26347" xr:uid="{00000000-0005-0000-0000-0000DE660000}"/>
    <cellStyle name="40% - Accent4 2 2 3 2 5" xfId="26348" xr:uid="{00000000-0005-0000-0000-0000DF660000}"/>
    <cellStyle name="40% - Accent4 2 2 3 2 6" xfId="26349" xr:uid="{00000000-0005-0000-0000-0000E0660000}"/>
    <cellStyle name="40% - Accent4 2 2 3 3" xfId="26350" xr:uid="{00000000-0005-0000-0000-0000E1660000}"/>
    <cellStyle name="40% - Accent4 2 2 3 3 2" xfId="26351" xr:uid="{00000000-0005-0000-0000-0000E2660000}"/>
    <cellStyle name="40% - Accent4 2 2 3 3 2 2" xfId="26352" xr:uid="{00000000-0005-0000-0000-0000E3660000}"/>
    <cellStyle name="40% - Accent4 2 2 3 3 3" xfId="26353" xr:uid="{00000000-0005-0000-0000-0000E4660000}"/>
    <cellStyle name="40% - Accent4 2 2 3 3 4" xfId="26354" xr:uid="{00000000-0005-0000-0000-0000E5660000}"/>
    <cellStyle name="40% - Accent4 2 2 3 4" xfId="26355" xr:uid="{00000000-0005-0000-0000-0000E6660000}"/>
    <cellStyle name="40% - Accent4 2 2 3 4 2" xfId="26356" xr:uid="{00000000-0005-0000-0000-0000E7660000}"/>
    <cellStyle name="40% - Accent4 2 2 3 4 2 2" xfId="26357" xr:uid="{00000000-0005-0000-0000-0000E8660000}"/>
    <cellStyle name="40% - Accent4 2 2 3 4 3" xfId="26358" xr:uid="{00000000-0005-0000-0000-0000E9660000}"/>
    <cellStyle name="40% - Accent4 2 2 3 4 4" xfId="26359" xr:uid="{00000000-0005-0000-0000-0000EA660000}"/>
    <cellStyle name="40% - Accent4 2 2 3 5" xfId="26360" xr:uid="{00000000-0005-0000-0000-0000EB660000}"/>
    <cellStyle name="40% - Accent4 2 2 3 5 2" xfId="26361" xr:uid="{00000000-0005-0000-0000-0000EC660000}"/>
    <cellStyle name="40% - Accent4 2 2 3 6" xfId="26362" xr:uid="{00000000-0005-0000-0000-0000ED660000}"/>
    <cellStyle name="40% - Accent4 2 2 3 7" xfId="26363" xr:uid="{00000000-0005-0000-0000-0000EE660000}"/>
    <cellStyle name="40% - Accent4 2 2 4" xfId="26364" xr:uid="{00000000-0005-0000-0000-0000EF660000}"/>
    <cellStyle name="40% - Accent4 2 2 5" xfId="26365" xr:uid="{00000000-0005-0000-0000-0000F0660000}"/>
    <cellStyle name="40% - Accent4 2 2 5 2" xfId="26366" xr:uid="{00000000-0005-0000-0000-0000F1660000}"/>
    <cellStyle name="40% - Accent4 2 2 5 2 2" xfId="26367" xr:uid="{00000000-0005-0000-0000-0000F2660000}"/>
    <cellStyle name="40% - Accent4 2 2 5 2 2 2" xfId="26368" xr:uid="{00000000-0005-0000-0000-0000F3660000}"/>
    <cellStyle name="40% - Accent4 2 2 5 2 3" xfId="26369" xr:uid="{00000000-0005-0000-0000-0000F4660000}"/>
    <cellStyle name="40% - Accent4 2 2 5 2 4" xfId="26370" xr:uid="{00000000-0005-0000-0000-0000F5660000}"/>
    <cellStyle name="40% - Accent4 2 2 5 3" xfId="26371" xr:uid="{00000000-0005-0000-0000-0000F6660000}"/>
    <cellStyle name="40% - Accent4 2 2 5 3 2" xfId="26372" xr:uid="{00000000-0005-0000-0000-0000F7660000}"/>
    <cellStyle name="40% - Accent4 2 2 5 3 2 2" xfId="26373" xr:uid="{00000000-0005-0000-0000-0000F8660000}"/>
    <cellStyle name="40% - Accent4 2 2 5 3 3" xfId="26374" xr:uid="{00000000-0005-0000-0000-0000F9660000}"/>
    <cellStyle name="40% - Accent4 2 2 5 3 4" xfId="26375" xr:uid="{00000000-0005-0000-0000-0000FA660000}"/>
    <cellStyle name="40% - Accent4 2 2 5 4" xfId="26376" xr:uid="{00000000-0005-0000-0000-0000FB660000}"/>
    <cellStyle name="40% - Accent4 2 2 5 4 2" xfId="26377" xr:uid="{00000000-0005-0000-0000-0000FC660000}"/>
    <cellStyle name="40% - Accent4 2 2 5 5" xfId="26378" xr:uid="{00000000-0005-0000-0000-0000FD660000}"/>
    <cellStyle name="40% - Accent4 2 2 5 6" xfId="26379" xr:uid="{00000000-0005-0000-0000-0000FE660000}"/>
    <cellStyle name="40% - Accent4 2 2 6" xfId="26380" xr:uid="{00000000-0005-0000-0000-0000FF660000}"/>
    <cellStyle name="40% - Accent4 2 2 6 2" xfId="26381" xr:uid="{00000000-0005-0000-0000-000000670000}"/>
    <cellStyle name="40% - Accent4 2 2 6 2 2" xfId="26382" xr:uid="{00000000-0005-0000-0000-000001670000}"/>
    <cellStyle name="40% - Accent4 2 2 6 3" xfId="26383" xr:uid="{00000000-0005-0000-0000-000002670000}"/>
    <cellStyle name="40% - Accent4 2 2 6 4" xfId="26384" xr:uid="{00000000-0005-0000-0000-000003670000}"/>
    <cellStyle name="40% - Accent4 2 2 7" xfId="26385" xr:uid="{00000000-0005-0000-0000-000004670000}"/>
    <cellStyle name="40% - Accent4 2 2 7 2" xfId="26386" xr:uid="{00000000-0005-0000-0000-000005670000}"/>
    <cellStyle name="40% - Accent4 2 2 7 2 2" xfId="26387" xr:uid="{00000000-0005-0000-0000-000006670000}"/>
    <cellStyle name="40% - Accent4 2 2 7 3" xfId="26388" xr:uid="{00000000-0005-0000-0000-000007670000}"/>
    <cellStyle name="40% - Accent4 2 2 7 4" xfId="26389" xr:uid="{00000000-0005-0000-0000-000008670000}"/>
    <cellStyle name="40% - Accent4 2 2 8" xfId="26390" xr:uid="{00000000-0005-0000-0000-000009670000}"/>
    <cellStyle name="40% - Accent4 2 2 8 2" xfId="26391" xr:uid="{00000000-0005-0000-0000-00000A670000}"/>
    <cellStyle name="40% - Accent4 2 2 9" xfId="26392" xr:uid="{00000000-0005-0000-0000-00000B670000}"/>
    <cellStyle name="40% - Accent4 2 3" xfId="26393" xr:uid="{00000000-0005-0000-0000-00000C670000}"/>
    <cellStyle name="40% - Accent4 2 3 2" xfId="26394" xr:uid="{00000000-0005-0000-0000-00000D670000}"/>
    <cellStyle name="40% - Accent4 2 3 2 2" xfId="26395" xr:uid="{00000000-0005-0000-0000-00000E670000}"/>
    <cellStyle name="40% - Accent4 2 3 2 2 2" xfId="26396" xr:uid="{00000000-0005-0000-0000-00000F670000}"/>
    <cellStyle name="40% - Accent4 2 3 2 2 2 2" xfId="26397" xr:uid="{00000000-0005-0000-0000-000010670000}"/>
    <cellStyle name="40% - Accent4 2 3 2 2 2 2 2" xfId="26398" xr:uid="{00000000-0005-0000-0000-000011670000}"/>
    <cellStyle name="40% - Accent4 2 3 2 2 2 3" xfId="26399" xr:uid="{00000000-0005-0000-0000-000012670000}"/>
    <cellStyle name="40% - Accent4 2 3 2 2 2 4" xfId="26400" xr:uid="{00000000-0005-0000-0000-000013670000}"/>
    <cellStyle name="40% - Accent4 2 3 2 2 3" xfId="26401" xr:uid="{00000000-0005-0000-0000-000014670000}"/>
    <cellStyle name="40% - Accent4 2 3 2 2 3 2" xfId="26402" xr:uid="{00000000-0005-0000-0000-000015670000}"/>
    <cellStyle name="40% - Accent4 2 3 2 2 3 2 2" xfId="26403" xr:uid="{00000000-0005-0000-0000-000016670000}"/>
    <cellStyle name="40% - Accent4 2 3 2 2 3 3" xfId="26404" xr:uid="{00000000-0005-0000-0000-000017670000}"/>
    <cellStyle name="40% - Accent4 2 3 2 2 3 4" xfId="26405" xr:uid="{00000000-0005-0000-0000-000018670000}"/>
    <cellStyle name="40% - Accent4 2 3 2 2 4" xfId="26406" xr:uid="{00000000-0005-0000-0000-000019670000}"/>
    <cellStyle name="40% - Accent4 2 3 2 2 4 2" xfId="26407" xr:uid="{00000000-0005-0000-0000-00001A670000}"/>
    <cellStyle name="40% - Accent4 2 3 2 2 5" xfId="26408" xr:uid="{00000000-0005-0000-0000-00001B670000}"/>
    <cellStyle name="40% - Accent4 2 3 2 2 6" xfId="26409" xr:uid="{00000000-0005-0000-0000-00001C670000}"/>
    <cellStyle name="40% - Accent4 2 3 2 3" xfId="26410" xr:uid="{00000000-0005-0000-0000-00001D670000}"/>
    <cellStyle name="40% - Accent4 2 3 2 3 2" xfId="26411" xr:uid="{00000000-0005-0000-0000-00001E670000}"/>
    <cellStyle name="40% - Accent4 2 3 2 3 2 2" xfId="26412" xr:uid="{00000000-0005-0000-0000-00001F670000}"/>
    <cellStyle name="40% - Accent4 2 3 2 3 3" xfId="26413" xr:uid="{00000000-0005-0000-0000-000020670000}"/>
    <cellStyle name="40% - Accent4 2 3 2 3 4" xfId="26414" xr:uid="{00000000-0005-0000-0000-000021670000}"/>
    <cellStyle name="40% - Accent4 2 3 2 4" xfId="26415" xr:uid="{00000000-0005-0000-0000-000022670000}"/>
    <cellStyle name="40% - Accent4 2 3 2 4 2" xfId="26416" xr:uid="{00000000-0005-0000-0000-000023670000}"/>
    <cellStyle name="40% - Accent4 2 3 2 4 2 2" xfId="26417" xr:uid="{00000000-0005-0000-0000-000024670000}"/>
    <cellStyle name="40% - Accent4 2 3 2 4 3" xfId="26418" xr:uid="{00000000-0005-0000-0000-000025670000}"/>
    <cellStyle name="40% - Accent4 2 3 2 4 4" xfId="26419" xr:uid="{00000000-0005-0000-0000-000026670000}"/>
    <cellStyle name="40% - Accent4 2 3 2 5" xfId="26420" xr:uid="{00000000-0005-0000-0000-000027670000}"/>
    <cellStyle name="40% - Accent4 2 3 2 5 2" xfId="26421" xr:uid="{00000000-0005-0000-0000-000028670000}"/>
    <cellStyle name="40% - Accent4 2 3 2 6" xfId="26422" xr:uid="{00000000-0005-0000-0000-000029670000}"/>
    <cellStyle name="40% - Accent4 2 3 2 7" xfId="26423" xr:uid="{00000000-0005-0000-0000-00002A670000}"/>
    <cellStyle name="40% - Accent4 2 3 3" xfId="26424" xr:uid="{00000000-0005-0000-0000-00002B670000}"/>
    <cellStyle name="40% - Accent4 2 3 3 2" xfId="26425" xr:uid="{00000000-0005-0000-0000-00002C670000}"/>
    <cellStyle name="40% - Accent4 2 3 3 2 2" xfId="26426" xr:uid="{00000000-0005-0000-0000-00002D670000}"/>
    <cellStyle name="40% - Accent4 2 3 3 2 2 2" xfId="26427" xr:uid="{00000000-0005-0000-0000-00002E670000}"/>
    <cellStyle name="40% - Accent4 2 3 3 2 3" xfId="26428" xr:uid="{00000000-0005-0000-0000-00002F670000}"/>
    <cellStyle name="40% - Accent4 2 3 3 2 4" xfId="26429" xr:uid="{00000000-0005-0000-0000-000030670000}"/>
    <cellStyle name="40% - Accent4 2 3 3 3" xfId="26430" xr:uid="{00000000-0005-0000-0000-000031670000}"/>
    <cellStyle name="40% - Accent4 2 3 3 3 2" xfId="26431" xr:uid="{00000000-0005-0000-0000-000032670000}"/>
    <cellStyle name="40% - Accent4 2 3 3 3 2 2" xfId="26432" xr:uid="{00000000-0005-0000-0000-000033670000}"/>
    <cellStyle name="40% - Accent4 2 3 3 3 3" xfId="26433" xr:uid="{00000000-0005-0000-0000-000034670000}"/>
    <cellStyle name="40% - Accent4 2 3 3 3 4" xfId="26434" xr:uid="{00000000-0005-0000-0000-000035670000}"/>
    <cellStyle name="40% - Accent4 2 3 3 4" xfId="26435" xr:uid="{00000000-0005-0000-0000-000036670000}"/>
    <cellStyle name="40% - Accent4 2 3 3 4 2" xfId="26436" xr:uid="{00000000-0005-0000-0000-000037670000}"/>
    <cellStyle name="40% - Accent4 2 3 3 5" xfId="26437" xr:uid="{00000000-0005-0000-0000-000038670000}"/>
    <cellStyle name="40% - Accent4 2 3 3 6" xfId="26438" xr:uid="{00000000-0005-0000-0000-000039670000}"/>
    <cellStyle name="40% - Accent4 2 3 4" xfId="26439" xr:uid="{00000000-0005-0000-0000-00003A670000}"/>
    <cellStyle name="40% - Accent4 2 3 4 2" xfId="26440" xr:uid="{00000000-0005-0000-0000-00003B670000}"/>
    <cellStyle name="40% - Accent4 2 3 4 2 2" xfId="26441" xr:uid="{00000000-0005-0000-0000-00003C670000}"/>
    <cellStyle name="40% - Accent4 2 3 4 3" xfId="26442" xr:uid="{00000000-0005-0000-0000-00003D670000}"/>
    <cellStyle name="40% - Accent4 2 3 4 4" xfId="26443" xr:uid="{00000000-0005-0000-0000-00003E670000}"/>
    <cellStyle name="40% - Accent4 2 3 5" xfId="26444" xr:uid="{00000000-0005-0000-0000-00003F670000}"/>
    <cellStyle name="40% - Accent4 2 3 5 2" xfId="26445" xr:uid="{00000000-0005-0000-0000-000040670000}"/>
    <cellStyle name="40% - Accent4 2 3 5 2 2" xfId="26446" xr:uid="{00000000-0005-0000-0000-000041670000}"/>
    <cellStyle name="40% - Accent4 2 3 5 3" xfId="26447" xr:uid="{00000000-0005-0000-0000-000042670000}"/>
    <cellStyle name="40% - Accent4 2 3 5 4" xfId="26448" xr:uid="{00000000-0005-0000-0000-000043670000}"/>
    <cellStyle name="40% - Accent4 2 3 6" xfId="26449" xr:uid="{00000000-0005-0000-0000-000044670000}"/>
    <cellStyle name="40% - Accent4 2 3 6 2" xfId="26450" xr:uid="{00000000-0005-0000-0000-000045670000}"/>
    <cellStyle name="40% - Accent4 2 3 7" xfId="26451" xr:uid="{00000000-0005-0000-0000-000046670000}"/>
    <cellStyle name="40% - Accent4 2 3 8" xfId="26452" xr:uid="{00000000-0005-0000-0000-000047670000}"/>
    <cellStyle name="40% - Accent4 2 4" xfId="26453" xr:uid="{00000000-0005-0000-0000-000048670000}"/>
    <cellStyle name="40% - Accent4 2 4 2" xfId="26454" xr:uid="{00000000-0005-0000-0000-000049670000}"/>
    <cellStyle name="40% - Accent4 2 4 2 2" xfId="26455" xr:uid="{00000000-0005-0000-0000-00004A670000}"/>
    <cellStyle name="40% - Accent4 2 4 2 2 2" xfId="26456" xr:uid="{00000000-0005-0000-0000-00004B670000}"/>
    <cellStyle name="40% - Accent4 2 4 2 2 2 2" xfId="26457" xr:uid="{00000000-0005-0000-0000-00004C670000}"/>
    <cellStyle name="40% - Accent4 2 4 2 2 3" xfId="26458" xr:uid="{00000000-0005-0000-0000-00004D670000}"/>
    <cellStyle name="40% - Accent4 2 4 2 2 4" xfId="26459" xr:uid="{00000000-0005-0000-0000-00004E670000}"/>
    <cellStyle name="40% - Accent4 2 4 2 3" xfId="26460" xr:uid="{00000000-0005-0000-0000-00004F670000}"/>
    <cellStyle name="40% - Accent4 2 4 2 3 2" xfId="26461" xr:uid="{00000000-0005-0000-0000-000050670000}"/>
    <cellStyle name="40% - Accent4 2 4 2 3 2 2" xfId="26462" xr:uid="{00000000-0005-0000-0000-000051670000}"/>
    <cellStyle name="40% - Accent4 2 4 2 3 3" xfId="26463" xr:uid="{00000000-0005-0000-0000-000052670000}"/>
    <cellStyle name="40% - Accent4 2 4 2 3 4" xfId="26464" xr:uid="{00000000-0005-0000-0000-000053670000}"/>
    <cellStyle name="40% - Accent4 2 4 2 4" xfId="26465" xr:uid="{00000000-0005-0000-0000-000054670000}"/>
    <cellStyle name="40% - Accent4 2 4 2 4 2" xfId="26466" xr:uid="{00000000-0005-0000-0000-000055670000}"/>
    <cellStyle name="40% - Accent4 2 4 2 5" xfId="26467" xr:uid="{00000000-0005-0000-0000-000056670000}"/>
    <cellStyle name="40% - Accent4 2 4 2 6" xfId="26468" xr:uid="{00000000-0005-0000-0000-000057670000}"/>
    <cellStyle name="40% - Accent4 2 4 3" xfId="26469" xr:uid="{00000000-0005-0000-0000-000058670000}"/>
    <cellStyle name="40% - Accent4 2 4 3 2" xfId="26470" xr:uid="{00000000-0005-0000-0000-000059670000}"/>
    <cellStyle name="40% - Accent4 2 4 3 2 2" xfId="26471" xr:uid="{00000000-0005-0000-0000-00005A670000}"/>
    <cellStyle name="40% - Accent4 2 4 3 3" xfId="26472" xr:uid="{00000000-0005-0000-0000-00005B670000}"/>
    <cellStyle name="40% - Accent4 2 4 3 4" xfId="26473" xr:uid="{00000000-0005-0000-0000-00005C670000}"/>
    <cellStyle name="40% - Accent4 2 4 4" xfId="26474" xr:uid="{00000000-0005-0000-0000-00005D670000}"/>
    <cellStyle name="40% - Accent4 2 4 4 2" xfId="26475" xr:uid="{00000000-0005-0000-0000-00005E670000}"/>
    <cellStyle name="40% - Accent4 2 4 4 2 2" xfId="26476" xr:uid="{00000000-0005-0000-0000-00005F670000}"/>
    <cellStyle name="40% - Accent4 2 4 4 3" xfId="26477" xr:uid="{00000000-0005-0000-0000-000060670000}"/>
    <cellStyle name="40% - Accent4 2 4 4 4" xfId="26478" xr:uid="{00000000-0005-0000-0000-000061670000}"/>
    <cellStyle name="40% - Accent4 2 4 5" xfId="26479" xr:uid="{00000000-0005-0000-0000-000062670000}"/>
    <cellStyle name="40% - Accent4 2 4 5 2" xfId="26480" xr:uid="{00000000-0005-0000-0000-000063670000}"/>
    <cellStyle name="40% - Accent4 2 4 6" xfId="26481" xr:uid="{00000000-0005-0000-0000-000064670000}"/>
    <cellStyle name="40% - Accent4 2 4 7" xfId="26482" xr:uid="{00000000-0005-0000-0000-000065670000}"/>
    <cellStyle name="40% - Accent4 2 5" xfId="26483" xr:uid="{00000000-0005-0000-0000-000066670000}"/>
    <cellStyle name="40% - Accent4 2 6" xfId="26484" xr:uid="{00000000-0005-0000-0000-000067670000}"/>
    <cellStyle name="40% - Accent4 2 6 2" xfId="26485" xr:uid="{00000000-0005-0000-0000-000068670000}"/>
    <cellStyle name="40% - Accent4 2 6 2 2" xfId="26486" xr:uid="{00000000-0005-0000-0000-000069670000}"/>
    <cellStyle name="40% - Accent4 2 6 2 2 2" xfId="26487" xr:uid="{00000000-0005-0000-0000-00006A670000}"/>
    <cellStyle name="40% - Accent4 2 6 2 3" xfId="26488" xr:uid="{00000000-0005-0000-0000-00006B670000}"/>
    <cellStyle name="40% - Accent4 2 6 2 4" xfId="26489" xr:uid="{00000000-0005-0000-0000-00006C670000}"/>
    <cellStyle name="40% - Accent4 2 6 3" xfId="26490" xr:uid="{00000000-0005-0000-0000-00006D670000}"/>
    <cellStyle name="40% - Accent4 2 6 3 2" xfId="26491" xr:uid="{00000000-0005-0000-0000-00006E670000}"/>
    <cellStyle name="40% - Accent4 2 6 3 2 2" xfId="26492" xr:uid="{00000000-0005-0000-0000-00006F670000}"/>
    <cellStyle name="40% - Accent4 2 6 3 3" xfId="26493" xr:uid="{00000000-0005-0000-0000-000070670000}"/>
    <cellStyle name="40% - Accent4 2 6 3 4" xfId="26494" xr:uid="{00000000-0005-0000-0000-000071670000}"/>
    <cellStyle name="40% - Accent4 2 6 4" xfId="26495" xr:uid="{00000000-0005-0000-0000-000072670000}"/>
    <cellStyle name="40% - Accent4 2 6 4 2" xfId="26496" xr:uid="{00000000-0005-0000-0000-000073670000}"/>
    <cellStyle name="40% - Accent4 2 6 5" xfId="26497" xr:uid="{00000000-0005-0000-0000-000074670000}"/>
    <cellStyle name="40% - Accent4 2 6 6" xfId="26498" xr:uid="{00000000-0005-0000-0000-000075670000}"/>
    <cellStyle name="40% - Accent4 2 7" xfId="26499" xr:uid="{00000000-0005-0000-0000-000076670000}"/>
    <cellStyle name="40% - Accent4 2 7 2" xfId="26500" xr:uid="{00000000-0005-0000-0000-000077670000}"/>
    <cellStyle name="40% - Accent4 2 7 2 2" xfId="26501" xr:uid="{00000000-0005-0000-0000-000078670000}"/>
    <cellStyle name="40% - Accent4 2 7 3" xfId="26502" xr:uid="{00000000-0005-0000-0000-000079670000}"/>
    <cellStyle name="40% - Accent4 2 7 4" xfId="26503" xr:uid="{00000000-0005-0000-0000-00007A670000}"/>
    <cellStyle name="40% - Accent4 2 8" xfId="26504" xr:uid="{00000000-0005-0000-0000-00007B670000}"/>
    <cellStyle name="40% - Accent4 2 8 2" xfId="26505" xr:uid="{00000000-0005-0000-0000-00007C670000}"/>
    <cellStyle name="40% - Accent4 2 8 2 2" xfId="26506" xr:uid="{00000000-0005-0000-0000-00007D670000}"/>
    <cellStyle name="40% - Accent4 2 8 3" xfId="26507" xr:uid="{00000000-0005-0000-0000-00007E670000}"/>
    <cellStyle name="40% - Accent4 2 8 4" xfId="26508" xr:uid="{00000000-0005-0000-0000-00007F670000}"/>
    <cellStyle name="40% - Accent4 2 9" xfId="26509" xr:uid="{00000000-0005-0000-0000-000080670000}"/>
    <cellStyle name="40% - Accent4 2 9 2" xfId="26510" xr:uid="{00000000-0005-0000-0000-000081670000}"/>
    <cellStyle name="40% - Accent4 20" xfId="26511" xr:uid="{00000000-0005-0000-0000-000082670000}"/>
    <cellStyle name="40% - Accent4 20 2" xfId="26512" xr:uid="{00000000-0005-0000-0000-000083670000}"/>
    <cellStyle name="40% - Accent4 20 2 2" xfId="26513" xr:uid="{00000000-0005-0000-0000-000084670000}"/>
    <cellStyle name="40% - Accent4 20 2 2 2" xfId="26514" xr:uid="{00000000-0005-0000-0000-000085670000}"/>
    <cellStyle name="40% - Accent4 20 2 2 2 2" xfId="26515" xr:uid="{00000000-0005-0000-0000-000086670000}"/>
    <cellStyle name="40% - Accent4 20 2 2 3" xfId="26516" xr:uid="{00000000-0005-0000-0000-000087670000}"/>
    <cellStyle name="40% - Accent4 20 2 2 4" xfId="26517" xr:uid="{00000000-0005-0000-0000-000088670000}"/>
    <cellStyle name="40% - Accent4 20 2 3" xfId="26518" xr:uid="{00000000-0005-0000-0000-000089670000}"/>
    <cellStyle name="40% - Accent4 20 2 3 2" xfId="26519" xr:uid="{00000000-0005-0000-0000-00008A670000}"/>
    <cellStyle name="40% - Accent4 20 2 3 2 2" xfId="26520" xr:uid="{00000000-0005-0000-0000-00008B670000}"/>
    <cellStyle name="40% - Accent4 20 2 3 3" xfId="26521" xr:uid="{00000000-0005-0000-0000-00008C670000}"/>
    <cellStyle name="40% - Accent4 20 2 3 4" xfId="26522" xr:uid="{00000000-0005-0000-0000-00008D670000}"/>
    <cellStyle name="40% - Accent4 20 2 4" xfId="26523" xr:uid="{00000000-0005-0000-0000-00008E670000}"/>
    <cellStyle name="40% - Accent4 20 2 4 2" xfId="26524" xr:uid="{00000000-0005-0000-0000-00008F670000}"/>
    <cellStyle name="40% - Accent4 20 2 5" xfId="26525" xr:uid="{00000000-0005-0000-0000-000090670000}"/>
    <cellStyle name="40% - Accent4 20 2 6" xfId="26526" xr:uid="{00000000-0005-0000-0000-000091670000}"/>
    <cellStyle name="40% - Accent4 20 3" xfId="26527" xr:uid="{00000000-0005-0000-0000-000092670000}"/>
    <cellStyle name="40% - Accent4 20 3 2" xfId="26528" xr:uid="{00000000-0005-0000-0000-000093670000}"/>
    <cellStyle name="40% - Accent4 20 3 2 2" xfId="26529" xr:uid="{00000000-0005-0000-0000-000094670000}"/>
    <cellStyle name="40% - Accent4 20 3 3" xfId="26530" xr:uid="{00000000-0005-0000-0000-000095670000}"/>
    <cellStyle name="40% - Accent4 20 3 4" xfId="26531" xr:uid="{00000000-0005-0000-0000-000096670000}"/>
    <cellStyle name="40% - Accent4 20 4" xfId="26532" xr:uid="{00000000-0005-0000-0000-000097670000}"/>
    <cellStyle name="40% - Accent4 20 4 2" xfId="26533" xr:uid="{00000000-0005-0000-0000-000098670000}"/>
    <cellStyle name="40% - Accent4 20 4 2 2" xfId="26534" xr:uid="{00000000-0005-0000-0000-000099670000}"/>
    <cellStyle name="40% - Accent4 20 4 3" xfId="26535" xr:uid="{00000000-0005-0000-0000-00009A670000}"/>
    <cellStyle name="40% - Accent4 20 4 4" xfId="26536" xr:uid="{00000000-0005-0000-0000-00009B670000}"/>
    <cellStyle name="40% - Accent4 20 5" xfId="26537" xr:uid="{00000000-0005-0000-0000-00009C670000}"/>
    <cellStyle name="40% - Accent4 20 5 2" xfId="26538" xr:uid="{00000000-0005-0000-0000-00009D670000}"/>
    <cellStyle name="40% - Accent4 20 6" xfId="26539" xr:uid="{00000000-0005-0000-0000-00009E670000}"/>
    <cellStyle name="40% - Accent4 20 7" xfId="26540" xr:uid="{00000000-0005-0000-0000-00009F670000}"/>
    <cellStyle name="40% - Accent4 21" xfId="26541" xr:uid="{00000000-0005-0000-0000-0000A0670000}"/>
    <cellStyle name="40% - Accent4 21 2" xfId="26542" xr:uid="{00000000-0005-0000-0000-0000A1670000}"/>
    <cellStyle name="40% - Accent4 21 2 2" xfId="26543" xr:uid="{00000000-0005-0000-0000-0000A2670000}"/>
    <cellStyle name="40% - Accent4 21 2 2 2" xfId="26544" xr:uid="{00000000-0005-0000-0000-0000A3670000}"/>
    <cellStyle name="40% - Accent4 21 2 2 2 2" xfId="26545" xr:uid="{00000000-0005-0000-0000-0000A4670000}"/>
    <cellStyle name="40% - Accent4 21 2 2 3" xfId="26546" xr:uid="{00000000-0005-0000-0000-0000A5670000}"/>
    <cellStyle name="40% - Accent4 21 2 2 4" xfId="26547" xr:uid="{00000000-0005-0000-0000-0000A6670000}"/>
    <cellStyle name="40% - Accent4 21 2 3" xfId="26548" xr:uid="{00000000-0005-0000-0000-0000A7670000}"/>
    <cellStyle name="40% - Accent4 21 2 3 2" xfId="26549" xr:uid="{00000000-0005-0000-0000-0000A8670000}"/>
    <cellStyle name="40% - Accent4 21 2 3 2 2" xfId="26550" xr:uid="{00000000-0005-0000-0000-0000A9670000}"/>
    <cellStyle name="40% - Accent4 21 2 3 3" xfId="26551" xr:uid="{00000000-0005-0000-0000-0000AA670000}"/>
    <cellStyle name="40% - Accent4 21 2 3 4" xfId="26552" xr:uid="{00000000-0005-0000-0000-0000AB670000}"/>
    <cellStyle name="40% - Accent4 21 2 4" xfId="26553" xr:uid="{00000000-0005-0000-0000-0000AC670000}"/>
    <cellStyle name="40% - Accent4 21 2 4 2" xfId="26554" xr:uid="{00000000-0005-0000-0000-0000AD670000}"/>
    <cellStyle name="40% - Accent4 21 2 5" xfId="26555" xr:uid="{00000000-0005-0000-0000-0000AE670000}"/>
    <cellStyle name="40% - Accent4 21 2 6" xfId="26556" xr:uid="{00000000-0005-0000-0000-0000AF670000}"/>
    <cellStyle name="40% - Accent4 21 3" xfId="26557" xr:uid="{00000000-0005-0000-0000-0000B0670000}"/>
    <cellStyle name="40% - Accent4 21 3 2" xfId="26558" xr:uid="{00000000-0005-0000-0000-0000B1670000}"/>
    <cellStyle name="40% - Accent4 21 3 2 2" xfId="26559" xr:uid="{00000000-0005-0000-0000-0000B2670000}"/>
    <cellStyle name="40% - Accent4 21 3 3" xfId="26560" xr:uid="{00000000-0005-0000-0000-0000B3670000}"/>
    <cellStyle name="40% - Accent4 21 3 4" xfId="26561" xr:uid="{00000000-0005-0000-0000-0000B4670000}"/>
    <cellStyle name="40% - Accent4 21 4" xfId="26562" xr:uid="{00000000-0005-0000-0000-0000B5670000}"/>
    <cellStyle name="40% - Accent4 21 4 2" xfId="26563" xr:uid="{00000000-0005-0000-0000-0000B6670000}"/>
    <cellStyle name="40% - Accent4 21 4 2 2" xfId="26564" xr:uid="{00000000-0005-0000-0000-0000B7670000}"/>
    <cellStyle name="40% - Accent4 21 4 3" xfId="26565" xr:uid="{00000000-0005-0000-0000-0000B8670000}"/>
    <cellStyle name="40% - Accent4 21 4 4" xfId="26566" xr:uid="{00000000-0005-0000-0000-0000B9670000}"/>
    <cellStyle name="40% - Accent4 21 5" xfId="26567" xr:uid="{00000000-0005-0000-0000-0000BA670000}"/>
    <cellStyle name="40% - Accent4 21 5 2" xfId="26568" xr:uid="{00000000-0005-0000-0000-0000BB670000}"/>
    <cellStyle name="40% - Accent4 21 6" xfId="26569" xr:uid="{00000000-0005-0000-0000-0000BC670000}"/>
    <cellStyle name="40% - Accent4 21 7" xfId="26570" xr:uid="{00000000-0005-0000-0000-0000BD670000}"/>
    <cellStyle name="40% - Accent4 22" xfId="26571" xr:uid="{00000000-0005-0000-0000-0000BE670000}"/>
    <cellStyle name="40% - Accent4 22 2" xfId="26572" xr:uid="{00000000-0005-0000-0000-0000BF670000}"/>
    <cellStyle name="40% - Accent4 22 2 2" xfId="26573" xr:uid="{00000000-0005-0000-0000-0000C0670000}"/>
    <cellStyle name="40% - Accent4 22 2 2 2" xfId="26574" xr:uid="{00000000-0005-0000-0000-0000C1670000}"/>
    <cellStyle name="40% - Accent4 22 2 2 2 2" xfId="26575" xr:uid="{00000000-0005-0000-0000-0000C2670000}"/>
    <cellStyle name="40% - Accent4 22 2 2 3" xfId="26576" xr:uid="{00000000-0005-0000-0000-0000C3670000}"/>
    <cellStyle name="40% - Accent4 22 2 2 4" xfId="26577" xr:uid="{00000000-0005-0000-0000-0000C4670000}"/>
    <cellStyle name="40% - Accent4 22 2 3" xfId="26578" xr:uid="{00000000-0005-0000-0000-0000C5670000}"/>
    <cellStyle name="40% - Accent4 22 2 3 2" xfId="26579" xr:uid="{00000000-0005-0000-0000-0000C6670000}"/>
    <cellStyle name="40% - Accent4 22 2 3 2 2" xfId="26580" xr:uid="{00000000-0005-0000-0000-0000C7670000}"/>
    <cellStyle name="40% - Accent4 22 2 3 3" xfId="26581" xr:uid="{00000000-0005-0000-0000-0000C8670000}"/>
    <cellStyle name="40% - Accent4 22 2 3 4" xfId="26582" xr:uid="{00000000-0005-0000-0000-0000C9670000}"/>
    <cellStyle name="40% - Accent4 22 2 4" xfId="26583" xr:uid="{00000000-0005-0000-0000-0000CA670000}"/>
    <cellStyle name="40% - Accent4 22 2 4 2" xfId="26584" xr:uid="{00000000-0005-0000-0000-0000CB670000}"/>
    <cellStyle name="40% - Accent4 22 2 5" xfId="26585" xr:uid="{00000000-0005-0000-0000-0000CC670000}"/>
    <cellStyle name="40% - Accent4 22 2 6" xfId="26586" xr:uid="{00000000-0005-0000-0000-0000CD670000}"/>
    <cellStyle name="40% - Accent4 22 3" xfId="26587" xr:uid="{00000000-0005-0000-0000-0000CE670000}"/>
    <cellStyle name="40% - Accent4 22 3 2" xfId="26588" xr:uid="{00000000-0005-0000-0000-0000CF670000}"/>
    <cellStyle name="40% - Accent4 22 3 2 2" xfId="26589" xr:uid="{00000000-0005-0000-0000-0000D0670000}"/>
    <cellStyle name="40% - Accent4 22 3 3" xfId="26590" xr:uid="{00000000-0005-0000-0000-0000D1670000}"/>
    <cellStyle name="40% - Accent4 22 3 4" xfId="26591" xr:uid="{00000000-0005-0000-0000-0000D2670000}"/>
    <cellStyle name="40% - Accent4 22 4" xfId="26592" xr:uid="{00000000-0005-0000-0000-0000D3670000}"/>
    <cellStyle name="40% - Accent4 22 4 2" xfId="26593" xr:uid="{00000000-0005-0000-0000-0000D4670000}"/>
    <cellStyle name="40% - Accent4 22 4 2 2" xfId="26594" xr:uid="{00000000-0005-0000-0000-0000D5670000}"/>
    <cellStyle name="40% - Accent4 22 4 3" xfId="26595" xr:uid="{00000000-0005-0000-0000-0000D6670000}"/>
    <cellStyle name="40% - Accent4 22 4 4" xfId="26596" xr:uid="{00000000-0005-0000-0000-0000D7670000}"/>
    <cellStyle name="40% - Accent4 22 5" xfId="26597" xr:uid="{00000000-0005-0000-0000-0000D8670000}"/>
    <cellStyle name="40% - Accent4 22 5 2" xfId="26598" xr:uid="{00000000-0005-0000-0000-0000D9670000}"/>
    <cellStyle name="40% - Accent4 22 6" xfId="26599" xr:uid="{00000000-0005-0000-0000-0000DA670000}"/>
    <cellStyle name="40% - Accent4 22 7" xfId="26600" xr:uid="{00000000-0005-0000-0000-0000DB670000}"/>
    <cellStyle name="40% - Accent4 23" xfId="26601" xr:uid="{00000000-0005-0000-0000-0000DC670000}"/>
    <cellStyle name="40% - Accent4 23 2" xfId="26602" xr:uid="{00000000-0005-0000-0000-0000DD670000}"/>
    <cellStyle name="40% - Accent4 23 2 2" xfId="26603" xr:uid="{00000000-0005-0000-0000-0000DE670000}"/>
    <cellStyle name="40% - Accent4 23 2 2 2" xfId="26604" xr:uid="{00000000-0005-0000-0000-0000DF670000}"/>
    <cellStyle name="40% - Accent4 23 2 2 2 2" xfId="26605" xr:uid="{00000000-0005-0000-0000-0000E0670000}"/>
    <cellStyle name="40% - Accent4 23 2 2 3" xfId="26606" xr:uid="{00000000-0005-0000-0000-0000E1670000}"/>
    <cellStyle name="40% - Accent4 23 2 2 4" xfId="26607" xr:uid="{00000000-0005-0000-0000-0000E2670000}"/>
    <cellStyle name="40% - Accent4 23 2 3" xfId="26608" xr:uid="{00000000-0005-0000-0000-0000E3670000}"/>
    <cellStyle name="40% - Accent4 23 2 3 2" xfId="26609" xr:uid="{00000000-0005-0000-0000-0000E4670000}"/>
    <cellStyle name="40% - Accent4 23 2 3 2 2" xfId="26610" xr:uid="{00000000-0005-0000-0000-0000E5670000}"/>
    <cellStyle name="40% - Accent4 23 2 3 3" xfId="26611" xr:uid="{00000000-0005-0000-0000-0000E6670000}"/>
    <cellStyle name="40% - Accent4 23 2 3 4" xfId="26612" xr:uid="{00000000-0005-0000-0000-0000E7670000}"/>
    <cellStyle name="40% - Accent4 23 2 4" xfId="26613" xr:uid="{00000000-0005-0000-0000-0000E8670000}"/>
    <cellStyle name="40% - Accent4 23 2 4 2" xfId="26614" xr:uid="{00000000-0005-0000-0000-0000E9670000}"/>
    <cellStyle name="40% - Accent4 23 2 5" xfId="26615" xr:uid="{00000000-0005-0000-0000-0000EA670000}"/>
    <cellStyle name="40% - Accent4 23 2 6" xfId="26616" xr:uid="{00000000-0005-0000-0000-0000EB670000}"/>
    <cellStyle name="40% - Accent4 23 3" xfId="26617" xr:uid="{00000000-0005-0000-0000-0000EC670000}"/>
    <cellStyle name="40% - Accent4 23 3 2" xfId="26618" xr:uid="{00000000-0005-0000-0000-0000ED670000}"/>
    <cellStyle name="40% - Accent4 23 3 2 2" xfId="26619" xr:uid="{00000000-0005-0000-0000-0000EE670000}"/>
    <cellStyle name="40% - Accent4 23 3 3" xfId="26620" xr:uid="{00000000-0005-0000-0000-0000EF670000}"/>
    <cellStyle name="40% - Accent4 23 3 4" xfId="26621" xr:uid="{00000000-0005-0000-0000-0000F0670000}"/>
    <cellStyle name="40% - Accent4 23 4" xfId="26622" xr:uid="{00000000-0005-0000-0000-0000F1670000}"/>
    <cellStyle name="40% - Accent4 23 4 2" xfId="26623" xr:uid="{00000000-0005-0000-0000-0000F2670000}"/>
    <cellStyle name="40% - Accent4 23 4 2 2" xfId="26624" xr:uid="{00000000-0005-0000-0000-0000F3670000}"/>
    <cellStyle name="40% - Accent4 23 4 3" xfId="26625" xr:uid="{00000000-0005-0000-0000-0000F4670000}"/>
    <cellStyle name="40% - Accent4 23 4 4" xfId="26626" xr:uid="{00000000-0005-0000-0000-0000F5670000}"/>
    <cellStyle name="40% - Accent4 23 5" xfId="26627" xr:uid="{00000000-0005-0000-0000-0000F6670000}"/>
    <cellStyle name="40% - Accent4 23 5 2" xfId="26628" xr:uid="{00000000-0005-0000-0000-0000F7670000}"/>
    <cellStyle name="40% - Accent4 23 6" xfId="26629" xr:uid="{00000000-0005-0000-0000-0000F8670000}"/>
    <cellStyle name="40% - Accent4 23 7" xfId="26630" xr:uid="{00000000-0005-0000-0000-0000F9670000}"/>
    <cellStyle name="40% - Accent4 24" xfId="26631" xr:uid="{00000000-0005-0000-0000-0000FA670000}"/>
    <cellStyle name="40% - Accent4 24 2" xfId="26632" xr:uid="{00000000-0005-0000-0000-0000FB670000}"/>
    <cellStyle name="40% - Accent4 24 2 2" xfId="26633" xr:uid="{00000000-0005-0000-0000-0000FC670000}"/>
    <cellStyle name="40% - Accent4 24 2 2 2" xfId="26634" xr:uid="{00000000-0005-0000-0000-0000FD670000}"/>
    <cellStyle name="40% - Accent4 24 2 3" xfId="26635" xr:uid="{00000000-0005-0000-0000-0000FE670000}"/>
    <cellStyle name="40% - Accent4 24 2 4" xfId="26636" xr:uid="{00000000-0005-0000-0000-0000FF670000}"/>
    <cellStyle name="40% - Accent4 24 3" xfId="26637" xr:uid="{00000000-0005-0000-0000-000000680000}"/>
    <cellStyle name="40% - Accent4 24 3 2" xfId="26638" xr:uid="{00000000-0005-0000-0000-000001680000}"/>
    <cellStyle name="40% - Accent4 24 3 2 2" xfId="26639" xr:uid="{00000000-0005-0000-0000-000002680000}"/>
    <cellStyle name="40% - Accent4 24 3 3" xfId="26640" xr:uid="{00000000-0005-0000-0000-000003680000}"/>
    <cellStyle name="40% - Accent4 24 3 4" xfId="26641" xr:uid="{00000000-0005-0000-0000-000004680000}"/>
    <cellStyle name="40% - Accent4 24 4" xfId="26642" xr:uid="{00000000-0005-0000-0000-000005680000}"/>
    <cellStyle name="40% - Accent4 24 4 2" xfId="26643" xr:uid="{00000000-0005-0000-0000-000006680000}"/>
    <cellStyle name="40% - Accent4 24 5" xfId="26644" xr:uid="{00000000-0005-0000-0000-000007680000}"/>
    <cellStyle name="40% - Accent4 24 6" xfId="26645" xr:uid="{00000000-0005-0000-0000-000008680000}"/>
    <cellStyle name="40% - Accent4 25" xfId="26646" xr:uid="{00000000-0005-0000-0000-000009680000}"/>
    <cellStyle name="40% - Accent4 25 2" xfId="26647" xr:uid="{00000000-0005-0000-0000-00000A680000}"/>
    <cellStyle name="40% - Accent4 25 2 2" xfId="26648" xr:uid="{00000000-0005-0000-0000-00000B680000}"/>
    <cellStyle name="40% - Accent4 25 2 2 2" xfId="26649" xr:uid="{00000000-0005-0000-0000-00000C680000}"/>
    <cellStyle name="40% - Accent4 25 2 3" xfId="26650" xr:uid="{00000000-0005-0000-0000-00000D680000}"/>
    <cellStyle name="40% - Accent4 25 2 4" xfId="26651" xr:uid="{00000000-0005-0000-0000-00000E680000}"/>
    <cellStyle name="40% - Accent4 25 3" xfId="26652" xr:uid="{00000000-0005-0000-0000-00000F680000}"/>
    <cellStyle name="40% - Accent4 25 3 2" xfId="26653" xr:uid="{00000000-0005-0000-0000-000010680000}"/>
    <cellStyle name="40% - Accent4 25 3 2 2" xfId="26654" xr:uid="{00000000-0005-0000-0000-000011680000}"/>
    <cellStyle name="40% - Accent4 25 3 3" xfId="26655" xr:uid="{00000000-0005-0000-0000-000012680000}"/>
    <cellStyle name="40% - Accent4 25 3 4" xfId="26656" xr:uid="{00000000-0005-0000-0000-000013680000}"/>
    <cellStyle name="40% - Accent4 25 4" xfId="26657" xr:uid="{00000000-0005-0000-0000-000014680000}"/>
    <cellStyle name="40% - Accent4 25 4 2" xfId="26658" xr:uid="{00000000-0005-0000-0000-000015680000}"/>
    <cellStyle name="40% - Accent4 25 5" xfId="26659" xr:uid="{00000000-0005-0000-0000-000016680000}"/>
    <cellStyle name="40% - Accent4 25 6" xfId="26660" xr:uid="{00000000-0005-0000-0000-000017680000}"/>
    <cellStyle name="40% - Accent4 26" xfId="26661" xr:uid="{00000000-0005-0000-0000-000018680000}"/>
    <cellStyle name="40% - Accent4 27" xfId="26662" xr:uid="{00000000-0005-0000-0000-000019680000}"/>
    <cellStyle name="40% - Accent4 28" xfId="26663" xr:uid="{00000000-0005-0000-0000-00001A680000}"/>
    <cellStyle name="40% - Accent4 29" xfId="26664" xr:uid="{00000000-0005-0000-0000-00001B680000}"/>
    <cellStyle name="40% - Accent4 3" xfId="26665" xr:uid="{00000000-0005-0000-0000-00001C680000}"/>
    <cellStyle name="40% - Accent4 3 10" xfId="26666" xr:uid="{00000000-0005-0000-0000-00001D680000}"/>
    <cellStyle name="40% - Accent4 3 11" xfId="26667" xr:uid="{00000000-0005-0000-0000-00001E680000}"/>
    <cellStyle name="40% - Accent4 3 2" xfId="26668" xr:uid="{00000000-0005-0000-0000-00001F680000}"/>
    <cellStyle name="40% - Accent4 3 2 10" xfId="26669" xr:uid="{00000000-0005-0000-0000-000020680000}"/>
    <cellStyle name="40% - Accent4 3 2 2" xfId="26670" xr:uid="{00000000-0005-0000-0000-000021680000}"/>
    <cellStyle name="40% - Accent4 3 2 2 2" xfId="26671" xr:uid="{00000000-0005-0000-0000-000022680000}"/>
    <cellStyle name="40% - Accent4 3 2 2 2 2" xfId="26672" xr:uid="{00000000-0005-0000-0000-000023680000}"/>
    <cellStyle name="40% - Accent4 3 2 2 2 2 2" xfId="26673" xr:uid="{00000000-0005-0000-0000-000024680000}"/>
    <cellStyle name="40% - Accent4 3 2 2 2 2 2 2" xfId="26674" xr:uid="{00000000-0005-0000-0000-000025680000}"/>
    <cellStyle name="40% - Accent4 3 2 2 2 2 2 2 2" xfId="26675" xr:uid="{00000000-0005-0000-0000-000026680000}"/>
    <cellStyle name="40% - Accent4 3 2 2 2 2 2 3" xfId="26676" xr:uid="{00000000-0005-0000-0000-000027680000}"/>
    <cellStyle name="40% - Accent4 3 2 2 2 2 2 4" xfId="26677" xr:uid="{00000000-0005-0000-0000-000028680000}"/>
    <cellStyle name="40% - Accent4 3 2 2 2 2 3" xfId="26678" xr:uid="{00000000-0005-0000-0000-000029680000}"/>
    <cellStyle name="40% - Accent4 3 2 2 2 2 3 2" xfId="26679" xr:uid="{00000000-0005-0000-0000-00002A680000}"/>
    <cellStyle name="40% - Accent4 3 2 2 2 2 3 2 2" xfId="26680" xr:uid="{00000000-0005-0000-0000-00002B680000}"/>
    <cellStyle name="40% - Accent4 3 2 2 2 2 3 3" xfId="26681" xr:uid="{00000000-0005-0000-0000-00002C680000}"/>
    <cellStyle name="40% - Accent4 3 2 2 2 2 3 4" xfId="26682" xr:uid="{00000000-0005-0000-0000-00002D680000}"/>
    <cellStyle name="40% - Accent4 3 2 2 2 2 4" xfId="26683" xr:uid="{00000000-0005-0000-0000-00002E680000}"/>
    <cellStyle name="40% - Accent4 3 2 2 2 2 4 2" xfId="26684" xr:uid="{00000000-0005-0000-0000-00002F680000}"/>
    <cellStyle name="40% - Accent4 3 2 2 2 2 5" xfId="26685" xr:uid="{00000000-0005-0000-0000-000030680000}"/>
    <cellStyle name="40% - Accent4 3 2 2 2 2 6" xfId="26686" xr:uid="{00000000-0005-0000-0000-000031680000}"/>
    <cellStyle name="40% - Accent4 3 2 2 2 3" xfId="26687" xr:uid="{00000000-0005-0000-0000-000032680000}"/>
    <cellStyle name="40% - Accent4 3 2 2 2 3 2" xfId="26688" xr:uid="{00000000-0005-0000-0000-000033680000}"/>
    <cellStyle name="40% - Accent4 3 2 2 2 3 2 2" xfId="26689" xr:uid="{00000000-0005-0000-0000-000034680000}"/>
    <cellStyle name="40% - Accent4 3 2 2 2 3 3" xfId="26690" xr:uid="{00000000-0005-0000-0000-000035680000}"/>
    <cellStyle name="40% - Accent4 3 2 2 2 3 4" xfId="26691" xr:uid="{00000000-0005-0000-0000-000036680000}"/>
    <cellStyle name="40% - Accent4 3 2 2 2 4" xfId="26692" xr:uid="{00000000-0005-0000-0000-000037680000}"/>
    <cellStyle name="40% - Accent4 3 2 2 2 4 2" xfId="26693" xr:uid="{00000000-0005-0000-0000-000038680000}"/>
    <cellStyle name="40% - Accent4 3 2 2 2 4 2 2" xfId="26694" xr:uid="{00000000-0005-0000-0000-000039680000}"/>
    <cellStyle name="40% - Accent4 3 2 2 2 4 3" xfId="26695" xr:uid="{00000000-0005-0000-0000-00003A680000}"/>
    <cellStyle name="40% - Accent4 3 2 2 2 4 4" xfId="26696" xr:uid="{00000000-0005-0000-0000-00003B680000}"/>
    <cellStyle name="40% - Accent4 3 2 2 2 5" xfId="26697" xr:uid="{00000000-0005-0000-0000-00003C680000}"/>
    <cellStyle name="40% - Accent4 3 2 2 2 5 2" xfId="26698" xr:uid="{00000000-0005-0000-0000-00003D680000}"/>
    <cellStyle name="40% - Accent4 3 2 2 2 6" xfId="26699" xr:uid="{00000000-0005-0000-0000-00003E680000}"/>
    <cellStyle name="40% - Accent4 3 2 2 2 7" xfId="26700" xr:uid="{00000000-0005-0000-0000-00003F680000}"/>
    <cellStyle name="40% - Accent4 3 2 2 3" xfId="26701" xr:uid="{00000000-0005-0000-0000-000040680000}"/>
    <cellStyle name="40% - Accent4 3 2 2 3 2" xfId="26702" xr:uid="{00000000-0005-0000-0000-000041680000}"/>
    <cellStyle name="40% - Accent4 3 2 2 3 2 2" xfId="26703" xr:uid="{00000000-0005-0000-0000-000042680000}"/>
    <cellStyle name="40% - Accent4 3 2 2 3 2 2 2" xfId="26704" xr:uid="{00000000-0005-0000-0000-000043680000}"/>
    <cellStyle name="40% - Accent4 3 2 2 3 2 3" xfId="26705" xr:uid="{00000000-0005-0000-0000-000044680000}"/>
    <cellStyle name="40% - Accent4 3 2 2 3 2 4" xfId="26706" xr:uid="{00000000-0005-0000-0000-000045680000}"/>
    <cellStyle name="40% - Accent4 3 2 2 3 3" xfId="26707" xr:uid="{00000000-0005-0000-0000-000046680000}"/>
    <cellStyle name="40% - Accent4 3 2 2 3 3 2" xfId="26708" xr:uid="{00000000-0005-0000-0000-000047680000}"/>
    <cellStyle name="40% - Accent4 3 2 2 3 3 2 2" xfId="26709" xr:uid="{00000000-0005-0000-0000-000048680000}"/>
    <cellStyle name="40% - Accent4 3 2 2 3 3 3" xfId="26710" xr:uid="{00000000-0005-0000-0000-000049680000}"/>
    <cellStyle name="40% - Accent4 3 2 2 3 3 4" xfId="26711" xr:uid="{00000000-0005-0000-0000-00004A680000}"/>
    <cellStyle name="40% - Accent4 3 2 2 3 4" xfId="26712" xr:uid="{00000000-0005-0000-0000-00004B680000}"/>
    <cellStyle name="40% - Accent4 3 2 2 3 4 2" xfId="26713" xr:uid="{00000000-0005-0000-0000-00004C680000}"/>
    <cellStyle name="40% - Accent4 3 2 2 3 5" xfId="26714" xr:uid="{00000000-0005-0000-0000-00004D680000}"/>
    <cellStyle name="40% - Accent4 3 2 2 3 6" xfId="26715" xr:uid="{00000000-0005-0000-0000-00004E680000}"/>
    <cellStyle name="40% - Accent4 3 2 2 4" xfId="26716" xr:uid="{00000000-0005-0000-0000-00004F680000}"/>
    <cellStyle name="40% - Accent4 3 2 2 4 2" xfId="26717" xr:uid="{00000000-0005-0000-0000-000050680000}"/>
    <cellStyle name="40% - Accent4 3 2 2 4 2 2" xfId="26718" xr:uid="{00000000-0005-0000-0000-000051680000}"/>
    <cellStyle name="40% - Accent4 3 2 2 4 3" xfId="26719" xr:uid="{00000000-0005-0000-0000-000052680000}"/>
    <cellStyle name="40% - Accent4 3 2 2 4 4" xfId="26720" xr:uid="{00000000-0005-0000-0000-000053680000}"/>
    <cellStyle name="40% - Accent4 3 2 2 5" xfId="26721" xr:uid="{00000000-0005-0000-0000-000054680000}"/>
    <cellStyle name="40% - Accent4 3 2 2 5 2" xfId="26722" xr:uid="{00000000-0005-0000-0000-000055680000}"/>
    <cellStyle name="40% - Accent4 3 2 2 5 2 2" xfId="26723" xr:uid="{00000000-0005-0000-0000-000056680000}"/>
    <cellStyle name="40% - Accent4 3 2 2 5 3" xfId="26724" xr:uid="{00000000-0005-0000-0000-000057680000}"/>
    <cellStyle name="40% - Accent4 3 2 2 5 4" xfId="26725" xr:uid="{00000000-0005-0000-0000-000058680000}"/>
    <cellStyle name="40% - Accent4 3 2 2 6" xfId="26726" xr:uid="{00000000-0005-0000-0000-000059680000}"/>
    <cellStyle name="40% - Accent4 3 2 2 6 2" xfId="26727" xr:uid="{00000000-0005-0000-0000-00005A680000}"/>
    <cellStyle name="40% - Accent4 3 2 2 7" xfId="26728" xr:uid="{00000000-0005-0000-0000-00005B680000}"/>
    <cellStyle name="40% - Accent4 3 2 2 8" xfId="26729" xr:uid="{00000000-0005-0000-0000-00005C680000}"/>
    <cellStyle name="40% - Accent4 3 2 3" xfId="26730" xr:uid="{00000000-0005-0000-0000-00005D680000}"/>
    <cellStyle name="40% - Accent4 3 2 3 2" xfId="26731" xr:uid="{00000000-0005-0000-0000-00005E680000}"/>
    <cellStyle name="40% - Accent4 3 2 3 2 2" xfId="26732" xr:uid="{00000000-0005-0000-0000-00005F680000}"/>
    <cellStyle name="40% - Accent4 3 2 3 2 2 2" xfId="26733" xr:uid="{00000000-0005-0000-0000-000060680000}"/>
    <cellStyle name="40% - Accent4 3 2 3 2 2 2 2" xfId="26734" xr:uid="{00000000-0005-0000-0000-000061680000}"/>
    <cellStyle name="40% - Accent4 3 2 3 2 2 3" xfId="26735" xr:uid="{00000000-0005-0000-0000-000062680000}"/>
    <cellStyle name="40% - Accent4 3 2 3 2 2 4" xfId="26736" xr:uid="{00000000-0005-0000-0000-000063680000}"/>
    <cellStyle name="40% - Accent4 3 2 3 2 3" xfId="26737" xr:uid="{00000000-0005-0000-0000-000064680000}"/>
    <cellStyle name="40% - Accent4 3 2 3 2 3 2" xfId="26738" xr:uid="{00000000-0005-0000-0000-000065680000}"/>
    <cellStyle name="40% - Accent4 3 2 3 2 3 2 2" xfId="26739" xr:uid="{00000000-0005-0000-0000-000066680000}"/>
    <cellStyle name="40% - Accent4 3 2 3 2 3 3" xfId="26740" xr:uid="{00000000-0005-0000-0000-000067680000}"/>
    <cellStyle name="40% - Accent4 3 2 3 2 3 4" xfId="26741" xr:uid="{00000000-0005-0000-0000-000068680000}"/>
    <cellStyle name="40% - Accent4 3 2 3 2 4" xfId="26742" xr:uid="{00000000-0005-0000-0000-000069680000}"/>
    <cellStyle name="40% - Accent4 3 2 3 2 4 2" xfId="26743" xr:uid="{00000000-0005-0000-0000-00006A680000}"/>
    <cellStyle name="40% - Accent4 3 2 3 2 5" xfId="26744" xr:uid="{00000000-0005-0000-0000-00006B680000}"/>
    <cellStyle name="40% - Accent4 3 2 3 2 6" xfId="26745" xr:uid="{00000000-0005-0000-0000-00006C680000}"/>
    <cellStyle name="40% - Accent4 3 2 3 3" xfId="26746" xr:uid="{00000000-0005-0000-0000-00006D680000}"/>
    <cellStyle name="40% - Accent4 3 2 3 3 2" xfId="26747" xr:uid="{00000000-0005-0000-0000-00006E680000}"/>
    <cellStyle name="40% - Accent4 3 2 3 3 2 2" xfId="26748" xr:uid="{00000000-0005-0000-0000-00006F680000}"/>
    <cellStyle name="40% - Accent4 3 2 3 3 3" xfId="26749" xr:uid="{00000000-0005-0000-0000-000070680000}"/>
    <cellStyle name="40% - Accent4 3 2 3 3 4" xfId="26750" xr:uid="{00000000-0005-0000-0000-000071680000}"/>
    <cellStyle name="40% - Accent4 3 2 3 4" xfId="26751" xr:uid="{00000000-0005-0000-0000-000072680000}"/>
    <cellStyle name="40% - Accent4 3 2 3 4 2" xfId="26752" xr:uid="{00000000-0005-0000-0000-000073680000}"/>
    <cellStyle name="40% - Accent4 3 2 3 4 2 2" xfId="26753" xr:uid="{00000000-0005-0000-0000-000074680000}"/>
    <cellStyle name="40% - Accent4 3 2 3 4 3" xfId="26754" xr:uid="{00000000-0005-0000-0000-000075680000}"/>
    <cellStyle name="40% - Accent4 3 2 3 4 4" xfId="26755" xr:uid="{00000000-0005-0000-0000-000076680000}"/>
    <cellStyle name="40% - Accent4 3 2 3 5" xfId="26756" xr:uid="{00000000-0005-0000-0000-000077680000}"/>
    <cellStyle name="40% - Accent4 3 2 3 5 2" xfId="26757" xr:uid="{00000000-0005-0000-0000-000078680000}"/>
    <cellStyle name="40% - Accent4 3 2 3 6" xfId="26758" xr:uid="{00000000-0005-0000-0000-000079680000}"/>
    <cellStyle name="40% - Accent4 3 2 3 7" xfId="26759" xr:uid="{00000000-0005-0000-0000-00007A680000}"/>
    <cellStyle name="40% - Accent4 3 2 4" xfId="26760" xr:uid="{00000000-0005-0000-0000-00007B680000}"/>
    <cellStyle name="40% - Accent4 3 2 5" xfId="26761" xr:uid="{00000000-0005-0000-0000-00007C680000}"/>
    <cellStyle name="40% - Accent4 3 2 5 2" xfId="26762" xr:uid="{00000000-0005-0000-0000-00007D680000}"/>
    <cellStyle name="40% - Accent4 3 2 5 2 2" xfId="26763" xr:uid="{00000000-0005-0000-0000-00007E680000}"/>
    <cellStyle name="40% - Accent4 3 2 5 2 2 2" xfId="26764" xr:uid="{00000000-0005-0000-0000-00007F680000}"/>
    <cellStyle name="40% - Accent4 3 2 5 2 3" xfId="26765" xr:uid="{00000000-0005-0000-0000-000080680000}"/>
    <cellStyle name="40% - Accent4 3 2 5 2 4" xfId="26766" xr:uid="{00000000-0005-0000-0000-000081680000}"/>
    <cellStyle name="40% - Accent4 3 2 5 3" xfId="26767" xr:uid="{00000000-0005-0000-0000-000082680000}"/>
    <cellStyle name="40% - Accent4 3 2 5 3 2" xfId="26768" xr:uid="{00000000-0005-0000-0000-000083680000}"/>
    <cellStyle name="40% - Accent4 3 2 5 3 2 2" xfId="26769" xr:uid="{00000000-0005-0000-0000-000084680000}"/>
    <cellStyle name="40% - Accent4 3 2 5 3 3" xfId="26770" xr:uid="{00000000-0005-0000-0000-000085680000}"/>
    <cellStyle name="40% - Accent4 3 2 5 3 4" xfId="26771" xr:uid="{00000000-0005-0000-0000-000086680000}"/>
    <cellStyle name="40% - Accent4 3 2 5 4" xfId="26772" xr:uid="{00000000-0005-0000-0000-000087680000}"/>
    <cellStyle name="40% - Accent4 3 2 5 4 2" xfId="26773" xr:uid="{00000000-0005-0000-0000-000088680000}"/>
    <cellStyle name="40% - Accent4 3 2 5 5" xfId="26774" xr:uid="{00000000-0005-0000-0000-000089680000}"/>
    <cellStyle name="40% - Accent4 3 2 5 6" xfId="26775" xr:uid="{00000000-0005-0000-0000-00008A680000}"/>
    <cellStyle name="40% - Accent4 3 2 6" xfId="26776" xr:uid="{00000000-0005-0000-0000-00008B680000}"/>
    <cellStyle name="40% - Accent4 3 2 6 2" xfId="26777" xr:uid="{00000000-0005-0000-0000-00008C680000}"/>
    <cellStyle name="40% - Accent4 3 2 6 2 2" xfId="26778" xr:uid="{00000000-0005-0000-0000-00008D680000}"/>
    <cellStyle name="40% - Accent4 3 2 6 3" xfId="26779" xr:uid="{00000000-0005-0000-0000-00008E680000}"/>
    <cellStyle name="40% - Accent4 3 2 6 4" xfId="26780" xr:uid="{00000000-0005-0000-0000-00008F680000}"/>
    <cellStyle name="40% - Accent4 3 2 7" xfId="26781" xr:uid="{00000000-0005-0000-0000-000090680000}"/>
    <cellStyle name="40% - Accent4 3 2 7 2" xfId="26782" xr:uid="{00000000-0005-0000-0000-000091680000}"/>
    <cellStyle name="40% - Accent4 3 2 7 2 2" xfId="26783" xr:uid="{00000000-0005-0000-0000-000092680000}"/>
    <cellStyle name="40% - Accent4 3 2 7 3" xfId="26784" xr:uid="{00000000-0005-0000-0000-000093680000}"/>
    <cellStyle name="40% - Accent4 3 2 7 4" xfId="26785" xr:uid="{00000000-0005-0000-0000-000094680000}"/>
    <cellStyle name="40% - Accent4 3 2 8" xfId="26786" xr:uid="{00000000-0005-0000-0000-000095680000}"/>
    <cellStyle name="40% - Accent4 3 2 8 2" xfId="26787" xr:uid="{00000000-0005-0000-0000-000096680000}"/>
    <cellStyle name="40% - Accent4 3 2 9" xfId="26788" xr:uid="{00000000-0005-0000-0000-000097680000}"/>
    <cellStyle name="40% - Accent4 3 3" xfId="26789" xr:uid="{00000000-0005-0000-0000-000098680000}"/>
    <cellStyle name="40% - Accent4 3 3 2" xfId="26790" xr:uid="{00000000-0005-0000-0000-000099680000}"/>
    <cellStyle name="40% - Accent4 3 3 2 2" xfId="26791" xr:uid="{00000000-0005-0000-0000-00009A680000}"/>
    <cellStyle name="40% - Accent4 3 3 2 2 2" xfId="26792" xr:uid="{00000000-0005-0000-0000-00009B680000}"/>
    <cellStyle name="40% - Accent4 3 3 2 2 2 2" xfId="26793" xr:uid="{00000000-0005-0000-0000-00009C680000}"/>
    <cellStyle name="40% - Accent4 3 3 2 2 2 2 2" xfId="26794" xr:uid="{00000000-0005-0000-0000-00009D680000}"/>
    <cellStyle name="40% - Accent4 3 3 2 2 2 3" xfId="26795" xr:uid="{00000000-0005-0000-0000-00009E680000}"/>
    <cellStyle name="40% - Accent4 3 3 2 2 2 4" xfId="26796" xr:uid="{00000000-0005-0000-0000-00009F680000}"/>
    <cellStyle name="40% - Accent4 3 3 2 2 3" xfId="26797" xr:uid="{00000000-0005-0000-0000-0000A0680000}"/>
    <cellStyle name="40% - Accent4 3 3 2 2 3 2" xfId="26798" xr:uid="{00000000-0005-0000-0000-0000A1680000}"/>
    <cellStyle name="40% - Accent4 3 3 2 2 3 2 2" xfId="26799" xr:uid="{00000000-0005-0000-0000-0000A2680000}"/>
    <cellStyle name="40% - Accent4 3 3 2 2 3 3" xfId="26800" xr:uid="{00000000-0005-0000-0000-0000A3680000}"/>
    <cellStyle name="40% - Accent4 3 3 2 2 3 4" xfId="26801" xr:uid="{00000000-0005-0000-0000-0000A4680000}"/>
    <cellStyle name="40% - Accent4 3 3 2 2 4" xfId="26802" xr:uid="{00000000-0005-0000-0000-0000A5680000}"/>
    <cellStyle name="40% - Accent4 3 3 2 2 4 2" xfId="26803" xr:uid="{00000000-0005-0000-0000-0000A6680000}"/>
    <cellStyle name="40% - Accent4 3 3 2 2 5" xfId="26804" xr:uid="{00000000-0005-0000-0000-0000A7680000}"/>
    <cellStyle name="40% - Accent4 3 3 2 2 6" xfId="26805" xr:uid="{00000000-0005-0000-0000-0000A8680000}"/>
    <cellStyle name="40% - Accent4 3 3 2 3" xfId="26806" xr:uid="{00000000-0005-0000-0000-0000A9680000}"/>
    <cellStyle name="40% - Accent4 3 3 2 3 2" xfId="26807" xr:uid="{00000000-0005-0000-0000-0000AA680000}"/>
    <cellStyle name="40% - Accent4 3 3 2 3 2 2" xfId="26808" xr:uid="{00000000-0005-0000-0000-0000AB680000}"/>
    <cellStyle name="40% - Accent4 3 3 2 3 3" xfId="26809" xr:uid="{00000000-0005-0000-0000-0000AC680000}"/>
    <cellStyle name="40% - Accent4 3 3 2 3 4" xfId="26810" xr:uid="{00000000-0005-0000-0000-0000AD680000}"/>
    <cellStyle name="40% - Accent4 3 3 2 4" xfId="26811" xr:uid="{00000000-0005-0000-0000-0000AE680000}"/>
    <cellStyle name="40% - Accent4 3 3 2 4 2" xfId="26812" xr:uid="{00000000-0005-0000-0000-0000AF680000}"/>
    <cellStyle name="40% - Accent4 3 3 2 4 2 2" xfId="26813" xr:uid="{00000000-0005-0000-0000-0000B0680000}"/>
    <cellStyle name="40% - Accent4 3 3 2 4 3" xfId="26814" xr:uid="{00000000-0005-0000-0000-0000B1680000}"/>
    <cellStyle name="40% - Accent4 3 3 2 4 4" xfId="26815" xr:uid="{00000000-0005-0000-0000-0000B2680000}"/>
    <cellStyle name="40% - Accent4 3 3 2 5" xfId="26816" xr:uid="{00000000-0005-0000-0000-0000B3680000}"/>
    <cellStyle name="40% - Accent4 3 3 2 5 2" xfId="26817" xr:uid="{00000000-0005-0000-0000-0000B4680000}"/>
    <cellStyle name="40% - Accent4 3 3 2 6" xfId="26818" xr:uid="{00000000-0005-0000-0000-0000B5680000}"/>
    <cellStyle name="40% - Accent4 3 3 2 7" xfId="26819" xr:uid="{00000000-0005-0000-0000-0000B6680000}"/>
    <cellStyle name="40% - Accent4 3 3 3" xfId="26820" xr:uid="{00000000-0005-0000-0000-0000B7680000}"/>
    <cellStyle name="40% - Accent4 3 3 3 2" xfId="26821" xr:uid="{00000000-0005-0000-0000-0000B8680000}"/>
    <cellStyle name="40% - Accent4 3 3 3 2 2" xfId="26822" xr:uid="{00000000-0005-0000-0000-0000B9680000}"/>
    <cellStyle name="40% - Accent4 3 3 3 2 2 2" xfId="26823" xr:uid="{00000000-0005-0000-0000-0000BA680000}"/>
    <cellStyle name="40% - Accent4 3 3 3 2 3" xfId="26824" xr:uid="{00000000-0005-0000-0000-0000BB680000}"/>
    <cellStyle name="40% - Accent4 3 3 3 2 4" xfId="26825" xr:uid="{00000000-0005-0000-0000-0000BC680000}"/>
    <cellStyle name="40% - Accent4 3 3 3 3" xfId="26826" xr:uid="{00000000-0005-0000-0000-0000BD680000}"/>
    <cellStyle name="40% - Accent4 3 3 3 3 2" xfId="26827" xr:uid="{00000000-0005-0000-0000-0000BE680000}"/>
    <cellStyle name="40% - Accent4 3 3 3 3 2 2" xfId="26828" xr:uid="{00000000-0005-0000-0000-0000BF680000}"/>
    <cellStyle name="40% - Accent4 3 3 3 3 3" xfId="26829" xr:uid="{00000000-0005-0000-0000-0000C0680000}"/>
    <cellStyle name="40% - Accent4 3 3 3 3 4" xfId="26830" xr:uid="{00000000-0005-0000-0000-0000C1680000}"/>
    <cellStyle name="40% - Accent4 3 3 3 4" xfId="26831" xr:uid="{00000000-0005-0000-0000-0000C2680000}"/>
    <cellStyle name="40% - Accent4 3 3 3 4 2" xfId="26832" xr:uid="{00000000-0005-0000-0000-0000C3680000}"/>
    <cellStyle name="40% - Accent4 3 3 3 5" xfId="26833" xr:uid="{00000000-0005-0000-0000-0000C4680000}"/>
    <cellStyle name="40% - Accent4 3 3 3 6" xfId="26834" xr:uid="{00000000-0005-0000-0000-0000C5680000}"/>
    <cellStyle name="40% - Accent4 3 3 4" xfId="26835" xr:uid="{00000000-0005-0000-0000-0000C6680000}"/>
    <cellStyle name="40% - Accent4 3 3 4 2" xfId="26836" xr:uid="{00000000-0005-0000-0000-0000C7680000}"/>
    <cellStyle name="40% - Accent4 3 3 4 2 2" xfId="26837" xr:uid="{00000000-0005-0000-0000-0000C8680000}"/>
    <cellStyle name="40% - Accent4 3 3 4 3" xfId="26838" xr:uid="{00000000-0005-0000-0000-0000C9680000}"/>
    <cellStyle name="40% - Accent4 3 3 4 4" xfId="26839" xr:uid="{00000000-0005-0000-0000-0000CA680000}"/>
    <cellStyle name="40% - Accent4 3 3 5" xfId="26840" xr:uid="{00000000-0005-0000-0000-0000CB680000}"/>
    <cellStyle name="40% - Accent4 3 3 5 2" xfId="26841" xr:uid="{00000000-0005-0000-0000-0000CC680000}"/>
    <cellStyle name="40% - Accent4 3 3 5 2 2" xfId="26842" xr:uid="{00000000-0005-0000-0000-0000CD680000}"/>
    <cellStyle name="40% - Accent4 3 3 5 3" xfId="26843" xr:uid="{00000000-0005-0000-0000-0000CE680000}"/>
    <cellStyle name="40% - Accent4 3 3 5 4" xfId="26844" xr:uid="{00000000-0005-0000-0000-0000CF680000}"/>
    <cellStyle name="40% - Accent4 3 3 6" xfId="26845" xr:uid="{00000000-0005-0000-0000-0000D0680000}"/>
    <cellStyle name="40% - Accent4 3 3 6 2" xfId="26846" xr:uid="{00000000-0005-0000-0000-0000D1680000}"/>
    <cellStyle name="40% - Accent4 3 3 7" xfId="26847" xr:uid="{00000000-0005-0000-0000-0000D2680000}"/>
    <cellStyle name="40% - Accent4 3 3 8" xfId="26848" xr:uid="{00000000-0005-0000-0000-0000D3680000}"/>
    <cellStyle name="40% - Accent4 3 4" xfId="26849" xr:uid="{00000000-0005-0000-0000-0000D4680000}"/>
    <cellStyle name="40% - Accent4 3 4 2" xfId="26850" xr:uid="{00000000-0005-0000-0000-0000D5680000}"/>
    <cellStyle name="40% - Accent4 3 4 2 2" xfId="26851" xr:uid="{00000000-0005-0000-0000-0000D6680000}"/>
    <cellStyle name="40% - Accent4 3 4 2 2 2" xfId="26852" xr:uid="{00000000-0005-0000-0000-0000D7680000}"/>
    <cellStyle name="40% - Accent4 3 4 2 2 2 2" xfId="26853" xr:uid="{00000000-0005-0000-0000-0000D8680000}"/>
    <cellStyle name="40% - Accent4 3 4 2 2 3" xfId="26854" xr:uid="{00000000-0005-0000-0000-0000D9680000}"/>
    <cellStyle name="40% - Accent4 3 4 2 2 4" xfId="26855" xr:uid="{00000000-0005-0000-0000-0000DA680000}"/>
    <cellStyle name="40% - Accent4 3 4 2 3" xfId="26856" xr:uid="{00000000-0005-0000-0000-0000DB680000}"/>
    <cellStyle name="40% - Accent4 3 4 2 3 2" xfId="26857" xr:uid="{00000000-0005-0000-0000-0000DC680000}"/>
    <cellStyle name="40% - Accent4 3 4 2 3 2 2" xfId="26858" xr:uid="{00000000-0005-0000-0000-0000DD680000}"/>
    <cellStyle name="40% - Accent4 3 4 2 3 3" xfId="26859" xr:uid="{00000000-0005-0000-0000-0000DE680000}"/>
    <cellStyle name="40% - Accent4 3 4 2 3 4" xfId="26860" xr:uid="{00000000-0005-0000-0000-0000DF680000}"/>
    <cellStyle name="40% - Accent4 3 4 2 4" xfId="26861" xr:uid="{00000000-0005-0000-0000-0000E0680000}"/>
    <cellStyle name="40% - Accent4 3 4 2 4 2" xfId="26862" xr:uid="{00000000-0005-0000-0000-0000E1680000}"/>
    <cellStyle name="40% - Accent4 3 4 2 5" xfId="26863" xr:uid="{00000000-0005-0000-0000-0000E2680000}"/>
    <cellStyle name="40% - Accent4 3 4 2 6" xfId="26864" xr:uid="{00000000-0005-0000-0000-0000E3680000}"/>
    <cellStyle name="40% - Accent4 3 4 3" xfId="26865" xr:uid="{00000000-0005-0000-0000-0000E4680000}"/>
    <cellStyle name="40% - Accent4 3 4 3 2" xfId="26866" xr:uid="{00000000-0005-0000-0000-0000E5680000}"/>
    <cellStyle name="40% - Accent4 3 4 3 2 2" xfId="26867" xr:uid="{00000000-0005-0000-0000-0000E6680000}"/>
    <cellStyle name="40% - Accent4 3 4 3 3" xfId="26868" xr:uid="{00000000-0005-0000-0000-0000E7680000}"/>
    <cellStyle name="40% - Accent4 3 4 3 4" xfId="26869" xr:uid="{00000000-0005-0000-0000-0000E8680000}"/>
    <cellStyle name="40% - Accent4 3 4 4" xfId="26870" xr:uid="{00000000-0005-0000-0000-0000E9680000}"/>
    <cellStyle name="40% - Accent4 3 4 4 2" xfId="26871" xr:uid="{00000000-0005-0000-0000-0000EA680000}"/>
    <cellStyle name="40% - Accent4 3 4 4 2 2" xfId="26872" xr:uid="{00000000-0005-0000-0000-0000EB680000}"/>
    <cellStyle name="40% - Accent4 3 4 4 3" xfId="26873" xr:uid="{00000000-0005-0000-0000-0000EC680000}"/>
    <cellStyle name="40% - Accent4 3 4 4 4" xfId="26874" xr:uid="{00000000-0005-0000-0000-0000ED680000}"/>
    <cellStyle name="40% - Accent4 3 4 5" xfId="26875" xr:uid="{00000000-0005-0000-0000-0000EE680000}"/>
    <cellStyle name="40% - Accent4 3 4 5 2" xfId="26876" xr:uid="{00000000-0005-0000-0000-0000EF680000}"/>
    <cellStyle name="40% - Accent4 3 4 6" xfId="26877" xr:uid="{00000000-0005-0000-0000-0000F0680000}"/>
    <cellStyle name="40% - Accent4 3 4 7" xfId="26878" xr:uid="{00000000-0005-0000-0000-0000F1680000}"/>
    <cellStyle name="40% - Accent4 3 5" xfId="26879" xr:uid="{00000000-0005-0000-0000-0000F2680000}"/>
    <cellStyle name="40% - Accent4 3 6" xfId="26880" xr:uid="{00000000-0005-0000-0000-0000F3680000}"/>
    <cellStyle name="40% - Accent4 3 6 2" xfId="26881" xr:uid="{00000000-0005-0000-0000-0000F4680000}"/>
    <cellStyle name="40% - Accent4 3 6 2 2" xfId="26882" xr:uid="{00000000-0005-0000-0000-0000F5680000}"/>
    <cellStyle name="40% - Accent4 3 6 2 2 2" xfId="26883" xr:uid="{00000000-0005-0000-0000-0000F6680000}"/>
    <cellStyle name="40% - Accent4 3 6 2 3" xfId="26884" xr:uid="{00000000-0005-0000-0000-0000F7680000}"/>
    <cellStyle name="40% - Accent4 3 6 2 4" xfId="26885" xr:uid="{00000000-0005-0000-0000-0000F8680000}"/>
    <cellStyle name="40% - Accent4 3 6 3" xfId="26886" xr:uid="{00000000-0005-0000-0000-0000F9680000}"/>
    <cellStyle name="40% - Accent4 3 6 3 2" xfId="26887" xr:uid="{00000000-0005-0000-0000-0000FA680000}"/>
    <cellStyle name="40% - Accent4 3 6 3 2 2" xfId="26888" xr:uid="{00000000-0005-0000-0000-0000FB680000}"/>
    <cellStyle name="40% - Accent4 3 6 3 3" xfId="26889" xr:uid="{00000000-0005-0000-0000-0000FC680000}"/>
    <cellStyle name="40% - Accent4 3 6 3 4" xfId="26890" xr:uid="{00000000-0005-0000-0000-0000FD680000}"/>
    <cellStyle name="40% - Accent4 3 6 4" xfId="26891" xr:uid="{00000000-0005-0000-0000-0000FE680000}"/>
    <cellStyle name="40% - Accent4 3 6 4 2" xfId="26892" xr:uid="{00000000-0005-0000-0000-0000FF680000}"/>
    <cellStyle name="40% - Accent4 3 6 5" xfId="26893" xr:uid="{00000000-0005-0000-0000-000000690000}"/>
    <cellStyle name="40% - Accent4 3 6 6" xfId="26894" xr:uid="{00000000-0005-0000-0000-000001690000}"/>
    <cellStyle name="40% - Accent4 3 7" xfId="26895" xr:uid="{00000000-0005-0000-0000-000002690000}"/>
    <cellStyle name="40% - Accent4 3 7 2" xfId="26896" xr:uid="{00000000-0005-0000-0000-000003690000}"/>
    <cellStyle name="40% - Accent4 3 7 2 2" xfId="26897" xr:uid="{00000000-0005-0000-0000-000004690000}"/>
    <cellStyle name="40% - Accent4 3 7 3" xfId="26898" xr:uid="{00000000-0005-0000-0000-000005690000}"/>
    <cellStyle name="40% - Accent4 3 7 4" xfId="26899" xr:uid="{00000000-0005-0000-0000-000006690000}"/>
    <cellStyle name="40% - Accent4 3 8" xfId="26900" xr:uid="{00000000-0005-0000-0000-000007690000}"/>
    <cellStyle name="40% - Accent4 3 8 2" xfId="26901" xr:uid="{00000000-0005-0000-0000-000008690000}"/>
    <cellStyle name="40% - Accent4 3 8 2 2" xfId="26902" xr:uid="{00000000-0005-0000-0000-000009690000}"/>
    <cellStyle name="40% - Accent4 3 8 3" xfId="26903" xr:uid="{00000000-0005-0000-0000-00000A690000}"/>
    <cellStyle name="40% - Accent4 3 8 4" xfId="26904" xr:uid="{00000000-0005-0000-0000-00000B690000}"/>
    <cellStyle name="40% - Accent4 3 9" xfId="26905" xr:uid="{00000000-0005-0000-0000-00000C690000}"/>
    <cellStyle name="40% - Accent4 3 9 2" xfId="26906" xr:uid="{00000000-0005-0000-0000-00000D690000}"/>
    <cellStyle name="40% - Accent4 30" xfId="26907" xr:uid="{00000000-0005-0000-0000-00000E690000}"/>
    <cellStyle name="40% - Accent4 31" xfId="26908" xr:uid="{00000000-0005-0000-0000-00000F690000}"/>
    <cellStyle name="40% - Accent4 32" xfId="26909" xr:uid="{00000000-0005-0000-0000-000010690000}"/>
    <cellStyle name="40% - Accent4 33" xfId="26910" xr:uid="{00000000-0005-0000-0000-000011690000}"/>
    <cellStyle name="40% - Accent4 4" xfId="26911" xr:uid="{00000000-0005-0000-0000-000012690000}"/>
    <cellStyle name="40% - Accent4 4 10" xfId="26912" xr:uid="{00000000-0005-0000-0000-000013690000}"/>
    <cellStyle name="40% - Accent4 4 11" xfId="26913" xr:uid="{00000000-0005-0000-0000-000014690000}"/>
    <cellStyle name="40% - Accent4 4 2" xfId="26914" xr:uid="{00000000-0005-0000-0000-000015690000}"/>
    <cellStyle name="40% - Accent4 4 2 2" xfId="26915" xr:uid="{00000000-0005-0000-0000-000016690000}"/>
    <cellStyle name="40% - Accent4 4 2 2 2" xfId="26916" xr:uid="{00000000-0005-0000-0000-000017690000}"/>
    <cellStyle name="40% - Accent4 4 2 2 2 2" xfId="26917" xr:uid="{00000000-0005-0000-0000-000018690000}"/>
    <cellStyle name="40% - Accent4 4 2 2 2 2 2" xfId="26918" xr:uid="{00000000-0005-0000-0000-000019690000}"/>
    <cellStyle name="40% - Accent4 4 2 2 2 2 2 2" xfId="26919" xr:uid="{00000000-0005-0000-0000-00001A690000}"/>
    <cellStyle name="40% - Accent4 4 2 2 2 2 3" xfId="26920" xr:uid="{00000000-0005-0000-0000-00001B690000}"/>
    <cellStyle name="40% - Accent4 4 2 2 2 2 4" xfId="26921" xr:uid="{00000000-0005-0000-0000-00001C690000}"/>
    <cellStyle name="40% - Accent4 4 2 2 2 3" xfId="26922" xr:uid="{00000000-0005-0000-0000-00001D690000}"/>
    <cellStyle name="40% - Accent4 4 2 2 2 3 2" xfId="26923" xr:uid="{00000000-0005-0000-0000-00001E690000}"/>
    <cellStyle name="40% - Accent4 4 2 2 2 3 2 2" xfId="26924" xr:uid="{00000000-0005-0000-0000-00001F690000}"/>
    <cellStyle name="40% - Accent4 4 2 2 2 3 3" xfId="26925" xr:uid="{00000000-0005-0000-0000-000020690000}"/>
    <cellStyle name="40% - Accent4 4 2 2 2 3 4" xfId="26926" xr:uid="{00000000-0005-0000-0000-000021690000}"/>
    <cellStyle name="40% - Accent4 4 2 2 2 4" xfId="26927" xr:uid="{00000000-0005-0000-0000-000022690000}"/>
    <cellStyle name="40% - Accent4 4 2 2 2 4 2" xfId="26928" xr:uid="{00000000-0005-0000-0000-000023690000}"/>
    <cellStyle name="40% - Accent4 4 2 2 2 5" xfId="26929" xr:uid="{00000000-0005-0000-0000-000024690000}"/>
    <cellStyle name="40% - Accent4 4 2 2 2 6" xfId="26930" xr:uid="{00000000-0005-0000-0000-000025690000}"/>
    <cellStyle name="40% - Accent4 4 2 2 3" xfId="26931" xr:uid="{00000000-0005-0000-0000-000026690000}"/>
    <cellStyle name="40% - Accent4 4 2 2 3 2" xfId="26932" xr:uid="{00000000-0005-0000-0000-000027690000}"/>
    <cellStyle name="40% - Accent4 4 2 2 3 2 2" xfId="26933" xr:uid="{00000000-0005-0000-0000-000028690000}"/>
    <cellStyle name="40% - Accent4 4 2 2 3 3" xfId="26934" xr:uid="{00000000-0005-0000-0000-000029690000}"/>
    <cellStyle name="40% - Accent4 4 2 2 3 4" xfId="26935" xr:uid="{00000000-0005-0000-0000-00002A690000}"/>
    <cellStyle name="40% - Accent4 4 2 2 4" xfId="26936" xr:uid="{00000000-0005-0000-0000-00002B690000}"/>
    <cellStyle name="40% - Accent4 4 2 2 4 2" xfId="26937" xr:uid="{00000000-0005-0000-0000-00002C690000}"/>
    <cellStyle name="40% - Accent4 4 2 2 4 2 2" xfId="26938" xr:uid="{00000000-0005-0000-0000-00002D690000}"/>
    <cellStyle name="40% - Accent4 4 2 2 4 3" xfId="26939" xr:uid="{00000000-0005-0000-0000-00002E690000}"/>
    <cellStyle name="40% - Accent4 4 2 2 4 4" xfId="26940" xr:uid="{00000000-0005-0000-0000-00002F690000}"/>
    <cellStyle name="40% - Accent4 4 2 2 5" xfId="26941" xr:uid="{00000000-0005-0000-0000-000030690000}"/>
    <cellStyle name="40% - Accent4 4 2 2 5 2" xfId="26942" xr:uid="{00000000-0005-0000-0000-000031690000}"/>
    <cellStyle name="40% - Accent4 4 2 2 6" xfId="26943" xr:uid="{00000000-0005-0000-0000-000032690000}"/>
    <cellStyle name="40% - Accent4 4 2 2 7" xfId="26944" xr:uid="{00000000-0005-0000-0000-000033690000}"/>
    <cellStyle name="40% - Accent4 4 2 3" xfId="26945" xr:uid="{00000000-0005-0000-0000-000034690000}"/>
    <cellStyle name="40% - Accent4 4 2 4" xfId="26946" xr:uid="{00000000-0005-0000-0000-000035690000}"/>
    <cellStyle name="40% - Accent4 4 2 4 2" xfId="26947" xr:uid="{00000000-0005-0000-0000-000036690000}"/>
    <cellStyle name="40% - Accent4 4 2 4 2 2" xfId="26948" xr:uid="{00000000-0005-0000-0000-000037690000}"/>
    <cellStyle name="40% - Accent4 4 2 4 2 2 2" xfId="26949" xr:uid="{00000000-0005-0000-0000-000038690000}"/>
    <cellStyle name="40% - Accent4 4 2 4 2 3" xfId="26950" xr:uid="{00000000-0005-0000-0000-000039690000}"/>
    <cellStyle name="40% - Accent4 4 2 4 2 4" xfId="26951" xr:uid="{00000000-0005-0000-0000-00003A690000}"/>
    <cellStyle name="40% - Accent4 4 2 4 3" xfId="26952" xr:uid="{00000000-0005-0000-0000-00003B690000}"/>
    <cellStyle name="40% - Accent4 4 2 4 3 2" xfId="26953" xr:uid="{00000000-0005-0000-0000-00003C690000}"/>
    <cellStyle name="40% - Accent4 4 2 4 3 2 2" xfId="26954" xr:uid="{00000000-0005-0000-0000-00003D690000}"/>
    <cellStyle name="40% - Accent4 4 2 4 3 3" xfId="26955" xr:uid="{00000000-0005-0000-0000-00003E690000}"/>
    <cellStyle name="40% - Accent4 4 2 4 3 4" xfId="26956" xr:uid="{00000000-0005-0000-0000-00003F690000}"/>
    <cellStyle name="40% - Accent4 4 2 4 4" xfId="26957" xr:uid="{00000000-0005-0000-0000-000040690000}"/>
    <cellStyle name="40% - Accent4 4 2 4 4 2" xfId="26958" xr:uid="{00000000-0005-0000-0000-000041690000}"/>
    <cellStyle name="40% - Accent4 4 2 4 5" xfId="26959" xr:uid="{00000000-0005-0000-0000-000042690000}"/>
    <cellStyle name="40% - Accent4 4 2 4 6" xfId="26960" xr:uid="{00000000-0005-0000-0000-000043690000}"/>
    <cellStyle name="40% - Accent4 4 2 5" xfId="26961" xr:uid="{00000000-0005-0000-0000-000044690000}"/>
    <cellStyle name="40% - Accent4 4 2 5 2" xfId="26962" xr:uid="{00000000-0005-0000-0000-000045690000}"/>
    <cellStyle name="40% - Accent4 4 2 5 2 2" xfId="26963" xr:uid="{00000000-0005-0000-0000-000046690000}"/>
    <cellStyle name="40% - Accent4 4 2 5 3" xfId="26964" xr:uid="{00000000-0005-0000-0000-000047690000}"/>
    <cellStyle name="40% - Accent4 4 2 5 4" xfId="26965" xr:uid="{00000000-0005-0000-0000-000048690000}"/>
    <cellStyle name="40% - Accent4 4 2 6" xfId="26966" xr:uid="{00000000-0005-0000-0000-000049690000}"/>
    <cellStyle name="40% - Accent4 4 2 6 2" xfId="26967" xr:uid="{00000000-0005-0000-0000-00004A690000}"/>
    <cellStyle name="40% - Accent4 4 2 6 2 2" xfId="26968" xr:uid="{00000000-0005-0000-0000-00004B690000}"/>
    <cellStyle name="40% - Accent4 4 2 6 3" xfId="26969" xr:uid="{00000000-0005-0000-0000-00004C690000}"/>
    <cellStyle name="40% - Accent4 4 2 6 4" xfId="26970" xr:uid="{00000000-0005-0000-0000-00004D690000}"/>
    <cellStyle name="40% - Accent4 4 2 7" xfId="26971" xr:uid="{00000000-0005-0000-0000-00004E690000}"/>
    <cellStyle name="40% - Accent4 4 2 7 2" xfId="26972" xr:uid="{00000000-0005-0000-0000-00004F690000}"/>
    <cellStyle name="40% - Accent4 4 2 8" xfId="26973" xr:uid="{00000000-0005-0000-0000-000050690000}"/>
    <cellStyle name="40% - Accent4 4 2 9" xfId="26974" xr:uid="{00000000-0005-0000-0000-000051690000}"/>
    <cellStyle name="40% - Accent4 4 3" xfId="26975" xr:uid="{00000000-0005-0000-0000-000052690000}"/>
    <cellStyle name="40% - Accent4 4 3 2" xfId="26976" xr:uid="{00000000-0005-0000-0000-000053690000}"/>
    <cellStyle name="40% - Accent4 4 3 2 2" xfId="26977" xr:uid="{00000000-0005-0000-0000-000054690000}"/>
    <cellStyle name="40% - Accent4 4 3 2 2 2" xfId="26978" xr:uid="{00000000-0005-0000-0000-000055690000}"/>
    <cellStyle name="40% - Accent4 4 3 2 2 2 2" xfId="26979" xr:uid="{00000000-0005-0000-0000-000056690000}"/>
    <cellStyle name="40% - Accent4 4 3 2 2 3" xfId="26980" xr:uid="{00000000-0005-0000-0000-000057690000}"/>
    <cellStyle name="40% - Accent4 4 3 2 2 4" xfId="26981" xr:uid="{00000000-0005-0000-0000-000058690000}"/>
    <cellStyle name="40% - Accent4 4 3 2 3" xfId="26982" xr:uid="{00000000-0005-0000-0000-000059690000}"/>
    <cellStyle name="40% - Accent4 4 3 2 3 2" xfId="26983" xr:uid="{00000000-0005-0000-0000-00005A690000}"/>
    <cellStyle name="40% - Accent4 4 3 2 3 2 2" xfId="26984" xr:uid="{00000000-0005-0000-0000-00005B690000}"/>
    <cellStyle name="40% - Accent4 4 3 2 3 3" xfId="26985" xr:uid="{00000000-0005-0000-0000-00005C690000}"/>
    <cellStyle name="40% - Accent4 4 3 2 3 4" xfId="26986" xr:uid="{00000000-0005-0000-0000-00005D690000}"/>
    <cellStyle name="40% - Accent4 4 3 2 4" xfId="26987" xr:uid="{00000000-0005-0000-0000-00005E690000}"/>
    <cellStyle name="40% - Accent4 4 3 2 4 2" xfId="26988" xr:uid="{00000000-0005-0000-0000-00005F690000}"/>
    <cellStyle name="40% - Accent4 4 3 2 5" xfId="26989" xr:uid="{00000000-0005-0000-0000-000060690000}"/>
    <cellStyle name="40% - Accent4 4 3 2 6" xfId="26990" xr:uid="{00000000-0005-0000-0000-000061690000}"/>
    <cellStyle name="40% - Accent4 4 3 3" xfId="26991" xr:uid="{00000000-0005-0000-0000-000062690000}"/>
    <cellStyle name="40% - Accent4 4 3 3 2" xfId="26992" xr:uid="{00000000-0005-0000-0000-000063690000}"/>
    <cellStyle name="40% - Accent4 4 3 3 2 2" xfId="26993" xr:uid="{00000000-0005-0000-0000-000064690000}"/>
    <cellStyle name="40% - Accent4 4 3 3 3" xfId="26994" xr:uid="{00000000-0005-0000-0000-000065690000}"/>
    <cellStyle name="40% - Accent4 4 3 3 4" xfId="26995" xr:uid="{00000000-0005-0000-0000-000066690000}"/>
    <cellStyle name="40% - Accent4 4 3 4" xfId="26996" xr:uid="{00000000-0005-0000-0000-000067690000}"/>
    <cellStyle name="40% - Accent4 4 3 4 2" xfId="26997" xr:uid="{00000000-0005-0000-0000-000068690000}"/>
    <cellStyle name="40% - Accent4 4 3 4 2 2" xfId="26998" xr:uid="{00000000-0005-0000-0000-000069690000}"/>
    <cellStyle name="40% - Accent4 4 3 4 3" xfId="26999" xr:uid="{00000000-0005-0000-0000-00006A690000}"/>
    <cellStyle name="40% - Accent4 4 3 4 4" xfId="27000" xr:uid="{00000000-0005-0000-0000-00006B690000}"/>
    <cellStyle name="40% - Accent4 4 3 5" xfId="27001" xr:uid="{00000000-0005-0000-0000-00006C690000}"/>
    <cellStyle name="40% - Accent4 4 3 5 2" xfId="27002" xr:uid="{00000000-0005-0000-0000-00006D690000}"/>
    <cellStyle name="40% - Accent4 4 3 6" xfId="27003" xr:uid="{00000000-0005-0000-0000-00006E690000}"/>
    <cellStyle name="40% - Accent4 4 3 7" xfId="27004" xr:uid="{00000000-0005-0000-0000-00006F690000}"/>
    <cellStyle name="40% - Accent4 4 4" xfId="27005" xr:uid="{00000000-0005-0000-0000-000070690000}"/>
    <cellStyle name="40% - Accent4 4 5" xfId="27006" xr:uid="{00000000-0005-0000-0000-000071690000}"/>
    <cellStyle name="40% - Accent4 4 5 2" xfId="27007" xr:uid="{00000000-0005-0000-0000-000072690000}"/>
    <cellStyle name="40% - Accent4 4 5 2 2" xfId="27008" xr:uid="{00000000-0005-0000-0000-000073690000}"/>
    <cellStyle name="40% - Accent4 4 5 2 2 2" xfId="27009" xr:uid="{00000000-0005-0000-0000-000074690000}"/>
    <cellStyle name="40% - Accent4 4 5 2 3" xfId="27010" xr:uid="{00000000-0005-0000-0000-000075690000}"/>
    <cellStyle name="40% - Accent4 4 5 2 4" xfId="27011" xr:uid="{00000000-0005-0000-0000-000076690000}"/>
    <cellStyle name="40% - Accent4 4 5 3" xfId="27012" xr:uid="{00000000-0005-0000-0000-000077690000}"/>
    <cellStyle name="40% - Accent4 4 5 3 2" xfId="27013" xr:uid="{00000000-0005-0000-0000-000078690000}"/>
    <cellStyle name="40% - Accent4 4 5 3 2 2" xfId="27014" xr:uid="{00000000-0005-0000-0000-000079690000}"/>
    <cellStyle name="40% - Accent4 4 5 3 3" xfId="27015" xr:uid="{00000000-0005-0000-0000-00007A690000}"/>
    <cellStyle name="40% - Accent4 4 5 3 4" xfId="27016" xr:uid="{00000000-0005-0000-0000-00007B690000}"/>
    <cellStyle name="40% - Accent4 4 5 4" xfId="27017" xr:uid="{00000000-0005-0000-0000-00007C690000}"/>
    <cellStyle name="40% - Accent4 4 5 4 2" xfId="27018" xr:uid="{00000000-0005-0000-0000-00007D690000}"/>
    <cellStyle name="40% - Accent4 4 5 5" xfId="27019" xr:uid="{00000000-0005-0000-0000-00007E690000}"/>
    <cellStyle name="40% - Accent4 4 5 6" xfId="27020" xr:uid="{00000000-0005-0000-0000-00007F690000}"/>
    <cellStyle name="40% - Accent4 4 6" xfId="27021" xr:uid="{00000000-0005-0000-0000-000080690000}"/>
    <cellStyle name="40% - Accent4 4 6 2" xfId="27022" xr:uid="{00000000-0005-0000-0000-000081690000}"/>
    <cellStyle name="40% - Accent4 4 6 2 2" xfId="27023" xr:uid="{00000000-0005-0000-0000-000082690000}"/>
    <cellStyle name="40% - Accent4 4 6 3" xfId="27024" xr:uid="{00000000-0005-0000-0000-000083690000}"/>
    <cellStyle name="40% - Accent4 4 6 4" xfId="27025" xr:uid="{00000000-0005-0000-0000-000084690000}"/>
    <cellStyle name="40% - Accent4 4 7" xfId="27026" xr:uid="{00000000-0005-0000-0000-000085690000}"/>
    <cellStyle name="40% - Accent4 4 7 2" xfId="27027" xr:uid="{00000000-0005-0000-0000-000086690000}"/>
    <cellStyle name="40% - Accent4 4 7 2 2" xfId="27028" xr:uid="{00000000-0005-0000-0000-000087690000}"/>
    <cellStyle name="40% - Accent4 4 7 3" xfId="27029" xr:uid="{00000000-0005-0000-0000-000088690000}"/>
    <cellStyle name="40% - Accent4 4 7 4" xfId="27030" xr:uid="{00000000-0005-0000-0000-000089690000}"/>
    <cellStyle name="40% - Accent4 4 8" xfId="27031" xr:uid="{00000000-0005-0000-0000-00008A690000}"/>
    <cellStyle name="40% - Accent4 4 8 2" xfId="27032" xr:uid="{00000000-0005-0000-0000-00008B690000}"/>
    <cellStyle name="40% - Accent4 4 9" xfId="27033" xr:uid="{00000000-0005-0000-0000-00008C690000}"/>
    <cellStyle name="40% - Accent4 5" xfId="27034" xr:uid="{00000000-0005-0000-0000-00008D690000}"/>
    <cellStyle name="40% - Accent4 5 10" xfId="27035" xr:uid="{00000000-0005-0000-0000-00008E690000}"/>
    <cellStyle name="40% - Accent4 5 2" xfId="27036" xr:uid="{00000000-0005-0000-0000-00008F690000}"/>
    <cellStyle name="40% - Accent4 5 2 2" xfId="27037" xr:uid="{00000000-0005-0000-0000-000090690000}"/>
    <cellStyle name="40% - Accent4 5 2 2 2" xfId="27038" xr:uid="{00000000-0005-0000-0000-000091690000}"/>
    <cellStyle name="40% - Accent4 5 2 2 2 2" xfId="27039" xr:uid="{00000000-0005-0000-0000-000092690000}"/>
    <cellStyle name="40% - Accent4 5 2 2 2 2 2" xfId="27040" xr:uid="{00000000-0005-0000-0000-000093690000}"/>
    <cellStyle name="40% - Accent4 5 2 2 2 2 2 2" xfId="27041" xr:uid="{00000000-0005-0000-0000-000094690000}"/>
    <cellStyle name="40% - Accent4 5 2 2 2 2 3" xfId="27042" xr:uid="{00000000-0005-0000-0000-000095690000}"/>
    <cellStyle name="40% - Accent4 5 2 2 2 2 4" xfId="27043" xr:uid="{00000000-0005-0000-0000-000096690000}"/>
    <cellStyle name="40% - Accent4 5 2 2 2 3" xfId="27044" xr:uid="{00000000-0005-0000-0000-000097690000}"/>
    <cellStyle name="40% - Accent4 5 2 2 2 3 2" xfId="27045" xr:uid="{00000000-0005-0000-0000-000098690000}"/>
    <cellStyle name="40% - Accent4 5 2 2 2 3 2 2" xfId="27046" xr:uid="{00000000-0005-0000-0000-000099690000}"/>
    <cellStyle name="40% - Accent4 5 2 2 2 3 3" xfId="27047" xr:uid="{00000000-0005-0000-0000-00009A690000}"/>
    <cellStyle name="40% - Accent4 5 2 2 2 3 4" xfId="27048" xr:uid="{00000000-0005-0000-0000-00009B690000}"/>
    <cellStyle name="40% - Accent4 5 2 2 2 4" xfId="27049" xr:uid="{00000000-0005-0000-0000-00009C690000}"/>
    <cellStyle name="40% - Accent4 5 2 2 2 4 2" xfId="27050" xr:uid="{00000000-0005-0000-0000-00009D690000}"/>
    <cellStyle name="40% - Accent4 5 2 2 2 5" xfId="27051" xr:uid="{00000000-0005-0000-0000-00009E690000}"/>
    <cellStyle name="40% - Accent4 5 2 2 2 6" xfId="27052" xr:uid="{00000000-0005-0000-0000-00009F690000}"/>
    <cellStyle name="40% - Accent4 5 2 2 3" xfId="27053" xr:uid="{00000000-0005-0000-0000-0000A0690000}"/>
    <cellStyle name="40% - Accent4 5 2 2 3 2" xfId="27054" xr:uid="{00000000-0005-0000-0000-0000A1690000}"/>
    <cellStyle name="40% - Accent4 5 2 2 3 2 2" xfId="27055" xr:uid="{00000000-0005-0000-0000-0000A2690000}"/>
    <cellStyle name="40% - Accent4 5 2 2 3 3" xfId="27056" xr:uid="{00000000-0005-0000-0000-0000A3690000}"/>
    <cellStyle name="40% - Accent4 5 2 2 3 4" xfId="27057" xr:uid="{00000000-0005-0000-0000-0000A4690000}"/>
    <cellStyle name="40% - Accent4 5 2 2 4" xfId="27058" xr:uid="{00000000-0005-0000-0000-0000A5690000}"/>
    <cellStyle name="40% - Accent4 5 2 2 4 2" xfId="27059" xr:uid="{00000000-0005-0000-0000-0000A6690000}"/>
    <cellStyle name="40% - Accent4 5 2 2 4 2 2" xfId="27060" xr:uid="{00000000-0005-0000-0000-0000A7690000}"/>
    <cellStyle name="40% - Accent4 5 2 2 4 3" xfId="27061" xr:uid="{00000000-0005-0000-0000-0000A8690000}"/>
    <cellStyle name="40% - Accent4 5 2 2 4 4" xfId="27062" xr:uid="{00000000-0005-0000-0000-0000A9690000}"/>
    <cellStyle name="40% - Accent4 5 2 2 5" xfId="27063" xr:uid="{00000000-0005-0000-0000-0000AA690000}"/>
    <cellStyle name="40% - Accent4 5 2 2 5 2" xfId="27064" xr:uid="{00000000-0005-0000-0000-0000AB690000}"/>
    <cellStyle name="40% - Accent4 5 2 2 6" xfId="27065" xr:uid="{00000000-0005-0000-0000-0000AC690000}"/>
    <cellStyle name="40% - Accent4 5 2 2 7" xfId="27066" xr:uid="{00000000-0005-0000-0000-0000AD690000}"/>
    <cellStyle name="40% - Accent4 5 2 3" xfId="27067" xr:uid="{00000000-0005-0000-0000-0000AE690000}"/>
    <cellStyle name="40% - Accent4 5 2 3 2" xfId="27068" xr:uid="{00000000-0005-0000-0000-0000AF690000}"/>
    <cellStyle name="40% - Accent4 5 2 3 2 2" xfId="27069" xr:uid="{00000000-0005-0000-0000-0000B0690000}"/>
    <cellStyle name="40% - Accent4 5 2 3 2 2 2" xfId="27070" xr:uid="{00000000-0005-0000-0000-0000B1690000}"/>
    <cellStyle name="40% - Accent4 5 2 3 2 3" xfId="27071" xr:uid="{00000000-0005-0000-0000-0000B2690000}"/>
    <cellStyle name="40% - Accent4 5 2 3 2 4" xfId="27072" xr:uid="{00000000-0005-0000-0000-0000B3690000}"/>
    <cellStyle name="40% - Accent4 5 2 3 3" xfId="27073" xr:uid="{00000000-0005-0000-0000-0000B4690000}"/>
    <cellStyle name="40% - Accent4 5 2 3 3 2" xfId="27074" xr:uid="{00000000-0005-0000-0000-0000B5690000}"/>
    <cellStyle name="40% - Accent4 5 2 3 3 2 2" xfId="27075" xr:uid="{00000000-0005-0000-0000-0000B6690000}"/>
    <cellStyle name="40% - Accent4 5 2 3 3 3" xfId="27076" xr:uid="{00000000-0005-0000-0000-0000B7690000}"/>
    <cellStyle name="40% - Accent4 5 2 3 3 4" xfId="27077" xr:uid="{00000000-0005-0000-0000-0000B8690000}"/>
    <cellStyle name="40% - Accent4 5 2 3 4" xfId="27078" xr:uid="{00000000-0005-0000-0000-0000B9690000}"/>
    <cellStyle name="40% - Accent4 5 2 3 4 2" xfId="27079" xr:uid="{00000000-0005-0000-0000-0000BA690000}"/>
    <cellStyle name="40% - Accent4 5 2 3 5" xfId="27080" xr:uid="{00000000-0005-0000-0000-0000BB690000}"/>
    <cellStyle name="40% - Accent4 5 2 3 6" xfId="27081" xr:uid="{00000000-0005-0000-0000-0000BC690000}"/>
    <cellStyle name="40% - Accent4 5 2 4" xfId="27082" xr:uid="{00000000-0005-0000-0000-0000BD690000}"/>
    <cellStyle name="40% - Accent4 5 2 4 2" xfId="27083" xr:uid="{00000000-0005-0000-0000-0000BE690000}"/>
    <cellStyle name="40% - Accent4 5 2 4 2 2" xfId="27084" xr:uid="{00000000-0005-0000-0000-0000BF690000}"/>
    <cellStyle name="40% - Accent4 5 2 4 3" xfId="27085" xr:uid="{00000000-0005-0000-0000-0000C0690000}"/>
    <cellStyle name="40% - Accent4 5 2 4 4" xfId="27086" xr:uid="{00000000-0005-0000-0000-0000C1690000}"/>
    <cellStyle name="40% - Accent4 5 2 5" xfId="27087" xr:uid="{00000000-0005-0000-0000-0000C2690000}"/>
    <cellStyle name="40% - Accent4 5 2 5 2" xfId="27088" xr:uid="{00000000-0005-0000-0000-0000C3690000}"/>
    <cellStyle name="40% - Accent4 5 2 5 2 2" xfId="27089" xr:uid="{00000000-0005-0000-0000-0000C4690000}"/>
    <cellStyle name="40% - Accent4 5 2 5 3" xfId="27090" xr:uid="{00000000-0005-0000-0000-0000C5690000}"/>
    <cellStyle name="40% - Accent4 5 2 5 4" xfId="27091" xr:uid="{00000000-0005-0000-0000-0000C6690000}"/>
    <cellStyle name="40% - Accent4 5 2 6" xfId="27092" xr:uid="{00000000-0005-0000-0000-0000C7690000}"/>
    <cellStyle name="40% - Accent4 5 2 6 2" xfId="27093" xr:uid="{00000000-0005-0000-0000-0000C8690000}"/>
    <cellStyle name="40% - Accent4 5 2 7" xfId="27094" xr:uid="{00000000-0005-0000-0000-0000C9690000}"/>
    <cellStyle name="40% - Accent4 5 2 8" xfId="27095" xr:uid="{00000000-0005-0000-0000-0000CA690000}"/>
    <cellStyle name="40% - Accent4 5 3" xfId="27096" xr:uid="{00000000-0005-0000-0000-0000CB690000}"/>
    <cellStyle name="40% - Accent4 5 3 2" xfId="27097" xr:uid="{00000000-0005-0000-0000-0000CC690000}"/>
    <cellStyle name="40% - Accent4 5 3 2 2" xfId="27098" xr:uid="{00000000-0005-0000-0000-0000CD690000}"/>
    <cellStyle name="40% - Accent4 5 3 2 2 2" xfId="27099" xr:uid="{00000000-0005-0000-0000-0000CE690000}"/>
    <cellStyle name="40% - Accent4 5 3 2 2 2 2" xfId="27100" xr:uid="{00000000-0005-0000-0000-0000CF690000}"/>
    <cellStyle name="40% - Accent4 5 3 2 2 3" xfId="27101" xr:uid="{00000000-0005-0000-0000-0000D0690000}"/>
    <cellStyle name="40% - Accent4 5 3 2 2 4" xfId="27102" xr:uid="{00000000-0005-0000-0000-0000D1690000}"/>
    <cellStyle name="40% - Accent4 5 3 2 3" xfId="27103" xr:uid="{00000000-0005-0000-0000-0000D2690000}"/>
    <cellStyle name="40% - Accent4 5 3 2 3 2" xfId="27104" xr:uid="{00000000-0005-0000-0000-0000D3690000}"/>
    <cellStyle name="40% - Accent4 5 3 2 3 2 2" xfId="27105" xr:uid="{00000000-0005-0000-0000-0000D4690000}"/>
    <cellStyle name="40% - Accent4 5 3 2 3 3" xfId="27106" xr:uid="{00000000-0005-0000-0000-0000D5690000}"/>
    <cellStyle name="40% - Accent4 5 3 2 3 4" xfId="27107" xr:uid="{00000000-0005-0000-0000-0000D6690000}"/>
    <cellStyle name="40% - Accent4 5 3 2 4" xfId="27108" xr:uid="{00000000-0005-0000-0000-0000D7690000}"/>
    <cellStyle name="40% - Accent4 5 3 2 4 2" xfId="27109" xr:uid="{00000000-0005-0000-0000-0000D8690000}"/>
    <cellStyle name="40% - Accent4 5 3 2 5" xfId="27110" xr:uid="{00000000-0005-0000-0000-0000D9690000}"/>
    <cellStyle name="40% - Accent4 5 3 2 6" xfId="27111" xr:uid="{00000000-0005-0000-0000-0000DA690000}"/>
    <cellStyle name="40% - Accent4 5 3 3" xfId="27112" xr:uid="{00000000-0005-0000-0000-0000DB690000}"/>
    <cellStyle name="40% - Accent4 5 3 3 2" xfId="27113" xr:uid="{00000000-0005-0000-0000-0000DC690000}"/>
    <cellStyle name="40% - Accent4 5 3 3 2 2" xfId="27114" xr:uid="{00000000-0005-0000-0000-0000DD690000}"/>
    <cellStyle name="40% - Accent4 5 3 3 3" xfId="27115" xr:uid="{00000000-0005-0000-0000-0000DE690000}"/>
    <cellStyle name="40% - Accent4 5 3 3 4" xfId="27116" xr:uid="{00000000-0005-0000-0000-0000DF690000}"/>
    <cellStyle name="40% - Accent4 5 3 4" xfId="27117" xr:uid="{00000000-0005-0000-0000-0000E0690000}"/>
    <cellStyle name="40% - Accent4 5 3 4 2" xfId="27118" xr:uid="{00000000-0005-0000-0000-0000E1690000}"/>
    <cellStyle name="40% - Accent4 5 3 4 2 2" xfId="27119" xr:uid="{00000000-0005-0000-0000-0000E2690000}"/>
    <cellStyle name="40% - Accent4 5 3 4 3" xfId="27120" xr:uid="{00000000-0005-0000-0000-0000E3690000}"/>
    <cellStyle name="40% - Accent4 5 3 4 4" xfId="27121" xr:uid="{00000000-0005-0000-0000-0000E4690000}"/>
    <cellStyle name="40% - Accent4 5 3 5" xfId="27122" xr:uid="{00000000-0005-0000-0000-0000E5690000}"/>
    <cellStyle name="40% - Accent4 5 3 5 2" xfId="27123" xr:uid="{00000000-0005-0000-0000-0000E6690000}"/>
    <cellStyle name="40% - Accent4 5 3 6" xfId="27124" xr:uid="{00000000-0005-0000-0000-0000E7690000}"/>
    <cellStyle name="40% - Accent4 5 3 7" xfId="27125" xr:uid="{00000000-0005-0000-0000-0000E8690000}"/>
    <cellStyle name="40% - Accent4 5 4" xfId="27126" xr:uid="{00000000-0005-0000-0000-0000E9690000}"/>
    <cellStyle name="40% - Accent4 5 5" xfId="27127" xr:uid="{00000000-0005-0000-0000-0000EA690000}"/>
    <cellStyle name="40% - Accent4 5 5 2" xfId="27128" xr:uid="{00000000-0005-0000-0000-0000EB690000}"/>
    <cellStyle name="40% - Accent4 5 5 2 2" xfId="27129" xr:uid="{00000000-0005-0000-0000-0000EC690000}"/>
    <cellStyle name="40% - Accent4 5 5 2 2 2" xfId="27130" xr:uid="{00000000-0005-0000-0000-0000ED690000}"/>
    <cellStyle name="40% - Accent4 5 5 2 3" xfId="27131" xr:uid="{00000000-0005-0000-0000-0000EE690000}"/>
    <cellStyle name="40% - Accent4 5 5 2 4" xfId="27132" xr:uid="{00000000-0005-0000-0000-0000EF690000}"/>
    <cellStyle name="40% - Accent4 5 5 3" xfId="27133" xr:uid="{00000000-0005-0000-0000-0000F0690000}"/>
    <cellStyle name="40% - Accent4 5 5 3 2" xfId="27134" xr:uid="{00000000-0005-0000-0000-0000F1690000}"/>
    <cellStyle name="40% - Accent4 5 5 3 2 2" xfId="27135" xr:uid="{00000000-0005-0000-0000-0000F2690000}"/>
    <cellStyle name="40% - Accent4 5 5 3 3" xfId="27136" xr:uid="{00000000-0005-0000-0000-0000F3690000}"/>
    <cellStyle name="40% - Accent4 5 5 3 4" xfId="27137" xr:uid="{00000000-0005-0000-0000-0000F4690000}"/>
    <cellStyle name="40% - Accent4 5 5 4" xfId="27138" xr:uid="{00000000-0005-0000-0000-0000F5690000}"/>
    <cellStyle name="40% - Accent4 5 5 4 2" xfId="27139" xr:uid="{00000000-0005-0000-0000-0000F6690000}"/>
    <cellStyle name="40% - Accent4 5 5 5" xfId="27140" xr:uid="{00000000-0005-0000-0000-0000F7690000}"/>
    <cellStyle name="40% - Accent4 5 5 6" xfId="27141" xr:uid="{00000000-0005-0000-0000-0000F8690000}"/>
    <cellStyle name="40% - Accent4 5 6" xfId="27142" xr:uid="{00000000-0005-0000-0000-0000F9690000}"/>
    <cellStyle name="40% - Accent4 5 6 2" xfId="27143" xr:uid="{00000000-0005-0000-0000-0000FA690000}"/>
    <cellStyle name="40% - Accent4 5 6 2 2" xfId="27144" xr:uid="{00000000-0005-0000-0000-0000FB690000}"/>
    <cellStyle name="40% - Accent4 5 6 3" xfId="27145" xr:uid="{00000000-0005-0000-0000-0000FC690000}"/>
    <cellStyle name="40% - Accent4 5 6 4" xfId="27146" xr:uid="{00000000-0005-0000-0000-0000FD690000}"/>
    <cellStyle name="40% - Accent4 5 7" xfId="27147" xr:uid="{00000000-0005-0000-0000-0000FE690000}"/>
    <cellStyle name="40% - Accent4 5 7 2" xfId="27148" xr:uid="{00000000-0005-0000-0000-0000FF690000}"/>
    <cellStyle name="40% - Accent4 5 7 2 2" xfId="27149" xr:uid="{00000000-0005-0000-0000-0000006A0000}"/>
    <cellStyle name="40% - Accent4 5 7 3" xfId="27150" xr:uid="{00000000-0005-0000-0000-0000016A0000}"/>
    <cellStyle name="40% - Accent4 5 7 4" xfId="27151" xr:uid="{00000000-0005-0000-0000-0000026A0000}"/>
    <cellStyle name="40% - Accent4 5 8" xfId="27152" xr:uid="{00000000-0005-0000-0000-0000036A0000}"/>
    <cellStyle name="40% - Accent4 5 8 2" xfId="27153" xr:uid="{00000000-0005-0000-0000-0000046A0000}"/>
    <cellStyle name="40% - Accent4 5 9" xfId="27154" xr:uid="{00000000-0005-0000-0000-0000056A0000}"/>
    <cellStyle name="40% - Accent4 6" xfId="27155" xr:uid="{00000000-0005-0000-0000-0000066A0000}"/>
    <cellStyle name="40% - Accent4 6 10" xfId="27156" xr:uid="{00000000-0005-0000-0000-0000076A0000}"/>
    <cellStyle name="40% - Accent4 6 2" xfId="27157" xr:uid="{00000000-0005-0000-0000-0000086A0000}"/>
    <cellStyle name="40% - Accent4 6 2 2" xfId="27158" xr:uid="{00000000-0005-0000-0000-0000096A0000}"/>
    <cellStyle name="40% - Accent4 6 2 2 2" xfId="27159" xr:uid="{00000000-0005-0000-0000-00000A6A0000}"/>
    <cellStyle name="40% - Accent4 6 2 2 2 2" xfId="27160" xr:uid="{00000000-0005-0000-0000-00000B6A0000}"/>
    <cellStyle name="40% - Accent4 6 2 2 2 2 2" xfId="27161" xr:uid="{00000000-0005-0000-0000-00000C6A0000}"/>
    <cellStyle name="40% - Accent4 6 2 2 2 2 2 2" xfId="27162" xr:uid="{00000000-0005-0000-0000-00000D6A0000}"/>
    <cellStyle name="40% - Accent4 6 2 2 2 2 3" xfId="27163" xr:uid="{00000000-0005-0000-0000-00000E6A0000}"/>
    <cellStyle name="40% - Accent4 6 2 2 2 2 4" xfId="27164" xr:uid="{00000000-0005-0000-0000-00000F6A0000}"/>
    <cellStyle name="40% - Accent4 6 2 2 2 3" xfId="27165" xr:uid="{00000000-0005-0000-0000-0000106A0000}"/>
    <cellStyle name="40% - Accent4 6 2 2 2 3 2" xfId="27166" xr:uid="{00000000-0005-0000-0000-0000116A0000}"/>
    <cellStyle name="40% - Accent4 6 2 2 2 3 2 2" xfId="27167" xr:uid="{00000000-0005-0000-0000-0000126A0000}"/>
    <cellStyle name="40% - Accent4 6 2 2 2 3 3" xfId="27168" xr:uid="{00000000-0005-0000-0000-0000136A0000}"/>
    <cellStyle name="40% - Accent4 6 2 2 2 3 4" xfId="27169" xr:uid="{00000000-0005-0000-0000-0000146A0000}"/>
    <cellStyle name="40% - Accent4 6 2 2 2 4" xfId="27170" xr:uid="{00000000-0005-0000-0000-0000156A0000}"/>
    <cellStyle name="40% - Accent4 6 2 2 2 4 2" xfId="27171" xr:uid="{00000000-0005-0000-0000-0000166A0000}"/>
    <cellStyle name="40% - Accent4 6 2 2 2 5" xfId="27172" xr:uid="{00000000-0005-0000-0000-0000176A0000}"/>
    <cellStyle name="40% - Accent4 6 2 2 2 6" xfId="27173" xr:uid="{00000000-0005-0000-0000-0000186A0000}"/>
    <cellStyle name="40% - Accent4 6 2 2 3" xfId="27174" xr:uid="{00000000-0005-0000-0000-0000196A0000}"/>
    <cellStyle name="40% - Accent4 6 2 2 3 2" xfId="27175" xr:uid="{00000000-0005-0000-0000-00001A6A0000}"/>
    <cellStyle name="40% - Accent4 6 2 2 3 2 2" xfId="27176" xr:uid="{00000000-0005-0000-0000-00001B6A0000}"/>
    <cellStyle name="40% - Accent4 6 2 2 3 3" xfId="27177" xr:uid="{00000000-0005-0000-0000-00001C6A0000}"/>
    <cellStyle name="40% - Accent4 6 2 2 3 4" xfId="27178" xr:uid="{00000000-0005-0000-0000-00001D6A0000}"/>
    <cellStyle name="40% - Accent4 6 2 2 4" xfId="27179" xr:uid="{00000000-0005-0000-0000-00001E6A0000}"/>
    <cellStyle name="40% - Accent4 6 2 2 4 2" xfId="27180" xr:uid="{00000000-0005-0000-0000-00001F6A0000}"/>
    <cellStyle name="40% - Accent4 6 2 2 4 2 2" xfId="27181" xr:uid="{00000000-0005-0000-0000-0000206A0000}"/>
    <cellStyle name="40% - Accent4 6 2 2 4 3" xfId="27182" xr:uid="{00000000-0005-0000-0000-0000216A0000}"/>
    <cellStyle name="40% - Accent4 6 2 2 4 4" xfId="27183" xr:uid="{00000000-0005-0000-0000-0000226A0000}"/>
    <cellStyle name="40% - Accent4 6 2 2 5" xfId="27184" xr:uid="{00000000-0005-0000-0000-0000236A0000}"/>
    <cellStyle name="40% - Accent4 6 2 2 5 2" xfId="27185" xr:uid="{00000000-0005-0000-0000-0000246A0000}"/>
    <cellStyle name="40% - Accent4 6 2 2 6" xfId="27186" xr:uid="{00000000-0005-0000-0000-0000256A0000}"/>
    <cellStyle name="40% - Accent4 6 2 2 7" xfId="27187" xr:uid="{00000000-0005-0000-0000-0000266A0000}"/>
    <cellStyle name="40% - Accent4 6 2 3" xfId="27188" xr:uid="{00000000-0005-0000-0000-0000276A0000}"/>
    <cellStyle name="40% - Accent4 6 2 3 2" xfId="27189" xr:uid="{00000000-0005-0000-0000-0000286A0000}"/>
    <cellStyle name="40% - Accent4 6 2 3 2 2" xfId="27190" xr:uid="{00000000-0005-0000-0000-0000296A0000}"/>
    <cellStyle name="40% - Accent4 6 2 3 2 2 2" xfId="27191" xr:uid="{00000000-0005-0000-0000-00002A6A0000}"/>
    <cellStyle name="40% - Accent4 6 2 3 2 3" xfId="27192" xr:uid="{00000000-0005-0000-0000-00002B6A0000}"/>
    <cellStyle name="40% - Accent4 6 2 3 2 4" xfId="27193" xr:uid="{00000000-0005-0000-0000-00002C6A0000}"/>
    <cellStyle name="40% - Accent4 6 2 3 3" xfId="27194" xr:uid="{00000000-0005-0000-0000-00002D6A0000}"/>
    <cellStyle name="40% - Accent4 6 2 3 3 2" xfId="27195" xr:uid="{00000000-0005-0000-0000-00002E6A0000}"/>
    <cellStyle name="40% - Accent4 6 2 3 3 2 2" xfId="27196" xr:uid="{00000000-0005-0000-0000-00002F6A0000}"/>
    <cellStyle name="40% - Accent4 6 2 3 3 3" xfId="27197" xr:uid="{00000000-0005-0000-0000-0000306A0000}"/>
    <cellStyle name="40% - Accent4 6 2 3 3 4" xfId="27198" xr:uid="{00000000-0005-0000-0000-0000316A0000}"/>
    <cellStyle name="40% - Accent4 6 2 3 4" xfId="27199" xr:uid="{00000000-0005-0000-0000-0000326A0000}"/>
    <cellStyle name="40% - Accent4 6 2 3 4 2" xfId="27200" xr:uid="{00000000-0005-0000-0000-0000336A0000}"/>
    <cellStyle name="40% - Accent4 6 2 3 5" xfId="27201" xr:uid="{00000000-0005-0000-0000-0000346A0000}"/>
    <cellStyle name="40% - Accent4 6 2 3 6" xfId="27202" xr:uid="{00000000-0005-0000-0000-0000356A0000}"/>
    <cellStyle name="40% - Accent4 6 2 4" xfId="27203" xr:uid="{00000000-0005-0000-0000-0000366A0000}"/>
    <cellStyle name="40% - Accent4 6 2 4 2" xfId="27204" xr:uid="{00000000-0005-0000-0000-0000376A0000}"/>
    <cellStyle name="40% - Accent4 6 2 4 2 2" xfId="27205" xr:uid="{00000000-0005-0000-0000-0000386A0000}"/>
    <cellStyle name="40% - Accent4 6 2 4 3" xfId="27206" xr:uid="{00000000-0005-0000-0000-0000396A0000}"/>
    <cellStyle name="40% - Accent4 6 2 4 4" xfId="27207" xr:uid="{00000000-0005-0000-0000-00003A6A0000}"/>
    <cellStyle name="40% - Accent4 6 2 5" xfId="27208" xr:uid="{00000000-0005-0000-0000-00003B6A0000}"/>
    <cellStyle name="40% - Accent4 6 2 5 2" xfId="27209" xr:uid="{00000000-0005-0000-0000-00003C6A0000}"/>
    <cellStyle name="40% - Accent4 6 2 5 2 2" xfId="27210" xr:uid="{00000000-0005-0000-0000-00003D6A0000}"/>
    <cellStyle name="40% - Accent4 6 2 5 3" xfId="27211" xr:uid="{00000000-0005-0000-0000-00003E6A0000}"/>
    <cellStyle name="40% - Accent4 6 2 5 4" xfId="27212" xr:uid="{00000000-0005-0000-0000-00003F6A0000}"/>
    <cellStyle name="40% - Accent4 6 2 6" xfId="27213" xr:uid="{00000000-0005-0000-0000-0000406A0000}"/>
    <cellStyle name="40% - Accent4 6 2 6 2" xfId="27214" xr:uid="{00000000-0005-0000-0000-0000416A0000}"/>
    <cellStyle name="40% - Accent4 6 2 7" xfId="27215" xr:uid="{00000000-0005-0000-0000-0000426A0000}"/>
    <cellStyle name="40% - Accent4 6 2 8" xfId="27216" xr:uid="{00000000-0005-0000-0000-0000436A0000}"/>
    <cellStyle name="40% - Accent4 6 3" xfId="27217" xr:uid="{00000000-0005-0000-0000-0000446A0000}"/>
    <cellStyle name="40% - Accent4 6 3 2" xfId="27218" xr:uid="{00000000-0005-0000-0000-0000456A0000}"/>
    <cellStyle name="40% - Accent4 6 3 2 2" xfId="27219" xr:uid="{00000000-0005-0000-0000-0000466A0000}"/>
    <cellStyle name="40% - Accent4 6 3 2 2 2" xfId="27220" xr:uid="{00000000-0005-0000-0000-0000476A0000}"/>
    <cellStyle name="40% - Accent4 6 3 2 2 2 2" xfId="27221" xr:uid="{00000000-0005-0000-0000-0000486A0000}"/>
    <cellStyle name="40% - Accent4 6 3 2 2 3" xfId="27222" xr:uid="{00000000-0005-0000-0000-0000496A0000}"/>
    <cellStyle name="40% - Accent4 6 3 2 2 4" xfId="27223" xr:uid="{00000000-0005-0000-0000-00004A6A0000}"/>
    <cellStyle name="40% - Accent4 6 3 2 3" xfId="27224" xr:uid="{00000000-0005-0000-0000-00004B6A0000}"/>
    <cellStyle name="40% - Accent4 6 3 2 3 2" xfId="27225" xr:uid="{00000000-0005-0000-0000-00004C6A0000}"/>
    <cellStyle name="40% - Accent4 6 3 2 3 2 2" xfId="27226" xr:uid="{00000000-0005-0000-0000-00004D6A0000}"/>
    <cellStyle name="40% - Accent4 6 3 2 3 3" xfId="27227" xr:uid="{00000000-0005-0000-0000-00004E6A0000}"/>
    <cellStyle name="40% - Accent4 6 3 2 3 4" xfId="27228" xr:uid="{00000000-0005-0000-0000-00004F6A0000}"/>
    <cellStyle name="40% - Accent4 6 3 2 4" xfId="27229" xr:uid="{00000000-0005-0000-0000-0000506A0000}"/>
    <cellStyle name="40% - Accent4 6 3 2 4 2" xfId="27230" xr:uid="{00000000-0005-0000-0000-0000516A0000}"/>
    <cellStyle name="40% - Accent4 6 3 2 5" xfId="27231" xr:uid="{00000000-0005-0000-0000-0000526A0000}"/>
    <cellStyle name="40% - Accent4 6 3 2 6" xfId="27232" xr:uid="{00000000-0005-0000-0000-0000536A0000}"/>
    <cellStyle name="40% - Accent4 6 3 3" xfId="27233" xr:uid="{00000000-0005-0000-0000-0000546A0000}"/>
    <cellStyle name="40% - Accent4 6 3 3 2" xfId="27234" xr:uid="{00000000-0005-0000-0000-0000556A0000}"/>
    <cellStyle name="40% - Accent4 6 3 3 2 2" xfId="27235" xr:uid="{00000000-0005-0000-0000-0000566A0000}"/>
    <cellStyle name="40% - Accent4 6 3 3 3" xfId="27236" xr:uid="{00000000-0005-0000-0000-0000576A0000}"/>
    <cellStyle name="40% - Accent4 6 3 3 4" xfId="27237" xr:uid="{00000000-0005-0000-0000-0000586A0000}"/>
    <cellStyle name="40% - Accent4 6 3 4" xfId="27238" xr:uid="{00000000-0005-0000-0000-0000596A0000}"/>
    <cellStyle name="40% - Accent4 6 3 4 2" xfId="27239" xr:uid="{00000000-0005-0000-0000-00005A6A0000}"/>
    <cellStyle name="40% - Accent4 6 3 4 2 2" xfId="27240" xr:uid="{00000000-0005-0000-0000-00005B6A0000}"/>
    <cellStyle name="40% - Accent4 6 3 4 3" xfId="27241" xr:uid="{00000000-0005-0000-0000-00005C6A0000}"/>
    <cellStyle name="40% - Accent4 6 3 4 4" xfId="27242" xr:uid="{00000000-0005-0000-0000-00005D6A0000}"/>
    <cellStyle name="40% - Accent4 6 3 5" xfId="27243" xr:uid="{00000000-0005-0000-0000-00005E6A0000}"/>
    <cellStyle name="40% - Accent4 6 3 5 2" xfId="27244" xr:uid="{00000000-0005-0000-0000-00005F6A0000}"/>
    <cellStyle name="40% - Accent4 6 3 6" xfId="27245" xr:uid="{00000000-0005-0000-0000-0000606A0000}"/>
    <cellStyle name="40% - Accent4 6 3 7" xfId="27246" xr:uid="{00000000-0005-0000-0000-0000616A0000}"/>
    <cellStyle name="40% - Accent4 6 4" xfId="27247" xr:uid="{00000000-0005-0000-0000-0000626A0000}"/>
    <cellStyle name="40% - Accent4 6 5" xfId="27248" xr:uid="{00000000-0005-0000-0000-0000636A0000}"/>
    <cellStyle name="40% - Accent4 6 5 2" xfId="27249" xr:uid="{00000000-0005-0000-0000-0000646A0000}"/>
    <cellStyle name="40% - Accent4 6 5 2 2" xfId="27250" xr:uid="{00000000-0005-0000-0000-0000656A0000}"/>
    <cellStyle name="40% - Accent4 6 5 2 2 2" xfId="27251" xr:uid="{00000000-0005-0000-0000-0000666A0000}"/>
    <cellStyle name="40% - Accent4 6 5 2 3" xfId="27252" xr:uid="{00000000-0005-0000-0000-0000676A0000}"/>
    <cellStyle name="40% - Accent4 6 5 2 4" xfId="27253" xr:uid="{00000000-0005-0000-0000-0000686A0000}"/>
    <cellStyle name="40% - Accent4 6 5 3" xfId="27254" xr:uid="{00000000-0005-0000-0000-0000696A0000}"/>
    <cellStyle name="40% - Accent4 6 5 3 2" xfId="27255" xr:uid="{00000000-0005-0000-0000-00006A6A0000}"/>
    <cellStyle name="40% - Accent4 6 5 3 2 2" xfId="27256" xr:uid="{00000000-0005-0000-0000-00006B6A0000}"/>
    <cellStyle name="40% - Accent4 6 5 3 3" xfId="27257" xr:uid="{00000000-0005-0000-0000-00006C6A0000}"/>
    <cellStyle name="40% - Accent4 6 5 3 4" xfId="27258" xr:uid="{00000000-0005-0000-0000-00006D6A0000}"/>
    <cellStyle name="40% - Accent4 6 5 4" xfId="27259" xr:uid="{00000000-0005-0000-0000-00006E6A0000}"/>
    <cellStyle name="40% - Accent4 6 5 4 2" xfId="27260" xr:uid="{00000000-0005-0000-0000-00006F6A0000}"/>
    <cellStyle name="40% - Accent4 6 5 5" xfId="27261" xr:uid="{00000000-0005-0000-0000-0000706A0000}"/>
    <cellStyle name="40% - Accent4 6 5 6" xfId="27262" xr:uid="{00000000-0005-0000-0000-0000716A0000}"/>
    <cellStyle name="40% - Accent4 6 6" xfId="27263" xr:uid="{00000000-0005-0000-0000-0000726A0000}"/>
    <cellStyle name="40% - Accent4 6 6 2" xfId="27264" xr:uid="{00000000-0005-0000-0000-0000736A0000}"/>
    <cellStyle name="40% - Accent4 6 6 2 2" xfId="27265" xr:uid="{00000000-0005-0000-0000-0000746A0000}"/>
    <cellStyle name="40% - Accent4 6 6 3" xfId="27266" xr:uid="{00000000-0005-0000-0000-0000756A0000}"/>
    <cellStyle name="40% - Accent4 6 6 4" xfId="27267" xr:uid="{00000000-0005-0000-0000-0000766A0000}"/>
    <cellStyle name="40% - Accent4 6 7" xfId="27268" xr:uid="{00000000-0005-0000-0000-0000776A0000}"/>
    <cellStyle name="40% - Accent4 6 7 2" xfId="27269" xr:uid="{00000000-0005-0000-0000-0000786A0000}"/>
    <cellStyle name="40% - Accent4 6 7 2 2" xfId="27270" xr:uid="{00000000-0005-0000-0000-0000796A0000}"/>
    <cellStyle name="40% - Accent4 6 7 3" xfId="27271" xr:uid="{00000000-0005-0000-0000-00007A6A0000}"/>
    <cellStyle name="40% - Accent4 6 7 4" xfId="27272" xr:uid="{00000000-0005-0000-0000-00007B6A0000}"/>
    <cellStyle name="40% - Accent4 6 8" xfId="27273" xr:uid="{00000000-0005-0000-0000-00007C6A0000}"/>
    <cellStyle name="40% - Accent4 6 8 2" xfId="27274" xr:uid="{00000000-0005-0000-0000-00007D6A0000}"/>
    <cellStyle name="40% - Accent4 6 9" xfId="27275" xr:uid="{00000000-0005-0000-0000-00007E6A0000}"/>
    <cellStyle name="40% - Accent4 7" xfId="27276" xr:uid="{00000000-0005-0000-0000-00007F6A0000}"/>
    <cellStyle name="40% - Accent4 7 10" xfId="27277" xr:uid="{00000000-0005-0000-0000-0000806A0000}"/>
    <cellStyle name="40% - Accent4 7 2" xfId="27278" xr:uid="{00000000-0005-0000-0000-0000816A0000}"/>
    <cellStyle name="40% - Accent4 7 2 2" xfId="27279" xr:uid="{00000000-0005-0000-0000-0000826A0000}"/>
    <cellStyle name="40% - Accent4 7 2 2 2" xfId="27280" xr:uid="{00000000-0005-0000-0000-0000836A0000}"/>
    <cellStyle name="40% - Accent4 7 2 2 2 2" xfId="27281" xr:uid="{00000000-0005-0000-0000-0000846A0000}"/>
    <cellStyle name="40% - Accent4 7 2 2 2 2 2" xfId="27282" xr:uid="{00000000-0005-0000-0000-0000856A0000}"/>
    <cellStyle name="40% - Accent4 7 2 2 2 2 2 2" xfId="27283" xr:uid="{00000000-0005-0000-0000-0000866A0000}"/>
    <cellStyle name="40% - Accent4 7 2 2 2 2 3" xfId="27284" xr:uid="{00000000-0005-0000-0000-0000876A0000}"/>
    <cellStyle name="40% - Accent4 7 2 2 2 2 4" xfId="27285" xr:uid="{00000000-0005-0000-0000-0000886A0000}"/>
    <cellStyle name="40% - Accent4 7 2 2 2 3" xfId="27286" xr:uid="{00000000-0005-0000-0000-0000896A0000}"/>
    <cellStyle name="40% - Accent4 7 2 2 2 3 2" xfId="27287" xr:uid="{00000000-0005-0000-0000-00008A6A0000}"/>
    <cellStyle name="40% - Accent4 7 2 2 2 3 2 2" xfId="27288" xr:uid="{00000000-0005-0000-0000-00008B6A0000}"/>
    <cellStyle name="40% - Accent4 7 2 2 2 3 3" xfId="27289" xr:uid="{00000000-0005-0000-0000-00008C6A0000}"/>
    <cellStyle name="40% - Accent4 7 2 2 2 3 4" xfId="27290" xr:uid="{00000000-0005-0000-0000-00008D6A0000}"/>
    <cellStyle name="40% - Accent4 7 2 2 2 4" xfId="27291" xr:uid="{00000000-0005-0000-0000-00008E6A0000}"/>
    <cellStyle name="40% - Accent4 7 2 2 2 4 2" xfId="27292" xr:uid="{00000000-0005-0000-0000-00008F6A0000}"/>
    <cellStyle name="40% - Accent4 7 2 2 2 5" xfId="27293" xr:uid="{00000000-0005-0000-0000-0000906A0000}"/>
    <cellStyle name="40% - Accent4 7 2 2 2 6" xfId="27294" xr:uid="{00000000-0005-0000-0000-0000916A0000}"/>
    <cellStyle name="40% - Accent4 7 2 2 3" xfId="27295" xr:uid="{00000000-0005-0000-0000-0000926A0000}"/>
    <cellStyle name="40% - Accent4 7 2 2 3 2" xfId="27296" xr:uid="{00000000-0005-0000-0000-0000936A0000}"/>
    <cellStyle name="40% - Accent4 7 2 2 3 2 2" xfId="27297" xr:uid="{00000000-0005-0000-0000-0000946A0000}"/>
    <cellStyle name="40% - Accent4 7 2 2 3 3" xfId="27298" xr:uid="{00000000-0005-0000-0000-0000956A0000}"/>
    <cellStyle name="40% - Accent4 7 2 2 3 4" xfId="27299" xr:uid="{00000000-0005-0000-0000-0000966A0000}"/>
    <cellStyle name="40% - Accent4 7 2 2 4" xfId="27300" xr:uid="{00000000-0005-0000-0000-0000976A0000}"/>
    <cellStyle name="40% - Accent4 7 2 2 4 2" xfId="27301" xr:uid="{00000000-0005-0000-0000-0000986A0000}"/>
    <cellStyle name="40% - Accent4 7 2 2 4 2 2" xfId="27302" xr:uid="{00000000-0005-0000-0000-0000996A0000}"/>
    <cellStyle name="40% - Accent4 7 2 2 4 3" xfId="27303" xr:uid="{00000000-0005-0000-0000-00009A6A0000}"/>
    <cellStyle name="40% - Accent4 7 2 2 4 4" xfId="27304" xr:uid="{00000000-0005-0000-0000-00009B6A0000}"/>
    <cellStyle name="40% - Accent4 7 2 2 5" xfId="27305" xr:uid="{00000000-0005-0000-0000-00009C6A0000}"/>
    <cellStyle name="40% - Accent4 7 2 2 5 2" xfId="27306" xr:uid="{00000000-0005-0000-0000-00009D6A0000}"/>
    <cellStyle name="40% - Accent4 7 2 2 6" xfId="27307" xr:uid="{00000000-0005-0000-0000-00009E6A0000}"/>
    <cellStyle name="40% - Accent4 7 2 2 7" xfId="27308" xr:uid="{00000000-0005-0000-0000-00009F6A0000}"/>
    <cellStyle name="40% - Accent4 7 2 3" xfId="27309" xr:uid="{00000000-0005-0000-0000-0000A06A0000}"/>
    <cellStyle name="40% - Accent4 7 2 3 2" xfId="27310" xr:uid="{00000000-0005-0000-0000-0000A16A0000}"/>
    <cellStyle name="40% - Accent4 7 2 3 2 2" xfId="27311" xr:uid="{00000000-0005-0000-0000-0000A26A0000}"/>
    <cellStyle name="40% - Accent4 7 2 3 2 2 2" xfId="27312" xr:uid="{00000000-0005-0000-0000-0000A36A0000}"/>
    <cellStyle name="40% - Accent4 7 2 3 2 3" xfId="27313" xr:uid="{00000000-0005-0000-0000-0000A46A0000}"/>
    <cellStyle name="40% - Accent4 7 2 3 2 4" xfId="27314" xr:uid="{00000000-0005-0000-0000-0000A56A0000}"/>
    <cellStyle name="40% - Accent4 7 2 3 3" xfId="27315" xr:uid="{00000000-0005-0000-0000-0000A66A0000}"/>
    <cellStyle name="40% - Accent4 7 2 3 3 2" xfId="27316" xr:uid="{00000000-0005-0000-0000-0000A76A0000}"/>
    <cellStyle name="40% - Accent4 7 2 3 3 2 2" xfId="27317" xr:uid="{00000000-0005-0000-0000-0000A86A0000}"/>
    <cellStyle name="40% - Accent4 7 2 3 3 3" xfId="27318" xr:uid="{00000000-0005-0000-0000-0000A96A0000}"/>
    <cellStyle name="40% - Accent4 7 2 3 3 4" xfId="27319" xr:uid="{00000000-0005-0000-0000-0000AA6A0000}"/>
    <cellStyle name="40% - Accent4 7 2 3 4" xfId="27320" xr:uid="{00000000-0005-0000-0000-0000AB6A0000}"/>
    <cellStyle name="40% - Accent4 7 2 3 4 2" xfId="27321" xr:uid="{00000000-0005-0000-0000-0000AC6A0000}"/>
    <cellStyle name="40% - Accent4 7 2 3 5" xfId="27322" xr:uid="{00000000-0005-0000-0000-0000AD6A0000}"/>
    <cellStyle name="40% - Accent4 7 2 3 6" xfId="27323" xr:uid="{00000000-0005-0000-0000-0000AE6A0000}"/>
    <cellStyle name="40% - Accent4 7 2 4" xfId="27324" xr:uid="{00000000-0005-0000-0000-0000AF6A0000}"/>
    <cellStyle name="40% - Accent4 7 2 4 2" xfId="27325" xr:uid="{00000000-0005-0000-0000-0000B06A0000}"/>
    <cellStyle name="40% - Accent4 7 2 4 2 2" xfId="27326" xr:uid="{00000000-0005-0000-0000-0000B16A0000}"/>
    <cellStyle name="40% - Accent4 7 2 4 3" xfId="27327" xr:uid="{00000000-0005-0000-0000-0000B26A0000}"/>
    <cellStyle name="40% - Accent4 7 2 4 4" xfId="27328" xr:uid="{00000000-0005-0000-0000-0000B36A0000}"/>
    <cellStyle name="40% - Accent4 7 2 5" xfId="27329" xr:uid="{00000000-0005-0000-0000-0000B46A0000}"/>
    <cellStyle name="40% - Accent4 7 2 5 2" xfId="27330" xr:uid="{00000000-0005-0000-0000-0000B56A0000}"/>
    <cellStyle name="40% - Accent4 7 2 5 2 2" xfId="27331" xr:uid="{00000000-0005-0000-0000-0000B66A0000}"/>
    <cellStyle name="40% - Accent4 7 2 5 3" xfId="27332" xr:uid="{00000000-0005-0000-0000-0000B76A0000}"/>
    <cellStyle name="40% - Accent4 7 2 5 4" xfId="27333" xr:uid="{00000000-0005-0000-0000-0000B86A0000}"/>
    <cellStyle name="40% - Accent4 7 2 6" xfId="27334" xr:uid="{00000000-0005-0000-0000-0000B96A0000}"/>
    <cellStyle name="40% - Accent4 7 2 6 2" xfId="27335" xr:uid="{00000000-0005-0000-0000-0000BA6A0000}"/>
    <cellStyle name="40% - Accent4 7 2 7" xfId="27336" xr:uid="{00000000-0005-0000-0000-0000BB6A0000}"/>
    <cellStyle name="40% - Accent4 7 2 8" xfId="27337" xr:uid="{00000000-0005-0000-0000-0000BC6A0000}"/>
    <cellStyle name="40% - Accent4 7 3" xfId="27338" xr:uid="{00000000-0005-0000-0000-0000BD6A0000}"/>
    <cellStyle name="40% - Accent4 7 3 2" xfId="27339" xr:uid="{00000000-0005-0000-0000-0000BE6A0000}"/>
    <cellStyle name="40% - Accent4 7 3 2 2" xfId="27340" xr:uid="{00000000-0005-0000-0000-0000BF6A0000}"/>
    <cellStyle name="40% - Accent4 7 3 2 2 2" xfId="27341" xr:uid="{00000000-0005-0000-0000-0000C06A0000}"/>
    <cellStyle name="40% - Accent4 7 3 2 2 2 2" xfId="27342" xr:uid="{00000000-0005-0000-0000-0000C16A0000}"/>
    <cellStyle name="40% - Accent4 7 3 2 2 3" xfId="27343" xr:uid="{00000000-0005-0000-0000-0000C26A0000}"/>
    <cellStyle name="40% - Accent4 7 3 2 2 4" xfId="27344" xr:uid="{00000000-0005-0000-0000-0000C36A0000}"/>
    <cellStyle name="40% - Accent4 7 3 2 3" xfId="27345" xr:uid="{00000000-0005-0000-0000-0000C46A0000}"/>
    <cellStyle name="40% - Accent4 7 3 2 3 2" xfId="27346" xr:uid="{00000000-0005-0000-0000-0000C56A0000}"/>
    <cellStyle name="40% - Accent4 7 3 2 3 2 2" xfId="27347" xr:uid="{00000000-0005-0000-0000-0000C66A0000}"/>
    <cellStyle name="40% - Accent4 7 3 2 3 3" xfId="27348" xr:uid="{00000000-0005-0000-0000-0000C76A0000}"/>
    <cellStyle name="40% - Accent4 7 3 2 3 4" xfId="27349" xr:uid="{00000000-0005-0000-0000-0000C86A0000}"/>
    <cellStyle name="40% - Accent4 7 3 2 4" xfId="27350" xr:uid="{00000000-0005-0000-0000-0000C96A0000}"/>
    <cellStyle name="40% - Accent4 7 3 2 4 2" xfId="27351" xr:uid="{00000000-0005-0000-0000-0000CA6A0000}"/>
    <cellStyle name="40% - Accent4 7 3 2 5" xfId="27352" xr:uid="{00000000-0005-0000-0000-0000CB6A0000}"/>
    <cellStyle name="40% - Accent4 7 3 2 6" xfId="27353" xr:uid="{00000000-0005-0000-0000-0000CC6A0000}"/>
    <cellStyle name="40% - Accent4 7 3 3" xfId="27354" xr:uid="{00000000-0005-0000-0000-0000CD6A0000}"/>
    <cellStyle name="40% - Accent4 7 3 3 2" xfId="27355" xr:uid="{00000000-0005-0000-0000-0000CE6A0000}"/>
    <cellStyle name="40% - Accent4 7 3 3 2 2" xfId="27356" xr:uid="{00000000-0005-0000-0000-0000CF6A0000}"/>
    <cellStyle name="40% - Accent4 7 3 3 3" xfId="27357" xr:uid="{00000000-0005-0000-0000-0000D06A0000}"/>
    <cellStyle name="40% - Accent4 7 3 3 4" xfId="27358" xr:uid="{00000000-0005-0000-0000-0000D16A0000}"/>
    <cellStyle name="40% - Accent4 7 3 4" xfId="27359" xr:uid="{00000000-0005-0000-0000-0000D26A0000}"/>
    <cellStyle name="40% - Accent4 7 3 4 2" xfId="27360" xr:uid="{00000000-0005-0000-0000-0000D36A0000}"/>
    <cellStyle name="40% - Accent4 7 3 4 2 2" xfId="27361" xr:uid="{00000000-0005-0000-0000-0000D46A0000}"/>
    <cellStyle name="40% - Accent4 7 3 4 3" xfId="27362" xr:uid="{00000000-0005-0000-0000-0000D56A0000}"/>
    <cellStyle name="40% - Accent4 7 3 4 4" xfId="27363" xr:uid="{00000000-0005-0000-0000-0000D66A0000}"/>
    <cellStyle name="40% - Accent4 7 3 5" xfId="27364" xr:uid="{00000000-0005-0000-0000-0000D76A0000}"/>
    <cellStyle name="40% - Accent4 7 3 5 2" xfId="27365" xr:uid="{00000000-0005-0000-0000-0000D86A0000}"/>
    <cellStyle name="40% - Accent4 7 3 6" xfId="27366" xr:uid="{00000000-0005-0000-0000-0000D96A0000}"/>
    <cellStyle name="40% - Accent4 7 3 7" xfId="27367" xr:uid="{00000000-0005-0000-0000-0000DA6A0000}"/>
    <cellStyle name="40% - Accent4 7 4" xfId="27368" xr:uid="{00000000-0005-0000-0000-0000DB6A0000}"/>
    <cellStyle name="40% - Accent4 7 5" xfId="27369" xr:uid="{00000000-0005-0000-0000-0000DC6A0000}"/>
    <cellStyle name="40% - Accent4 7 5 2" xfId="27370" xr:uid="{00000000-0005-0000-0000-0000DD6A0000}"/>
    <cellStyle name="40% - Accent4 7 5 2 2" xfId="27371" xr:uid="{00000000-0005-0000-0000-0000DE6A0000}"/>
    <cellStyle name="40% - Accent4 7 5 2 2 2" xfId="27372" xr:uid="{00000000-0005-0000-0000-0000DF6A0000}"/>
    <cellStyle name="40% - Accent4 7 5 2 3" xfId="27373" xr:uid="{00000000-0005-0000-0000-0000E06A0000}"/>
    <cellStyle name="40% - Accent4 7 5 2 4" xfId="27374" xr:uid="{00000000-0005-0000-0000-0000E16A0000}"/>
    <cellStyle name="40% - Accent4 7 5 3" xfId="27375" xr:uid="{00000000-0005-0000-0000-0000E26A0000}"/>
    <cellStyle name="40% - Accent4 7 5 3 2" xfId="27376" xr:uid="{00000000-0005-0000-0000-0000E36A0000}"/>
    <cellStyle name="40% - Accent4 7 5 3 2 2" xfId="27377" xr:uid="{00000000-0005-0000-0000-0000E46A0000}"/>
    <cellStyle name="40% - Accent4 7 5 3 3" xfId="27378" xr:uid="{00000000-0005-0000-0000-0000E56A0000}"/>
    <cellStyle name="40% - Accent4 7 5 3 4" xfId="27379" xr:uid="{00000000-0005-0000-0000-0000E66A0000}"/>
    <cellStyle name="40% - Accent4 7 5 4" xfId="27380" xr:uid="{00000000-0005-0000-0000-0000E76A0000}"/>
    <cellStyle name="40% - Accent4 7 5 4 2" xfId="27381" xr:uid="{00000000-0005-0000-0000-0000E86A0000}"/>
    <cellStyle name="40% - Accent4 7 5 5" xfId="27382" xr:uid="{00000000-0005-0000-0000-0000E96A0000}"/>
    <cellStyle name="40% - Accent4 7 5 6" xfId="27383" xr:uid="{00000000-0005-0000-0000-0000EA6A0000}"/>
    <cellStyle name="40% - Accent4 7 6" xfId="27384" xr:uid="{00000000-0005-0000-0000-0000EB6A0000}"/>
    <cellStyle name="40% - Accent4 7 6 2" xfId="27385" xr:uid="{00000000-0005-0000-0000-0000EC6A0000}"/>
    <cellStyle name="40% - Accent4 7 6 2 2" xfId="27386" xr:uid="{00000000-0005-0000-0000-0000ED6A0000}"/>
    <cellStyle name="40% - Accent4 7 6 3" xfId="27387" xr:uid="{00000000-0005-0000-0000-0000EE6A0000}"/>
    <cellStyle name="40% - Accent4 7 6 4" xfId="27388" xr:uid="{00000000-0005-0000-0000-0000EF6A0000}"/>
    <cellStyle name="40% - Accent4 7 7" xfId="27389" xr:uid="{00000000-0005-0000-0000-0000F06A0000}"/>
    <cellStyle name="40% - Accent4 7 7 2" xfId="27390" xr:uid="{00000000-0005-0000-0000-0000F16A0000}"/>
    <cellStyle name="40% - Accent4 7 7 2 2" xfId="27391" xr:uid="{00000000-0005-0000-0000-0000F26A0000}"/>
    <cellStyle name="40% - Accent4 7 7 3" xfId="27392" xr:uid="{00000000-0005-0000-0000-0000F36A0000}"/>
    <cellStyle name="40% - Accent4 7 7 4" xfId="27393" xr:uid="{00000000-0005-0000-0000-0000F46A0000}"/>
    <cellStyle name="40% - Accent4 7 8" xfId="27394" xr:uid="{00000000-0005-0000-0000-0000F56A0000}"/>
    <cellStyle name="40% - Accent4 7 8 2" xfId="27395" xr:uid="{00000000-0005-0000-0000-0000F66A0000}"/>
    <cellStyle name="40% - Accent4 7 9" xfId="27396" xr:uid="{00000000-0005-0000-0000-0000F76A0000}"/>
    <cellStyle name="40% - Accent4 8" xfId="27397" xr:uid="{00000000-0005-0000-0000-0000F86A0000}"/>
    <cellStyle name="40% - Accent4 8 10" xfId="27398" xr:uid="{00000000-0005-0000-0000-0000F96A0000}"/>
    <cellStyle name="40% - Accent4 8 2" xfId="27399" xr:uid="{00000000-0005-0000-0000-0000FA6A0000}"/>
    <cellStyle name="40% - Accent4 8 2 2" xfId="27400" xr:uid="{00000000-0005-0000-0000-0000FB6A0000}"/>
    <cellStyle name="40% - Accent4 8 2 2 2" xfId="27401" xr:uid="{00000000-0005-0000-0000-0000FC6A0000}"/>
    <cellStyle name="40% - Accent4 8 2 2 2 2" xfId="27402" xr:uid="{00000000-0005-0000-0000-0000FD6A0000}"/>
    <cellStyle name="40% - Accent4 8 2 2 2 2 2" xfId="27403" xr:uid="{00000000-0005-0000-0000-0000FE6A0000}"/>
    <cellStyle name="40% - Accent4 8 2 2 2 2 2 2" xfId="27404" xr:uid="{00000000-0005-0000-0000-0000FF6A0000}"/>
    <cellStyle name="40% - Accent4 8 2 2 2 2 3" xfId="27405" xr:uid="{00000000-0005-0000-0000-0000006B0000}"/>
    <cellStyle name="40% - Accent4 8 2 2 2 2 4" xfId="27406" xr:uid="{00000000-0005-0000-0000-0000016B0000}"/>
    <cellStyle name="40% - Accent4 8 2 2 2 3" xfId="27407" xr:uid="{00000000-0005-0000-0000-0000026B0000}"/>
    <cellStyle name="40% - Accent4 8 2 2 2 3 2" xfId="27408" xr:uid="{00000000-0005-0000-0000-0000036B0000}"/>
    <cellStyle name="40% - Accent4 8 2 2 2 3 2 2" xfId="27409" xr:uid="{00000000-0005-0000-0000-0000046B0000}"/>
    <cellStyle name="40% - Accent4 8 2 2 2 3 3" xfId="27410" xr:uid="{00000000-0005-0000-0000-0000056B0000}"/>
    <cellStyle name="40% - Accent4 8 2 2 2 3 4" xfId="27411" xr:uid="{00000000-0005-0000-0000-0000066B0000}"/>
    <cellStyle name="40% - Accent4 8 2 2 2 4" xfId="27412" xr:uid="{00000000-0005-0000-0000-0000076B0000}"/>
    <cellStyle name="40% - Accent4 8 2 2 2 4 2" xfId="27413" xr:uid="{00000000-0005-0000-0000-0000086B0000}"/>
    <cellStyle name="40% - Accent4 8 2 2 2 5" xfId="27414" xr:uid="{00000000-0005-0000-0000-0000096B0000}"/>
    <cellStyle name="40% - Accent4 8 2 2 2 6" xfId="27415" xr:uid="{00000000-0005-0000-0000-00000A6B0000}"/>
    <cellStyle name="40% - Accent4 8 2 2 3" xfId="27416" xr:uid="{00000000-0005-0000-0000-00000B6B0000}"/>
    <cellStyle name="40% - Accent4 8 2 2 3 2" xfId="27417" xr:uid="{00000000-0005-0000-0000-00000C6B0000}"/>
    <cellStyle name="40% - Accent4 8 2 2 3 2 2" xfId="27418" xr:uid="{00000000-0005-0000-0000-00000D6B0000}"/>
    <cellStyle name="40% - Accent4 8 2 2 3 3" xfId="27419" xr:uid="{00000000-0005-0000-0000-00000E6B0000}"/>
    <cellStyle name="40% - Accent4 8 2 2 3 4" xfId="27420" xr:uid="{00000000-0005-0000-0000-00000F6B0000}"/>
    <cellStyle name="40% - Accent4 8 2 2 4" xfId="27421" xr:uid="{00000000-0005-0000-0000-0000106B0000}"/>
    <cellStyle name="40% - Accent4 8 2 2 4 2" xfId="27422" xr:uid="{00000000-0005-0000-0000-0000116B0000}"/>
    <cellStyle name="40% - Accent4 8 2 2 4 2 2" xfId="27423" xr:uid="{00000000-0005-0000-0000-0000126B0000}"/>
    <cellStyle name="40% - Accent4 8 2 2 4 3" xfId="27424" xr:uid="{00000000-0005-0000-0000-0000136B0000}"/>
    <cellStyle name="40% - Accent4 8 2 2 4 4" xfId="27425" xr:uid="{00000000-0005-0000-0000-0000146B0000}"/>
    <cellStyle name="40% - Accent4 8 2 2 5" xfId="27426" xr:uid="{00000000-0005-0000-0000-0000156B0000}"/>
    <cellStyle name="40% - Accent4 8 2 2 5 2" xfId="27427" xr:uid="{00000000-0005-0000-0000-0000166B0000}"/>
    <cellStyle name="40% - Accent4 8 2 2 6" xfId="27428" xr:uid="{00000000-0005-0000-0000-0000176B0000}"/>
    <cellStyle name="40% - Accent4 8 2 2 7" xfId="27429" xr:uid="{00000000-0005-0000-0000-0000186B0000}"/>
    <cellStyle name="40% - Accent4 8 2 3" xfId="27430" xr:uid="{00000000-0005-0000-0000-0000196B0000}"/>
    <cellStyle name="40% - Accent4 8 2 3 2" xfId="27431" xr:uid="{00000000-0005-0000-0000-00001A6B0000}"/>
    <cellStyle name="40% - Accent4 8 2 3 2 2" xfId="27432" xr:uid="{00000000-0005-0000-0000-00001B6B0000}"/>
    <cellStyle name="40% - Accent4 8 2 3 2 2 2" xfId="27433" xr:uid="{00000000-0005-0000-0000-00001C6B0000}"/>
    <cellStyle name="40% - Accent4 8 2 3 2 3" xfId="27434" xr:uid="{00000000-0005-0000-0000-00001D6B0000}"/>
    <cellStyle name="40% - Accent4 8 2 3 2 4" xfId="27435" xr:uid="{00000000-0005-0000-0000-00001E6B0000}"/>
    <cellStyle name="40% - Accent4 8 2 3 3" xfId="27436" xr:uid="{00000000-0005-0000-0000-00001F6B0000}"/>
    <cellStyle name="40% - Accent4 8 2 3 3 2" xfId="27437" xr:uid="{00000000-0005-0000-0000-0000206B0000}"/>
    <cellStyle name="40% - Accent4 8 2 3 3 2 2" xfId="27438" xr:uid="{00000000-0005-0000-0000-0000216B0000}"/>
    <cellStyle name="40% - Accent4 8 2 3 3 3" xfId="27439" xr:uid="{00000000-0005-0000-0000-0000226B0000}"/>
    <cellStyle name="40% - Accent4 8 2 3 3 4" xfId="27440" xr:uid="{00000000-0005-0000-0000-0000236B0000}"/>
    <cellStyle name="40% - Accent4 8 2 3 4" xfId="27441" xr:uid="{00000000-0005-0000-0000-0000246B0000}"/>
    <cellStyle name="40% - Accent4 8 2 3 4 2" xfId="27442" xr:uid="{00000000-0005-0000-0000-0000256B0000}"/>
    <cellStyle name="40% - Accent4 8 2 3 5" xfId="27443" xr:uid="{00000000-0005-0000-0000-0000266B0000}"/>
    <cellStyle name="40% - Accent4 8 2 3 6" xfId="27444" xr:uid="{00000000-0005-0000-0000-0000276B0000}"/>
    <cellStyle name="40% - Accent4 8 2 4" xfId="27445" xr:uid="{00000000-0005-0000-0000-0000286B0000}"/>
    <cellStyle name="40% - Accent4 8 2 4 2" xfId="27446" xr:uid="{00000000-0005-0000-0000-0000296B0000}"/>
    <cellStyle name="40% - Accent4 8 2 4 2 2" xfId="27447" xr:uid="{00000000-0005-0000-0000-00002A6B0000}"/>
    <cellStyle name="40% - Accent4 8 2 4 3" xfId="27448" xr:uid="{00000000-0005-0000-0000-00002B6B0000}"/>
    <cellStyle name="40% - Accent4 8 2 4 4" xfId="27449" xr:uid="{00000000-0005-0000-0000-00002C6B0000}"/>
    <cellStyle name="40% - Accent4 8 2 5" xfId="27450" xr:uid="{00000000-0005-0000-0000-00002D6B0000}"/>
    <cellStyle name="40% - Accent4 8 2 5 2" xfId="27451" xr:uid="{00000000-0005-0000-0000-00002E6B0000}"/>
    <cellStyle name="40% - Accent4 8 2 5 2 2" xfId="27452" xr:uid="{00000000-0005-0000-0000-00002F6B0000}"/>
    <cellStyle name="40% - Accent4 8 2 5 3" xfId="27453" xr:uid="{00000000-0005-0000-0000-0000306B0000}"/>
    <cellStyle name="40% - Accent4 8 2 5 4" xfId="27454" xr:uid="{00000000-0005-0000-0000-0000316B0000}"/>
    <cellStyle name="40% - Accent4 8 2 6" xfId="27455" xr:uid="{00000000-0005-0000-0000-0000326B0000}"/>
    <cellStyle name="40% - Accent4 8 2 6 2" xfId="27456" xr:uid="{00000000-0005-0000-0000-0000336B0000}"/>
    <cellStyle name="40% - Accent4 8 2 7" xfId="27457" xr:uid="{00000000-0005-0000-0000-0000346B0000}"/>
    <cellStyle name="40% - Accent4 8 2 8" xfId="27458" xr:uid="{00000000-0005-0000-0000-0000356B0000}"/>
    <cellStyle name="40% - Accent4 8 3" xfId="27459" xr:uid="{00000000-0005-0000-0000-0000366B0000}"/>
    <cellStyle name="40% - Accent4 8 3 2" xfId="27460" xr:uid="{00000000-0005-0000-0000-0000376B0000}"/>
    <cellStyle name="40% - Accent4 8 3 2 2" xfId="27461" xr:uid="{00000000-0005-0000-0000-0000386B0000}"/>
    <cellStyle name="40% - Accent4 8 3 2 2 2" xfId="27462" xr:uid="{00000000-0005-0000-0000-0000396B0000}"/>
    <cellStyle name="40% - Accent4 8 3 2 2 2 2" xfId="27463" xr:uid="{00000000-0005-0000-0000-00003A6B0000}"/>
    <cellStyle name="40% - Accent4 8 3 2 2 3" xfId="27464" xr:uid="{00000000-0005-0000-0000-00003B6B0000}"/>
    <cellStyle name="40% - Accent4 8 3 2 2 4" xfId="27465" xr:uid="{00000000-0005-0000-0000-00003C6B0000}"/>
    <cellStyle name="40% - Accent4 8 3 2 3" xfId="27466" xr:uid="{00000000-0005-0000-0000-00003D6B0000}"/>
    <cellStyle name="40% - Accent4 8 3 2 3 2" xfId="27467" xr:uid="{00000000-0005-0000-0000-00003E6B0000}"/>
    <cellStyle name="40% - Accent4 8 3 2 3 2 2" xfId="27468" xr:uid="{00000000-0005-0000-0000-00003F6B0000}"/>
    <cellStyle name="40% - Accent4 8 3 2 3 3" xfId="27469" xr:uid="{00000000-0005-0000-0000-0000406B0000}"/>
    <cellStyle name="40% - Accent4 8 3 2 3 4" xfId="27470" xr:uid="{00000000-0005-0000-0000-0000416B0000}"/>
    <cellStyle name="40% - Accent4 8 3 2 4" xfId="27471" xr:uid="{00000000-0005-0000-0000-0000426B0000}"/>
    <cellStyle name="40% - Accent4 8 3 2 4 2" xfId="27472" xr:uid="{00000000-0005-0000-0000-0000436B0000}"/>
    <cellStyle name="40% - Accent4 8 3 2 5" xfId="27473" xr:uid="{00000000-0005-0000-0000-0000446B0000}"/>
    <cellStyle name="40% - Accent4 8 3 2 6" xfId="27474" xr:uid="{00000000-0005-0000-0000-0000456B0000}"/>
    <cellStyle name="40% - Accent4 8 3 3" xfId="27475" xr:uid="{00000000-0005-0000-0000-0000466B0000}"/>
    <cellStyle name="40% - Accent4 8 3 3 2" xfId="27476" xr:uid="{00000000-0005-0000-0000-0000476B0000}"/>
    <cellStyle name="40% - Accent4 8 3 3 2 2" xfId="27477" xr:uid="{00000000-0005-0000-0000-0000486B0000}"/>
    <cellStyle name="40% - Accent4 8 3 3 3" xfId="27478" xr:uid="{00000000-0005-0000-0000-0000496B0000}"/>
    <cellStyle name="40% - Accent4 8 3 3 4" xfId="27479" xr:uid="{00000000-0005-0000-0000-00004A6B0000}"/>
    <cellStyle name="40% - Accent4 8 3 4" xfId="27480" xr:uid="{00000000-0005-0000-0000-00004B6B0000}"/>
    <cellStyle name="40% - Accent4 8 3 4 2" xfId="27481" xr:uid="{00000000-0005-0000-0000-00004C6B0000}"/>
    <cellStyle name="40% - Accent4 8 3 4 2 2" xfId="27482" xr:uid="{00000000-0005-0000-0000-00004D6B0000}"/>
    <cellStyle name="40% - Accent4 8 3 4 3" xfId="27483" xr:uid="{00000000-0005-0000-0000-00004E6B0000}"/>
    <cellStyle name="40% - Accent4 8 3 4 4" xfId="27484" xr:uid="{00000000-0005-0000-0000-00004F6B0000}"/>
    <cellStyle name="40% - Accent4 8 3 5" xfId="27485" xr:uid="{00000000-0005-0000-0000-0000506B0000}"/>
    <cellStyle name="40% - Accent4 8 3 5 2" xfId="27486" xr:uid="{00000000-0005-0000-0000-0000516B0000}"/>
    <cellStyle name="40% - Accent4 8 3 6" xfId="27487" xr:uid="{00000000-0005-0000-0000-0000526B0000}"/>
    <cellStyle name="40% - Accent4 8 3 7" xfId="27488" xr:uid="{00000000-0005-0000-0000-0000536B0000}"/>
    <cellStyle name="40% - Accent4 8 4" xfId="27489" xr:uid="{00000000-0005-0000-0000-0000546B0000}"/>
    <cellStyle name="40% - Accent4 8 5" xfId="27490" xr:uid="{00000000-0005-0000-0000-0000556B0000}"/>
    <cellStyle name="40% - Accent4 8 5 2" xfId="27491" xr:uid="{00000000-0005-0000-0000-0000566B0000}"/>
    <cellStyle name="40% - Accent4 8 5 2 2" xfId="27492" xr:uid="{00000000-0005-0000-0000-0000576B0000}"/>
    <cellStyle name="40% - Accent4 8 5 2 2 2" xfId="27493" xr:uid="{00000000-0005-0000-0000-0000586B0000}"/>
    <cellStyle name="40% - Accent4 8 5 2 3" xfId="27494" xr:uid="{00000000-0005-0000-0000-0000596B0000}"/>
    <cellStyle name="40% - Accent4 8 5 2 4" xfId="27495" xr:uid="{00000000-0005-0000-0000-00005A6B0000}"/>
    <cellStyle name="40% - Accent4 8 5 3" xfId="27496" xr:uid="{00000000-0005-0000-0000-00005B6B0000}"/>
    <cellStyle name="40% - Accent4 8 5 3 2" xfId="27497" xr:uid="{00000000-0005-0000-0000-00005C6B0000}"/>
    <cellStyle name="40% - Accent4 8 5 3 2 2" xfId="27498" xr:uid="{00000000-0005-0000-0000-00005D6B0000}"/>
    <cellStyle name="40% - Accent4 8 5 3 3" xfId="27499" xr:uid="{00000000-0005-0000-0000-00005E6B0000}"/>
    <cellStyle name="40% - Accent4 8 5 3 4" xfId="27500" xr:uid="{00000000-0005-0000-0000-00005F6B0000}"/>
    <cellStyle name="40% - Accent4 8 5 4" xfId="27501" xr:uid="{00000000-0005-0000-0000-0000606B0000}"/>
    <cellStyle name="40% - Accent4 8 5 4 2" xfId="27502" xr:uid="{00000000-0005-0000-0000-0000616B0000}"/>
    <cellStyle name="40% - Accent4 8 5 5" xfId="27503" xr:uid="{00000000-0005-0000-0000-0000626B0000}"/>
    <cellStyle name="40% - Accent4 8 5 6" xfId="27504" xr:uid="{00000000-0005-0000-0000-0000636B0000}"/>
    <cellStyle name="40% - Accent4 8 6" xfId="27505" xr:uid="{00000000-0005-0000-0000-0000646B0000}"/>
    <cellStyle name="40% - Accent4 8 6 2" xfId="27506" xr:uid="{00000000-0005-0000-0000-0000656B0000}"/>
    <cellStyle name="40% - Accent4 8 6 2 2" xfId="27507" xr:uid="{00000000-0005-0000-0000-0000666B0000}"/>
    <cellStyle name="40% - Accent4 8 6 3" xfId="27508" xr:uid="{00000000-0005-0000-0000-0000676B0000}"/>
    <cellStyle name="40% - Accent4 8 6 4" xfId="27509" xr:uid="{00000000-0005-0000-0000-0000686B0000}"/>
    <cellStyle name="40% - Accent4 8 7" xfId="27510" xr:uid="{00000000-0005-0000-0000-0000696B0000}"/>
    <cellStyle name="40% - Accent4 8 7 2" xfId="27511" xr:uid="{00000000-0005-0000-0000-00006A6B0000}"/>
    <cellStyle name="40% - Accent4 8 7 2 2" xfId="27512" xr:uid="{00000000-0005-0000-0000-00006B6B0000}"/>
    <cellStyle name="40% - Accent4 8 7 3" xfId="27513" xr:uid="{00000000-0005-0000-0000-00006C6B0000}"/>
    <cellStyle name="40% - Accent4 8 7 4" xfId="27514" xr:uid="{00000000-0005-0000-0000-00006D6B0000}"/>
    <cellStyle name="40% - Accent4 8 8" xfId="27515" xr:uid="{00000000-0005-0000-0000-00006E6B0000}"/>
    <cellStyle name="40% - Accent4 8 8 2" xfId="27516" xr:uid="{00000000-0005-0000-0000-00006F6B0000}"/>
    <cellStyle name="40% - Accent4 8 9" xfId="27517" xr:uid="{00000000-0005-0000-0000-0000706B0000}"/>
    <cellStyle name="40% - Accent4 9" xfId="27518" xr:uid="{00000000-0005-0000-0000-0000716B0000}"/>
    <cellStyle name="40% - Accent4 9 10" xfId="27519" xr:uid="{00000000-0005-0000-0000-0000726B0000}"/>
    <cellStyle name="40% - Accent4 9 2" xfId="27520" xr:uid="{00000000-0005-0000-0000-0000736B0000}"/>
    <cellStyle name="40% - Accent4 9 2 2" xfId="27521" xr:uid="{00000000-0005-0000-0000-0000746B0000}"/>
    <cellStyle name="40% - Accent4 9 2 2 2" xfId="27522" xr:uid="{00000000-0005-0000-0000-0000756B0000}"/>
    <cellStyle name="40% - Accent4 9 2 2 2 2" xfId="27523" xr:uid="{00000000-0005-0000-0000-0000766B0000}"/>
    <cellStyle name="40% - Accent4 9 2 2 2 2 2" xfId="27524" xr:uid="{00000000-0005-0000-0000-0000776B0000}"/>
    <cellStyle name="40% - Accent4 9 2 2 2 2 2 2" xfId="27525" xr:uid="{00000000-0005-0000-0000-0000786B0000}"/>
    <cellStyle name="40% - Accent4 9 2 2 2 2 3" xfId="27526" xr:uid="{00000000-0005-0000-0000-0000796B0000}"/>
    <cellStyle name="40% - Accent4 9 2 2 2 2 4" xfId="27527" xr:uid="{00000000-0005-0000-0000-00007A6B0000}"/>
    <cellStyle name="40% - Accent4 9 2 2 2 3" xfId="27528" xr:uid="{00000000-0005-0000-0000-00007B6B0000}"/>
    <cellStyle name="40% - Accent4 9 2 2 2 3 2" xfId="27529" xr:uid="{00000000-0005-0000-0000-00007C6B0000}"/>
    <cellStyle name="40% - Accent4 9 2 2 2 3 2 2" xfId="27530" xr:uid="{00000000-0005-0000-0000-00007D6B0000}"/>
    <cellStyle name="40% - Accent4 9 2 2 2 3 3" xfId="27531" xr:uid="{00000000-0005-0000-0000-00007E6B0000}"/>
    <cellStyle name="40% - Accent4 9 2 2 2 3 4" xfId="27532" xr:uid="{00000000-0005-0000-0000-00007F6B0000}"/>
    <cellStyle name="40% - Accent4 9 2 2 2 4" xfId="27533" xr:uid="{00000000-0005-0000-0000-0000806B0000}"/>
    <cellStyle name="40% - Accent4 9 2 2 2 4 2" xfId="27534" xr:uid="{00000000-0005-0000-0000-0000816B0000}"/>
    <cellStyle name="40% - Accent4 9 2 2 2 5" xfId="27535" xr:uid="{00000000-0005-0000-0000-0000826B0000}"/>
    <cellStyle name="40% - Accent4 9 2 2 2 6" xfId="27536" xr:uid="{00000000-0005-0000-0000-0000836B0000}"/>
    <cellStyle name="40% - Accent4 9 2 2 3" xfId="27537" xr:uid="{00000000-0005-0000-0000-0000846B0000}"/>
    <cellStyle name="40% - Accent4 9 2 2 3 2" xfId="27538" xr:uid="{00000000-0005-0000-0000-0000856B0000}"/>
    <cellStyle name="40% - Accent4 9 2 2 3 2 2" xfId="27539" xr:uid="{00000000-0005-0000-0000-0000866B0000}"/>
    <cellStyle name="40% - Accent4 9 2 2 3 3" xfId="27540" xr:uid="{00000000-0005-0000-0000-0000876B0000}"/>
    <cellStyle name="40% - Accent4 9 2 2 3 4" xfId="27541" xr:uid="{00000000-0005-0000-0000-0000886B0000}"/>
    <cellStyle name="40% - Accent4 9 2 2 4" xfId="27542" xr:uid="{00000000-0005-0000-0000-0000896B0000}"/>
    <cellStyle name="40% - Accent4 9 2 2 4 2" xfId="27543" xr:uid="{00000000-0005-0000-0000-00008A6B0000}"/>
    <cellStyle name="40% - Accent4 9 2 2 4 2 2" xfId="27544" xr:uid="{00000000-0005-0000-0000-00008B6B0000}"/>
    <cellStyle name="40% - Accent4 9 2 2 4 3" xfId="27545" xr:uid="{00000000-0005-0000-0000-00008C6B0000}"/>
    <cellStyle name="40% - Accent4 9 2 2 4 4" xfId="27546" xr:uid="{00000000-0005-0000-0000-00008D6B0000}"/>
    <cellStyle name="40% - Accent4 9 2 2 5" xfId="27547" xr:uid="{00000000-0005-0000-0000-00008E6B0000}"/>
    <cellStyle name="40% - Accent4 9 2 2 5 2" xfId="27548" xr:uid="{00000000-0005-0000-0000-00008F6B0000}"/>
    <cellStyle name="40% - Accent4 9 2 2 6" xfId="27549" xr:uid="{00000000-0005-0000-0000-0000906B0000}"/>
    <cellStyle name="40% - Accent4 9 2 2 7" xfId="27550" xr:uid="{00000000-0005-0000-0000-0000916B0000}"/>
    <cellStyle name="40% - Accent4 9 2 3" xfId="27551" xr:uid="{00000000-0005-0000-0000-0000926B0000}"/>
    <cellStyle name="40% - Accent4 9 2 3 2" xfId="27552" xr:uid="{00000000-0005-0000-0000-0000936B0000}"/>
    <cellStyle name="40% - Accent4 9 2 3 2 2" xfId="27553" xr:uid="{00000000-0005-0000-0000-0000946B0000}"/>
    <cellStyle name="40% - Accent4 9 2 3 2 2 2" xfId="27554" xr:uid="{00000000-0005-0000-0000-0000956B0000}"/>
    <cellStyle name="40% - Accent4 9 2 3 2 3" xfId="27555" xr:uid="{00000000-0005-0000-0000-0000966B0000}"/>
    <cellStyle name="40% - Accent4 9 2 3 2 4" xfId="27556" xr:uid="{00000000-0005-0000-0000-0000976B0000}"/>
    <cellStyle name="40% - Accent4 9 2 3 3" xfId="27557" xr:uid="{00000000-0005-0000-0000-0000986B0000}"/>
    <cellStyle name="40% - Accent4 9 2 3 3 2" xfId="27558" xr:uid="{00000000-0005-0000-0000-0000996B0000}"/>
    <cellStyle name="40% - Accent4 9 2 3 3 2 2" xfId="27559" xr:uid="{00000000-0005-0000-0000-00009A6B0000}"/>
    <cellStyle name="40% - Accent4 9 2 3 3 3" xfId="27560" xr:uid="{00000000-0005-0000-0000-00009B6B0000}"/>
    <cellStyle name="40% - Accent4 9 2 3 3 4" xfId="27561" xr:uid="{00000000-0005-0000-0000-00009C6B0000}"/>
    <cellStyle name="40% - Accent4 9 2 3 4" xfId="27562" xr:uid="{00000000-0005-0000-0000-00009D6B0000}"/>
    <cellStyle name="40% - Accent4 9 2 3 4 2" xfId="27563" xr:uid="{00000000-0005-0000-0000-00009E6B0000}"/>
    <cellStyle name="40% - Accent4 9 2 3 5" xfId="27564" xr:uid="{00000000-0005-0000-0000-00009F6B0000}"/>
    <cellStyle name="40% - Accent4 9 2 3 6" xfId="27565" xr:uid="{00000000-0005-0000-0000-0000A06B0000}"/>
    <cellStyle name="40% - Accent4 9 2 4" xfId="27566" xr:uid="{00000000-0005-0000-0000-0000A16B0000}"/>
    <cellStyle name="40% - Accent4 9 2 4 2" xfId="27567" xr:uid="{00000000-0005-0000-0000-0000A26B0000}"/>
    <cellStyle name="40% - Accent4 9 2 4 2 2" xfId="27568" xr:uid="{00000000-0005-0000-0000-0000A36B0000}"/>
    <cellStyle name="40% - Accent4 9 2 4 3" xfId="27569" xr:uid="{00000000-0005-0000-0000-0000A46B0000}"/>
    <cellStyle name="40% - Accent4 9 2 4 4" xfId="27570" xr:uid="{00000000-0005-0000-0000-0000A56B0000}"/>
    <cellStyle name="40% - Accent4 9 2 5" xfId="27571" xr:uid="{00000000-0005-0000-0000-0000A66B0000}"/>
    <cellStyle name="40% - Accent4 9 2 5 2" xfId="27572" xr:uid="{00000000-0005-0000-0000-0000A76B0000}"/>
    <cellStyle name="40% - Accent4 9 2 5 2 2" xfId="27573" xr:uid="{00000000-0005-0000-0000-0000A86B0000}"/>
    <cellStyle name="40% - Accent4 9 2 5 3" xfId="27574" xr:uid="{00000000-0005-0000-0000-0000A96B0000}"/>
    <cellStyle name="40% - Accent4 9 2 5 4" xfId="27575" xr:uid="{00000000-0005-0000-0000-0000AA6B0000}"/>
    <cellStyle name="40% - Accent4 9 2 6" xfId="27576" xr:uid="{00000000-0005-0000-0000-0000AB6B0000}"/>
    <cellStyle name="40% - Accent4 9 2 6 2" xfId="27577" xr:uid="{00000000-0005-0000-0000-0000AC6B0000}"/>
    <cellStyle name="40% - Accent4 9 2 7" xfId="27578" xr:uid="{00000000-0005-0000-0000-0000AD6B0000}"/>
    <cellStyle name="40% - Accent4 9 2 8" xfId="27579" xr:uid="{00000000-0005-0000-0000-0000AE6B0000}"/>
    <cellStyle name="40% - Accent4 9 3" xfId="27580" xr:uid="{00000000-0005-0000-0000-0000AF6B0000}"/>
    <cellStyle name="40% - Accent4 9 3 2" xfId="27581" xr:uid="{00000000-0005-0000-0000-0000B06B0000}"/>
    <cellStyle name="40% - Accent4 9 3 2 2" xfId="27582" xr:uid="{00000000-0005-0000-0000-0000B16B0000}"/>
    <cellStyle name="40% - Accent4 9 3 2 2 2" xfId="27583" xr:uid="{00000000-0005-0000-0000-0000B26B0000}"/>
    <cellStyle name="40% - Accent4 9 3 2 2 2 2" xfId="27584" xr:uid="{00000000-0005-0000-0000-0000B36B0000}"/>
    <cellStyle name="40% - Accent4 9 3 2 2 3" xfId="27585" xr:uid="{00000000-0005-0000-0000-0000B46B0000}"/>
    <cellStyle name="40% - Accent4 9 3 2 2 4" xfId="27586" xr:uid="{00000000-0005-0000-0000-0000B56B0000}"/>
    <cellStyle name="40% - Accent4 9 3 2 3" xfId="27587" xr:uid="{00000000-0005-0000-0000-0000B66B0000}"/>
    <cellStyle name="40% - Accent4 9 3 2 3 2" xfId="27588" xr:uid="{00000000-0005-0000-0000-0000B76B0000}"/>
    <cellStyle name="40% - Accent4 9 3 2 3 2 2" xfId="27589" xr:uid="{00000000-0005-0000-0000-0000B86B0000}"/>
    <cellStyle name="40% - Accent4 9 3 2 3 3" xfId="27590" xr:uid="{00000000-0005-0000-0000-0000B96B0000}"/>
    <cellStyle name="40% - Accent4 9 3 2 3 4" xfId="27591" xr:uid="{00000000-0005-0000-0000-0000BA6B0000}"/>
    <cellStyle name="40% - Accent4 9 3 2 4" xfId="27592" xr:uid="{00000000-0005-0000-0000-0000BB6B0000}"/>
    <cellStyle name="40% - Accent4 9 3 2 4 2" xfId="27593" xr:uid="{00000000-0005-0000-0000-0000BC6B0000}"/>
    <cellStyle name="40% - Accent4 9 3 2 5" xfId="27594" xr:uid="{00000000-0005-0000-0000-0000BD6B0000}"/>
    <cellStyle name="40% - Accent4 9 3 2 6" xfId="27595" xr:uid="{00000000-0005-0000-0000-0000BE6B0000}"/>
    <cellStyle name="40% - Accent4 9 3 3" xfId="27596" xr:uid="{00000000-0005-0000-0000-0000BF6B0000}"/>
    <cellStyle name="40% - Accent4 9 3 3 2" xfId="27597" xr:uid="{00000000-0005-0000-0000-0000C06B0000}"/>
    <cellStyle name="40% - Accent4 9 3 3 2 2" xfId="27598" xr:uid="{00000000-0005-0000-0000-0000C16B0000}"/>
    <cellStyle name="40% - Accent4 9 3 3 3" xfId="27599" xr:uid="{00000000-0005-0000-0000-0000C26B0000}"/>
    <cellStyle name="40% - Accent4 9 3 3 4" xfId="27600" xr:uid="{00000000-0005-0000-0000-0000C36B0000}"/>
    <cellStyle name="40% - Accent4 9 3 4" xfId="27601" xr:uid="{00000000-0005-0000-0000-0000C46B0000}"/>
    <cellStyle name="40% - Accent4 9 3 4 2" xfId="27602" xr:uid="{00000000-0005-0000-0000-0000C56B0000}"/>
    <cellStyle name="40% - Accent4 9 3 4 2 2" xfId="27603" xr:uid="{00000000-0005-0000-0000-0000C66B0000}"/>
    <cellStyle name="40% - Accent4 9 3 4 3" xfId="27604" xr:uid="{00000000-0005-0000-0000-0000C76B0000}"/>
    <cellStyle name="40% - Accent4 9 3 4 4" xfId="27605" xr:uid="{00000000-0005-0000-0000-0000C86B0000}"/>
    <cellStyle name="40% - Accent4 9 3 5" xfId="27606" xr:uid="{00000000-0005-0000-0000-0000C96B0000}"/>
    <cellStyle name="40% - Accent4 9 3 5 2" xfId="27607" xr:uid="{00000000-0005-0000-0000-0000CA6B0000}"/>
    <cellStyle name="40% - Accent4 9 3 6" xfId="27608" xr:uid="{00000000-0005-0000-0000-0000CB6B0000}"/>
    <cellStyle name="40% - Accent4 9 3 7" xfId="27609" xr:uid="{00000000-0005-0000-0000-0000CC6B0000}"/>
    <cellStyle name="40% - Accent4 9 4" xfId="27610" xr:uid="{00000000-0005-0000-0000-0000CD6B0000}"/>
    <cellStyle name="40% - Accent4 9 5" xfId="27611" xr:uid="{00000000-0005-0000-0000-0000CE6B0000}"/>
    <cellStyle name="40% - Accent4 9 5 2" xfId="27612" xr:uid="{00000000-0005-0000-0000-0000CF6B0000}"/>
    <cellStyle name="40% - Accent4 9 5 2 2" xfId="27613" xr:uid="{00000000-0005-0000-0000-0000D06B0000}"/>
    <cellStyle name="40% - Accent4 9 5 2 2 2" xfId="27614" xr:uid="{00000000-0005-0000-0000-0000D16B0000}"/>
    <cellStyle name="40% - Accent4 9 5 2 3" xfId="27615" xr:uid="{00000000-0005-0000-0000-0000D26B0000}"/>
    <cellStyle name="40% - Accent4 9 5 2 4" xfId="27616" xr:uid="{00000000-0005-0000-0000-0000D36B0000}"/>
    <cellStyle name="40% - Accent4 9 5 3" xfId="27617" xr:uid="{00000000-0005-0000-0000-0000D46B0000}"/>
    <cellStyle name="40% - Accent4 9 5 3 2" xfId="27618" xr:uid="{00000000-0005-0000-0000-0000D56B0000}"/>
    <cellStyle name="40% - Accent4 9 5 3 2 2" xfId="27619" xr:uid="{00000000-0005-0000-0000-0000D66B0000}"/>
    <cellStyle name="40% - Accent4 9 5 3 3" xfId="27620" xr:uid="{00000000-0005-0000-0000-0000D76B0000}"/>
    <cellStyle name="40% - Accent4 9 5 3 4" xfId="27621" xr:uid="{00000000-0005-0000-0000-0000D86B0000}"/>
    <cellStyle name="40% - Accent4 9 5 4" xfId="27622" xr:uid="{00000000-0005-0000-0000-0000D96B0000}"/>
    <cellStyle name="40% - Accent4 9 5 4 2" xfId="27623" xr:uid="{00000000-0005-0000-0000-0000DA6B0000}"/>
    <cellStyle name="40% - Accent4 9 5 5" xfId="27624" xr:uid="{00000000-0005-0000-0000-0000DB6B0000}"/>
    <cellStyle name="40% - Accent4 9 5 6" xfId="27625" xr:uid="{00000000-0005-0000-0000-0000DC6B0000}"/>
    <cellStyle name="40% - Accent4 9 6" xfId="27626" xr:uid="{00000000-0005-0000-0000-0000DD6B0000}"/>
    <cellStyle name="40% - Accent4 9 6 2" xfId="27627" xr:uid="{00000000-0005-0000-0000-0000DE6B0000}"/>
    <cellStyle name="40% - Accent4 9 6 2 2" xfId="27628" xr:uid="{00000000-0005-0000-0000-0000DF6B0000}"/>
    <cellStyle name="40% - Accent4 9 6 3" xfId="27629" xr:uid="{00000000-0005-0000-0000-0000E06B0000}"/>
    <cellStyle name="40% - Accent4 9 6 4" xfId="27630" xr:uid="{00000000-0005-0000-0000-0000E16B0000}"/>
    <cellStyle name="40% - Accent4 9 7" xfId="27631" xr:uid="{00000000-0005-0000-0000-0000E26B0000}"/>
    <cellStyle name="40% - Accent4 9 7 2" xfId="27632" xr:uid="{00000000-0005-0000-0000-0000E36B0000}"/>
    <cellStyle name="40% - Accent4 9 7 2 2" xfId="27633" xr:uid="{00000000-0005-0000-0000-0000E46B0000}"/>
    <cellStyle name="40% - Accent4 9 7 3" xfId="27634" xr:uid="{00000000-0005-0000-0000-0000E56B0000}"/>
    <cellStyle name="40% - Accent4 9 7 4" xfId="27635" xr:uid="{00000000-0005-0000-0000-0000E66B0000}"/>
    <cellStyle name="40% - Accent4 9 8" xfId="27636" xr:uid="{00000000-0005-0000-0000-0000E76B0000}"/>
    <cellStyle name="40% - Accent4 9 8 2" xfId="27637" xr:uid="{00000000-0005-0000-0000-0000E86B0000}"/>
    <cellStyle name="40% - Accent4 9 9" xfId="27638" xr:uid="{00000000-0005-0000-0000-0000E96B0000}"/>
    <cellStyle name="40% - Accent5 10" xfId="27639" xr:uid="{00000000-0005-0000-0000-0000EA6B0000}"/>
    <cellStyle name="40% - Accent5 10 2" xfId="27640" xr:uid="{00000000-0005-0000-0000-0000EB6B0000}"/>
    <cellStyle name="40% - Accent5 10 2 2" xfId="27641" xr:uid="{00000000-0005-0000-0000-0000EC6B0000}"/>
    <cellStyle name="40% - Accent5 10 2 2 2" xfId="27642" xr:uid="{00000000-0005-0000-0000-0000ED6B0000}"/>
    <cellStyle name="40% - Accent5 10 2 2 2 2" xfId="27643" xr:uid="{00000000-0005-0000-0000-0000EE6B0000}"/>
    <cellStyle name="40% - Accent5 10 2 2 2 2 2" xfId="27644" xr:uid="{00000000-0005-0000-0000-0000EF6B0000}"/>
    <cellStyle name="40% - Accent5 10 2 2 2 3" xfId="27645" xr:uid="{00000000-0005-0000-0000-0000F06B0000}"/>
    <cellStyle name="40% - Accent5 10 2 2 2 4" xfId="27646" xr:uid="{00000000-0005-0000-0000-0000F16B0000}"/>
    <cellStyle name="40% - Accent5 10 2 2 3" xfId="27647" xr:uid="{00000000-0005-0000-0000-0000F26B0000}"/>
    <cellStyle name="40% - Accent5 10 2 2 3 2" xfId="27648" xr:uid="{00000000-0005-0000-0000-0000F36B0000}"/>
    <cellStyle name="40% - Accent5 10 2 2 3 2 2" xfId="27649" xr:uid="{00000000-0005-0000-0000-0000F46B0000}"/>
    <cellStyle name="40% - Accent5 10 2 2 3 3" xfId="27650" xr:uid="{00000000-0005-0000-0000-0000F56B0000}"/>
    <cellStyle name="40% - Accent5 10 2 2 3 4" xfId="27651" xr:uid="{00000000-0005-0000-0000-0000F66B0000}"/>
    <cellStyle name="40% - Accent5 10 2 2 4" xfId="27652" xr:uid="{00000000-0005-0000-0000-0000F76B0000}"/>
    <cellStyle name="40% - Accent5 10 2 2 4 2" xfId="27653" xr:uid="{00000000-0005-0000-0000-0000F86B0000}"/>
    <cellStyle name="40% - Accent5 10 2 2 5" xfId="27654" xr:uid="{00000000-0005-0000-0000-0000F96B0000}"/>
    <cellStyle name="40% - Accent5 10 2 2 6" xfId="27655" xr:uid="{00000000-0005-0000-0000-0000FA6B0000}"/>
    <cellStyle name="40% - Accent5 10 2 3" xfId="27656" xr:uid="{00000000-0005-0000-0000-0000FB6B0000}"/>
    <cellStyle name="40% - Accent5 10 2 3 2" xfId="27657" xr:uid="{00000000-0005-0000-0000-0000FC6B0000}"/>
    <cellStyle name="40% - Accent5 10 2 3 2 2" xfId="27658" xr:uid="{00000000-0005-0000-0000-0000FD6B0000}"/>
    <cellStyle name="40% - Accent5 10 2 3 3" xfId="27659" xr:uid="{00000000-0005-0000-0000-0000FE6B0000}"/>
    <cellStyle name="40% - Accent5 10 2 3 4" xfId="27660" xr:uid="{00000000-0005-0000-0000-0000FF6B0000}"/>
    <cellStyle name="40% - Accent5 10 2 4" xfId="27661" xr:uid="{00000000-0005-0000-0000-0000006C0000}"/>
    <cellStyle name="40% - Accent5 10 2 4 2" xfId="27662" xr:uid="{00000000-0005-0000-0000-0000016C0000}"/>
    <cellStyle name="40% - Accent5 10 2 4 2 2" xfId="27663" xr:uid="{00000000-0005-0000-0000-0000026C0000}"/>
    <cellStyle name="40% - Accent5 10 2 4 3" xfId="27664" xr:uid="{00000000-0005-0000-0000-0000036C0000}"/>
    <cellStyle name="40% - Accent5 10 2 4 4" xfId="27665" xr:uid="{00000000-0005-0000-0000-0000046C0000}"/>
    <cellStyle name="40% - Accent5 10 2 5" xfId="27666" xr:uid="{00000000-0005-0000-0000-0000056C0000}"/>
    <cellStyle name="40% - Accent5 10 2 5 2" xfId="27667" xr:uid="{00000000-0005-0000-0000-0000066C0000}"/>
    <cellStyle name="40% - Accent5 10 2 6" xfId="27668" xr:uid="{00000000-0005-0000-0000-0000076C0000}"/>
    <cellStyle name="40% - Accent5 10 2 7" xfId="27669" xr:uid="{00000000-0005-0000-0000-0000086C0000}"/>
    <cellStyle name="40% - Accent5 10 3" xfId="27670" xr:uid="{00000000-0005-0000-0000-0000096C0000}"/>
    <cellStyle name="40% - Accent5 10 4" xfId="27671" xr:uid="{00000000-0005-0000-0000-00000A6C0000}"/>
    <cellStyle name="40% - Accent5 10 4 2" xfId="27672" xr:uid="{00000000-0005-0000-0000-00000B6C0000}"/>
    <cellStyle name="40% - Accent5 10 4 2 2" xfId="27673" xr:uid="{00000000-0005-0000-0000-00000C6C0000}"/>
    <cellStyle name="40% - Accent5 10 4 2 2 2" xfId="27674" xr:uid="{00000000-0005-0000-0000-00000D6C0000}"/>
    <cellStyle name="40% - Accent5 10 4 2 3" xfId="27675" xr:uid="{00000000-0005-0000-0000-00000E6C0000}"/>
    <cellStyle name="40% - Accent5 10 4 2 4" xfId="27676" xr:uid="{00000000-0005-0000-0000-00000F6C0000}"/>
    <cellStyle name="40% - Accent5 10 4 3" xfId="27677" xr:uid="{00000000-0005-0000-0000-0000106C0000}"/>
    <cellStyle name="40% - Accent5 10 4 3 2" xfId="27678" xr:uid="{00000000-0005-0000-0000-0000116C0000}"/>
    <cellStyle name="40% - Accent5 10 4 3 2 2" xfId="27679" xr:uid="{00000000-0005-0000-0000-0000126C0000}"/>
    <cellStyle name="40% - Accent5 10 4 3 3" xfId="27680" xr:uid="{00000000-0005-0000-0000-0000136C0000}"/>
    <cellStyle name="40% - Accent5 10 4 3 4" xfId="27681" xr:uid="{00000000-0005-0000-0000-0000146C0000}"/>
    <cellStyle name="40% - Accent5 10 4 4" xfId="27682" xr:uid="{00000000-0005-0000-0000-0000156C0000}"/>
    <cellStyle name="40% - Accent5 10 4 4 2" xfId="27683" xr:uid="{00000000-0005-0000-0000-0000166C0000}"/>
    <cellStyle name="40% - Accent5 10 4 5" xfId="27684" xr:uid="{00000000-0005-0000-0000-0000176C0000}"/>
    <cellStyle name="40% - Accent5 10 4 6" xfId="27685" xr:uid="{00000000-0005-0000-0000-0000186C0000}"/>
    <cellStyle name="40% - Accent5 10 5" xfId="27686" xr:uid="{00000000-0005-0000-0000-0000196C0000}"/>
    <cellStyle name="40% - Accent5 10 5 2" xfId="27687" xr:uid="{00000000-0005-0000-0000-00001A6C0000}"/>
    <cellStyle name="40% - Accent5 10 5 2 2" xfId="27688" xr:uid="{00000000-0005-0000-0000-00001B6C0000}"/>
    <cellStyle name="40% - Accent5 10 5 3" xfId="27689" xr:uid="{00000000-0005-0000-0000-00001C6C0000}"/>
    <cellStyle name="40% - Accent5 10 5 4" xfId="27690" xr:uid="{00000000-0005-0000-0000-00001D6C0000}"/>
    <cellStyle name="40% - Accent5 10 6" xfId="27691" xr:uid="{00000000-0005-0000-0000-00001E6C0000}"/>
    <cellStyle name="40% - Accent5 10 6 2" xfId="27692" xr:uid="{00000000-0005-0000-0000-00001F6C0000}"/>
    <cellStyle name="40% - Accent5 10 6 2 2" xfId="27693" xr:uid="{00000000-0005-0000-0000-0000206C0000}"/>
    <cellStyle name="40% - Accent5 10 6 3" xfId="27694" xr:uid="{00000000-0005-0000-0000-0000216C0000}"/>
    <cellStyle name="40% - Accent5 10 6 4" xfId="27695" xr:uid="{00000000-0005-0000-0000-0000226C0000}"/>
    <cellStyle name="40% - Accent5 10 7" xfId="27696" xr:uid="{00000000-0005-0000-0000-0000236C0000}"/>
    <cellStyle name="40% - Accent5 10 7 2" xfId="27697" xr:uid="{00000000-0005-0000-0000-0000246C0000}"/>
    <cellStyle name="40% - Accent5 10 8" xfId="27698" xr:uid="{00000000-0005-0000-0000-0000256C0000}"/>
    <cellStyle name="40% - Accent5 10 9" xfId="27699" xr:uid="{00000000-0005-0000-0000-0000266C0000}"/>
    <cellStyle name="40% - Accent5 11" xfId="27700" xr:uid="{00000000-0005-0000-0000-0000276C0000}"/>
    <cellStyle name="40% - Accent5 11 2" xfId="27701" xr:uid="{00000000-0005-0000-0000-0000286C0000}"/>
    <cellStyle name="40% - Accent5 11 3" xfId="27702" xr:uid="{00000000-0005-0000-0000-0000296C0000}"/>
    <cellStyle name="40% - Accent5 11 3 2" xfId="27703" xr:uid="{00000000-0005-0000-0000-00002A6C0000}"/>
    <cellStyle name="40% - Accent5 11 3 2 2" xfId="27704" xr:uid="{00000000-0005-0000-0000-00002B6C0000}"/>
    <cellStyle name="40% - Accent5 11 3 2 2 2" xfId="27705" xr:uid="{00000000-0005-0000-0000-00002C6C0000}"/>
    <cellStyle name="40% - Accent5 11 3 2 3" xfId="27706" xr:uid="{00000000-0005-0000-0000-00002D6C0000}"/>
    <cellStyle name="40% - Accent5 11 3 2 4" xfId="27707" xr:uid="{00000000-0005-0000-0000-00002E6C0000}"/>
    <cellStyle name="40% - Accent5 11 3 3" xfId="27708" xr:uid="{00000000-0005-0000-0000-00002F6C0000}"/>
    <cellStyle name="40% - Accent5 11 3 3 2" xfId="27709" xr:uid="{00000000-0005-0000-0000-0000306C0000}"/>
    <cellStyle name="40% - Accent5 11 3 3 2 2" xfId="27710" xr:uid="{00000000-0005-0000-0000-0000316C0000}"/>
    <cellStyle name="40% - Accent5 11 3 3 3" xfId="27711" xr:uid="{00000000-0005-0000-0000-0000326C0000}"/>
    <cellStyle name="40% - Accent5 11 3 3 4" xfId="27712" xr:uid="{00000000-0005-0000-0000-0000336C0000}"/>
    <cellStyle name="40% - Accent5 11 3 4" xfId="27713" xr:uid="{00000000-0005-0000-0000-0000346C0000}"/>
    <cellStyle name="40% - Accent5 11 3 4 2" xfId="27714" xr:uid="{00000000-0005-0000-0000-0000356C0000}"/>
    <cellStyle name="40% - Accent5 11 3 5" xfId="27715" xr:uid="{00000000-0005-0000-0000-0000366C0000}"/>
    <cellStyle name="40% - Accent5 11 3 6" xfId="27716" xr:uid="{00000000-0005-0000-0000-0000376C0000}"/>
    <cellStyle name="40% - Accent5 11 4" xfId="27717" xr:uid="{00000000-0005-0000-0000-0000386C0000}"/>
    <cellStyle name="40% - Accent5 11 4 2" xfId="27718" xr:uid="{00000000-0005-0000-0000-0000396C0000}"/>
    <cellStyle name="40% - Accent5 11 4 2 2" xfId="27719" xr:uid="{00000000-0005-0000-0000-00003A6C0000}"/>
    <cellStyle name="40% - Accent5 11 4 3" xfId="27720" xr:uid="{00000000-0005-0000-0000-00003B6C0000}"/>
    <cellStyle name="40% - Accent5 11 4 4" xfId="27721" xr:uid="{00000000-0005-0000-0000-00003C6C0000}"/>
    <cellStyle name="40% - Accent5 11 5" xfId="27722" xr:uid="{00000000-0005-0000-0000-00003D6C0000}"/>
    <cellStyle name="40% - Accent5 11 5 2" xfId="27723" xr:uid="{00000000-0005-0000-0000-00003E6C0000}"/>
    <cellStyle name="40% - Accent5 11 5 2 2" xfId="27724" xr:uid="{00000000-0005-0000-0000-00003F6C0000}"/>
    <cellStyle name="40% - Accent5 11 5 3" xfId="27725" xr:uid="{00000000-0005-0000-0000-0000406C0000}"/>
    <cellStyle name="40% - Accent5 11 5 4" xfId="27726" xr:uid="{00000000-0005-0000-0000-0000416C0000}"/>
    <cellStyle name="40% - Accent5 11 6" xfId="27727" xr:uid="{00000000-0005-0000-0000-0000426C0000}"/>
    <cellStyle name="40% - Accent5 11 6 2" xfId="27728" xr:uid="{00000000-0005-0000-0000-0000436C0000}"/>
    <cellStyle name="40% - Accent5 11 7" xfId="27729" xr:uid="{00000000-0005-0000-0000-0000446C0000}"/>
    <cellStyle name="40% - Accent5 11 8" xfId="27730" xr:uid="{00000000-0005-0000-0000-0000456C0000}"/>
    <cellStyle name="40% - Accent5 12" xfId="27731" xr:uid="{00000000-0005-0000-0000-0000466C0000}"/>
    <cellStyle name="40% - Accent5 12 2" xfId="27732" xr:uid="{00000000-0005-0000-0000-0000476C0000}"/>
    <cellStyle name="40% - Accent5 12 3" xfId="27733" xr:uid="{00000000-0005-0000-0000-0000486C0000}"/>
    <cellStyle name="40% - Accent5 12 3 2" xfId="27734" xr:uid="{00000000-0005-0000-0000-0000496C0000}"/>
    <cellStyle name="40% - Accent5 12 3 2 2" xfId="27735" xr:uid="{00000000-0005-0000-0000-00004A6C0000}"/>
    <cellStyle name="40% - Accent5 12 3 2 2 2" xfId="27736" xr:uid="{00000000-0005-0000-0000-00004B6C0000}"/>
    <cellStyle name="40% - Accent5 12 3 2 3" xfId="27737" xr:uid="{00000000-0005-0000-0000-00004C6C0000}"/>
    <cellStyle name="40% - Accent5 12 3 2 4" xfId="27738" xr:uid="{00000000-0005-0000-0000-00004D6C0000}"/>
    <cellStyle name="40% - Accent5 12 3 3" xfId="27739" xr:uid="{00000000-0005-0000-0000-00004E6C0000}"/>
    <cellStyle name="40% - Accent5 12 3 3 2" xfId="27740" xr:uid="{00000000-0005-0000-0000-00004F6C0000}"/>
    <cellStyle name="40% - Accent5 12 3 3 2 2" xfId="27741" xr:uid="{00000000-0005-0000-0000-0000506C0000}"/>
    <cellStyle name="40% - Accent5 12 3 3 3" xfId="27742" xr:uid="{00000000-0005-0000-0000-0000516C0000}"/>
    <cellStyle name="40% - Accent5 12 3 3 4" xfId="27743" xr:uid="{00000000-0005-0000-0000-0000526C0000}"/>
    <cellStyle name="40% - Accent5 12 3 4" xfId="27744" xr:uid="{00000000-0005-0000-0000-0000536C0000}"/>
    <cellStyle name="40% - Accent5 12 3 4 2" xfId="27745" xr:uid="{00000000-0005-0000-0000-0000546C0000}"/>
    <cellStyle name="40% - Accent5 12 3 5" xfId="27746" xr:uid="{00000000-0005-0000-0000-0000556C0000}"/>
    <cellStyle name="40% - Accent5 12 3 6" xfId="27747" xr:uid="{00000000-0005-0000-0000-0000566C0000}"/>
    <cellStyle name="40% - Accent5 12 4" xfId="27748" xr:uid="{00000000-0005-0000-0000-0000576C0000}"/>
    <cellStyle name="40% - Accent5 12 4 2" xfId="27749" xr:uid="{00000000-0005-0000-0000-0000586C0000}"/>
    <cellStyle name="40% - Accent5 12 4 2 2" xfId="27750" xr:uid="{00000000-0005-0000-0000-0000596C0000}"/>
    <cellStyle name="40% - Accent5 12 4 3" xfId="27751" xr:uid="{00000000-0005-0000-0000-00005A6C0000}"/>
    <cellStyle name="40% - Accent5 12 4 4" xfId="27752" xr:uid="{00000000-0005-0000-0000-00005B6C0000}"/>
    <cellStyle name="40% - Accent5 12 5" xfId="27753" xr:uid="{00000000-0005-0000-0000-00005C6C0000}"/>
    <cellStyle name="40% - Accent5 12 5 2" xfId="27754" xr:uid="{00000000-0005-0000-0000-00005D6C0000}"/>
    <cellStyle name="40% - Accent5 12 5 2 2" xfId="27755" xr:uid="{00000000-0005-0000-0000-00005E6C0000}"/>
    <cellStyle name="40% - Accent5 12 5 3" xfId="27756" xr:uid="{00000000-0005-0000-0000-00005F6C0000}"/>
    <cellStyle name="40% - Accent5 12 5 4" xfId="27757" xr:uid="{00000000-0005-0000-0000-0000606C0000}"/>
    <cellStyle name="40% - Accent5 12 6" xfId="27758" xr:uid="{00000000-0005-0000-0000-0000616C0000}"/>
    <cellStyle name="40% - Accent5 12 6 2" xfId="27759" xr:uid="{00000000-0005-0000-0000-0000626C0000}"/>
    <cellStyle name="40% - Accent5 12 7" xfId="27760" xr:uid="{00000000-0005-0000-0000-0000636C0000}"/>
    <cellStyle name="40% - Accent5 12 8" xfId="27761" xr:uid="{00000000-0005-0000-0000-0000646C0000}"/>
    <cellStyle name="40% - Accent5 13" xfId="27762" xr:uid="{00000000-0005-0000-0000-0000656C0000}"/>
    <cellStyle name="40% - Accent5 13 2" xfId="27763" xr:uid="{00000000-0005-0000-0000-0000666C0000}"/>
    <cellStyle name="40% - Accent5 13 3" xfId="27764" xr:uid="{00000000-0005-0000-0000-0000676C0000}"/>
    <cellStyle name="40% - Accent5 13 3 2" xfId="27765" xr:uid="{00000000-0005-0000-0000-0000686C0000}"/>
    <cellStyle name="40% - Accent5 13 3 2 2" xfId="27766" xr:uid="{00000000-0005-0000-0000-0000696C0000}"/>
    <cellStyle name="40% - Accent5 13 3 2 2 2" xfId="27767" xr:uid="{00000000-0005-0000-0000-00006A6C0000}"/>
    <cellStyle name="40% - Accent5 13 3 2 3" xfId="27768" xr:uid="{00000000-0005-0000-0000-00006B6C0000}"/>
    <cellStyle name="40% - Accent5 13 3 2 4" xfId="27769" xr:uid="{00000000-0005-0000-0000-00006C6C0000}"/>
    <cellStyle name="40% - Accent5 13 3 3" xfId="27770" xr:uid="{00000000-0005-0000-0000-00006D6C0000}"/>
    <cellStyle name="40% - Accent5 13 3 3 2" xfId="27771" xr:uid="{00000000-0005-0000-0000-00006E6C0000}"/>
    <cellStyle name="40% - Accent5 13 3 3 2 2" xfId="27772" xr:uid="{00000000-0005-0000-0000-00006F6C0000}"/>
    <cellStyle name="40% - Accent5 13 3 3 3" xfId="27773" xr:uid="{00000000-0005-0000-0000-0000706C0000}"/>
    <cellStyle name="40% - Accent5 13 3 3 4" xfId="27774" xr:uid="{00000000-0005-0000-0000-0000716C0000}"/>
    <cellStyle name="40% - Accent5 13 3 4" xfId="27775" xr:uid="{00000000-0005-0000-0000-0000726C0000}"/>
    <cellStyle name="40% - Accent5 13 3 4 2" xfId="27776" xr:uid="{00000000-0005-0000-0000-0000736C0000}"/>
    <cellStyle name="40% - Accent5 13 3 5" xfId="27777" xr:uid="{00000000-0005-0000-0000-0000746C0000}"/>
    <cellStyle name="40% - Accent5 13 3 6" xfId="27778" xr:uid="{00000000-0005-0000-0000-0000756C0000}"/>
    <cellStyle name="40% - Accent5 13 4" xfId="27779" xr:uid="{00000000-0005-0000-0000-0000766C0000}"/>
    <cellStyle name="40% - Accent5 13 4 2" xfId="27780" xr:uid="{00000000-0005-0000-0000-0000776C0000}"/>
    <cellStyle name="40% - Accent5 13 4 2 2" xfId="27781" xr:uid="{00000000-0005-0000-0000-0000786C0000}"/>
    <cellStyle name="40% - Accent5 13 4 3" xfId="27782" xr:uid="{00000000-0005-0000-0000-0000796C0000}"/>
    <cellStyle name="40% - Accent5 13 4 4" xfId="27783" xr:uid="{00000000-0005-0000-0000-00007A6C0000}"/>
    <cellStyle name="40% - Accent5 13 5" xfId="27784" xr:uid="{00000000-0005-0000-0000-00007B6C0000}"/>
    <cellStyle name="40% - Accent5 13 5 2" xfId="27785" xr:uid="{00000000-0005-0000-0000-00007C6C0000}"/>
    <cellStyle name="40% - Accent5 13 5 2 2" xfId="27786" xr:uid="{00000000-0005-0000-0000-00007D6C0000}"/>
    <cellStyle name="40% - Accent5 13 5 3" xfId="27787" xr:uid="{00000000-0005-0000-0000-00007E6C0000}"/>
    <cellStyle name="40% - Accent5 13 5 4" xfId="27788" xr:uid="{00000000-0005-0000-0000-00007F6C0000}"/>
    <cellStyle name="40% - Accent5 13 6" xfId="27789" xr:uid="{00000000-0005-0000-0000-0000806C0000}"/>
    <cellStyle name="40% - Accent5 13 6 2" xfId="27790" xr:uid="{00000000-0005-0000-0000-0000816C0000}"/>
    <cellStyle name="40% - Accent5 13 7" xfId="27791" xr:uid="{00000000-0005-0000-0000-0000826C0000}"/>
    <cellStyle name="40% - Accent5 13 8" xfId="27792" xr:uid="{00000000-0005-0000-0000-0000836C0000}"/>
    <cellStyle name="40% - Accent5 14" xfId="27793" xr:uid="{00000000-0005-0000-0000-0000846C0000}"/>
    <cellStyle name="40% - Accent5 14 2" xfId="27794" xr:uid="{00000000-0005-0000-0000-0000856C0000}"/>
    <cellStyle name="40% - Accent5 14 3" xfId="27795" xr:uid="{00000000-0005-0000-0000-0000866C0000}"/>
    <cellStyle name="40% - Accent5 14 3 2" xfId="27796" xr:uid="{00000000-0005-0000-0000-0000876C0000}"/>
    <cellStyle name="40% - Accent5 14 3 2 2" xfId="27797" xr:uid="{00000000-0005-0000-0000-0000886C0000}"/>
    <cellStyle name="40% - Accent5 14 3 2 2 2" xfId="27798" xr:uid="{00000000-0005-0000-0000-0000896C0000}"/>
    <cellStyle name="40% - Accent5 14 3 2 3" xfId="27799" xr:uid="{00000000-0005-0000-0000-00008A6C0000}"/>
    <cellStyle name="40% - Accent5 14 3 2 4" xfId="27800" xr:uid="{00000000-0005-0000-0000-00008B6C0000}"/>
    <cellStyle name="40% - Accent5 14 3 3" xfId="27801" xr:uid="{00000000-0005-0000-0000-00008C6C0000}"/>
    <cellStyle name="40% - Accent5 14 3 3 2" xfId="27802" xr:uid="{00000000-0005-0000-0000-00008D6C0000}"/>
    <cellStyle name="40% - Accent5 14 3 3 2 2" xfId="27803" xr:uid="{00000000-0005-0000-0000-00008E6C0000}"/>
    <cellStyle name="40% - Accent5 14 3 3 3" xfId="27804" xr:uid="{00000000-0005-0000-0000-00008F6C0000}"/>
    <cellStyle name="40% - Accent5 14 3 3 4" xfId="27805" xr:uid="{00000000-0005-0000-0000-0000906C0000}"/>
    <cellStyle name="40% - Accent5 14 3 4" xfId="27806" xr:uid="{00000000-0005-0000-0000-0000916C0000}"/>
    <cellStyle name="40% - Accent5 14 3 4 2" xfId="27807" xr:uid="{00000000-0005-0000-0000-0000926C0000}"/>
    <cellStyle name="40% - Accent5 14 3 5" xfId="27808" xr:uid="{00000000-0005-0000-0000-0000936C0000}"/>
    <cellStyle name="40% - Accent5 14 3 6" xfId="27809" xr:uid="{00000000-0005-0000-0000-0000946C0000}"/>
    <cellStyle name="40% - Accent5 14 4" xfId="27810" xr:uid="{00000000-0005-0000-0000-0000956C0000}"/>
    <cellStyle name="40% - Accent5 14 4 2" xfId="27811" xr:uid="{00000000-0005-0000-0000-0000966C0000}"/>
    <cellStyle name="40% - Accent5 14 4 2 2" xfId="27812" xr:uid="{00000000-0005-0000-0000-0000976C0000}"/>
    <cellStyle name="40% - Accent5 14 4 3" xfId="27813" xr:uid="{00000000-0005-0000-0000-0000986C0000}"/>
    <cellStyle name="40% - Accent5 14 4 4" xfId="27814" xr:uid="{00000000-0005-0000-0000-0000996C0000}"/>
    <cellStyle name="40% - Accent5 14 5" xfId="27815" xr:uid="{00000000-0005-0000-0000-00009A6C0000}"/>
    <cellStyle name="40% - Accent5 14 5 2" xfId="27816" xr:uid="{00000000-0005-0000-0000-00009B6C0000}"/>
    <cellStyle name="40% - Accent5 14 5 2 2" xfId="27817" xr:uid="{00000000-0005-0000-0000-00009C6C0000}"/>
    <cellStyle name="40% - Accent5 14 5 3" xfId="27818" xr:uid="{00000000-0005-0000-0000-00009D6C0000}"/>
    <cellStyle name="40% - Accent5 14 5 4" xfId="27819" xr:uid="{00000000-0005-0000-0000-00009E6C0000}"/>
    <cellStyle name="40% - Accent5 14 6" xfId="27820" xr:uid="{00000000-0005-0000-0000-00009F6C0000}"/>
    <cellStyle name="40% - Accent5 14 6 2" xfId="27821" xr:uid="{00000000-0005-0000-0000-0000A06C0000}"/>
    <cellStyle name="40% - Accent5 14 7" xfId="27822" xr:uid="{00000000-0005-0000-0000-0000A16C0000}"/>
    <cellStyle name="40% - Accent5 14 8" xfId="27823" xr:uid="{00000000-0005-0000-0000-0000A26C0000}"/>
    <cellStyle name="40% - Accent5 15" xfId="27824" xr:uid="{00000000-0005-0000-0000-0000A36C0000}"/>
    <cellStyle name="40% - Accent5 15 2" xfId="27825" xr:uid="{00000000-0005-0000-0000-0000A46C0000}"/>
    <cellStyle name="40% - Accent5 15 3" xfId="27826" xr:uid="{00000000-0005-0000-0000-0000A56C0000}"/>
    <cellStyle name="40% - Accent5 15 3 2" xfId="27827" xr:uid="{00000000-0005-0000-0000-0000A66C0000}"/>
    <cellStyle name="40% - Accent5 15 3 2 2" xfId="27828" xr:uid="{00000000-0005-0000-0000-0000A76C0000}"/>
    <cellStyle name="40% - Accent5 15 3 2 2 2" xfId="27829" xr:uid="{00000000-0005-0000-0000-0000A86C0000}"/>
    <cellStyle name="40% - Accent5 15 3 2 3" xfId="27830" xr:uid="{00000000-0005-0000-0000-0000A96C0000}"/>
    <cellStyle name="40% - Accent5 15 3 2 4" xfId="27831" xr:uid="{00000000-0005-0000-0000-0000AA6C0000}"/>
    <cellStyle name="40% - Accent5 15 3 3" xfId="27832" xr:uid="{00000000-0005-0000-0000-0000AB6C0000}"/>
    <cellStyle name="40% - Accent5 15 3 3 2" xfId="27833" xr:uid="{00000000-0005-0000-0000-0000AC6C0000}"/>
    <cellStyle name="40% - Accent5 15 3 3 2 2" xfId="27834" xr:uid="{00000000-0005-0000-0000-0000AD6C0000}"/>
    <cellStyle name="40% - Accent5 15 3 3 3" xfId="27835" xr:uid="{00000000-0005-0000-0000-0000AE6C0000}"/>
    <cellStyle name="40% - Accent5 15 3 3 4" xfId="27836" xr:uid="{00000000-0005-0000-0000-0000AF6C0000}"/>
    <cellStyle name="40% - Accent5 15 3 4" xfId="27837" xr:uid="{00000000-0005-0000-0000-0000B06C0000}"/>
    <cellStyle name="40% - Accent5 15 3 4 2" xfId="27838" xr:uid="{00000000-0005-0000-0000-0000B16C0000}"/>
    <cellStyle name="40% - Accent5 15 3 5" xfId="27839" xr:uid="{00000000-0005-0000-0000-0000B26C0000}"/>
    <cellStyle name="40% - Accent5 15 3 6" xfId="27840" xr:uid="{00000000-0005-0000-0000-0000B36C0000}"/>
    <cellStyle name="40% - Accent5 15 4" xfId="27841" xr:uid="{00000000-0005-0000-0000-0000B46C0000}"/>
    <cellStyle name="40% - Accent5 15 4 2" xfId="27842" xr:uid="{00000000-0005-0000-0000-0000B56C0000}"/>
    <cellStyle name="40% - Accent5 15 4 2 2" xfId="27843" xr:uid="{00000000-0005-0000-0000-0000B66C0000}"/>
    <cellStyle name="40% - Accent5 15 4 3" xfId="27844" xr:uid="{00000000-0005-0000-0000-0000B76C0000}"/>
    <cellStyle name="40% - Accent5 15 4 4" xfId="27845" xr:uid="{00000000-0005-0000-0000-0000B86C0000}"/>
    <cellStyle name="40% - Accent5 15 5" xfId="27846" xr:uid="{00000000-0005-0000-0000-0000B96C0000}"/>
    <cellStyle name="40% - Accent5 15 5 2" xfId="27847" xr:uid="{00000000-0005-0000-0000-0000BA6C0000}"/>
    <cellStyle name="40% - Accent5 15 5 2 2" xfId="27848" xr:uid="{00000000-0005-0000-0000-0000BB6C0000}"/>
    <cellStyle name="40% - Accent5 15 5 3" xfId="27849" xr:uid="{00000000-0005-0000-0000-0000BC6C0000}"/>
    <cellStyle name="40% - Accent5 15 5 4" xfId="27850" xr:uid="{00000000-0005-0000-0000-0000BD6C0000}"/>
    <cellStyle name="40% - Accent5 15 6" xfId="27851" xr:uid="{00000000-0005-0000-0000-0000BE6C0000}"/>
    <cellStyle name="40% - Accent5 15 6 2" xfId="27852" xr:uid="{00000000-0005-0000-0000-0000BF6C0000}"/>
    <cellStyle name="40% - Accent5 15 7" xfId="27853" xr:uid="{00000000-0005-0000-0000-0000C06C0000}"/>
    <cellStyle name="40% - Accent5 15 8" xfId="27854" xr:uid="{00000000-0005-0000-0000-0000C16C0000}"/>
    <cellStyle name="40% - Accent5 16" xfId="27855" xr:uid="{00000000-0005-0000-0000-0000C26C0000}"/>
    <cellStyle name="40% - Accent5 16 2" xfId="27856" xr:uid="{00000000-0005-0000-0000-0000C36C0000}"/>
    <cellStyle name="40% - Accent5 16 3" xfId="27857" xr:uid="{00000000-0005-0000-0000-0000C46C0000}"/>
    <cellStyle name="40% - Accent5 16 3 2" xfId="27858" xr:uid="{00000000-0005-0000-0000-0000C56C0000}"/>
    <cellStyle name="40% - Accent5 16 3 2 2" xfId="27859" xr:uid="{00000000-0005-0000-0000-0000C66C0000}"/>
    <cellStyle name="40% - Accent5 16 3 2 2 2" xfId="27860" xr:uid="{00000000-0005-0000-0000-0000C76C0000}"/>
    <cellStyle name="40% - Accent5 16 3 2 3" xfId="27861" xr:uid="{00000000-0005-0000-0000-0000C86C0000}"/>
    <cellStyle name="40% - Accent5 16 3 2 4" xfId="27862" xr:uid="{00000000-0005-0000-0000-0000C96C0000}"/>
    <cellStyle name="40% - Accent5 16 3 3" xfId="27863" xr:uid="{00000000-0005-0000-0000-0000CA6C0000}"/>
    <cellStyle name="40% - Accent5 16 3 3 2" xfId="27864" xr:uid="{00000000-0005-0000-0000-0000CB6C0000}"/>
    <cellStyle name="40% - Accent5 16 3 3 2 2" xfId="27865" xr:uid="{00000000-0005-0000-0000-0000CC6C0000}"/>
    <cellStyle name="40% - Accent5 16 3 3 3" xfId="27866" xr:uid="{00000000-0005-0000-0000-0000CD6C0000}"/>
    <cellStyle name="40% - Accent5 16 3 3 4" xfId="27867" xr:uid="{00000000-0005-0000-0000-0000CE6C0000}"/>
    <cellStyle name="40% - Accent5 16 3 4" xfId="27868" xr:uid="{00000000-0005-0000-0000-0000CF6C0000}"/>
    <cellStyle name="40% - Accent5 16 3 4 2" xfId="27869" xr:uid="{00000000-0005-0000-0000-0000D06C0000}"/>
    <cellStyle name="40% - Accent5 16 3 5" xfId="27870" xr:uid="{00000000-0005-0000-0000-0000D16C0000}"/>
    <cellStyle name="40% - Accent5 16 3 6" xfId="27871" xr:uid="{00000000-0005-0000-0000-0000D26C0000}"/>
    <cellStyle name="40% - Accent5 16 4" xfId="27872" xr:uid="{00000000-0005-0000-0000-0000D36C0000}"/>
    <cellStyle name="40% - Accent5 16 4 2" xfId="27873" xr:uid="{00000000-0005-0000-0000-0000D46C0000}"/>
    <cellStyle name="40% - Accent5 16 4 2 2" xfId="27874" xr:uid="{00000000-0005-0000-0000-0000D56C0000}"/>
    <cellStyle name="40% - Accent5 16 4 3" xfId="27875" xr:uid="{00000000-0005-0000-0000-0000D66C0000}"/>
    <cellStyle name="40% - Accent5 16 4 4" xfId="27876" xr:uid="{00000000-0005-0000-0000-0000D76C0000}"/>
    <cellStyle name="40% - Accent5 16 5" xfId="27877" xr:uid="{00000000-0005-0000-0000-0000D86C0000}"/>
    <cellStyle name="40% - Accent5 16 5 2" xfId="27878" xr:uid="{00000000-0005-0000-0000-0000D96C0000}"/>
    <cellStyle name="40% - Accent5 16 5 2 2" xfId="27879" xr:uid="{00000000-0005-0000-0000-0000DA6C0000}"/>
    <cellStyle name="40% - Accent5 16 5 3" xfId="27880" xr:uid="{00000000-0005-0000-0000-0000DB6C0000}"/>
    <cellStyle name="40% - Accent5 16 5 4" xfId="27881" xr:uid="{00000000-0005-0000-0000-0000DC6C0000}"/>
    <cellStyle name="40% - Accent5 16 6" xfId="27882" xr:uid="{00000000-0005-0000-0000-0000DD6C0000}"/>
    <cellStyle name="40% - Accent5 16 6 2" xfId="27883" xr:uid="{00000000-0005-0000-0000-0000DE6C0000}"/>
    <cellStyle name="40% - Accent5 16 7" xfId="27884" xr:uid="{00000000-0005-0000-0000-0000DF6C0000}"/>
    <cellStyle name="40% - Accent5 16 8" xfId="27885" xr:uid="{00000000-0005-0000-0000-0000E06C0000}"/>
    <cellStyle name="40% - Accent5 17" xfId="27886" xr:uid="{00000000-0005-0000-0000-0000E16C0000}"/>
    <cellStyle name="40% - Accent5 17 2" xfId="27887" xr:uid="{00000000-0005-0000-0000-0000E26C0000}"/>
    <cellStyle name="40% - Accent5 17 2 2" xfId="27888" xr:uid="{00000000-0005-0000-0000-0000E36C0000}"/>
    <cellStyle name="40% - Accent5 17 2 2 2" xfId="27889" xr:uid="{00000000-0005-0000-0000-0000E46C0000}"/>
    <cellStyle name="40% - Accent5 17 2 2 2 2" xfId="27890" xr:uid="{00000000-0005-0000-0000-0000E56C0000}"/>
    <cellStyle name="40% - Accent5 17 2 2 3" xfId="27891" xr:uid="{00000000-0005-0000-0000-0000E66C0000}"/>
    <cellStyle name="40% - Accent5 17 2 2 4" xfId="27892" xr:uid="{00000000-0005-0000-0000-0000E76C0000}"/>
    <cellStyle name="40% - Accent5 17 2 3" xfId="27893" xr:uid="{00000000-0005-0000-0000-0000E86C0000}"/>
    <cellStyle name="40% - Accent5 17 2 3 2" xfId="27894" xr:uid="{00000000-0005-0000-0000-0000E96C0000}"/>
    <cellStyle name="40% - Accent5 17 2 3 2 2" xfId="27895" xr:uid="{00000000-0005-0000-0000-0000EA6C0000}"/>
    <cellStyle name="40% - Accent5 17 2 3 3" xfId="27896" xr:uid="{00000000-0005-0000-0000-0000EB6C0000}"/>
    <cellStyle name="40% - Accent5 17 2 3 4" xfId="27897" xr:uid="{00000000-0005-0000-0000-0000EC6C0000}"/>
    <cellStyle name="40% - Accent5 17 2 4" xfId="27898" xr:uid="{00000000-0005-0000-0000-0000ED6C0000}"/>
    <cellStyle name="40% - Accent5 17 2 4 2" xfId="27899" xr:uid="{00000000-0005-0000-0000-0000EE6C0000}"/>
    <cellStyle name="40% - Accent5 17 2 5" xfId="27900" xr:uid="{00000000-0005-0000-0000-0000EF6C0000}"/>
    <cellStyle name="40% - Accent5 17 2 6" xfId="27901" xr:uid="{00000000-0005-0000-0000-0000F06C0000}"/>
    <cellStyle name="40% - Accent5 17 3" xfId="27902" xr:uid="{00000000-0005-0000-0000-0000F16C0000}"/>
    <cellStyle name="40% - Accent5 17 3 2" xfId="27903" xr:uid="{00000000-0005-0000-0000-0000F26C0000}"/>
    <cellStyle name="40% - Accent5 17 3 2 2" xfId="27904" xr:uid="{00000000-0005-0000-0000-0000F36C0000}"/>
    <cellStyle name="40% - Accent5 17 3 3" xfId="27905" xr:uid="{00000000-0005-0000-0000-0000F46C0000}"/>
    <cellStyle name="40% - Accent5 17 3 4" xfId="27906" xr:uid="{00000000-0005-0000-0000-0000F56C0000}"/>
    <cellStyle name="40% - Accent5 17 4" xfId="27907" xr:uid="{00000000-0005-0000-0000-0000F66C0000}"/>
    <cellStyle name="40% - Accent5 17 4 2" xfId="27908" xr:uid="{00000000-0005-0000-0000-0000F76C0000}"/>
    <cellStyle name="40% - Accent5 17 4 2 2" xfId="27909" xr:uid="{00000000-0005-0000-0000-0000F86C0000}"/>
    <cellStyle name="40% - Accent5 17 4 3" xfId="27910" xr:uid="{00000000-0005-0000-0000-0000F96C0000}"/>
    <cellStyle name="40% - Accent5 17 4 4" xfId="27911" xr:uid="{00000000-0005-0000-0000-0000FA6C0000}"/>
    <cellStyle name="40% - Accent5 17 5" xfId="27912" xr:uid="{00000000-0005-0000-0000-0000FB6C0000}"/>
    <cellStyle name="40% - Accent5 17 5 2" xfId="27913" xr:uid="{00000000-0005-0000-0000-0000FC6C0000}"/>
    <cellStyle name="40% - Accent5 17 6" xfId="27914" xr:uid="{00000000-0005-0000-0000-0000FD6C0000}"/>
    <cellStyle name="40% - Accent5 17 7" xfId="27915" xr:uid="{00000000-0005-0000-0000-0000FE6C0000}"/>
    <cellStyle name="40% - Accent5 18" xfId="27916" xr:uid="{00000000-0005-0000-0000-0000FF6C0000}"/>
    <cellStyle name="40% - Accent5 18 2" xfId="27917" xr:uid="{00000000-0005-0000-0000-0000006D0000}"/>
    <cellStyle name="40% - Accent5 18 2 2" xfId="27918" xr:uid="{00000000-0005-0000-0000-0000016D0000}"/>
    <cellStyle name="40% - Accent5 18 2 2 2" xfId="27919" xr:uid="{00000000-0005-0000-0000-0000026D0000}"/>
    <cellStyle name="40% - Accent5 18 2 2 2 2" xfId="27920" xr:uid="{00000000-0005-0000-0000-0000036D0000}"/>
    <cellStyle name="40% - Accent5 18 2 2 3" xfId="27921" xr:uid="{00000000-0005-0000-0000-0000046D0000}"/>
    <cellStyle name="40% - Accent5 18 2 2 4" xfId="27922" xr:uid="{00000000-0005-0000-0000-0000056D0000}"/>
    <cellStyle name="40% - Accent5 18 2 3" xfId="27923" xr:uid="{00000000-0005-0000-0000-0000066D0000}"/>
    <cellStyle name="40% - Accent5 18 2 3 2" xfId="27924" xr:uid="{00000000-0005-0000-0000-0000076D0000}"/>
    <cellStyle name="40% - Accent5 18 2 3 2 2" xfId="27925" xr:uid="{00000000-0005-0000-0000-0000086D0000}"/>
    <cellStyle name="40% - Accent5 18 2 3 3" xfId="27926" xr:uid="{00000000-0005-0000-0000-0000096D0000}"/>
    <cellStyle name="40% - Accent5 18 2 3 4" xfId="27927" xr:uid="{00000000-0005-0000-0000-00000A6D0000}"/>
    <cellStyle name="40% - Accent5 18 2 4" xfId="27928" xr:uid="{00000000-0005-0000-0000-00000B6D0000}"/>
    <cellStyle name="40% - Accent5 18 2 4 2" xfId="27929" xr:uid="{00000000-0005-0000-0000-00000C6D0000}"/>
    <cellStyle name="40% - Accent5 18 2 5" xfId="27930" xr:uid="{00000000-0005-0000-0000-00000D6D0000}"/>
    <cellStyle name="40% - Accent5 18 2 6" xfId="27931" xr:uid="{00000000-0005-0000-0000-00000E6D0000}"/>
    <cellStyle name="40% - Accent5 18 3" xfId="27932" xr:uid="{00000000-0005-0000-0000-00000F6D0000}"/>
    <cellStyle name="40% - Accent5 18 3 2" xfId="27933" xr:uid="{00000000-0005-0000-0000-0000106D0000}"/>
    <cellStyle name="40% - Accent5 18 3 2 2" xfId="27934" xr:uid="{00000000-0005-0000-0000-0000116D0000}"/>
    <cellStyle name="40% - Accent5 18 3 3" xfId="27935" xr:uid="{00000000-0005-0000-0000-0000126D0000}"/>
    <cellStyle name="40% - Accent5 18 3 4" xfId="27936" xr:uid="{00000000-0005-0000-0000-0000136D0000}"/>
    <cellStyle name="40% - Accent5 18 4" xfId="27937" xr:uid="{00000000-0005-0000-0000-0000146D0000}"/>
    <cellStyle name="40% - Accent5 18 4 2" xfId="27938" xr:uid="{00000000-0005-0000-0000-0000156D0000}"/>
    <cellStyle name="40% - Accent5 18 4 2 2" xfId="27939" xr:uid="{00000000-0005-0000-0000-0000166D0000}"/>
    <cellStyle name="40% - Accent5 18 4 3" xfId="27940" xr:uid="{00000000-0005-0000-0000-0000176D0000}"/>
    <cellStyle name="40% - Accent5 18 4 4" xfId="27941" xr:uid="{00000000-0005-0000-0000-0000186D0000}"/>
    <cellStyle name="40% - Accent5 18 5" xfId="27942" xr:uid="{00000000-0005-0000-0000-0000196D0000}"/>
    <cellStyle name="40% - Accent5 18 5 2" xfId="27943" xr:uid="{00000000-0005-0000-0000-00001A6D0000}"/>
    <cellStyle name="40% - Accent5 18 6" xfId="27944" xr:uid="{00000000-0005-0000-0000-00001B6D0000}"/>
    <cellStyle name="40% - Accent5 18 7" xfId="27945" xr:uid="{00000000-0005-0000-0000-00001C6D0000}"/>
    <cellStyle name="40% - Accent5 19" xfId="27946" xr:uid="{00000000-0005-0000-0000-00001D6D0000}"/>
    <cellStyle name="40% - Accent5 19 2" xfId="27947" xr:uid="{00000000-0005-0000-0000-00001E6D0000}"/>
    <cellStyle name="40% - Accent5 19 2 2" xfId="27948" xr:uid="{00000000-0005-0000-0000-00001F6D0000}"/>
    <cellStyle name="40% - Accent5 19 2 2 2" xfId="27949" xr:uid="{00000000-0005-0000-0000-0000206D0000}"/>
    <cellStyle name="40% - Accent5 19 2 2 2 2" xfId="27950" xr:uid="{00000000-0005-0000-0000-0000216D0000}"/>
    <cellStyle name="40% - Accent5 19 2 2 3" xfId="27951" xr:uid="{00000000-0005-0000-0000-0000226D0000}"/>
    <cellStyle name="40% - Accent5 19 2 2 4" xfId="27952" xr:uid="{00000000-0005-0000-0000-0000236D0000}"/>
    <cellStyle name="40% - Accent5 19 2 3" xfId="27953" xr:uid="{00000000-0005-0000-0000-0000246D0000}"/>
    <cellStyle name="40% - Accent5 19 2 3 2" xfId="27954" xr:uid="{00000000-0005-0000-0000-0000256D0000}"/>
    <cellStyle name="40% - Accent5 19 2 3 2 2" xfId="27955" xr:uid="{00000000-0005-0000-0000-0000266D0000}"/>
    <cellStyle name="40% - Accent5 19 2 3 3" xfId="27956" xr:uid="{00000000-0005-0000-0000-0000276D0000}"/>
    <cellStyle name="40% - Accent5 19 2 3 4" xfId="27957" xr:uid="{00000000-0005-0000-0000-0000286D0000}"/>
    <cellStyle name="40% - Accent5 19 2 4" xfId="27958" xr:uid="{00000000-0005-0000-0000-0000296D0000}"/>
    <cellStyle name="40% - Accent5 19 2 4 2" xfId="27959" xr:uid="{00000000-0005-0000-0000-00002A6D0000}"/>
    <cellStyle name="40% - Accent5 19 2 5" xfId="27960" xr:uid="{00000000-0005-0000-0000-00002B6D0000}"/>
    <cellStyle name="40% - Accent5 19 2 6" xfId="27961" xr:uid="{00000000-0005-0000-0000-00002C6D0000}"/>
    <cellStyle name="40% - Accent5 19 3" xfId="27962" xr:uid="{00000000-0005-0000-0000-00002D6D0000}"/>
    <cellStyle name="40% - Accent5 19 3 2" xfId="27963" xr:uid="{00000000-0005-0000-0000-00002E6D0000}"/>
    <cellStyle name="40% - Accent5 19 3 2 2" xfId="27964" xr:uid="{00000000-0005-0000-0000-00002F6D0000}"/>
    <cellStyle name="40% - Accent5 19 3 3" xfId="27965" xr:uid="{00000000-0005-0000-0000-0000306D0000}"/>
    <cellStyle name="40% - Accent5 19 3 4" xfId="27966" xr:uid="{00000000-0005-0000-0000-0000316D0000}"/>
    <cellStyle name="40% - Accent5 19 4" xfId="27967" xr:uid="{00000000-0005-0000-0000-0000326D0000}"/>
    <cellStyle name="40% - Accent5 19 4 2" xfId="27968" xr:uid="{00000000-0005-0000-0000-0000336D0000}"/>
    <cellStyle name="40% - Accent5 19 4 2 2" xfId="27969" xr:uid="{00000000-0005-0000-0000-0000346D0000}"/>
    <cellStyle name="40% - Accent5 19 4 3" xfId="27970" xr:uid="{00000000-0005-0000-0000-0000356D0000}"/>
    <cellStyle name="40% - Accent5 19 4 4" xfId="27971" xr:uid="{00000000-0005-0000-0000-0000366D0000}"/>
    <cellStyle name="40% - Accent5 19 5" xfId="27972" xr:uid="{00000000-0005-0000-0000-0000376D0000}"/>
    <cellStyle name="40% - Accent5 19 5 2" xfId="27973" xr:uid="{00000000-0005-0000-0000-0000386D0000}"/>
    <cellStyle name="40% - Accent5 19 6" xfId="27974" xr:uid="{00000000-0005-0000-0000-0000396D0000}"/>
    <cellStyle name="40% - Accent5 19 7" xfId="27975" xr:uid="{00000000-0005-0000-0000-00003A6D0000}"/>
    <cellStyle name="40% - Accent5 2" xfId="27976" xr:uid="{00000000-0005-0000-0000-00003B6D0000}"/>
    <cellStyle name="40% - Accent5 2 10" xfId="27977" xr:uid="{00000000-0005-0000-0000-00003C6D0000}"/>
    <cellStyle name="40% - Accent5 2 11" xfId="27978" xr:uid="{00000000-0005-0000-0000-00003D6D0000}"/>
    <cellStyle name="40% - Accent5 2 12" xfId="27979" xr:uid="{00000000-0005-0000-0000-00003E6D0000}"/>
    <cellStyle name="40% - Accent5 2 2" xfId="27980" xr:uid="{00000000-0005-0000-0000-00003F6D0000}"/>
    <cellStyle name="40% - Accent5 2 2 10" xfId="27981" xr:uid="{00000000-0005-0000-0000-0000406D0000}"/>
    <cellStyle name="40% - Accent5 2 2 2" xfId="27982" xr:uid="{00000000-0005-0000-0000-0000416D0000}"/>
    <cellStyle name="40% - Accent5 2 2 2 2" xfId="27983" xr:uid="{00000000-0005-0000-0000-0000426D0000}"/>
    <cellStyle name="40% - Accent5 2 2 2 2 2" xfId="27984" xr:uid="{00000000-0005-0000-0000-0000436D0000}"/>
    <cellStyle name="40% - Accent5 2 2 2 2 2 2" xfId="27985" xr:uid="{00000000-0005-0000-0000-0000446D0000}"/>
    <cellStyle name="40% - Accent5 2 2 2 2 2 2 2" xfId="27986" xr:uid="{00000000-0005-0000-0000-0000456D0000}"/>
    <cellStyle name="40% - Accent5 2 2 2 2 2 2 2 2" xfId="27987" xr:uid="{00000000-0005-0000-0000-0000466D0000}"/>
    <cellStyle name="40% - Accent5 2 2 2 2 2 2 3" xfId="27988" xr:uid="{00000000-0005-0000-0000-0000476D0000}"/>
    <cellStyle name="40% - Accent5 2 2 2 2 2 2 4" xfId="27989" xr:uid="{00000000-0005-0000-0000-0000486D0000}"/>
    <cellStyle name="40% - Accent5 2 2 2 2 2 3" xfId="27990" xr:uid="{00000000-0005-0000-0000-0000496D0000}"/>
    <cellStyle name="40% - Accent5 2 2 2 2 2 3 2" xfId="27991" xr:uid="{00000000-0005-0000-0000-00004A6D0000}"/>
    <cellStyle name="40% - Accent5 2 2 2 2 2 3 2 2" xfId="27992" xr:uid="{00000000-0005-0000-0000-00004B6D0000}"/>
    <cellStyle name="40% - Accent5 2 2 2 2 2 3 3" xfId="27993" xr:uid="{00000000-0005-0000-0000-00004C6D0000}"/>
    <cellStyle name="40% - Accent5 2 2 2 2 2 3 4" xfId="27994" xr:uid="{00000000-0005-0000-0000-00004D6D0000}"/>
    <cellStyle name="40% - Accent5 2 2 2 2 2 4" xfId="27995" xr:uid="{00000000-0005-0000-0000-00004E6D0000}"/>
    <cellStyle name="40% - Accent5 2 2 2 2 2 4 2" xfId="27996" xr:uid="{00000000-0005-0000-0000-00004F6D0000}"/>
    <cellStyle name="40% - Accent5 2 2 2 2 2 5" xfId="27997" xr:uid="{00000000-0005-0000-0000-0000506D0000}"/>
    <cellStyle name="40% - Accent5 2 2 2 2 2 6" xfId="27998" xr:uid="{00000000-0005-0000-0000-0000516D0000}"/>
    <cellStyle name="40% - Accent5 2 2 2 2 3" xfId="27999" xr:uid="{00000000-0005-0000-0000-0000526D0000}"/>
    <cellStyle name="40% - Accent5 2 2 2 2 3 2" xfId="28000" xr:uid="{00000000-0005-0000-0000-0000536D0000}"/>
    <cellStyle name="40% - Accent5 2 2 2 2 3 2 2" xfId="28001" xr:uid="{00000000-0005-0000-0000-0000546D0000}"/>
    <cellStyle name="40% - Accent5 2 2 2 2 3 3" xfId="28002" xr:uid="{00000000-0005-0000-0000-0000556D0000}"/>
    <cellStyle name="40% - Accent5 2 2 2 2 3 4" xfId="28003" xr:uid="{00000000-0005-0000-0000-0000566D0000}"/>
    <cellStyle name="40% - Accent5 2 2 2 2 4" xfId="28004" xr:uid="{00000000-0005-0000-0000-0000576D0000}"/>
    <cellStyle name="40% - Accent5 2 2 2 2 4 2" xfId="28005" xr:uid="{00000000-0005-0000-0000-0000586D0000}"/>
    <cellStyle name="40% - Accent5 2 2 2 2 4 2 2" xfId="28006" xr:uid="{00000000-0005-0000-0000-0000596D0000}"/>
    <cellStyle name="40% - Accent5 2 2 2 2 4 3" xfId="28007" xr:uid="{00000000-0005-0000-0000-00005A6D0000}"/>
    <cellStyle name="40% - Accent5 2 2 2 2 4 4" xfId="28008" xr:uid="{00000000-0005-0000-0000-00005B6D0000}"/>
    <cellStyle name="40% - Accent5 2 2 2 2 5" xfId="28009" xr:uid="{00000000-0005-0000-0000-00005C6D0000}"/>
    <cellStyle name="40% - Accent5 2 2 2 2 5 2" xfId="28010" xr:uid="{00000000-0005-0000-0000-00005D6D0000}"/>
    <cellStyle name="40% - Accent5 2 2 2 2 6" xfId="28011" xr:uid="{00000000-0005-0000-0000-00005E6D0000}"/>
    <cellStyle name="40% - Accent5 2 2 2 2 7" xfId="28012" xr:uid="{00000000-0005-0000-0000-00005F6D0000}"/>
    <cellStyle name="40% - Accent5 2 2 2 3" xfId="28013" xr:uid="{00000000-0005-0000-0000-0000606D0000}"/>
    <cellStyle name="40% - Accent5 2 2 2 3 2" xfId="28014" xr:uid="{00000000-0005-0000-0000-0000616D0000}"/>
    <cellStyle name="40% - Accent5 2 2 2 3 2 2" xfId="28015" xr:uid="{00000000-0005-0000-0000-0000626D0000}"/>
    <cellStyle name="40% - Accent5 2 2 2 3 2 2 2" xfId="28016" xr:uid="{00000000-0005-0000-0000-0000636D0000}"/>
    <cellStyle name="40% - Accent5 2 2 2 3 2 3" xfId="28017" xr:uid="{00000000-0005-0000-0000-0000646D0000}"/>
    <cellStyle name="40% - Accent5 2 2 2 3 2 4" xfId="28018" xr:uid="{00000000-0005-0000-0000-0000656D0000}"/>
    <cellStyle name="40% - Accent5 2 2 2 3 3" xfId="28019" xr:uid="{00000000-0005-0000-0000-0000666D0000}"/>
    <cellStyle name="40% - Accent5 2 2 2 3 3 2" xfId="28020" xr:uid="{00000000-0005-0000-0000-0000676D0000}"/>
    <cellStyle name="40% - Accent5 2 2 2 3 3 2 2" xfId="28021" xr:uid="{00000000-0005-0000-0000-0000686D0000}"/>
    <cellStyle name="40% - Accent5 2 2 2 3 3 3" xfId="28022" xr:uid="{00000000-0005-0000-0000-0000696D0000}"/>
    <cellStyle name="40% - Accent5 2 2 2 3 3 4" xfId="28023" xr:uid="{00000000-0005-0000-0000-00006A6D0000}"/>
    <cellStyle name="40% - Accent5 2 2 2 3 4" xfId="28024" xr:uid="{00000000-0005-0000-0000-00006B6D0000}"/>
    <cellStyle name="40% - Accent5 2 2 2 3 4 2" xfId="28025" xr:uid="{00000000-0005-0000-0000-00006C6D0000}"/>
    <cellStyle name="40% - Accent5 2 2 2 3 5" xfId="28026" xr:uid="{00000000-0005-0000-0000-00006D6D0000}"/>
    <cellStyle name="40% - Accent5 2 2 2 3 6" xfId="28027" xr:uid="{00000000-0005-0000-0000-00006E6D0000}"/>
    <cellStyle name="40% - Accent5 2 2 2 4" xfId="28028" xr:uid="{00000000-0005-0000-0000-00006F6D0000}"/>
    <cellStyle name="40% - Accent5 2 2 2 4 2" xfId="28029" xr:uid="{00000000-0005-0000-0000-0000706D0000}"/>
    <cellStyle name="40% - Accent5 2 2 2 4 2 2" xfId="28030" xr:uid="{00000000-0005-0000-0000-0000716D0000}"/>
    <cellStyle name="40% - Accent5 2 2 2 4 3" xfId="28031" xr:uid="{00000000-0005-0000-0000-0000726D0000}"/>
    <cellStyle name="40% - Accent5 2 2 2 4 4" xfId="28032" xr:uid="{00000000-0005-0000-0000-0000736D0000}"/>
    <cellStyle name="40% - Accent5 2 2 2 5" xfId="28033" xr:uid="{00000000-0005-0000-0000-0000746D0000}"/>
    <cellStyle name="40% - Accent5 2 2 2 5 2" xfId="28034" xr:uid="{00000000-0005-0000-0000-0000756D0000}"/>
    <cellStyle name="40% - Accent5 2 2 2 5 2 2" xfId="28035" xr:uid="{00000000-0005-0000-0000-0000766D0000}"/>
    <cellStyle name="40% - Accent5 2 2 2 5 3" xfId="28036" xr:uid="{00000000-0005-0000-0000-0000776D0000}"/>
    <cellStyle name="40% - Accent5 2 2 2 5 4" xfId="28037" xr:uid="{00000000-0005-0000-0000-0000786D0000}"/>
    <cellStyle name="40% - Accent5 2 2 2 6" xfId="28038" xr:uid="{00000000-0005-0000-0000-0000796D0000}"/>
    <cellStyle name="40% - Accent5 2 2 2 6 2" xfId="28039" xr:uid="{00000000-0005-0000-0000-00007A6D0000}"/>
    <cellStyle name="40% - Accent5 2 2 2 7" xfId="28040" xr:uid="{00000000-0005-0000-0000-00007B6D0000}"/>
    <cellStyle name="40% - Accent5 2 2 2 8" xfId="28041" xr:uid="{00000000-0005-0000-0000-00007C6D0000}"/>
    <cellStyle name="40% - Accent5 2 2 3" xfId="28042" xr:uid="{00000000-0005-0000-0000-00007D6D0000}"/>
    <cellStyle name="40% - Accent5 2 2 3 2" xfId="28043" xr:uid="{00000000-0005-0000-0000-00007E6D0000}"/>
    <cellStyle name="40% - Accent5 2 2 3 2 2" xfId="28044" xr:uid="{00000000-0005-0000-0000-00007F6D0000}"/>
    <cellStyle name="40% - Accent5 2 2 3 2 2 2" xfId="28045" xr:uid="{00000000-0005-0000-0000-0000806D0000}"/>
    <cellStyle name="40% - Accent5 2 2 3 2 2 2 2" xfId="28046" xr:uid="{00000000-0005-0000-0000-0000816D0000}"/>
    <cellStyle name="40% - Accent5 2 2 3 2 2 3" xfId="28047" xr:uid="{00000000-0005-0000-0000-0000826D0000}"/>
    <cellStyle name="40% - Accent5 2 2 3 2 2 4" xfId="28048" xr:uid="{00000000-0005-0000-0000-0000836D0000}"/>
    <cellStyle name="40% - Accent5 2 2 3 2 3" xfId="28049" xr:uid="{00000000-0005-0000-0000-0000846D0000}"/>
    <cellStyle name="40% - Accent5 2 2 3 2 3 2" xfId="28050" xr:uid="{00000000-0005-0000-0000-0000856D0000}"/>
    <cellStyle name="40% - Accent5 2 2 3 2 3 2 2" xfId="28051" xr:uid="{00000000-0005-0000-0000-0000866D0000}"/>
    <cellStyle name="40% - Accent5 2 2 3 2 3 3" xfId="28052" xr:uid="{00000000-0005-0000-0000-0000876D0000}"/>
    <cellStyle name="40% - Accent5 2 2 3 2 3 4" xfId="28053" xr:uid="{00000000-0005-0000-0000-0000886D0000}"/>
    <cellStyle name="40% - Accent5 2 2 3 2 4" xfId="28054" xr:uid="{00000000-0005-0000-0000-0000896D0000}"/>
    <cellStyle name="40% - Accent5 2 2 3 2 4 2" xfId="28055" xr:uid="{00000000-0005-0000-0000-00008A6D0000}"/>
    <cellStyle name="40% - Accent5 2 2 3 2 5" xfId="28056" xr:uid="{00000000-0005-0000-0000-00008B6D0000}"/>
    <cellStyle name="40% - Accent5 2 2 3 2 6" xfId="28057" xr:uid="{00000000-0005-0000-0000-00008C6D0000}"/>
    <cellStyle name="40% - Accent5 2 2 3 3" xfId="28058" xr:uid="{00000000-0005-0000-0000-00008D6D0000}"/>
    <cellStyle name="40% - Accent5 2 2 3 3 2" xfId="28059" xr:uid="{00000000-0005-0000-0000-00008E6D0000}"/>
    <cellStyle name="40% - Accent5 2 2 3 3 2 2" xfId="28060" xr:uid="{00000000-0005-0000-0000-00008F6D0000}"/>
    <cellStyle name="40% - Accent5 2 2 3 3 3" xfId="28061" xr:uid="{00000000-0005-0000-0000-0000906D0000}"/>
    <cellStyle name="40% - Accent5 2 2 3 3 4" xfId="28062" xr:uid="{00000000-0005-0000-0000-0000916D0000}"/>
    <cellStyle name="40% - Accent5 2 2 3 4" xfId="28063" xr:uid="{00000000-0005-0000-0000-0000926D0000}"/>
    <cellStyle name="40% - Accent5 2 2 3 4 2" xfId="28064" xr:uid="{00000000-0005-0000-0000-0000936D0000}"/>
    <cellStyle name="40% - Accent5 2 2 3 4 2 2" xfId="28065" xr:uid="{00000000-0005-0000-0000-0000946D0000}"/>
    <cellStyle name="40% - Accent5 2 2 3 4 3" xfId="28066" xr:uid="{00000000-0005-0000-0000-0000956D0000}"/>
    <cellStyle name="40% - Accent5 2 2 3 4 4" xfId="28067" xr:uid="{00000000-0005-0000-0000-0000966D0000}"/>
    <cellStyle name="40% - Accent5 2 2 3 5" xfId="28068" xr:uid="{00000000-0005-0000-0000-0000976D0000}"/>
    <cellStyle name="40% - Accent5 2 2 3 5 2" xfId="28069" xr:uid="{00000000-0005-0000-0000-0000986D0000}"/>
    <cellStyle name="40% - Accent5 2 2 3 6" xfId="28070" xr:uid="{00000000-0005-0000-0000-0000996D0000}"/>
    <cellStyle name="40% - Accent5 2 2 3 7" xfId="28071" xr:uid="{00000000-0005-0000-0000-00009A6D0000}"/>
    <cellStyle name="40% - Accent5 2 2 4" xfId="28072" xr:uid="{00000000-0005-0000-0000-00009B6D0000}"/>
    <cellStyle name="40% - Accent5 2 2 5" xfId="28073" xr:uid="{00000000-0005-0000-0000-00009C6D0000}"/>
    <cellStyle name="40% - Accent5 2 2 5 2" xfId="28074" xr:uid="{00000000-0005-0000-0000-00009D6D0000}"/>
    <cellStyle name="40% - Accent5 2 2 5 2 2" xfId="28075" xr:uid="{00000000-0005-0000-0000-00009E6D0000}"/>
    <cellStyle name="40% - Accent5 2 2 5 2 2 2" xfId="28076" xr:uid="{00000000-0005-0000-0000-00009F6D0000}"/>
    <cellStyle name="40% - Accent5 2 2 5 2 3" xfId="28077" xr:uid="{00000000-0005-0000-0000-0000A06D0000}"/>
    <cellStyle name="40% - Accent5 2 2 5 2 4" xfId="28078" xr:uid="{00000000-0005-0000-0000-0000A16D0000}"/>
    <cellStyle name="40% - Accent5 2 2 5 3" xfId="28079" xr:uid="{00000000-0005-0000-0000-0000A26D0000}"/>
    <cellStyle name="40% - Accent5 2 2 5 3 2" xfId="28080" xr:uid="{00000000-0005-0000-0000-0000A36D0000}"/>
    <cellStyle name="40% - Accent5 2 2 5 3 2 2" xfId="28081" xr:uid="{00000000-0005-0000-0000-0000A46D0000}"/>
    <cellStyle name="40% - Accent5 2 2 5 3 3" xfId="28082" xr:uid="{00000000-0005-0000-0000-0000A56D0000}"/>
    <cellStyle name="40% - Accent5 2 2 5 3 4" xfId="28083" xr:uid="{00000000-0005-0000-0000-0000A66D0000}"/>
    <cellStyle name="40% - Accent5 2 2 5 4" xfId="28084" xr:uid="{00000000-0005-0000-0000-0000A76D0000}"/>
    <cellStyle name="40% - Accent5 2 2 5 4 2" xfId="28085" xr:uid="{00000000-0005-0000-0000-0000A86D0000}"/>
    <cellStyle name="40% - Accent5 2 2 5 5" xfId="28086" xr:uid="{00000000-0005-0000-0000-0000A96D0000}"/>
    <cellStyle name="40% - Accent5 2 2 5 6" xfId="28087" xr:uid="{00000000-0005-0000-0000-0000AA6D0000}"/>
    <cellStyle name="40% - Accent5 2 2 6" xfId="28088" xr:uid="{00000000-0005-0000-0000-0000AB6D0000}"/>
    <cellStyle name="40% - Accent5 2 2 6 2" xfId="28089" xr:uid="{00000000-0005-0000-0000-0000AC6D0000}"/>
    <cellStyle name="40% - Accent5 2 2 6 2 2" xfId="28090" xr:uid="{00000000-0005-0000-0000-0000AD6D0000}"/>
    <cellStyle name="40% - Accent5 2 2 6 3" xfId="28091" xr:uid="{00000000-0005-0000-0000-0000AE6D0000}"/>
    <cellStyle name="40% - Accent5 2 2 6 4" xfId="28092" xr:uid="{00000000-0005-0000-0000-0000AF6D0000}"/>
    <cellStyle name="40% - Accent5 2 2 7" xfId="28093" xr:uid="{00000000-0005-0000-0000-0000B06D0000}"/>
    <cellStyle name="40% - Accent5 2 2 7 2" xfId="28094" xr:uid="{00000000-0005-0000-0000-0000B16D0000}"/>
    <cellStyle name="40% - Accent5 2 2 7 2 2" xfId="28095" xr:uid="{00000000-0005-0000-0000-0000B26D0000}"/>
    <cellStyle name="40% - Accent5 2 2 7 3" xfId="28096" xr:uid="{00000000-0005-0000-0000-0000B36D0000}"/>
    <cellStyle name="40% - Accent5 2 2 7 4" xfId="28097" xr:uid="{00000000-0005-0000-0000-0000B46D0000}"/>
    <cellStyle name="40% - Accent5 2 2 8" xfId="28098" xr:uid="{00000000-0005-0000-0000-0000B56D0000}"/>
    <cellStyle name="40% - Accent5 2 2 8 2" xfId="28099" xr:uid="{00000000-0005-0000-0000-0000B66D0000}"/>
    <cellStyle name="40% - Accent5 2 2 9" xfId="28100" xr:uid="{00000000-0005-0000-0000-0000B76D0000}"/>
    <cellStyle name="40% - Accent5 2 3" xfId="28101" xr:uid="{00000000-0005-0000-0000-0000B86D0000}"/>
    <cellStyle name="40% - Accent5 2 3 2" xfId="28102" xr:uid="{00000000-0005-0000-0000-0000B96D0000}"/>
    <cellStyle name="40% - Accent5 2 3 2 2" xfId="28103" xr:uid="{00000000-0005-0000-0000-0000BA6D0000}"/>
    <cellStyle name="40% - Accent5 2 3 2 2 2" xfId="28104" xr:uid="{00000000-0005-0000-0000-0000BB6D0000}"/>
    <cellStyle name="40% - Accent5 2 3 2 2 2 2" xfId="28105" xr:uid="{00000000-0005-0000-0000-0000BC6D0000}"/>
    <cellStyle name="40% - Accent5 2 3 2 2 2 2 2" xfId="28106" xr:uid="{00000000-0005-0000-0000-0000BD6D0000}"/>
    <cellStyle name="40% - Accent5 2 3 2 2 2 3" xfId="28107" xr:uid="{00000000-0005-0000-0000-0000BE6D0000}"/>
    <cellStyle name="40% - Accent5 2 3 2 2 2 4" xfId="28108" xr:uid="{00000000-0005-0000-0000-0000BF6D0000}"/>
    <cellStyle name="40% - Accent5 2 3 2 2 3" xfId="28109" xr:uid="{00000000-0005-0000-0000-0000C06D0000}"/>
    <cellStyle name="40% - Accent5 2 3 2 2 3 2" xfId="28110" xr:uid="{00000000-0005-0000-0000-0000C16D0000}"/>
    <cellStyle name="40% - Accent5 2 3 2 2 3 2 2" xfId="28111" xr:uid="{00000000-0005-0000-0000-0000C26D0000}"/>
    <cellStyle name="40% - Accent5 2 3 2 2 3 3" xfId="28112" xr:uid="{00000000-0005-0000-0000-0000C36D0000}"/>
    <cellStyle name="40% - Accent5 2 3 2 2 3 4" xfId="28113" xr:uid="{00000000-0005-0000-0000-0000C46D0000}"/>
    <cellStyle name="40% - Accent5 2 3 2 2 4" xfId="28114" xr:uid="{00000000-0005-0000-0000-0000C56D0000}"/>
    <cellStyle name="40% - Accent5 2 3 2 2 4 2" xfId="28115" xr:uid="{00000000-0005-0000-0000-0000C66D0000}"/>
    <cellStyle name="40% - Accent5 2 3 2 2 5" xfId="28116" xr:uid="{00000000-0005-0000-0000-0000C76D0000}"/>
    <cellStyle name="40% - Accent5 2 3 2 2 6" xfId="28117" xr:uid="{00000000-0005-0000-0000-0000C86D0000}"/>
    <cellStyle name="40% - Accent5 2 3 2 3" xfId="28118" xr:uid="{00000000-0005-0000-0000-0000C96D0000}"/>
    <cellStyle name="40% - Accent5 2 3 2 3 2" xfId="28119" xr:uid="{00000000-0005-0000-0000-0000CA6D0000}"/>
    <cellStyle name="40% - Accent5 2 3 2 3 2 2" xfId="28120" xr:uid="{00000000-0005-0000-0000-0000CB6D0000}"/>
    <cellStyle name="40% - Accent5 2 3 2 3 3" xfId="28121" xr:uid="{00000000-0005-0000-0000-0000CC6D0000}"/>
    <cellStyle name="40% - Accent5 2 3 2 3 4" xfId="28122" xr:uid="{00000000-0005-0000-0000-0000CD6D0000}"/>
    <cellStyle name="40% - Accent5 2 3 2 4" xfId="28123" xr:uid="{00000000-0005-0000-0000-0000CE6D0000}"/>
    <cellStyle name="40% - Accent5 2 3 2 4 2" xfId="28124" xr:uid="{00000000-0005-0000-0000-0000CF6D0000}"/>
    <cellStyle name="40% - Accent5 2 3 2 4 2 2" xfId="28125" xr:uid="{00000000-0005-0000-0000-0000D06D0000}"/>
    <cellStyle name="40% - Accent5 2 3 2 4 3" xfId="28126" xr:uid="{00000000-0005-0000-0000-0000D16D0000}"/>
    <cellStyle name="40% - Accent5 2 3 2 4 4" xfId="28127" xr:uid="{00000000-0005-0000-0000-0000D26D0000}"/>
    <cellStyle name="40% - Accent5 2 3 2 5" xfId="28128" xr:uid="{00000000-0005-0000-0000-0000D36D0000}"/>
    <cellStyle name="40% - Accent5 2 3 2 5 2" xfId="28129" xr:uid="{00000000-0005-0000-0000-0000D46D0000}"/>
    <cellStyle name="40% - Accent5 2 3 2 6" xfId="28130" xr:uid="{00000000-0005-0000-0000-0000D56D0000}"/>
    <cellStyle name="40% - Accent5 2 3 2 7" xfId="28131" xr:uid="{00000000-0005-0000-0000-0000D66D0000}"/>
    <cellStyle name="40% - Accent5 2 3 3" xfId="28132" xr:uid="{00000000-0005-0000-0000-0000D76D0000}"/>
    <cellStyle name="40% - Accent5 2 3 3 2" xfId="28133" xr:uid="{00000000-0005-0000-0000-0000D86D0000}"/>
    <cellStyle name="40% - Accent5 2 3 3 2 2" xfId="28134" xr:uid="{00000000-0005-0000-0000-0000D96D0000}"/>
    <cellStyle name="40% - Accent5 2 3 3 2 2 2" xfId="28135" xr:uid="{00000000-0005-0000-0000-0000DA6D0000}"/>
    <cellStyle name="40% - Accent5 2 3 3 2 3" xfId="28136" xr:uid="{00000000-0005-0000-0000-0000DB6D0000}"/>
    <cellStyle name="40% - Accent5 2 3 3 2 4" xfId="28137" xr:uid="{00000000-0005-0000-0000-0000DC6D0000}"/>
    <cellStyle name="40% - Accent5 2 3 3 3" xfId="28138" xr:uid="{00000000-0005-0000-0000-0000DD6D0000}"/>
    <cellStyle name="40% - Accent5 2 3 3 3 2" xfId="28139" xr:uid="{00000000-0005-0000-0000-0000DE6D0000}"/>
    <cellStyle name="40% - Accent5 2 3 3 3 2 2" xfId="28140" xr:uid="{00000000-0005-0000-0000-0000DF6D0000}"/>
    <cellStyle name="40% - Accent5 2 3 3 3 3" xfId="28141" xr:uid="{00000000-0005-0000-0000-0000E06D0000}"/>
    <cellStyle name="40% - Accent5 2 3 3 3 4" xfId="28142" xr:uid="{00000000-0005-0000-0000-0000E16D0000}"/>
    <cellStyle name="40% - Accent5 2 3 3 4" xfId="28143" xr:uid="{00000000-0005-0000-0000-0000E26D0000}"/>
    <cellStyle name="40% - Accent5 2 3 3 4 2" xfId="28144" xr:uid="{00000000-0005-0000-0000-0000E36D0000}"/>
    <cellStyle name="40% - Accent5 2 3 3 5" xfId="28145" xr:uid="{00000000-0005-0000-0000-0000E46D0000}"/>
    <cellStyle name="40% - Accent5 2 3 3 6" xfId="28146" xr:uid="{00000000-0005-0000-0000-0000E56D0000}"/>
    <cellStyle name="40% - Accent5 2 3 4" xfId="28147" xr:uid="{00000000-0005-0000-0000-0000E66D0000}"/>
    <cellStyle name="40% - Accent5 2 3 4 2" xfId="28148" xr:uid="{00000000-0005-0000-0000-0000E76D0000}"/>
    <cellStyle name="40% - Accent5 2 3 4 2 2" xfId="28149" xr:uid="{00000000-0005-0000-0000-0000E86D0000}"/>
    <cellStyle name="40% - Accent5 2 3 4 3" xfId="28150" xr:uid="{00000000-0005-0000-0000-0000E96D0000}"/>
    <cellStyle name="40% - Accent5 2 3 4 4" xfId="28151" xr:uid="{00000000-0005-0000-0000-0000EA6D0000}"/>
    <cellStyle name="40% - Accent5 2 3 5" xfId="28152" xr:uid="{00000000-0005-0000-0000-0000EB6D0000}"/>
    <cellStyle name="40% - Accent5 2 3 5 2" xfId="28153" xr:uid="{00000000-0005-0000-0000-0000EC6D0000}"/>
    <cellStyle name="40% - Accent5 2 3 5 2 2" xfId="28154" xr:uid="{00000000-0005-0000-0000-0000ED6D0000}"/>
    <cellStyle name="40% - Accent5 2 3 5 3" xfId="28155" xr:uid="{00000000-0005-0000-0000-0000EE6D0000}"/>
    <cellStyle name="40% - Accent5 2 3 5 4" xfId="28156" xr:uid="{00000000-0005-0000-0000-0000EF6D0000}"/>
    <cellStyle name="40% - Accent5 2 3 6" xfId="28157" xr:uid="{00000000-0005-0000-0000-0000F06D0000}"/>
    <cellStyle name="40% - Accent5 2 3 6 2" xfId="28158" xr:uid="{00000000-0005-0000-0000-0000F16D0000}"/>
    <cellStyle name="40% - Accent5 2 3 7" xfId="28159" xr:uid="{00000000-0005-0000-0000-0000F26D0000}"/>
    <cellStyle name="40% - Accent5 2 3 8" xfId="28160" xr:uid="{00000000-0005-0000-0000-0000F36D0000}"/>
    <cellStyle name="40% - Accent5 2 4" xfId="28161" xr:uid="{00000000-0005-0000-0000-0000F46D0000}"/>
    <cellStyle name="40% - Accent5 2 4 2" xfId="28162" xr:uid="{00000000-0005-0000-0000-0000F56D0000}"/>
    <cellStyle name="40% - Accent5 2 4 2 2" xfId="28163" xr:uid="{00000000-0005-0000-0000-0000F66D0000}"/>
    <cellStyle name="40% - Accent5 2 4 2 2 2" xfId="28164" xr:uid="{00000000-0005-0000-0000-0000F76D0000}"/>
    <cellStyle name="40% - Accent5 2 4 2 2 2 2" xfId="28165" xr:uid="{00000000-0005-0000-0000-0000F86D0000}"/>
    <cellStyle name="40% - Accent5 2 4 2 2 3" xfId="28166" xr:uid="{00000000-0005-0000-0000-0000F96D0000}"/>
    <cellStyle name="40% - Accent5 2 4 2 2 4" xfId="28167" xr:uid="{00000000-0005-0000-0000-0000FA6D0000}"/>
    <cellStyle name="40% - Accent5 2 4 2 3" xfId="28168" xr:uid="{00000000-0005-0000-0000-0000FB6D0000}"/>
    <cellStyle name="40% - Accent5 2 4 2 3 2" xfId="28169" xr:uid="{00000000-0005-0000-0000-0000FC6D0000}"/>
    <cellStyle name="40% - Accent5 2 4 2 3 2 2" xfId="28170" xr:uid="{00000000-0005-0000-0000-0000FD6D0000}"/>
    <cellStyle name="40% - Accent5 2 4 2 3 3" xfId="28171" xr:uid="{00000000-0005-0000-0000-0000FE6D0000}"/>
    <cellStyle name="40% - Accent5 2 4 2 3 4" xfId="28172" xr:uid="{00000000-0005-0000-0000-0000FF6D0000}"/>
    <cellStyle name="40% - Accent5 2 4 2 4" xfId="28173" xr:uid="{00000000-0005-0000-0000-0000006E0000}"/>
    <cellStyle name="40% - Accent5 2 4 2 4 2" xfId="28174" xr:uid="{00000000-0005-0000-0000-0000016E0000}"/>
    <cellStyle name="40% - Accent5 2 4 2 5" xfId="28175" xr:uid="{00000000-0005-0000-0000-0000026E0000}"/>
    <cellStyle name="40% - Accent5 2 4 2 6" xfId="28176" xr:uid="{00000000-0005-0000-0000-0000036E0000}"/>
    <cellStyle name="40% - Accent5 2 4 3" xfId="28177" xr:uid="{00000000-0005-0000-0000-0000046E0000}"/>
    <cellStyle name="40% - Accent5 2 4 3 2" xfId="28178" xr:uid="{00000000-0005-0000-0000-0000056E0000}"/>
    <cellStyle name="40% - Accent5 2 4 3 2 2" xfId="28179" xr:uid="{00000000-0005-0000-0000-0000066E0000}"/>
    <cellStyle name="40% - Accent5 2 4 3 3" xfId="28180" xr:uid="{00000000-0005-0000-0000-0000076E0000}"/>
    <cellStyle name="40% - Accent5 2 4 3 4" xfId="28181" xr:uid="{00000000-0005-0000-0000-0000086E0000}"/>
    <cellStyle name="40% - Accent5 2 4 4" xfId="28182" xr:uid="{00000000-0005-0000-0000-0000096E0000}"/>
    <cellStyle name="40% - Accent5 2 4 4 2" xfId="28183" xr:uid="{00000000-0005-0000-0000-00000A6E0000}"/>
    <cellStyle name="40% - Accent5 2 4 4 2 2" xfId="28184" xr:uid="{00000000-0005-0000-0000-00000B6E0000}"/>
    <cellStyle name="40% - Accent5 2 4 4 3" xfId="28185" xr:uid="{00000000-0005-0000-0000-00000C6E0000}"/>
    <cellStyle name="40% - Accent5 2 4 4 4" xfId="28186" xr:uid="{00000000-0005-0000-0000-00000D6E0000}"/>
    <cellStyle name="40% - Accent5 2 4 5" xfId="28187" xr:uid="{00000000-0005-0000-0000-00000E6E0000}"/>
    <cellStyle name="40% - Accent5 2 4 5 2" xfId="28188" xr:uid="{00000000-0005-0000-0000-00000F6E0000}"/>
    <cellStyle name="40% - Accent5 2 4 6" xfId="28189" xr:uid="{00000000-0005-0000-0000-0000106E0000}"/>
    <cellStyle name="40% - Accent5 2 4 7" xfId="28190" xr:uid="{00000000-0005-0000-0000-0000116E0000}"/>
    <cellStyle name="40% - Accent5 2 5" xfId="28191" xr:uid="{00000000-0005-0000-0000-0000126E0000}"/>
    <cellStyle name="40% - Accent5 2 6" xfId="28192" xr:uid="{00000000-0005-0000-0000-0000136E0000}"/>
    <cellStyle name="40% - Accent5 2 6 2" xfId="28193" xr:uid="{00000000-0005-0000-0000-0000146E0000}"/>
    <cellStyle name="40% - Accent5 2 6 2 2" xfId="28194" xr:uid="{00000000-0005-0000-0000-0000156E0000}"/>
    <cellStyle name="40% - Accent5 2 6 2 2 2" xfId="28195" xr:uid="{00000000-0005-0000-0000-0000166E0000}"/>
    <cellStyle name="40% - Accent5 2 6 2 3" xfId="28196" xr:uid="{00000000-0005-0000-0000-0000176E0000}"/>
    <cellStyle name="40% - Accent5 2 6 2 4" xfId="28197" xr:uid="{00000000-0005-0000-0000-0000186E0000}"/>
    <cellStyle name="40% - Accent5 2 6 3" xfId="28198" xr:uid="{00000000-0005-0000-0000-0000196E0000}"/>
    <cellStyle name="40% - Accent5 2 6 3 2" xfId="28199" xr:uid="{00000000-0005-0000-0000-00001A6E0000}"/>
    <cellStyle name="40% - Accent5 2 6 3 2 2" xfId="28200" xr:uid="{00000000-0005-0000-0000-00001B6E0000}"/>
    <cellStyle name="40% - Accent5 2 6 3 3" xfId="28201" xr:uid="{00000000-0005-0000-0000-00001C6E0000}"/>
    <cellStyle name="40% - Accent5 2 6 3 4" xfId="28202" xr:uid="{00000000-0005-0000-0000-00001D6E0000}"/>
    <cellStyle name="40% - Accent5 2 6 4" xfId="28203" xr:uid="{00000000-0005-0000-0000-00001E6E0000}"/>
    <cellStyle name="40% - Accent5 2 6 4 2" xfId="28204" xr:uid="{00000000-0005-0000-0000-00001F6E0000}"/>
    <cellStyle name="40% - Accent5 2 6 5" xfId="28205" xr:uid="{00000000-0005-0000-0000-0000206E0000}"/>
    <cellStyle name="40% - Accent5 2 6 6" xfId="28206" xr:uid="{00000000-0005-0000-0000-0000216E0000}"/>
    <cellStyle name="40% - Accent5 2 7" xfId="28207" xr:uid="{00000000-0005-0000-0000-0000226E0000}"/>
    <cellStyle name="40% - Accent5 2 7 2" xfId="28208" xr:uid="{00000000-0005-0000-0000-0000236E0000}"/>
    <cellStyle name="40% - Accent5 2 7 2 2" xfId="28209" xr:uid="{00000000-0005-0000-0000-0000246E0000}"/>
    <cellStyle name="40% - Accent5 2 7 3" xfId="28210" xr:uid="{00000000-0005-0000-0000-0000256E0000}"/>
    <cellStyle name="40% - Accent5 2 7 4" xfId="28211" xr:uid="{00000000-0005-0000-0000-0000266E0000}"/>
    <cellStyle name="40% - Accent5 2 8" xfId="28212" xr:uid="{00000000-0005-0000-0000-0000276E0000}"/>
    <cellStyle name="40% - Accent5 2 8 2" xfId="28213" xr:uid="{00000000-0005-0000-0000-0000286E0000}"/>
    <cellStyle name="40% - Accent5 2 8 2 2" xfId="28214" xr:uid="{00000000-0005-0000-0000-0000296E0000}"/>
    <cellStyle name="40% - Accent5 2 8 3" xfId="28215" xr:uid="{00000000-0005-0000-0000-00002A6E0000}"/>
    <cellStyle name="40% - Accent5 2 8 4" xfId="28216" xr:uid="{00000000-0005-0000-0000-00002B6E0000}"/>
    <cellStyle name="40% - Accent5 2 9" xfId="28217" xr:uid="{00000000-0005-0000-0000-00002C6E0000}"/>
    <cellStyle name="40% - Accent5 2 9 2" xfId="28218" xr:uid="{00000000-0005-0000-0000-00002D6E0000}"/>
    <cellStyle name="40% - Accent5 20" xfId="28219" xr:uid="{00000000-0005-0000-0000-00002E6E0000}"/>
    <cellStyle name="40% - Accent5 20 2" xfId="28220" xr:uid="{00000000-0005-0000-0000-00002F6E0000}"/>
    <cellStyle name="40% - Accent5 20 2 2" xfId="28221" xr:uid="{00000000-0005-0000-0000-0000306E0000}"/>
    <cellStyle name="40% - Accent5 20 2 2 2" xfId="28222" xr:uid="{00000000-0005-0000-0000-0000316E0000}"/>
    <cellStyle name="40% - Accent5 20 2 2 2 2" xfId="28223" xr:uid="{00000000-0005-0000-0000-0000326E0000}"/>
    <cellStyle name="40% - Accent5 20 2 2 3" xfId="28224" xr:uid="{00000000-0005-0000-0000-0000336E0000}"/>
    <cellStyle name="40% - Accent5 20 2 2 4" xfId="28225" xr:uid="{00000000-0005-0000-0000-0000346E0000}"/>
    <cellStyle name="40% - Accent5 20 2 3" xfId="28226" xr:uid="{00000000-0005-0000-0000-0000356E0000}"/>
    <cellStyle name="40% - Accent5 20 2 3 2" xfId="28227" xr:uid="{00000000-0005-0000-0000-0000366E0000}"/>
    <cellStyle name="40% - Accent5 20 2 3 2 2" xfId="28228" xr:uid="{00000000-0005-0000-0000-0000376E0000}"/>
    <cellStyle name="40% - Accent5 20 2 3 3" xfId="28229" xr:uid="{00000000-0005-0000-0000-0000386E0000}"/>
    <cellStyle name="40% - Accent5 20 2 3 4" xfId="28230" xr:uid="{00000000-0005-0000-0000-0000396E0000}"/>
    <cellStyle name="40% - Accent5 20 2 4" xfId="28231" xr:uid="{00000000-0005-0000-0000-00003A6E0000}"/>
    <cellStyle name="40% - Accent5 20 2 4 2" xfId="28232" xr:uid="{00000000-0005-0000-0000-00003B6E0000}"/>
    <cellStyle name="40% - Accent5 20 2 5" xfId="28233" xr:uid="{00000000-0005-0000-0000-00003C6E0000}"/>
    <cellStyle name="40% - Accent5 20 2 6" xfId="28234" xr:uid="{00000000-0005-0000-0000-00003D6E0000}"/>
    <cellStyle name="40% - Accent5 20 3" xfId="28235" xr:uid="{00000000-0005-0000-0000-00003E6E0000}"/>
    <cellStyle name="40% - Accent5 20 3 2" xfId="28236" xr:uid="{00000000-0005-0000-0000-00003F6E0000}"/>
    <cellStyle name="40% - Accent5 20 3 2 2" xfId="28237" xr:uid="{00000000-0005-0000-0000-0000406E0000}"/>
    <cellStyle name="40% - Accent5 20 3 3" xfId="28238" xr:uid="{00000000-0005-0000-0000-0000416E0000}"/>
    <cellStyle name="40% - Accent5 20 3 4" xfId="28239" xr:uid="{00000000-0005-0000-0000-0000426E0000}"/>
    <cellStyle name="40% - Accent5 20 4" xfId="28240" xr:uid="{00000000-0005-0000-0000-0000436E0000}"/>
    <cellStyle name="40% - Accent5 20 4 2" xfId="28241" xr:uid="{00000000-0005-0000-0000-0000446E0000}"/>
    <cellStyle name="40% - Accent5 20 4 2 2" xfId="28242" xr:uid="{00000000-0005-0000-0000-0000456E0000}"/>
    <cellStyle name="40% - Accent5 20 4 3" xfId="28243" xr:uid="{00000000-0005-0000-0000-0000466E0000}"/>
    <cellStyle name="40% - Accent5 20 4 4" xfId="28244" xr:uid="{00000000-0005-0000-0000-0000476E0000}"/>
    <cellStyle name="40% - Accent5 20 5" xfId="28245" xr:uid="{00000000-0005-0000-0000-0000486E0000}"/>
    <cellStyle name="40% - Accent5 20 5 2" xfId="28246" xr:uid="{00000000-0005-0000-0000-0000496E0000}"/>
    <cellStyle name="40% - Accent5 20 6" xfId="28247" xr:uid="{00000000-0005-0000-0000-00004A6E0000}"/>
    <cellStyle name="40% - Accent5 20 7" xfId="28248" xr:uid="{00000000-0005-0000-0000-00004B6E0000}"/>
    <cellStyle name="40% - Accent5 21" xfId="28249" xr:uid="{00000000-0005-0000-0000-00004C6E0000}"/>
    <cellStyle name="40% - Accent5 21 2" xfId="28250" xr:uid="{00000000-0005-0000-0000-00004D6E0000}"/>
    <cellStyle name="40% - Accent5 21 2 2" xfId="28251" xr:uid="{00000000-0005-0000-0000-00004E6E0000}"/>
    <cellStyle name="40% - Accent5 21 2 2 2" xfId="28252" xr:uid="{00000000-0005-0000-0000-00004F6E0000}"/>
    <cellStyle name="40% - Accent5 21 2 2 2 2" xfId="28253" xr:uid="{00000000-0005-0000-0000-0000506E0000}"/>
    <cellStyle name="40% - Accent5 21 2 2 3" xfId="28254" xr:uid="{00000000-0005-0000-0000-0000516E0000}"/>
    <cellStyle name="40% - Accent5 21 2 2 4" xfId="28255" xr:uid="{00000000-0005-0000-0000-0000526E0000}"/>
    <cellStyle name="40% - Accent5 21 2 3" xfId="28256" xr:uid="{00000000-0005-0000-0000-0000536E0000}"/>
    <cellStyle name="40% - Accent5 21 2 3 2" xfId="28257" xr:uid="{00000000-0005-0000-0000-0000546E0000}"/>
    <cellStyle name="40% - Accent5 21 2 3 2 2" xfId="28258" xr:uid="{00000000-0005-0000-0000-0000556E0000}"/>
    <cellStyle name="40% - Accent5 21 2 3 3" xfId="28259" xr:uid="{00000000-0005-0000-0000-0000566E0000}"/>
    <cellStyle name="40% - Accent5 21 2 3 4" xfId="28260" xr:uid="{00000000-0005-0000-0000-0000576E0000}"/>
    <cellStyle name="40% - Accent5 21 2 4" xfId="28261" xr:uid="{00000000-0005-0000-0000-0000586E0000}"/>
    <cellStyle name="40% - Accent5 21 2 4 2" xfId="28262" xr:uid="{00000000-0005-0000-0000-0000596E0000}"/>
    <cellStyle name="40% - Accent5 21 2 5" xfId="28263" xr:uid="{00000000-0005-0000-0000-00005A6E0000}"/>
    <cellStyle name="40% - Accent5 21 2 6" xfId="28264" xr:uid="{00000000-0005-0000-0000-00005B6E0000}"/>
    <cellStyle name="40% - Accent5 21 3" xfId="28265" xr:uid="{00000000-0005-0000-0000-00005C6E0000}"/>
    <cellStyle name="40% - Accent5 21 3 2" xfId="28266" xr:uid="{00000000-0005-0000-0000-00005D6E0000}"/>
    <cellStyle name="40% - Accent5 21 3 2 2" xfId="28267" xr:uid="{00000000-0005-0000-0000-00005E6E0000}"/>
    <cellStyle name="40% - Accent5 21 3 3" xfId="28268" xr:uid="{00000000-0005-0000-0000-00005F6E0000}"/>
    <cellStyle name="40% - Accent5 21 3 4" xfId="28269" xr:uid="{00000000-0005-0000-0000-0000606E0000}"/>
    <cellStyle name="40% - Accent5 21 4" xfId="28270" xr:uid="{00000000-0005-0000-0000-0000616E0000}"/>
    <cellStyle name="40% - Accent5 21 4 2" xfId="28271" xr:uid="{00000000-0005-0000-0000-0000626E0000}"/>
    <cellStyle name="40% - Accent5 21 4 2 2" xfId="28272" xr:uid="{00000000-0005-0000-0000-0000636E0000}"/>
    <cellStyle name="40% - Accent5 21 4 3" xfId="28273" xr:uid="{00000000-0005-0000-0000-0000646E0000}"/>
    <cellStyle name="40% - Accent5 21 4 4" xfId="28274" xr:uid="{00000000-0005-0000-0000-0000656E0000}"/>
    <cellStyle name="40% - Accent5 21 5" xfId="28275" xr:uid="{00000000-0005-0000-0000-0000666E0000}"/>
    <cellStyle name="40% - Accent5 21 5 2" xfId="28276" xr:uid="{00000000-0005-0000-0000-0000676E0000}"/>
    <cellStyle name="40% - Accent5 21 6" xfId="28277" xr:uid="{00000000-0005-0000-0000-0000686E0000}"/>
    <cellStyle name="40% - Accent5 21 7" xfId="28278" xr:uid="{00000000-0005-0000-0000-0000696E0000}"/>
    <cellStyle name="40% - Accent5 22" xfId="28279" xr:uid="{00000000-0005-0000-0000-00006A6E0000}"/>
    <cellStyle name="40% - Accent5 22 2" xfId="28280" xr:uid="{00000000-0005-0000-0000-00006B6E0000}"/>
    <cellStyle name="40% - Accent5 22 2 2" xfId="28281" xr:uid="{00000000-0005-0000-0000-00006C6E0000}"/>
    <cellStyle name="40% - Accent5 22 2 2 2" xfId="28282" xr:uid="{00000000-0005-0000-0000-00006D6E0000}"/>
    <cellStyle name="40% - Accent5 22 2 2 2 2" xfId="28283" xr:uid="{00000000-0005-0000-0000-00006E6E0000}"/>
    <cellStyle name="40% - Accent5 22 2 2 3" xfId="28284" xr:uid="{00000000-0005-0000-0000-00006F6E0000}"/>
    <cellStyle name="40% - Accent5 22 2 2 4" xfId="28285" xr:uid="{00000000-0005-0000-0000-0000706E0000}"/>
    <cellStyle name="40% - Accent5 22 2 3" xfId="28286" xr:uid="{00000000-0005-0000-0000-0000716E0000}"/>
    <cellStyle name="40% - Accent5 22 2 3 2" xfId="28287" xr:uid="{00000000-0005-0000-0000-0000726E0000}"/>
    <cellStyle name="40% - Accent5 22 2 3 2 2" xfId="28288" xr:uid="{00000000-0005-0000-0000-0000736E0000}"/>
    <cellStyle name="40% - Accent5 22 2 3 3" xfId="28289" xr:uid="{00000000-0005-0000-0000-0000746E0000}"/>
    <cellStyle name="40% - Accent5 22 2 3 4" xfId="28290" xr:uid="{00000000-0005-0000-0000-0000756E0000}"/>
    <cellStyle name="40% - Accent5 22 2 4" xfId="28291" xr:uid="{00000000-0005-0000-0000-0000766E0000}"/>
    <cellStyle name="40% - Accent5 22 2 4 2" xfId="28292" xr:uid="{00000000-0005-0000-0000-0000776E0000}"/>
    <cellStyle name="40% - Accent5 22 2 5" xfId="28293" xr:uid="{00000000-0005-0000-0000-0000786E0000}"/>
    <cellStyle name="40% - Accent5 22 2 6" xfId="28294" xr:uid="{00000000-0005-0000-0000-0000796E0000}"/>
    <cellStyle name="40% - Accent5 22 3" xfId="28295" xr:uid="{00000000-0005-0000-0000-00007A6E0000}"/>
    <cellStyle name="40% - Accent5 22 3 2" xfId="28296" xr:uid="{00000000-0005-0000-0000-00007B6E0000}"/>
    <cellStyle name="40% - Accent5 22 3 2 2" xfId="28297" xr:uid="{00000000-0005-0000-0000-00007C6E0000}"/>
    <cellStyle name="40% - Accent5 22 3 3" xfId="28298" xr:uid="{00000000-0005-0000-0000-00007D6E0000}"/>
    <cellStyle name="40% - Accent5 22 3 4" xfId="28299" xr:uid="{00000000-0005-0000-0000-00007E6E0000}"/>
    <cellStyle name="40% - Accent5 22 4" xfId="28300" xr:uid="{00000000-0005-0000-0000-00007F6E0000}"/>
    <cellStyle name="40% - Accent5 22 4 2" xfId="28301" xr:uid="{00000000-0005-0000-0000-0000806E0000}"/>
    <cellStyle name="40% - Accent5 22 4 2 2" xfId="28302" xr:uid="{00000000-0005-0000-0000-0000816E0000}"/>
    <cellStyle name="40% - Accent5 22 4 3" xfId="28303" xr:uid="{00000000-0005-0000-0000-0000826E0000}"/>
    <cellStyle name="40% - Accent5 22 4 4" xfId="28304" xr:uid="{00000000-0005-0000-0000-0000836E0000}"/>
    <cellStyle name="40% - Accent5 22 5" xfId="28305" xr:uid="{00000000-0005-0000-0000-0000846E0000}"/>
    <cellStyle name="40% - Accent5 22 5 2" xfId="28306" xr:uid="{00000000-0005-0000-0000-0000856E0000}"/>
    <cellStyle name="40% - Accent5 22 6" xfId="28307" xr:uid="{00000000-0005-0000-0000-0000866E0000}"/>
    <cellStyle name="40% - Accent5 22 7" xfId="28308" xr:uid="{00000000-0005-0000-0000-0000876E0000}"/>
    <cellStyle name="40% - Accent5 23" xfId="28309" xr:uid="{00000000-0005-0000-0000-0000886E0000}"/>
    <cellStyle name="40% - Accent5 23 2" xfId="28310" xr:uid="{00000000-0005-0000-0000-0000896E0000}"/>
    <cellStyle name="40% - Accent5 23 2 2" xfId="28311" xr:uid="{00000000-0005-0000-0000-00008A6E0000}"/>
    <cellStyle name="40% - Accent5 23 2 2 2" xfId="28312" xr:uid="{00000000-0005-0000-0000-00008B6E0000}"/>
    <cellStyle name="40% - Accent5 23 2 2 2 2" xfId="28313" xr:uid="{00000000-0005-0000-0000-00008C6E0000}"/>
    <cellStyle name="40% - Accent5 23 2 2 3" xfId="28314" xr:uid="{00000000-0005-0000-0000-00008D6E0000}"/>
    <cellStyle name="40% - Accent5 23 2 2 4" xfId="28315" xr:uid="{00000000-0005-0000-0000-00008E6E0000}"/>
    <cellStyle name="40% - Accent5 23 2 3" xfId="28316" xr:uid="{00000000-0005-0000-0000-00008F6E0000}"/>
    <cellStyle name="40% - Accent5 23 2 3 2" xfId="28317" xr:uid="{00000000-0005-0000-0000-0000906E0000}"/>
    <cellStyle name="40% - Accent5 23 2 3 2 2" xfId="28318" xr:uid="{00000000-0005-0000-0000-0000916E0000}"/>
    <cellStyle name="40% - Accent5 23 2 3 3" xfId="28319" xr:uid="{00000000-0005-0000-0000-0000926E0000}"/>
    <cellStyle name="40% - Accent5 23 2 3 4" xfId="28320" xr:uid="{00000000-0005-0000-0000-0000936E0000}"/>
    <cellStyle name="40% - Accent5 23 2 4" xfId="28321" xr:uid="{00000000-0005-0000-0000-0000946E0000}"/>
    <cellStyle name="40% - Accent5 23 2 4 2" xfId="28322" xr:uid="{00000000-0005-0000-0000-0000956E0000}"/>
    <cellStyle name="40% - Accent5 23 2 5" xfId="28323" xr:uid="{00000000-0005-0000-0000-0000966E0000}"/>
    <cellStyle name="40% - Accent5 23 2 6" xfId="28324" xr:uid="{00000000-0005-0000-0000-0000976E0000}"/>
    <cellStyle name="40% - Accent5 23 3" xfId="28325" xr:uid="{00000000-0005-0000-0000-0000986E0000}"/>
    <cellStyle name="40% - Accent5 23 3 2" xfId="28326" xr:uid="{00000000-0005-0000-0000-0000996E0000}"/>
    <cellStyle name="40% - Accent5 23 3 2 2" xfId="28327" xr:uid="{00000000-0005-0000-0000-00009A6E0000}"/>
    <cellStyle name="40% - Accent5 23 3 3" xfId="28328" xr:uid="{00000000-0005-0000-0000-00009B6E0000}"/>
    <cellStyle name="40% - Accent5 23 3 4" xfId="28329" xr:uid="{00000000-0005-0000-0000-00009C6E0000}"/>
    <cellStyle name="40% - Accent5 23 4" xfId="28330" xr:uid="{00000000-0005-0000-0000-00009D6E0000}"/>
    <cellStyle name="40% - Accent5 23 4 2" xfId="28331" xr:uid="{00000000-0005-0000-0000-00009E6E0000}"/>
    <cellStyle name="40% - Accent5 23 4 2 2" xfId="28332" xr:uid="{00000000-0005-0000-0000-00009F6E0000}"/>
    <cellStyle name="40% - Accent5 23 4 3" xfId="28333" xr:uid="{00000000-0005-0000-0000-0000A06E0000}"/>
    <cellStyle name="40% - Accent5 23 4 4" xfId="28334" xr:uid="{00000000-0005-0000-0000-0000A16E0000}"/>
    <cellStyle name="40% - Accent5 23 5" xfId="28335" xr:uid="{00000000-0005-0000-0000-0000A26E0000}"/>
    <cellStyle name="40% - Accent5 23 5 2" xfId="28336" xr:uid="{00000000-0005-0000-0000-0000A36E0000}"/>
    <cellStyle name="40% - Accent5 23 6" xfId="28337" xr:uid="{00000000-0005-0000-0000-0000A46E0000}"/>
    <cellStyle name="40% - Accent5 23 7" xfId="28338" xr:uid="{00000000-0005-0000-0000-0000A56E0000}"/>
    <cellStyle name="40% - Accent5 24" xfId="28339" xr:uid="{00000000-0005-0000-0000-0000A66E0000}"/>
    <cellStyle name="40% - Accent5 24 2" xfId="28340" xr:uid="{00000000-0005-0000-0000-0000A76E0000}"/>
    <cellStyle name="40% - Accent5 24 2 2" xfId="28341" xr:uid="{00000000-0005-0000-0000-0000A86E0000}"/>
    <cellStyle name="40% - Accent5 24 2 2 2" xfId="28342" xr:uid="{00000000-0005-0000-0000-0000A96E0000}"/>
    <cellStyle name="40% - Accent5 24 2 3" xfId="28343" xr:uid="{00000000-0005-0000-0000-0000AA6E0000}"/>
    <cellStyle name="40% - Accent5 24 2 4" xfId="28344" xr:uid="{00000000-0005-0000-0000-0000AB6E0000}"/>
    <cellStyle name="40% - Accent5 24 3" xfId="28345" xr:uid="{00000000-0005-0000-0000-0000AC6E0000}"/>
    <cellStyle name="40% - Accent5 24 3 2" xfId="28346" xr:uid="{00000000-0005-0000-0000-0000AD6E0000}"/>
    <cellStyle name="40% - Accent5 24 3 2 2" xfId="28347" xr:uid="{00000000-0005-0000-0000-0000AE6E0000}"/>
    <cellStyle name="40% - Accent5 24 3 3" xfId="28348" xr:uid="{00000000-0005-0000-0000-0000AF6E0000}"/>
    <cellStyle name="40% - Accent5 24 3 4" xfId="28349" xr:uid="{00000000-0005-0000-0000-0000B06E0000}"/>
    <cellStyle name="40% - Accent5 24 4" xfId="28350" xr:uid="{00000000-0005-0000-0000-0000B16E0000}"/>
    <cellStyle name="40% - Accent5 24 4 2" xfId="28351" xr:uid="{00000000-0005-0000-0000-0000B26E0000}"/>
    <cellStyle name="40% - Accent5 24 5" xfId="28352" xr:uid="{00000000-0005-0000-0000-0000B36E0000}"/>
    <cellStyle name="40% - Accent5 24 6" xfId="28353" xr:uid="{00000000-0005-0000-0000-0000B46E0000}"/>
    <cellStyle name="40% - Accent5 25" xfId="28354" xr:uid="{00000000-0005-0000-0000-0000B56E0000}"/>
    <cellStyle name="40% - Accent5 25 2" xfId="28355" xr:uid="{00000000-0005-0000-0000-0000B66E0000}"/>
    <cellStyle name="40% - Accent5 25 2 2" xfId="28356" xr:uid="{00000000-0005-0000-0000-0000B76E0000}"/>
    <cellStyle name="40% - Accent5 25 2 2 2" xfId="28357" xr:uid="{00000000-0005-0000-0000-0000B86E0000}"/>
    <cellStyle name="40% - Accent5 25 2 3" xfId="28358" xr:uid="{00000000-0005-0000-0000-0000B96E0000}"/>
    <cellStyle name="40% - Accent5 25 2 4" xfId="28359" xr:uid="{00000000-0005-0000-0000-0000BA6E0000}"/>
    <cellStyle name="40% - Accent5 25 3" xfId="28360" xr:uid="{00000000-0005-0000-0000-0000BB6E0000}"/>
    <cellStyle name="40% - Accent5 25 3 2" xfId="28361" xr:uid="{00000000-0005-0000-0000-0000BC6E0000}"/>
    <cellStyle name="40% - Accent5 25 3 2 2" xfId="28362" xr:uid="{00000000-0005-0000-0000-0000BD6E0000}"/>
    <cellStyle name="40% - Accent5 25 3 3" xfId="28363" xr:uid="{00000000-0005-0000-0000-0000BE6E0000}"/>
    <cellStyle name="40% - Accent5 25 3 4" xfId="28364" xr:uid="{00000000-0005-0000-0000-0000BF6E0000}"/>
    <cellStyle name="40% - Accent5 25 4" xfId="28365" xr:uid="{00000000-0005-0000-0000-0000C06E0000}"/>
    <cellStyle name="40% - Accent5 25 4 2" xfId="28366" xr:uid="{00000000-0005-0000-0000-0000C16E0000}"/>
    <cellStyle name="40% - Accent5 25 5" xfId="28367" xr:uid="{00000000-0005-0000-0000-0000C26E0000}"/>
    <cellStyle name="40% - Accent5 25 6" xfId="28368" xr:uid="{00000000-0005-0000-0000-0000C36E0000}"/>
    <cellStyle name="40% - Accent5 26" xfId="28369" xr:uid="{00000000-0005-0000-0000-0000C46E0000}"/>
    <cellStyle name="40% - Accent5 27" xfId="28370" xr:uid="{00000000-0005-0000-0000-0000C56E0000}"/>
    <cellStyle name="40% - Accent5 28" xfId="28371" xr:uid="{00000000-0005-0000-0000-0000C66E0000}"/>
    <cellStyle name="40% - Accent5 29" xfId="28372" xr:uid="{00000000-0005-0000-0000-0000C76E0000}"/>
    <cellStyle name="40% - Accent5 3" xfId="28373" xr:uid="{00000000-0005-0000-0000-0000C86E0000}"/>
    <cellStyle name="40% - Accent5 3 10" xfId="28374" xr:uid="{00000000-0005-0000-0000-0000C96E0000}"/>
    <cellStyle name="40% - Accent5 3 11" xfId="28375" xr:uid="{00000000-0005-0000-0000-0000CA6E0000}"/>
    <cellStyle name="40% - Accent5 3 2" xfId="28376" xr:uid="{00000000-0005-0000-0000-0000CB6E0000}"/>
    <cellStyle name="40% - Accent5 3 2 10" xfId="28377" xr:uid="{00000000-0005-0000-0000-0000CC6E0000}"/>
    <cellStyle name="40% - Accent5 3 2 2" xfId="28378" xr:uid="{00000000-0005-0000-0000-0000CD6E0000}"/>
    <cellStyle name="40% - Accent5 3 2 2 2" xfId="28379" xr:uid="{00000000-0005-0000-0000-0000CE6E0000}"/>
    <cellStyle name="40% - Accent5 3 2 2 2 2" xfId="28380" xr:uid="{00000000-0005-0000-0000-0000CF6E0000}"/>
    <cellStyle name="40% - Accent5 3 2 2 2 2 2" xfId="28381" xr:uid="{00000000-0005-0000-0000-0000D06E0000}"/>
    <cellStyle name="40% - Accent5 3 2 2 2 2 2 2" xfId="28382" xr:uid="{00000000-0005-0000-0000-0000D16E0000}"/>
    <cellStyle name="40% - Accent5 3 2 2 2 2 2 2 2" xfId="28383" xr:uid="{00000000-0005-0000-0000-0000D26E0000}"/>
    <cellStyle name="40% - Accent5 3 2 2 2 2 2 3" xfId="28384" xr:uid="{00000000-0005-0000-0000-0000D36E0000}"/>
    <cellStyle name="40% - Accent5 3 2 2 2 2 2 4" xfId="28385" xr:uid="{00000000-0005-0000-0000-0000D46E0000}"/>
    <cellStyle name="40% - Accent5 3 2 2 2 2 3" xfId="28386" xr:uid="{00000000-0005-0000-0000-0000D56E0000}"/>
    <cellStyle name="40% - Accent5 3 2 2 2 2 3 2" xfId="28387" xr:uid="{00000000-0005-0000-0000-0000D66E0000}"/>
    <cellStyle name="40% - Accent5 3 2 2 2 2 3 2 2" xfId="28388" xr:uid="{00000000-0005-0000-0000-0000D76E0000}"/>
    <cellStyle name="40% - Accent5 3 2 2 2 2 3 3" xfId="28389" xr:uid="{00000000-0005-0000-0000-0000D86E0000}"/>
    <cellStyle name="40% - Accent5 3 2 2 2 2 3 4" xfId="28390" xr:uid="{00000000-0005-0000-0000-0000D96E0000}"/>
    <cellStyle name="40% - Accent5 3 2 2 2 2 4" xfId="28391" xr:uid="{00000000-0005-0000-0000-0000DA6E0000}"/>
    <cellStyle name="40% - Accent5 3 2 2 2 2 4 2" xfId="28392" xr:uid="{00000000-0005-0000-0000-0000DB6E0000}"/>
    <cellStyle name="40% - Accent5 3 2 2 2 2 5" xfId="28393" xr:uid="{00000000-0005-0000-0000-0000DC6E0000}"/>
    <cellStyle name="40% - Accent5 3 2 2 2 2 6" xfId="28394" xr:uid="{00000000-0005-0000-0000-0000DD6E0000}"/>
    <cellStyle name="40% - Accent5 3 2 2 2 3" xfId="28395" xr:uid="{00000000-0005-0000-0000-0000DE6E0000}"/>
    <cellStyle name="40% - Accent5 3 2 2 2 3 2" xfId="28396" xr:uid="{00000000-0005-0000-0000-0000DF6E0000}"/>
    <cellStyle name="40% - Accent5 3 2 2 2 3 2 2" xfId="28397" xr:uid="{00000000-0005-0000-0000-0000E06E0000}"/>
    <cellStyle name="40% - Accent5 3 2 2 2 3 3" xfId="28398" xr:uid="{00000000-0005-0000-0000-0000E16E0000}"/>
    <cellStyle name="40% - Accent5 3 2 2 2 3 4" xfId="28399" xr:uid="{00000000-0005-0000-0000-0000E26E0000}"/>
    <cellStyle name="40% - Accent5 3 2 2 2 4" xfId="28400" xr:uid="{00000000-0005-0000-0000-0000E36E0000}"/>
    <cellStyle name="40% - Accent5 3 2 2 2 4 2" xfId="28401" xr:uid="{00000000-0005-0000-0000-0000E46E0000}"/>
    <cellStyle name="40% - Accent5 3 2 2 2 4 2 2" xfId="28402" xr:uid="{00000000-0005-0000-0000-0000E56E0000}"/>
    <cellStyle name="40% - Accent5 3 2 2 2 4 3" xfId="28403" xr:uid="{00000000-0005-0000-0000-0000E66E0000}"/>
    <cellStyle name="40% - Accent5 3 2 2 2 4 4" xfId="28404" xr:uid="{00000000-0005-0000-0000-0000E76E0000}"/>
    <cellStyle name="40% - Accent5 3 2 2 2 5" xfId="28405" xr:uid="{00000000-0005-0000-0000-0000E86E0000}"/>
    <cellStyle name="40% - Accent5 3 2 2 2 5 2" xfId="28406" xr:uid="{00000000-0005-0000-0000-0000E96E0000}"/>
    <cellStyle name="40% - Accent5 3 2 2 2 6" xfId="28407" xr:uid="{00000000-0005-0000-0000-0000EA6E0000}"/>
    <cellStyle name="40% - Accent5 3 2 2 2 7" xfId="28408" xr:uid="{00000000-0005-0000-0000-0000EB6E0000}"/>
    <cellStyle name="40% - Accent5 3 2 2 3" xfId="28409" xr:uid="{00000000-0005-0000-0000-0000EC6E0000}"/>
    <cellStyle name="40% - Accent5 3 2 2 3 2" xfId="28410" xr:uid="{00000000-0005-0000-0000-0000ED6E0000}"/>
    <cellStyle name="40% - Accent5 3 2 2 3 2 2" xfId="28411" xr:uid="{00000000-0005-0000-0000-0000EE6E0000}"/>
    <cellStyle name="40% - Accent5 3 2 2 3 2 2 2" xfId="28412" xr:uid="{00000000-0005-0000-0000-0000EF6E0000}"/>
    <cellStyle name="40% - Accent5 3 2 2 3 2 3" xfId="28413" xr:uid="{00000000-0005-0000-0000-0000F06E0000}"/>
    <cellStyle name="40% - Accent5 3 2 2 3 2 4" xfId="28414" xr:uid="{00000000-0005-0000-0000-0000F16E0000}"/>
    <cellStyle name="40% - Accent5 3 2 2 3 3" xfId="28415" xr:uid="{00000000-0005-0000-0000-0000F26E0000}"/>
    <cellStyle name="40% - Accent5 3 2 2 3 3 2" xfId="28416" xr:uid="{00000000-0005-0000-0000-0000F36E0000}"/>
    <cellStyle name="40% - Accent5 3 2 2 3 3 2 2" xfId="28417" xr:uid="{00000000-0005-0000-0000-0000F46E0000}"/>
    <cellStyle name="40% - Accent5 3 2 2 3 3 3" xfId="28418" xr:uid="{00000000-0005-0000-0000-0000F56E0000}"/>
    <cellStyle name="40% - Accent5 3 2 2 3 3 4" xfId="28419" xr:uid="{00000000-0005-0000-0000-0000F66E0000}"/>
    <cellStyle name="40% - Accent5 3 2 2 3 4" xfId="28420" xr:uid="{00000000-0005-0000-0000-0000F76E0000}"/>
    <cellStyle name="40% - Accent5 3 2 2 3 4 2" xfId="28421" xr:uid="{00000000-0005-0000-0000-0000F86E0000}"/>
    <cellStyle name="40% - Accent5 3 2 2 3 5" xfId="28422" xr:uid="{00000000-0005-0000-0000-0000F96E0000}"/>
    <cellStyle name="40% - Accent5 3 2 2 3 6" xfId="28423" xr:uid="{00000000-0005-0000-0000-0000FA6E0000}"/>
    <cellStyle name="40% - Accent5 3 2 2 4" xfId="28424" xr:uid="{00000000-0005-0000-0000-0000FB6E0000}"/>
    <cellStyle name="40% - Accent5 3 2 2 4 2" xfId="28425" xr:uid="{00000000-0005-0000-0000-0000FC6E0000}"/>
    <cellStyle name="40% - Accent5 3 2 2 4 2 2" xfId="28426" xr:uid="{00000000-0005-0000-0000-0000FD6E0000}"/>
    <cellStyle name="40% - Accent5 3 2 2 4 3" xfId="28427" xr:uid="{00000000-0005-0000-0000-0000FE6E0000}"/>
    <cellStyle name="40% - Accent5 3 2 2 4 4" xfId="28428" xr:uid="{00000000-0005-0000-0000-0000FF6E0000}"/>
    <cellStyle name="40% - Accent5 3 2 2 5" xfId="28429" xr:uid="{00000000-0005-0000-0000-0000006F0000}"/>
    <cellStyle name="40% - Accent5 3 2 2 5 2" xfId="28430" xr:uid="{00000000-0005-0000-0000-0000016F0000}"/>
    <cellStyle name="40% - Accent5 3 2 2 5 2 2" xfId="28431" xr:uid="{00000000-0005-0000-0000-0000026F0000}"/>
    <cellStyle name="40% - Accent5 3 2 2 5 3" xfId="28432" xr:uid="{00000000-0005-0000-0000-0000036F0000}"/>
    <cellStyle name="40% - Accent5 3 2 2 5 4" xfId="28433" xr:uid="{00000000-0005-0000-0000-0000046F0000}"/>
    <cellStyle name="40% - Accent5 3 2 2 6" xfId="28434" xr:uid="{00000000-0005-0000-0000-0000056F0000}"/>
    <cellStyle name="40% - Accent5 3 2 2 6 2" xfId="28435" xr:uid="{00000000-0005-0000-0000-0000066F0000}"/>
    <cellStyle name="40% - Accent5 3 2 2 7" xfId="28436" xr:uid="{00000000-0005-0000-0000-0000076F0000}"/>
    <cellStyle name="40% - Accent5 3 2 2 8" xfId="28437" xr:uid="{00000000-0005-0000-0000-0000086F0000}"/>
    <cellStyle name="40% - Accent5 3 2 3" xfId="28438" xr:uid="{00000000-0005-0000-0000-0000096F0000}"/>
    <cellStyle name="40% - Accent5 3 2 3 2" xfId="28439" xr:uid="{00000000-0005-0000-0000-00000A6F0000}"/>
    <cellStyle name="40% - Accent5 3 2 3 2 2" xfId="28440" xr:uid="{00000000-0005-0000-0000-00000B6F0000}"/>
    <cellStyle name="40% - Accent5 3 2 3 2 2 2" xfId="28441" xr:uid="{00000000-0005-0000-0000-00000C6F0000}"/>
    <cellStyle name="40% - Accent5 3 2 3 2 2 2 2" xfId="28442" xr:uid="{00000000-0005-0000-0000-00000D6F0000}"/>
    <cellStyle name="40% - Accent5 3 2 3 2 2 3" xfId="28443" xr:uid="{00000000-0005-0000-0000-00000E6F0000}"/>
    <cellStyle name="40% - Accent5 3 2 3 2 2 4" xfId="28444" xr:uid="{00000000-0005-0000-0000-00000F6F0000}"/>
    <cellStyle name="40% - Accent5 3 2 3 2 3" xfId="28445" xr:uid="{00000000-0005-0000-0000-0000106F0000}"/>
    <cellStyle name="40% - Accent5 3 2 3 2 3 2" xfId="28446" xr:uid="{00000000-0005-0000-0000-0000116F0000}"/>
    <cellStyle name="40% - Accent5 3 2 3 2 3 2 2" xfId="28447" xr:uid="{00000000-0005-0000-0000-0000126F0000}"/>
    <cellStyle name="40% - Accent5 3 2 3 2 3 3" xfId="28448" xr:uid="{00000000-0005-0000-0000-0000136F0000}"/>
    <cellStyle name="40% - Accent5 3 2 3 2 3 4" xfId="28449" xr:uid="{00000000-0005-0000-0000-0000146F0000}"/>
    <cellStyle name="40% - Accent5 3 2 3 2 4" xfId="28450" xr:uid="{00000000-0005-0000-0000-0000156F0000}"/>
    <cellStyle name="40% - Accent5 3 2 3 2 4 2" xfId="28451" xr:uid="{00000000-0005-0000-0000-0000166F0000}"/>
    <cellStyle name="40% - Accent5 3 2 3 2 5" xfId="28452" xr:uid="{00000000-0005-0000-0000-0000176F0000}"/>
    <cellStyle name="40% - Accent5 3 2 3 2 6" xfId="28453" xr:uid="{00000000-0005-0000-0000-0000186F0000}"/>
    <cellStyle name="40% - Accent5 3 2 3 3" xfId="28454" xr:uid="{00000000-0005-0000-0000-0000196F0000}"/>
    <cellStyle name="40% - Accent5 3 2 3 3 2" xfId="28455" xr:uid="{00000000-0005-0000-0000-00001A6F0000}"/>
    <cellStyle name="40% - Accent5 3 2 3 3 2 2" xfId="28456" xr:uid="{00000000-0005-0000-0000-00001B6F0000}"/>
    <cellStyle name="40% - Accent5 3 2 3 3 3" xfId="28457" xr:uid="{00000000-0005-0000-0000-00001C6F0000}"/>
    <cellStyle name="40% - Accent5 3 2 3 3 4" xfId="28458" xr:uid="{00000000-0005-0000-0000-00001D6F0000}"/>
    <cellStyle name="40% - Accent5 3 2 3 4" xfId="28459" xr:uid="{00000000-0005-0000-0000-00001E6F0000}"/>
    <cellStyle name="40% - Accent5 3 2 3 4 2" xfId="28460" xr:uid="{00000000-0005-0000-0000-00001F6F0000}"/>
    <cellStyle name="40% - Accent5 3 2 3 4 2 2" xfId="28461" xr:uid="{00000000-0005-0000-0000-0000206F0000}"/>
    <cellStyle name="40% - Accent5 3 2 3 4 3" xfId="28462" xr:uid="{00000000-0005-0000-0000-0000216F0000}"/>
    <cellStyle name="40% - Accent5 3 2 3 4 4" xfId="28463" xr:uid="{00000000-0005-0000-0000-0000226F0000}"/>
    <cellStyle name="40% - Accent5 3 2 3 5" xfId="28464" xr:uid="{00000000-0005-0000-0000-0000236F0000}"/>
    <cellStyle name="40% - Accent5 3 2 3 5 2" xfId="28465" xr:uid="{00000000-0005-0000-0000-0000246F0000}"/>
    <cellStyle name="40% - Accent5 3 2 3 6" xfId="28466" xr:uid="{00000000-0005-0000-0000-0000256F0000}"/>
    <cellStyle name="40% - Accent5 3 2 3 7" xfId="28467" xr:uid="{00000000-0005-0000-0000-0000266F0000}"/>
    <cellStyle name="40% - Accent5 3 2 4" xfId="28468" xr:uid="{00000000-0005-0000-0000-0000276F0000}"/>
    <cellStyle name="40% - Accent5 3 2 5" xfId="28469" xr:uid="{00000000-0005-0000-0000-0000286F0000}"/>
    <cellStyle name="40% - Accent5 3 2 5 2" xfId="28470" xr:uid="{00000000-0005-0000-0000-0000296F0000}"/>
    <cellStyle name="40% - Accent5 3 2 5 2 2" xfId="28471" xr:uid="{00000000-0005-0000-0000-00002A6F0000}"/>
    <cellStyle name="40% - Accent5 3 2 5 2 2 2" xfId="28472" xr:uid="{00000000-0005-0000-0000-00002B6F0000}"/>
    <cellStyle name="40% - Accent5 3 2 5 2 3" xfId="28473" xr:uid="{00000000-0005-0000-0000-00002C6F0000}"/>
    <cellStyle name="40% - Accent5 3 2 5 2 4" xfId="28474" xr:uid="{00000000-0005-0000-0000-00002D6F0000}"/>
    <cellStyle name="40% - Accent5 3 2 5 3" xfId="28475" xr:uid="{00000000-0005-0000-0000-00002E6F0000}"/>
    <cellStyle name="40% - Accent5 3 2 5 3 2" xfId="28476" xr:uid="{00000000-0005-0000-0000-00002F6F0000}"/>
    <cellStyle name="40% - Accent5 3 2 5 3 2 2" xfId="28477" xr:uid="{00000000-0005-0000-0000-0000306F0000}"/>
    <cellStyle name="40% - Accent5 3 2 5 3 3" xfId="28478" xr:uid="{00000000-0005-0000-0000-0000316F0000}"/>
    <cellStyle name="40% - Accent5 3 2 5 3 4" xfId="28479" xr:uid="{00000000-0005-0000-0000-0000326F0000}"/>
    <cellStyle name="40% - Accent5 3 2 5 4" xfId="28480" xr:uid="{00000000-0005-0000-0000-0000336F0000}"/>
    <cellStyle name="40% - Accent5 3 2 5 4 2" xfId="28481" xr:uid="{00000000-0005-0000-0000-0000346F0000}"/>
    <cellStyle name="40% - Accent5 3 2 5 5" xfId="28482" xr:uid="{00000000-0005-0000-0000-0000356F0000}"/>
    <cellStyle name="40% - Accent5 3 2 5 6" xfId="28483" xr:uid="{00000000-0005-0000-0000-0000366F0000}"/>
    <cellStyle name="40% - Accent5 3 2 6" xfId="28484" xr:uid="{00000000-0005-0000-0000-0000376F0000}"/>
    <cellStyle name="40% - Accent5 3 2 6 2" xfId="28485" xr:uid="{00000000-0005-0000-0000-0000386F0000}"/>
    <cellStyle name="40% - Accent5 3 2 6 2 2" xfId="28486" xr:uid="{00000000-0005-0000-0000-0000396F0000}"/>
    <cellStyle name="40% - Accent5 3 2 6 3" xfId="28487" xr:uid="{00000000-0005-0000-0000-00003A6F0000}"/>
    <cellStyle name="40% - Accent5 3 2 6 4" xfId="28488" xr:uid="{00000000-0005-0000-0000-00003B6F0000}"/>
    <cellStyle name="40% - Accent5 3 2 7" xfId="28489" xr:uid="{00000000-0005-0000-0000-00003C6F0000}"/>
    <cellStyle name="40% - Accent5 3 2 7 2" xfId="28490" xr:uid="{00000000-0005-0000-0000-00003D6F0000}"/>
    <cellStyle name="40% - Accent5 3 2 7 2 2" xfId="28491" xr:uid="{00000000-0005-0000-0000-00003E6F0000}"/>
    <cellStyle name="40% - Accent5 3 2 7 3" xfId="28492" xr:uid="{00000000-0005-0000-0000-00003F6F0000}"/>
    <cellStyle name="40% - Accent5 3 2 7 4" xfId="28493" xr:uid="{00000000-0005-0000-0000-0000406F0000}"/>
    <cellStyle name="40% - Accent5 3 2 8" xfId="28494" xr:uid="{00000000-0005-0000-0000-0000416F0000}"/>
    <cellStyle name="40% - Accent5 3 2 8 2" xfId="28495" xr:uid="{00000000-0005-0000-0000-0000426F0000}"/>
    <cellStyle name="40% - Accent5 3 2 9" xfId="28496" xr:uid="{00000000-0005-0000-0000-0000436F0000}"/>
    <cellStyle name="40% - Accent5 3 3" xfId="28497" xr:uid="{00000000-0005-0000-0000-0000446F0000}"/>
    <cellStyle name="40% - Accent5 3 3 2" xfId="28498" xr:uid="{00000000-0005-0000-0000-0000456F0000}"/>
    <cellStyle name="40% - Accent5 3 3 2 2" xfId="28499" xr:uid="{00000000-0005-0000-0000-0000466F0000}"/>
    <cellStyle name="40% - Accent5 3 3 2 2 2" xfId="28500" xr:uid="{00000000-0005-0000-0000-0000476F0000}"/>
    <cellStyle name="40% - Accent5 3 3 2 2 2 2" xfId="28501" xr:uid="{00000000-0005-0000-0000-0000486F0000}"/>
    <cellStyle name="40% - Accent5 3 3 2 2 2 2 2" xfId="28502" xr:uid="{00000000-0005-0000-0000-0000496F0000}"/>
    <cellStyle name="40% - Accent5 3 3 2 2 2 3" xfId="28503" xr:uid="{00000000-0005-0000-0000-00004A6F0000}"/>
    <cellStyle name="40% - Accent5 3 3 2 2 2 4" xfId="28504" xr:uid="{00000000-0005-0000-0000-00004B6F0000}"/>
    <cellStyle name="40% - Accent5 3 3 2 2 3" xfId="28505" xr:uid="{00000000-0005-0000-0000-00004C6F0000}"/>
    <cellStyle name="40% - Accent5 3 3 2 2 3 2" xfId="28506" xr:uid="{00000000-0005-0000-0000-00004D6F0000}"/>
    <cellStyle name="40% - Accent5 3 3 2 2 3 2 2" xfId="28507" xr:uid="{00000000-0005-0000-0000-00004E6F0000}"/>
    <cellStyle name="40% - Accent5 3 3 2 2 3 3" xfId="28508" xr:uid="{00000000-0005-0000-0000-00004F6F0000}"/>
    <cellStyle name="40% - Accent5 3 3 2 2 3 4" xfId="28509" xr:uid="{00000000-0005-0000-0000-0000506F0000}"/>
    <cellStyle name="40% - Accent5 3 3 2 2 4" xfId="28510" xr:uid="{00000000-0005-0000-0000-0000516F0000}"/>
    <cellStyle name="40% - Accent5 3 3 2 2 4 2" xfId="28511" xr:uid="{00000000-0005-0000-0000-0000526F0000}"/>
    <cellStyle name="40% - Accent5 3 3 2 2 5" xfId="28512" xr:uid="{00000000-0005-0000-0000-0000536F0000}"/>
    <cellStyle name="40% - Accent5 3 3 2 2 6" xfId="28513" xr:uid="{00000000-0005-0000-0000-0000546F0000}"/>
    <cellStyle name="40% - Accent5 3 3 2 3" xfId="28514" xr:uid="{00000000-0005-0000-0000-0000556F0000}"/>
    <cellStyle name="40% - Accent5 3 3 2 3 2" xfId="28515" xr:uid="{00000000-0005-0000-0000-0000566F0000}"/>
    <cellStyle name="40% - Accent5 3 3 2 3 2 2" xfId="28516" xr:uid="{00000000-0005-0000-0000-0000576F0000}"/>
    <cellStyle name="40% - Accent5 3 3 2 3 3" xfId="28517" xr:uid="{00000000-0005-0000-0000-0000586F0000}"/>
    <cellStyle name="40% - Accent5 3 3 2 3 4" xfId="28518" xr:uid="{00000000-0005-0000-0000-0000596F0000}"/>
    <cellStyle name="40% - Accent5 3 3 2 4" xfId="28519" xr:uid="{00000000-0005-0000-0000-00005A6F0000}"/>
    <cellStyle name="40% - Accent5 3 3 2 4 2" xfId="28520" xr:uid="{00000000-0005-0000-0000-00005B6F0000}"/>
    <cellStyle name="40% - Accent5 3 3 2 4 2 2" xfId="28521" xr:uid="{00000000-0005-0000-0000-00005C6F0000}"/>
    <cellStyle name="40% - Accent5 3 3 2 4 3" xfId="28522" xr:uid="{00000000-0005-0000-0000-00005D6F0000}"/>
    <cellStyle name="40% - Accent5 3 3 2 4 4" xfId="28523" xr:uid="{00000000-0005-0000-0000-00005E6F0000}"/>
    <cellStyle name="40% - Accent5 3 3 2 5" xfId="28524" xr:uid="{00000000-0005-0000-0000-00005F6F0000}"/>
    <cellStyle name="40% - Accent5 3 3 2 5 2" xfId="28525" xr:uid="{00000000-0005-0000-0000-0000606F0000}"/>
    <cellStyle name="40% - Accent5 3 3 2 6" xfId="28526" xr:uid="{00000000-0005-0000-0000-0000616F0000}"/>
    <cellStyle name="40% - Accent5 3 3 2 7" xfId="28527" xr:uid="{00000000-0005-0000-0000-0000626F0000}"/>
    <cellStyle name="40% - Accent5 3 3 3" xfId="28528" xr:uid="{00000000-0005-0000-0000-0000636F0000}"/>
    <cellStyle name="40% - Accent5 3 3 3 2" xfId="28529" xr:uid="{00000000-0005-0000-0000-0000646F0000}"/>
    <cellStyle name="40% - Accent5 3 3 3 2 2" xfId="28530" xr:uid="{00000000-0005-0000-0000-0000656F0000}"/>
    <cellStyle name="40% - Accent5 3 3 3 2 2 2" xfId="28531" xr:uid="{00000000-0005-0000-0000-0000666F0000}"/>
    <cellStyle name="40% - Accent5 3 3 3 2 3" xfId="28532" xr:uid="{00000000-0005-0000-0000-0000676F0000}"/>
    <cellStyle name="40% - Accent5 3 3 3 2 4" xfId="28533" xr:uid="{00000000-0005-0000-0000-0000686F0000}"/>
    <cellStyle name="40% - Accent5 3 3 3 3" xfId="28534" xr:uid="{00000000-0005-0000-0000-0000696F0000}"/>
    <cellStyle name="40% - Accent5 3 3 3 3 2" xfId="28535" xr:uid="{00000000-0005-0000-0000-00006A6F0000}"/>
    <cellStyle name="40% - Accent5 3 3 3 3 2 2" xfId="28536" xr:uid="{00000000-0005-0000-0000-00006B6F0000}"/>
    <cellStyle name="40% - Accent5 3 3 3 3 3" xfId="28537" xr:uid="{00000000-0005-0000-0000-00006C6F0000}"/>
    <cellStyle name="40% - Accent5 3 3 3 3 4" xfId="28538" xr:uid="{00000000-0005-0000-0000-00006D6F0000}"/>
    <cellStyle name="40% - Accent5 3 3 3 4" xfId="28539" xr:uid="{00000000-0005-0000-0000-00006E6F0000}"/>
    <cellStyle name="40% - Accent5 3 3 3 4 2" xfId="28540" xr:uid="{00000000-0005-0000-0000-00006F6F0000}"/>
    <cellStyle name="40% - Accent5 3 3 3 5" xfId="28541" xr:uid="{00000000-0005-0000-0000-0000706F0000}"/>
    <cellStyle name="40% - Accent5 3 3 3 6" xfId="28542" xr:uid="{00000000-0005-0000-0000-0000716F0000}"/>
    <cellStyle name="40% - Accent5 3 3 4" xfId="28543" xr:uid="{00000000-0005-0000-0000-0000726F0000}"/>
    <cellStyle name="40% - Accent5 3 3 4 2" xfId="28544" xr:uid="{00000000-0005-0000-0000-0000736F0000}"/>
    <cellStyle name="40% - Accent5 3 3 4 2 2" xfId="28545" xr:uid="{00000000-0005-0000-0000-0000746F0000}"/>
    <cellStyle name="40% - Accent5 3 3 4 3" xfId="28546" xr:uid="{00000000-0005-0000-0000-0000756F0000}"/>
    <cellStyle name="40% - Accent5 3 3 4 4" xfId="28547" xr:uid="{00000000-0005-0000-0000-0000766F0000}"/>
    <cellStyle name="40% - Accent5 3 3 5" xfId="28548" xr:uid="{00000000-0005-0000-0000-0000776F0000}"/>
    <cellStyle name="40% - Accent5 3 3 5 2" xfId="28549" xr:uid="{00000000-0005-0000-0000-0000786F0000}"/>
    <cellStyle name="40% - Accent5 3 3 5 2 2" xfId="28550" xr:uid="{00000000-0005-0000-0000-0000796F0000}"/>
    <cellStyle name="40% - Accent5 3 3 5 3" xfId="28551" xr:uid="{00000000-0005-0000-0000-00007A6F0000}"/>
    <cellStyle name="40% - Accent5 3 3 5 4" xfId="28552" xr:uid="{00000000-0005-0000-0000-00007B6F0000}"/>
    <cellStyle name="40% - Accent5 3 3 6" xfId="28553" xr:uid="{00000000-0005-0000-0000-00007C6F0000}"/>
    <cellStyle name="40% - Accent5 3 3 6 2" xfId="28554" xr:uid="{00000000-0005-0000-0000-00007D6F0000}"/>
    <cellStyle name="40% - Accent5 3 3 7" xfId="28555" xr:uid="{00000000-0005-0000-0000-00007E6F0000}"/>
    <cellStyle name="40% - Accent5 3 3 8" xfId="28556" xr:uid="{00000000-0005-0000-0000-00007F6F0000}"/>
    <cellStyle name="40% - Accent5 3 4" xfId="28557" xr:uid="{00000000-0005-0000-0000-0000806F0000}"/>
    <cellStyle name="40% - Accent5 3 4 2" xfId="28558" xr:uid="{00000000-0005-0000-0000-0000816F0000}"/>
    <cellStyle name="40% - Accent5 3 4 2 2" xfId="28559" xr:uid="{00000000-0005-0000-0000-0000826F0000}"/>
    <cellStyle name="40% - Accent5 3 4 2 2 2" xfId="28560" xr:uid="{00000000-0005-0000-0000-0000836F0000}"/>
    <cellStyle name="40% - Accent5 3 4 2 2 2 2" xfId="28561" xr:uid="{00000000-0005-0000-0000-0000846F0000}"/>
    <cellStyle name="40% - Accent5 3 4 2 2 3" xfId="28562" xr:uid="{00000000-0005-0000-0000-0000856F0000}"/>
    <cellStyle name="40% - Accent5 3 4 2 2 4" xfId="28563" xr:uid="{00000000-0005-0000-0000-0000866F0000}"/>
    <cellStyle name="40% - Accent5 3 4 2 3" xfId="28564" xr:uid="{00000000-0005-0000-0000-0000876F0000}"/>
    <cellStyle name="40% - Accent5 3 4 2 3 2" xfId="28565" xr:uid="{00000000-0005-0000-0000-0000886F0000}"/>
    <cellStyle name="40% - Accent5 3 4 2 3 2 2" xfId="28566" xr:uid="{00000000-0005-0000-0000-0000896F0000}"/>
    <cellStyle name="40% - Accent5 3 4 2 3 3" xfId="28567" xr:uid="{00000000-0005-0000-0000-00008A6F0000}"/>
    <cellStyle name="40% - Accent5 3 4 2 3 4" xfId="28568" xr:uid="{00000000-0005-0000-0000-00008B6F0000}"/>
    <cellStyle name="40% - Accent5 3 4 2 4" xfId="28569" xr:uid="{00000000-0005-0000-0000-00008C6F0000}"/>
    <cellStyle name="40% - Accent5 3 4 2 4 2" xfId="28570" xr:uid="{00000000-0005-0000-0000-00008D6F0000}"/>
    <cellStyle name="40% - Accent5 3 4 2 5" xfId="28571" xr:uid="{00000000-0005-0000-0000-00008E6F0000}"/>
    <cellStyle name="40% - Accent5 3 4 2 6" xfId="28572" xr:uid="{00000000-0005-0000-0000-00008F6F0000}"/>
    <cellStyle name="40% - Accent5 3 4 3" xfId="28573" xr:uid="{00000000-0005-0000-0000-0000906F0000}"/>
    <cellStyle name="40% - Accent5 3 4 3 2" xfId="28574" xr:uid="{00000000-0005-0000-0000-0000916F0000}"/>
    <cellStyle name="40% - Accent5 3 4 3 2 2" xfId="28575" xr:uid="{00000000-0005-0000-0000-0000926F0000}"/>
    <cellStyle name="40% - Accent5 3 4 3 3" xfId="28576" xr:uid="{00000000-0005-0000-0000-0000936F0000}"/>
    <cellStyle name="40% - Accent5 3 4 3 4" xfId="28577" xr:uid="{00000000-0005-0000-0000-0000946F0000}"/>
    <cellStyle name="40% - Accent5 3 4 4" xfId="28578" xr:uid="{00000000-0005-0000-0000-0000956F0000}"/>
    <cellStyle name="40% - Accent5 3 4 4 2" xfId="28579" xr:uid="{00000000-0005-0000-0000-0000966F0000}"/>
    <cellStyle name="40% - Accent5 3 4 4 2 2" xfId="28580" xr:uid="{00000000-0005-0000-0000-0000976F0000}"/>
    <cellStyle name="40% - Accent5 3 4 4 3" xfId="28581" xr:uid="{00000000-0005-0000-0000-0000986F0000}"/>
    <cellStyle name="40% - Accent5 3 4 4 4" xfId="28582" xr:uid="{00000000-0005-0000-0000-0000996F0000}"/>
    <cellStyle name="40% - Accent5 3 4 5" xfId="28583" xr:uid="{00000000-0005-0000-0000-00009A6F0000}"/>
    <cellStyle name="40% - Accent5 3 4 5 2" xfId="28584" xr:uid="{00000000-0005-0000-0000-00009B6F0000}"/>
    <cellStyle name="40% - Accent5 3 4 6" xfId="28585" xr:uid="{00000000-0005-0000-0000-00009C6F0000}"/>
    <cellStyle name="40% - Accent5 3 4 7" xfId="28586" xr:uid="{00000000-0005-0000-0000-00009D6F0000}"/>
    <cellStyle name="40% - Accent5 3 5" xfId="28587" xr:uid="{00000000-0005-0000-0000-00009E6F0000}"/>
    <cellStyle name="40% - Accent5 3 6" xfId="28588" xr:uid="{00000000-0005-0000-0000-00009F6F0000}"/>
    <cellStyle name="40% - Accent5 3 6 2" xfId="28589" xr:uid="{00000000-0005-0000-0000-0000A06F0000}"/>
    <cellStyle name="40% - Accent5 3 6 2 2" xfId="28590" xr:uid="{00000000-0005-0000-0000-0000A16F0000}"/>
    <cellStyle name="40% - Accent5 3 6 2 2 2" xfId="28591" xr:uid="{00000000-0005-0000-0000-0000A26F0000}"/>
    <cellStyle name="40% - Accent5 3 6 2 3" xfId="28592" xr:uid="{00000000-0005-0000-0000-0000A36F0000}"/>
    <cellStyle name="40% - Accent5 3 6 2 4" xfId="28593" xr:uid="{00000000-0005-0000-0000-0000A46F0000}"/>
    <cellStyle name="40% - Accent5 3 6 3" xfId="28594" xr:uid="{00000000-0005-0000-0000-0000A56F0000}"/>
    <cellStyle name="40% - Accent5 3 6 3 2" xfId="28595" xr:uid="{00000000-0005-0000-0000-0000A66F0000}"/>
    <cellStyle name="40% - Accent5 3 6 3 2 2" xfId="28596" xr:uid="{00000000-0005-0000-0000-0000A76F0000}"/>
    <cellStyle name="40% - Accent5 3 6 3 3" xfId="28597" xr:uid="{00000000-0005-0000-0000-0000A86F0000}"/>
    <cellStyle name="40% - Accent5 3 6 3 4" xfId="28598" xr:uid="{00000000-0005-0000-0000-0000A96F0000}"/>
    <cellStyle name="40% - Accent5 3 6 4" xfId="28599" xr:uid="{00000000-0005-0000-0000-0000AA6F0000}"/>
    <cellStyle name="40% - Accent5 3 6 4 2" xfId="28600" xr:uid="{00000000-0005-0000-0000-0000AB6F0000}"/>
    <cellStyle name="40% - Accent5 3 6 5" xfId="28601" xr:uid="{00000000-0005-0000-0000-0000AC6F0000}"/>
    <cellStyle name="40% - Accent5 3 6 6" xfId="28602" xr:uid="{00000000-0005-0000-0000-0000AD6F0000}"/>
    <cellStyle name="40% - Accent5 3 7" xfId="28603" xr:uid="{00000000-0005-0000-0000-0000AE6F0000}"/>
    <cellStyle name="40% - Accent5 3 7 2" xfId="28604" xr:uid="{00000000-0005-0000-0000-0000AF6F0000}"/>
    <cellStyle name="40% - Accent5 3 7 2 2" xfId="28605" xr:uid="{00000000-0005-0000-0000-0000B06F0000}"/>
    <cellStyle name="40% - Accent5 3 7 3" xfId="28606" xr:uid="{00000000-0005-0000-0000-0000B16F0000}"/>
    <cellStyle name="40% - Accent5 3 7 4" xfId="28607" xr:uid="{00000000-0005-0000-0000-0000B26F0000}"/>
    <cellStyle name="40% - Accent5 3 8" xfId="28608" xr:uid="{00000000-0005-0000-0000-0000B36F0000}"/>
    <cellStyle name="40% - Accent5 3 8 2" xfId="28609" xr:uid="{00000000-0005-0000-0000-0000B46F0000}"/>
    <cellStyle name="40% - Accent5 3 8 2 2" xfId="28610" xr:uid="{00000000-0005-0000-0000-0000B56F0000}"/>
    <cellStyle name="40% - Accent5 3 8 3" xfId="28611" xr:uid="{00000000-0005-0000-0000-0000B66F0000}"/>
    <cellStyle name="40% - Accent5 3 8 4" xfId="28612" xr:uid="{00000000-0005-0000-0000-0000B76F0000}"/>
    <cellStyle name="40% - Accent5 3 9" xfId="28613" xr:uid="{00000000-0005-0000-0000-0000B86F0000}"/>
    <cellStyle name="40% - Accent5 3 9 2" xfId="28614" xr:uid="{00000000-0005-0000-0000-0000B96F0000}"/>
    <cellStyle name="40% - Accent5 30" xfId="28615" xr:uid="{00000000-0005-0000-0000-0000BA6F0000}"/>
    <cellStyle name="40% - Accent5 31" xfId="28616" xr:uid="{00000000-0005-0000-0000-0000BB6F0000}"/>
    <cellStyle name="40% - Accent5 32" xfId="28617" xr:uid="{00000000-0005-0000-0000-0000BC6F0000}"/>
    <cellStyle name="40% - Accent5 33" xfId="28618" xr:uid="{00000000-0005-0000-0000-0000BD6F0000}"/>
    <cellStyle name="40% - Accent5 4" xfId="28619" xr:uid="{00000000-0005-0000-0000-0000BE6F0000}"/>
    <cellStyle name="40% - Accent5 4 10" xfId="28620" xr:uid="{00000000-0005-0000-0000-0000BF6F0000}"/>
    <cellStyle name="40% - Accent5 4 11" xfId="28621" xr:uid="{00000000-0005-0000-0000-0000C06F0000}"/>
    <cellStyle name="40% - Accent5 4 2" xfId="28622" xr:uid="{00000000-0005-0000-0000-0000C16F0000}"/>
    <cellStyle name="40% - Accent5 4 2 2" xfId="28623" xr:uid="{00000000-0005-0000-0000-0000C26F0000}"/>
    <cellStyle name="40% - Accent5 4 2 2 2" xfId="28624" xr:uid="{00000000-0005-0000-0000-0000C36F0000}"/>
    <cellStyle name="40% - Accent5 4 2 2 2 2" xfId="28625" xr:uid="{00000000-0005-0000-0000-0000C46F0000}"/>
    <cellStyle name="40% - Accent5 4 2 2 2 2 2" xfId="28626" xr:uid="{00000000-0005-0000-0000-0000C56F0000}"/>
    <cellStyle name="40% - Accent5 4 2 2 2 2 2 2" xfId="28627" xr:uid="{00000000-0005-0000-0000-0000C66F0000}"/>
    <cellStyle name="40% - Accent5 4 2 2 2 2 3" xfId="28628" xr:uid="{00000000-0005-0000-0000-0000C76F0000}"/>
    <cellStyle name="40% - Accent5 4 2 2 2 2 4" xfId="28629" xr:uid="{00000000-0005-0000-0000-0000C86F0000}"/>
    <cellStyle name="40% - Accent5 4 2 2 2 3" xfId="28630" xr:uid="{00000000-0005-0000-0000-0000C96F0000}"/>
    <cellStyle name="40% - Accent5 4 2 2 2 3 2" xfId="28631" xr:uid="{00000000-0005-0000-0000-0000CA6F0000}"/>
    <cellStyle name="40% - Accent5 4 2 2 2 3 2 2" xfId="28632" xr:uid="{00000000-0005-0000-0000-0000CB6F0000}"/>
    <cellStyle name="40% - Accent5 4 2 2 2 3 3" xfId="28633" xr:uid="{00000000-0005-0000-0000-0000CC6F0000}"/>
    <cellStyle name="40% - Accent5 4 2 2 2 3 4" xfId="28634" xr:uid="{00000000-0005-0000-0000-0000CD6F0000}"/>
    <cellStyle name="40% - Accent5 4 2 2 2 4" xfId="28635" xr:uid="{00000000-0005-0000-0000-0000CE6F0000}"/>
    <cellStyle name="40% - Accent5 4 2 2 2 4 2" xfId="28636" xr:uid="{00000000-0005-0000-0000-0000CF6F0000}"/>
    <cellStyle name="40% - Accent5 4 2 2 2 5" xfId="28637" xr:uid="{00000000-0005-0000-0000-0000D06F0000}"/>
    <cellStyle name="40% - Accent5 4 2 2 2 6" xfId="28638" xr:uid="{00000000-0005-0000-0000-0000D16F0000}"/>
    <cellStyle name="40% - Accent5 4 2 2 3" xfId="28639" xr:uid="{00000000-0005-0000-0000-0000D26F0000}"/>
    <cellStyle name="40% - Accent5 4 2 2 3 2" xfId="28640" xr:uid="{00000000-0005-0000-0000-0000D36F0000}"/>
    <cellStyle name="40% - Accent5 4 2 2 3 2 2" xfId="28641" xr:uid="{00000000-0005-0000-0000-0000D46F0000}"/>
    <cellStyle name="40% - Accent5 4 2 2 3 3" xfId="28642" xr:uid="{00000000-0005-0000-0000-0000D56F0000}"/>
    <cellStyle name="40% - Accent5 4 2 2 3 4" xfId="28643" xr:uid="{00000000-0005-0000-0000-0000D66F0000}"/>
    <cellStyle name="40% - Accent5 4 2 2 4" xfId="28644" xr:uid="{00000000-0005-0000-0000-0000D76F0000}"/>
    <cellStyle name="40% - Accent5 4 2 2 4 2" xfId="28645" xr:uid="{00000000-0005-0000-0000-0000D86F0000}"/>
    <cellStyle name="40% - Accent5 4 2 2 4 2 2" xfId="28646" xr:uid="{00000000-0005-0000-0000-0000D96F0000}"/>
    <cellStyle name="40% - Accent5 4 2 2 4 3" xfId="28647" xr:uid="{00000000-0005-0000-0000-0000DA6F0000}"/>
    <cellStyle name="40% - Accent5 4 2 2 4 4" xfId="28648" xr:uid="{00000000-0005-0000-0000-0000DB6F0000}"/>
    <cellStyle name="40% - Accent5 4 2 2 5" xfId="28649" xr:uid="{00000000-0005-0000-0000-0000DC6F0000}"/>
    <cellStyle name="40% - Accent5 4 2 2 5 2" xfId="28650" xr:uid="{00000000-0005-0000-0000-0000DD6F0000}"/>
    <cellStyle name="40% - Accent5 4 2 2 6" xfId="28651" xr:uid="{00000000-0005-0000-0000-0000DE6F0000}"/>
    <cellStyle name="40% - Accent5 4 2 2 7" xfId="28652" xr:uid="{00000000-0005-0000-0000-0000DF6F0000}"/>
    <cellStyle name="40% - Accent5 4 2 3" xfId="28653" xr:uid="{00000000-0005-0000-0000-0000E06F0000}"/>
    <cellStyle name="40% - Accent5 4 2 4" xfId="28654" xr:uid="{00000000-0005-0000-0000-0000E16F0000}"/>
    <cellStyle name="40% - Accent5 4 2 4 2" xfId="28655" xr:uid="{00000000-0005-0000-0000-0000E26F0000}"/>
    <cellStyle name="40% - Accent5 4 2 4 2 2" xfId="28656" xr:uid="{00000000-0005-0000-0000-0000E36F0000}"/>
    <cellStyle name="40% - Accent5 4 2 4 2 2 2" xfId="28657" xr:uid="{00000000-0005-0000-0000-0000E46F0000}"/>
    <cellStyle name="40% - Accent5 4 2 4 2 3" xfId="28658" xr:uid="{00000000-0005-0000-0000-0000E56F0000}"/>
    <cellStyle name="40% - Accent5 4 2 4 2 4" xfId="28659" xr:uid="{00000000-0005-0000-0000-0000E66F0000}"/>
    <cellStyle name="40% - Accent5 4 2 4 3" xfId="28660" xr:uid="{00000000-0005-0000-0000-0000E76F0000}"/>
    <cellStyle name="40% - Accent5 4 2 4 3 2" xfId="28661" xr:uid="{00000000-0005-0000-0000-0000E86F0000}"/>
    <cellStyle name="40% - Accent5 4 2 4 3 2 2" xfId="28662" xr:uid="{00000000-0005-0000-0000-0000E96F0000}"/>
    <cellStyle name="40% - Accent5 4 2 4 3 3" xfId="28663" xr:uid="{00000000-0005-0000-0000-0000EA6F0000}"/>
    <cellStyle name="40% - Accent5 4 2 4 3 4" xfId="28664" xr:uid="{00000000-0005-0000-0000-0000EB6F0000}"/>
    <cellStyle name="40% - Accent5 4 2 4 4" xfId="28665" xr:uid="{00000000-0005-0000-0000-0000EC6F0000}"/>
    <cellStyle name="40% - Accent5 4 2 4 4 2" xfId="28666" xr:uid="{00000000-0005-0000-0000-0000ED6F0000}"/>
    <cellStyle name="40% - Accent5 4 2 4 5" xfId="28667" xr:uid="{00000000-0005-0000-0000-0000EE6F0000}"/>
    <cellStyle name="40% - Accent5 4 2 4 6" xfId="28668" xr:uid="{00000000-0005-0000-0000-0000EF6F0000}"/>
    <cellStyle name="40% - Accent5 4 2 5" xfId="28669" xr:uid="{00000000-0005-0000-0000-0000F06F0000}"/>
    <cellStyle name="40% - Accent5 4 2 5 2" xfId="28670" xr:uid="{00000000-0005-0000-0000-0000F16F0000}"/>
    <cellStyle name="40% - Accent5 4 2 5 2 2" xfId="28671" xr:uid="{00000000-0005-0000-0000-0000F26F0000}"/>
    <cellStyle name="40% - Accent5 4 2 5 3" xfId="28672" xr:uid="{00000000-0005-0000-0000-0000F36F0000}"/>
    <cellStyle name="40% - Accent5 4 2 5 4" xfId="28673" xr:uid="{00000000-0005-0000-0000-0000F46F0000}"/>
    <cellStyle name="40% - Accent5 4 2 6" xfId="28674" xr:uid="{00000000-0005-0000-0000-0000F56F0000}"/>
    <cellStyle name="40% - Accent5 4 2 6 2" xfId="28675" xr:uid="{00000000-0005-0000-0000-0000F66F0000}"/>
    <cellStyle name="40% - Accent5 4 2 6 2 2" xfId="28676" xr:uid="{00000000-0005-0000-0000-0000F76F0000}"/>
    <cellStyle name="40% - Accent5 4 2 6 3" xfId="28677" xr:uid="{00000000-0005-0000-0000-0000F86F0000}"/>
    <cellStyle name="40% - Accent5 4 2 6 4" xfId="28678" xr:uid="{00000000-0005-0000-0000-0000F96F0000}"/>
    <cellStyle name="40% - Accent5 4 2 7" xfId="28679" xr:uid="{00000000-0005-0000-0000-0000FA6F0000}"/>
    <cellStyle name="40% - Accent5 4 2 7 2" xfId="28680" xr:uid="{00000000-0005-0000-0000-0000FB6F0000}"/>
    <cellStyle name="40% - Accent5 4 2 8" xfId="28681" xr:uid="{00000000-0005-0000-0000-0000FC6F0000}"/>
    <cellStyle name="40% - Accent5 4 2 9" xfId="28682" xr:uid="{00000000-0005-0000-0000-0000FD6F0000}"/>
    <cellStyle name="40% - Accent5 4 3" xfId="28683" xr:uid="{00000000-0005-0000-0000-0000FE6F0000}"/>
    <cellStyle name="40% - Accent5 4 3 2" xfId="28684" xr:uid="{00000000-0005-0000-0000-0000FF6F0000}"/>
    <cellStyle name="40% - Accent5 4 3 2 2" xfId="28685" xr:uid="{00000000-0005-0000-0000-000000700000}"/>
    <cellStyle name="40% - Accent5 4 3 2 2 2" xfId="28686" xr:uid="{00000000-0005-0000-0000-000001700000}"/>
    <cellStyle name="40% - Accent5 4 3 2 2 2 2" xfId="28687" xr:uid="{00000000-0005-0000-0000-000002700000}"/>
    <cellStyle name="40% - Accent5 4 3 2 2 3" xfId="28688" xr:uid="{00000000-0005-0000-0000-000003700000}"/>
    <cellStyle name="40% - Accent5 4 3 2 2 4" xfId="28689" xr:uid="{00000000-0005-0000-0000-000004700000}"/>
    <cellStyle name="40% - Accent5 4 3 2 3" xfId="28690" xr:uid="{00000000-0005-0000-0000-000005700000}"/>
    <cellStyle name="40% - Accent5 4 3 2 3 2" xfId="28691" xr:uid="{00000000-0005-0000-0000-000006700000}"/>
    <cellStyle name="40% - Accent5 4 3 2 3 2 2" xfId="28692" xr:uid="{00000000-0005-0000-0000-000007700000}"/>
    <cellStyle name="40% - Accent5 4 3 2 3 3" xfId="28693" xr:uid="{00000000-0005-0000-0000-000008700000}"/>
    <cellStyle name="40% - Accent5 4 3 2 3 4" xfId="28694" xr:uid="{00000000-0005-0000-0000-000009700000}"/>
    <cellStyle name="40% - Accent5 4 3 2 4" xfId="28695" xr:uid="{00000000-0005-0000-0000-00000A700000}"/>
    <cellStyle name="40% - Accent5 4 3 2 4 2" xfId="28696" xr:uid="{00000000-0005-0000-0000-00000B700000}"/>
    <cellStyle name="40% - Accent5 4 3 2 5" xfId="28697" xr:uid="{00000000-0005-0000-0000-00000C700000}"/>
    <cellStyle name="40% - Accent5 4 3 2 6" xfId="28698" xr:uid="{00000000-0005-0000-0000-00000D700000}"/>
    <cellStyle name="40% - Accent5 4 3 3" xfId="28699" xr:uid="{00000000-0005-0000-0000-00000E700000}"/>
    <cellStyle name="40% - Accent5 4 3 3 2" xfId="28700" xr:uid="{00000000-0005-0000-0000-00000F700000}"/>
    <cellStyle name="40% - Accent5 4 3 3 2 2" xfId="28701" xr:uid="{00000000-0005-0000-0000-000010700000}"/>
    <cellStyle name="40% - Accent5 4 3 3 3" xfId="28702" xr:uid="{00000000-0005-0000-0000-000011700000}"/>
    <cellStyle name="40% - Accent5 4 3 3 4" xfId="28703" xr:uid="{00000000-0005-0000-0000-000012700000}"/>
    <cellStyle name="40% - Accent5 4 3 4" xfId="28704" xr:uid="{00000000-0005-0000-0000-000013700000}"/>
    <cellStyle name="40% - Accent5 4 3 4 2" xfId="28705" xr:uid="{00000000-0005-0000-0000-000014700000}"/>
    <cellStyle name="40% - Accent5 4 3 4 2 2" xfId="28706" xr:uid="{00000000-0005-0000-0000-000015700000}"/>
    <cellStyle name="40% - Accent5 4 3 4 3" xfId="28707" xr:uid="{00000000-0005-0000-0000-000016700000}"/>
    <cellStyle name="40% - Accent5 4 3 4 4" xfId="28708" xr:uid="{00000000-0005-0000-0000-000017700000}"/>
    <cellStyle name="40% - Accent5 4 3 5" xfId="28709" xr:uid="{00000000-0005-0000-0000-000018700000}"/>
    <cellStyle name="40% - Accent5 4 3 5 2" xfId="28710" xr:uid="{00000000-0005-0000-0000-000019700000}"/>
    <cellStyle name="40% - Accent5 4 3 6" xfId="28711" xr:uid="{00000000-0005-0000-0000-00001A700000}"/>
    <cellStyle name="40% - Accent5 4 3 7" xfId="28712" xr:uid="{00000000-0005-0000-0000-00001B700000}"/>
    <cellStyle name="40% - Accent5 4 4" xfId="28713" xr:uid="{00000000-0005-0000-0000-00001C700000}"/>
    <cellStyle name="40% - Accent5 4 5" xfId="28714" xr:uid="{00000000-0005-0000-0000-00001D700000}"/>
    <cellStyle name="40% - Accent5 4 5 2" xfId="28715" xr:uid="{00000000-0005-0000-0000-00001E700000}"/>
    <cellStyle name="40% - Accent5 4 5 2 2" xfId="28716" xr:uid="{00000000-0005-0000-0000-00001F700000}"/>
    <cellStyle name="40% - Accent5 4 5 2 2 2" xfId="28717" xr:uid="{00000000-0005-0000-0000-000020700000}"/>
    <cellStyle name="40% - Accent5 4 5 2 3" xfId="28718" xr:uid="{00000000-0005-0000-0000-000021700000}"/>
    <cellStyle name="40% - Accent5 4 5 2 4" xfId="28719" xr:uid="{00000000-0005-0000-0000-000022700000}"/>
    <cellStyle name="40% - Accent5 4 5 3" xfId="28720" xr:uid="{00000000-0005-0000-0000-000023700000}"/>
    <cellStyle name="40% - Accent5 4 5 3 2" xfId="28721" xr:uid="{00000000-0005-0000-0000-000024700000}"/>
    <cellStyle name="40% - Accent5 4 5 3 2 2" xfId="28722" xr:uid="{00000000-0005-0000-0000-000025700000}"/>
    <cellStyle name="40% - Accent5 4 5 3 3" xfId="28723" xr:uid="{00000000-0005-0000-0000-000026700000}"/>
    <cellStyle name="40% - Accent5 4 5 3 4" xfId="28724" xr:uid="{00000000-0005-0000-0000-000027700000}"/>
    <cellStyle name="40% - Accent5 4 5 4" xfId="28725" xr:uid="{00000000-0005-0000-0000-000028700000}"/>
    <cellStyle name="40% - Accent5 4 5 4 2" xfId="28726" xr:uid="{00000000-0005-0000-0000-000029700000}"/>
    <cellStyle name="40% - Accent5 4 5 5" xfId="28727" xr:uid="{00000000-0005-0000-0000-00002A700000}"/>
    <cellStyle name="40% - Accent5 4 5 6" xfId="28728" xr:uid="{00000000-0005-0000-0000-00002B700000}"/>
    <cellStyle name="40% - Accent5 4 6" xfId="28729" xr:uid="{00000000-0005-0000-0000-00002C700000}"/>
    <cellStyle name="40% - Accent5 4 6 2" xfId="28730" xr:uid="{00000000-0005-0000-0000-00002D700000}"/>
    <cellStyle name="40% - Accent5 4 6 2 2" xfId="28731" xr:uid="{00000000-0005-0000-0000-00002E700000}"/>
    <cellStyle name="40% - Accent5 4 6 3" xfId="28732" xr:uid="{00000000-0005-0000-0000-00002F700000}"/>
    <cellStyle name="40% - Accent5 4 6 4" xfId="28733" xr:uid="{00000000-0005-0000-0000-000030700000}"/>
    <cellStyle name="40% - Accent5 4 7" xfId="28734" xr:uid="{00000000-0005-0000-0000-000031700000}"/>
    <cellStyle name="40% - Accent5 4 7 2" xfId="28735" xr:uid="{00000000-0005-0000-0000-000032700000}"/>
    <cellStyle name="40% - Accent5 4 7 2 2" xfId="28736" xr:uid="{00000000-0005-0000-0000-000033700000}"/>
    <cellStyle name="40% - Accent5 4 7 3" xfId="28737" xr:uid="{00000000-0005-0000-0000-000034700000}"/>
    <cellStyle name="40% - Accent5 4 7 4" xfId="28738" xr:uid="{00000000-0005-0000-0000-000035700000}"/>
    <cellStyle name="40% - Accent5 4 8" xfId="28739" xr:uid="{00000000-0005-0000-0000-000036700000}"/>
    <cellStyle name="40% - Accent5 4 8 2" xfId="28740" xr:uid="{00000000-0005-0000-0000-000037700000}"/>
    <cellStyle name="40% - Accent5 4 9" xfId="28741" xr:uid="{00000000-0005-0000-0000-000038700000}"/>
    <cellStyle name="40% - Accent5 5" xfId="28742" xr:uid="{00000000-0005-0000-0000-000039700000}"/>
    <cellStyle name="40% - Accent5 5 10" xfId="28743" xr:uid="{00000000-0005-0000-0000-00003A700000}"/>
    <cellStyle name="40% - Accent5 5 2" xfId="28744" xr:uid="{00000000-0005-0000-0000-00003B700000}"/>
    <cellStyle name="40% - Accent5 5 2 2" xfId="28745" xr:uid="{00000000-0005-0000-0000-00003C700000}"/>
    <cellStyle name="40% - Accent5 5 2 2 2" xfId="28746" xr:uid="{00000000-0005-0000-0000-00003D700000}"/>
    <cellStyle name="40% - Accent5 5 2 2 2 2" xfId="28747" xr:uid="{00000000-0005-0000-0000-00003E700000}"/>
    <cellStyle name="40% - Accent5 5 2 2 2 2 2" xfId="28748" xr:uid="{00000000-0005-0000-0000-00003F700000}"/>
    <cellStyle name="40% - Accent5 5 2 2 2 2 2 2" xfId="28749" xr:uid="{00000000-0005-0000-0000-000040700000}"/>
    <cellStyle name="40% - Accent5 5 2 2 2 2 3" xfId="28750" xr:uid="{00000000-0005-0000-0000-000041700000}"/>
    <cellStyle name="40% - Accent5 5 2 2 2 2 4" xfId="28751" xr:uid="{00000000-0005-0000-0000-000042700000}"/>
    <cellStyle name="40% - Accent5 5 2 2 2 3" xfId="28752" xr:uid="{00000000-0005-0000-0000-000043700000}"/>
    <cellStyle name="40% - Accent5 5 2 2 2 3 2" xfId="28753" xr:uid="{00000000-0005-0000-0000-000044700000}"/>
    <cellStyle name="40% - Accent5 5 2 2 2 3 2 2" xfId="28754" xr:uid="{00000000-0005-0000-0000-000045700000}"/>
    <cellStyle name="40% - Accent5 5 2 2 2 3 3" xfId="28755" xr:uid="{00000000-0005-0000-0000-000046700000}"/>
    <cellStyle name="40% - Accent5 5 2 2 2 3 4" xfId="28756" xr:uid="{00000000-0005-0000-0000-000047700000}"/>
    <cellStyle name="40% - Accent5 5 2 2 2 4" xfId="28757" xr:uid="{00000000-0005-0000-0000-000048700000}"/>
    <cellStyle name="40% - Accent5 5 2 2 2 4 2" xfId="28758" xr:uid="{00000000-0005-0000-0000-000049700000}"/>
    <cellStyle name="40% - Accent5 5 2 2 2 5" xfId="28759" xr:uid="{00000000-0005-0000-0000-00004A700000}"/>
    <cellStyle name="40% - Accent5 5 2 2 2 6" xfId="28760" xr:uid="{00000000-0005-0000-0000-00004B700000}"/>
    <cellStyle name="40% - Accent5 5 2 2 3" xfId="28761" xr:uid="{00000000-0005-0000-0000-00004C700000}"/>
    <cellStyle name="40% - Accent5 5 2 2 3 2" xfId="28762" xr:uid="{00000000-0005-0000-0000-00004D700000}"/>
    <cellStyle name="40% - Accent5 5 2 2 3 2 2" xfId="28763" xr:uid="{00000000-0005-0000-0000-00004E700000}"/>
    <cellStyle name="40% - Accent5 5 2 2 3 3" xfId="28764" xr:uid="{00000000-0005-0000-0000-00004F700000}"/>
    <cellStyle name="40% - Accent5 5 2 2 3 4" xfId="28765" xr:uid="{00000000-0005-0000-0000-000050700000}"/>
    <cellStyle name="40% - Accent5 5 2 2 4" xfId="28766" xr:uid="{00000000-0005-0000-0000-000051700000}"/>
    <cellStyle name="40% - Accent5 5 2 2 4 2" xfId="28767" xr:uid="{00000000-0005-0000-0000-000052700000}"/>
    <cellStyle name="40% - Accent5 5 2 2 4 2 2" xfId="28768" xr:uid="{00000000-0005-0000-0000-000053700000}"/>
    <cellStyle name="40% - Accent5 5 2 2 4 3" xfId="28769" xr:uid="{00000000-0005-0000-0000-000054700000}"/>
    <cellStyle name="40% - Accent5 5 2 2 4 4" xfId="28770" xr:uid="{00000000-0005-0000-0000-000055700000}"/>
    <cellStyle name="40% - Accent5 5 2 2 5" xfId="28771" xr:uid="{00000000-0005-0000-0000-000056700000}"/>
    <cellStyle name="40% - Accent5 5 2 2 5 2" xfId="28772" xr:uid="{00000000-0005-0000-0000-000057700000}"/>
    <cellStyle name="40% - Accent5 5 2 2 6" xfId="28773" xr:uid="{00000000-0005-0000-0000-000058700000}"/>
    <cellStyle name="40% - Accent5 5 2 2 7" xfId="28774" xr:uid="{00000000-0005-0000-0000-000059700000}"/>
    <cellStyle name="40% - Accent5 5 2 3" xfId="28775" xr:uid="{00000000-0005-0000-0000-00005A700000}"/>
    <cellStyle name="40% - Accent5 5 2 3 2" xfId="28776" xr:uid="{00000000-0005-0000-0000-00005B700000}"/>
    <cellStyle name="40% - Accent5 5 2 3 2 2" xfId="28777" xr:uid="{00000000-0005-0000-0000-00005C700000}"/>
    <cellStyle name="40% - Accent5 5 2 3 2 2 2" xfId="28778" xr:uid="{00000000-0005-0000-0000-00005D700000}"/>
    <cellStyle name="40% - Accent5 5 2 3 2 3" xfId="28779" xr:uid="{00000000-0005-0000-0000-00005E700000}"/>
    <cellStyle name="40% - Accent5 5 2 3 2 4" xfId="28780" xr:uid="{00000000-0005-0000-0000-00005F700000}"/>
    <cellStyle name="40% - Accent5 5 2 3 3" xfId="28781" xr:uid="{00000000-0005-0000-0000-000060700000}"/>
    <cellStyle name="40% - Accent5 5 2 3 3 2" xfId="28782" xr:uid="{00000000-0005-0000-0000-000061700000}"/>
    <cellStyle name="40% - Accent5 5 2 3 3 2 2" xfId="28783" xr:uid="{00000000-0005-0000-0000-000062700000}"/>
    <cellStyle name="40% - Accent5 5 2 3 3 3" xfId="28784" xr:uid="{00000000-0005-0000-0000-000063700000}"/>
    <cellStyle name="40% - Accent5 5 2 3 3 4" xfId="28785" xr:uid="{00000000-0005-0000-0000-000064700000}"/>
    <cellStyle name="40% - Accent5 5 2 3 4" xfId="28786" xr:uid="{00000000-0005-0000-0000-000065700000}"/>
    <cellStyle name="40% - Accent5 5 2 3 4 2" xfId="28787" xr:uid="{00000000-0005-0000-0000-000066700000}"/>
    <cellStyle name="40% - Accent5 5 2 3 5" xfId="28788" xr:uid="{00000000-0005-0000-0000-000067700000}"/>
    <cellStyle name="40% - Accent5 5 2 3 6" xfId="28789" xr:uid="{00000000-0005-0000-0000-000068700000}"/>
    <cellStyle name="40% - Accent5 5 2 4" xfId="28790" xr:uid="{00000000-0005-0000-0000-000069700000}"/>
    <cellStyle name="40% - Accent5 5 2 4 2" xfId="28791" xr:uid="{00000000-0005-0000-0000-00006A700000}"/>
    <cellStyle name="40% - Accent5 5 2 4 2 2" xfId="28792" xr:uid="{00000000-0005-0000-0000-00006B700000}"/>
    <cellStyle name="40% - Accent5 5 2 4 3" xfId="28793" xr:uid="{00000000-0005-0000-0000-00006C700000}"/>
    <cellStyle name="40% - Accent5 5 2 4 4" xfId="28794" xr:uid="{00000000-0005-0000-0000-00006D700000}"/>
    <cellStyle name="40% - Accent5 5 2 5" xfId="28795" xr:uid="{00000000-0005-0000-0000-00006E700000}"/>
    <cellStyle name="40% - Accent5 5 2 5 2" xfId="28796" xr:uid="{00000000-0005-0000-0000-00006F700000}"/>
    <cellStyle name="40% - Accent5 5 2 5 2 2" xfId="28797" xr:uid="{00000000-0005-0000-0000-000070700000}"/>
    <cellStyle name="40% - Accent5 5 2 5 3" xfId="28798" xr:uid="{00000000-0005-0000-0000-000071700000}"/>
    <cellStyle name="40% - Accent5 5 2 5 4" xfId="28799" xr:uid="{00000000-0005-0000-0000-000072700000}"/>
    <cellStyle name="40% - Accent5 5 2 6" xfId="28800" xr:uid="{00000000-0005-0000-0000-000073700000}"/>
    <cellStyle name="40% - Accent5 5 2 6 2" xfId="28801" xr:uid="{00000000-0005-0000-0000-000074700000}"/>
    <cellStyle name="40% - Accent5 5 2 7" xfId="28802" xr:uid="{00000000-0005-0000-0000-000075700000}"/>
    <cellStyle name="40% - Accent5 5 2 8" xfId="28803" xr:uid="{00000000-0005-0000-0000-000076700000}"/>
    <cellStyle name="40% - Accent5 5 3" xfId="28804" xr:uid="{00000000-0005-0000-0000-000077700000}"/>
    <cellStyle name="40% - Accent5 5 3 2" xfId="28805" xr:uid="{00000000-0005-0000-0000-000078700000}"/>
    <cellStyle name="40% - Accent5 5 3 2 2" xfId="28806" xr:uid="{00000000-0005-0000-0000-000079700000}"/>
    <cellStyle name="40% - Accent5 5 3 2 2 2" xfId="28807" xr:uid="{00000000-0005-0000-0000-00007A700000}"/>
    <cellStyle name="40% - Accent5 5 3 2 2 2 2" xfId="28808" xr:uid="{00000000-0005-0000-0000-00007B700000}"/>
    <cellStyle name="40% - Accent5 5 3 2 2 3" xfId="28809" xr:uid="{00000000-0005-0000-0000-00007C700000}"/>
    <cellStyle name="40% - Accent5 5 3 2 2 4" xfId="28810" xr:uid="{00000000-0005-0000-0000-00007D700000}"/>
    <cellStyle name="40% - Accent5 5 3 2 3" xfId="28811" xr:uid="{00000000-0005-0000-0000-00007E700000}"/>
    <cellStyle name="40% - Accent5 5 3 2 3 2" xfId="28812" xr:uid="{00000000-0005-0000-0000-00007F700000}"/>
    <cellStyle name="40% - Accent5 5 3 2 3 2 2" xfId="28813" xr:uid="{00000000-0005-0000-0000-000080700000}"/>
    <cellStyle name="40% - Accent5 5 3 2 3 3" xfId="28814" xr:uid="{00000000-0005-0000-0000-000081700000}"/>
    <cellStyle name="40% - Accent5 5 3 2 3 4" xfId="28815" xr:uid="{00000000-0005-0000-0000-000082700000}"/>
    <cellStyle name="40% - Accent5 5 3 2 4" xfId="28816" xr:uid="{00000000-0005-0000-0000-000083700000}"/>
    <cellStyle name="40% - Accent5 5 3 2 4 2" xfId="28817" xr:uid="{00000000-0005-0000-0000-000084700000}"/>
    <cellStyle name="40% - Accent5 5 3 2 5" xfId="28818" xr:uid="{00000000-0005-0000-0000-000085700000}"/>
    <cellStyle name="40% - Accent5 5 3 2 6" xfId="28819" xr:uid="{00000000-0005-0000-0000-000086700000}"/>
    <cellStyle name="40% - Accent5 5 3 3" xfId="28820" xr:uid="{00000000-0005-0000-0000-000087700000}"/>
    <cellStyle name="40% - Accent5 5 3 3 2" xfId="28821" xr:uid="{00000000-0005-0000-0000-000088700000}"/>
    <cellStyle name="40% - Accent5 5 3 3 2 2" xfId="28822" xr:uid="{00000000-0005-0000-0000-000089700000}"/>
    <cellStyle name="40% - Accent5 5 3 3 3" xfId="28823" xr:uid="{00000000-0005-0000-0000-00008A700000}"/>
    <cellStyle name="40% - Accent5 5 3 3 4" xfId="28824" xr:uid="{00000000-0005-0000-0000-00008B700000}"/>
    <cellStyle name="40% - Accent5 5 3 4" xfId="28825" xr:uid="{00000000-0005-0000-0000-00008C700000}"/>
    <cellStyle name="40% - Accent5 5 3 4 2" xfId="28826" xr:uid="{00000000-0005-0000-0000-00008D700000}"/>
    <cellStyle name="40% - Accent5 5 3 4 2 2" xfId="28827" xr:uid="{00000000-0005-0000-0000-00008E700000}"/>
    <cellStyle name="40% - Accent5 5 3 4 3" xfId="28828" xr:uid="{00000000-0005-0000-0000-00008F700000}"/>
    <cellStyle name="40% - Accent5 5 3 4 4" xfId="28829" xr:uid="{00000000-0005-0000-0000-000090700000}"/>
    <cellStyle name="40% - Accent5 5 3 5" xfId="28830" xr:uid="{00000000-0005-0000-0000-000091700000}"/>
    <cellStyle name="40% - Accent5 5 3 5 2" xfId="28831" xr:uid="{00000000-0005-0000-0000-000092700000}"/>
    <cellStyle name="40% - Accent5 5 3 6" xfId="28832" xr:uid="{00000000-0005-0000-0000-000093700000}"/>
    <cellStyle name="40% - Accent5 5 3 7" xfId="28833" xr:uid="{00000000-0005-0000-0000-000094700000}"/>
    <cellStyle name="40% - Accent5 5 4" xfId="28834" xr:uid="{00000000-0005-0000-0000-000095700000}"/>
    <cellStyle name="40% - Accent5 5 5" xfId="28835" xr:uid="{00000000-0005-0000-0000-000096700000}"/>
    <cellStyle name="40% - Accent5 5 5 2" xfId="28836" xr:uid="{00000000-0005-0000-0000-000097700000}"/>
    <cellStyle name="40% - Accent5 5 5 2 2" xfId="28837" xr:uid="{00000000-0005-0000-0000-000098700000}"/>
    <cellStyle name="40% - Accent5 5 5 2 2 2" xfId="28838" xr:uid="{00000000-0005-0000-0000-000099700000}"/>
    <cellStyle name="40% - Accent5 5 5 2 3" xfId="28839" xr:uid="{00000000-0005-0000-0000-00009A700000}"/>
    <cellStyle name="40% - Accent5 5 5 2 4" xfId="28840" xr:uid="{00000000-0005-0000-0000-00009B700000}"/>
    <cellStyle name="40% - Accent5 5 5 3" xfId="28841" xr:uid="{00000000-0005-0000-0000-00009C700000}"/>
    <cellStyle name="40% - Accent5 5 5 3 2" xfId="28842" xr:uid="{00000000-0005-0000-0000-00009D700000}"/>
    <cellStyle name="40% - Accent5 5 5 3 2 2" xfId="28843" xr:uid="{00000000-0005-0000-0000-00009E700000}"/>
    <cellStyle name="40% - Accent5 5 5 3 3" xfId="28844" xr:uid="{00000000-0005-0000-0000-00009F700000}"/>
    <cellStyle name="40% - Accent5 5 5 3 4" xfId="28845" xr:uid="{00000000-0005-0000-0000-0000A0700000}"/>
    <cellStyle name="40% - Accent5 5 5 4" xfId="28846" xr:uid="{00000000-0005-0000-0000-0000A1700000}"/>
    <cellStyle name="40% - Accent5 5 5 4 2" xfId="28847" xr:uid="{00000000-0005-0000-0000-0000A2700000}"/>
    <cellStyle name="40% - Accent5 5 5 5" xfId="28848" xr:uid="{00000000-0005-0000-0000-0000A3700000}"/>
    <cellStyle name="40% - Accent5 5 5 6" xfId="28849" xr:uid="{00000000-0005-0000-0000-0000A4700000}"/>
    <cellStyle name="40% - Accent5 5 6" xfId="28850" xr:uid="{00000000-0005-0000-0000-0000A5700000}"/>
    <cellStyle name="40% - Accent5 5 6 2" xfId="28851" xr:uid="{00000000-0005-0000-0000-0000A6700000}"/>
    <cellStyle name="40% - Accent5 5 6 2 2" xfId="28852" xr:uid="{00000000-0005-0000-0000-0000A7700000}"/>
    <cellStyle name="40% - Accent5 5 6 3" xfId="28853" xr:uid="{00000000-0005-0000-0000-0000A8700000}"/>
    <cellStyle name="40% - Accent5 5 6 4" xfId="28854" xr:uid="{00000000-0005-0000-0000-0000A9700000}"/>
    <cellStyle name="40% - Accent5 5 7" xfId="28855" xr:uid="{00000000-0005-0000-0000-0000AA700000}"/>
    <cellStyle name="40% - Accent5 5 7 2" xfId="28856" xr:uid="{00000000-0005-0000-0000-0000AB700000}"/>
    <cellStyle name="40% - Accent5 5 7 2 2" xfId="28857" xr:uid="{00000000-0005-0000-0000-0000AC700000}"/>
    <cellStyle name="40% - Accent5 5 7 3" xfId="28858" xr:uid="{00000000-0005-0000-0000-0000AD700000}"/>
    <cellStyle name="40% - Accent5 5 7 4" xfId="28859" xr:uid="{00000000-0005-0000-0000-0000AE700000}"/>
    <cellStyle name="40% - Accent5 5 8" xfId="28860" xr:uid="{00000000-0005-0000-0000-0000AF700000}"/>
    <cellStyle name="40% - Accent5 5 8 2" xfId="28861" xr:uid="{00000000-0005-0000-0000-0000B0700000}"/>
    <cellStyle name="40% - Accent5 5 9" xfId="28862" xr:uid="{00000000-0005-0000-0000-0000B1700000}"/>
    <cellStyle name="40% - Accent5 6" xfId="28863" xr:uid="{00000000-0005-0000-0000-0000B2700000}"/>
    <cellStyle name="40% - Accent5 6 10" xfId="28864" xr:uid="{00000000-0005-0000-0000-0000B3700000}"/>
    <cellStyle name="40% - Accent5 6 2" xfId="28865" xr:uid="{00000000-0005-0000-0000-0000B4700000}"/>
    <cellStyle name="40% - Accent5 6 2 2" xfId="28866" xr:uid="{00000000-0005-0000-0000-0000B5700000}"/>
    <cellStyle name="40% - Accent5 6 2 2 2" xfId="28867" xr:uid="{00000000-0005-0000-0000-0000B6700000}"/>
    <cellStyle name="40% - Accent5 6 2 2 2 2" xfId="28868" xr:uid="{00000000-0005-0000-0000-0000B7700000}"/>
    <cellStyle name="40% - Accent5 6 2 2 2 2 2" xfId="28869" xr:uid="{00000000-0005-0000-0000-0000B8700000}"/>
    <cellStyle name="40% - Accent5 6 2 2 2 2 2 2" xfId="28870" xr:uid="{00000000-0005-0000-0000-0000B9700000}"/>
    <cellStyle name="40% - Accent5 6 2 2 2 2 3" xfId="28871" xr:uid="{00000000-0005-0000-0000-0000BA700000}"/>
    <cellStyle name="40% - Accent5 6 2 2 2 2 4" xfId="28872" xr:uid="{00000000-0005-0000-0000-0000BB700000}"/>
    <cellStyle name="40% - Accent5 6 2 2 2 3" xfId="28873" xr:uid="{00000000-0005-0000-0000-0000BC700000}"/>
    <cellStyle name="40% - Accent5 6 2 2 2 3 2" xfId="28874" xr:uid="{00000000-0005-0000-0000-0000BD700000}"/>
    <cellStyle name="40% - Accent5 6 2 2 2 3 2 2" xfId="28875" xr:uid="{00000000-0005-0000-0000-0000BE700000}"/>
    <cellStyle name="40% - Accent5 6 2 2 2 3 3" xfId="28876" xr:uid="{00000000-0005-0000-0000-0000BF700000}"/>
    <cellStyle name="40% - Accent5 6 2 2 2 3 4" xfId="28877" xr:uid="{00000000-0005-0000-0000-0000C0700000}"/>
    <cellStyle name="40% - Accent5 6 2 2 2 4" xfId="28878" xr:uid="{00000000-0005-0000-0000-0000C1700000}"/>
    <cellStyle name="40% - Accent5 6 2 2 2 4 2" xfId="28879" xr:uid="{00000000-0005-0000-0000-0000C2700000}"/>
    <cellStyle name="40% - Accent5 6 2 2 2 5" xfId="28880" xr:uid="{00000000-0005-0000-0000-0000C3700000}"/>
    <cellStyle name="40% - Accent5 6 2 2 2 6" xfId="28881" xr:uid="{00000000-0005-0000-0000-0000C4700000}"/>
    <cellStyle name="40% - Accent5 6 2 2 3" xfId="28882" xr:uid="{00000000-0005-0000-0000-0000C5700000}"/>
    <cellStyle name="40% - Accent5 6 2 2 3 2" xfId="28883" xr:uid="{00000000-0005-0000-0000-0000C6700000}"/>
    <cellStyle name="40% - Accent5 6 2 2 3 2 2" xfId="28884" xr:uid="{00000000-0005-0000-0000-0000C7700000}"/>
    <cellStyle name="40% - Accent5 6 2 2 3 3" xfId="28885" xr:uid="{00000000-0005-0000-0000-0000C8700000}"/>
    <cellStyle name="40% - Accent5 6 2 2 3 4" xfId="28886" xr:uid="{00000000-0005-0000-0000-0000C9700000}"/>
    <cellStyle name="40% - Accent5 6 2 2 4" xfId="28887" xr:uid="{00000000-0005-0000-0000-0000CA700000}"/>
    <cellStyle name="40% - Accent5 6 2 2 4 2" xfId="28888" xr:uid="{00000000-0005-0000-0000-0000CB700000}"/>
    <cellStyle name="40% - Accent5 6 2 2 4 2 2" xfId="28889" xr:uid="{00000000-0005-0000-0000-0000CC700000}"/>
    <cellStyle name="40% - Accent5 6 2 2 4 3" xfId="28890" xr:uid="{00000000-0005-0000-0000-0000CD700000}"/>
    <cellStyle name="40% - Accent5 6 2 2 4 4" xfId="28891" xr:uid="{00000000-0005-0000-0000-0000CE700000}"/>
    <cellStyle name="40% - Accent5 6 2 2 5" xfId="28892" xr:uid="{00000000-0005-0000-0000-0000CF700000}"/>
    <cellStyle name="40% - Accent5 6 2 2 5 2" xfId="28893" xr:uid="{00000000-0005-0000-0000-0000D0700000}"/>
    <cellStyle name="40% - Accent5 6 2 2 6" xfId="28894" xr:uid="{00000000-0005-0000-0000-0000D1700000}"/>
    <cellStyle name="40% - Accent5 6 2 2 7" xfId="28895" xr:uid="{00000000-0005-0000-0000-0000D2700000}"/>
    <cellStyle name="40% - Accent5 6 2 3" xfId="28896" xr:uid="{00000000-0005-0000-0000-0000D3700000}"/>
    <cellStyle name="40% - Accent5 6 2 3 2" xfId="28897" xr:uid="{00000000-0005-0000-0000-0000D4700000}"/>
    <cellStyle name="40% - Accent5 6 2 3 2 2" xfId="28898" xr:uid="{00000000-0005-0000-0000-0000D5700000}"/>
    <cellStyle name="40% - Accent5 6 2 3 2 2 2" xfId="28899" xr:uid="{00000000-0005-0000-0000-0000D6700000}"/>
    <cellStyle name="40% - Accent5 6 2 3 2 3" xfId="28900" xr:uid="{00000000-0005-0000-0000-0000D7700000}"/>
    <cellStyle name="40% - Accent5 6 2 3 2 4" xfId="28901" xr:uid="{00000000-0005-0000-0000-0000D8700000}"/>
    <cellStyle name="40% - Accent5 6 2 3 3" xfId="28902" xr:uid="{00000000-0005-0000-0000-0000D9700000}"/>
    <cellStyle name="40% - Accent5 6 2 3 3 2" xfId="28903" xr:uid="{00000000-0005-0000-0000-0000DA700000}"/>
    <cellStyle name="40% - Accent5 6 2 3 3 2 2" xfId="28904" xr:uid="{00000000-0005-0000-0000-0000DB700000}"/>
    <cellStyle name="40% - Accent5 6 2 3 3 3" xfId="28905" xr:uid="{00000000-0005-0000-0000-0000DC700000}"/>
    <cellStyle name="40% - Accent5 6 2 3 3 4" xfId="28906" xr:uid="{00000000-0005-0000-0000-0000DD700000}"/>
    <cellStyle name="40% - Accent5 6 2 3 4" xfId="28907" xr:uid="{00000000-0005-0000-0000-0000DE700000}"/>
    <cellStyle name="40% - Accent5 6 2 3 4 2" xfId="28908" xr:uid="{00000000-0005-0000-0000-0000DF700000}"/>
    <cellStyle name="40% - Accent5 6 2 3 5" xfId="28909" xr:uid="{00000000-0005-0000-0000-0000E0700000}"/>
    <cellStyle name="40% - Accent5 6 2 3 6" xfId="28910" xr:uid="{00000000-0005-0000-0000-0000E1700000}"/>
    <cellStyle name="40% - Accent5 6 2 4" xfId="28911" xr:uid="{00000000-0005-0000-0000-0000E2700000}"/>
    <cellStyle name="40% - Accent5 6 2 4 2" xfId="28912" xr:uid="{00000000-0005-0000-0000-0000E3700000}"/>
    <cellStyle name="40% - Accent5 6 2 4 2 2" xfId="28913" xr:uid="{00000000-0005-0000-0000-0000E4700000}"/>
    <cellStyle name="40% - Accent5 6 2 4 3" xfId="28914" xr:uid="{00000000-0005-0000-0000-0000E5700000}"/>
    <cellStyle name="40% - Accent5 6 2 4 4" xfId="28915" xr:uid="{00000000-0005-0000-0000-0000E6700000}"/>
    <cellStyle name="40% - Accent5 6 2 5" xfId="28916" xr:uid="{00000000-0005-0000-0000-0000E7700000}"/>
    <cellStyle name="40% - Accent5 6 2 5 2" xfId="28917" xr:uid="{00000000-0005-0000-0000-0000E8700000}"/>
    <cellStyle name="40% - Accent5 6 2 5 2 2" xfId="28918" xr:uid="{00000000-0005-0000-0000-0000E9700000}"/>
    <cellStyle name="40% - Accent5 6 2 5 3" xfId="28919" xr:uid="{00000000-0005-0000-0000-0000EA700000}"/>
    <cellStyle name="40% - Accent5 6 2 5 4" xfId="28920" xr:uid="{00000000-0005-0000-0000-0000EB700000}"/>
    <cellStyle name="40% - Accent5 6 2 6" xfId="28921" xr:uid="{00000000-0005-0000-0000-0000EC700000}"/>
    <cellStyle name="40% - Accent5 6 2 6 2" xfId="28922" xr:uid="{00000000-0005-0000-0000-0000ED700000}"/>
    <cellStyle name="40% - Accent5 6 2 7" xfId="28923" xr:uid="{00000000-0005-0000-0000-0000EE700000}"/>
    <cellStyle name="40% - Accent5 6 2 8" xfId="28924" xr:uid="{00000000-0005-0000-0000-0000EF700000}"/>
    <cellStyle name="40% - Accent5 6 3" xfId="28925" xr:uid="{00000000-0005-0000-0000-0000F0700000}"/>
    <cellStyle name="40% - Accent5 6 3 2" xfId="28926" xr:uid="{00000000-0005-0000-0000-0000F1700000}"/>
    <cellStyle name="40% - Accent5 6 3 2 2" xfId="28927" xr:uid="{00000000-0005-0000-0000-0000F2700000}"/>
    <cellStyle name="40% - Accent5 6 3 2 2 2" xfId="28928" xr:uid="{00000000-0005-0000-0000-0000F3700000}"/>
    <cellStyle name="40% - Accent5 6 3 2 2 2 2" xfId="28929" xr:uid="{00000000-0005-0000-0000-0000F4700000}"/>
    <cellStyle name="40% - Accent5 6 3 2 2 3" xfId="28930" xr:uid="{00000000-0005-0000-0000-0000F5700000}"/>
    <cellStyle name="40% - Accent5 6 3 2 2 4" xfId="28931" xr:uid="{00000000-0005-0000-0000-0000F6700000}"/>
    <cellStyle name="40% - Accent5 6 3 2 3" xfId="28932" xr:uid="{00000000-0005-0000-0000-0000F7700000}"/>
    <cellStyle name="40% - Accent5 6 3 2 3 2" xfId="28933" xr:uid="{00000000-0005-0000-0000-0000F8700000}"/>
    <cellStyle name="40% - Accent5 6 3 2 3 2 2" xfId="28934" xr:uid="{00000000-0005-0000-0000-0000F9700000}"/>
    <cellStyle name="40% - Accent5 6 3 2 3 3" xfId="28935" xr:uid="{00000000-0005-0000-0000-0000FA700000}"/>
    <cellStyle name="40% - Accent5 6 3 2 3 4" xfId="28936" xr:uid="{00000000-0005-0000-0000-0000FB700000}"/>
    <cellStyle name="40% - Accent5 6 3 2 4" xfId="28937" xr:uid="{00000000-0005-0000-0000-0000FC700000}"/>
    <cellStyle name="40% - Accent5 6 3 2 4 2" xfId="28938" xr:uid="{00000000-0005-0000-0000-0000FD700000}"/>
    <cellStyle name="40% - Accent5 6 3 2 5" xfId="28939" xr:uid="{00000000-0005-0000-0000-0000FE700000}"/>
    <cellStyle name="40% - Accent5 6 3 2 6" xfId="28940" xr:uid="{00000000-0005-0000-0000-0000FF700000}"/>
    <cellStyle name="40% - Accent5 6 3 3" xfId="28941" xr:uid="{00000000-0005-0000-0000-000000710000}"/>
    <cellStyle name="40% - Accent5 6 3 3 2" xfId="28942" xr:uid="{00000000-0005-0000-0000-000001710000}"/>
    <cellStyle name="40% - Accent5 6 3 3 2 2" xfId="28943" xr:uid="{00000000-0005-0000-0000-000002710000}"/>
    <cellStyle name="40% - Accent5 6 3 3 3" xfId="28944" xr:uid="{00000000-0005-0000-0000-000003710000}"/>
    <cellStyle name="40% - Accent5 6 3 3 4" xfId="28945" xr:uid="{00000000-0005-0000-0000-000004710000}"/>
    <cellStyle name="40% - Accent5 6 3 4" xfId="28946" xr:uid="{00000000-0005-0000-0000-000005710000}"/>
    <cellStyle name="40% - Accent5 6 3 4 2" xfId="28947" xr:uid="{00000000-0005-0000-0000-000006710000}"/>
    <cellStyle name="40% - Accent5 6 3 4 2 2" xfId="28948" xr:uid="{00000000-0005-0000-0000-000007710000}"/>
    <cellStyle name="40% - Accent5 6 3 4 3" xfId="28949" xr:uid="{00000000-0005-0000-0000-000008710000}"/>
    <cellStyle name="40% - Accent5 6 3 4 4" xfId="28950" xr:uid="{00000000-0005-0000-0000-000009710000}"/>
    <cellStyle name="40% - Accent5 6 3 5" xfId="28951" xr:uid="{00000000-0005-0000-0000-00000A710000}"/>
    <cellStyle name="40% - Accent5 6 3 5 2" xfId="28952" xr:uid="{00000000-0005-0000-0000-00000B710000}"/>
    <cellStyle name="40% - Accent5 6 3 6" xfId="28953" xr:uid="{00000000-0005-0000-0000-00000C710000}"/>
    <cellStyle name="40% - Accent5 6 3 7" xfId="28954" xr:uid="{00000000-0005-0000-0000-00000D710000}"/>
    <cellStyle name="40% - Accent5 6 4" xfId="28955" xr:uid="{00000000-0005-0000-0000-00000E710000}"/>
    <cellStyle name="40% - Accent5 6 5" xfId="28956" xr:uid="{00000000-0005-0000-0000-00000F710000}"/>
    <cellStyle name="40% - Accent5 6 5 2" xfId="28957" xr:uid="{00000000-0005-0000-0000-000010710000}"/>
    <cellStyle name="40% - Accent5 6 5 2 2" xfId="28958" xr:uid="{00000000-0005-0000-0000-000011710000}"/>
    <cellStyle name="40% - Accent5 6 5 2 2 2" xfId="28959" xr:uid="{00000000-0005-0000-0000-000012710000}"/>
    <cellStyle name="40% - Accent5 6 5 2 3" xfId="28960" xr:uid="{00000000-0005-0000-0000-000013710000}"/>
    <cellStyle name="40% - Accent5 6 5 2 4" xfId="28961" xr:uid="{00000000-0005-0000-0000-000014710000}"/>
    <cellStyle name="40% - Accent5 6 5 3" xfId="28962" xr:uid="{00000000-0005-0000-0000-000015710000}"/>
    <cellStyle name="40% - Accent5 6 5 3 2" xfId="28963" xr:uid="{00000000-0005-0000-0000-000016710000}"/>
    <cellStyle name="40% - Accent5 6 5 3 2 2" xfId="28964" xr:uid="{00000000-0005-0000-0000-000017710000}"/>
    <cellStyle name="40% - Accent5 6 5 3 3" xfId="28965" xr:uid="{00000000-0005-0000-0000-000018710000}"/>
    <cellStyle name="40% - Accent5 6 5 3 4" xfId="28966" xr:uid="{00000000-0005-0000-0000-000019710000}"/>
    <cellStyle name="40% - Accent5 6 5 4" xfId="28967" xr:uid="{00000000-0005-0000-0000-00001A710000}"/>
    <cellStyle name="40% - Accent5 6 5 4 2" xfId="28968" xr:uid="{00000000-0005-0000-0000-00001B710000}"/>
    <cellStyle name="40% - Accent5 6 5 5" xfId="28969" xr:uid="{00000000-0005-0000-0000-00001C710000}"/>
    <cellStyle name="40% - Accent5 6 5 6" xfId="28970" xr:uid="{00000000-0005-0000-0000-00001D710000}"/>
    <cellStyle name="40% - Accent5 6 6" xfId="28971" xr:uid="{00000000-0005-0000-0000-00001E710000}"/>
    <cellStyle name="40% - Accent5 6 6 2" xfId="28972" xr:uid="{00000000-0005-0000-0000-00001F710000}"/>
    <cellStyle name="40% - Accent5 6 6 2 2" xfId="28973" xr:uid="{00000000-0005-0000-0000-000020710000}"/>
    <cellStyle name="40% - Accent5 6 6 3" xfId="28974" xr:uid="{00000000-0005-0000-0000-000021710000}"/>
    <cellStyle name="40% - Accent5 6 6 4" xfId="28975" xr:uid="{00000000-0005-0000-0000-000022710000}"/>
    <cellStyle name="40% - Accent5 6 7" xfId="28976" xr:uid="{00000000-0005-0000-0000-000023710000}"/>
    <cellStyle name="40% - Accent5 6 7 2" xfId="28977" xr:uid="{00000000-0005-0000-0000-000024710000}"/>
    <cellStyle name="40% - Accent5 6 7 2 2" xfId="28978" xr:uid="{00000000-0005-0000-0000-000025710000}"/>
    <cellStyle name="40% - Accent5 6 7 3" xfId="28979" xr:uid="{00000000-0005-0000-0000-000026710000}"/>
    <cellStyle name="40% - Accent5 6 7 4" xfId="28980" xr:uid="{00000000-0005-0000-0000-000027710000}"/>
    <cellStyle name="40% - Accent5 6 8" xfId="28981" xr:uid="{00000000-0005-0000-0000-000028710000}"/>
    <cellStyle name="40% - Accent5 6 8 2" xfId="28982" xr:uid="{00000000-0005-0000-0000-000029710000}"/>
    <cellStyle name="40% - Accent5 6 9" xfId="28983" xr:uid="{00000000-0005-0000-0000-00002A710000}"/>
    <cellStyle name="40% - Accent5 7" xfId="28984" xr:uid="{00000000-0005-0000-0000-00002B710000}"/>
    <cellStyle name="40% - Accent5 7 10" xfId="28985" xr:uid="{00000000-0005-0000-0000-00002C710000}"/>
    <cellStyle name="40% - Accent5 7 2" xfId="28986" xr:uid="{00000000-0005-0000-0000-00002D710000}"/>
    <cellStyle name="40% - Accent5 7 2 2" xfId="28987" xr:uid="{00000000-0005-0000-0000-00002E710000}"/>
    <cellStyle name="40% - Accent5 7 2 2 2" xfId="28988" xr:uid="{00000000-0005-0000-0000-00002F710000}"/>
    <cellStyle name="40% - Accent5 7 2 2 2 2" xfId="28989" xr:uid="{00000000-0005-0000-0000-000030710000}"/>
    <cellStyle name="40% - Accent5 7 2 2 2 2 2" xfId="28990" xr:uid="{00000000-0005-0000-0000-000031710000}"/>
    <cellStyle name="40% - Accent5 7 2 2 2 2 2 2" xfId="28991" xr:uid="{00000000-0005-0000-0000-000032710000}"/>
    <cellStyle name="40% - Accent5 7 2 2 2 2 3" xfId="28992" xr:uid="{00000000-0005-0000-0000-000033710000}"/>
    <cellStyle name="40% - Accent5 7 2 2 2 2 4" xfId="28993" xr:uid="{00000000-0005-0000-0000-000034710000}"/>
    <cellStyle name="40% - Accent5 7 2 2 2 3" xfId="28994" xr:uid="{00000000-0005-0000-0000-000035710000}"/>
    <cellStyle name="40% - Accent5 7 2 2 2 3 2" xfId="28995" xr:uid="{00000000-0005-0000-0000-000036710000}"/>
    <cellStyle name="40% - Accent5 7 2 2 2 3 2 2" xfId="28996" xr:uid="{00000000-0005-0000-0000-000037710000}"/>
    <cellStyle name="40% - Accent5 7 2 2 2 3 3" xfId="28997" xr:uid="{00000000-0005-0000-0000-000038710000}"/>
    <cellStyle name="40% - Accent5 7 2 2 2 3 4" xfId="28998" xr:uid="{00000000-0005-0000-0000-000039710000}"/>
    <cellStyle name="40% - Accent5 7 2 2 2 4" xfId="28999" xr:uid="{00000000-0005-0000-0000-00003A710000}"/>
    <cellStyle name="40% - Accent5 7 2 2 2 4 2" xfId="29000" xr:uid="{00000000-0005-0000-0000-00003B710000}"/>
    <cellStyle name="40% - Accent5 7 2 2 2 5" xfId="29001" xr:uid="{00000000-0005-0000-0000-00003C710000}"/>
    <cellStyle name="40% - Accent5 7 2 2 2 6" xfId="29002" xr:uid="{00000000-0005-0000-0000-00003D710000}"/>
    <cellStyle name="40% - Accent5 7 2 2 3" xfId="29003" xr:uid="{00000000-0005-0000-0000-00003E710000}"/>
    <cellStyle name="40% - Accent5 7 2 2 3 2" xfId="29004" xr:uid="{00000000-0005-0000-0000-00003F710000}"/>
    <cellStyle name="40% - Accent5 7 2 2 3 2 2" xfId="29005" xr:uid="{00000000-0005-0000-0000-000040710000}"/>
    <cellStyle name="40% - Accent5 7 2 2 3 3" xfId="29006" xr:uid="{00000000-0005-0000-0000-000041710000}"/>
    <cellStyle name="40% - Accent5 7 2 2 3 4" xfId="29007" xr:uid="{00000000-0005-0000-0000-000042710000}"/>
    <cellStyle name="40% - Accent5 7 2 2 4" xfId="29008" xr:uid="{00000000-0005-0000-0000-000043710000}"/>
    <cellStyle name="40% - Accent5 7 2 2 4 2" xfId="29009" xr:uid="{00000000-0005-0000-0000-000044710000}"/>
    <cellStyle name="40% - Accent5 7 2 2 4 2 2" xfId="29010" xr:uid="{00000000-0005-0000-0000-000045710000}"/>
    <cellStyle name="40% - Accent5 7 2 2 4 3" xfId="29011" xr:uid="{00000000-0005-0000-0000-000046710000}"/>
    <cellStyle name="40% - Accent5 7 2 2 4 4" xfId="29012" xr:uid="{00000000-0005-0000-0000-000047710000}"/>
    <cellStyle name="40% - Accent5 7 2 2 5" xfId="29013" xr:uid="{00000000-0005-0000-0000-000048710000}"/>
    <cellStyle name="40% - Accent5 7 2 2 5 2" xfId="29014" xr:uid="{00000000-0005-0000-0000-000049710000}"/>
    <cellStyle name="40% - Accent5 7 2 2 6" xfId="29015" xr:uid="{00000000-0005-0000-0000-00004A710000}"/>
    <cellStyle name="40% - Accent5 7 2 2 7" xfId="29016" xr:uid="{00000000-0005-0000-0000-00004B710000}"/>
    <cellStyle name="40% - Accent5 7 2 3" xfId="29017" xr:uid="{00000000-0005-0000-0000-00004C710000}"/>
    <cellStyle name="40% - Accent5 7 2 3 2" xfId="29018" xr:uid="{00000000-0005-0000-0000-00004D710000}"/>
    <cellStyle name="40% - Accent5 7 2 3 2 2" xfId="29019" xr:uid="{00000000-0005-0000-0000-00004E710000}"/>
    <cellStyle name="40% - Accent5 7 2 3 2 2 2" xfId="29020" xr:uid="{00000000-0005-0000-0000-00004F710000}"/>
    <cellStyle name="40% - Accent5 7 2 3 2 3" xfId="29021" xr:uid="{00000000-0005-0000-0000-000050710000}"/>
    <cellStyle name="40% - Accent5 7 2 3 2 4" xfId="29022" xr:uid="{00000000-0005-0000-0000-000051710000}"/>
    <cellStyle name="40% - Accent5 7 2 3 3" xfId="29023" xr:uid="{00000000-0005-0000-0000-000052710000}"/>
    <cellStyle name="40% - Accent5 7 2 3 3 2" xfId="29024" xr:uid="{00000000-0005-0000-0000-000053710000}"/>
    <cellStyle name="40% - Accent5 7 2 3 3 2 2" xfId="29025" xr:uid="{00000000-0005-0000-0000-000054710000}"/>
    <cellStyle name="40% - Accent5 7 2 3 3 3" xfId="29026" xr:uid="{00000000-0005-0000-0000-000055710000}"/>
    <cellStyle name="40% - Accent5 7 2 3 3 4" xfId="29027" xr:uid="{00000000-0005-0000-0000-000056710000}"/>
    <cellStyle name="40% - Accent5 7 2 3 4" xfId="29028" xr:uid="{00000000-0005-0000-0000-000057710000}"/>
    <cellStyle name="40% - Accent5 7 2 3 4 2" xfId="29029" xr:uid="{00000000-0005-0000-0000-000058710000}"/>
    <cellStyle name="40% - Accent5 7 2 3 5" xfId="29030" xr:uid="{00000000-0005-0000-0000-000059710000}"/>
    <cellStyle name="40% - Accent5 7 2 3 6" xfId="29031" xr:uid="{00000000-0005-0000-0000-00005A710000}"/>
    <cellStyle name="40% - Accent5 7 2 4" xfId="29032" xr:uid="{00000000-0005-0000-0000-00005B710000}"/>
    <cellStyle name="40% - Accent5 7 2 4 2" xfId="29033" xr:uid="{00000000-0005-0000-0000-00005C710000}"/>
    <cellStyle name="40% - Accent5 7 2 4 2 2" xfId="29034" xr:uid="{00000000-0005-0000-0000-00005D710000}"/>
    <cellStyle name="40% - Accent5 7 2 4 3" xfId="29035" xr:uid="{00000000-0005-0000-0000-00005E710000}"/>
    <cellStyle name="40% - Accent5 7 2 4 4" xfId="29036" xr:uid="{00000000-0005-0000-0000-00005F710000}"/>
    <cellStyle name="40% - Accent5 7 2 5" xfId="29037" xr:uid="{00000000-0005-0000-0000-000060710000}"/>
    <cellStyle name="40% - Accent5 7 2 5 2" xfId="29038" xr:uid="{00000000-0005-0000-0000-000061710000}"/>
    <cellStyle name="40% - Accent5 7 2 5 2 2" xfId="29039" xr:uid="{00000000-0005-0000-0000-000062710000}"/>
    <cellStyle name="40% - Accent5 7 2 5 3" xfId="29040" xr:uid="{00000000-0005-0000-0000-000063710000}"/>
    <cellStyle name="40% - Accent5 7 2 5 4" xfId="29041" xr:uid="{00000000-0005-0000-0000-000064710000}"/>
    <cellStyle name="40% - Accent5 7 2 6" xfId="29042" xr:uid="{00000000-0005-0000-0000-000065710000}"/>
    <cellStyle name="40% - Accent5 7 2 6 2" xfId="29043" xr:uid="{00000000-0005-0000-0000-000066710000}"/>
    <cellStyle name="40% - Accent5 7 2 7" xfId="29044" xr:uid="{00000000-0005-0000-0000-000067710000}"/>
    <cellStyle name="40% - Accent5 7 2 8" xfId="29045" xr:uid="{00000000-0005-0000-0000-000068710000}"/>
    <cellStyle name="40% - Accent5 7 3" xfId="29046" xr:uid="{00000000-0005-0000-0000-000069710000}"/>
    <cellStyle name="40% - Accent5 7 3 2" xfId="29047" xr:uid="{00000000-0005-0000-0000-00006A710000}"/>
    <cellStyle name="40% - Accent5 7 3 2 2" xfId="29048" xr:uid="{00000000-0005-0000-0000-00006B710000}"/>
    <cellStyle name="40% - Accent5 7 3 2 2 2" xfId="29049" xr:uid="{00000000-0005-0000-0000-00006C710000}"/>
    <cellStyle name="40% - Accent5 7 3 2 2 2 2" xfId="29050" xr:uid="{00000000-0005-0000-0000-00006D710000}"/>
    <cellStyle name="40% - Accent5 7 3 2 2 3" xfId="29051" xr:uid="{00000000-0005-0000-0000-00006E710000}"/>
    <cellStyle name="40% - Accent5 7 3 2 2 4" xfId="29052" xr:uid="{00000000-0005-0000-0000-00006F710000}"/>
    <cellStyle name="40% - Accent5 7 3 2 3" xfId="29053" xr:uid="{00000000-0005-0000-0000-000070710000}"/>
    <cellStyle name="40% - Accent5 7 3 2 3 2" xfId="29054" xr:uid="{00000000-0005-0000-0000-000071710000}"/>
    <cellStyle name="40% - Accent5 7 3 2 3 2 2" xfId="29055" xr:uid="{00000000-0005-0000-0000-000072710000}"/>
    <cellStyle name="40% - Accent5 7 3 2 3 3" xfId="29056" xr:uid="{00000000-0005-0000-0000-000073710000}"/>
    <cellStyle name="40% - Accent5 7 3 2 3 4" xfId="29057" xr:uid="{00000000-0005-0000-0000-000074710000}"/>
    <cellStyle name="40% - Accent5 7 3 2 4" xfId="29058" xr:uid="{00000000-0005-0000-0000-000075710000}"/>
    <cellStyle name="40% - Accent5 7 3 2 4 2" xfId="29059" xr:uid="{00000000-0005-0000-0000-000076710000}"/>
    <cellStyle name="40% - Accent5 7 3 2 5" xfId="29060" xr:uid="{00000000-0005-0000-0000-000077710000}"/>
    <cellStyle name="40% - Accent5 7 3 2 6" xfId="29061" xr:uid="{00000000-0005-0000-0000-000078710000}"/>
    <cellStyle name="40% - Accent5 7 3 3" xfId="29062" xr:uid="{00000000-0005-0000-0000-000079710000}"/>
    <cellStyle name="40% - Accent5 7 3 3 2" xfId="29063" xr:uid="{00000000-0005-0000-0000-00007A710000}"/>
    <cellStyle name="40% - Accent5 7 3 3 2 2" xfId="29064" xr:uid="{00000000-0005-0000-0000-00007B710000}"/>
    <cellStyle name="40% - Accent5 7 3 3 3" xfId="29065" xr:uid="{00000000-0005-0000-0000-00007C710000}"/>
    <cellStyle name="40% - Accent5 7 3 3 4" xfId="29066" xr:uid="{00000000-0005-0000-0000-00007D710000}"/>
    <cellStyle name="40% - Accent5 7 3 4" xfId="29067" xr:uid="{00000000-0005-0000-0000-00007E710000}"/>
    <cellStyle name="40% - Accent5 7 3 4 2" xfId="29068" xr:uid="{00000000-0005-0000-0000-00007F710000}"/>
    <cellStyle name="40% - Accent5 7 3 4 2 2" xfId="29069" xr:uid="{00000000-0005-0000-0000-000080710000}"/>
    <cellStyle name="40% - Accent5 7 3 4 3" xfId="29070" xr:uid="{00000000-0005-0000-0000-000081710000}"/>
    <cellStyle name="40% - Accent5 7 3 4 4" xfId="29071" xr:uid="{00000000-0005-0000-0000-000082710000}"/>
    <cellStyle name="40% - Accent5 7 3 5" xfId="29072" xr:uid="{00000000-0005-0000-0000-000083710000}"/>
    <cellStyle name="40% - Accent5 7 3 5 2" xfId="29073" xr:uid="{00000000-0005-0000-0000-000084710000}"/>
    <cellStyle name="40% - Accent5 7 3 6" xfId="29074" xr:uid="{00000000-0005-0000-0000-000085710000}"/>
    <cellStyle name="40% - Accent5 7 3 7" xfId="29075" xr:uid="{00000000-0005-0000-0000-000086710000}"/>
    <cellStyle name="40% - Accent5 7 4" xfId="29076" xr:uid="{00000000-0005-0000-0000-000087710000}"/>
    <cellStyle name="40% - Accent5 7 5" xfId="29077" xr:uid="{00000000-0005-0000-0000-000088710000}"/>
    <cellStyle name="40% - Accent5 7 5 2" xfId="29078" xr:uid="{00000000-0005-0000-0000-000089710000}"/>
    <cellStyle name="40% - Accent5 7 5 2 2" xfId="29079" xr:uid="{00000000-0005-0000-0000-00008A710000}"/>
    <cellStyle name="40% - Accent5 7 5 2 2 2" xfId="29080" xr:uid="{00000000-0005-0000-0000-00008B710000}"/>
    <cellStyle name="40% - Accent5 7 5 2 3" xfId="29081" xr:uid="{00000000-0005-0000-0000-00008C710000}"/>
    <cellStyle name="40% - Accent5 7 5 2 4" xfId="29082" xr:uid="{00000000-0005-0000-0000-00008D710000}"/>
    <cellStyle name="40% - Accent5 7 5 3" xfId="29083" xr:uid="{00000000-0005-0000-0000-00008E710000}"/>
    <cellStyle name="40% - Accent5 7 5 3 2" xfId="29084" xr:uid="{00000000-0005-0000-0000-00008F710000}"/>
    <cellStyle name="40% - Accent5 7 5 3 2 2" xfId="29085" xr:uid="{00000000-0005-0000-0000-000090710000}"/>
    <cellStyle name="40% - Accent5 7 5 3 3" xfId="29086" xr:uid="{00000000-0005-0000-0000-000091710000}"/>
    <cellStyle name="40% - Accent5 7 5 3 4" xfId="29087" xr:uid="{00000000-0005-0000-0000-000092710000}"/>
    <cellStyle name="40% - Accent5 7 5 4" xfId="29088" xr:uid="{00000000-0005-0000-0000-000093710000}"/>
    <cellStyle name="40% - Accent5 7 5 4 2" xfId="29089" xr:uid="{00000000-0005-0000-0000-000094710000}"/>
    <cellStyle name="40% - Accent5 7 5 5" xfId="29090" xr:uid="{00000000-0005-0000-0000-000095710000}"/>
    <cellStyle name="40% - Accent5 7 5 6" xfId="29091" xr:uid="{00000000-0005-0000-0000-000096710000}"/>
    <cellStyle name="40% - Accent5 7 6" xfId="29092" xr:uid="{00000000-0005-0000-0000-000097710000}"/>
    <cellStyle name="40% - Accent5 7 6 2" xfId="29093" xr:uid="{00000000-0005-0000-0000-000098710000}"/>
    <cellStyle name="40% - Accent5 7 6 2 2" xfId="29094" xr:uid="{00000000-0005-0000-0000-000099710000}"/>
    <cellStyle name="40% - Accent5 7 6 3" xfId="29095" xr:uid="{00000000-0005-0000-0000-00009A710000}"/>
    <cellStyle name="40% - Accent5 7 6 4" xfId="29096" xr:uid="{00000000-0005-0000-0000-00009B710000}"/>
    <cellStyle name="40% - Accent5 7 7" xfId="29097" xr:uid="{00000000-0005-0000-0000-00009C710000}"/>
    <cellStyle name="40% - Accent5 7 7 2" xfId="29098" xr:uid="{00000000-0005-0000-0000-00009D710000}"/>
    <cellStyle name="40% - Accent5 7 7 2 2" xfId="29099" xr:uid="{00000000-0005-0000-0000-00009E710000}"/>
    <cellStyle name="40% - Accent5 7 7 3" xfId="29100" xr:uid="{00000000-0005-0000-0000-00009F710000}"/>
    <cellStyle name="40% - Accent5 7 7 4" xfId="29101" xr:uid="{00000000-0005-0000-0000-0000A0710000}"/>
    <cellStyle name="40% - Accent5 7 8" xfId="29102" xr:uid="{00000000-0005-0000-0000-0000A1710000}"/>
    <cellStyle name="40% - Accent5 7 8 2" xfId="29103" xr:uid="{00000000-0005-0000-0000-0000A2710000}"/>
    <cellStyle name="40% - Accent5 7 9" xfId="29104" xr:uid="{00000000-0005-0000-0000-0000A3710000}"/>
    <cellStyle name="40% - Accent5 8" xfId="29105" xr:uid="{00000000-0005-0000-0000-0000A4710000}"/>
    <cellStyle name="40% - Accent5 8 10" xfId="29106" xr:uid="{00000000-0005-0000-0000-0000A5710000}"/>
    <cellStyle name="40% - Accent5 8 2" xfId="29107" xr:uid="{00000000-0005-0000-0000-0000A6710000}"/>
    <cellStyle name="40% - Accent5 8 2 2" xfId="29108" xr:uid="{00000000-0005-0000-0000-0000A7710000}"/>
    <cellStyle name="40% - Accent5 8 2 2 2" xfId="29109" xr:uid="{00000000-0005-0000-0000-0000A8710000}"/>
    <cellStyle name="40% - Accent5 8 2 2 2 2" xfId="29110" xr:uid="{00000000-0005-0000-0000-0000A9710000}"/>
    <cellStyle name="40% - Accent5 8 2 2 2 2 2" xfId="29111" xr:uid="{00000000-0005-0000-0000-0000AA710000}"/>
    <cellStyle name="40% - Accent5 8 2 2 2 2 2 2" xfId="29112" xr:uid="{00000000-0005-0000-0000-0000AB710000}"/>
    <cellStyle name="40% - Accent5 8 2 2 2 2 3" xfId="29113" xr:uid="{00000000-0005-0000-0000-0000AC710000}"/>
    <cellStyle name="40% - Accent5 8 2 2 2 2 4" xfId="29114" xr:uid="{00000000-0005-0000-0000-0000AD710000}"/>
    <cellStyle name="40% - Accent5 8 2 2 2 3" xfId="29115" xr:uid="{00000000-0005-0000-0000-0000AE710000}"/>
    <cellStyle name="40% - Accent5 8 2 2 2 3 2" xfId="29116" xr:uid="{00000000-0005-0000-0000-0000AF710000}"/>
    <cellStyle name="40% - Accent5 8 2 2 2 3 2 2" xfId="29117" xr:uid="{00000000-0005-0000-0000-0000B0710000}"/>
    <cellStyle name="40% - Accent5 8 2 2 2 3 3" xfId="29118" xr:uid="{00000000-0005-0000-0000-0000B1710000}"/>
    <cellStyle name="40% - Accent5 8 2 2 2 3 4" xfId="29119" xr:uid="{00000000-0005-0000-0000-0000B2710000}"/>
    <cellStyle name="40% - Accent5 8 2 2 2 4" xfId="29120" xr:uid="{00000000-0005-0000-0000-0000B3710000}"/>
    <cellStyle name="40% - Accent5 8 2 2 2 4 2" xfId="29121" xr:uid="{00000000-0005-0000-0000-0000B4710000}"/>
    <cellStyle name="40% - Accent5 8 2 2 2 5" xfId="29122" xr:uid="{00000000-0005-0000-0000-0000B5710000}"/>
    <cellStyle name="40% - Accent5 8 2 2 2 6" xfId="29123" xr:uid="{00000000-0005-0000-0000-0000B6710000}"/>
    <cellStyle name="40% - Accent5 8 2 2 3" xfId="29124" xr:uid="{00000000-0005-0000-0000-0000B7710000}"/>
    <cellStyle name="40% - Accent5 8 2 2 3 2" xfId="29125" xr:uid="{00000000-0005-0000-0000-0000B8710000}"/>
    <cellStyle name="40% - Accent5 8 2 2 3 2 2" xfId="29126" xr:uid="{00000000-0005-0000-0000-0000B9710000}"/>
    <cellStyle name="40% - Accent5 8 2 2 3 3" xfId="29127" xr:uid="{00000000-0005-0000-0000-0000BA710000}"/>
    <cellStyle name="40% - Accent5 8 2 2 3 4" xfId="29128" xr:uid="{00000000-0005-0000-0000-0000BB710000}"/>
    <cellStyle name="40% - Accent5 8 2 2 4" xfId="29129" xr:uid="{00000000-0005-0000-0000-0000BC710000}"/>
    <cellStyle name="40% - Accent5 8 2 2 4 2" xfId="29130" xr:uid="{00000000-0005-0000-0000-0000BD710000}"/>
    <cellStyle name="40% - Accent5 8 2 2 4 2 2" xfId="29131" xr:uid="{00000000-0005-0000-0000-0000BE710000}"/>
    <cellStyle name="40% - Accent5 8 2 2 4 3" xfId="29132" xr:uid="{00000000-0005-0000-0000-0000BF710000}"/>
    <cellStyle name="40% - Accent5 8 2 2 4 4" xfId="29133" xr:uid="{00000000-0005-0000-0000-0000C0710000}"/>
    <cellStyle name="40% - Accent5 8 2 2 5" xfId="29134" xr:uid="{00000000-0005-0000-0000-0000C1710000}"/>
    <cellStyle name="40% - Accent5 8 2 2 5 2" xfId="29135" xr:uid="{00000000-0005-0000-0000-0000C2710000}"/>
    <cellStyle name="40% - Accent5 8 2 2 6" xfId="29136" xr:uid="{00000000-0005-0000-0000-0000C3710000}"/>
    <cellStyle name="40% - Accent5 8 2 2 7" xfId="29137" xr:uid="{00000000-0005-0000-0000-0000C4710000}"/>
    <cellStyle name="40% - Accent5 8 2 3" xfId="29138" xr:uid="{00000000-0005-0000-0000-0000C5710000}"/>
    <cellStyle name="40% - Accent5 8 2 3 2" xfId="29139" xr:uid="{00000000-0005-0000-0000-0000C6710000}"/>
    <cellStyle name="40% - Accent5 8 2 3 2 2" xfId="29140" xr:uid="{00000000-0005-0000-0000-0000C7710000}"/>
    <cellStyle name="40% - Accent5 8 2 3 2 2 2" xfId="29141" xr:uid="{00000000-0005-0000-0000-0000C8710000}"/>
    <cellStyle name="40% - Accent5 8 2 3 2 3" xfId="29142" xr:uid="{00000000-0005-0000-0000-0000C9710000}"/>
    <cellStyle name="40% - Accent5 8 2 3 2 4" xfId="29143" xr:uid="{00000000-0005-0000-0000-0000CA710000}"/>
    <cellStyle name="40% - Accent5 8 2 3 3" xfId="29144" xr:uid="{00000000-0005-0000-0000-0000CB710000}"/>
    <cellStyle name="40% - Accent5 8 2 3 3 2" xfId="29145" xr:uid="{00000000-0005-0000-0000-0000CC710000}"/>
    <cellStyle name="40% - Accent5 8 2 3 3 2 2" xfId="29146" xr:uid="{00000000-0005-0000-0000-0000CD710000}"/>
    <cellStyle name="40% - Accent5 8 2 3 3 3" xfId="29147" xr:uid="{00000000-0005-0000-0000-0000CE710000}"/>
    <cellStyle name="40% - Accent5 8 2 3 3 4" xfId="29148" xr:uid="{00000000-0005-0000-0000-0000CF710000}"/>
    <cellStyle name="40% - Accent5 8 2 3 4" xfId="29149" xr:uid="{00000000-0005-0000-0000-0000D0710000}"/>
    <cellStyle name="40% - Accent5 8 2 3 4 2" xfId="29150" xr:uid="{00000000-0005-0000-0000-0000D1710000}"/>
    <cellStyle name="40% - Accent5 8 2 3 5" xfId="29151" xr:uid="{00000000-0005-0000-0000-0000D2710000}"/>
    <cellStyle name="40% - Accent5 8 2 3 6" xfId="29152" xr:uid="{00000000-0005-0000-0000-0000D3710000}"/>
    <cellStyle name="40% - Accent5 8 2 4" xfId="29153" xr:uid="{00000000-0005-0000-0000-0000D4710000}"/>
    <cellStyle name="40% - Accent5 8 2 4 2" xfId="29154" xr:uid="{00000000-0005-0000-0000-0000D5710000}"/>
    <cellStyle name="40% - Accent5 8 2 4 2 2" xfId="29155" xr:uid="{00000000-0005-0000-0000-0000D6710000}"/>
    <cellStyle name="40% - Accent5 8 2 4 3" xfId="29156" xr:uid="{00000000-0005-0000-0000-0000D7710000}"/>
    <cellStyle name="40% - Accent5 8 2 4 4" xfId="29157" xr:uid="{00000000-0005-0000-0000-0000D8710000}"/>
    <cellStyle name="40% - Accent5 8 2 5" xfId="29158" xr:uid="{00000000-0005-0000-0000-0000D9710000}"/>
    <cellStyle name="40% - Accent5 8 2 5 2" xfId="29159" xr:uid="{00000000-0005-0000-0000-0000DA710000}"/>
    <cellStyle name="40% - Accent5 8 2 5 2 2" xfId="29160" xr:uid="{00000000-0005-0000-0000-0000DB710000}"/>
    <cellStyle name="40% - Accent5 8 2 5 3" xfId="29161" xr:uid="{00000000-0005-0000-0000-0000DC710000}"/>
    <cellStyle name="40% - Accent5 8 2 5 4" xfId="29162" xr:uid="{00000000-0005-0000-0000-0000DD710000}"/>
    <cellStyle name="40% - Accent5 8 2 6" xfId="29163" xr:uid="{00000000-0005-0000-0000-0000DE710000}"/>
    <cellStyle name="40% - Accent5 8 2 6 2" xfId="29164" xr:uid="{00000000-0005-0000-0000-0000DF710000}"/>
    <cellStyle name="40% - Accent5 8 2 7" xfId="29165" xr:uid="{00000000-0005-0000-0000-0000E0710000}"/>
    <cellStyle name="40% - Accent5 8 2 8" xfId="29166" xr:uid="{00000000-0005-0000-0000-0000E1710000}"/>
    <cellStyle name="40% - Accent5 8 3" xfId="29167" xr:uid="{00000000-0005-0000-0000-0000E2710000}"/>
    <cellStyle name="40% - Accent5 8 3 2" xfId="29168" xr:uid="{00000000-0005-0000-0000-0000E3710000}"/>
    <cellStyle name="40% - Accent5 8 3 2 2" xfId="29169" xr:uid="{00000000-0005-0000-0000-0000E4710000}"/>
    <cellStyle name="40% - Accent5 8 3 2 2 2" xfId="29170" xr:uid="{00000000-0005-0000-0000-0000E5710000}"/>
    <cellStyle name="40% - Accent5 8 3 2 2 2 2" xfId="29171" xr:uid="{00000000-0005-0000-0000-0000E6710000}"/>
    <cellStyle name="40% - Accent5 8 3 2 2 3" xfId="29172" xr:uid="{00000000-0005-0000-0000-0000E7710000}"/>
    <cellStyle name="40% - Accent5 8 3 2 2 4" xfId="29173" xr:uid="{00000000-0005-0000-0000-0000E8710000}"/>
    <cellStyle name="40% - Accent5 8 3 2 3" xfId="29174" xr:uid="{00000000-0005-0000-0000-0000E9710000}"/>
    <cellStyle name="40% - Accent5 8 3 2 3 2" xfId="29175" xr:uid="{00000000-0005-0000-0000-0000EA710000}"/>
    <cellStyle name="40% - Accent5 8 3 2 3 2 2" xfId="29176" xr:uid="{00000000-0005-0000-0000-0000EB710000}"/>
    <cellStyle name="40% - Accent5 8 3 2 3 3" xfId="29177" xr:uid="{00000000-0005-0000-0000-0000EC710000}"/>
    <cellStyle name="40% - Accent5 8 3 2 3 4" xfId="29178" xr:uid="{00000000-0005-0000-0000-0000ED710000}"/>
    <cellStyle name="40% - Accent5 8 3 2 4" xfId="29179" xr:uid="{00000000-0005-0000-0000-0000EE710000}"/>
    <cellStyle name="40% - Accent5 8 3 2 4 2" xfId="29180" xr:uid="{00000000-0005-0000-0000-0000EF710000}"/>
    <cellStyle name="40% - Accent5 8 3 2 5" xfId="29181" xr:uid="{00000000-0005-0000-0000-0000F0710000}"/>
    <cellStyle name="40% - Accent5 8 3 2 6" xfId="29182" xr:uid="{00000000-0005-0000-0000-0000F1710000}"/>
    <cellStyle name="40% - Accent5 8 3 3" xfId="29183" xr:uid="{00000000-0005-0000-0000-0000F2710000}"/>
    <cellStyle name="40% - Accent5 8 3 3 2" xfId="29184" xr:uid="{00000000-0005-0000-0000-0000F3710000}"/>
    <cellStyle name="40% - Accent5 8 3 3 2 2" xfId="29185" xr:uid="{00000000-0005-0000-0000-0000F4710000}"/>
    <cellStyle name="40% - Accent5 8 3 3 3" xfId="29186" xr:uid="{00000000-0005-0000-0000-0000F5710000}"/>
    <cellStyle name="40% - Accent5 8 3 3 4" xfId="29187" xr:uid="{00000000-0005-0000-0000-0000F6710000}"/>
    <cellStyle name="40% - Accent5 8 3 4" xfId="29188" xr:uid="{00000000-0005-0000-0000-0000F7710000}"/>
    <cellStyle name="40% - Accent5 8 3 4 2" xfId="29189" xr:uid="{00000000-0005-0000-0000-0000F8710000}"/>
    <cellStyle name="40% - Accent5 8 3 4 2 2" xfId="29190" xr:uid="{00000000-0005-0000-0000-0000F9710000}"/>
    <cellStyle name="40% - Accent5 8 3 4 3" xfId="29191" xr:uid="{00000000-0005-0000-0000-0000FA710000}"/>
    <cellStyle name="40% - Accent5 8 3 4 4" xfId="29192" xr:uid="{00000000-0005-0000-0000-0000FB710000}"/>
    <cellStyle name="40% - Accent5 8 3 5" xfId="29193" xr:uid="{00000000-0005-0000-0000-0000FC710000}"/>
    <cellStyle name="40% - Accent5 8 3 5 2" xfId="29194" xr:uid="{00000000-0005-0000-0000-0000FD710000}"/>
    <cellStyle name="40% - Accent5 8 3 6" xfId="29195" xr:uid="{00000000-0005-0000-0000-0000FE710000}"/>
    <cellStyle name="40% - Accent5 8 3 7" xfId="29196" xr:uid="{00000000-0005-0000-0000-0000FF710000}"/>
    <cellStyle name="40% - Accent5 8 4" xfId="29197" xr:uid="{00000000-0005-0000-0000-000000720000}"/>
    <cellStyle name="40% - Accent5 8 5" xfId="29198" xr:uid="{00000000-0005-0000-0000-000001720000}"/>
    <cellStyle name="40% - Accent5 8 5 2" xfId="29199" xr:uid="{00000000-0005-0000-0000-000002720000}"/>
    <cellStyle name="40% - Accent5 8 5 2 2" xfId="29200" xr:uid="{00000000-0005-0000-0000-000003720000}"/>
    <cellStyle name="40% - Accent5 8 5 2 2 2" xfId="29201" xr:uid="{00000000-0005-0000-0000-000004720000}"/>
    <cellStyle name="40% - Accent5 8 5 2 3" xfId="29202" xr:uid="{00000000-0005-0000-0000-000005720000}"/>
    <cellStyle name="40% - Accent5 8 5 2 4" xfId="29203" xr:uid="{00000000-0005-0000-0000-000006720000}"/>
    <cellStyle name="40% - Accent5 8 5 3" xfId="29204" xr:uid="{00000000-0005-0000-0000-000007720000}"/>
    <cellStyle name="40% - Accent5 8 5 3 2" xfId="29205" xr:uid="{00000000-0005-0000-0000-000008720000}"/>
    <cellStyle name="40% - Accent5 8 5 3 2 2" xfId="29206" xr:uid="{00000000-0005-0000-0000-000009720000}"/>
    <cellStyle name="40% - Accent5 8 5 3 3" xfId="29207" xr:uid="{00000000-0005-0000-0000-00000A720000}"/>
    <cellStyle name="40% - Accent5 8 5 3 4" xfId="29208" xr:uid="{00000000-0005-0000-0000-00000B720000}"/>
    <cellStyle name="40% - Accent5 8 5 4" xfId="29209" xr:uid="{00000000-0005-0000-0000-00000C720000}"/>
    <cellStyle name="40% - Accent5 8 5 4 2" xfId="29210" xr:uid="{00000000-0005-0000-0000-00000D720000}"/>
    <cellStyle name="40% - Accent5 8 5 5" xfId="29211" xr:uid="{00000000-0005-0000-0000-00000E720000}"/>
    <cellStyle name="40% - Accent5 8 5 6" xfId="29212" xr:uid="{00000000-0005-0000-0000-00000F720000}"/>
    <cellStyle name="40% - Accent5 8 6" xfId="29213" xr:uid="{00000000-0005-0000-0000-000010720000}"/>
    <cellStyle name="40% - Accent5 8 6 2" xfId="29214" xr:uid="{00000000-0005-0000-0000-000011720000}"/>
    <cellStyle name="40% - Accent5 8 6 2 2" xfId="29215" xr:uid="{00000000-0005-0000-0000-000012720000}"/>
    <cellStyle name="40% - Accent5 8 6 3" xfId="29216" xr:uid="{00000000-0005-0000-0000-000013720000}"/>
    <cellStyle name="40% - Accent5 8 6 4" xfId="29217" xr:uid="{00000000-0005-0000-0000-000014720000}"/>
    <cellStyle name="40% - Accent5 8 7" xfId="29218" xr:uid="{00000000-0005-0000-0000-000015720000}"/>
    <cellStyle name="40% - Accent5 8 7 2" xfId="29219" xr:uid="{00000000-0005-0000-0000-000016720000}"/>
    <cellStyle name="40% - Accent5 8 7 2 2" xfId="29220" xr:uid="{00000000-0005-0000-0000-000017720000}"/>
    <cellStyle name="40% - Accent5 8 7 3" xfId="29221" xr:uid="{00000000-0005-0000-0000-000018720000}"/>
    <cellStyle name="40% - Accent5 8 7 4" xfId="29222" xr:uid="{00000000-0005-0000-0000-000019720000}"/>
    <cellStyle name="40% - Accent5 8 8" xfId="29223" xr:uid="{00000000-0005-0000-0000-00001A720000}"/>
    <cellStyle name="40% - Accent5 8 8 2" xfId="29224" xr:uid="{00000000-0005-0000-0000-00001B720000}"/>
    <cellStyle name="40% - Accent5 8 9" xfId="29225" xr:uid="{00000000-0005-0000-0000-00001C720000}"/>
    <cellStyle name="40% - Accent5 9" xfId="29226" xr:uid="{00000000-0005-0000-0000-00001D720000}"/>
    <cellStyle name="40% - Accent5 9 10" xfId="29227" xr:uid="{00000000-0005-0000-0000-00001E720000}"/>
    <cellStyle name="40% - Accent5 9 2" xfId="29228" xr:uid="{00000000-0005-0000-0000-00001F720000}"/>
    <cellStyle name="40% - Accent5 9 2 2" xfId="29229" xr:uid="{00000000-0005-0000-0000-000020720000}"/>
    <cellStyle name="40% - Accent5 9 2 2 2" xfId="29230" xr:uid="{00000000-0005-0000-0000-000021720000}"/>
    <cellStyle name="40% - Accent5 9 2 2 2 2" xfId="29231" xr:uid="{00000000-0005-0000-0000-000022720000}"/>
    <cellStyle name="40% - Accent5 9 2 2 2 2 2" xfId="29232" xr:uid="{00000000-0005-0000-0000-000023720000}"/>
    <cellStyle name="40% - Accent5 9 2 2 2 2 2 2" xfId="29233" xr:uid="{00000000-0005-0000-0000-000024720000}"/>
    <cellStyle name="40% - Accent5 9 2 2 2 2 3" xfId="29234" xr:uid="{00000000-0005-0000-0000-000025720000}"/>
    <cellStyle name="40% - Accent5 9 2 2 2 2 4" xfId="29235" xr:uid="{00000000-0005-0000-0000-000026720000}"/>
    <cellStyle name="40% - Accent5 9 2 2 2 3" xfId="29236" xr:uid="{00000000-0005-0000-0000-000027720000}"/>
    <cellStyle name="40% - Accent5 9 2 2 2 3 2" xfId="29237" xr:uid="{00000000-0005-0000-0000-000028720000}"/>
    <cellStyle name="40% - Accent5 9 2 2 2 3 2 2" xfId="29238" xr:uid="{00000000-0005-0000-0000-000029720000}"/>
    <cellStyle name="40% - Accent5 9 2 2 2 3 3" xfId="29239" xr:uid="{00000000-0005-0000-0000-00002A720000}"/>
    <cellStyle name="40% - Accent5 9 2 2 2 3 4" xfId="29240" xr:uid="{00000000-0005-0000-0000-00002B720000}"/>
    <cellStyle name="40% - Accent5 9 2 2 2 4" xfId="29241" xr:uid="{00000000-0005-0000-0000-00002C720000}"/>
    <cellStyle name="40% - Accent5 9 2 2 2 4 2" xfId="29242" xr:uid="{00000000-0005-0000-0000-00002D720000}"/>
    <cellStyle name="40% - Accent5 9 2 2 2 5" xfId="29243" xr:uid="{00000000-0005-0000-0000-00002E720000}"/>
    <cellStyle name="40% - Accent5 9 2 2 2 6" xfId="29244" xr:uid="{00000000-0005-0000-0000-00002F720000}"/>
    <cellStyle name="40% - Accent5 9 2 2 3" xfId="29245" xr:uid="{00000000-0005-0000-0000-000030720000}"/>
    <cellStyle name="40% - Accent5 9 2 2 3 2" xfId="29246" xr:uid="{00000000-0005-0000-0000-000031720000}"/>
    <cellStyle name="40% - Accent5 9 2 2 3 2 2" xfId="29247" xr:uid="{00000000-0005-0000-0000-000032720000}"/>
    <cellStyle name="40% - Accent5 9 2 2 3 3" xfId="29248" xr:uid="{00000000-0005-0000-0000-000033720000}"/>
    <cellStyle name="40% - Accent5 9 2 2 3 4" xfId="29249" xr:uid="{00000000-0005-0000-0000-000034720000}"/>
    <cellStyle name="40% - Accent5 9 2 2 4" xfId="29250" xr:uid="{00000000-0005-0000-0000-000035720000}"/>
    <cellStyle name="40% - Accent5 9 2 2 4 2" xfId="29251" xr:uid="{00000000-0005-0000-0000-000036720000}"/>
    <cellStyle name="40% - Accent5 9 2 2 4 2 2" xfId="29252" xr:uid="{00000000-0005-0000-0000-000037720000}"/>
    <cellStyle name="40% - Accent5 9 2 2 4 3" xfId="29253" xr:uid="{00000000-0005-0000-0000-000038720000}"/>
    <cellStyle name="40% - Accent5 9 2 2 4 4" xfId="29254" xr:uid="{00000000-0005-0000-0000-000039720000}"/>
    <cellStyle name="40% - Accent5 9 2 2 5" xfId="29255" xr:uid="{00000000-0005-0000-0000-00003A720000}"/>
    <cellStyle name="40% - Accent5 9 2 2 5 2" xfId="29256" xr:uid="{00000000-0005-0000-0000-00003B720000}"/>
    <cellStyle name="40% - Accent5 9 2 2 6" xfId="29257" xr:uid="{00000000-0005-0000-0000-00003C720000}"/>
    <cellStyle name="40% - Accent5 9 2 2 7" xfId="29258" xr:uid="{00000000-0005-0000-0000-00003D720000}"/>
    <cellStyle name="40% - Accent5 9 2 3" xfId="29259" xr:uid="{00000000-0005-0000-0000-00003E720000}"/>
    <cellStyle name="40% - Accent5 9 2 3 2" xfId="29260" xr:uid="{00000000-0005-0000-0000-00003F720000}"/>
    <cellStyle name="40% - Accent5 9 2 3 2 2" xfId="29261" xr:uid="{00000000-0005-0000-0000-000040720000}"/>
    <cellStyle name="40% - Accent5 9 2 3 2 2 2" xfId="29262" xr:uid="{00000000-0005-0000-0000-000041720000}"/>
    <cellStyle name="40% - Accent5 9 2 3 2 3" xfId="29263" xr:uid="{00000000-0005-0000-0000-000042720000}"/>
    <cellStyle name="40% - Accent5 9 2 3 2 4" xfId="29264" xr:uid="{00000000-0005-0000-0000-000043720000}"/>
    <cellStyle name="40% - Accent5 9 2 3 3" xfId="29265" xr:uid="{00000000-0005-0000-0000-000044720000}"/>
    <cellStyle name="40% - Accent5 9 2 3 3 2" xfId="29266" xr:uid="{00000000-0005-0000-0000-000045720000}"/>
    <cellStyle name="40% - Accent5 9 2 3 3 2 2" xfId="29267" xr:uid="{00000000-0005-0000-0000-000046720000}"/>
    <cellStyle name="40% - Accent5 9 2 3 3 3" xfId="29268" xr:uid="{00000000-0005-0000-0000-000047720000}"/>
    <cellStyle name="40% - Accent5 9 2 3 3 4" xfId="29269" xr:uid="{00000000-0005-0000-0000-000048720000}"/>
    <cellStyle name="40% - Accent5 9 2 3 4" xfId="29270" xr:uid="{00000000-0005-0000-0000-000049720000}"/>
    <cellStyle name="40% - Accent5 9 2 3 4 2" xfId="29271" xr:uid="{00000000-0005-0000-0000-00004A720000}"/>
    <cellStyle name="40% - Accent5 9 2 3 5" xfId="29272" xr:uid="{00000000-0005-0000-0000-00004B720000}"/>
    <cellStyle name="40% - Accent5 9 2 3 6" xfId="29273" xr:uid="{00000000-0005-0000-0000-00004C720000}"/>
    <cellStyle name="40% - Accent5 9 2 4" xfId="29274" xr:uid="{00000000-0005-0000-0000-00004D720000}"/>
    <cellStyle name="40% - Accent5 9 2 4 2" xfId="29275" xr:uid="{00000000-0005-0000-0000-00004E720000}"/>
    <cellStyle name="40% - Accent5 9 2 4 2 2" xfId="29276" xr:uid="{00000000-0005-0000-0000-00004F720000}"/>
    <cellStyle name="40% - Accent5 9 2 4 3" xfId="29277" xr:uid="{00000000-0005-0000-0000-000050720000}"/>
    <cellStyle name="40% - Accent5 9 2 4 4" xfId="29278" xr:uid="{00000000-0005-0000-0000-000051720000}"/>
    <cellStyle name="40% - Accent5 9 2 5" xfId="29279" xr:uid="{00000000-0005-0000-0000-000052720000}"/>
    <cellStyle name="40% - Accent5 9 2 5 2" xfId="29280" xr:uid="{00000000-0005-0000-0000-000053720000}"/>
    <cellStyle name="40% - Accent5 9 2 5 2 2" xfId="29281" xr:uid="{00000000-0005-0000-0000-000054720000}"/>
    <cellStyle name="40% - Accent5 9 2 5 3" xfId="29282" xr:uid="{00000000-0005-0000-0000-000055720000}"/>
    <cellStyle name="40% - Accent5 9 2 5 4" xfId="29283" xr:uid="{00000000-0005-0000-0000-000056720000}"/>
    <cellStyle name="40% - Accent5 9 2 6" xfId="29284" xr:uid="{00000000-0005-0000-0000-000057720000}"/>
    <cellStyle name="40% - Accent5 9 2 6 2" xfId="29285" xr:uid="{00000000-0005-0000-0000-000058720000}"/>
    <cellStyle name="40% - Accent5 9 2 7" xfId="29286" xr:uid="{00000000-0005-0000-0000-000059720000}"/>
    <cellStyle name="40% - Accent5 9 2 8" xfId="29287" xr:uid="{00000000-0005-0000-0000-00005A720000}"/>
    <cellStyle name="40% - Accent5 9 3" xfId="29288" xr:uid="{00000000-0005-0000-0000-00005B720000}"/>
    <cellStyle name="40% - Accent5 9 3 2" xfId="29289" xr:uid="{00000000-0005-0000-0000-00005C720000}"/>
    <cellStyle name="40% - Accent5 9 3 2 2" xfId="29290" xr:uid="{00000000-0005-0000-0000-00005D720000}"/>
    <cellStyle name="40% - Accent5 9 3 2 2 2" xfId="29291" xr:uid="{00000000-0005-0000-0000-00005E720000}"/>
    <cellStyle name="40% - Accent5 9 3 2 2 2 2" xfId="29292" xr:uid="{00000000-0005-0000-0000-00005F720000}"/>
    <cellStyle name="40% - Accent5 9 3 2 2 3" xfId="29293" xr:uid="{00000000-0005-0000-0000-000060720000}"/>
    <cellStyle name="40% - Accent5 9 3 2 2 4" xfId="29294" xr:uid="{00000000-0005-0000-0000-000061720000}"/>
    <cellStyle name="40% - Accent5 9 3 2 3" xfId="29295" xr:uid="{00000000-0005-0000-0000-000062720000}"/>
    <cellStyle name="40% - Accent5 9 3 2 3 2" xfId="29296" xr:uid="{00000000-0005-0000-0000-000063720000}"/>
    <cellStyle name="40% - Accent5 9 3 2 3 2 2" xfId="29297" xr:uid="{00000000-0005-0000-0000-000064720000}"/>
    <cellStyle name="40% - Accent5 9 3 2 3 3" xfId="29298" xr:uid="{00000000-0005-0000-0000-000065720000}"/>
    <cellStyle name="40% - Accent5 9 3 2 3 4" xfId="29299" xr:uid="{00000000-0005-0000-0000-000066720000}"/>
    <cellStyle name="40% - Accent5 9 3 2 4" xfId="29300" xr:uid="{00000000-0005-0000-0000-000067720000}"/>
    <cellStyle name="40% - Accent5 9 3 2 4 2" xfId="29301" xr:uid="{00000000-0005-0000-0000-000068720000}"/>
    <cellStyle name="40% - Accent5 9 3 2 5" xfId="29302" xr:uid="{00000000-0005-0000-0000-000069720000}"/>
    <cellStyle name="40% - Accent5 9 3 2 6" xfId="29303" xr:uid="{00000000-0005-0000-0000-00006A720000}"/>
    <cellStyle name="40% - Accent5 9 3 3" xfId="29304" xr:uid="{00000000-0005-0000-0000-00006B720000}"/>
    <cellStyle name="40% - Accent5 9 3 3 2" xfId="29305" xr:uid="{00000000-0005-0000-0000-00006C720000}"/>
    <cellStyle name="40% - Accent5 9 3 3 2 2" xfId="29306" xr:uid="{00000000-0005-0000-0000-00006D720000}"/>
    <cellStyle name="40% - Accent5 9 3 3 3" xfId="29307" xr:uid="{00000000-0005-0000-0000-00006E720000}"/>
    <cellStyle name="40% - Accent5 9 3 3 4" xfId="29308" xr:uid="{00000000-0005-0000-0000-00006F720000}"/>
    <cellStyle name="40% - Accent5 9 3 4" xfId="29309" xr:uid="{00000000-0005-0000-0000-000070720000}"/>
    <cellStyle name="40% - Accent5 9 3 4 2" xfId="29310" xr:uid="{00000000-0005-0000-0000-000071720000}"/>
    <cellStyle name="40% - Accent5 9 3 4 2 2" xfId="29311" xr:uid="{00000000-0005-0000-0000-000072720000}"/>
    <cellStyle name="40% - Accent5 9 3 4 3" xfId="29312" xr:uid="{00000000-0005-0000-0000-000073720000}"/>
    <cellStyle name="40% - Accent5 9 3 4 4" xfId="29313" xr:uid="{00000000-0005-0000-0000-000074720000}"/>
    <cellStyle name="40% - Accent5 9 3 5" xfId="29314" xr:uid="{00000000-0005-0000-0000-000075720000}"/>
    <cellStyle name="40% - Accent5 9 3 5 2" xfId="29315" xr:uid="{00000000-0005-0000-0000-000076720000}"/>
    <cellStyle name="40% - Accent5 9 3 6" xfId="29316" xr:uid="{00000000-0005-0000-0000-000077720000}"/>
    <cellStyle name="40% - Accent5 9 3 7" xfId="29317" xr:uid="{00000000-0005-0000-0000-000078720000}"/>
    <cellStyle name="40% - Accent5 9 4" xfId="29318" xr:uid="{00000000-0005-0000-0000-000079720000}"/>
    <cellStyle name="40% - Accent5 9 5" xfId="29319" xr:uid="{00000000-0005-0000-0000-00007A720000}"/>
    <cellStyle name="40% - Accent5 9 5 2" xfId="29320" xr:uid="{00000000-0005-0000-0000-00007B720000}"/>
    <cellStyle name="40% - Accent5 9 5 2 2" xfId="29321" xr:uid="{00000000-0005-0000-0000-00007C720000}"/>
    <cellStyle name="40% - Accent5 9 5 2 2 2" xfId="29322" xr:uid="{00000000-0005-0000-0000-00007D720000}"/>
    <cellStyle name="40% - Accent5 9 5 2 3" xfId="29323" xr:uid="{00000000-0005-0000-0000-00007E720000}"/>
    <cellStyle name="40% - Accent5 9 5 2 4" xfId="29324" xr:uid="{00000000-0005-0000-0000-00007F720000}"/>
    <cellStyle name="40% - Accent5 9 5 3" xfId="29325" xr:uid="{00000000-0005-0000-0000-000080720000}"/>
    <cellStyle name="40% - Accent5 9 5 3 2" xfId="29326" xr:uid="{00000000-0005-0000-0000-000081720000}"/>
    <cellStyle name="40% - Accent5 9 5 3 2 2" xfId="29327" xr:uid="{00000000-0005-0000-0000-000082720000}"/>
    <cellStyle name="40% - Accent5 9 5 3 3" xfId="29328" xr:uid="{00000000-0005-0000-0000-000083720000}"/>
    <cellStyle name="40% - Accent5 9 5 3 4" xfId="29329" xr:uid="{00000000-0005-0000-0000-000084720000}"/>
    <cellStyle name="40% - Accent5 9 5 4" xfId="29330" xr:uid="{00000000-0005-0000-0000-000085720000}"/>
    <cellStyle name="40% - Accent5 9 5 4 2" xfId="29331" xr:uid="{00000000-0005-0000-0000-000086720000}"/>
    <cellStyle name="40% - Accent5 9 5 5" xfId="29332" xr:uid="{00000000-0005-0000-0000-000087720000}"/>
    <cellStyle name="40% - Accent5 9 5 6" xfId="29333" xr:uid="{00000000-0005-0000-0000-000088720000}"/>
    <cellStyle name="40% - Accent5 9 6" xfId="29334" xr:uid="{00000000-0005-0000-0000-000089720000}"/>
    <cellStyle name="40% - Accent5 9 6 2" xfId="29335" xr:uid="{00000000-0005-0000-0000-00008A720000}"/>
    <cellStyle name="40% - Accent5 9 6 2 2" xfId="29336" xr:uid="{00000000-0005-0000-0000-00008B720000}"/>
    <cellStyle name="40% - Accent5 9 6 3" xfId="29337" xr:uid="{00000000-0005-0000-0000-00008C720000}"/>
    <cellStyle name="40% - Accent5 9 6 4" xfId="29338" xr:uid="{00000000-0005-0000-0000-00008D720000}"/>
    <cellStyle name="40% - Accent5 9 7" xfId="29339" xr:uid="{00000000-0005-0000-0000-00008E720000}"/>
    <cellStyle name="40% - Accent5 9 7 2" xfId="29340" xr:uid="{00000000-0005-0000-0000-00008F720000}"/>
    <cellStyle name="40% - Accent5 9 7 2 2" xfId="29341" xr:uid="{00000000-0005-0000-0000-000090720000}"/>
    <cellStyle name="40% - Accent5 9 7 3" xfId="29342" xr:uid="{00000000-0005-0000-0000-000091720000}"/>
    <cellStyle name="40% - Accent5 9 7 4" xfId="29343" xr:uid="{00000000-0005-0000-0000-000092720000}"/>
    <cellStyle name="40% - Accent5 9 8" xfId="29344" xr:uid="{00000000-0005-0000-0000-000093720000}"/>
    <cellStyle name="40% - Accent5 9 8 2" xfId="29345" xr:uid="{00000000-0005-0000-0000-000094720000}"/>
    <cellStyle name="40% - Accent5 9 9" xfId="29346" xr:uid="{00000000-0005-0000-0000-000095720000}"/>
    <cellStyle name="40% - Accent6 10" xfId="29347" xr:uid="{00000000-0005-0000-0000-000096720000}"/>
    <cellStyle name="40% - Accent6 10 2" xfId="29348" xr:uid="{00000000-0005-0000-0000-000097720000}"/>
    <cellStyle name="40% - Accent6 10 2 2" xfId="29349" xr:uid="{00000000-0005-0000-0000-000098720000}"/>
    <cellStyle name="40% - Accent6 10 2 2 2" xfId="29350" xr:uid="{00000000-0005-0000-0000-000099720000}"/>
    <cellStyle name="40% - Accent6 10 2 2 2 2" xfId="29351" xr:uid="{00000000-0005-0000-0000-00009A720000}"/>
    <cellStyle name="40% - Accent6 10 2 2 2 2 2" xfId="29352" xr:uid="{00000000-0005-0000-0000-00009B720000}"/>
    <cellStyle name="40% - Accent6 10 2 2 2 3" xfId="29353" xr:uid="{00000000-0005-0000-0000-00009C720000}"/>
    <cellStyle name="40% - Accent6 10 2 2 2 4" xfId="29354" xr:uid="{00000000-0005-0000-0000-00009D720000}"/>
    <cellStyle name="40% - Accent6 10 2 2 3" xfId="29355" xr:uid="{00000000-0005-0000-0000-00009E720000}"/>
    <cellStyle name="40% - Accent6 10 2 2 3 2" xfId="29356" xr:uid="{00000000-0005-0000-0000-00009F720000}"/>
    <cellStyle name="40% - Accent6 10 2 2 3 2 2" xfId="29357" xr:uid="{00000000-0005-0000-0000-0000A0720000}"/>
    <cellStyle name="40% - Accent6 10 2 2 3 3" xfId="29358" xr:uid="{00000000-0005-0000-0000-0000A1720000}"/>
    <cellStyle name="40% - Accent6 10 2 2 3 4" xfId="29359" xr:uid="{00000000-0005-0000-0000-0000A2720000}"/>
    <cellStyle name="40% - Accent6 10 2 2 4" xfId="29360" xr:uid="{00000000-0005-0000-0000-0000A3720000}"/>
    <cellStyle name="40% - Accent6 10 2 2 4 2" xfId="29361" xr:uid="{00000000-0005-0000-0000-0000A4720000}"/>
    <cellStyle name="40% - Accent6 10 2 2 5" xfId="29362" xr:uid="{00000000-0005-0000-0000-0000A5720000}"/>
    <cellStyle name="40% - Accent6 10 2 2 6" xfId="29363" xr:uid="{00000000-0005-0000-0000-0000A6720000}"/>
    <cellStyle name="40% - Accent6 10 2 3" xfId="29364" xr:uid="{00000000-0005-0000-0000-0000A7720000}"/>
    <cellStyle name="40% - Accent6 10 2 3 2" xfId="29365" xr:uid="{00000000-0005-0000-0000-0000A8720000}"/>
    <cellStyle name="40% - Accent6 10 2 3 2 2" xfId="29366" xr:uid="{00000000-0005-0000-0000-0000A9720000}"/>
    <cellStyle name="40% - Accent6 10 2 3 3" xfId="29367" xr:uid="{00000000-0005-0000-0000-0000AA720000}"/>
    <cellStyle name="40% - Accent6 10 2 3 4" xfId="29368" xr:uid="{00000000-0005-0000-0000-0000AB720000}"/>
    <cellStyle name="40% - Accent6 10 2 4" xfId="29369" xr:uid="{00000000-0005-0000-0000-0000AC720000}"/>
    <cellStyle name="40% - Accent6 10 2 4 2" xfId="29370" xr:uid="{00000000-0005-0000-0000-0000AD720000}"/>
    <cellStyle name="40% - Accent6 10 2 4 2 2" xfId="29371" xr:uid="{00000000-0005-0000-0000-0000AE720000}"/>
    <cellStyle name="40% - Accent6 10 2 4 3" xfId="29372" xr:uid="{00000000-0005-0000-0000-0000AF720000}"/>
    <cellStyle name="40% - Accent6 10 2 4 4" xfId="29373" xr:uid="{00000000-0005-0000-0000-0000B0720000}"/>
    <cellStyle name="40% - Accent6 10 2 5" xfId="29374" xr:uid="{00000000-0005-0000-0000-0000B1720000}"/>
    <cellStyle name="40% - Accent6 10 2 5 2" xfId="29375" xr:uid="{00000000-0005-0000-0000-0000B2720000}"/>
    <cellStyle name="40% - Accent6 10 2 6" xfId="29376" xr:uid="{00000000-0005-0000-0000-0000B3720000}"/>
    <cellStyle name="40% - Accent6 10 2 7" xfId="29377" xr:uid="{00000000-0005-0000-0000-0000B4720000}"/>
    <cellStyle name="40% - Accent6 10 3" xfId="29378" xr:uid="{00000000-0005-0000-0000-0000B5720000}"/>
    <cellStyle name="40% - Accent6 10 4" xfId="29379" xr:uid="{00000000-0005-0000-0000-0000B6720000}"/>
    <cellStyle name="40% - Accent6 10 4 2" xfId="29380" xr:uid="{00000000-0005-0000-0000-0000B7720000}"/>
    <cellStyle name="40% - Accent6 10 4 2 2" xfId="29381" xr:uid="{00000000-0005-0000-0000-0000B8720000}"/>
    <cellStyle name="40% - Accent6 10 4 2 2 2" xfId="29382" xr:uid="{00000000-0005-0000-0000-0000B9720000}"/>
    <cellStyle name="40% - Accent6 10 4 2 3" xfId="29383" xr:uid="{00000000-0005-0000-0000-0000BA720000}"/>
    <cellStyle name="40% - Accent6 10 4 2 4" xfId="29384" xr:uid="{00000000-0005-0000-0000-0000BB720000}"/>
    <cellStyle name="40% - Accent6 10 4 3" xfId="29385" xr:uid="{00000000-0005-0000-0000-0000BC720000}"/>
    <cellStyle name="40% - Accent6 10 4 3 2" xfId="29386" xr:uid="{00000000-0005-0000-0000-0000BD720000}"/>
    <cellStyle name="40% - Accent6 10 4 3 2 2" xfId="29387" xr:uid="{00000000-0005-0000-0000-0000BE720000}"/>
    <cellStyle name="40% - Accent6 10 4 3 3" xfId="29388" xr:uid="{00000000-0005-0000-0000-0000BF720000}"/>
    <cellStyle name="40% - Accent6 10 4 3 4" xfId="29389" xr:uid="{00000000-0005-0000-0000-0000C0720000}"/>
    <cellStyle name="40% - Accent6 10 4 4" xfId="29390" xr:uid="{00000000-0005-0000-0000-0000C1720000}"/>
    <cellStyle name="40% - Accent6 10 4 4 2" xfId="29391" xr:uid="{00000000-0005-0000-0000-0000C2720000}"/>
    <cellStyle name="40% - Accent6 10 4 5" xfId="29392" xr:uid="{00000000-0005-0000-0000-0000C3720000}"/>
    <cellStyle name="40% - Accent6 10 4 6" xfId="29393" xr:uid="{00000000-0005-0000-0000-0000C4720000}"/>
    <cellStyle name="40% - Accent6 10 5" xfId="29394" xr:uid="{00000000-0005-0000-0000-0000C5720000}"/>
    <cellStyle name="40% - Accent6 10 5 2" xfId="29395" xr:uid="{00000000-0005-0000-0000-0000C6720000}"/>
    <cellStyle name="40% - Accent6 10 5 2 2" xfId="29396" xr:uid="{00000000-0005-0000-0000-0000C7720000}"/>
    <cellStyle name="40% - Accent6 10 5 3" xfId="29397" xr:uid="{00000000-0005-0000-0000-0000C8720000}"/>
    <cellStyle name="40% - Accent6 10 5 4" xfId="29398" xr:uid="{00000000-0005-0000-0000-0000C9720000}"/>
    <cellStyle name="40% - Accent6 10 6" xfId="29399" xr:uid="{00000000-0005-0000-0000-0000CA720000}"/>
    <cellStyle name="40% - Accent6 10 6 2" xfId="29400" xr:uid="{00000000-0005-0000-0000-0000CB720000}"/>
    <cellStyle name="40% - Accent6 10 6 2 2" xfId="29401" xr:uid="{00000000-0005-0000-0000-0000CC720000}"/>
    <cellStyle name="40% - Accent6 10 6 3" xfId="29402" xr:uid="{00000000-0005-0000-0000-0000CD720000}"/>
    <cellStyle name="40% - Accent6 10 6 4" xfId="29403" xr:uid="{00000000-0005-0000-0000-0000CE720000}"/>
    <cellStyle name="40% - Accent6 10 7" xfId="29404" xr:uid="{00000000-0005-0000-0000-0000CF720000}"/>
    <cellStyle name="40% - Accent6 10 7 2" xfId="29405" xr:uid="{00000000-0005-0000-0000-0000D0720000}"/>
    <cellStyle name="40% - Accent6 10 8" xfId="29406" xr:uid="{00000000-0005-0000-0000-0000D1720000}"/>
    <cellStyle name="40% - Accent6 10 9" xfId="29407" xr:uid="{00000000-0005-0000-0000-0000D2720000}"/>
    <cellStyle name="40% - Accent6 11" xfId="29408" xr:uid="{00000000-0005-0000-0000-0000D3720000}"/>
    <cellStyle name="40% - Accent6 11 2" xfId="29409" xr:uid="{00000000-0005-0000-0000-0000D4720000}"/>
    <cellStyle name="40% - Accent6 11 3" xfId="29410" xr:uid="{00000000-0005-0000-0000-0000D5720000}"/>
    <cellStyle name="40% - Accent6 11 3 2" xfId="29411" xr:uid="{00000000-0005-0000-0000-0000D6720000}"/>
    <cellStyle name="40% - Accent6 11 3 2 2" xfId="29412" xr:uid="{00000000-0005-0000-0000-0000D7720000}"/>
    <cellStyle name="40% - Accent6 11 3 2 2 2" xfId="29413" xr:uid="{00000000-0005-0000-0000-0000D8720000}"/>
    <cellStyle name="40% - Accent6 11 3 2 3" xfId="29414" xr:uid="{00000000-0005-0000-0000-0000D9720000}"/>
    <cellStyle name="40% - Accent6 11 3 2 4" xfId="29415" xr:uid="{00000000-0005-0000-0000-0000DA720000}"/>
    <cellStyle name="40% - Accent6 11 3 3" xfId="29416" xr:uid="{00000000-0005-0000-0000-0000DB720000}"/>
    <cellStyle name="40% - Accent6 11 3 3 2" xfId="29417" xr:uid="{00000000-0005-0000-0000-0000DC720000}"/>
    <cellStyle name="40% - Accent6 11 3 3 2 2" xfId="29418" xr:uid="{00000000-0005-0000-0000-0000DD720000}"/>
    <cellStyle name="40% - Accent6 11 3 3 3" xfId="29419" xr:uid="{00000000-0005-0000-0000-0000DE720000}"/>
    <cellStyle name="40% - Accent6 11 3 3 4" xfId="29420" xr:uid="{00000000-0005-0000-0000-0000DF720000}"/>
    <cellStyle name="40% - Accent6 11 3 4" xfId="29421" xr:uid="{00000000-0005-0000-0000-0000E0720000}"/>
    <cellStyle name="40% - Accent6 11 3 4 2" xfId="29422" xr:uid="{00000000-0005-0000-0000-0000E1720000}"/>
    <cellStyle name="40% - Accent6 11 3 5" xfId="29423" xr:uid="{00000000-0005-0000-0000-0000E2720000}"/>
    <cellStyle name="40% - Accent6 11 3 6" xfId="29424" xr:uid="{00000000-0005-0000-0000-0000E3720000}"/>
    <cellStyle name="40% - Accent6 11 4" xfId="29425" xr:uid="{00000000-0005-0000-0000-0000E4720000}"/>
    <cellStyle name="40% - Accent6 11 4 2" xfId="29426" xr:uid="{00000000-0005-0000-0000-0000E5720000}"/>
    <cellStyle name="40% - Accent6 11 4 2 2" xfId="29427" xr:uid="{00000000-0005-0000-0000-0000E6720000}"/>
    <cellStyle name="40% - Accent6 11 4 3" xfId="29428" xr:uid="{00000000-0005-0000-0000-0000E7720000}"/>
    <cellStyle name="40% - Accent6 11 4 4" xfId="29429" xr:uid="{00000000-0005-0000-0000-0000E8720000}"/>
    <cellStyle name="40% - Accent6 11 5" xfId="29430" xr:uid="{00000000-0005-0000-0000-0000E9720000}"/>
    <cellStyle name="40% - Accent6 11 5 2" xfId="29431" xr:uid="{00000000-0005-0000-0000-0000EA720000}"/>
    <cellStyle name="40% - Accent6 11 5 2 2" xfId="29432" xr:uid="{00000000-0005-0000-0000-0000EB720000}"/>
    <cellStyle name="40% - Accent6 11 5 3" xfId="29433" xr:uid="{00000000-0005-0000-0000-0000EC720000}"/>
    <cellStyle name="40% - Accent6 11 5 4" xfId="29434" xr:uid="{00000000-0005-0000-0000-0000ED720000}"/>
    <cellStyle name="40% - Accent6 11 6" xfId="29435" xr:uid="{00000000-0005-0000-0000-0000EE720000}"/>
    <cellStyle name="40% - Accent6 11 6 2" xfId="29436" xr:uid="{00000000-0005-0000-0000-0000EF720000}"/>
    <cellStyle name="40% - Accent6 11 7" xfId="29437" xr:uid="{00000000-0005-0000-0000-0000F0720000}"/>
    <cellStyle name="40% - Accent6 11 8" xfId="29438" xr:uid="{00000000-0005-0000-0000-0000F1720000}"/>
    <cellStyle name="40% - Accent6 12" xfId="29439" xr:uid="{00000000-0005-0000-0000-0000F2720000}"/>
    <cellStyle name="40% - Accent6 12 2" xfId="29440" xr:uid="{00000000-0005-0000-0000-0000F3720000}"/>
    <cellStyle name="40% - Accent6 12 3" xfId="29441" xr:uid="{00000000-0005-0000-0000-0000F4720000}"/>
    <cellStyle name="40% - Accent6 12 3 2" xfId="29442" xr:uid="{00000000-0005-0000-0000-0000F5720000}"/>
    <cellStyle name="40% - Accent6 12 3 2 2" xfId="29443" xr:uid="{00000000-0005-0000-0000-0000F6720000}"/>
    <cellStyle name="40% - Accent6 12 3 2 2 2" xfId="29444" xr:uid="{00000000-0005-0000-0000-0000F7720000}"/>
    <cellStyle name="40% - Accent6 12 3 2 3" xfId="29445" xr:uid="{00000000-0005-0000-0000-0000F8720000}"/>
    <cellStyle name="40% - Accent6 12 3 2 4" xfId="29446" xr:uid="{00000000-0005-0000-0000-0000F9720000}"/>
    <cellStyle name="40% - Accent6 12 3 3" xfId="29447" xr:uid="{00000000-0005-0000-0000-0000FA720000}"/>
    <cellStyle name="40% - Accent6 12 3 3 2" xfId="29448" xr:uid="{00000000-0005-0000-0000-0000FB720000}"/>
    <cellStyle name="40% - Accent6 12 3 3 2 2" xfId="29449" xr:uid="{00000000-0005-0000-0000-0000FC720000}"/>
    <cellStyle name="40% - Accent6 12 3 3 3" xfId="29450" xr:uid="{00000000-0005-0000-0000-0000FD720000}"/>
    <cellStyle name="40% - Accent6 12 3 3 4" xfId="29451" xr:uid="{00000000-0005-0000-0000-0000FE720000}"/>
    <cellStyle name="40% - Accent6 12 3 4" xfId="29452" xr:uid="{00000000-0005-0000-0000-0000FF720000}"/>
    <cellStyle name="40% - Accent6 12 3 4 2" xfId="29453" xr:uid="{00000000-0005-0000-0000-000000730000}"/>
    <cellStyle name="40% - Accent6 12 3 5" xfId="29454" xr:uid="{00000000-0005-0000-0000-000001730000}"/>
    <cellStyle name="40% - Accent6 12 3 6" xfId="29455" xr:uid="{00000000-0005-0000-0000-000002730000}"/>
    <cellStyle name="40% - Accent6 12 4" xfId="29456" xr:uid="{00000000-0005-0000-0000-000003730000}"/>
    <cellStyle name="40% - Accent6 12 4 2" xfId="29457" xr:uid="{00000000-0005-0000-0000-000004730000}"/>
    <cellStyle name="40% - Accent6 12 4 2 2" xfId="29458" xr:uid="{00000000-0005-0000-0000-000005730000}"/>
    <cellStyle name="40% - Accent6 12 4 3" xfId="29459" xr:uid="{00000000-0005-0000-0000-000006730000}"/>
    <cellStyle name="40% - Accent6 12 4 4" xfId="29460" xr:uid="{00000000-0005-0000-0000-000007730000}"/>
    <cellStyle name="40% - Accent6 12 5" xfId="29461" xr:uid="{00000000-0005-0000-0000-000008730000}"/>
    <cellStyle name="40% - Accent6 12 5 2" xfId="29462" xr:uid="{00000000-0005-0000-0000-000009730000}"/>
    <cellStyle name="40% - Accent6 12 5 2 2" xfId="29463" xr:uid="{00000000-0005-0000-0000-00000A730000}"/>
    <cellStyle name="40% - Accent6 12 5 3" xfId="29464" xr:uid="{00000000-0005-0000-0000-00000B730000}"/>
    <cellStyle name="40% - Accent6 12 5 4" xfId="29465" xr:uid="{00000000-0005-0000-0000-00000C730000}"/>
    <cellStyle name="40% - Accent6 12 6" xfId="29466" xr:uid="{00000000-0005-0000-0000-00000D730000}"/>
    <cellStyle name="40% - Accent6 12 6 2" xfId="29467" xr:uid="{00000000-0005-0000-0000-00000E730000}"/>
    <cellStyle name="40% - Accent6 12 7" xfId="29468" xr:uid="{00000000-0005-0000-0000-00000F730000}"/>
    <cellStyle name="40% - Accent6 12 8" xfId="29469" xr:uid="{00000000-0005-0000-0000-000010730000}"/>
    <cellStyle name="40% - Accent6 13" xfId="29470" xr:uid="{00000000-0005-0000-0000-000011730000}"/>
    <cellStyle name="40% - Accent6 13 2" xfId="29471" xr:uid="{00000000-0005-0000-0000-000012730000}"/>
    <cellStyle name="40% - Accent6 13 3" xfId="29472" xr:uid="{00000000-0005-0000-0000-000013730000}"/>
    <cellStyle name="40% - Accent6 13 3 2" xfId="29473" xr:uid="{00000000-0005-0000-0000-000014730000}"/>
    <cellStyle name="40% - Accent6 13 3 2 2" xfId="29474" xr:uid="{00000000-0005-0000-0000-000015730000}"/>
    <cellStyle name="40% - Accent6 13 3 2 2 2" xfId="29475" xr:uid="{00000000-0005-0000-0000-000016730000}"/>
    <cellStyle name="40% - Accent6 13 3 2 3" xfId="29476" xr:uid="{00000000-0005-0000-0000-000017730000}"/>
    <cellStyle name="40% - Accent6 13 3 2 4" xfId="29477" xr:uid="{00000000-0005-0000-0000-000018730000}"/>
    <cellStyle name="40% - Accent6 13 3 3" xfId="29478" xr:uid="{00000000-0005-0000-0000-000019730000}"/>
    <cellStyle name="40% - Accent6 13 3 3 2" xfId="29479" xr:uid="{00000000-0005-0000-0000-00001A730000}"/>
    <cellStyle name="40% - Accent6 13 3 3 2 2" xfId="29480" xr:uid="{00000000-0005-0000-0000-00001B730000}"/>
    <cellStyle name="40% - Accent6 13 3 3 3" xfId="29481" xr:uid="{00000000-0005-0000-0000-00001C730000}"/>
    <cellStyle name="40% - Accent6 13 3 3 4" xfId="29482" xr:uid="{00000000-0005-0000-0000-00001D730000}"/>
    <cellStyle name="40% - Accent6 13 3 4" xfId="29483" xr:uid="{00000000-0005-0000-0000-00001E730000}"/>
    <cellStyle name="40% - Accent6 13 3 4 2" xfId="29484" xr:uid="{00000000-0005-0000-0000-00001F730000}"/>
    <cellStyle name="40% - Accent6 13 3 5" xfId="29485" xr:uid="{00000000-0005-0000-0000-000020730000}"/>
    <cellStyle name="40% - Accent6 13 3 6" xfId="29486" xr:uid="{00000000-0005-0000-0000-000021730000}"/>
    <cellStyle name="40% - Accent6 13 4" xfId="29487" xr:uid="{00000000-0005-0000-0000-000022730000}"/>
    <cellStyle name="40% - Accent6 13 4 2" xfId="29488" xr:uid="{00000000-0005-0000-0000-000023730000}"/>
    <cellStyle name="40% - Accent6 13 4 2 2" xfId="29489" xr:uid="{00000000-0005-0000-0000-000024730000}"/>
    <cellStyle name="40% - Accent6 13 4 3" xfId="29490" xr:uid="{00000000-0005-0000-0000-000025730000}"/>
    <cellStyle name="40% - Accent6 13 4 4" xfId="29491" xr:uid="{00000000-0005-0000-0000-000026730000}"/>
    <cellStyle name="40% - Accent6 13 5" xfId="29492" xr:uid="{00000000-0005-0000-0000-000027730000}"/>
    <cellStyle name="40% - Accent6 13 5 2" xfId="29493" xr:uid="{00000000-0005-0000-0000-000028730000}"/>
    <cellStyle name="40% - Accent6 13 5 2 2" xfId="29494" xr:uid="{00000000-0005-0000-0000-000029730000}"/>
    <cellStyle name="40% - Accent6 13 5 3" xfId="29495" xr:uid="{00000000-0005-0000-0000-00002A730000}"/>
    <cellStyle name="40% - Accent6 13 5 4" xfId="29496" xr:uid="{00000000-0005-0000-0000-00002B730000}"/>
    <cellStyle name="40% - Accent6 13 6" xfId="29497" xr:uid="{00000000-0005-0000-0000-00002C730000}"/>
    <cellStyle name="40% - Accent6 13 6 2" xfId="29498" xr:uid="{00000000-0005-0000-0000-00002D730000}"/>
    <cellStyle name="40% - Accent6 13 7" xfId="29499" xr:uid="{00000000-0005-0000-0000-00002E730000}"/>
    <cellStyle name="40% - Accent6 13 8" xfId="29500" xr:uid="{00000000-0005-0000-0000-00002F730000}"/>
    <cellStyle name="40% - Accent6 14" xfId="29501" xr:uid="{00000000-0005-0000-0000-000030730000}"/>
    <cellStyle name="40% - Accent6 14 2" xfId="29502" xr:uid="{00000000-0005-0000-0000-000031730000}"/>
    <cellStyle name="40% - Accent6 14 3" xfId="29503" xr:uid="{00000000-0005-0000-0000-000032730000}"/>
    <cellStyle name="40% - Accent6 14 3 2" xfId="29504" xr:uid="{00000000-0005-0000-0000-000033730000}"/>
    <cellStyle name="40% - Accent6 14 3 2 2" xfId="29505" xr:uid="{00000000-0005-0000-0000-000034730000}"/>
    <cellStyle name="40% - Accent6 14 3 2 2 2" xfId="29506" xr:uid="{00000000-0005-0000-0000-000035730000}"/>
    <cellStyle name="40% - Accent6 14 3 2 3" xfId="29507" xr:uid="{00000000-0005-0000-0000-000036730000}"/>
    <cellStyle name="40% - Accent6 14 3 2 4" xfId="29508" xr:uid="{00000000-0005-0000-0000-000037730000}"/>
    <cellStyle name="40% - Accent6 14 3 3" xfId="29509" xr:uid="{00000000-0005-0000-0000-000038730000}"/>
    <cellStyle name="40% - Accent6 14 3 3 2" xfId="29510" xr:uid="{00000000-0005-0000-0000-000039730000}"/>
    <cellStyle name="40% - Accent6 14 3 3 2 2" xfId="29511" xr:uid="{00000000-0005-0000-0000-00003A730000}"/>
    <cellStyle name="40% - Accent6 14 3 3 3" xfId="29512" xr:uid="{00000000-0005-0000-0000-00003B730000}"/>
    <cellStyle name="40% - Accent6 14 3 3 4" xfId="29513" xr:uid="{00000000-0005-0000-0000-00003C730000}"/>
    <cellStyle name="40% - Accent6 14 3 4" xfId="29514" xr:uid="{00000000-0005-0000-0000-00003D730000}"/>
    <cellStyle name="40% - Accent6 14 3 4 2" xfId="29515" xr:uid="{00000000-0005-0000-0000-00003E730000}"/>
    <cellStyle name="40% - Accent6 14 3 5" xfId="29516" xr:uid="{00000000-0005-0000-0000-00003F730000}"/>
    <cellStyle name="40% - Accent6 14 3 6" xfId="29517" xr:uid="{00000000-0005-0000-0000-000040730000}"/>
    <cellStyle name="40% - Accent6 14 4" xfId="29518" xr:uid="{00000000-0005-0000-0000-000041730000}"/>
    <cellStyle name="40% - Accent6 14 4 2" xfId="29519" xr:uid="{00000000-0005-0000-0000-000042730000}"/>
    <cellStyle name="40% - Accent6 14 4 2 2" xfId="29520" xr:uid="{00000000-0005-0000-0000-000043730000}"/>
    <cellStyle name="40% - Accent6 14 4 3" xfId="29521" xr:uid="{00000000-0005-0000-0000-000044730000}"/>
    <cellStyle name="40% - Accent6 14 4 4" xfId="29522" xr:uid="{00000000-0005-0000-0000-000045730000}"/>
    <cellStyle name="40% - Accent6 14 5" xfId="29523" xr:uid="{00000000-0005-0000-0000-000046730000}"/>
    <cellStyle name="40% - Accent6 14 5 2" xfId="29524" xr:uid="{00000000-0005-0000-0000-000047730000}"/>
    <cellStyle name="40% - Accent6 14 5 2 2" xfId="29525" xr:uid="{00000000-0005-0000-0000-000048730000}"/>
    <cellStyle name="40% - Accent6 14 5 3" xfId="29526" xr:uid="{00000000-0005-0000-0000-000049730000}"/>
    <cellStyle name="40% - Accent6 14 5 4" xfId="29527" xr:uid="{00000000-0005-0000-0000-00004A730000}"/>
    <cellStyle name="40% - Accent6 14 6" xfId="29528" xr:uid="{00000000-0005-0000-0000-00004B730000}"/>
    <cellStyle name="40% - Accent6 14 6 2" xfId="29529" xr:uid="{00000000-0005-0000-0000-00004C730000}"/>
    <cellStyle name="40% - Accent6 14 7" xfId="29530" xr:uid="{00000000-0005-0000-0000-00004D730000}"/>
    <cellStyle name="40% - Accent6 14 8" xfId="29531" xr:uid="{00000000-0005-0000-0000-00004E730000}"/>
    <cellStyle name="40% - Accent6 15" xfId="29532" xr:uid="{00000000-0005-0000-0000-00004F730000}"/>
    <cellStyle name="40% - Accent6 15 2" xfId="29533" xr:uid="{00000000-0005-0000-0000-000050730000}"/>
    <cellStyle name="40% - Accent6 15 3" xfId="29534" xr:uid="{00000000-0005-0000-0000-000051730000}"/>
    <cellStyle name="40% - Accent6 15 3 2" xfId="29535" xr:uid="{00000000-0005-0000-0000-000052730000}"/>
    <cellStyle name="40% - Accent6 15 3 2 2" xfId="29536" xr:uid="{00000000-0005-0000-0000-000053730000}"/>
    <cellStyle name="40% - Accent6 15 3 2 2 2" xfId="29537" xr:uid="{00000000-0005-0000-0000-000054730000}"/>
    <cellStyle name="40% - Accent6 15 3 2 3" xfId="29538" xr:uid="{00000000-0005-0000-0000-000055730000}"/>
    <cellStyle name="40% - Accent6 15 3 2 4" xfId="29539" xr:uid="{00000000-0005-0000-0000-000056730000}"/>
    <cellStyle name="40% - Accent6 15 3 3" xfId="29540" xr:uid="{00000000-0005-0000-0000-000057730000}"/>
    <cellStyle name="40% - Accent6 15 3 3 2" xfId="29541" xr:uid="{00000000-0005-0000-0000-000058730000}"/>
    <cellStyle name="40% - Accent6 15 3 3 2 2" xfId="29542" xr:uid="{00000000-0005-0000-0000-000059730000}"/>
    <cellStyle name="40% - Accent6 15 3 3 3" xfId="29543" xr:uid="{00000000-0005-0000-0000-00005A730000}"/>
    <cellStyle name="40% - Accent6 15 3 3 4" xfId="29544" xr:uid="{00000000-0005-0000-0000-00005B730000}"/>
    <cellStyle name="40% - Accent6 15 3 4" xfId="29545" xr:uid="{00000000-0005-0000-0000-00005C730000}"/>
    <cellStyle name="40% - Accent6 15 3 4 2" xfId="29546" xr:uid="{00000000-0005-0000-0000-00005D730000}"/>
    <cellStyle name="40% - Accent6 15 3 5" xfId="29547" xr:uid="{00000000-0005-0000-0000-00005E730000}"/>
    <cellStyle name="40% - Accent6 15 3 6" xfId="29548" xr:uid="{00000000-0005-0000-0000-00005F730000}"/>
    <cellStyle name="40% - Accent6 15 4" xfId="29549" xr:uid="{00000000-0005-0000-0000-000060730000}"/>
    <cellStyle name="40% - Accent6 15 4 2" xfId="29550" xr:uid="{00000000-0005-0000-0000-000061730000}"/>
    <cellStyle name="40% - Accent6 15 4 2 2" xfId="29551" xr:uid="{00000000-0005-0000-0000-000062730000}"/>
    <cellStyle name="40% - Accent6 15 4 3" xfId="29552" xr:uid="{00000000-0005-0000-0000-000063730000}"/>
    <cellStyle name="40% - Accent6 15 4 4" xfId="29553" xr:uid="{00000000-0005-0000-0000-000064730000}"/>
    <cellStyle name="40% - Accent6 15 5" xfId="29554" xr:uid="{00000000-0005-0000-0000-000065730000}"/>
    <cellStyle name="40% - Accent6 15 5 2" xfId="29555" xr:uid="{00000000-0005-0000-0000-000066730000}"/>
    <cellStyle name="40% - Accent6 15 5 2 2" xfId="29556" xr:uid="{00000000-0005-0000-0000-000067730000}"/>
    <cellStyle name="40% - Accent6 15 5 3" xfId="29557" xr:uid="{00000000-0005-0000-0000-000068730000}"/>
    <cellStyle name="40% - Accent6 15 5 4" xfId="29558" xr:uid="{00000000-0005-0000-0000-000069730000}"/>
    <cellStyle name="40% - Accent6 15 6" xfId="29559" xr:uid="{00000000-0005-0000-0000-00006A730000}"/>
    <cellStyle name="40% - Accent6 15 6 2" xfId="29560" xr:uid="{00000000-0005-0000-0000-00006B730000}"/>
    <cellStyle name="40% - Accent6 15 7" xfId="29561" xr:uid="{00000000-0005-0000-0000-00006C730000}"/>
    <cellStyle name="40% - Accent6 15 8" xfId="29562" xr:uid="{00000000-0005-0000-0000-00006D730000}"/>
    <cellStyle name="40% - Accent6 16" xfId="29563" xr:uid="{00000000-0005-0000-0000-00006E730000}"/>
    <cellStyle name="40% - Accent6 16 2" xfId="29564" xr:uid="{00000000-0005-0000-0000-00006F730000}"/>
    <cellStyle name="40% - Accent6 16 3" xfId="29565" xr:uid="{00000000-0005-0000-0000-000070730000}"/>
    <cellStyle name="40% - Accent6 16 3 2" xfId="29566" xr:uid="{00000000-0005-0000-0000-000071730000}"/>
    <cellStyle name="40% - Accent6 16 3 2 2" xfId="29567" xr:uid="{00000000-0005-0000-0000-000072730000}"/>
    <cellStyle name="40% - Accent6 16 3 2 2 2" xfId="29568" xr:uid="{00000000-0005-0000-0000-000073730000}"/>
    <cellStyle name="40% - Accent6 16 3 2 3" xfId="29569" xr:uid="{00000000-0005-0000-0000-000074730000}"/>
    <cellStyle name="40% - Accent6 16 3 2 4" xfId="29570" xr:uid="{00000000-0005-0000-0000-000075730000}"/>
    <cellStyle name="40% - Accent6 16 3 3" xfId="29571" xr:uid="{00000000-0005-0000-0000-000076730000}"/>
    <cellStyle name="40% - Accent6 16 3 3 2" xfId="29572" xr:uid="{00000000-0005-0000-0000-000077730000}"/>
    <cellStyle name="40% - Accent6 16 3 3 2 2" xfId="29573" xr:uid="{00000000-0005-0000-0000-000078730000}"/>
    <cellStyle name="40% - Accent6 16 3 3 3" xfId="29574" xr:uid="{00000000-0005-0000-0000-000079730000}"/>
    <cellStyle name="40% - Accent6 16 3 3 4" xfId="29575" xr:uid="{00000000-0005-0000-0000-00007A730000}"/>
    <cellStyle name="40% - Accent6 16 3 4" xfId="29576" xr:uid="{00000000-0005-0000-0000-00007B730000}"/>
    <cellStyle name="40% - Accent6 16 3 4 2" xfId="29577" xr:uid="{00000000-0005-0000-0000-00007C730000}"/>
    <cellStyle name="40% - Accent6 16 3 5" xfId="29578" xr:uid="{00000000-0005-0000-0000-00007D730000}"/>
    <cellStyle name="40% - Accent6 16 3 6" xfId="29579" xr:uid="{00000000-0005-0000-0000-00007E730000}"/>
    <cellStyle name="40% - Accent6 16 4" xfId="29580" xr:uid="{00000000-0005-0000-0000-00007F730000}"/>
    <cellStyle name="40% - Accent6 16 4 2" xfId="29581" xr:uid="{00000000-0005-0000-0000-000080730000}"/>
    <cellStyle name="40% - Accent6 16 4 2 2" xfId="29582" xr:uid="{00000000-0005-0000-0000-000081730000}"/>
    <cellStyle name="40% - Accent6 16 4 3" xfId="29583" xr:uid="{00000000-0005-0000-0000-000082730000}"/>
    <cellStyle name="40% - Accent6 16 4 4" xfId="29584" xr:uid="{00000000-0005-0000-0000-000083730000}"/>
    <cellStyle name="40% - Accent6 16 5" xfId="29585" xr:uid="{00000000-0005-0000-0000-000084730000}"/>
    <cellStyle name="40% - Accent6 16 5 2" xfId="29586" xr:uid="{00000000-0005-0000-0000-000085730000}"/>
    <cellStyle name="40% - Accent6 16 5 2 2" xfId="29587" xr:uid="{00000000-0005-0000-0000-000086730000}"/>
    <cellStyle name="40% - Accent6 16 5 3" xfId="29588" xr:uid="{00000000-0005-0000-0000-000087730000}"/>
    <cellStyle name="40% - Accent6 16 5 4" xfId="29589" xr:uid="{00000000-0005-0000-0000-000088730000}"/>
    <cellStyle name="40% - Accent6 16 6" xfId="29590" xr:uid="{00000000-0005-0000-0000-000089730000}"/>
    <cellStyle name="40% - Accent6 16 6 2" xfId="29591" xr:uid="{00000000-0005-0000-0000-00008A730000}"/>
    <cellStyle name="40% - Accent6 16 7" xfId="29592" xr:uid="{00000000-0005-0000-0000-00008B730000}"/>
    <cellStyle name="40% - Accent6 16 8" xfId="29593" xr:uid="{00000000-0005-0000-0000-00008C730000}"/>
    <cellStyle name="40% - Accent6 17" xfId="29594" xr:uid="{00000000-0005-0000-0000-00008D730000}"/>
    <cellStyle name="40% - Accent6 17 2" xfId="29595" xr:uid="{00000000-0005-0000-0000-00008E730000}"/>
    <cellStyle name="40% - Accent6 17 2 2" xfId="29596" xr:uid="{00000000-0005-0000-0000-00008F730000}"/>
    <cellStyle name="40% - Accent6 17 2 2 2" xfId="29597" xr:uid="{00000000-0005-0000-0000-000090730000}"/>
    <cellStyle name="40% - Accent6 17 2 2 2 2" xfId="29598" xr:uid="{00000000-0005-0000-0000-000091730000}"/>
    <cellStyle name="40% - Accent6 17 2 2 3" xfId="29599" xr:uid="{00000000-0005-0000-0000-000092730000}"/>
    <cellStyle name="40% - Accent6 17 2 2 4" xfId="29600" xr:uid="{00000000-0005-0000-0000-000093730000}"/>
    <cellStyle name="40% - Accent6 17 2 3" xfId="29601" xr:uid="{00000000-0005-0000-0000-000094730000}"/>
    <cellStyle name="40% - Accent6 17 2 3 2" xfId="29602" xr:uid="{00000000-0005-0000-0000-000095730000}"/>
    <cellStyle name="40% - Accent6 17 2 3 2 2" xfId="29603" xr:uid="{00000000-0005-0000-0000-000096730000}"/>
    <cellStyle name="40% - Accent6 17 2 3 3" xfId="29604" xr:uid="{00000000-0005-0000-0000-000097730000}"/>
    <cellStyle name="40% - Accent6 17 2 3 4" xfId="29605" xr:uid="{00000000-0005-0000-0000-000098730000}"/>
    <cellStyle name="40% - Accent6 17 2 4" xfId="29606" xr:uid="{00000000-0005-0000-0000-000099730000}"/>
    <cellStyle name="40% - Accent6 17 2 4 2" xfId="29607" xr:uid="{00000000-0005-0000-0000-00009A730000}"/>
    <cellStyle name="40% - Accent6 17 2 5" xfId="29608" xr:uid="{00000000-0005-0000-0000-00009B730000}"/>
    <cellStyle name="40% - Accent6 17 2 6" xfId="29609" xr:uid="{00000000-0005-0000-0000-00009C730000}"/>
    <cellStyle name="40% - Accent6 17 3" xfId="29610" xr:uid="{00000000-0005-0000-0000-00009D730000}"/>
    <cellStyle name="40% - Accent6 17 3 2" xfId="29611" xr:uid="{00000000-0005-0000-0000-00009E730000}"/>
    <cellStyle name="40% - Accent6 17 3 2 2" xfId="29612" xr:uid="{00000000-0005-0000-0000-00009F730000}"/>
    <cellStyle name="40% - Accent6 17 3 3" xfId="29613" xr:uid="{00000000-0005-0000-0000-0000A0730000}"/>
    <cellStyle name="40% - Accent6 17 3 4" xfId="29614" xr:uid="{00000000-0005-0000-0000-0000A1730000}"/>
    <cellStyle name="40% - Accent6 17 4" xfId="29615" xr:uid="{00000000-0005-0000-0000-0000A2730000}"/>
    <cellStyle name="40% - Accent6 17 4 2" xfId="29616" xr:uid="{00000000-0005-0000-0000-0000A3730000}"/>
    <cellStyle name="40% - Accent6 17 4 2 2" xfId="29617" xr:uid="{00000000-0005-0000-0000-0000A4730000}"/>
    <cellStyle name="40% - Accent6 17 4 3" xfId="29618" xr:uid="{00000000-0005-0000-0000-0000A5730000}"/>
    <cellStyle name="40% - Accent6 17 4 4" xfId="29619" xr:uid="{00000000-0005-0000-0000-0000A6730000}"/>
    <cellStyle name="40% - Accent6 17 5" xfId="29620" xr:uid="{00000000-0005-0000-0000-0000A7730000}"/>
    <cellStyle name="40% - Accent6 17 5 2" xfId="29621" xr:uid="{00000000-0005-0000-0000-0000A8730000}"/>
    <cellStyle name="40% - Accent6 17 6" xfId="29622" xr:uid="{00000000-0005-0000-0000-0000A9730000}"/>
    <cellStyle name="40% - Accent6 17 7" xfId="29623" xr:uid="{00000000-0005-0000-0000-0000AA730000}"/>
    <cellStyle name="40% - Accent6 18" xfId="29624" xr:uid="{00000000-0005-0000-0000-0000AB730000}"/>
    <cellStyle name="40% - Accent6 18 2" xfId="29625" xr:uid="{00000000-0005-0000-0000-0000AC730000}"/>
    <cellStyle name="40% - Accent6 18 2 2" xfId="29626" xr:uid="{00000000-0005-0000-0000-0000AD730000}"/>
    <cellStyle name="40% - Accent6 18 2 2 2" xfId="29627" xr:uid="{00000000-0005-0000-0000-0000AE730000}"/>
    <cellStyle name="40% - Accent6 18 2 2 2 2" xfId="29628" xr:uid="{00000000-0005-0000-0000-0000AF730000}"/>
    <cellStyle name="40% - Accent6 18 2 2 3" xfId="29629" xr:uid="{00000000-0005-0000-0000-0000B0730000}"/>
    <cellStyle name="40% - Accent6 18 2 2 4" xfId="29630" xr:uid="{00000000-0005-0000-0000-0000B1730000}"/>
    <cellStyle name="40% - Accent6 18 2 3" xfId="29631" xr:uid="{00000000-0005-0000-0000-0000B2730000}"/>
    <cellStyle name="40% - Accent6 18 2 3 2" xfId="29632" xr:uid="{00000000-0005-0000-0000-0000B3730000}"/>
    <cellStyle name="40% - Accent6 18 2 3 2 2" xfId="29633" xr:uid="{00000000-0005-0000-0000-0000B4730000}"/>
    <cellStyle name="40% - Accent6 18 2 3 3" xfId="29634" xr:uid="{00000000-0005-0000-0000-0000B5730000}"/>
    <cellStyle name="40% - Accent6 18 2 3 4" xfId="29635" xr:uid="{00000000-0005-0000-0000-0000B6730000}"/>
    <cellStyle name="40% - Accent6 18 2 4" xfId="29636" xr:uid="{00000000-0005-0000-0000-0000B7730000}"/>
    <cellStyle name="40% - Accent6 18 2 4 2" xfId="29637" xr:uid="{00000000-0005-0000-0000-0000B8730000}"/>
    <cellStyle name="40% - Accent6 18 2 5" xfId="29638" xr:uid="{00000000-0005-0000-0000-0000B9730000}"/>
    <cellStyle name="40% - Accent6 18 2 6" xfId="29639" xr:uid="{00000000-0005-0000-0000-0000BA730000}"/>
    <cellStyle name="40% - Accent6 18 3" xfId="29640" xr:uid="{00000000-0005-0000-0000-0000BB730000}"/>
    <cellStyle name="40% - Accent6 18 3 2" xfId="29641" xr:uid="{00000000-0005-0000-0000-0000BC730000}"/>
    <cellStyle name="40% - Accent6 18 3 2 2" xfId="29642" xr:uid="{00000000-0005-0000-0000-0000BD730000}"/>
    <cellStyle name="40% - Accent6 18 3 3" xfId="29643" xr:uid="{00000000-0005-0000-0000-0000BE730000}"/>
    <cellStyle name="40% - Accent6 18 3 4" xfId="29644" xr:uid="{00000000-0005-0000-0000-0000BF730000}"/>
    <cellStyle name="40% - Accent6 18 4" xfId="29645" xr:uid="{00000000-0005-0000-0000-0000C0730000}"/>
    <cellStyle name="40% - Accent6 18 4 2" xfId="29646" xr:uid="{00000000-0005-0000-0000-0000C1730000}"/>
    <cellStyle name="40% - Accent6 18 4 2 2" xfId="29647" xr:uid="{00000000-0005-0000-0000-0000C2730000}"/>
    <cellStyle name="40% - Accent6 18 4 3" xfId="29648" xr:uid="{00000000-0005-0000-0000-0000C3730000}"/>
    <cellStyle name="40% - Accent6 18 4 4" xfId="29649" xr:uid="{00000000-0005-0000-0000-0000C4730000}"/>
    <cellStyle name="40% - Accent6 18 5" xfId="29650" xr:uid="{00000000-0005-0000-0000-0000C5730000}"/>
    <cellStyle name="40% - Accent6 18 5 2" xfId="29651" xr:uid="{00000000-0005-0000-0000-0000C6730000}"/>
    <cellStyle name="40% - Accent6 18 6" xfId="29652" xr:uid="{00000000-0005-0000-0000-0000C7730000}"/>
    <cellStyle name="40% - Accent6 18 7" xfId="29653" xr:uid="{00000000-0005-0000-0000-0000C8730000}"/>
    <cellStyle name="40% - Accent6 19" xfId="29654" xr:uid="{00000000-0005-0000-0000-0000C9730000}"/>
    <cellStyle name="40% - Accent6 19 2" xfId="29655" xr:uid="{00000000-0005-0000-0000-0000CA730000}"/>
    <cellStyle name="40% - Accent6 19 2 2" xfId="29656" xr:uid="{00000000-0005-0000-0000-0000CB730000}"/>
    <cellStyle name="40% - Accent6 19 2 2 2" xfId="29657" xr:uid="{00000000-0005-0000-0000-0000CC730000}"/>
    <cellStyle name="40% - Accent6 19 2 2 2 2" xfId="29658" xr:uid="{00000000-0005-0000-0000-0000CD730000}"/>
    <cellStyle name="40% - Accent6 19 2 2 3" xfId="29659" xr:uid="{00000000-0005-0000-0000-0000CE730000}"/>
    <cellStyle name="40% - Accent6 19 2 2 4" xfId="29660" xr:uid="{00000000-0005-0000-0000-0000CF730000}"/>
    <cellStyle name="40% - Accent6 19 2 3" xfId="29661" xr:uid="{00000000-0005-0000-0000-0000D0730000}"/>
    <cellStyle name="40% - Accent6 19 2 3 2" xfId="29662" xr:uid="{00000000-0005-0000-0000-0000D1730000}"/>
    <cellStyle name="40% - Accent6 19 2 3 2 2" xfId="29663" xr:uid="{00000000-0005-0000-0000-0000D2730000}"/>
    <cellStyle name="40% - Accent6 19 2 3 3" xfId="29664" xr:uid="{00000000-0005-0000-0000-0000D3730000}"/>
    <cellStyle name="40% - Accent6 19 2 3 4" xfId="29665" xr:uid="{00000000-0005-0000-0000-0000D4730000}"/>
    <cellStyle name="40% - Accent6 19 2 4" xfId="29666" xr:uid="{00000000-0005-0000-0000-0000D5730000}"/>
    <cellStyle name="40% - Accent6 19 2 4 2" xfId="29667" xr:uid="{00000000-0005-0000-0000-0000D6730000}"/>
    <cellStyle name="40% - Accent6 19 2 5" xfId="29668" xr:uid="{00000000-0005-0000-0000-0000D7730000}"/>
    <cellStyle name="40% - Accent6 19 2 6" xfId="29669" xr:uid="{00000000-0005-0000-0000-0000D8730000}"/>
    <cellStyle name="40% - Accent6 19 3" xfId="29670" xr:uid="{00000000-0005-0000-0000-0000D9730000}"/>
    <cellStyle name="40% - Accent6 19 3 2" xfId="29671" xr:uid="{00000000-0005-0000-0000-0000DA730000}"/>
    <cellStyle name="40% - Accent6 19 3 2 2" xfId="29672" xr:uid="{00000000-0005-0000-0000-0000DB730000}"/>
    <cellStyle name="40% - Accent6 19 3 3" xfId="29673" xr:uid="{00000000-0005-0000-0000-0000DC730000}"/>
    <cellStyle name="40% - Accent6 19 3 4" xfId="29674" xr:uid="{00000000-0005-0000-0000-0000DD730000}"/>
    <cellStyle name="40% - Accent6 19 4" xfId="29675" xr:uid="{00000000-0005-0000-0000-0000DE730000}"/>
    <cellStyle name="40% - Accent6 19 4 2" xfId="29676" xr:uid="{00000000-0005-0000-0000-0000DF730000}"/>
    <cellStyle name="40% - Accent6 19 4 2 2" xfId="29677" xr:uid="{00000000-0005-0000-0000-0000E0730000}"/>
    <cellStyle name="40% - Accent6 19 4 3" xfId="29678" xr:uid="{00000000-0005-0000-0000-0000E1730000}"/>
    <cellStyle name="40% - Accent6 19 4 4" xfId="29679" xr:uid="{00000000-0005-0000-0000-0000E2730000}"/>
    <cellStyle name="40% - Accent6 19 5" xfId="29680" xr:uid="{00000000-0005-0000-0000-0000E3730000}"/>
    <cellStyle name="40% - Accent6 19 5 2" xfId="29681" xr:uid="{00000000-0005-0000-0000-0000E4730000}"/>
    <cellStyle name="40% - Accent6 19 6" xfId="29682" xr:uid="{00000000-0005-0000-0000-0000E5730000}"/>
    <cellStyle name="40% - Accent6 19 7" xfId="29683" xr:uid="{00000000-0005-0000-0000-0000E6730000}"/>
    <cellStyle name="40% - Accent6 2" xfId="29684" xr:uid="{00000000-0005-0000-0000-0000E7730000}"/>
    <cellStyle name="40% - Accent6 2 10" xfId="29685" xr:uid="{00000000-0005-0000-0000-0000E8730000}"/>
    <cellStyle name="40% - Accent6 2 11" xfId="29686" xr:uid="{00000000-0005-0000-0000-0000E9730000}"/>
    <cellStyle name="40% - Accent6 2 12" xfId="29687" xr:uid="{00000000-0005-0000-0000-0000EA730000}"/>
    <cellStyle name="40% - Accent6 2 2" xfId="29688" xr:uid="{00000000-0005-0000-0000-0000EB730000}"/>
    <cellStyle name="40% - Accent6 2 2 10" xfId="29689" xr:uid="{00000000-0005-0000-0000-0000EC730000}"/>
    <cellStyle name="40% - Accent6 2 2 2" xfId="29690" xr:uid="{00000000-0005-0000-0000-0000ED730000}"/>
    <cellStyle name="40% - Accent6 2 2 2 2" xfId="29691" xr:uid="{00000000-0005-0000-0000-0000EE730000}"/>
    <cellStyle name="40% - Accent6 2 2 2 2 2" xfId="29692" xr:uid="{00000000-0005-0000-0000-0000EF730000}"/>
    <cellStyle name="40% - Accent6 2 2 2 2 2 2" xfId="29693" xr:uid="{00000000-0005-0000-0000-0000F0730000}"/>
    <cellStyle name="40% - Accent6 2 2 2 2 2 2 2" xfId="29694" xr:uid="{00000000-0005-0000-0000-0000F1730000}"/>
    <cellStyle name="40% - Accent6 2 2 2 2 2 2 2 2" xfId="29695" xr:uid="{00000000-0005-0000-0000-0000F2730000}"/>
    <cellStyle name="40% - Accent6 2 2 2 2 2 2 3" xfId="29696" xr:uid="{00000000-0005-0000-0000-0000F3730000}"/>
    <cellStyle name="40% - Accent6 2 2 2 2 2 2 4" xfId="29697" xr:uid="{00000000-0005-0000-0000-0000F4730000}"/>
    <cellStyle name="40% - Accent6 2 2 2 2 2 3" xfId="29698" xr:uid="{00000000-0005-0000-0000-0000F5730000}"/>
    <cellStyle name="40% - Accent6 2 2 2 2 2 3 2" xfId="29699" xr:uid="{00000000-0005-0000-0000-0000F6730000}"/>
    <cellStyle name="40% - Accent6 2 2 2 2 2 3 2 2" xfId="29700" xr:uid="{00000000-0005-0000-0000-0000F7730000}"/>
    <cellStyle name="40% - Accent6 2 2 2 2 2 3 3" xfId="29701" xr:uid="{00000000-0005-0000-0000-0000F8730000}"/>
    <cellStyle name="40% - Accent6 2 2 2 2 2 3 4" xfId="29702" xr:uid="{00000000-0005-0000-0000-0000F9730000}"/>
    <cellStyle name="40% - Accent6 2 2 2 2 2 4" xfId="29703" xr:uid="{00000000-0005-0000-0000-0000FA730000}"/>
    <cellStyle name="40% - Accent6 2 2 2 2 2 4 2" xfId="29704" xr:uid="{00000000-0005-0000-0000-0000FB730000}"/>
    <cellStyle name="40% - Accent6 2 2 2 2 2 5" xfId="29705" xr:uid="{00000000-0005-0000-0000-0000FC730000}"/>
    <cellStyle name="40% - Accent6 2 2 2 2 2 6" xfId="29706" xr:uid="{00000000-0005-0000-0000-0000FD730000}"/>
    <cellStyle name="40% - Accent6 2 2 2 2 3" xfId="29707" xr:uid="{00000000-0005-0000-0000-0000FE730000}"/>
    <cellStyle name="40% - Accent6 2 2 2 2 3 2" xfId="29708" xr:uid="{00000000-0005-0000-0000-0000FF730000}"/>
    <cellStyle name="40% - Accent6 2 2 2 2 3 2 2" xfId="29709" xr:uid="{00000000-0005-0000-0000-000000740000}"/>
    <cellStyle name="40% - Accent6 2 2 2 2 3 3" xfId="29710" xr:uid="{00000000-0005-0000-0000-000001740000}"/>
    <cellStyle name="40% - Accent6 2 2 2 2 3 4" xfId="29711" xr:uid="{00000000-0005-0000-0000-000002740000}"/>
    <cellStyle name="40% - Accent6 2 2 2 2 4" xfId="29712" xr:uid="{00000000-0005-0000-0000-000003740000}"/>
    <cellStyle name="40% - Accent6 2 2 2 2 4 2" xfId="29713" xr:uid="{00000000-0005-0000-0000-000004740000}"/>
    <cellStyle name="40% - Accent6 2 2 2 2 4 2 2" xfId="29714" xr:uid="{00000000-0005-0000-0000-000005740000}"/>
    <cellStyle name="40% - Accent6 2 2 2 2 4 3" xfId="29715" xr:uid="{00000000-0005-0000-0000-000006740000}"/>
    <cellStyle name="40% - Accent6 2 2 2 2 4 4" xfId="29716" xr:uid="{00000000-0005-0000-0000-000007740000}"/>
    <cellStyle name="40% - Accent6 2 2 2 2 5" xfId="29717" xr:uid="{00000000-0005-0000-0000-000008740000}"/>
    <cellStyle name="40% - Accent6 2 2 2 2 5 2" xfId="29718" xr:uid="{00000000-0005-0000-0000-000009740000}"/>
    <cellStyle name="40% - Accent6 2 2 2 2 6" xfId="29719" xr:uid="{00000000-0005-0000-0000-00000A740000}"/>
    <cellStyle name="40% - Accent6 2 2 2 2 7" xfId="29720" xr:uid="{00000000-0005-0000-0000-00000B740000}"/>
    <cellStyle name="40% - Accent6 2 2 2 3" xfId="29721" xr:uid="{00000000-0005-0000-0000-00000C740000}"/>
    <cellStyle name="40% - Accent6 2 2 2 3 2" xfId="29722" xr:uid="{00000000-0005-0000-0000-00000D740000}"/>
    <cellStyle name="40% - Accent6 2 2 2 3 2 2" xfId="29723" xr:uid="{00000000-0005-0000-0000-00000E740000}"/>
    <cellStyle name="40% - Accent6 2 2 2 3 2 2 2" xfId="29724" xr:uid="{00000000-0005-0000-0000-00000F740000}"/>
    <cellStyle name="40% - Accent6 2 2 2 3 2 3" xfId="29725" xr:uid="{00000000-0005-0000-0000-000010740000}"/>
    <cellStyle name="40% - Accent6 2 2 2 3 2 4" xfId="29726" xr:uid="{00000000-0005-0000-0000-000011740000}"/>
    <cellStyle name="40% - Accent6 2 2 2 3 3" xfId="29727" xr:uid="{00000000-0005-0000-0000-000012740000}"/>
    <cellStyle name="40% - Accent6 2 2 2 3 3 2" xfId="29728" xr:uid="{00000000-0005-0000-0000-000013740000}"/>
    <cellStyle name="40% - Accent6 2 2 2 3 3 2 2" xfId="29729" xr:uid="{00000000-0005-0000-0000-000014740000}"/>
    <cellStyle name="40% - Accent6 2 2 2 3 3 3" xfId="29730" xr:uid="{00000000-0005-0000-0000-000015740000}"/>
    <cellStyle name="40% - Accent6 2 2 2 3 3 4" xfId="29731" xr:uid="{00000000-0005-0000-0000-000016740000}"/>
    <cellStyle name="40% - Accent6 2 2 2 3 4" xfId="29732" xr:uid="{00000000-0005-0000-0000-000017740000}"/>
    <cellStyle name="40% - Accent6 2 2 2 3 4 2" xfId="29733" xr:uid="{00000000-0005-0000-0000-000018740000}"/>
    <cellStyle name="40% - Accent6 2 2 2 3 5" xfId="29734" xr:uid="{00000000-0005-0000-0000-000019740000}"/>
    <cellStyle name="40% - Accent6 2 2 2 3 6" xfId="29735" xr:uid="{00000000-0005-0000-0000-00001A740000}"/>
    <cellStyle name="40% - Accent6 2 2 2 4" xfId="29736" xr:uid="{00000000-0005-0000-0000-00001B740000}"/>
    <cellStyle name="40% - Accent6 2 2 2 4 2" xfId="29737" xr:uid="{00000000-0005-0000-0000-00001C740000}"/>
    <cellStyle name="40% - Accent6 2 2 2 4 2 2" xfId="29738" xr:uid="{00000000-0005-0000-0000-00001D740000}"/>
    <cellStyle name="40% - Accent6 2 2 2 4 3" xfId="29739" xr:uid="{00000000-0005-0000-0000-00001E740000}"/>
    <cellStyle name="40% - Accent6 2 2 2 4 4" xfId="29740" xr:uid="{00000000-0005-0000-0000-00001F740000}"/>
    <cellStyle name="40% - Accent6 2 2 2 5" xfId="29741" xr:uid="{00000000-0005-0000-0000-000020740000}"/>
    <cellStyle name="40% - Accent6 2 2 2 5 2" xfId="29742" xr:uid="{00000000-0005-0000-0000-000021740000}"/>
    <cellStyle name="40% - Accent6 2 2 2 5 2 2" xfId="29743" xr:uid="{00000000-0005-0000-0000-000022740000}"/>
    <cellStyle name="40% - Accent6 2 2 2 5 3" xfId="29744" xr:uid="{00000000-0005-0000-0000-000023740000}"/>
    <cellStyle name="40% - Accent6 2 2 2 5 4" xfId="29745" xr:uid="{00000000-0005-0000-0000-000024740000}"/>
    <cellStyle name="40% - Accent6 2 2 2 6" xfId="29746" xr:uid="{00000000-0005-0000-0000-000025740000}"/>
    <cellStyle name="40% - Accent6 2 2 2 6 2" xfId="29747" xr:uid="{00000000-0005-0000-0000-000026740000}"/>
    <cellStyle name="40% - Accent6 2 2 2 7" xfId="29748" xr:uid="{00000000-0005-0000-0000-000027740000}"/>
    <cellStyle name="40% - Accent6 2 2 2 8" xfId="29749" xr:uid="{00000000-0005-0000-0000-000028740000}"/>
    <cellStyle name="40% - Accent6 2 2 3" xfId="29750" xr:uid="{00000000-0005-0000-0000-000029740000}"/>
    <cellStyle name="40% - Accent6 2 2 3 2" xfId="29751" xr:uid="{00000000-0005-0000-0000-00002A740000}"/>
    <cellStyle name="40% - Accent6 2 2 3 2 2" xfId="29752" xr:uid="{00000000-0005-0000-0000-00002B740000}"/>
    <cellStyle name="40% - Accent6 2 2 3 2 2 2" xfId="29753" xr:uid="{00000000-0005-0000-0000-00002C740000}"/>
    <cellStyle name="40% - Accent6 2 2 3 2 2 2 2" xfId="29754" xr:uid="{00000000-0005-0000-0000-00002D740000}"/>
    <cellStyle name="40% - Accent6 2 2 3 2 2 3" xfId="29755" xr:uid="{00000000-0005-0000-0000-00002E740000}"/>
    <cellStyle name="40% - Accent6 2 2 3 2 2 4" xfId="29756" xr:uid="{00000000-0005-0000-0000-00002F740000}"/>
    <cellStyle name="40% - Accent6 2 2 3 2 3" xfId="29757" xr:uid="{00000000-0005-0000-0000-000030740000}"/>
    <cellStyle name="40% - Accent6 2 2 3 2 3 2" xfId="29758" xr:uid="{00000000-0005-0000-0000-000031740000}"/>
    <cellStyle name="40% - Accent6 2 2 3 2 3 2 2" xfId="29759" xr:uid="{00000000-0005-0000-0000-000032740000}"/>
    <cellStyle name="40% - Accent6 2 2 3 2 3 3" xfId="29760" xr:uid="{00000000-0005-0000-0000-000033740000}"/>
    <cellStyle name="40% - Accent6 2 2 3 2 3 4" xfId="29761" xr:uid="{00000000-0005-0000-0000-000034740000}"/>
    <cellStyle name="40% - Accent6 2 2 3 2 4" xfId="29762" xr:uid="{00000000-0005-0000-0000-000035740000}"/>
    <cellStyle name="40% - Accent6 2 2 3 2 4 2" xfId="29763" xr:uid="{00000000-0005-0000-0000-000036740000}"/>
    <cellStyle name="40% - Accent6 2 2 3 2 5" xfId="29764" xr:uid="{00000000-0005-0000-0000-000037740000}"/>
    <cellStyle name="40% - Accent6 2 2 3 2 6" xfId="29765" xr:uid="{00000000-0005-0000-0000-000038740000}"/>
    <cellStyle name="40% - Accent6 2 2 3 3" xfId="29766" xr:uid="{00000000-0005-0000-0000-000039740000}"/>
    <cellStyle name="40% - Accent6 2 2 3 3 2" xfId="29767" xr:uid="{00000000-0005-0000-0000-00003A740000}"/>
    <cellStyle name="40% - Accent6 2 2 3 3 2 2" xfId="29768" xr:uid="{00000000-0005-0000-0000-00003B740000}"/>
    <cellStyle name="40% - Accent6 2 2 3 3 3" xfId="29769" xr:uid="{00000000-0005-0000-0000-00003C740000}"/>
    <cellStyle name="40% - Accent6 2 2 3 3 4" xfId="29770" xr:uid="{00000000-0005-0000-0000-00003D740000}"/>
    <cellStyle name="40% - Accent6 2 2 3 4" xfId="29771" xr:uid="{00000000-0005-0000-0000-00003E740000}"/>
    <cellStyle name="40% - Accent6 2 2 3 4 2" xfId="29772" xr:uid="{00000000-0005-0000-0000-00003F740000}"/>
    <cellStyle name="40% - Accent6 2 2 3 4 2 2" xfId="29773" xr:uid="{00000000-0005-0000-0000-000040740000}"/>
    <cellStyle name="40% - Accent6 2 2 3 4 3" xfId="29774" xr:uid="{00000000-0005-0000-0000-000041740000}"/>
    <cellStyle name="40% - Accent6 2 2 3 4 4" xfId="29775" xr:uid="{00000000-0005-0000-0000-000042740000}"/>
    <cellStyle name="40% - Accent6 2 2 3 5" xfId="29776" xr:uid="{00000000-0005-0000-0000-000043740000}"/>
    <cellStyle name="40% - Accent6 2 2 3 5 2" xfId="29777" xr:uid="{00000000-0005-0000-0000-000044740000}"/>
    <cellStyle name="40% - Accent6 2 2 3 6" xfId="29778" xr:uid="{00000000-0005-0000-0000-000045740000}"/>
    <cellStyle name="40% - Accent6 2 2 3 7" xfId="29779" xr:uid="{00000000-0005-0000-0000-000046740000}"/>
    <cellStyle name="40% - Accent6 2 2 4" xfId="29780" xr:uid="{00000000-0005-0000-0000-000047740000}"/>
    <cellStyle name="40% - Accent6 2 2 5" xfId="29781" xr:uid="{00000000-0005-0000-0000-000048740000}"/>
    <cellStyle name="40% - Accent6 2 2 5 2" xfId="29782" xr:uid="{00000000-0005-0000-0000-000049740000}"/>
    <cellStyle name="40% - Accent6 2 2 5 2 2" xfId="29783" xr:uid="{00000000-0005-0000-0000-00004A740000}"/>
    <cellStyle name="40% - Accent6 2 2 5 2 2 2" xfId="29784" xr:uid="{00000000-0005-0000-0000-00004B740000}"/>
    <cellStyle name="40% - Accent6 2 2 5 2 3" xfId="29785" xr:uid="{00000000-0005-0000-0000-00004C740000}"/>
    <cellStyle name="40% - Accent6 2 2 5 2 4" xfId="29786" xr:uid="{00000000-0005-0000-0000-00004D740000}"/>
    <cellStyle name="40% - Accent6 2 2 5 3" xfId="29787" xr:uid="{00000000-0005-0000-0000-00004E740000}"/>
    <cellStyle name="40% - Accent6 2 2 5 3 2" xfId="29788" xr:uid="{00000000-0005-0000-0000-00004F740000}"/>
    <cellStyle name="40% - Accent6 2 2 5 3 2 2" xfId="29789" xr:uid="{00000000-0005-0000-0000-000050740000}"/>
    <cellStyle name="40% - Accent6 2 2 5 3 3" xfId="29790" xr:uid="{00000000-0005-0000-0000-000051740000}"/>
    <cellStyle name="40% - Accent6 2 2 5 3 4" xfId="29791" xr:uid="{00000000-0005-0000-0000-000052740000}"/>
    <cellStyle name="40% - Accent6 2 2 5 4" xfId="29792" xr:uid="{00000000-0005-0000-0000-000053740000}"/>
    <cellStyle name="40% - Accent6 2 2 5 4 2" xfId="29793" xr:uid="{00000000-0005-0000-0000-000054740000}"/>
    <cellStyle name="40% - Accent6 2 2 5 5" xfId="29794" xr:uid="{00000000-0005-0000-0000-000055740000}"/>
    <cellStyle name="40% - Accent6 2 2 5 6" xfId="29795" xr:uid="{00000000-0005-0000-0000-000056740000}"/>
    <cellStyle name="40% - Accent6 2 2 6" xfId="29796" xr:uid="{00000000-0005-0000-0000-000057740000}"/>
    <cellStyle name="40% - Accent6 2 2 6 2" xfId="29797" xr:uid="{00000000-0005-0000-0000-000058740000}"/>
    <cellStyle name="40% - Accent6 2 2 6 2 2" xfId="29798" xr:uid="{00000000-0005-0000-0000-000059740000}"/>
    <cellStyle name="40% - Accent6 2 2 6 3" xfId="29799" xr:uid="{00000000-0005-0000-0000-00005A740000}"/>
    <cellStyle name="40% - Accent6 2 2 6 4" xfId="29800" xr:uid="{00000000-0005-0000-0000-00005B740000}"/>
    <cellStyle name="40% - Accent6 2 2 7" xfId="29801" xr:uid="{00000000-0005-0000-0000-00005C740000}"/>
    <cellStyle name="40% - Accent6 2 2 7 2" xfId="29802" xr:uid="{00000000-0005-0000-0000-00005D740000}"/>
    <cellStyle name="40% - Accent6 2 2 7 2 2" xfId="29803" xr:uid="{00000000-0005-0000-0000-00005E740000}"/>
    <cellStyle name="40% - Accent6 2 2 7 3" xfId="29804" xr:uid="{00000000-0005-0000-0000-00005F740000}"/>
    <cellStyle name="40% - Accent6 2 2 7 4" xfId="29805" xr:uid="{00000000-0005-0000-0000-000060740000}"/>
    <cellStyle name="40% - Accent6 2 2 8" xfId="29806" xr:uid="{00000000-0005-0000-0000-000061740000}"/>
    <cellStyle name="40% - Accent6 2 2 8 2" xfId="29807" xr:uid="{00000000-0005-0000-0000-000062740000}"/>
    <cellStyle name="40% - Accent6 2 2 9" xfId="29808" xr:uid="{00000000-0005-0000-0000-000063740000}"/>
    <cellStyle name="40% - Accent6 2 3" xfId="29809" xr:uid="{00000000-0005-0000-0000-000064740000}"/>
    <cellStyle name="40% - Accent6 2 3 2" xfId="29810" xr:uid="{00000000-0005-0000-0000-000065740000}"/>
    <cellStyle name="40% - Accent6 2 3 2 2" xfId="29811" xr:uid="{00000000-0005-0000-0000-000066740000}"/>
    <cellStyle name="40% - Accent6 2 3 2 2 2" xfId="29812" xr:uid="{00000000-0005-0000-0000-000067740000}"/>
    <cellStyle name="40% - Accent6 2 3 2 2 2 2" xfId="29813" xr:uid="{00000000-0005-0000-0000-000068740000}"/>
    <cellStyle name="40% - Accent6 2 3 2 2 2 2 2" xfId="29814" xr:uid="{00000000-0005-0000-0000-000069740000}"/>
    <cellStyle name="40% - Accent6 2 3 2 2 2 3" xfId="29815" xr:uid="{00000000-0005-0000-0000-00006A740000}"/>
    <cellStyle name="40% - Accent6 2 3 2 2 2 4" xfId="29816" xr:uid="{00000000-0005-0000-0000-00006B740000}"/>
    <cellStyle name="40% - Accent6 2 3 2 2 3" xfId="29817" xr:uid="{00000000-0005-0000-0000-00006C740000}"/>
    <cellStyle name="40% - Accent6 2 3 2 2 3 2" xfId="29818" xr:uid="{00000000-0005-0000-0000-00006D740000}"/>
    <cellStyle name="40% - Accent6 2 3 2 2 3 2 2" xfId="29819" xr:uid="{00000000-0005-0000-0000-00006E740000}"/>
    <cellStyle name="40% - Accent6 2 3 2 2 3 3" xfId="29820" xr:uid="{00000000-0005-0000-0000-00006F740000}"/>
    <cellStyle name="40% - Accent6 2 3 2 2 3 4" xfId="29821" xr:uid="{00000000-0005-0000-0000-000070740000}"/>
    <cellStyle name="40% - Accent6 2 3 2 2 4" xfId="29822" xr:uid="{00000000-0005-0000-0000-000071740000}"/>
    <cellStyle name="40% - Accent6 2 3 2 2 4 2" xfId="29823" xr:uid="{00000000-0005-0000-0000-000072740000}"/>
    <cellStyle name="40% - Accent6 2 3 2 2 5" xfId="29824" xr:uid="{00000000-0005-0000-0000-000073740000}"/>
    <cellStyle name="40% - Accent6 2 3 2 2 6" xfId="29825" xr:uid="{00000000-0005-0000-0000-000074740000}"/>
    <cellStyle name="40% - Accent6 2 3 2 3" xfId="29826" xr:uid="{00000000-0005-0000-0000-000075740000}"/>
    <cellStyle name="40% - Accent6 2 3 2 3 2" xfId="29827" xr:uid="{00000000-0005-0000-0000-000076740000}"/>
    <cellStyle name="40% - Accent6 2 3 2 3 2 2" xfId="29828" xr:uid="{00000000-0005-0000-0000-000077740000}"/>
    <cellStyle name="40% - Accent6 2 3 2 3 3" xfId="29829" xr:uid="{00000000-0005-0000-0000-000078740000}"/>
    <cellStyle name="40% - Accent6 2 3 2 3 4" xfId="29830" xr:uid="{00000000-0005-0000-0000-000079740000}"/>
    <cellStyle name="40% - Accent6 2 3 2 4" xfId="29831" xr:uid="{00000000-0005-0000-0000-00007A740000}"/>
    <cellStyle name="40% - Accent6 2 3 2 4 2" xfId="29832" xr:uid="{00000000-0005-0000-0000-00007B740000}"/>
    <cellStyle name="40% - Accent6 2 3 2 4 2 2" xfId="29833" xr:uid="{00000000-0005-0000-0000-00007C740000}"/>
    <cellStyle name="40% - Accent6 2 3 2 4 3" xfId="29834" xr:uid="{00000000-0005-0000-0000-00007D740000}"/>
    <cellStyle name="40% - Accent6 2 3 2 4 4" xfId="29835" xr:uid="{00000000-0005-0000-0000-00007E740000}"/>
    <cellStyle name="40% - Accent6 2 3 2 5" xfId="29836" xr:uid="{00000000-0005-0000-0000-00007F740000}"/>
    <cellStyle name="40% - Accent6 2 3 2 5 2" xfId="29837" xr:uid="{00000000-0005-0000-0000-000080740000}"/>
    <cellStyle name="40% - Accent6 2 3 2 6" xfId="29838" xr:uid="{00000000-0005-0000-0000-000081740000}"/>
    <cellStyle name="40% - Accent6 2 3 2 7" xfId="29839" xr:uid="{00000000-0005-0000-0000-000082740000}"/>
    <cellStyle name="40% - Accent6 2 3 3" xfId="29840" xr:uid="{00000000-0005-0000-0000-000083740000}"/>
    <cellStyle name="40% - Accent6 2 3 3 2" xfId="29841" xr:uid="{00000000-0005-0000-0000-000084740000}"/>
    <cellStyle name="40% - Accent6 2 3 3 2 2" xfId="29842" xr:uid="{00000000-0005-0000-0000-000085740000}"/>
    <cellStyle name="40% - Accent6 2 3 3 2 2 2" xfId="29843" xr:uid="{00000000-0005-0000-0000-000086740000}"/>
    <cellStyle name="40% - Accent6 2 3 3 2 3" xfId="29844" xr:uid="{00000000-0005-0000-0000-000087740000}"/>
    <cellStyle name="40% - Accent6 2 3 3 2 4" xfId="29845" xr:uid="{00000000-0005-0000-0000-000088740000}"/>
    <cellStyle name="40% - Accent6 2 3 3 3" xfId="29846" xr:uid="{00000000-0005-0000-0000-000089740000}"/>
    <cellStyle name="40% - Accent6 2 3 3 3 2" xfId="29847" xr:uid="{00000000-0005-0000-0000-00008A740000}"/>
    <cellStyle name="40% - Accent6 2 3 3 3 2 2" xfId="29848" xr:uid="{00000000-0005-0000-0000-00008B740000}"/>
    <cellStyle name="40% - Accent6 2 3 3 3 3" xfId="29849" xr:uid="{00000000-0005-0000-0000-00008C740000}"/>
    <cellStyle name="40% - Accent6 2 3 3 3 4" xfId="29850" xr:uid="{00000000-0005-0000-0000-00008D740000}"/>
    <cellStyle name="40% - Accent6 2 3 3 4" xfId="29851" xr:uid="{00000000-0005-0000-0000-00008E740000}"/>
    <cellStyle name="40% - Accent6 2 3 3 4 2" xfId="29852" xr:uid="{00000000-0005-0000-0000-00008F740000}"/>
    <cellStyle name="40% - Accent6 2 3 3 5" xfId="29853" xr:uid="{00000000-0005-0000-0000-000090740000}"/>
    <cellStyle name="40% - Accent6 2 3 3 6" xfId="29854" xr:uid="{00000000-0005-0000-0000-000091740000}"/>
    <cellStyle name="40% - Accent6 2 3 4" xfId="29855" xr:uid="{00000000-0005-0000-0000-000092740000}"/>
    <cellStyle name="40% - Accent6 2 3 4 2" xfId="29856" xr:uid="{00000000-0005-0000-0000-000093740000}"/>
    <cellStyle name="40% - Accent6 2 3 4 2 2" xfId="29857" xr:uid="{00000000-0005-0000-0000-000094740000}"/>
    <cellStyle name="40% - Accent6 2 3 4 3" xfId="29858" xr:uid="{00000000-0005-0000-0000-000095740000}"/>
    <cellStyle name="40% - Accent6 2 3 4 4" xfId="29859" xr:uid="{00000000-0005-0000-0000-000096740000}"/>
    <cellStyle name="40% - Accent6 2 3 5" xfId="29860" xr:uid="{00000000-0005-0000-0000-000097740000}"/>
    <cellStyle name="40% - Accent6 2 3 5 2" xfId="29861" xr:uid="{00000000-0005-0000-0000-000098740000}"/>
    <cellStyle name="40% - Accent6 2 3 5 2 2" xfId="29862" xr:uid="{00000000-0005-0000-0000-000099740000}"/>
    <cellStyle name="40% - Accent6 2 3 5 3" xfId="29863" xr:uid="{00000000-0005-0000-0000-00009A740000}"/>
    <cellStyle name="40% - Accent6 2 3 5 4" xfId="29864" xr:uid="{00000000-0005-0000-0000-00009B740000}"/>
    <cellStyle name="40% - Accent6 2 3 6" xfId="29865" xr:uid="{00000000-0005-0000-0000-00009C740000}"/>
    <cellStyle name="40% - Accent6 2 3 6 2" xfId="29866" xr:uid="{00000000-0005-0000-0000-00009D740000}"/>
    <cellStyle name="40% - Accent6 2 3 7" xfId="29867" xr:uid="{00000000-0005-0000-0000-00009E740000}"/>
    <cellStyle name="40% - Accent6 2 3 8" xfId="29868" xr:uid="{00000000-0005-0000-0000-00009F740000}"/>
    <cellStyle name="40% - Accent6 2 4" xfId="29869" xr:uid="{00000000-0005-0000-0000-0000A0740000}"/>
    <cellStyle name="40% - Accent6 2 4 2" xfId="29870" xr:uid="{00000000-0005-0000-0000-0000A1740000}"/>
    <cellStyle name="40% - Accent6 2 4 2 2" xfId="29871" xr:uid="{00000000-0005-0000-0000-0000A2740000}"/>
    <cellStyle name="40% - Accent6 2 4 2 2 2" xfId="29872" xr:uid="{00000000-0005-0000-0000-0000A3740000}"/>
    <cellStyle name="40% - Accent6 2 4 2 2 2 2" xfId="29873" xr:uid="{00000000-0005-0000-0000-0000A4740000}"/>
    <cellStyle name="40% - Accent6 2 4 2 2 3" xfId="29874" xr:uid="{00000000-0005-0000-0000-0000A5740000}"/>
    <cellStyle name="40% - Accent6 2 4 2 2 4" xfId="29875" xr:uid="{00000000-0005-0000-0000-0000A6740000}"/>
    <cellStyle name="40% - Accent6 2 4 2 3" xfId="29876" xr:uid="{00000000-0005-0000-0000-0000A7740000}"/>
    <cellStyle name="40% - Accent6 2 4 2 3 2" xfId="29877" xr:uid="{00000000-0005-0000-0000-0000A8740000}"/>
    <cellStyle name="40% - Accent6 2 4 2 3 2 2" xfId="29878" xr:uid="{00000000-0005-0000-0000-0000A9740000}"/>
    <cellStyle name="40% - Accent6 2 4 2 3 3" xfId="29879" xr:uid="{00000000-0005-0000-0000-0000AA740000}"/>
    <cellStyle name="40% - Accent6 2 4 2 3 4" xfId="29880" xr:uid="{00000000-0005-0000-0000-0000AB740000}"/>
    <cellStyle name="40% - Accent6 2 4 2 4" xfId="29881" xr:uid="{00000000-0005-0000-0000-0000AC740000}"/>
    <cellStyle name="40% - Accent6 2 4 2 4 2" xfId="29882" xr:uid="{00000000-0005-0000-0000-0000AD740000}"/>
    <cellStyle name="40% - Accent6 2 4 2 5" xfId="29883" xr:uid="{00000000-0005-0000-0000-0000AE740000}"/>
    <cellStyle name="40% - Accent6 2 4 2 6" xfId="29884" xr:uid="{00000000-0005-0000-0000-0000AF740000}"/>
    <cellStyle name="40% - Accent6 2 4 3" xfId="29885" xr:uid="{00000000-0005-0000-0000-0000B0740000}"/>
    <cellStyle name="40% - Accent6 2 4 3 2" xfId="29886" xr:uid="{00000000-0005-0000-0000-0000B1740000}"/>
    <cellStyle name="40% - Accent6 2 4 3 2 2" xfId="29887" xr:uid="{00000000-0005-0000-0000-0000B2740000}"/>
    <cellStyle name="40% - Accent6 2 4 3 3" xfId="29888" xr:uid="{00000000-0005-0000-0000-0000B3740000}"/>
    <cellStyle name="40% - Accent6 2 4 3 4" xfId="29889" xr:uid="{00000000-0005-0000-0000-0000B4740000}"/>
    <cellStyle name="40% - Accent6 2 4 4" xfId="29890" xr:uid="{00000000-0005-0000-0000-0000B5740000}"/>
    <cellStyle name="40% - Accent6 2 4 4 2" xfId="29891" xr:uid="{00000000-0005-0000-0000-0000B6740000}"/>
    <cellStyle name="40% - Accent6 2 4 4 2 2" xfId="29892" xr:uid="{00000000-0005-0000-0000-0000B7740000}"/>
    <cellStyle name="40% - Accent6 2 4 4 3" xfId="29893" xr:uid="{00000000-0005-0000-0000-0000B8740000}"/>
    <cellStyle name="40% - Accent6 2 4 4 4" xfId="29894" xr:uid="{00000000-0005-0000-0000-0000B9740000}"/>
    <cellStyle name="40% - Accent6 2 4 5" xfId="29895" xr:uid="{00000000-0005-0000-0000-0000BA740000}"/>
    <cellStyle name="40% - Accent6 2 4 5 2" xfId="29896" xr:uid="{00000000-0005-0000-0000-0000BB740000}"/>
    <cellStyle name="40% - Accent6 2 4 6" xfId="29897" xr:uid="{00000000-0005-0000-0000-0000BC740000}"/>
    <cellStyle name="40% - Accent6 2 4 7" xfId="29898" xr:uid="{00000000-0005-0000-0000-0000BD740000}"/>
    <cellStyle name="40% - Accent6 2 5" xfId="29899" xr:uid="{00000000-0005-0000-0000-0000BE740000}"/>
    <cellStyle name="40% - Accent6 2 6" xfId="29900" xr:uid="{00000000-0005-0000-0000-0000BF740000}"/>
    <cellStyle name="40% - Accent6 2 6 2" xfId="29901" xr:uid="{00000000-0005-0000-0000-0000C0740000}"/>
    <cellStyle name="40% - Accent6 2 6 2 2" xfId="29902" xr:uid="{00000000-0005-0000-0000-0000C1740000}"/>
    <cellStyle name="40% - Accent6 2 6 2 2 2" xfId="29903" xr:uid="{00000000-0005-0000-0000-0000C2740000}"/>
    <cellStyle name="40% - Accent6 2 6 2 3" xfId="29904" xr:uid="{00000000-0005-0000-0000-0000C3740000}"/>
    <cellStyle name="40% - Accent6 2 6 2 4" xfId="29905" xr:uid="{00000000-0005-0000-0000-0000C4740000}"/>
    <cellStyle name="40% - Accent6 2 6 3" xfId="29906" xr:uid="{00000000-0005-0000-0000-0000C5740000}"/>
    <cellStyle name="40% - Accent6 2 6 3 2" xfId="29907" xr:uid="{00000000-0005-0000-0000-0000C6740000}"/>
    <cellStyle name="40% - Accent6 2 6 3 2 2" xfId="29908" xr:uid="{00000000-0005-0000-0000-0000C7740000}"/>
    <cellStyle name="40% - Accent6 2 6 3 3" xfId="29909" xr:uid="{00000000-0005-0000-0000-0000C8740000}"/>
    <cellStyle name="40% - Accent6 2 6 3 4" xfId="29910" xr:uid="{00000000-0005-0000-0000-0000C9740000}"/>
    <cellStyle name="40% - Accent6 2 6 4" xfId="29911" xr:uid="{00000000-0005-0000-0000-0000CA740000}"/>
    <cellStyle name="40% - Accent6 2 6 4 2" xfId="29912" xr:uid="{00000000-0005-0000-0000-0000CB740000}"/>
    <cellStyle name="40% - Accent6 2 6 5" xfId="29913" xr:uid="{00000000-0005-0000-0000-0000CC740000}"/>
    <cellStyle name="40% - Accent6 2 6 6" xfId="29914" xr:uid="{00000000-0005-0000-0000-0000CD740000}"/>
    <cellStyle name="40% - Accent6 2 7" xfId="29915" xr:uid="{00000000-0005-0000-0000-0000CE740000}"/>
    <cellStyle name="40% - Accent6 2 7 2" xfId="29916" xr:uid="{00000000-0005-0000-0000-0000CF740000}"/>
    <cellStyle name="40% - Accent6 2 7 2 2" xfId="29917" xr:uid="{00000000-0005-0000-0000-0000D0740000}"/>
    <cellStyle name="40% - Accent6 2 7 3" xfId="29918" xr:uid="{00000000-0005-0000-0000-0000D1740000}"/>
    <cellStyle name="40% - Accent6 2 7 4" xfId="29919" xr:uid="{00000000-0005-0000-0000-0000D2740000}"/>
    <cellStyle name="40% - Accent6 2 8" xfId="29920" xr:uid="{00000000-0005-0000-0000-0000D3740000}"/>
    <cellStyle name="40% - Accent6 2 8 2" xfId="29921" xr:uid="{00000000-0005-0000-0000-0000D4740000}"/>
    <cellStyle name="40% - Accent6 2 8 2 2" xfId="29922" xr:uid="{00000000-0005-0000-0000-0000D5740000}"/>
    <cellStyle name="40% - Accent6 2 8 3" xfId="29923" xr:uid="{00000000-0005-0000-0000-0000D6740000}"/>
    <cellStyle name="40% - Accent6 2 8 4" xfId="29924" xr:uid="{00000000-0005-0000-0000-0000D7740000}"/>
    <cellStyle name="40% - Accent6 2 9" xfId="29925" xr:uid="{00000000-0005-0000-0000-0000D8740000}"/>
    <cellStyle name="40% - Accent6 2 9 2" xfId="29926" xr:uid="{00000000-0005-0000-0000-0000D9740000}"/>
    <cellStyle name="40% - Accent6 20" xfId="29927" xr:uid="{00000000-0005-0000-0000-0000DA740000}"/>
    <cellStyle name="40% - Accent6 20 2" xfId="29928" xr:uid="{00000000-0005-0000-0000-0000DB740000}"/>
    <cellStyle name="40% - Accent6 20 2 2" xfId="29929" xr:uid="{00000000-0005-0000-0000-0000DC740000}"/>
    <cellStyle name="40% - Accent6 20 2 2 2" xfId="29930" xr:uid="{00000000-0005-0000-0000-0000DD740000}"/>
    <cellStyle name="40% - Accent6 20 2 2 2 2" xfId="29931" xr:uid="{00000000-0005-0000-0000-0000DE740000}"/>
    <cellStyle name="40% - Accent6 20 2 2 3" xfId="29932" xr:uid="{00000000-0005-0000-0000-0000DF740000}"/>
    <cellStyle name="40% - Accent6 20 2 2 4" xfId="29933" xr:uid="{00000000-0005-0000-0000-0000E0740000}"/>
    <cellStyle name="40% - Accent6 20 2 3" xfId="29934" xr:uid="{00000000-0005-0000-0000-0000E1740000}"/>
    <cellStyle name="40% - Accent6 20 2 3 2" xfId="29935" xr:uid="{00000000-0005-0000-0000-0000E2740000}"/>
    <cellStyle name="40% - Accent6 20 2 3 2 2" xfId="29936" xr:uid="{00000000-0005-0000-0000-0000E3740000}"/>
    <cellStyle name="40% - Accent6 20 2 3 3" xfId="29937" xr:uid="{00000000-0005-0000-0000-0000E4740000}"/>
    <cellStyle name="40% - Accent6 20 2 3 4" xfId="29938" xr:uid="{00000000-0005-0000-0000-0000E5740000}"/>
    <cellStyle name="40% - Accent6 20 2 4" xfId="29939" xr:uid="{00000000-0005-0000-0000-0000E6740000}"/>
    <cellStyle name="40% - Accent6 20 2 4 2" xfId="29940" xr:uid="{00000000-0005-0000-0000-0000E7740000}"/>
    <cellStyle name="40% - Accent6 20 2 5" xfId="29941" xr:uid="{00000000-0005-0000-0000-0000E8740000}"/>
    <cellStyle name="40% - Accent6 20 2 6" xfId="29942" xr:uid="{00000000-0005-0000-0000-0000E9740000}"/>
    <cellStyle name="40% - Accent6 20 3" xfId="29943" xr:uid="{00000000-0005-0000-0000-0000EA740000}"/>
    <cellStyle name="40% - Accent6 20 3 2" xfId="29944" xr:uid="{00000000-0005-0000-0000-0000EB740000}"/>
    <cellStyle name="40% - Accent6 20 3 2 2" xfId="29945" xr:uid="{00000000-0005-0000-0000-0000EC740000}"/>
    <cellStyle name="40% - Accent6 20 3 3" xfId="29946" xr:uid="{00000000-0005-0000-0000-0000ED740000}"/>
    <cellStyle name="40% - Accent6 20 3 4" xfId="29947" xr:uid="{00000000-0005-0000-0000-0000EE740000}"/>
    <cellStyle name="40% - Accent6 20 4" xfId="29948" xr:uid="{00000000-0005-0000-0000-0000EF740000}"/>
    <cellStyle name="40% - Accent6 20 4 2" xfId="29949" xr:uid="{00000000-0005-0000-0000-0000F0740000}"/>
    <cellStyle name="40% - Accent6 20 4 2 2" xfId="29950" xr:uid="{00000000-0005-0000-0000-0000F1740000}"/>
    <cellStyle name="40% - Accent6 20 4 3" xfId="29951" xr:uid="{00000000-0005-0000-0000-0000F2740000}"/>
    <cellStyle name="40% - Accent6 20 4 4" xfId="29952" xr:uid="{00000000-0005-0000-0000-0000F3740000}"/>
    <cellStyle name="40% - Accent6 20 5" xfId="29953" xr:uid="{00000000-0005-0000-0000-0000F4740000}"/>
    <cellStyle name="40% - Accent6 20 5 2" xfId="29954" xr:uid="{00000000-0005-0000-0000-0000F5740000}"/>
    <cellStyle name="40% - Accent6 20 6" xfId="29955" xr:uid="{00000000-0005-0000-0000-0000F6740000}"/>
    <cellStyle name="40% - Accent6 20 7" xfId="29956" xr:uid="{00000000-0005-0000-0000-0000F7740000}"/>
    <cellStyle name="40% - Accent6 21" xfId="29957" xr:uid="{00000000-0005-0000-0000-0000F8740000}"/>
    <cellStyle name="40% - Accent6 21 2" xfId="29958" xr:uid="{00000000-0005-0000-0000-0000F9740000}"/>
    <cellStyle name="40% - Accent6 21 2 2" xfId="29959" xr:uid="{00000000-0005-0000-0000-0000FA740000}"/>
    <cellStyle name="40% - Accent6 21 2 2 2" xfId="29960" xr:uid="{00000000-0005-0000-0000-0000FB740000}"/>
    <cellStyle name="40% - Accent6 21 2 2 2 2" xfId="29961" xr:uid="{00000000-0005-0000-0000-0000FC740000}"/>
    <cellStyle name="40% - Accent6 21 2 2 3" xfId="29962" xr:uid="{00000000-0005-0000-0000-0000FD740000}"/>
    <cellStyle name="40% - Accent6 21 2 2 4" xfId="29963" xr:uid="{00000000-0005-0000-0000-0000FE740000}"/>
    <cellStyle name="40% - Accent6 21 2 3" xfId="29964" xr:uid="{00000000-0005-0000-0000-0000FF740000}"/>
    <cellStyle name="40% - Accent6 21 2 3 2" xfId="29965" xr:uid="{00000000-0005-0000-0000-000000750000}"/>
    <cellStyle name="40% - Accent6 21 2 3 2 2" xfId="29966" xr:uid="{00000000-0005-0000-0000-000001750000}"/>
    <cellStyle name="40% - Accent6 21 2 3 3" xfId="29967" xr:uid="{00000000-0005-0000-0000-000002750000}"/>
    <cellStyle name="40% - Accent6 21 2 3 4" xfId="29968" xr:uid="{00000000-0005-0000-0000-000003750000}"/>
    <cellStyle name="40% - Accent6 21 2 4" xfId="29969" xr:uid="{00000000-0005-0000-0000-000004750000}"/>
    <cellStyle name="40% - Accent6 21 2 4 2" xfId="29970" xr:uid="{00000000-0005-0000-0000-000005750000}"/>
    <cellStyle name="40% - Accent6 21 2 5" xfId="29971" xr:uid="{00000000-0005-0000-0000-000006750000}"/>
    <cellStyle name="40% - Accent6 21 2 6" xfId="29972" xr:uid="{00000000-0005-0000-0000-000007750000}"/>
    <cellStyle name="40% - Accent6 21 3" xfId="29973" xr:uid="{00000000-0005-0000-0000-000008750000}"/>
    <cellStyle name="40% - Accent6 21 3 2" xfId="29974" xr:uid="{00000000-0005-0000-0000-000009750000}"/>
    <cellStyle name="40% - Accent6 21 3 2 2" xfId="29975" xr:uid="{00000000-0005-0000-0000-00000A750000}"/>
    <cellStyle name="40% - Accent6 21 3 3" xfId="29976" xr:uid="{00000000-0005-0000-0000-00000B750000}"/>
    <cellStyle name="40% - Accent6 21 3 4" xfId="29977" xr:uid="{00000000-0005-0000-0000-00000C750000}"/>
    <cellStyle name="40% - Accent6 21 4" xfId="29978" xr:uid="{00000000-0005-0000-0000-00000D750000}"/>
    <cellStyle name="40% - Accent6 21 4 2" xfId="29979" xr:uid="{00000000-0005-0000-0000-00000E750000}"/>
    <cellStyle name="40% - Accent6 21 4 2 2" xfId="29980" xr:uid="{00000000-0005-0000-0000-00000F750000}"/>
    <cellStyle name="40% - Accent6 21 4 3" xfId="29981" xr:uid="{00000000-0005-0000-0000-000010750000}"/>
    <cellStyle name="40% - Accent6 21 4 4" xfId="29982" xr:uid="{00000000-0005-0000-0000-000011750000}"/>
    <cellStyle name="40% - Accent6 21 5" xfId="29983" xr:uid="{00000000-0005-0000-0000-000012750000}"/>
    <cellStyle name="40% - Accent6 21 5 2" xfId="29984" xr:uid="{00000000-0005-0000-0000-000013750000}"/>
    <cellStyle name="40% - Accent6 21 6" xfId="29985" xr:uid="{00000000-0005-0000-0000-000014750000}"/>
    <cellStyle name="40% - Accent6 21 7" xfId="29986" xr:uid="{00000000-0005-0000-0000-000015750000}"/>
    <cellStyle name="40% - Accent6 22" xfId="29987" xr:uid="{00000000-0005-0000-0000-000016750000}"/>
    <cellStyle name="40% - Accent6 22 2" xfId="29988" xr:uid="{00000000-0005-0000-0000-000017750000}"/>
    <cellStyle name="40% - Accent6 22 2 2" xfId="29989" xr:uid="{00000000-0005-0000-0000-000018750000}"/>
    <cellStyle name="40% - Accent6 22 2 2 2" xfId="29990" xr:uid="{00000000-0005-0000-0000-000019750000}"/>
    <cellStyle name="40% - Accent6 22 2 2 2 2" xfId="29991" xr:uid="{00000000-0005-0000-0000-00001A750000}"/>
    <cellStyle name="40% - Accent6 22 2 2 3" xfId="29992" xr:uid="{00000000-0005-0000-0000-00001B750000}"/>
    <cellStyle name="40% - Accent6 22 2 2 4" xfId="29993" xr:uid="{00000000-0005-0000-0000-00001C750000}"/>
    <cellStyle name="40% - Accent6 22 2 3" xfId="29994" xr:uid="{00000000-0005-0000-0000-00001D750000}"/>
    <cellStyle name="40% - Accent6 22 2 3 2" xfId="29995" xr:uid="{00000000-0005-0000-0000-00001E750000}"/>
    <cellStyle name="40% - Accent6 22 2 3 2 2" xfId="29996" xr:uid="{00000000-0005-0000-0000-00001F750000}"/>
    <cellStyle name="40% - Accent6 22 2 3 3" xfId="29997" xr:uid="{00000000-0005-0000-0000-000020750000}"/>
    <cellStyle name="40% - Accent6 22 2 3 4" xfId="29998" xr:uid="{00000000-0005-0000-0000-000021750000}"/>
    <cellStyle name="40% - Accent6 22 2 4" xfId="29999" xr:uid="{00000000-0005-0000-0000-000022750000}"/>
    <cellStyle name="40% - Accent6 22 2 4 2" xfId="30000" xr:uid="{00000000-0005-0000-0000-000023750000}"/>
    <cellStyle name="40% - Accent6 22 2 5" xfId="30001" xr:uid="{00000000-0005-0000-0000-000024750000}"/>
    <cellStyle name="40% - Accent6 22 2 6" xfId="30002" xr:uid="{00000000-0005-0000-0000-000025750000}"/>
    <cellStyle name="40% - Accent6 22 3" xfId="30003" xr:uid="{00000000-0005-0000-0000-000026750000}"/>
    <cellStyle name="40% - Accent6 22 3 2" xfId="30004" xr:uid="{00000000-0005-0000-0000-000027750000}"/>
    <cellStyle name="40% - Accent6 22 3 2 2" xfId="30005" xr:uid="{00000000-0005-0000-0000-000028750000}"/>
    <cellStyle name="40% - Accent6 22 3 3" xfId="30006" xr:uid="{00000000-0005-0000-0000-000029750000}"/>
    <cellStyle name="40% - Accent6 22 3 4" xfId="30007" xr:uid="{00000000-0005-0000-0000-00002A750000}"/>
    <cellStyle name="40% - Accent6 22 4" xfId="30008" xr:uid="{00000000-0005-0000-0000-00002B750000}"/>
    <cellStyle name="40% - Accent6 22 4 2" xfId="30009" xr:uid="{00000000-0005-0000-0000-00002C750000}"/>
    <cellStyle name="40% - Accent6 22 4 2 2" xfId="30010" xr:uid="{00000000-0005-0000-0000-00002D750000}"/>
    <cellStyle name="40% - Accent6 22 4 3" xfId="30011" xr:uid="{00000000-0005-0000-0000-00002E750000}"/>
    <cellStyle name="40% - Accent6 22 4 4" xfId="30012" xr:uid="{00000000-0005-0000-0000-00002F750000}"/>
    <cellStyle name="40% - Accent6 22 5" xfId="30013" xr:uid="{00000000-0005-0000-0000-000030750000}"/>
    <cellStyle name="40% - Accent6 22 5 2" xfId="30014" xr:uid="{00000000-0005-0000-0000-000031750000}"/>
    <cellStyle name="40% - Accent6 22 6" xfId="30015" xr:uid="{00000000-0005-0000-0000-000032750000}"/>
    <cellStyle name="40% - Accent6 22 7" xfId="30016" xr:uid="{00000000-0005-0000-0000-000033750000}"/>
    <cellStyle name="40% - Accent6 23" xfId="30017" xr:uid="{00000000-0005-0000-0000-000034750000}"/>
    <cellStyle name="40% - Accent6 23 2" xfId="30018" xr:uid="{00000000-0005-0000-0000-000035750000}"/>
    <cellStyle name="40% - Accent6 23 2 2" xfId="30019" xr:uid="{00000000-0005-0000-0000-000036750000}"/>
    <cellStyle name="40% - Accent6 23 2 2 2" xfId="30020" xr:uid="{00000000-0005-0000-0000-000037750000}"/>
    <cellStyle name="40% - Accent6 23 2 2 2 2" xfId="30021" xr:uid="{00000000-0005-0000-0000-000038750000}"/>
    <cellStyle name="40% - Accent6 23 2 2 3" xfId="30022" xr:uid="{00000000-0005-0000-0000-000039750000}"/>
    <cellStyle name="40% - Accent6 23 2 2 4" xfId="30023" xr:uid="{00000000-0005-0000-0000-00003A750000}"/>
    <cellStyle name="40% - Accent6 23 2 3" xfId="30024" xr:uid="{00000000-0005-0000-0000-00003B750000}"/>
    <cellStyle name="40% - Accent6 23 2 3 2" xfId="30025" xr:uid="{00000000-0005-0000-0000-00003C750000}"/>
    <cellStyle name="40% - Accent6 23 2 3 2 2" xfId="30026" xr:uid="{00000000-0005-0000-0000-00003D750000}"/>
    <cellStyle name="40% - Accent6 23 2 3 3" xfId="30027" xr:uid="{00000000-0005-0000-0000-00003E750000}"/>
    <cellStyle name="40% - Accent6 23 2 3 4" xfId="30028" xr:uid="{00000000-0005-0000-0000-00003F750000}"/>
    <cellStyle name="40% - Accent6 23 2 4" xfId="30029" xr:uid="{00000000-0005-0000-0000-000040750000}"/>
    <cellStyle name="40% - Accent6 23 2 4 2" xfId="30030" xr:uid="{00000000-0005-0000-0000-000041750000}"/>
    <cellStyle name="40% - Accent6 23 2 5" xfId="30031" xr:uid="{00000000-0005-0000-0000-000042750000}"/>
    <cellStyle name="40% - Accent6 23 2 6" xfId="30032" xr:uid="{00000000-0005-0000-0000-000043750000}"/>
    <cellStyle name="40% - Accent6 23 3" xfId="30033" xr:uid="{00000000-0005-0000-0000-000044750000}"/>
    <cellStyle name="40% - Accent6 23 3 2" xfId="30034" xr:uid="{00000000-0005-0000-0000-000045750000}"/>
    <cellStyle name="40% - Accent6 23 3 2 2" xfId="30035" xr:uid="{00000000-0005-0000-0000-000046750000}"/>
    <cellStyle name="40% - Accent6 23 3 3" xfId="30036" xr:uid="{00000000-0005-0000-0000-000047750000}"/>
    <cellStyle name="40% - Accent6 23 3 4" xfId="30037" xr:uid="{00000000-0005-0000-0000-000048750000}"/>
    <cellStyle name="40% - Accent6 23 4" xfId="30038" xr:uid="{00000000-0005-0000-0000-000049750000}"/>
    <cellStyle name="40% - Accent6 23 4 2" xfId="30039" xr:uid="{00000000-0005-0000-0000-00004A750000}"/>
    <cellStyle name="40% - Accent6 23 4 2 2" xfId="30040" xr:uid="{00000000-0005-0000-0000-00004B750000}"/>
    <cellStyle name="40% - Accent6 23 4 3" xfId="30041" xr:uid="{00000000-0005-0000-0000-00004C750000}"/>
    <cellStyle name="40% - Accent6 23 4 4" xfId="30042" xr:uid="{00000000-0005-0000-0000-00004D750000}"/>
    <cellStyle name="40% - Accent6 23 5" xfId="30043" xr:uid="{00000000-0005-0000-0000-00004E750000}"/>
    <cellStyle name="40% - Accent6 23 5 2" xfId="30044" xr:uid="{00000000-0005-0000-0000-00004F750000}"/>
    <cellStyle name="40% - Accent6 23 6" xfId="30045" xr:uid="{00000000-0005-0000-0000-000050750000}"/>
    <cellStyle name="40% - Accent6 23 7" xfId="30046" xr:uid="{00000000-0005-0000-0000-000051750000}"/>
    <cellStyle name="40% - Accent6 24" xfId="30047" xr:uid="{00000000-0005-0000-0000-000052750000}"/>
    <cellStyle name="40% - Accent6 24 2" xfId="30048" xr:uid="{00000000-0005-0000-0000-000053750000}"/>
    <cellStyle name="40% - Accent6 24 2 2" xfId="30049" xr:uid="{00000000-0005-0000-0000-000054750000}"/>
    <cellStyle name="40% - Accent6 24 2 2 2" xfId="30050" xr:uid="{00000000-0005-0000-0000-000055750000}"/>
    <cellStyle name="40% - Accent6 24 2 3" xfId="30051" xr:uid="{00000000-0005-0000-0000-000056750000}"/>
    <cellStyle name="40% - Accent6 24 2 4" xfId="30052" xr:uid="{00000000-0005-0000-0000-000057750000}"/>
    <cellStyle name="40% - Accent6 24 3" xfId="30053" xr:uid="{00000000-0005-0000-0000-000058750000}"/>
    <cellStyle name="40% - Accent6 24 3 2" xfId="30054" xr:uid="{00000000-0005-0000-0000-000059750000}"/>
    <cellStyle name="40% - Accent6 24 3 2 2" xfId="30055" xr:uid="{00000000-0005-0000-0000-00005A750000}"/>
    <cellStyle name="40% - Accent6 24 3 3" xfId="30056" xr:uid="{00000000-0005-0000-0000-00005B750000}"/>
    <cellStyle name="40% - Accent6 24 3 4" xfId="30057" xr:uid="{00000000-0005-0000-0000-00005C750000}"/>
    <cellStyle name="40% - Accent6 24 4" xfId="30058" xr:uid="{00000000-0005-0000-0000-00005D750000}"/>
    <cellStyle name="40% - Accent6 24 4 2" xfId="30059" xr:uid="{00000000-0005-0000-0000-00005E750000}"/>
    <cellStyle name="40% - Accent6 24 5" xfId="30060" xr:uid="{00000000-0005-0000-0000-00005F750000}"/>
    <cellStyle name="40% - Accent6 24 6" xfId="30061" xr:uid="{00000000-0005-0000-0000-000060750000}"/>
    <cellStyle name="40% - Accent6 25" xfId="30062" xr:uid="{00000000-0005-0000-0000-000061750000}"/>
    <cellStyle name="40% - Accent6 25 2" xfId="30063" xr:uid="{00000000-0005-0000-0000-000062750000}"/>
    <cellStyle name="40% - Accent6 25 2 2" xfId="30064" xr:uid="{00000000-0005-0000-0000-000063750000}"/>
    <cellStyle name="40% - Accent6 25 2 2 2" xfId="30065" xr:uid="{00000000-0005-0000-0000-000064750000}"/>
    <cellStyle name="40% - Accent6 25 2 3" xfId="30066" xr:uid="{00000000-0005-0000-0000-000065750000}"/>
    <cellStyle name="40% - Accent6 25 2 4" xfId="30067" xr:uid="{00000000-0005-0000-0000-000066750000}"/>
    <cellStyle name="40% - Accent6 25 3" xfId="30068" xr:uid="{00000000-0005-0000-0000-000067750000}"/>
    <cellStyle name="40% - Accent6 25 3 2" xfId="30069" xr:uid="{00000000-0005-0000-0000-000068750000}"/>
    <cellStyle name="40% - Accent6 25 3 2 2" xfId="30070" xr:uid="{00000000-0005-0000-0000-000069750000}"/>
    <cellStyle name="40% - Accent6 25 3 3" xfId="30071" xr:uid="{00000000-0005-0000-0000-00006A750000}"/>
    <cellStyle name="40% - Accent6 25 3 4" xfId="30072" xr:uid="{00000000-0005-0000-0000-00006B750000}"/>
    <cellStyle name="40% - Accent6 25 4" xfId="30073" xr:uid="{00000000-0005-0000-0000-00006C750000}"/>
    <cellStyle name="40% - Accent6 25 4 2" xfId="30074" xr:uid="{00000000-0005-0000-0000-00006D750000}"/>
    <cellStyle name="40% - Accent6 25 5" xfId="30075" xr:uid="{00000000-0005-0000-0000-00006E750000}"/>
    <cellStyle name="40% - Accent6 25 6" xfId="30076" xr:uid="{00000000-0005-0000-0000-00006F750000}"/>
    <cellStyle name="40% - Accent6 26" xfId="30077" xr:uid="{00000000-0005-0000-0000-000070750000}"/>
    <cellStyle name="40% - Accent6 27" xfId="30078" xr:uid="{00000000-0005-0000-0000-000071750000}"/>
    <cellStyle name="40% - Accent6 28" xfId="30079" xr:uid="{00000000-0005-0000-0000-000072750000}"/>
    <cellStyle name="40% - Accent6 29" xfId="30080" xr:uid="{00000000-0005-0000-0000-000073750000}"/>
    <cellStyle name="40% - Accent6 3" xfId="30081" xr:uid="{00000000-0005-0000-0000-000074750000}"/>
    <cellStyle name="40% - Accent6 3 10" xfId="30082" xr:uid="{00000000-0005-0000-0000-000075750000}"/>
    <cellStyle name="40% - Accent6 3 11" xfId="30083" xr:uid="{00000000-0005-0000-0000-000076750000}"/>
    <cellStyle name="40% - Accent6 3 2" xfId="30084" xr:uid="{00000000-0005-0000-0000-000077750000}"/>
    <cellStyle name="40% - Accent6 3 2 10" xfId="30085" xr:uid="{00000000-0005-0000-0000-000078750000}"/>
    <cellStyle name="40% - Accent6 3 2 2" xfId="30086" xr:uid="{00000000-0005-0000-0000-000079750000}"/>
    <cellStyle name="40% - Accent6 3 2 2 2" xfId="30087" xr:uid="{00000000-0005-0000-0000-00007A750000}"/>
    <cellStyle name="40% - Accent6 3 2 2 2 2" xfId="30088" xr:uid="{00000000-0005-0000-0000-00007B750000}"/>
    <cellStyle name="40% - Accent6 3 2 2 2 2 2" xfId="30089" xr:uid="{00000000-0005-0000-0000-00007C750000}"/>
    <cellStyle name="40% - Accent6 3 2 2 2 2 2 2" xfId="30090" xr:uid="{00000000-0005-0000-0000-00007D750000}"/>
    <cellStyle name="40% - Accent6 3 2 2 2 2 2 2 2" xfId="30091" xr:uid="{00000000-0005-0000-0000-00007E750000}"/>
    <cellStyle name="40% - Accent6 3 2 2 2 2 2 3" xfId="30092" xr:uid="{00000000-0005-0000-0000-00007F750000}"/>
    <cellStyle name="40% - Accent6 3 2 2 2 2 2 4" xfId="30093" xr:uid="{00000000-0005-0000-0000-000080750000}"/>
    <cellStyle name="40% - Accent6 3 2 2 2 2 3" xfId="30094" xr:uid="{00000000-0005-0000-0000-000081750000}"/>
    <cellStyle name="40% - Accent6 3 2 2 2 2 3 2" xfId="30095" xr:uid="{00000000-0005-0000-0000-000082750000}"/>
    <cellStyle name="40% - Accent6 3 2 2 2 2 3 2 2" xfId="30096" xr:uid="{00000000-0005-0000-0000-000083750000}"/>
    <cellStyle name="40% - Accent6 3 2 2 2 2 3 3" xfId="30097" xr:uid="{00000000-0005-0000-0000-000084750000}"/>
    <cellStyle name="40% - Accent6 3 2 2 2 2 3 4" xfId="30098" xr:uid="{00000000-0005-0000-0000-000085750000}"/>
    <cellStyle name="40% - Accent6 3 2 2 2 2 4" xfId="30099" xr:uid="{00000000-0005-0000-0000-000086750000}"/>
    <cellStyle name="40% - Accent6 3 2 2 2 2 4 2" xfId="30100" xr:uid="{00000000-0005-0000-0000-000087750000}"/>
    <cellStyle name="40% - Accent6 3 2 2 2 2 5" xfId="30101" xr:uid="{00000000-0005-0000-0000-000088750000}"/>
    <cellStyle name="40% - Accent6 3 2 2 2 2 6" xfId="30102" xr:uid="{00000000-0005-0000-0000-000089750000}"/>
    <cellStyle name="40% - Accent6 3 2 2 2 3" xfId="30103" xr:uid="{00000000-0005-0000-0000-00008A750000}"/>
    <cellStyle name="40% - Accent6 3 2 2 2 3 2" xfId="30104" xr:uid="{00000000-0005-0000-0000-00008B750000}"/>
    <cellStyle name="40% - Accent6 3 2 2 2 3 2 2" xfId="30105" xr:uid="{00000000-0005-0000-0000-00008C750000}"/>
    <cellStyle name="40% - Accent6 3 2 2 2 3 3" xfId="30106" xr:uid="{00000000-0005-0000-0000-00008D750000}"/>
    <cellStyle name="40% - Accent6 3 2 2 2 3 4" xfId="30107" xr:uid="{00000000-0005-0000-0000-00008E750000}"/>
    <cellStyle name="40% - Accent6 3 2 2 2 4" xfId="30108" xr:uid="{00000000-0005-0000-0000-00008F750000}"/>
    <cellStyle name="40% - Accent6 3 2 2 2 4 2" xfId="30109" xr:uid="{00000000-0005-0000-0000-000090750000}"/>
    <cellStyle name="40% - Accent6 3 2 2 2 4 2 2" xfId="30110" xr:uid="{00000000-0005-0000-0000-000091750000}"/>
    <cellStyle name="40% - Accent6 3 2 2 2 4 3" xfId="30111" xr:uid="{00000000-0005-0000-0000-000092750000}"/>
    <cellStyle name="40% - Accent6 3 2 2 2 4 4" xfId="30112" xr:uid="{00000000-0005-0000-0000-000093750000}"/>
    <cellStyle name="40% - Accent6 3 2 2 2 5" xfId="30113" xr:uid="{00000000-0005-0000-0000-000094750000}"/>
    <cellStyle name="40% - Accent6 3 2 2 2 5 2" xfId="30114" xr:uid="{00000000-0005-0000-0000-000095750000}"/>
    <cellStyle name="40% - Accent6 3 2 2 2 6" xfId="30115" xr:uid="{00000000-0005-0000-0000-000096750000}"/>
    <cellStyle name="40% - Accent6 3 2 2 2 7" xfId="30116" xr:uid="{00000000-0005-0000-0000-000097750000}"/>
    <cellStyle name="40% - Accent6 3 2 2 3" xfId="30117" xr:uid="{00000000-0005-0000-0000-000098750000}"/>
    <cellStyle name="40% - Accent6 3 2 2 3 2" xfId="30118" xr:uid="{00000000-0005-0000-0000-000099750000}"/>
    <cellStyle name="40% - Accent6 3 2 2 3 2 2" xfId="30119" xr:uid="{00000000-0005-0000-0000-00009A750000}"/>
    <cellStyle name="40% - Accent6 3 2 2 3 2 2 2" xfId="30120" xr:uid="{00000000-0005-0000-0000-00009B750000}"/>
    <cellStyle name="40% - Accent6 3 2 2 3 2 3" xfId="30121" xr:uid="{00000000-0005-0000-0000-00009C750000}"/>
    <cellStyle name="40% - Accent6 3 2 2 3 2 4" xfId="30122" xr:uid="{00000000-0005-0000-0000-00009D750000}"/>
    <cellStyle name="40% - Accent6 3 2 2 3 3" xfId="30123" xr:uid="{00000000-0005-0000-0000-00009E750000}"/>
    <cellStyle name="40% - Accent6 3 2 2 3 3 2" xfId="30124" xr:uid="{00000000-0005-0000-0000-00009F750000}"/>
    <cellStyle name="40% - Accent6 3 2 2 3 3 2 2" xfId="30125" xr:uid="{00000000-0005-0000-0000-0000A0750000}"/>
    <cellStyle name="40% - Accent6 3 2 2 3 3 3" xfId="30126" xr:uid="{00000000-0005-0000-0000-0000A1750000}"/>
    <cellStyle name="40% - Accent6 3 2 2 3 3 4" xfId="30127" xr:uid="{00000000-0005-0000-0000-0000A2750000}"/>
    <cellStyle name="40% - Accent6 3 2 2 3 4" xfId="30128" xr:uid="{00000000-0005-0000-0000-0000A3750000}"/>
    <cellStyle name="40% - Accent6 3 2 2 3 4 2" xfId="30129" xr:uid="{00000000-0005-0000-0000-0000A4750000}"/>
    <cellStyle name="40% - Accent6 3 2 2 3 5" xfId="30130" xr:uid="{00000000-0005-0000-0000-0000A5750000}"/>
    <cellStyle name="40% - Accent6 3 2 2 3 6" xfId="30131" xr:uid="{00000000-0005-0000-0000-0000A6750000}"/>
    <cellStyle name="40% - Accent6 3 2 2 4" xfId="30132" xr:uid="{00000000-0005-0000-0000-0000A7750000}"/>
    <cellStyle name="40% - Accent6 3 2 2 4 2" xfId="30133" xr:uid="{00000000-0005-0000-0000-0000A8750000}"/>
    <cellStyle name="40% - Accent6 3 2 2 4 2 2" xfId="30134" xr:uid="{00000000-0005-0000-0000-0000A9750000}"/>
    <cellStyle name="40% - Accent6 3 2 2 4 3" xfId="30135" xr:uid="{00000000-0005-0000-0000-0000AA750000}"/>
    <cellStyle name="40% - Accent6 3 2 2 4 4" xfId="30136" xr:uid="{00000000-0005-0000-0000-0000AB750000}"/>
    <cellStyle name="40% - Accent6 3 2 2 5" xfId="30137" xr:uid="{00000000-0005-0000-0000-0000AC750000}"/>
    <cellStyle name="40% - Accent6 3 2 2 5 2" xfId="30138" xr:uid="{00000000-0005-0000-0000-0000AD750000}"/>
    <cellStyle name="40% - Accent6 3 2 2 5 2 2" xfId="30139" xr:uid="{00000000-0005-0000-0000-0000AE750000}"/>
    <cellStyle name="40% - Accent6 3 2 2 5 3" xfId="30140" xr:uid="{00000000-0005-0000-0000-0000AF750000}"/>
    <cellStyle name="40% - Accent6 3 2 2 5 4" xfId="30141" xr:uid="{00000000-0005-0000-0000-0000B0750000}"/>
    <cellStyle name="40% - Accent6 3 2 2 6" xfId="30142" xr:uid="{00000000-0005-0000-0000-0000B1750000}"/>
    <cellStyle name="40% - Accent6 3 2 2 6 2" xfId="30143" xr:uid="{00000000-0005-0000-0000-0000B2750000}"/>
    <cellStyle name="40% - Accent6 3 2 2 7" xfId="30144" xr:uid="{00000000-0005-0000-0000-0000B3750000}"/>
    <cellStyle name="40% - Accent6 3 2 2 8" xfId="30145" xr:uid="{00000000-0005-0000-0000-0000B4750000}"/>
    <cellStyle name="40% - Accent6 3 2 3" xfId="30146" xr:uid="{00000000-0005-0000-0000-0000B5750000}"/>
    <cellStyle name="40% - Accent6 3 2 3 2" xfId="30147" xr:uid="{00000000-0005-0000-0000-0000B6750000}"/>
    <cellStyle name="40% - Accent6 3 2 3 2 2" xfId="30148" xr:uid="{00000000-0005-0000-0000-0000B7750000}"/>
    <cellStyle name="40% - Accent6 3 2 3 2 2 2" xfId="30149" xr:uid="{00000000-0005-0000-0000-0000B8750000}"/>
    <cellStyle name="40% - Accent6 3 2 3 2 2 2 2" xfId="30150" xr:uid="{00000000-0005-0000-0000-0000B9750000}"/>
    <cellStyle name="40% - Accent6 3 2 3 2 2 3" xfId="30151" xr:uid="{00000000-0005-0000-0000-0000BA750000}"/>
    <cellStyle name="40% - Accent6 3 2 3 2 2 4" xfId="30152" xr:uid="{00000000-0005-0000-0000-0000BB750000}"/>
    <cellStyle name="40% - Accent6 3 2 3 2 3" xfId="30153" xr:uid="{00000000-0005-0000-0000-0000BC750000}"/>
    <cellStyle name="40% - Accent6 3 2 3 2 3 2" xfId="30154" xr:uid="{00000000-0005-0000-0000-0000BD750000}"/>
    <cellStyle name="40% - Accent6 3 2 3 2 3 2 2" xfId="30155" xr:uid="{00000000-0005-0000-0000-0000BE750000}"/>
    <cellStyle name="40% - Accent6 3 2 3 2 3 3" xfId="30156" xr:uid="{00000000-0005-0000-0000-0000BF750000}"/>
    <cellStyle name="40% - Accent6 3 2 3 2 3 4" xfId="30157" xr:uid="{00000000-0005-0000-0000-0000C0750000}"/>
    <cellStyle name="40% - Accent6 3 2 3 2 4" xfId="30158" xr:uid="{00000000-0005-0000-0000-0000C1750000}"/>
    <cellStyle name="40% - Accent6 3 2 3 2 4 2" xfId="30159" xr:uid="{00000000-0005-0000-0000-0000C2750000}"/>
    <cellStyle name="40% - Accent6 3 2 3 2 5" xfId="30160" xr:uid="{00000000-0005-0000-0000-0000C3750000}"/>
    <cellStyle name="40% - Accent6 3 2 3 2 6" xfId="30161" xr:uid="{00000000-0005-0000-0000-0000C4750000}"/>
    <cellStyle name="40% - Accent6 3 2 3 3" xfId="30162" xr:uid="{00000000-0005-0000-0000-0000C5750000}"/>
    <cellStyle name="40% - Accent6 3 2 3 3 2" xfId="30163" xr:uid="{00000000-0005-0000-0000-0000C6750000}"/>
    <cellStyle name="40% - Accent6 3 2 3 3 2 2" xfId="30164" xr:uid="{00000000-0005-0000-0000-0000C7750000}"/>
    <cellStyle name="40% - Accent6 3 2 3 3 3" xfId="30165" xr:uid="{00000000-0005-0000-0000-0000C8750000}"/>
    <cellStyle name="40% - Accent6 3 2 3 3 4" xfId="30166" xr:uid="{00000000-0005-0000-0000-0000C9750000}"/>
    <cellStyle name="40% - Accent6 3 2 3 4" xfId="30167" xr:uid="{00000000-0005-0000-0000-0000CA750000}"/>
    <cellStyle name="40% - Accent6 3 2 3 4 2" xfId="30168" xr:uid="{00000000-0005-0000-0000-0000CB750000}"/>
    <cellStyle name="40% - Accent6 3 2 3 4 2 2" xfId="30169" xr:uid="{00000000-0005-0000-0000-0000CC750000}"/>
    <cellStyle name="40% - Accent6 3 2 3 4 3" xfId="30170" xr:uid="{00000000-0005-0000-0000-0000CD750000}"/>
    <cellStyle name="40% - Accent6 3 2 3 4 4" xfId="30171" xr:uid="{00000000-0005-0000-0000-0000CE750000}"/>
    <cellStyle name="40% - Accent6 3 2 3 5" xfId="30172" xr:uid="{00000000-0005-0000-0000-0000CF750000}"/>
    <cellStyle name="40% - Accent6 3 2 3 5 2" xfId="30173" xr:uid="{00000000-0005-0000-0000-0000D0750000}"/>
    <cellStyle name="40% - Accent6 3 2 3 6" xfId="30174" xr:uid="{00000000-0005-0000-0000-0000D1750000}"/>
    <cellStyle name="40% - Accent6 3 2 3 7" xfId="30175" xr:uid="{00000000-0005-0000-0000-0000D2750000}"/>
    <cellStyle name="40% - Accent6 3 2 4" xfId="30176" xr:uid="{00000000-0005-0000-0000-0000D3750000}"/>
    <cellStyle name="40% - Accent6 3 2 5" xfId="30177" xr:uid="{00000000-0005-0000-0000-0000D4750000}"/>
    <cellStyle name="40% - Accent6 3 2 5 2" xfId="30178" xr:uid="{00000000-0005-0000-0000-0000D5750000}"/>
    <cellStyle name="40% - Accent6 3 2 5 2 2" xfId="30179" xr:uid="{00000000-0005-0000-0000-0000D6750000}"/>
    <cellStyle name="40% - Accent6 3 2 5 2 2 2" xfId="30180" xr:uid="{00000000-0005-0000-0000-0000D7750000}"/>
    <cellStyle name="40% - Accent6 3 2 5 2 3" xfId="30181" xr:uid="{00000000-0005-0000-0000-0000D8750000}"/>
    <cellStyle name="40% - Accent6 3 2 5 2 4" xfId="30182" xr:uid="{00000000-0005-0000-0000-0000D9750000}"/>
    <cellStyle name="40% - Accent6 3 2 5 3" xfId="30183" xr:uid="{00000000-0005-0000-0000-0000DA750000}"/>
    <cellStyle name="40% - Accent6 3 2 5 3 2" xfId="30184" xr:uid="{00000000-0005-0000-0000-0000DB750000}"/>
    <cellStyle name="40% - Accent6 3 2 5 3 2 2" xfId="30185" xr:uid="{00000000-0005-0000-0000-0000DC750000}"/>
    <cellStyle name="40% - Accent6 3 2 5 3 3" xfId="30186" xr:uid="{00000000-0005-0000-0000-0000DD750000}"/>
    <cellStyle name="40% - Accent6 3 2 5 3 4" xfId="30187" xr:uid="{00000000-0005-0000-0000-0000DE750000}"/>
    <cellStyle name="40% - Accent6 3 2 5 4" xfId="30188" xr:uid="{00000000-0005-0000-0000-0000DF750000}"/>
    <cellStyle name="40% - Accent6 3 2 5 4 2" xfId="30189" xr:uid="{00000000-0005-0000-0000-0000E0750000}"/>
    <cellStyle name="40% - Accent6 3 2 5 5" xfId="30190" xr:uid="{00000000-0005-0000-0000-0000E1750000}"/>
    <cellStyle name="40% - Accent6 3 2 5 6" xfId="30191" xr:uid="{00000000-0005-0000-0000-0000E2750000}"/>
    <cellStyle name="40% - Accent6 3 2 6" xfId="30192" xr:uid="{00000000-0005-0000-0000-0000E3750000}"/>
    <cellStyle name="40% - Accent6 3 2 6 2" xfId="30193" xr:uid="{00000000-0005-0000-0000-0000E4750000}"/>
    <cellStyle name="40% - Accent6 3 2 6 2 2" xfId="30194" xr:uid="{00000000-0005-0000-0000-0000E5750000}"/>
    <cellStyle name="40% - Accent6 3 2 6 3" xfId="30195" xr:uid="{00000000-0005-0000-0000-0000E6750000}"/>
    <cellStyle name="40% - Accent6 3 2 6 4" xfId="30196" xr:uid="{00000000-0005-0000-0000-0000E7750000}"/>
    <cellStyle name="40% - Accent6 3 2 7" xfId="30197" xr:uid="{00000000-0005-0000-0000-0000E8750000}"/>
    <cellStyle name="40% - Accent6 3 2 7 2" xfId="30198" xr:uid="{00000000-0005-0000-0000-0000E9750000}"/>
    <cellStyle name="40% - Accent6 3 2 7 2 2" xfId="30199" xr:uid="{00000000-0005-0000-0000-0000EA750000}"/>
    <cellStyle name="40% - Accent6 3 2 7 3" xfId="30200" xr:uid="{00000000-0005-0000-0000-0000EB750000}"/>
    <cellStyle name="40% - Accent6 3 2 7 4" xfId="30201" xr:uid="{00000000-0005-0000-0000-0000EC750000}"/>
    <cellStyle name="40% - Accent6 3 2 8" xfId="30202" xr:uid="{00000000-0005-0000-0000-0000ED750000}"/>
    <cellStyle name="40% - Accent6 3 2 8 2" xfId="30203" xr:uid="{00000000-0005-0000-0000-0000EE750000}"/>
    <cellStyle name="40% - Accent6 3 2 9" xfId="30204" xr:uid="{00000000-0005-0000-0000-0000EF750000}"/>
    <cellStyle name="40% - Accent6 3 3" xfId="30205" xr:uid="{00000000-0005-0000-0000-0000F0750000}"/>
    <cellStyle name="40% - Accent6 3 3 2" xfId="30206" xr:uid="{00000000-0005-0000-0000-0000F1750000}"/>
    <cellStyle name="40% - Accent6 3 3 2 2" xfId="30207" xr:uid="{00000000-0005-0000-0000-0000F2750000}"/>
    <cellStyle name="40% - Accent6 3 3 2 2 2" xfId="30208" xr:uid="{00000000-0005-0000-0000-0000F3750000}"/>
    <cellStyle name="40% - Accent6 3 3 2 2 2 2" xfId="30209" xr:uid="{00000000-0005-0000-0000-0000F4750000}"/>
    <cellStyle name="40% - Accent6 3 3 2 2 2 2 2" xfId="30210" xr:uid="{00000000-0005-0000-0000-0000F5750000}"/>
    <cellStyle name="40% - Accent6 3 3 2 2 2 3" xfId="30211" xr:uid="{00000000-0005-0000-0000-0000F6750000}"/>
    <cellStyle name="40% - Accent6 3 3 2 2 2 4" xfId="30212" xr:uid="{00000000-0005-0000-0000-0000F7750000}"/>
    <cellStyle name="40% - Accent6 3 3 2 2 3" xfId="30213" xr:uid="{00000000-0005-0000-0000-0000F8750000}"/>
    <cellStyle name="40% - Accent6 3 3 2 2 3 2" xfId="30214" xr:uid="{00000000-0005-0000-0000-0000F9750000}"/>
    <cellStyle name="40% - Accent6 3 3 2 2 3 2 2" xfId="30215" xr:uid="{00000000-0005-0000-0000-0000FA750000}"/>
    <cellStyle name="40% - Accent6 3 3 2 2 3 3" xfId="30216" xr:uid="{00000000-0005-0000-0000-0000FB750000}"/>
    <cellStyle name="40% - Accent6 3 3 2 2 3 4" xfId="30217" xr:uid="{00000000-0005-0000-0000-0000FC750000}"/>
    <cellStyle name="40% - Accent6 3 3 2 2 4" xfId="30218" xr:uid="{00000000-0005-0000-0000-0000FD750000}"/>
    <cellStyle name="40% - Accent6 3 3 2 2 4 2" xfId="30219" xr:uid="{00000000-0005-0000-0000-0000FE750000}"/>
    <cellStyle name="40% - Accent6 3 3 2 2 5" xfId="30220" xr:uid="{00000000-0005-0000-0000-0000FF750000}"/>
    <cellStyle name="40% - Accent6 3 3 2 2 6" xfId="30221" xr:uid="{00000000-0005-0000-0000-000000760000}"/>
    <cellStyle name="40% - Accent6 3 3 2 3" xfId="30222" xr:uid="{00000000-0005-0000-0000-000001760000}"/>
    <cellStyle name="40% - Accent6 3 3 2 3 2" xfId="30223" xr:uid="{00000000-0005-0000-0000-000002760000}"/>
    <cellStyle name="40% - Accent6 3 3 2 3 2 2" xfId="30224" xr:uid="{00000000-0005-0000-0000-000003760000}"/>
    <cellStyle name="40% - Accent6 3 3 2 3 3" xfId="30225" xr:uid="{00000000-0005-0000-0000-000004760000}"/>
    <cellStyle name="40% - Accent6 3 3 2 3 4" xfId="30226" xr:uid="{00000000-0005-0000-0000-000005760000}"/>
    <cellStyle name="40% - Accent6 3 3 2 4" xfId="30227" xr:uid="{00000000-0005-0000-0000-000006760000}"/>
    <cellStyle name="40% - Accent6 3 3 2 4 2" xfId="30228" xr:uid="{00000000-0005-0000-0000-000007760000}"/>
    <cellStyle name="40% - Accent6 3 3 2 4 2 2" xfId="30229" xr:uid="{00000000-0005-0000-0000-000008760000}"/>
    <cellStyle name="40% - Accent6 3 3 2 4 3" xfId="30230" xr:uid="{00000000-0005-0000-0000-000009760000}"/>
    <cellStyle name="40% - Accent6 3 3 2 4 4" xfId="30231" xr:uid="{00000000-0005-0000-0000-00000A760000}"/>
    <cellStyle name="40% - Accent6 3 3 2 5" xfId="30232" xr:uid="{00000000-0005-0000-0000-00000B760000}"/>
    <cellStyle name="40% - Accent6 3 3 2 5 2" xfId="30233" xr:uid="{00000000-0005-0000-0000-00000C760000}"/>
    <cellStyle name="40% - Accent6 3 3 2 6" xfId="30234" xr:uid="{00000000-0005-0000-0000-00000D760000}"/>
    <cellStyle name="40% - Accent6 3 3 2 7" xfId="30235" xr:uid="{00000000-0005-0000-0000-00000E760000}"/>
    <cellStyle name="40% - Accent6 3 3 3" xfId="30236" xr:uid="{00000000-0005-0000-0000-00000F760000}"/>
    <cellStyle name="40% - Accent6 3 3 3 2" xfId="30237" xr:uid="{00000000-0005-0000-0000-000010760000}"/>
    <cellStyle name="40% - Accent6 3 3 3 2 2" xfId="30238" xr:uid="{00000000-0005-0000-0000-000011760000}"/>
    <cellStyle name="40% - Accent6 3 3 3 2 2 2" xfId="30239" xr:uid="{00000000-0005-0000-0000-000012760000}"/>
    <cellStyle name="40% - Accent6 3 3 3 2 3" xfId="30240" xr:uid="{00000000-0005-0000-0000-000013760000}"/>
    <cellStyle name="40% - Accent6 3 3 3 2 4" xfId="30241" xr:uid="{00000000-0005-0000-0000-000014760000}"/>
    <cellStyle name="40% - Accent6 3 3 3 3" xfId="30242" xr:uid="{00000000-0005-0000-0000-000015760000}"/>
    <cellStyle name="40% - Accent6 3 3 3 3 2" xfId="30243" xr:uid="{00000000-0005-0000-0000-000016760000}"/>
    <cellStyle name="40% - Accent6 3 3 3 3 2 2" xfId="30244" xr:uid="{00000000-0005-0000-0000-000017760000}"/>
    <cellStyle name="40% - Accent6 3 3 3 3 3" xfId="30245" xr:uid="{00000000-0005-0000-0000-000018760000}"/>
    <cellStyle name="40% - Accent6 3 3 3 3 4" xfId="30246" xr:uid="{00000000-0005-0000-0000-000019760000}"/>
    <cellStyle name="40% - Accent6 3 3 3 4" xfId="30247" xr:uid="{00000000-0005-0000-0000-00001A760000}"/>
    <cellStyle name="40% - Accent6 3 3 3 4 2" xfId="30248" xr:uid="{00000000-0005-0000-0000-00001B760000}"/>
    <cellStyle name="40% - Accent6 3 3 3 5" xfId="30249" xr:uid="{00000000-0005-0000-0000-00001C760000}"/>
    <cellStyle name="40% - Accent6 3 3 3 6" xfId="30250" xr:uid="{00000000-0005-0000-0000-00001D760000}"/>
    <cellStyle name="40% - Accent6 3 3 4" xfId="30251" xr:uid="{00000000-0005-0000-0000-00001E760000}"/>
    <cellStyle name="40% - Accent6 3 3 4 2" xfId="30252" xr:uid="{00000000-0005-0000-0000-00001F760000}"/>
    <cellStyle name="40% - Accent6 3 3 4 2 2" xfId="30253" xr:uid="{00000000-0005-0000-0000-000020760000}"/>
    <cellStyle name="40% - Accent6 3 3 4 3" xfId="30254" xr:uid="{00000000-0005-0000-0000-000021760000}"/>
    <cellStyle name="40% - Accent6 3 3 4 4" xfId="30255" xr:uid="{00000000-0005-0000-0000-000022760000}"/>
    <cellStyle name="40% - Accent6 3 3 5" xfId="30256" xr:uid="{00000000-0005-0000-0000-000023760000}"/>
    <cellStyle name="40% - Accent6 3 3 5 2" xfId="30257" xr:uid="{00000000-0005-0000-0000-000024760000}"/>
    <cellStyle name="40% - Accent6 3 3 5 2 2" xfId="30258" xr:uid="{00000000-0005-0000-0000-000025760000}"/>
    <cellStyle name="40% - Accent6 3 3 5 3" xfId="30259" xr:uid="{00000000-0005-0000-0000-000026760000}"/>
    <cellStyle name="40% - Accent6 3 3 5 4" xfId="30260" xr:uid="{00000000-0005-0000-0000-000027760000}"/>
    <cellStyle name="40% - Accent6 3 3 6" xfId="30261" xr:uid="{00000000-0005-0000-0000-000028760000}"/>
    <cellStyle name="40% - Accent6 3 3 6 2" xfId="30262" xr:uid="{00000000-0005-0000-0000-000029760000}"/>
    <cellStyle name="40% - Accent6 3 3 7" xfId="30263" xr:uid="{00000000-0005-0000-0000-00002A760000}"/>
    <cellStyle name="40% - Accent6 3 3 8" xfId="30264" xr:uid="{00000000-0005-0000-0000-00002B760000}"/>
    <cellStyle name="40% - Accent6 3 4" xfId="30265" xr:uid="{00000000-0005-0000-0000-00002C760000}"/>
    <cellStyle name="40% - Accent6 3 4 2" xfId="30266" xr:uid="{00000000-0005-0000-0000-00002D760000}"/>
    <cellStyle name="40% - Accent6 3 4 2 2" xfId="30267" xr:uid="{00000000-0005-0000-0000-00002E760000}"/>
    <cellStyle name="40% - Accent6 3 4 2 2 2" xfId="30268" xr:uid="{00000000-0005-0000-0000-00002F760000}"/>
    <cellStyle name="40% - Accent6 3 4 2 2 2 2" xfId="30269" xr:uid="{00000000-0005-0000-0000-000030760000}"/>
    <cellStyle name="40% - Accent6 3 4 2 2 3" xfId="30270" xr:uid="{00000000-0005-0000-0000-000031760000}"/>
    <cellStyle name="40% - Accent6 3 4 2 2 4" xfId="30271" xr:uid="{00000000-0005-0000-0000-000032760000}"/>
    <cellStyle name="40% - Accent6 3 4 2 3" xfId="30272" xr:uid="{00000000-0005-0000-0000-000033760000}"/>
    <cellStyle name="40% - Accent6 3 4 2 3 2" xfId="30273" xr:uid="{00000000-0005-0000-0000-000034760000}"/>
    <cellStyle name="40% - Accent6 3 4 2 3 2 2" xfId="30274" xr:uid="{00000000-0005-0000-0000-000035760000}"/>
    <cellStyle name="40% - Accent6 3 4 2 3 3" xfId="30275" xr:uid="{00000000-0005-0000-0000-000036760000}"/>
    <cellStyle name="40% - Accent6 3 4 2 3 4" xfId="30276" xr:uid="{00000000-0005-0000-0000-000037760000}"/>
    <cellStyle name="40% - Accent6 3 4 2 4" xfId="30277" xr:uid="{00000000-0005-0000-0000-000038760000}"/>
    <cellStyle name="40% - Accent6 3 4 2 4 2" xfId="30278" xr:uid="{00000000-0005-0000-0000-000039760000}"/>
    <cellStyle name="40% - Accent6 3 4 2 5" xfId="30279" xr:uid="{00000000-0005-0000-0000-00003A760000}"/>
    <cellStyle name="40% - Accent6 3 4 2 6" xfId="30280" xr:uid="{00000000-0005-0000-0000-00003B760000}"/>
    <cellStyle name="40% - Accent6 3 4 3" xfId="30281" xr:uid="{00000000-0005-0000-0000-00003C760000}"/>
    <cellStyle name="40% - Accent6 3 4 3 2" xfId="30282" xr:uid="{00000000-0005-0000-0000-00003D760000}"/>
    <cellStyle name="40% - Accent6 3 4 3 2 2" xfId="30283" xr:uid="{00000000-0005-0000-0000-00003E760000}"/>
    <cellStyle name="40% - Accent6 3 4 3 3" xfId="30284" xr:uid="{00000000-0005-0000-0000-00003F760000}"/>
    <cellStyle name="40% - Accent6 3 4 3 4" xfId="30285" xr:uid="{00000000-0005-0000-0000-000040760000}"/>
    <cellStyle name="40% - Accent6 3 4 4" xfId="30286" xr:uid="{00000000-0005-0000-0000-000041760000}"/>
    <cellStyle name="40% - Accent6 3 4 4 2" xfId="30287" xr:uid="{00000000-0005-0000-0000-000042760000}"/>
    <cellStyle name="40% - Accent6 3 4 4 2 2" xfId="30288" xr:uid="{00000000-0005-0000-0000-000043760000}"/>
    <cellStyle name="40% - Accent6 3 4 4 3" xfId="30289" xr:uid="{00000000-0005-0000-0000-000044760000}"/>
    <cellStyle name="40% - Accent6 3 4 4 4" xfId="30290" xr:uid="{00000000-0005-0000-0000-000045760000}"/>
    <cellStyle name="40% - Accent6 3 4 5" xfId="30291" xr:uid="{00000000-0005-0000-0000-000046760000}"/>
    <cellStyle name="40% - Accent6 3 4 5 2" xfId="30292" xr:uid="{00000000-0005-0000-0000-000047760000}"/>
    <cellStyle name="40% - Accent6 3 4 6" xfId="30293" xr:uid="{00000000-0005-0000-0000-000048760000}"/>
    <cellStyle name="40% - Accent6 3 4 7" xfId="30294" xr:uid="{00000000-0005-0000-0000-000049760000}"/>
    <cellStyle name="40% - Accent6 3 5" xfId="30295" xr:uid="{00000000-0005-0000-0000-00004A760000}"/>
    <cellStyle name="40% - Accent6 3 6" xfId="30296" xr:uid="{00000000-0005-0000-0000-00004B760000}"/>
    <cellStyle name="40% - Accent6 3 6 2" xfId="30297" xr:uid="{00000000-0005-0000-0000-00004C760000}"/>
    <cellStyle name="40% - Accent6 3 6 2 2" xfId="30298" xr:uid="{00000000-0005-0000-0000-00004D760000}"/>
    <cellStyle name="40% - Accent6 3 6 2 2 2" xfId="30299" xr:uid="{00000000-0005-0000-0000-00004E760000}"/>
    <cellStyle name="40% - Accent6 3 6 2 3" xfId="30300" xr:uid="{00000000-0005-0000-0000-00004F760000}"/>
    <cellStyle name="40% - Accent6 3 6 2 4" xfId="30301" xr:uid="{00000000-0005-0000-0000-000050760000}"/>
    <cellStyle name="40% - Accent6 3 6 3" xfId="30302" xr:uid="{00000000-0005-0000-0000-000051760000}"/>
    <cellStyle name="40% - Accent6 3 6 3 2" xfId="30303" xr:uid="{00000000-0005-0000-0000-000052760000}"/>
    <cellStyle name="40% - Accent6 3 6 3 2 2" xfId="30304" xr:uid="{00000000-0005-0000-0000-000053760000}"/>
    <cellStyle name="40% - Accent6 3 6 3 3" xfId="30305" xr:uid="{00000000-0005-0000-0000-000054760000}"/>
    <cellStyle name="40% - Accent6 3 6 3 4" xfId="30306" xr:uid="{00000000-0005-0000-0000-000055760000}"/>
    <cellStyle name="40% - Accent6 3 6 4" xfId="30307" xr:uid="{00000000-0005-0000-0000-000056760000}"/>
    <cellStyle name="40% - Accent6 3 6 4 2" xfId="30308" xr:uid="{00000000-0005-0000-0000-000057760000}"/>
    <cellStyle name="40% - Accent6 3 6 5" xfId="30309" xr:uid="{00000000-0005-0000-0000-000058760000}"/>
    <cellStyle name="40% - Accent6 3 6 6" xfId="30310" xr:uid="{00000000-0005-0000-0000-000059760000}"/>
    <cellStyle name="40% - Accent6 3 7" xfId="30311" xr:uid="{00000000-0005-0000-0000-00005A760000}"/>
    <cellStyle name="40% - Accent6 3 7 2" xfId="30312" xr:uid="{00000000-0005-0000-0000-00005B760000}"/>
    <cellStyle name="40% - Accent6 3 7 2 2" xfId="30313" xr:uid="{00000000-0005-0000-0000-00005C760000}"/>
    <cellStyle name="40% - Accent6 3 7 3" xfId="30314" xr:uid="{00000000-0005-0000-0000-00005D760000}"/>
    <cellStyle name="40% - Accent6 3 7 4" xfId="30315" xr:uid="{00000000-0005-0000-0000-00005E760000}"/>
    <cellStyle name="40% - Accent6 3 8" xfId="30316" xr:uid="{00000000-0005-0000-0000-00005F760000}"/>
    <cellStyle name="40% - Accent6 3 8 2" xfId="30317" xr:uid="{00000000-0005-0000-0000-000060760000}"/>
    <cellStyle name="40% - Accent6 3 8 2 2" xfId="30318" xr:uid="{00000000-0005-0000-0000-000061760000}"/>
    <cellStyle name="40% - Accent6 3 8 3" xfId="30319" xr:uid="{00000000-0005-0000-0000-000062760000}"/>
    <cellStyle name="40% - Accent6 3 8 4" xfId="30320" xr:uid="{00000000-0005-0000-0000-000063760000}"/>
    <cellStyle name="40% - Accent6 3 9" xfId="30321" xr:uid="{00000000-0005-0000-0000-000064760000}"/>
    <cellStyle name="40% - Accent6 3 9 2" xfId="30322" xr:uid="{00000000-0005-0000-0000-000065760000}"/>
    <cellStyle name="40% - Accent6 30" xfId="30323" xr:uid="{00000000-0005-0000-0000-000066760000}"/>
    <cellStyle name="40% - Accent6 31" xfId="30324" xr:uid="{00000000-0005-0000-0000-000067760000}"/>
    <cellStyle name="40% - Accent6 32" xfId="30325" xr:uid="{00000000-0005-0000-0000-000068760000}"/>
    <cellStyle name="40% - Accent6 33" xfId="30326" xr:uid="{00000000-0005-0000-0000-000069760000}"/>
    <cellStyle name="40% - Accent6 4" xfId="30327" xr:uid="{00000000-0005-0000-0000-00006A760000}"/>
    <cellStyle name="40% - Accent6 4 10" xfId="30328" xr:uid="{00000000-0005-0000-0000-00006B760000}"/>
    <cellStyle name="40% - Accent6 4 11" xfId="30329" xr:uid="{00000000-0005-0000-0000-00006C760000}"/>
    <cellStyle name="40% - Accent6 4 2" xfId="30330" xr:uid="{00000000-0005-0000-0000-00006D760000}"/>
    <cellStyle name="40% - Accent6 4 2 2" xfId="30331" xr:uid="{00000000-0005-0000-0000-00006E760000}"/>
    <cellStyle name="40% - Accent6 4 2 2 2" xfId="30332" xr:uid="{00000000-0005-0000-0000-00006F760000}"/>
    <cellStyle name="40% - Accent6 4 2 2 2 2" xfId="30333" xr:uid="{00000000-0005-0000-0000-000070760000}"/>
    <cellStyle name="40% - Accent6 4 2 2 2 2 2" xfId="30334" xr:uid="{00000000-0005-0000-0000-000071760000}"/>
    <cellStyle name="40% - Accent6 4 2 2 2 2 2 2" xfId="30335" xr:uid="{00000000-0005-0000-0000-000072760000}"/>
    <cellStyle name="40% - Accent6 4 2 2 2 2 3" xfId="30336" xr:uid="{00000000-0005-0000-0000-000073760000}"/>
    <cellStyle name="40% - Accent6 4 2 2 2 2 4" xfId="30337" xr:uid="{00000000-0005-0000-0000-000074760000}"/>
    <cellStyle name="40% - Accent6 4 2 2 2 3" xfId="30338" xr:uid="{00000000-0005-0000-0000-000075760000}"/>
    <cellStyle name="40% - Accent6 4 2 2 2 3 2" xfId="30339" xr:uid="{00000000-0005-0000-0000-000076760000}"/>
    <cellStyle name="40% - Accent6 4 2 2 2 3 2 2" xfId="30340" xr:uid="{00000000-0005-0000-0000-000077760000}"/>
    <cellStyle name="40% - Accent6 4 2 2 2 3 3" xfId="30341" xr:uid="{00000000-0005-0000-0000-000078760000}"/>
    <cellStyle name="40% - Accent6 4 2 2 2 3 4" xfId="30342" xr:uid="{00000000-0005-0000-0000-000079760000}"/>
    <cellStyle name="40% - Accent6 4 2 2 2 4" xfId="30343" xr:uid="{00000000-0005-0000-0000-00007A760000}"/>
    <cellStyle name="40% - Accent6 4 2 2 2 4 2" xfId="30344" xr:uid="{00000000-0005-0000-0000-00007B760000}"/>
    <cellStyle name="40% - Accent6 4 2 2 2 5" xfId="30345" xr:uid="{00000000-0005-0000-0000-00007C760000}"/>
    <cellStyle name="40% - Accent6 4 2 2 2 6" xfId="30346" xr:uid="{00000000-0005-0000-0000-00007D760000}"/>
    <cellStyle name="40% - Accent6 4 2 2 3" xfId="30347" xr:uid="{00000000-0005-0000-0000-00007E760000}"/>
    <cellStyle name="40% - Accent6 4 2 2 3 2" xfId="30348" xr:uid="{00000000-0005-0000-0000-00007F760000}"/>
    <cellStyle name="40% - Accent6 4 2 2 3 2 2" xfId="30349" xr:uid="{00000000-0005-0000-0000-000080760000}"/>
    <cellStyle name="40% - Accent6 4 2 2 3 3" xfId="30350" xr:uid="{00000000-0005-0000-0000-000081760000}"/>
    <cellStyle name="40% - Accent6 4 2 2 3 4" xfId="30351" xr:uid="{00000000-0005-0000-0000-000082760000}"/>
    <cellStyle name="40% - Accent6 4 2 2 4" xfId="30352" xr:uid="{00000000-0005-0000-0000-000083760000}"/>
    <cellStyle name="40% - Accent6 4 2 2 4 2" xfId="30353" xr:uid="{00000000-0005-0000-0000-000084760000}"/>
    <cellStyle name="40% - Accent6 4 2 2 4 2 2" xfId="30354" xr:uid="{00000000-0005-0000-0000-000085760000}"/>
    <cellStyle name="40% - Accent6 4 2 2 4 3" xfId="30355" xr:uid="{00000000-0005-0000-0000-000086760000}"/>
    <cellStyle name="40% - Accent6 4 2 2 4 4" xfId="30356" xr:uid="{00000000-0005-0000-0000-000087760000}"/>
    <cellStyle name="40% - Accent6 4 2 2 5" xfId="30357" xr:uid="{00000000-0005-0000-0000-000088760000}"/>
    <cellStyle name="40% - Accent6 4 2 2 5 2" xfId="30358" xr:uid="{00000000-0005-0000-0000-000089760000}"/>
    <cellStyle name="40% - Accent6 4 2 2 6" xfId="30359" xr:uid="{00000000-0005-0000-0000-00008A760000}"/>
    <cellStyle name="40% - Accent6 4 2 2 7" xfId="30360" xr:uid="{00000000-0005-0000-0000-00008B760000}"/>
    <cellStyle name="40% - Accent6 4 2 3" xfId="30361" xr:uid="{00000000-0005-0000-0000-00008C760000}"/>
    <cellStyle name="40% - Accent6 4 2 4" xfId="30362" xr:uid="{00000000-0005-0000-0000-00008D760000}"/>
    <cellStyle name="40% - Accent6 4 2 4 2" xfId="30363" xr:uid="{00000000-0005-0000-0000-00008E760000}"/>
    <cellStyle name="40% - Accent6 4 2 4 2 2" xfId="30364" xr:uid="{00000000-0005-0000-0000-00008F760000}"/>
    <cellStyle name="40% - Accent6 4 2 4 2 2 2" xfId="30365" xr:uid="{00000000-0005-0000-0000-000090760000}"/>
    <cellStyle name="40% - Accent6 4 2 4 2 3" xfId="30366" xr:uid="{00000000-0005-0000-0000-000091760000}"/>
    <cellStyle name="40% - Accent6 4 2 4 2 4" xfId="30367" xr:uid="{00000000-0005-0000-0000-000092760000}"/>
    <cellStyle name="40% - Accent6 4 2 4 3" xfId="30368" xr:uid="{00000000-0005-0000-0000-000093760000}"/>
    <cellStyle name="40% - Accent6 4 2 4 3 2" xfId="30369" xr:uid="{00000000-0005-0000-0000-000094760000}"/>
    <cellStyle name="40% - Accent6 4 2 4 3 2 2" xfId="30370" xr:uid="{00000000-0005-0000-0000-000095760000}"/>
    <cellStyle name="40% - Accent6 4 2 4 3 3" xfId="30371" xr:uid="{00000000-0005-0000-0000-000096760000}"/>
    <cellStyle name="40% - Accent6 4 2 4 3 4" xfId="30372" xr:uid="{00000000-0005-0000-0000-000097760000}"/>
    <cellStyle name="40% - Accent6 4 2 4 4" xfId="30373" xr:uid="{00000000-0005-0000-0000-000098760000}"/>
    <cellStyle name="40% - Accent6 4 2 4 4 2" xfId="30374" xr:uid="{00000000-0005-0000-0000-000099760000}"/>
    <cellStyle name="40% - Accent6 4 2 4 5" xfId="30375" xr:uid="{00000000-0005-0000-0000-00009A760000}"/>
    <cellStyle name="40% - Accent6 4 2 4 6" xfId="30376" xr:uid="{00000000-0005-0000-0000-00009B760000}"/>
    <cellStyle name="40% - Accent6 4 2 5" xfId="30377" xr:uid="{00000000-0005-0000-0000-00009C760000}"/>
    <cellStyle name="40% - Accent6 4 2 5 2" xfId="30378" xr:uid="{00000000-0005-0000-0000-00009D760000}"/>
    <cellStyle name="40% - Accent6 4 2 5 2 2" xfId="30379" xr:uid="{00000000-0005-0000-0000-00009E760000}"/>
    <cellStyle name="40% - Accent6 4 2 5 3" xfId="30380" xr:uid="{00000000-0005-0000-0000-00009F760000}"/>
    <cellStyle name="40% - Accent6 4 2 5 4" xfId="30381" xr:uid="{00000000-0005-0000-0000-0000A0760000}"/>
    <cellStyle name="40% - Accent6 4 2 6" xfId="30382" xr:uid="{00000000-0005-0000-0000-0000A1760000}"/>
    <cellStyle name="40% - Accent6 4 2 6 2" xfId="30383" xr:uid="{00000000-0005-0000-0000-0000A2760000}"/>
    <cellStyle name="40% - Accent6 4 2 6 2 2" xfId="30384" xr:uid="{00000000-0005-0000-0000-0000A3760000}"/>
    <cellStyle name="40% - Accent6 4 2 6 3" xfId="30385" xr:uid="{00000000-0005-0000-0000-0000A4760000}"/>
    <cellStyle name="40% - Accent6 4 2 6 4" xfId="30386" xr:uid="{00000000-0005-0000-0000-0000A5760000}"/>
    <cellStyle name="40% - Accent6 4 2 7" xfId="30387" xr:uid="{00000000-0005-0000-0000-0000A6760000}"/>
    <cellStyle name="40% - Accent6 4 2 7 2" xfId="30388" xr:uid="{00000000-0005-0000-0000-0000A7760000}"/>
    <cellStyle name="40% - Accent6 4 2 8" xfId="30389" xr:uid="{00000000-0005-0000-0000-0000A8760000}"/>
    <cellStyle name="40% - Accent6 4 2 9" xfId="30390" xr:uid="{00000000-0005-0000-0000-0000A9760000}"/>
    <cellStyle name="40% - Accent6 4 3" xfId="30391" xr:uid="{00000000-0005-0000-0000-0000AA760000}"/>
    <cellStyle name="40% - Accent6 4 3 2" xfId="30392" xr:uid="{00000000-0005-0000-0000-0000AB760000}"/>
    <cellStyle name="40% - Accent6 4 3 2 2" xfId="30393" xr:uid="{00000000-0005-0000-0000-0000AC760000}"/>
    <cellStyle name="40% - Accent6 4 3 2 2 2" xfId="30394" xr:uid="{00000000-0005-0000-0000-0000AD760000}"/>
    <cellStyle name="40% - Accent6 4 3 2 2 2 2" xfId="30395" xr:uid="{00000000-0005-0000-0000-0000AE760000}"/>
    <cellStyle name="40% - Accent6 4 3 2 2 3" xfId="30396" xr:uid="{00000000-0005-0000-0000-0000AF760000}"/>
    <cellStyle name="40% - Accent6 4 3 2 2 4" xfId="30397" xr:uid="{00000000-0005-0000-0000-0000B0760000}"/>
    <cellStyle name="40% - Accent6 4 3 2 3" xfId="30398" xr:uid="{00000000-0005-0000-0000-0000B1760000}"/>
    <cellStyle name="40% - Accent6 4 3 2 3 2" xfId="30399" xr:uid="{00000000-0005-0000-0000-0000B2760000}"/>
    <cellStyle name="40% - Accent6 4 3 2 3 2 2" xfId="30400" xr:uid="{00000000-0005-0000-0000-0000B3760000}"/>
    <cellStyle name="40% - Accent6 4 3 2 3 3" xfId="30401" xr:uid="{00000000-0005-0000-0000-0000B4760000}"/>
    <cellStyle name="40% - Accent6 4 3 2 3 4" xfId="30402" xr:uid="{00000000-0005-0000-0000-0000B5760000}"/>
    <cellStyle name="40% - Accent6 4 3 2 4" xfId="30403" xr:uid="{00000000-0005-0000-0000-0000B6760000}"/>
    <cellStyle name="40% - Accent6 4 3 2 4 2" xfId="30404" xr:uid="{00000000-0005-0000-0000-0000B7760000}"/>
    <cellStyle name="40% - Accent6 4 3 2 5" xfId="30405" xr:uid="{00000000-0005-0000-0000-0000B8760000}"/>
    <cellStyle name="40% - Accent6 4 3 2 6" xfId="30406" xr:uid="{00000000-0005-0000-0000-0000B9760000}"/>
    <cellStyle name="40% - Accent6 4 3 3" xfId="30407" xr:uid="{00000000-0005-0000-0000-0000BA760000}"/>
    <cellStyle name="40% - Accent6 4 3 3 2" xfId="30408" xr:uid="{00000000-0005-0000-0000-0000BB760000}"/>
    <cellStyle name="40% - Accent6 4 3 3 2 2" xfId="30409" xr:uid="{00000000-0005-0000-0000-0000BC760000}"/>
    <cellStyle name="40% - Accent6 4 3 3 3" xfId="30410" xr:uid="{00000000-0005-0000-0000-0000BD760000}"/>
    <cellStyle name="40% - Accent6 4 3 3 4" xfId="30411" xr:uid="{00000000-0005-0000-0000-0000BE760000}"/>
    <cellStyle name="40% - Accent6 4 3 4" xfId="30412" xr:uid="{00000000-0005-0000-0000-0000BF760000}"/>
    <cellStyle name="40% - Accent6 4 3 4 2" xfId="30413" xr:uid="{00000000-0005-0000-0000-0000C0760000}"/>
    <cellStyle name="40% - Accent6 4 3 4 2 2" xfId="30414" xr:uid="{00000000-0005-0000-0000-0000C1760000}"/>
    <cellStyle name="40% - Accent6 4 3 4 3" xfId="30415" xr:uid="{00000000-0005-0000-0000-0000C2760000}"/>
    <cellStyle name="40% - Accent6 4 3 4 4" xfId="30416" xr:uid="{00000000-0005-0000-0000-0000C3760000}"/>
    <cellStyle name="40% - Accent6 4 3 5" xfId="30417" xr:uid="{00000000-0005-0000-0000-0000C4760000}"/>
    <cellStyle name="40% - Accent6 4 3 5 2" xfId="30418" xr:uid="{00000000-0005-0000-0000-0000C5760000}"/>
    <cellStyle name="40% - Accent6 4 3 6" xfId="30419" xr:uid="{00000000-0005-0000-0000-0000C6760000}"/>
    <cellStyle name="40% - Accent6 4 3 7" xfId="30420" xr:uid="{00000000-0005-0000-0000-0000C7760000}"/>
    <cellStyle name="40% - Accent6 4 4" xfId="30421" xr:uid="{00000000-0005-0000-0000-0000C8760000}"/>
    <cellStyle name="40% - Accent6 4 5" xfId="30422" xr:uid="{00000000-0005-0000-0000-0000C9760000}"/>
    <cellStyle name="40% - Accent6 4 5 2" xfId="30423" xr:uid="{00000000-0005-0000-0000-0000CA760000}"/>
    <cellStyle name="40% - Accent6 4 5 2 2" xfId="30424" xr:uid="{00000000-0005-0000-0000-0000CB760000}"/>
    <cellStyle name="40% - Accent6 4 5 2 2 2" xfId="30425" xr:uid="{00000000-0005-0000-0000-0000CC760000}"/>
    <cellStyle name="40% - Accent6 4 5 2 3" xfId="30426" xr:uid="{00000000-0005-0000-0000-0000CD760000}"/>
    <cellStyle name="40% - Accent6 4 5 2 4" xfId="30427" xr:uid="{00000000-0005-0000-0000-0000CE760000}"/>
    <cellStyle name="40% - Accent6 4 5 3" xfId="30428" xr:uid="{00000000-0005-0000-0000-0000CF760000}"/>
    <cellStyle name="40% - Accent6 4 5 3 2" xfId="30429" xr:uid="{00000000-0005-0000-0000-0000D0760000}"/>
    <cellStyle name="40% - Accent6 4 5 3 2 2" xfId="30430" xr:uid="{00000000-0005-0000-0000-0000D1760000}"/>
    <cellStyle name="40% - Accent6 4 5 3 3" xfId="30431" xr:uid="{00000000-0005-0000-0000-0000D2760000}"/>
    <cellStyle name="40% - Accent6 4 5 3 4" xfId="30432" xr:uid="{00000000-0005-0000-0000-0000D3760000}"/>
    <cellStyle name="40% - Accent6 4 5 4" xfId="30433" xr:uid="{00000000-0005-0000-0000-0000D4760000}"/>
    <cellStyle name="40% - Accent6 4 5 4 2" xfId="30434" xr:uid="{00000000-0005-0000-0000-0000D5760000}"/>
    <cellStyle name="40% - Accent6 4 5 5" xfId="30435" xr:uid="{00000000-0005-0000-0000-0000D6760000}"/>
    <cellStyle name="40% - Accent6 4 5 6" xfId="30436" xr:uid="{00000000-0005-0000-0000-0000D7760000}"/>
    <cellStyle name="40% - Accent6 4 6" xfId="30437" xr:uid="{00000000-0005-0000-0000-0000D8760000}"/>
    <cellStyle name="40% - Accent6 4 6 2" xfId="30438" xr:uid="{00000000-0005-0000-0000-0000D9760000}"/>
    <cellStyle name="40% - Accent6 4 6 2 2" xfId="30439" xr:uid="{00000000-0005-0000-0000-0000DA760000}"/>
    <cellStyle name="40% - Accent6 4 6 3" xfId="30440" xr:uid="{00000000-0005-0000-0000-0000DB760000}"/>
    <cellStyle name="40% - Accent6 4 6 4" xfId="30441" xr:uid="{00000000-0005-0000-0000-0000DC760000}"/>
    <cellStyle name="40% - Accent6 4 7" xfId="30442" xr:uid="{00000000-0005-0000-0000-0000DD760000}"/>
    <cellStyle name="40% - Accent6 4 7 2" xfId="30443" xr:uid="{00000000-0005-0000-0000-0000DE760000}"/>
    <cellStyle name="40% - Accent6 4 7 2 2" xfId="30444" xr:uid="{00000000-0005-0000-0000-0000DF760000}"/>
    <cellStyle name="40% - Accent6 4 7 3" xfId="30445" xr:uid="{00000000-0005-0000-0000-0000E0760000}"/>
    <cellStyle name="40% - Accent6 4 7 4" xfId="30446" xr:uid="{00000000-0005-0000-0000-0000E1760000}"/>
    <cellStyle name="40% - Accent6 4 8" xfId="30447" xr:uid="{00000000-0005-0000-0000-0000E2760000}"/>
    <cellStyle name="40% - Accent6 4 8 2" xfId="30448" xr:uid="{00000000-0005-0000-0000-0000E3760000}"/>
    <cellStyle name="40% - Accent6 4 9" xfId="30449" xr:uid="{00000000-0005-0000-0000-0000E4760000}"/>
    <cellStyle name="40% - Accent6 5" xfId="30450" xr:uid="{00000000-0005-0000-0000-0000E5760000}"/>
    <cellStyle name="40% - Accent6 5 10" xfId="30451" xr:uid="{00000000-0005-0000-0000-0000E6760000}"/>
    <cellStyle name="40% - Accent6 5 2" xfId="30452" xr:uid="{00000000-0005-0000-0000-0000E7760000}"/>
    <cellStyle name="40% - Accent6 5 2 2" xfId="30453" xr:uid="{00000000-0005-0000-0000-0000E8760000}"/>
    <cellStyle name="40% - Accent6 5 2 2 2" xfId="30454" xr:uid="{00000000-0005-0000-0000-0000E9760000}"/>
    <cellStyle name="40% - Accent6 5 2 2 2 2" xfId="30455" xr:uid="{00000000-0005-0000-0000-0000EA760000}"/>
    <cellStyle name="40% - Accent6 5 2 2 2 2 2" xfId="30456" xr:uid="{00000000-0005-0000-0000-0000EB760000}"/>
    <cellStyle name="40% - Accent6 5 2 2 2 2 2 2" xfId="30457" xr:uid="{00000000-0005-0000-0000-0000EC760000}"/>
    <cellStyle name="40% - Accent6 5 2 2 2 2 3" xfId="30458" xr:uid="{00000000-0005-0000-0000-0000ED760000}"/>
    <cellStyle name="40% - Accent6 5 2 2 2 2 4" xfId="30459" xr:uid="{00000000-0005-0000-0000-0000EE760000}"/>
    <cellStyle name="40% - Accent6 5 2 2 2 3" xfId="30460" xr:uid="{00000000-0005-0000-0000-0000EF760000}"/>
    <cellStyle name="40% - Accent6 5 2 2 2 3 2" xfId="30461" xr:uid="{00000000-0005-0000-0000-0000F0760000}"/>
    <cellStyle name="40% - Accent6 5 2 2 2 3 2 2" xfId="30462" xr:uid="{00000000-0005-0000-0000-0000F1760000}"/>
    <cellStyle name="40% - Accent6 5 2 2 2 3 3" xfId="30463" xr:uid="{00000000-0005-0000-0000-0000F2760000}"/>
    <cellStyle name="40% - Accent6 5 2 2 2 3 4" xfId="30464" xr:uid="{00000000-0005-0000-0000-0000F3760000}"/>
    <cellStyle name="40% - Accent6 5 2 2 2 4" xfId="30465" xr:uid="{00000000-0005-0000-0000-0000F4760000}"/>
    <cellStyle name="40% - Accent6 5 2 2 2 4 2" xfId="30466" xr:uid="{00000000-0005-0000-0000-0000F5760000}"/>
    <cellStyle name="40% - Accent6 5 2 2 2 5" xfId="30467" xr:uid="{00000000-0005-0000-0000-0000F6760000}"/>
    <cellStyle name="40% - Accent6 5 2 2 2 6" xfId="30468" xr:uid="{00000000-0005-0000-0000-0000F7760000}"/>
    <cellStyle name="40% - Accent6 5 2 2 3" xfId="30469" xr:uid="{00000000-0005-0000-0000-0000F8760000}"/>
    <cellStyle name="40% - Accent6 5 2 2 3 2" xfId="30470" xr:uid="{00000000-0005-0000-0000-0000F9760000}"/>
    <cellStyle name="40% - Accent6 5 2 2 3 2 2" xfId="30471" xr:uid="{00000000-0005-0000-0000-0000FA760000}"/>
    <cellStyle name="40% - Accent6 5 2 2 3 3" xfId="30472" xr:uid="{00000000-0005-0000-0000-0000FB760000}"/>
    <cellStyle name="40% - Accent6 5 2 2 3 4" xfId="30473" xr:uid="{00000000-0005-0000-0000-0000FC760000}"/>
    <cellStyle name="40% - Accent6 5 2 2 4" xfId="30474" xr:uid="{00000000-0005-0000-0000-0000FD760000}"/>
    <cellStyle name="40% - Accent6 5 2 2 4 2" xfId="30475" xr:uid="{00000000-0005-0000-0000-0000FE760000}"/>
    <cellStyle name="40% - Accent6 5 2 2 4 2 2" xfId="30476" xr:uid="{00000000-0005-0000-0000-0000FF760000}"/>
    <cellStyle name="40% - Accent6 5 2 2 4 3" xfId="30477" xr:uid="{00000000-0005-0000-0000-000000770000}"/>
    <cellStyle name="40% - Accent6 5 2 2 4 4" xfId="30478" xr:uid="{00000000-0005-0000-0000-000001770000}"/>
    <cellStyle name="40% - Accent6 5 2 2 5" xfId="30479" xr:uid="{00000000-0005-0000-0000-000002770000}"/>
    <cellStyle name="40% - Accent6 5 2 2 5 2" xfId="30480" xr:uid="{00000000-0005-0000-0000-000003770000}"/>
    <cellStyle name="40% - Accent6 5 2 2 6" xfId="30481" xr:uid="{00000000-0005-0000-0000-000004770000}"/>
    <cellStyle name="40% - Accent6 5 2 2 7" xfId="30482" xr:uid="{00000000-0005-0000-0000-000005770000}"/>
    <cellStyle name="40% - Accent6 5 2 3" xfId="30483" xr:uid="{00000000-0005-0000-0000-000006770000}"/>
    <cellStyle name="40% - Accent6 5 2 3 2" xfId="30484" xr:uid="{00000000-0005-0000-0000-000007770000}"/>
    <cellStyle name="40% - Accent6 5 2 3 2 2" xfId="30485" xr:uid="{00000000-0005-0000-0000-000008770000}"/>
    <cellStyle name="40% - Accent6 5 2 3 2 2 2" xfId="30486" xr:uid="{00000000-0005-0000-0000-000009770000}"/>
    <cellStyle name="40% - Accent6 5 2 3 2 3" xfId="30487" xr:uid="{00000000-0005-0000-0000-00000A770000}"/>
    <cellStyle name="40% - Accent6 5 2 3 2 4" xfId="30488" xr:uid="{00000000-0005-0000-0000-00000B770000}"/>
    <cellStyle name="40% - Accent6 5 2 3 3" xfId="30489" xr:uid="{00000000-0005-0000-0000-00000C770000}"/>
    <cellStyle name="40% - Accent6 5 2 3 3 2" xfId="30490" xr:uid="{00000000-0005-0000-0000-00000D770000}"/>
    <cellStyle name="40% - Accent6 5 2 3 3 2 2" xfId="30491" xr:uid="{00000000-0005-0000-0000-00000E770000}"/>
    <cellStyle name="40% - Accent6 5 2 3 3 3" xfId="30492" xr:uid="{00000000-0005-0000-0000-00000F770000}"/>
    <cellStyle name="40% - Accent6 5 2 3 3 4" xfId="30493" xr:uid="{00000000-0005-0000-0000-000010770000}"/>
    <cellStyle name="40% - Accent6 5 2 3 4" xfId="30494" xr:uid="{00000000-0005-0000-0000-000011770000}"/>
    <cellStyle name="40% - Accent6 5 2 3 4 2" xfId="30495" xr:uid="{00000000-0005-0000-0000-000012770000}"/>
    <cellStyle name="40% - Accent6 5 2 3 5" xfId="30496" xr:uid="{00000000-0005-0000-0000-000013770000}"/>
    <cellStyle name="40% - Accent6 5 2 3 6" xfId="30497" xr:uid="{00000000-0005-0000-0000-000014770000}"/>
    <cellStyle name="40% - Accent6 5 2 4" xfId="30498" xr:uid="{00000000-0005-0000-0000-000015770000}"/>
    <cellStyle name="40% - Accent6 5 2 4 2" xfId="30499" xr:uid="{00000000-0005-0000-0000-000016770000}"/>
    <cellStyle name="40% - Accent6 5 2 4 2 2" xfId="30500" xr:uid="{00000000-0005-0000-0000-000017770000}"/>
    <cellStyle name="40% - Accent6 5 2 4 3" xfId="30501" xr:uid="{00000000-0005-0000-0000-000018770000}"/>
    <cellStyle name="40% - Accent6 5 2 4 4" xfId="30502" xr:uid="{00000000-0005-0000-0000-000019770000}"/>
    <cellStyle name="40% - Accent6 5 2 5" xfId="30503" xr:uid="{00000000-0005-0000-0000-00001A770000}"/>
    <cellStyle name="40% - Accent6 5 2 5 2" xfId="30504" xr:uid="{00000000-0005-0000-0000-00001B770000}"/>
    <cellStyle name="40% - Accent6 5 2 5 2 2" xfId="30505" xr:uid="{00000000-0005-0000-0000-00001C770000}"/>
    <cellStyle name="40% - Accent6 5 2 5 3" xfId="30506" xr:uid="{00000000-0005-0000-0000-00001D770000}"/>
    <cellStyle name="40% - Accent6 5 2 5 4" xfId="30507" xr:uid="{00000000-0005-0000-0000-00001E770000}"/>
    <cellStyle name="40% - Accent6 5 2 6" xfId="30508" xr:uid="{00000000-0005-0000-0000-00001F770000}"/>
    <cellStyle name="40% - Accent6 5 2 6 2" xfId="30509" xr:uid="{00000000-0005-0000-0000-000020770000}"/>
    <cellStyle name="40% - Accent6 5 2 7" xfId="30510" xr:uid="{00000000-0005-0000-0000-000021770000}"/>
    <cellStyle name="40% - Accent6 5 2 8" xfId="30511" xr:uid="{00000000-0005-0000-0000-000022770000}"/>
    <cellStyle name="40% - Accent6 5 3" xfId="30512" xr:uid="{00000000-0005-0000-0000-000023770000}"/>
    <cellStyle name="40% - Accent6 5 3 2" xfId="30513" xr:uid="{00000000-0005-0000-0000-000024770000}"/>
    <cellStyle name="40% - Accent6 5 3 2 2" xfId="30514" xr:uid="{00000000-0005-0000-0000-000025770000}"/>
    <cellStyle name="40% - Accent6 5 3 2 2 2" xfId="30515" xr:uid="{00000000-0005-0000-0000-000026770000}"/>
    <cellStyle name="40% - Accent6 5 3 2 2 2 2" xfId="30516" xr:uid="{00000000-0005-0000-0000-000027770000}"/>
    <cellStyle name="40% - Accent6 5 3 2 2 3" xfId="30517" xr:uid="{00000000-0005-0000-0000-000028770000}"/>
    <cellStyle name="40% - Accent6 5 3 2 2 4" xfId="30518" xr:uid="{00000000-0005-0000-0000-000029770000}"/>
    <cellStyle name="40% - Accent6 5 3 2 3" xfId="30519" xr:uid="{00000000-0005-0000-0000-00002A770000}"/>
    <cellStyle name="40% - Accent6 5 3 2 3 2" xfId="30520" xr:uid="{00000000-0005-0000-0000-00002B770000}"/>
    <cellStyle name="40% - Accent6 5 3 2 3 2 2" xfId="30521" xr:uid="{00000000-0005-0000-0000-00002C770000}"/>
    <cellStyle name="40% - Accent6 5 3 2 3 3" xfId="30522" xr:uid="{00000000-0005-0000-0000-00002D770000}"/>
    <cellStyle name="40% - Accent6 5 3 2 3 4" xfId="30523" xr:uid="{00000000-0005-0000-0000-00002E770000}"/>
    <cellStyle name="40% - Accent6 5 3 2 4" xfId="30524" xr:uid="{00000000-0005-0000-0000-00002F770000}"/>
    <cellStyle name="40% - Accent6 5 3 2 4 2" xfId="30525" xr:uid="{00000000-0005-0000-0000-000030770000}"/>
    <cellStyle name="40% - Accent6 5 3 2 5" xfId="30526" xr:uid="{00000000-0005-0000-0000-000031770000}"/>
    <cellStyle name="40% - Accent6 5 3 2 6" xfId="30527" xr:uid="{00000000-0005-0000-0000-000032770000}"/>
    <cellStyle name="40% - Accent6 5 3 3" xfId="30528" xr:uid="{00000000-0005-0000-0000-000033770000}"/>
    <cellStyle name="40% - Accent6 5 3 3 2" xfId="30529" xr:uid="{00000000-0005-0000-0000-000034770000}"/>
    <cellStyle name="40% - Accent6 5 3 3 2 2" xfId="30530" xr:uid="{00000000-0005-0000-0000-000035770000}"/>
    <cellStyle name="40% - Accent6 5 3 3 3" xfId="30531" xr:uid="{00000000-0005-0000-0000-000036770000}"/>
    <cellStyle name="40% - Accent6 5 3 3 4" xfId="30532" xr:uid="{00000000-0005-0000-0000-000037770000}"/>
    <cellStyle name="40% - Accent6 5 3 4" xfId="30533" xr:uid="{00000000-0005-0000-0000-000038770000}"/>
    <cellStyle name="40% - Accent6 5 3 4 2" xfId="30534" xr:uid="{00000000-0005-0000-0000-000039770000}"/>
    <cellStyle name="40% - Accent6 5 3 4 2 2" xfId="30535" xr:uid="{00000000-0005-0000-0000-00003A770000}"/>
    <cellStyle name="40% - Accent6 5 3 4 3" xfId="30536" xr:uid="{00000000-0005-0000-0000-00003B770000}"/>
    <cellStyle name="40% - Accent6 5 3 4 4" xfId="30537" xr:uid="{00000000-0005-0000-0000-00003C770000}"/>
    <cellStyle name="40% - Accent6 5 3 5" xfId="30538" xr:uid="{00000000-0005-0000-0000-00003D770000}"/>
    <cellStyle name="40% - Accent6 5 3 5 2" xfId="30539" xr:uid="{00000000-0005-0000-0000-00003E770000}"/>
    <cellStyle name="40% - Accent6 5 3 6" xfId="30540" xr:uid="{00000000-0005-0000-0000-00003F770000}"/>
    <cellStyle name="40% - Accent6 5 3 7" xfId="30541" xr:uid="{00000000-0005-0000-0000-000040770000}"/>
    <cellStyle name="40% - Accent6 5 4" xfId="30542" xr:uid="{00000000-0005-0000-0000-000041770000}"/>
    <cellStyle name="40% - Accent6 5 5" xfId="30543" xr:uid="{00000000-0005-0000-0000-000042770000}"/>
    <cellStyle name="40% - Accent6 5 5 2" xfId="30544" xr:uid="{00000000-0005-0000-0000-000043770000}"/>
    <cellStyle name="40% - Accent6 5 5 2 2" xfId="30545" xr:uid="{00000000-0005-0000-0000-000044770000}"/>
    <cellStyle name="40% - Accent6 5 5 2 2 2" xfId="30546" xr:uid="{00000000-0005-0000-0000-000045770000}"/>
    <cellStyle name="40% - Accent6 5 5 2 3" xfId="30547" xr:uid="{00000000-0005-0000-0000-000046770000}"/>
    <cellStyle name="40% - Accent6 5 5 2 4" xfId="30548" xr:uid="{00000000-0005-0000-0000-000047770000}"/>
    <cellStyle name="40% - Accent6 5 5 3" xfId="30549" xr:uid="{00000000-0005-0000-0000-000048770000}"/>
    <cellStyle name="40% - Accent6 5 5 3 2" xfId="30550" xr:uid="{00000000-0005-0000-0000-000049770000}"/>
    <cellStyle name="40% - Accent6 5 5 3 2 2" xfId="30551" xr:uid="{00000000-0005-0000-0000-00004A770000}"/>
    <cellStyle name="40% - Accent6 5 5 3 3" xfId="30552" xr:uid="{00000000-0005-0000-0000-00004B770000}"/>
    <cellStyle name="40% - Accent6 5 5 3 4" xfId="30553" xr:uid="{00000000-0005-0000-0000-00004C770000}"/>
    <cellStyle name="40% - Accent6 5 5 4" xfId="30554" xr:uid="{00000000-0005-0000-0000-00004D770000}"/>
    <cellStyle name="40% - Accent6 5 5 4 2" xfId="30555" xr:uid="{00000000-0005-0000-0000-00004E770000}"/>
    <cellStyle name="40% - Accent6 5 5 5" xfId="30556" xr:uid="{00000000-0005-0000-0000-00004F770000}"/>
    <cellStyle name="40% - Accent6 5 5 6" xfId="30557" xr:uid="{00000000-0005-0000-0000-000050770000}"/>
    <cellStyle name="40% - Accent6 5 6" xfId="30558" xr:uid="{00000000-0005-0000-0000-000051770000}"/>
    <cellStyle name="40% - Accent6 5 6 2" xfId="30559" xr:uid="{00000000-0005-0000-0000-000052770000}"/>
    <cellStyle name="40% - Accent6 5 6 2 2" xfId="30560" xr:uid="{00000000-0005-0000-0000-000053770000}"/>
    <cellStyle name="40% - Accent6 5 6 3" xfId="30561" xr:uid="{00000000-0005-0000-0000-000054770000}"/>
    <cellStyle name="40% - Accent6 5 6 4" xfId="30562" xr:uid="{00000000-0005-0000-0000-000055770000}"/>
    <cellStyle name="40% - Accent6 5 7" xfId="30563" xr:uid="{00000000-0005-0000-0000-000056770000}"/>
    <cellStyle name="40% - Accent6 5 7 2" xfId="30564" xr:uid="{00000000-0005-0000-0000-000057770000}"/>
    <cellStyle name="40% - Accent6 5 7 2 2" xfId="30565" xr:uid="{00000000-0005-0000-0000-000058770000}"/>
    <cellStyle name="40% - Accent6 5 7 3" xfId="30566" xr:uid="{00000000-0005-0000-0000-000059770000}"/>
    <cellStyle name="40% - Accent6 5 7 4" xfId="30567" xr:uid="{00000000-0005-0000-0000-00005A770000}"/>
    <cellStyle name="40% - Accent6 5 8" xfId="30568" xr:uid="{00000000-0005-0000-0000-00005B770000}"/>
    <cellStyle name="40% - Accent6 5 8 2" xfId="30569" xr:uid="{00000000-0005-0000-0000-00005C770000}"/>
    <cellStyle name="40% - Accent6 5 9" xfId="30570" xr:uid="{00000000-0005-0000-0000-00005D770000}"/>
    <cellStyle name="40% - Accent6 6" xfId="30571" xr:uid="{00000000-0005-0000-0000-00005E770000}"/>
    <cellStyle name="40% - Accent6 6 10" xfId="30572" xr:uid="{00000000-0005-0000-0000-00005F770000}"/>
    <cellStyle name="40% - Accent6 6 2" xfId="30573" xr:uid="{00000000-0005-0000-0000-000060770000}"/>
    <cellStyle name="40% - Accent6 6 2 2" xfId="30574" xr:uid="{00000000-0005-0000-0000-000061770000}"/>
    <cellStyle name="40% - Accent6 6 2 2 2" xfId="30575" xr:uid="{00000000-0005-0000-0000-000062770000}"/>
    <cellStyle name="40% - Accent6 6 2 2 2 2" xfId="30576" xr:uid="{00000000-0005-0000-0000-000063770000}"/>
    <cellStyle name="40% - Accent6 6 2 2 2 2 2" xfId="30577" xr:uid="{00000000-0005-0000-0000-000064770000}"/>
    <cellStyle name="40% - Accent6 6 2 2 2 2 2 2" xfId="30578" xr:uid="{00000000-0005-0000-0000-000065770000}"/>
    <cellStyle name="40% - Accent6 6 2 2 2 2 3" xfId="30579" xr:uid="{00000000-0005-0000-0000-000066770000}"/>
    <cellStyle name="40% - Accent6 6 2 2 2 2 4" xfId="30580" xr:uid="{00000000-0005-0000-0000-000067770000}"/>
    <cellStyle name="40% - Accent6 6 2 2 2 3" xfId="30581" xr:uid="{00000000-0005-0000-0000-000068770000}"/>
    <cellStyle name="40% - Accent6 6 2 2 2 3 2" xfId="30582" xr:uid="{00000000-0005-0000-0000-000069770000}"/>
    <cellStyle name="40% - Accent6 6 2 2 2 3 2 2" xfId="30583" xr:uid="{00000000-0005-0000-0000-00006A770000}"/>
    <cellStyle name="40% - Accent6 6 2 2 2 3 3" xfId="30584" xr:uid="{00000000-0005-0000-0000-00006B770000}"/>
    <cellStyle name="40% - Accent6 6 2 2 2 3 4" xfId="30585" xr:uid="{00000000-0005-0000-0000-00006C770000}"/>
    <cellStyle name="40% - Accent6 6 2 2 2 4" xfId="30586" xr:uid="{00000000-0005-0000-0000-00006D770000}"/>
    <cellStyle name="40% - Accent6 6 2 2 2 4 2" xfId="30587" xr:uid="{00000000-0005-0000-0000-00006E770000}"/>
    <cellStyle name="40% - Accent6 6 2 2 2 5" xfId="30588" xr:uid="{00000000-0005-0000-0000-00006F770000}"/>
    <cellStyle name="40% - Accent6 6 2 2 2 6" xfId="30589" xr:uid="{00000000-0005-0000-0000-000070770000}"/>
    <cellStyle name="40% - Accent6 6 2 2 3" xfId="30590" xr:uid="{00000000-0005-0000-0000-000071770000}"/>
    <cellStyle name="40% - Accent6 6 2 2 3 2" xfId="30591" xr:uid="{00000000-0005-0000-0000-000072770000}"/>
    <cellStyle name="40% - Accent6 6 2 2 3 2 2" xfId="30592" xr:uid="{00000000-0005-0000-0000-000073770000}"/>
    <cellStyle name="40% - Accent6 6 2 2 3 3" xfId="30593" xr:uid="{00000000-0005-0000-0000-000074770000}"/>
    <cellStyle name="40% - Accent6 6 2 2 3 4" xfId="30594" xr:uid="{00000000-0005-0000-0000-000075770000}"/>
    <cellStyle name="40% - Accent6 6 2 2 4" xfId="30595" xr:uid="{00000000-0005-0000-0000-000076770000}"/>
    <cellStyle name="40% - Accent6 6 2 2 4 2" xfId="30596" xr:uid="{00000000-0005-0000-0000-000077770000}"/>
    <cellStyle name="40% - Accent6 6 2 2 4 2 2" xfId="30597" xr:uid="{00000000-0005-0000-0000-000078770000}"/>
    <cellStyle name="40% - Accent6 6 2 2 4 3" xfId="30598" xr:uid="{00000000-0005-0000-0000-000079770000}"/>
    <cellStyle name="40% - Accent6 6 2 2 4 4" xfId="30599" xr:uid="{00000000-0005-0000-0000-00007A770000}"/>
    <cellStyle name="40% - Accent6 6 2 2 5" xfId="30600" xr:uid="{00000000-0005-0000-0000-00007B770000}"/>
    <cellStyle name="40% - Accent6 6 2 2 5 2" xfId="30601" xr:uid="{00000000-0005-0000-0000-00007C770000}"/>
    <cellStyle name="40% - Accent6 6 2 2 6" xfId="30602" xr:uid="{00000000-0005-0000-0000-00007D770000}"/>
    <cellStyle name="40% - Accent6 6 2 2 7" xfId="30603" xr:uid="{00000000-0005-0000-0000-00007E770000}"/>
    <cellStyle name="40% - Accent6 6 2 3" xfId="30604" xr:uid="{00000000-0005-0000-0000-00007F770000}"/>
    <cellStyle name="40% - Accent6 6 2 3 2" xfId="30605" xr:uid="{00000000-0005-0000-0000-000080770000}"/>
    <cellStyle name="40% - Accent6 6 2 3 2 2" xfId="30606" xr:uid="{00000000-0005-0000-0000-000081770000}"/>
    <cellStyle name="40% - Accent6 6 2 3 2 2 2" xfId="30607" xr:uid="{00000000-0005-0000-0000-000082770000}"/>
    <cellStyle name="40% - Accent6 6 2 3 2 3" xfId="30608" xr:uid="{00000000-0005-0000-0000-000083770000}"/>
    <cellStyle name="40% - Accent6 6 2 3 2 4" xfId="30609" xr:uid="{00000000-0005-0000-0000-000084770000}"/>
    <cellStyle name="40% - Accent6 6 2 3 3" xfId="30610" xr:uid="{00000000-0005-0000-0000-000085770000}"/>
    <cellStyle name="40% - Accent6 6 2 3 3 2" xfId="30611" xr:uid="{00000000-0005-0000-0000-000086770000}"/>
    <cellStyle name="40% - Accent6 6 2 3 3 2 2" xfId="30612" xr:uid="{00000000-0005-0000-0000-000087770000}"/>
    <cellStyle name="40% - Accent6 6 2 3 3 3" xfId="30613" xr:uid="{00000000-0005-0000-0000-000088770000}"/>
    <cellStyle name="40% - Accent6 6 2 3 3 4" xfId="30614" xr:uid="{00000000-0005-0000-0000-000089770000}"/>
    <cellStyle name="40% - Accent6 6 2 3 4" xfId="30615" xr:uid="{00000000-0005-0000-0000-00008A770000}"/>
    <cellStyle name="40% - Accent6 6 2 3 4 2" xfId="30616" xr:uid="{00000000-0005-0000-0000-00008B770000}"/>
    <cellStyle name="40% - Accent6 6 2 3 5" xfId="30617" xr:uid="{00000000-0005-0000-0000-00008C770000}"/>
    <cellStyle name="40% - Accent6 6 2 3 6" xfId="30618" xr:uid="{00000000-0005-0000-0000-00008D770000}"/>
    <cellStyle name="40% - Accent6 6 2 4" xfId="30619" xr:uid="{00000000-0005-0000-0000-00008E770000}"/>
    <cellStyle name="40% - Accent6 6 2 4 2" xfId="30620" xr:uid="{00000000-0005-0000-0000-00008F770000}"/>
    <cellStyle name="40% - Accent6 6 2 4 2 2" xfId="30621" xr:uid="{00000000-0005-0000-0000-000090770000}"/>
    <cellStyle name="40% - Accent6 6 2 4 3" xfId="30622" xr:uid="{00000000-0005-0000-0000-000091770000}"/>
    <cellStyle name="40% - Accent6 6 2 4 4" xfId="30623" xr:uid="{00000000-0005-0000-0000-000092770000}"/>
    <cellStyle name="40% - Accent6 6 2 5" xfId="30624" xr:uid="{00000000-0005-0000-0000-000093770000}"/>
    <cellStyle name="40% - Accent6 6 2 5 2" xfId="30625" xr:uid="{00000000-0005-0000-0000-000094770000}"/>
    <cellStyle name="40% - Accent6 6 2 5 2 2" xfId="30626" xr:uid="{00000000-0005-0000-0000-000095770000}"/>
    <cellStyle name="40% - Accent6 6 2 5 3" xfId="30627" xr:uid="{00000000-0005-0000-0000-000096770000}"/>
    <cellStyle name="40% - Accent6 6 2 5 4" xfId="30628" xr:uid="{00000000-0005-0000-0000-000097770000}"/>
    <cellStyle name="40% - Accent6 6 2 6" xfId="30629" xr:uid="{00000000-0005-0000-0000-000098770000}"/>
    <cellStyle name="40% - Accent6 6 2 6 2" xfId="30630" xr:uid="{00000000-0005-0000-0000-000099770000}"/>
    <cellStyle name="40% - Accent6 6 2 7" xfId="30631" xr:uid="{00000000-0005-0000-0000-00009A770000}"/>
    <cellStyle name="40% - Accent6 6 2 8" xfId="30632" xr:uid="{00000000-0005-0000-0000-00009B770000}"/>
    <cellStyle name="40% - Accent6 6 3" xfId="30633" xr:uid="{00000000-0005-0000-0000-00009C770000}"/>
    <cellStyle name="40% - Accent6 6 3 2" xfId="30634" xr:uid="{00000000-0005-0000-0000-00009D770000}"/>
    <cellStyle name="40% - Accent6 6 3 2 2" xfId="30635" xr:uid="{00000000-0005-0000-0000-00009E770000}"/>
    <cellStyle name="40% - Accent6 6 3 2 2 2" xfId="30636" xr:uid="{00000000-0005-0000-0000-00009F770000}"/>
    <cellStyle name="40% - Accent6 6 3 2 2 2 2" xfId="30637" xr:uid="{00000000-0005-0000-0000-0000A0770000}"/>
    <cellStyle name="40% - Accent6 6 3 2 2 3" xfId="30638" xr:uid="{00000000-0005-0000-0000-0000A1770000}"/>
    <cellStyle name="40% - Accent6 6 3 2 2 4" xfId="30639" xr:uid="{00000000-0005-0000-0000-0000A2770000}"/>
    <cellStyle name="40% - Accent6 6 3 2 3" xfId="30640" xr:uid="{00000000-0005-0000-0000-0000A3770000}"/>
    <cellStyle name="40% - Accent6 6 3 2 3 2" xfId="30641" xr:uid="{00000000-0005-0000-0000-0000A4770000}"/>
    <cellStyle name="40% - Accent6 6 3 2 3 2 2" xfId="30642" xr:uid="{00000000-0005-0000-0000-0000A5770000}"/>
    <cellStyle name="40% - Accent6 6 3 2 3 3" xfId="30643" xr:uid="{00000000-0005-0000-0000-0000A6770000}"/>
    <cellStyle name="40% - Accent6 6 3 2 3 4" xfId="30644" xr:uid="{00000000-0005-0000-0000-0000A7770000}"/>
    <cellStyle name="40% - Accent6 6 3 2 4" xfId="30645" xr:uid="{00000000-0005-0000-0000-0000A8770000}"/>
    <cellStyle name="40% - Accent6 6 3 2 4 2" xfId="30646" xr:uid="{00000000-0005-0000-0000-0000A9770000}"/>
    <cellStyle name="40% - Accent6 6 3 2 5" xfId="30647" xr:uid="{00000000-0005-0000-0000-0000AA770000}"/>
    <cellStyle name="40% - Accent6 6 3 2 6" xfId="30648" xr:uid="{00000000-0005-0000-0000-0000AB770000}"/>
    <cellStyle name="40% - Accent6 6 3 3" xfId="30649" xr:uid="{00000000-0005-0000-0000-0000AC770000}"/>
    <cellStyle name="40% - Accent6 6 3 3 2" xfId="30650" xr:uid="{00000000-0005-0000-0000-0000AD770000}"/>
    <cellStyle name="40% - Accent6 6 3 3 2 2" xfId="30651" xr:uid="{00000000-0005-0000-0000-0000AE770000}"/>
    <cellStyle name="40% - Accent6 6 3 3 3" xfId="30652" xr:uid="{00000000-0005-0000-0000-0000AF770000}"/>
    <cellStyle name="40% - Accent6 6 3 3 4" xfId="30653" xr:uid="{00000000-0005-0000-0000-0000B0770000}"/>
    <cellStyle name="40% - Accent6 6 3 4" xfId="30654" xr:uid="{00000000-0005-0000-0000-0000B1770000}"/>
    <cellStyle name="40% - Accent6 6 3 4 2" xfId="30655" xr:uid="{00000000-0005-0000-0000-0000B2770000}"/>
    <cellStyle name="40% - Accent6 6 3 4 2 2" xfId="30656" xr:uid="{00000000-0005-0000-0000-0000B3770000}"/>
    <cellStyle name="40% - Accent6 6 3 4 3" xfId="30657" xr:uid="{00000000-0005-0000-0000-0000B4770000}"/>
    <cellStyle name="40% - Accent6 6 3 4 4" xfId="30658" xr:uid="{00000000-0005-0000-0000-0000B5770000}"/>
    <cellStyle name="40% - Accent6 6 3 5" xfId="30659" xr:uid="{00000000-0005-0000-0000-0000B6770000}"/>
    <cellStyle name="40% - Accent6 6 3 5 2" xfId="30660" xr:uid="{00000000-0005-0000-0000-0000B7770000}"/>
    <cellStyle name="40% - Accent6 6 3 6" xfId="30661" xr:uid="{00000000-0005-0000-0000-0000B8770000}"/>
    <cellStyle name="40% - Accent6 6 3 7" xfId="30662" xr:uid="{00000000-0005-0000-0000-0000B9770000}"/>
    <cellStyle name="40% - Accent6 6 4" xfId="30663" xr:uid="{00000000-0005-0000-0000-0000BA770000}"/>
    <cellStyle name="40% - Accent6 6 5" xfId="30664" xr:uid="{00000000-0005-0000-0000-0000BB770000}"/>
    <cellStyle name="40% - Accent6 6 5 2" xfId="30665" xr:uid="{00000000-0005-0000-0000-0000BC770000}"/>
    <cellStyle name="40% - Accent6 6 5 2 2" xfId="30666" xr:uid="{00000000-0005-0000-0000-0000BD770000}"/>
    <cellStyle name="40% - Accent6 6 5 2 2 2" xfId="30667" xr:uid="{00000000-0005-0000-0000-0000BE770000}"/>
    <cellStyle name="40% - Accent6 6 5 2 3" xfId="30668" xr:uid="{00000000-0005-0000-0000-0000BF770000}"/>
    <cellStyle name="40% - Accent6 6 5 2 4" xfId="30669" xr:uid="{00000000-0005-0000-0000-0000C0770000}"/>
    <cellStyle name="40% - Accent6 6 5 3" xfId="30670" xr:uid="{00000000-0005-0000-0000-0000C1770000}"/>
    <cellStyle name="40% - Accent6 6 5 3 2" xfId="30671" xr:uid="{00000000-0005-0000-0000-0000C2770000}"/>
    <cellStyle name="40% - Accent6 6 5 3 2 2" xfId="30672" xr:uid="{00000000-0005-0000-0000-0000C3770000}"/>
    <cellStyle name="40% - Accent6 6 5 3 3" xfId="30673" xr:uid="{00000000-0005-0000-0000-0000C4770000}"/>
    <cellStyle name="40% - Accent6 6 5 3 4" xfId="30674" xr:uid="{00000000-0005-0000-0000-0000C5770000}"/>
    <cellStyle name="40% - Accent6 6 5 4" xfId="30675" xr:uid="{00000000-0005-0000-0000-0000C6770000}"/>
    <cellStyle name="40% - Accent6 6 5 4 2" xfId="30676" xr:uid="{00000000-0005-0000-0000-0000C7770000}"/>
    <cellStyle name="40% - Accent6 6 5 5" xfId="30677" xr:uid="{00000000-0005-0000-0000-0000C8770000}"/>
    <cellStyle name="40% - Accent6 6 5 6" xfId="30678" xr:uid="{00000000-0005-0000-0000-0000C9770000}"/>
    <cellStyle name="40% - Accent6 6 6" xfId="30679" xr:uid="{00000000-0005-0000-0000-0000CA770000}"/>
    <cellStyle name="40% - Accent6 6 6 2" xfId="30680" xr:uid="{00000000-0005-0000-0000-0000CB770000}"/>
    <cellStyle name="40% - Accent6 6 6 2 2" xfId="30681" xr:uid="{00000000-0005-0000-0000-0000CC770000}"/>
    <cellStyle name="40% - Accent6 6 6 3" xfId="30682" xr:uid="{00000000-0005-0000-0000-0000CD770000}"/>
    <cellStyle name="40% - Accent6 6 6 4" xfId="30683" xr:uid="{00000000-0005-0000-0000-0000CE770000}"/>
    <cellStyle name="40% - Accent6 6 7" xfId="30684" xr:uid="{00000000-0005-0000-0000-0000CF770000}"/>
    <cellStyle name="40% - Accent6 6 7 2" xfId="30685" xr:uid="{00000000-0005-0000-0000-0000D0770000}"/>
    <cellStyle name="40% - Accent6 6 7 2 2" xfId="30686" xr:uid="{00000000-0005-0000-0000-0000D1770000}"/>
    <cellStyle name="40% - Accent6 6 7 3" xfId="30687" xr:uid="{00000000-0005-0000-0000-0000D2770000}"/>
    <cellStyle name="40% - Accent6 6 7 4" xfId="30688" xr:uid="{00000000-0005-0000-0000-0000D3770000}"/>
    <cellStyle name="40% - Accent6 6 8" xfId="30689" xr:uid="{00000000-0005-0000-0000-0000D4770000}"/>
    <cellStyle name="40% - Accent6 6 8 2" xfId="30690" xr:uid="{00000000-0005-0000-0000-0000D5770000}"/>
    <cellStyle name="40% - Accent6 6 9" xfId="30691" xr:uid="{00000000-0005-0000-0000-0000D6770000}"/>
    <cellStyle name="40% - Accent6 7" xfId="30692" xr:uid="{00000000-0005-0000-0000-0000D7770000}"/>
    <cellStyle name="40% - Accent6 7 10" xfId="30693" xr:uid="{00000000-0005-0000-0000-0000D8770000}"/>
    <cellStyle name="40% - Accent6 7 2" xfId="30694" xr:uid="{00000000-0005-0000-0000-0000D9770000}"/>
    <cellStyle name="40% - Accent6 7 2 2" xfId="30695" xr:uid="{00000000-0005-0000-0000-0000DA770000}"/>
    <cellStyle name="40% - Accent6 7 2 2 2" xfId="30696" xr:uid="{00000000-0005-0000-0000-0000DB770000}"/>
    <cellStyle name="40% - Accent6 7 2 2 2 2" xfId="30697" xr:uid="{00000000-0005-0000-0000-0000DC770000}"/>
    <cellStyle name="40% - Accent6 7 2 2 2 2 2" xfId="30698" xr:uid="{00000000-0005-0000-0000-0000DD770000}"/>
    <cellStyle name="40% - Accent6 7 2 2 2 2 2 2" xfId="30699" xr:uid="{00000000-0005-0000-0000-0000DE770000}"/>
    <cellStyle name="40% - Accent6 7 2 2 2 2 3" xfId="30700" xr:uid="{00000000-0005-0000-0000-0000DF770000}"/>
    <cellStyle name="40% - Accent6 7 2 2 2 2 4" xfId="30701" xr:uid="{00000000-0005-0000-0000-0000E0770000}"/>
    <cellStyle name="40% - Accent6 7 2 2 2 3" xfId="30702" xr:uid="{00000000-0005-0000-0000-0000E1770000}"/>
    <cellStyle name="40% - Accent6 7 2 2 2 3 2" xfId="30703" xr:uid="{00000000-0005-0000-0000-0000E2770000}"/>
    <cellStyle name="40% - Accent6 7 2 2 2 3 2 2" xfId="30704" xr:uid="{00000000-0005-0000-0000-0000E3770000}"/>
    <cellStyle name="40% - Accent6 7 2 2 2 3 3" xfId="30705" xr:uid="{00000000-0005-0000-0000-0000E4770000}"/>
    <cellStyle name="40% - Accent6 7 2 2 2 3 4" xfId="30706" xr:uid="{00000000-0005-0000-0000-0000E5770000}"/>
    <cellStyle name="40% - Accent6 7 2 2 2 4" xfId="30707" xr:uid="{00000000-0005-0000-0000-0000E6770000}"/>
    <cellStyle name="40% - Accent6 7 2 2 2 4 2" xfId="30708" xr:uid="{00000000-0005-0000-0000-0000E7770000}"/>
    <cellStyle name="40% - Accent6 7 2 2 2 5" xfId="30709" xr:uid="{00000000-0005-0000-0000-0000E8770000}"/>
    <cellStyle name="40% - Accent6 7 2 2 2 6" xfId="30710" xr:uid="{00000000-0005-0000-0000-0000E9770000}"/>
    <cellStyle name="40% - Accent6 7 2 2 3" xfId="30711" xr:uid="{00000000-0005-0000-0000-0000EA770000}"/>
    <cellStyle name="40% - Accent6 7 2 2 3 2" xfId="30712" xr:uid="{00000000-0005-0000-0000-0000EB770000}"/>
    <cellStyle name="40% - Accent6 7 2 2 3 2 2" xfId="30713" xr:uid="{00000000-0005-0000-0000-0000EC770000}"/>
    <cellStyle name="40% - Accent6 7 2 2 3 3" xfId="30714" xr:uid="{00000000-0005-0000-0000-0000ED770000}"/>
    <cellStyle name="40% - Accent6 7 2 2 3 4" xfId="30715" xr:uid="{00000000-0005-0000-0000-0000EE770000}"/>
    <cellStyle name="40% - Accent6 7 2 2 4" xfId="30716" xr:uid="{00000000-0005-0000-0000-0000EF770000}"/>
    <cellStyle name="40% - Accent6 7 2 2 4 2" xfId="30717" xr:uid="{00000000-0005-0000-0000-0000F0770000}"/>
    <cellStyle name="40% - Accent6 7 2 2 4 2 2" xfId="30718" xr:uid="{00000000-0005-0000-0000-0000F1770000}"/>
    <cellStyle name="40% - Accent6 7 2 2 4 3" xfId="30719" xr:uid="{00000000-0005-0000-0000-0000F2770000}"/>
    <cellStyle name="40% - Accent6 7 2 2 4 4" xfId="30720" xr:uid="{00000000-0005-0000-0000-0000F3770000}"/>
    <cellStyle name="40% - Accent6 7 2 2 5" xfId="30721" xr:uid="{00000000-0005-0000-0000-0000F4770000}"/>
    <cellStyle name="40% - Accent6 7 2 2 5 2" xfId="30722" xr:uid="{00000000-0005-0000-0000-0000F5770000}"/>
    <cellStyle name="40% - Accent6 7 2 2 6" xfId="30723" xr:uid="{00000000-0005-0000-0000-0000F6770000}"/>
    <cellStyle name="40% - Accent6 7 2 2 7" xfId="30724" xr:uid="{00000000-0005-0000-0000-0000F7770000}"/>
    <cellStyle name="40% - Accent6 7 2 3" xfId="30725" xr:uid="{00000000-0005-0000-0000-0000F8770000}"/>
    <cellStyle name="40% - Accent6 7 2 3 2" xfId="30726" xr:uid="{00000000-0005-0000-0000-0000F9770000}"/>
    <cellStyle name="40% - Accent6 7 2 3 2 2" xfId="30727" xr:uid="{00000000-0005-0000-0000-0000FA770000}"/>
    <cellStyle name="40% - Accent6 7 2 3 2 2 2" xfId="30728" xr:uid="{00000000-0005-0000-0000-0000FB770000}"/>
    <cellStyle name="40% - Accent6 7 2 3 2 3" xfId="30729" xr:uid="{00000000-0005-0000-0000-0000FC770000}"/>
    <cellStyle name="40% - Accent6 7 2 3 2 4" xfId="30730" xr:uid="{00000000-0005-0000-0000-0000FD770000}"/>
    <cellStyle name="40% - Accent6 7 2 3 3" xfId="30731" xr:uid="{00000000-0005-0000-0000-0000FE770000}"/>
    <cellStyle name="40% - Accent6 7 2 3 3 2" xfId="30732" xr:uid="{00000000-0005-0000-0000-0000FF770000}"/>
    <cellStyle name="40% - Accent6 7 2 3 3 2 2" xfId="30733" xr:uid="{00000000-0005-0000-0000-000000780000}"/>
    <cellStyle name="40% - Accent6 7 2 3 3 3" xfId="30734" xr:uid="{00000000-0005-0000-0000-000001780000}"/>
    <cellStyle name="40% - Accent6 7 2 3 3 4" xfId="30735" xr:uid="{00000000-0005-0000-0000-000002780000}"/>
    <cellStyle name="40% - Accent6 7 2 3 4" xfId="30736" xr:uid="{00000000-0005-0000-0000-000003780000}"/>
    <cellStyle name="40% - Accent6 7 2 3 4 2" xfId="30737" xr:uid="{00000000-0005-0000-0000-000004780000}"/>
    <cellStyle name="40% - Accent6 7 2 3 5" xfId="30738" xr:uid="{00000000-0005-0000-0000-000005780000}"/>
    <cellStyle name="40% - Accent6 7 2 3 6" xfId="30739" xr:uid="{00000000-0005-0000-0000-000006780000}"/>
    <cellStyle name="40% - Accent6 7 2 4" xfId="30740" xr:uid="{00000000-0005-0000-0000-000007780000}"/>
    <cellStyle name="40% - Accent6 7 2 4 2" xfId="30741" xr:uid="{00000000-0005-0000-0000-000008780000}"/>
    <cellStyle name="40% - Accent6 7 2 4 2 2" xfId="30742" xr:uid="{00000000-0005-0000-0000-000009780000}"/>
    <cellStyle name="40% - Accent6 7 2 4 3" xfId="30743" xr:uid="{00000000-0005-0000-0000-00000A780000}"/>
    <cellStyle name="40% - Accent6 7 2 4 4" xfId="30744" xr:uid="{00000000-0005-0000-0000-00000B780000}"/>
    <cellStyle name="40% - Accent6 7 2 5" xfId="30745" xr:uid="{00000000-0005-0000-0000-00000C780000}"/>
    <cellStyle name="40% - Accent6 7 2 5 2" xfId="30746" xr:uid="{00000000-0005-0000-0000-00000D780000}"/>
    <cellStyle name="40% - Accent6 7 2 5 2 2" xfId="30747" xr:uid="{00000000-0005-0000-0000-00000E780000}"/>
    <cellStyle name="40% - Accent6 7 2 5 3" xfId="30748" xr:uid="{00000000-0005-0000-0000-00000F780000}"/>
    <cellStyle name="40% - Accent6 7 2 5 4" xfId="30749" xr:uid="{00000000-0005-0000-0000-000010780000}"/>
    <cellStyle name="40% - Accent6 7 2 6" xfId="30750" xr:uid="{00000000-0005-0000-0000-000011780000}"/>
    <cellStyle name="40% - Accent6 7 2 6 2" xfId="30751" xr:uid="{00000000-0005-0000-0000-000012780000}"/>
    <cellStyle name="40% - Accent6 7 2 7" xfId="30752" xr:uid="{00000000-0005-0000-0000-000013780000}"/>
    <cellStyle name="40% - Accent6 7 2 8" xfId="30753" xr:uid="{00000000-0005-0000-0000-000014780000}"/>
    <cellStyle name="40% - Accent6 7 3" xfId="30754" xr:uid="{00000000-0005-0000-0000-000015780000}"/>
    <cellStyle name="40% - Accent6 7 3 2" xfId="30755" xr:uid="{00000000-0005-0000-0000-000016780000}"/>
    <cellStyle name="40% - Accent6 7 3 2 2" xfId="30756" xr:uid="{00000000-0005-0000-0000-000017780000}"/>
    <cellStyle name="40% - Accent6 7 3 2 2 2" xfId="30757" xr:uid="{00000000-0005-0000-0000-000018780000}"/>
    <cellStyle name="40% - Accent6 7 3 2 2 2 2" xfId="30758" xr:uid="{00000000-0005-0000-0000-000019780000}"/>
    <cellStyle name="40% - Accent6 7 3 2 2 3" xfId="30759" xr:uid="{00000000-0005-0000-0000-00001A780000}"/>
    <cellStyle name="40% - Accent6 7 3 2 2 4" xfId="30760" xr:uid="{00000000-0005-0000-0000-00001B780000}"/>
    <cellStyle name="40% - Accent6 7 3 2 3" xfId="30761" xr:uid="{00000000-0005-0000-0000-00001C780000}"/>
    <cellStyle name="40% - Accent6 7 3 2 3 2" xfId="30762" xr:uid="{00000000-0005-0000-0000-00001D780000}"/>
    <cellStyle name="40% - Accent6 7 3 2 3 2 2" xfId="30763" xr:uid="{00000000-0005-0000-0000-00001E780000}"/>
    <cellStyle name="40% - Accent6 7 3 2 3 3" xfId="30764" xr:uid="{00000000-0005-0000-0000-00001F780000}"/>
    <cellStyle name="40% - Accent6 7 3 2 3 4" xfId="30765" xr:uid="{00000000-0005-0000-0000-000020780000}"/>
    <cellStyle name="40% - Accent6 7 3 2 4" xfId="30766" xr:uid="{00000000-0005-0000-0000-000021780000}"/>
    <cellStyle name="40% - Accent6 7 3 2 4 2" xfId="30767" xr:uid="{00000000-0005-0000-0000-000022780000}"/>
    <cellStyle name="40% - Accent6 7 3 2 5" xfId="30768" xr:uid="{00000000-0005-0000-0000-000023780000}"/>
    <cellStyle name="40% - Accent6 7 3 2 6" xfId="30769" xr:uid="{00000000-0005-0000-0000-000024780000}"/>
    <cellStyle name="40% - Accent6 7 3 3" xfId="30770" xr:uid="{00000000-0005-0000-0000-000025780000}"/>
    <cellStyle name="40% - Accent6 7 3 3 2" xfId="30771" xr:uid="{00000000-0005-0000-0000-000026780000}"/>
    <cellStyle name="40% - Accent6 7 3 3 2 2" xfId="30772" xr:uid="{00000000-0005-0000-0000-000027780000}"/>
    <cellStyle name="40% - Accent6 7 3 3 3" xfId="30773" xr:uid="{00000000-0005-0000-0000-000028780000}"/>
    <cellStyle name="40% - Accent6 7 3 3 4" xfId="30774" xr:uid="{00000000-0005-0000-0000-000029780000}"/>
    <cellStyle name="40% - Accent6 7 3 4" xfId="30775" xr:uid="{00000000-0005-0000-0000-00002A780000}"/>
    <cellStyle name="40% - Accent6 7 3 4 2" xfId="30776" xr:uid="{00000000-0005-0000-0000-00002B780000}"/>
    <cellStyle name="40% - Accent6 7 3 4 2 2" xfId="30777" xr:uid="{00000000-0005-0000-0000-00002C780000}"/>
    <cellStyle name="40% - Accent6 7 3 4 3" xfId="30778" xr:uid="{00000000-0005-0000-0000-00002D780000}"/>
    <cellStyle name="40% - Accent6 7 3 4 4" xfId="30779" xr:uid="{00000000-0005-0000-0000-00002E780000}"/>
    <cellStyle name="40% - Accent6 7 3 5" xfId="30780" xr:uid="{00000000-0005-0000-0000-00002F780000}"/>
    <cellStyle name="40% - Accent6 7 3 5 2" xfId="30781" xr:uid="{00000000-0005-0000-0000-000030780000}"/>
    <cellStyle name="40% - Accent6 7 3 6" xfId="30782" xr:uid="{00000000-0005-0000-0000-000031780000}"/>
    <cellStyle name="40% - Accent6 7 3 7" xfId="30783" xr:uid="{00000000-0005-0000-0000-000032780000}"/>
    <cellStyle name="40% - Accent6 7 4" xfId="30784" xr:uid="{00000000-0005-0000-0000-000033780000}"/>
    <cellStyle name="40% - Accent6 7 5" xfId="30785" xr:uid="{00000000-0005-0000-0000-000034780000}"/>
    <cellStyle name="40% - Accent6 7 5 2" xfId="30786" xr:uid="{00000000-0005-0000-0000-000035780000}"/>
    <cellStyle name="40% - Accent6 7 5 2 2" xfId="30787" xr:uid="{00000000-0005-0000-0000-000036780000}"/>
    <cellStyle name="40% - Accent6 7 5 2 2 2" xfId="30788" xr:uid="{00000000-0005-0000-0000-000037780000}"/>
    <cellStyle name="40% - Accent6 7 5 2 3" xfId="30789" xr:uid="{00000000-0005-0000-0000-000038780000}"/>
    <cellStyle name="40% - Accent6 7 5 2 4" xfId="30790" xr:uid="{00000000-0005-0000-0000-000039780000}"/>
    <cellStyle name="40% - Accent6 7 5 3" xfId="30791" xr:uid="{00000000-0005-0000-0000-00003A780000}"/>
    <cellStyle name="40% - Accent6 7 5 3 2" xfId="30792" xr:uid="{00000000-0005-0000-0000-00003B780000}"/>
    <cellStyle name="40% - Accent6 7 5 3 2 2" xfId="30793" xr:uid="{00000000-0005-0000-0000-00003C780000}"/>
    <cellStyle name="40% - Accent6 7 5 3 3" xfId="30794" xr:uid="{00000000-0005-0000-0000-00003D780000}"/>
    <cellStyle name="40% - Accent6 7 5 3 4" xfId="30795" xr:uid="{00000000-0005-0000-0000-00003E780000}"/>
    <cellStyle name="40% - Accent6 7 5 4" xfId="30796" xr:uid="{00000000-0005-0000-0000-00003F780000}"/>
    <cellStyle name="40% - Accent6 7 5 4 2" xfId="30797" xr:uid="{00000000-0005-0000-0000-000040780000}"/>
    <cellStyle name="40% - Accent6 7 5 5" xfId="30798" xr:uid="{00000000-0005-0000-0000-000041780000}"/>
    <cellStyle name="40% - Accent6 7 5 6" xfId="30799" xr:uid="{00000000-0005-0000-0000-000042780000}"/>
    <cellStyle name="40% - Accent6 7 6" xfId="30800" xr:uid="{00000000-0005-0000-0000-000043780000}"/>
    <cellStyle name="40% - Accent6 7 6 2" xfId="30801" xr:uid="{00000000-0005-0000-0000-000044780000}"/>
    <cellStyle name="40% - Accent6 7 6 2 2" xfId="30802" xr:uid="{00000000-0005-0000-0000-000045780000}"/>
    <cellStyle name="40% - Accent6 7 6 3" xfId="30803" xr:uid="{00000000-0005-0000-0000-000046780000}"/>
    <cellStyle name="40% - Accent6 7 6 4" xfId="30804" xr:uid="{00000000-0005-0000-0000-000047780000}"/>
    <cellStyle name="40% - Accent6 7 7" xfId="30805" xr:uid="{00000000-0005-0000-0000-000048780000}"/>
    <cellStyle name="40% - Accent6 7 7 2" xfId="30806" xr:uid="{00000000-0005-0000-0000-000049780000}"/>
    <cellStyle name="40% - Accent6 7 7 2 2" xfId="30807" xr:uid="{00000000-0005-0000-0000-00004A780000}"/>
    <cellStyle name="40% - Accent6 7 7 3" xfId="30808" xr:uid="{00000000-0005-0000-0000-00004B780000}"/>
    <cellStyle name="40% - Accent6 7 7 4" xfId="30809" xr:uid="{00000000-0005-0000-0000-00004C780000}"/>
    <cellStyle name="40% - Accent6 7 8" xfId="30810" xr:uid="{00000000-0005-0000-0000-00004D780000}"/>
    <cellStyle name="40% - Accent6 7 8 2" xfId="30811" xr:uid="{00000000-0005-0000-0000-00004E780000}"/>
    <cellStyle name="40% - Accent6 7 9" xfId="30812" xr:uid="{00000000-0005-0000-0000-00004F780000}"/>
    <cellStyle name="40% - Accent6 8" xfId="30813" xr:uid="{00000000-0005-0000-0000-000050780000}"/>
    <cellStyle name="40% - Accent6 8 10" xfId="30814" xr:uid="{00000000-0005-0000-0000-000051780000}"/>
    <cellStyle name="40% - Accent6 8 2" xfId="30815" xr:uid="{00000000-0005-0000-0000-000052780000}"/>
    <cellStyle name="40% - Accent6 8 2 2" xfId="30816" xr:uid="{00000000-0005-0000-0000-000053780000}"/>
    <cellStyle name="40% - Accent6 8 2 2 2" xfId="30817" xr:uid="{00000000-0005-0000-0000-000054780000}"/>
    <cellStyle name="40% - Accent6 8 2 2 2 2" xfId="30818" xr:uid="{00000000-0005-0000-0000-000055780000}"/>
    <cellStyle name="40% - Accent6 8 2 2 2 2 2" xfId="30819" xr:uid="{00000000-0005-0000-0000-000056780000}"/>
    <cellStyle name="40% - Accent6 8 2 2 2 2 2 2" xfId="30820" xr:uid="{00000000-0005-0000-0000-000057780000}"/>
    <cellStyle name="40% - Accent6 8 2 2 2 2 3" xfId="30821" xr:uid="{00000000-0005-0000-0000-000058780000}"/>
    <cellStyle name="40% - Accent6 8 2 2 2 2 4" xfId="30822" xr:uid="{00000000-0005-0000-0000-000059780000}"/>
    <cellStyle name="40% - Accent6 8 2 2 2 3" xfId="30823" xr:uid="{00000000-0005-0000-0000-00005A780000}"/>
    <cellStyle name="40% - Accent6 8 2 2 2 3 2" xfId="30824" xr:uid="{00000000-0005-0000-0000-00005B780000}"/>
    <cellStyle name="40% - Accent6 8 2 2 2 3 2 2" xfId="30825" xr:uid="{00000000-0005-0000-0000-00005C780000}"/>
    <cellStyle name="40% - Accent6 8 2 2 2 3 3" xfId="30826" xr:uid="{00000000-0005-0000-0000-00005D780000}"/>
    <cellStyle name="40% - Accent6 8 2 2 2 3 4" xfId="30827" xr:uid="{00000000-0005-0000-0000-00005E780000}"/>
    <cellStyle name="40% - Accent6 8 2 2 2 4" xfId="30828" xr:uid="{00000000-0005-0000-0000-00005F780000}"/>
    <cellStyle name="40% - Accent6 8 2 2 2 4 2" xfId="30829" xr:uid="{00000000-0005-0000-0000-000060780000}"/>
    <cellStyle name="40% - Accent6 8 2 2 2 5" xfId="30830" xr:uid="{00000000-0005-0000-0000-000061780000}"/>
    <cellStyle name="40% - Accent6 8 2 2 2 6" xfId="30831" xr:uid="{00000000-0005-0000-0000-000062780000}"/>
    <cellStyle name="40% - Accent6 8 2 2 3" xfId="30832" xr:uid="{00000000-0005-0000-0000-000063780000}"/>
    <cellStyle name="40% - Accent6 8 2 2 3 2" xfId="30833" xr:uid="{00000000-0005-0000-0000-000064780000}"/>
    <cellStyle name="40% - Accent6 8 2 2 3 2 2" xfId="30834" xr:uid="{00000000-0005-0000-0000-000065780000}"/>
    <cellStyle name="40% - Accent6 8 2 2 3 3" xfId="30835" xr:uid="{00000000-0005-0000-0000-000066780000}"/>
    <cellStyle name="40% - Accent6 8 2 2 3 4" xfId="30836" xr:uid="{00000000-0005-0000-0000-000067780000}"/>
    <cellStyle name="40% - Accent6 8 2 2 4" xfId="30837" xr:uid="{00000000-0005-0000-0000-000068780000}"/>
    <cellStyle name="40% - Accent6 8 2 2 4 2" xfId="30838" xr:uid="{00000000-0005-0000-0000-000069780000}"/>
    <cellStyle name="40% - Accent6 8 2 2 4 2 2" xfId="30839" xr:uid="{00000000-0005-0000-0000-00006A780000}"/>
    <cellStyle name="40% - Accent6 8 2 2 4 3" xfId="30840" xr:uid="{00000000-0005-0000-0000-00006B780000}"/>
    <cellStyle name="40% - Accent6 8 2 2 4 4" xfId="30841" xr:uid="{00000000-0005-0000-0000-00006C780000}"/>
    <cellStyle name="40% - Accent6 8 2 2 5" xfId="30842" xr:uid="{00000000-0005-0000-0000-00006D780000}"/>
    <cellStyle name="40% - Accent6 8 2 2 5 2" xfId="30843" xr:uid="{00000000-0005-0000-0000-00006E780000}"/>
    <cellStyle name="40% - Accent6 8 2 2 6" xfId="30844" xr:uid="{00000000-0005-0000-0000-00006F780000}"/>
    <cellStyle name="40% - Accent6 8 2 2 7" xfId="30845" xr:uid="{00000000-0005-0000-0000-000070780000}"/>
    <cellStyle name="40% - Accent6 8 2 3" xfId="30846" xr:uid="{00000000-0005-0000-0000-000071780000}"/>
    <cellStyle name="40% - Accent6 8 2 3 2" xfId="30847" xr:uid="{00000000-0005-0000-0000-000072780000}"/>
    <cellStyle name="40% - Accent6 8 2 3 2 2" xfId="30848" xr:uid="{00000000-0005-0000-0000-000073780000}"/>
    <cellStyle name="40% - Accent6 8 2 3 2 2 2" xfId="30849" xr:uid="{00000000-0005-0000-0000-000074780000}"/>
    <cellStyle name="40% - Accent6 8 2 3 2 3" xfId="30850" xr:uid="{00000000-0005-0000-0000-000075780000}"/>
    <cellStyle name="40% - Accent6 8 2 3 2 4" xfId="30851" xr:uid="{00000000-0005-0000-0000-000076780000}"/>
    <cellStyle name="40% - Accent6 8 2 3 3" xfId="30852" xr:uid="{00000000-0005-0000-0000-000077780000}"/>
    <cellStyle name="40% - Accent6 8 2 3 3 2" xfId="30853" xr:uid="{00000000-0005-0000-0000-000078780000}"/>
    <cellStyle name="40% - Accent6 8 2 3 3 2 2" xfId="30854" xr:uid="{00000000-0005-0000-0000-000079780000}"/>
    <cellStyle name="40% - Accent6 8 2 3 3 3" xfId="30855" xr:uid="{00000000-0005-0000-0000-00007A780000}"/>
    <cellStyle name="40% - Accent6 8 2 3 3 4" xfId="30856" xr:uid="{00000000-0005-0000-0000-00007B780000}"/>
    <cellStyle name="40% - Accent6 8 2 3 4" xfId="30857" xr:uid="{00000000-0005-0000-0000-00007C780000}"/>
    <cellStyle name="40% - Accent6 8 2 3 4 2" xfId="30858" xr:uid="{00000000-0005-0000-0000-00007D780000}"/>
    <cellStyle name="40% - Accent6 8 2 3 5" xfId="30859" xr:uid="{00000000-0005-0000-0000-00007E780000}"/>
    <cellStyle name="40% - Accent6 8 2 3 6" xfId="30860" xr:uid="{00000000-0005-0000-0000-00007F780000}"/>
    <cellStyle name="40% - Accent6 8 2 4" xfId="30861" xr:uid="{00000000-0005-0000-0000-000080780000}"/>
    <cellStyle name="40% - Accent6 8 2 4 2" xfId="30862" xr:uid="{00000000-0005-0000-0000-000081780000}"/>
    <cellStyle name="40% - Accent6 8 2 4 2 2" xfId="30863" xr:uid="{00000000-0005-0000-0000-000082780000}"/>
    <cellStyle name="40% - Accent6 8 2 4 3" xfId="30864" xr:uid="{00000000-0005-0000-0000-000083780000}"/>
    <cellStyle name="40% - Accent6 8 2 4 4" xfId="30865" xr:uid="{00000000-0005-0000-0000-000084780000}"/>
    <cellStyle name="40% - Accent6 8 2 5" xfId="30866" xr:uid="{00000000-0005-0000-0000-000085780000}"/>
    <cellStyle name="40% - Accent6 8 2 5 2" xfId="30867" xr:uid="{00000000-0005-0000-0000-000086780000}"/>
    <cellStyle name="40% - Accent6 8 2 5 2 2" xfId="30868" xr:uid="{00000000-0005-0000-0000-000087780000}"/>
    <cellStyle name="40% - Accent6 8 2 5 3" xfId="30869" xr:uid="{00000000-0005-0000-0000-000088780000}"/>
    <cellStyle name="40% - Accent6 8 2 5 4" xfId="30870" xr:uid="{00000000-0005-0000-0000-000089780000}"/>
    <cellStyle name="40% - Accent6 8 2 6" xfId="30871" xr:uid="{00000000-0005-0000-0000-00008A780000}"/>
    <cellStyle name="40% - Accent6 8 2 6 2" xfId="30872" xr:uid="{00000000-0005-0000-0000-00008B780000}"/>
    <cellStyle name="40% - Accent6 8 2 7" xfId="30873" xr:uid="{00000000-0005-0000-0000-00008C780000}"/>
    <cellStyle name="40% - Accent6 8 2 8" xfId="30874" xr:uid="{00000000-0005-0000-0000-00008D780000}"/>
    <cellStyle name="40% - Accent6 8 3" xfId="30875" xr:uid="{00000000-0005-0000-0000-00008E780000}"/>
    <cellStyle name="40% - Accent6 8 3 2" xfId="30876" xr:uid="{00000000-0005-0000-0000-00008F780000}"/>
    <cellStyle name="40% - Accent6 8 3 2 2" xfId="30877" xr:uid="{00000000-0005-0000-0000-000090780000}"/>
    <cellStyle name="40% - Accent6 8 3 2 2 2" xfId="30878" xr:uid="{00000000-0005-0000-0000-000091780000}"/>
    <cellStyle name="40% - Accent6 8 3 2 2 2 2" xfId="30879" xr:uid="{00000000-0005-0000-0000-000092780000}"/>
    <cellStyle name="40% - Accent6 8 3 2 2 3" xfId="30880" xr:uid="{00000000-0005-0000-0000-000093780000}"/>
    <cellStyle name="40% - Accent6 8 3 2 2 4" xfId="30881" xr:uid="{00000000-0005-0000-0000-000094780000}"/>
    <cellStyle name="40% - Accent6 8 3 2 3" xfId="30882" xr:uid="{00000000-0005-0000-0000-000095780000}"/>
    <cellStyle name="40% - Accent6 8 3 2 3 2" xfId="30883" xr:uid="{00000000-0005-0000-0000-000096780000}"/>
    <cellStyle name="40% - Accent6 8 3 2 3 2 2" xfId="30884" xr:uid="{00000000-0005-0000-0000-000097780000}"/>
    <cellStyle name="40% - Accent6 8 3 2 3 3" xfId="30885" xr:uid="{00000000-0005-0000-0000-000098780000}"/>
    <cellStyle name="40% - Accent6 8 3 2 3 4" xfId="30886" xr:uid="{00000000-0005-0000-0000-000099780000}"/>
    <cellStyle name="40% - Accent6 8 3 2 4" xfId="30887" xr:uid="{00000000-0005-0000-0000-00009A780000}"/>
    <cellStyle name="40% - Accent6 8 3 2 4 2" xfId="30888" xr:uid="{00000000-0005-0000-0000-00009B780000}"/>
    <cellStyle name="40% - Accent6 8 3 2 5" xfId="30889" xr:uid="{00000000-0005-0000-0000-00009C780000}"/>
    <cellStyle name="40% - Accent6 8 3 2 6" xfId="30890" xr:uid="{00000000-0005-0000-0000-00009D780000}"/>
    <cellStyle name="40% - Accent6 8 3 3" xfId="30891" xr:uid="{00000000-0005-0000-0000-00009E780000}"/>
    <cellStyle name="40% - Accent6 8 3 3 2" xfId="30892" xr:uid="{00000000-0005-0000-0000-00009F780000}"/>
    <cellStyle name="40% - Accent6 8 3 3 2 2" xfId="30893" xr:uid="{00000000-0005-0000-0000-0000A0780000}"/>
    <cellStyle name="40% - Accent6 8 3 3 3" xfId="30894" xr:uid="{00000000-0005-0000-0000-0000A1780000}"/>
    <cellStyle name="40% - Accent6 8 3 3 4" xfId="30895" xr:uid="{00000000-0005-0000-0000-0000A2780000}"/>
    <cellStyle name="40% - Accent6 8 3 4" xfId="30896" xr:uid="{00000000-0005-0000-0000-0000A3780000}"/>
    <cellStyle name="40% - Accent6 8 3 4 2" xfId="30897" xr:uid="{00000000-0005-0000-0000-0000A4780000}"/>
    <cellStyle name="40% - Accent6 8 3 4 2 2" xfId="30898" xr:uid="{00000000-0005-0000-0000-0000A5780000}"/>
    <cellStyle name="40% - Accent6 8 3 4 3" xfId="30899" xr:uid="{00000000-0005-0000-0000-0000A6780000}"/>
    <cellStyle name="40% - Accent6 8 3 4 4" xfId="30900" xr:uid="{00000000-0005-0000-0000-0000A7780000}"/>
    <cellStyle name="40% - Accent6 8 3 5" xfId="30901" xr:uid="{00000000-0005-0000-0000-0000A8780000}"/>
    <cellStyle name="40% - Accent6 8 3 5 2" xfId="30902" xr:uid="{00000000-0005-0000-0000-0000A9780000}"/>
    <cellStyle name="40% - Accent6 8 3 6" xfId="30903" xr:uid="{00000000-0005-0000-0000-0000AA780000}"/>
    <cellStyle name="40% - Accent6 8 3 7" xfId="30904" xr:uid="{00000000-0005-0000-0000-0000AB780000}"/>
    <cellStyle name="40% - Accent6 8 4" xfId="30905" xr:uid="{00000000-0005-0000-0000-0000AC780000}"/>
    <cellStyle name="40% - Accent6 8 5" xfId="30906" xr:uid="{00000000-0005-0000-0000-0000AD780000}"/>
    <cellStyle name="40% - Accent6 8 5 2" xfId="30907" xr:uid="{00000000-0005-0000-0000-0000AE780000}"/>
    <cellStyle name="40% - Accent6 8 5 2 2" xfId="30908" xr:uid="{00000000-0005-0000-0000-0000AF780000}"/>
    <cellStyle name="40% - Accent6 8 5 2 2 2" xfId="30909" xr:uid="{00000000-0005-0000-0000-0000B0780000}"/>
    <cellStyle name="40% - Accent6 8 5 2 3" xfId="30910" xr:uid="{00000000-0005-0000-0000-0000B1780000}"/>
    <cellStyle name="40% - Accent6 8 5 2 4" xfId="30911" xr:uid="{00000000-0005-0000-0000-0000B2780000}"/>
    <cellStyle name="40% - Accent6 8 5 3" xfId="30912" xr:uid="{00000000-0005-0000-0000-0000B3780000}"/>
    <cellStyle name="40% - Accent6 8 5 3 2" xfId="30913" xr:uid="{00000000-0005-0000-0000-0000B4780000}"/>
    <cellStyle name="40% - Accent6 8 5 3 2 2" xfId="30914" xr:uid="{00000000-0005-0000-0000-0000B5780000}"/>
    <cellStyle name="40% - Accent6 8 5 3 3" xfId="30915" xr:uid="{00000000-0005-0000-0000-0000B6780000}"/>
    <cellStyle name="40% - Accent6 8 5 3 4" xfId="30916" xr:uid="{00000000-0005-0000-0000-0000B7780000}"/>
    <cellStyle name="40% - Accent6 8 5 4" xfId="30917" xr:uid="{00000000-0005-0000-0000-0000B8780000}"/>
    <cellStyle name="40% - Accent6 8 5 4 2" xfId="30918" xr:uid="{00000000-0005-0000-0000-0000B9780000}"/>
    <cellStyle name="40% - Accent6 8 5 5" xfId="30919" xr:uid="{00000000-0005-0000-0000-0000BA780000}"/>
    <cellStyle name="40% - Accent6 8 5 6" xfId="30920" xr:uid="{00000000-0005-0000-0000-0000BB780000}"/>
    <cellStyle name="40% - Accent6 8 6" xfId="30921" xr:uid="{00000000-0005-0000-0000-0000BC780000}"/>
    <cellStyle name="40% - Accent6 8 6 2" xfId="30922" xr:uid="{00000000-0005-0000-0000-0000BD780000}"/>
    <cellStyle name="40% - Accent6 8 6 2 2" xfId="30923" xr:uid="{00000000-0005-0000-0000-0000BE780000}"/>
    <cellStyle name="40% - Accent6 8 6 3" xfId="30924" xr:uid="{00000000-0005-0000-0000-0000BF780000}"/>
    <cellStyle name="40% - Accent6 8 6 4" xfId="30925" xr:uid="{00000000-0005-0000-0000-0000C0780000}"/>
    <cellStyle name="40% - Accent6 8 7" xfId="30926" xr:uid="{00000000-0005-0000-0000-0000C1780000}"/>
    <cellStyle name="40% - Accent6 8 7 2" xfId="30927" xr:uid="{00000000-0005-0000-0000-0000C2780000}"/>
    <cellStyle name="40% - Accent6 8 7 2 2" xfId="30928" xr:uid="{00000000-0005-0000-0000-0000C3780000}"/>
    <cellStyle name="40% - Accent6 8 7 3" xfId="30929" xr:uid="{00000000-0005-0000-0000-0000C4780000}"/>
    <cellStyle name="40% - Accent6 8 7 4" xfId="30930" xr:uid="{00000000-0005-0000-0000-0000C5780000}"/>
    <cellStyle name="40% - Accent6 8 8" xfId="30931" xr:uid="{00000000-0005-0000-0000-0000C6780000}"/>
    <cellStyle name="40% - Accent6 8 8 2" xfId="30932" xr:uid="{00000000-0005-0000-0000-0000C7780000}"/>
    <cellStyle name="40% - Accent6 8 9" xfId="30933" xr:uid="{00000000-0005-0000-0000-0000C8780000}"/>
    <cellStyle name="40% - Accent6 9" xfId="30934" xr:uid="{00000000-0005-0000-0000-0000C9780000}"/>
    <cellStyle name="40% - Accent6 9 10" xfId="30935" xr:uid="{00000000-0005-0000-0000-0000CA780000}"/>
    <cellStyle name="40% - Accent6 9 2" xfId="30936" xr:uid="{00000000-0005-0000-0000-0000CB780000}"/>
    <cellStyle name="40% - Accent6 9 2 2" xfId="30937" xr:uid="{00000000-0005-0000-0000-0000CC780000}"/>
    <cellStyle name="40% - Accent6 9 2 2 2" xfId="30938" xr:uid="{00000000-0005-0000-0000-0000CD780000}"/>
    <cellStyle name="40% - Accent6 9 2 2 2 2" xfId="30939" xr:uid="{00000000-0005-0000-0000-0000CE780000}"/>
    <cellStyle name="40% - Accent6 9 2 2 2 2 2" xfId="30940" xr:uid="{00000000-0005-0000-0000-0000CF780000}"/>
    <cellStyle name="40% - Accent6 9 2 2 2 2 2 2" xfId="30941" xr:uid="{00000000-0005-0000-0000-0000D0780000}"/>
    <cellStyle name="40% - Accent6 9 2 2 2 2 3" xfId="30942" xr:uid="{00000000-0005-0000-0000-0000D1780000}"/>
    <cellStyle name="40% - Accent6 9 2 2 2 2 4" xfId="30943" xr:uid="{00000000-0005-0000-0000-0000D2780000}"/>
    <cellStyle name="40% - Accent6 9 2 2 2 3" xfId="30944" xr:uid="{00000000-0005-0000-0000-0000D3780000}"/>
    <cellStyle name="40% - Accent6 9 2 2 2 3 2" xfId="30945" xr:uid="{00000000-0005-0000-0000-0000D4780000}"/>
    <cellStyle name="40% - Accent6 9 2 2 2 3 2 2" xfId="30946" xr:uid="{00000000-0005-0000-0000-0000D5780000}"/>
    <cellStyle name="40% - Accent6 9 2 2 2 3 3" xfId="30947" xr:uid="{00000000-0005-0000-0000-0000D6780000}"/>
    <cellStyle name="40% - Accent6 9 2 2 2 3 4" xfId="30948" xr:uid="{00000000-0005-0000-0000-0000D7780000}"/>
    <cellStyle name="40% - Accent6 9 2 2 2 4" xfId="30949" xr:uid="{00000000-0005-0000-0000-0000D8780000}"/>
    <cellStyle name="40% - Accent6 9 2 2 2 4 2" xfId="30950" xr:uid="{00000000-0005-0000-0000-0000D9780000}"/>
    <cellStyle name="40% - Accent6 9 2 2 2 5" xfId="30951" xr:uid="{00000000-0005-0000-0000-0000DA780000}"/>
    <cellStyle name="40% - Accent6 9 2 2 2 6" xfId="30952" xr:uid="{00000000-0005-0000-0000-0000DB780000}"/>
    <cellStyle name="40% - Accent6 9 2 2 3" xfId="30953" xr:uid="{00000000-0005-0000-0000-0000DC780000}"/>
    <cellStyle name="40% - Accent6 9 2 2 3 2" xfId="30954" xr:uid="{00000000-0005-0000-0000-0000DD780000}"/>
    <cellStyle name="40% - Accent6 9 2 2 3 2 2" xfId="30955" xr:uid="{00000000-0005-0000-0000-0000DE780000}"/>
    <cellStyle name="40% - Accent6 9 2 2 3 3" xfId="30956" xr:uid="{00000000-0005-0000-0000-0000DF780000}"/>
    <cellStyle name="40% - Accent6 9 2 2 3 4" xfId="30957" xr:uid="{00000000-0005-0000-0000-0000E0780000}"/>
    <cellStyle name="40% - Accent6 9 2 2 4" xfId="30958" xr:uid="{00000000-0005-0000-0000-0000E1780000}"/>
    <cellStyle name="40% - Accent6 9 2 2 4 2" xfId="30959" xr:uid="{00000000-0005-0000-0000-0000E2780000}"/>
    <cellStyle name="40% - Accent6 9 2 2 4 2 2" xfId="30960" xr:uid="{00000000-0005-0000-0000-0000E3780000}"/>
    <cellStyle name="40% - Accent6 9 2 2 4 3" xfId="30961" xr:uid="{00000000-0005-0000-0000-0000E4780000}"/>
    <cellStyle name="40% - Accent6 9 2 2 4 4" xfId="30962" xr:uid="{00000000-0005-0000-0000-0000E5780000}"/>
    <cellStyle name="40% - Accent6 9 2 2 5" xfId="30963" xr:uid="{00000000-0005-0000-0000-0000E6780000}"/>
    <cellStyle name="40% - Accent6 9 2 2 5 2" xfId="30964" xr:uid="{00000000-0005-0000-0000-0000E7780000}"/>
    <cellStyle name="40% - Accent6 9 2 2 6" xfId="30965" xr:uid="{00000000-0005-0000-0000-0000E8780000}"/>
    <cellStyle name="40% - Accent6 9 2 2 7" xfId="30966" xr:uid="{00000000-0005-0000-0000-0000E9780000}"/>
    <cellStyle name="40% - Accent6 9 2 3" xfId="30967" xr:uid="{00000000-0005-0000-0000-0000EA780000}"/>
    <cellStyle name="40% - Accent6 9 2 3 2" xfId="30968" xr:uid="{00000000-0005-0000-0000-0000EB780000}"/>
    <cellStyle name="40% - Accent6 9 2 3 2 2" xfId="30969" xr:uid="{00000000-0005-0000-0000-0000EC780000}"/>
    <cellStyle name="40% - Accent6 9 2 3 2 2 2" xfId="30970" xr:uid="{00000000-0005-0000-0000-0000ED780000}"/>
    <cellStyle name="40% - Accent6 9 2 3 2 3" xfId="30971" xr:uid="{00000000-0005-0000-0000-0000EE780000}"/>
    <cellStyle name="40% - Accent6 9 2 3 2 4" xfId="30972" xr:uid="{00000000-0005-0000-0000-0000EF780000}"/>
    <cellStyle name="40% - Accent6 9 2 3 3" xfId="30973" xr:uid="{00000000-0005-0000-0000-0000F0780000}"/>
    <cellStyle name="40% - Accent6 9 2 3 3 2" xfId="30974" xr:uid="{00000000-0005-0000-0000-0000F1780000}"/>
    <cellStyle name="40% - Accent6 9 2 3 3 2 2" xfId="30975" xr:uid="{00000000-0005-0000-0000-0000F2780000}"/>
    <cellStyle name="40% - Accent6 9 2 3 3 3" xfId="30976" xr:uid="{00000000-0005-0000-0000-0000F3780000}"/>
    <cellStyle name="40% - Accent6 9 2 3 3 4" xfId="30977" xr:uid="{00000000-0005-0000-0000-0000F4780000}"/>
    <cellStyle name="40% - Accent6 9 2 3 4" xfId="30978" xr:uid="{00000000-0005-0000-0000-0000F5780000}"/>
    <cellStyle name="40% - Accent6 9 2 3 4 2" xfId="30979" xr:uid="{00000000-0005-0000-0000-0000F6780000}"/>
    <cellStyle name="40% - Accent6 9 2 3 5" xfId="30980" xr:uid="{00000000-0005-0000-0000-0000F7780000}"/>
    <cellStyle name="40% - Accent6 9 2 3 6" xfId="30981" xr:uid="{00000000-0005-0000-0000-0000F8780000}"/>
    <cellStyle name="40% - Accent6 9 2 4" xfId="30982" xr:uid="{00000000-0005-0000-0000-0000F9780000}"/>
    <cellStyle name="40% - Accent6 9 2 4 2" xfId="30983" xr:uid="{00000000-0005-0000-0000-0000FA780000}"/>
    <cellStyle name="40% - Accent6 9 2 4 2 2" xfId="30984" xr:uid="{00000000-0005-0000-0000-0000FB780000}"/>
    <cellStyle name="40% - Accent6 9 2 4 3" xfId="30985" xr:uid="{00000000-0005-0000-0000-0000FC780000}"/>
    <cellStyle name="40% - Accent6 9 2 4 4" xfId="30986" xr:uid="{00000000-0005-0000-0000-0000FD780000}"/>
    <cellStyle name="40% - Accent6 9 2 5" xfId="30987" xr:uid="{00000000-0005-0000-0000-0000FE780000}"/>
    <cellStyle name="40% - Accent6 9 2 5 2" xfId="30988" xr:uid="{00000000-0005-0000-0000-0000FF780000}"/>
    <cellStyle name="40% - Accent6 9 2 5 2 2" xfId="30989" xr:uid="{00000000-0005-0000-0000-000000790000}"/>
    <cellStyle name="40% - Accent6 9 2 5 3" xfId="30990" xr:uid="{00000000-0005-0000-0000-000001790000}"/>
    <cellStyle name="40% - Accent6 9 2 5 4" xfId="30991" xr:uid="{00000000-0005-0000-0000-000002790000}"/>
    <cellStyle name="40% - Accent6 9 2 6" xfId="30992" xr:uid="{00000000-0005-0000-0000-000003790000}"/>
    <cellStyle name="40% - Accent6 9 2 6 2" xfId="30993" xr:uid="{00000000-0005-0000-0000-000004790000}"/>
    <cellStyle name="40% - Accent6 9 2 7" xfId="30994" xr:uid="{00000000-0005-0000-0000-000005790000}"/>
    <cellStyle name="40% - Accent6 9 2 8" xfId="30995" xr:uid="{00000000-0005-0000-0000-000006790000}"/>
    <cellStyle name="40% - Accent6 9 3" xfId="30996" xr:uid="{00000000-0005-0000-0000-000007790000}"/>
    <cellStyle name="40% - Accent6 9 3 2" xfId="30997" xr:uid="{00000000-0005-0000-0000-000008790000}"/>
    <cellStyle name="40% - Accent6 9 3 2 2" xfId="30998" xr:uid="{00000000-0005-0000-0000-000009790000}"/>
    <cellStyle name="40% - Accent6 9 3 2 2 2" xfId="30999" xr:uid="{00000000-0005-0000-0000-00000A790000}"/>
    <cellStyle name="40% - Accent6 9 3 2 2 2 2" xfId="31000" xr:uid="{00000000-0005-0000-0000-00000B790000}"/>
    <cellStyle name="40% - Accent6 9 3 2 2 3" xfId="31001" xr:uid="{00000000-0005-0000-0000-00000C790000}"/>
    <cellStyle name="40% - Accent6 9 3 2 2 4" xfId="31002" xr:uid="{00000000-0005-0000-0000-00000D790000}"/>
    <cellStyle name="40% - Accent6 9 3 2 3" xfId="31003" xr:uid="{00000000-0005-0000-0000-00000E790000}"/>
    <cellStyle name="40% - Accent6 9 3 2 3 2" xfId="31004" xr:uid="{00000000-0005-0000-0000-00000F790000}"/>
    <cellStyle name="40% - Accent6 9 3 2 3 2 2" xfId="31005" xr:uid="{00000000-0005-0000-0000-000010790000}"/>
    <cellStyle name="40% - Accent6 9 3 2 3 3" xfId="31006" xr:uid="{00000000-0005-0000-0000-000011790000}"/>
    <cellStyle name="40% - Accent6 9 3 2 3 4" xfId="31007" xr:uid="{00000000-0005-0000-0000-000012790000}"/>
    <cellStyle name="40% - Accent6 9 3 2 4" xfId="31008" xr:uid="{00000000-0005-0000-0000-000013790000}"/>
    <cellStyle name="40% - Accent6 9 3 2 4 2" xfId="31009" xr:uid="{00000000-0005-0000-0000-000014790000}"/>
    <cellStyle name="40% - Accent6 9 3 2 5" xfId="31010" xr:uid="{00000000-0005-0000-0000-000015790000}"/>
    <cellStyle name="40% - Accent6 9 3 2 6" xfId="31011" xr:uid="{00000000-0005-0000-0000-000016790000}"/>
    <cellStyle name="40% - Accent6 9 3 3" xfId="31012" xr:uid="{00000000-0005-0000-0000-000017790000}"/>
    <cellStyle name="40% - Accent6 9 3 3 2" xfId="31013" xr:uid="{00000000-0005-0000-0000-000018790000}"/>
    <cellStyle name="40% - Accent6 9 3 3 2 2" xfId="31014" xr:uid="{00000000-0005-0000-0000-000019790000}"/>
    <cellStyle name="40% - Accent6 9 3 3 3" xfId="31015" xr:uid="{00000000-0005-0000-0000-00001A790000}"/>
    <cellStyle name="40% - Accent6 9 3 3 4" xfId="31016" xr:uid="{00000000-0005-0000-0000-00001B790000}"/>
    <cellStyle name="40% - Accent6 9 3 4" xfId="31017" xr:uid="{00000000-0005-0000-0000-00001C790000}"/>
    <cellStyle name="40% - Accent6 9 3 4 2" xfId="31018" xr:uid="{00000000-0005-0000-0000-00001D790000}"/>
    <cellStyle name="40% - Accent6 9 3 4 2 2" xfId="31019" xr:uid="{00000000-0005-0000-0000-00001E790000}"/>
    <cellStyle name="40% - Accent6 9 3 4 3" xfId="31020" xr:uid="{00000000-0005-0000-0000-00001F790000}"/>
    <cellStyle name="40% - Accent6 9 3 4 4" xfId="31021" xr:uid="{00000000-0005-0000-0000-000020790000}"/>
    <cellStyle name="40% - Accent6 9 3 5" xfId="31022" xr:uid="{00000000-0005-0000-0000-000021790000}"/>
    <cellStyle name="40% - Accent6 9 3 5 2" xfId="31023" xr:uid="{00000000-0005-0000-0000-000022790000}"/>
    <cellStyle name="40% - Accent6 9 3 6" xfId="31024" xr:uid="{00000000-0005-0000-0000-000023790000}"/>
    <cellStyle name="40% - Accent6 9 3 7" xfId="31025" xr:uid="{00000000-0005-0000-0000-000024790000}"/>
    <cellStyle name="40% - Accent6 9 4" xfId="31026" xr:uid="{00000000-0005-0000-0000-000025790000}"/>
    <cellStyle name="40% - Accent6 9 5" xfId="31027" xr:uid="{00000000-0005-0000-0000-000026790000}"/>
    <cellStyle name="40% - Accent6 9 5 2" xfId="31028" xr:uid="{00000000-0005-0000-0000-000027790000}"/>
    <cellStyle name="40% - Accent6 9 5 2 2" xfId="31029" xr:uid="{00000000-0005-0000-0000-000028790000}"/>
    <cellStyle name="40% - Accent6 9 5 2 2 2" xfId="31030" xr:uid="{00000000-0005-0000-0000-000029790000}"/>
    <cellStyle name="40% - Accent6 9 5 2 3" xfId="31031" xr:uid="{00000000-0005-0000-0000-00002A790000}"/>
    <cellStyle name="40% - Accent6 9 5 2 4" xfId="31032" xr:uid="{00000000-0005-0000-0000-00002B790000}"/>
    <cellStyle name="40% - Accent6 9 5 3" xfId="31033" xr:uid="{00000000-0005-0000-0000-00002C790000}"/>
    <cellStyle name="40% - Accent6 9 5 3 2" xfId="31034" xr:uid="{00000000-0005-0000-0000-00002D790000}"/>
    <cellStyle name="40% - Accent6 9 5 3 2 2" xfId="31035" xr:uid="{00000000-0005-0000-0000-00002E790000}"/>
    <cellStyle name="40% - Accent6 9 5 3 3" xfId="31036" xr:uid="{00000000-0005-0000-0000-00002F790000}"/>
    <cellStyle name="40% - Accent6 9 5 3 4" xfId="31037" xr:uid="{00000000-0005-0000-0000-000030790000}"/>
    <cellStyle name="40% - Accent6 9 5 4" xfId="31038" xr:uid="{00000000-0005-0000-0000-000031790000}"/>
    <cellStyle name="40% - Accent6 9 5 4 2" xfId="31039" xr:uid="{00000000-0005-0000-0000-000032790000}"/>
    <cellStyle name="40% - Accent6 9 5 5" xfId="31040" xr:uid="{00000000-0005-0000-0000-000033790000}"/>
    <cellStyle name="40% - Accent6 9 5 6" xfId="31041" xr:uid="{00000000-0005-0000-0000-000034790000}"/>
    <cellStyle name="40% - Accent6 9 6" xfId="31042" xr:uid="{00000000-0005-0000-0000-000035790000}"/>
    <cellStyle name="40% - Accent6 9 6 2" xfId="31043" xr:uid="{00000000-0005-0000-0000-000036790000}"/>
    <cellStyle name="40% - Accent6 9 6 2 2" xfId="31044" xr:uid="{00000000-0005-0000-0000-000037790000}"/>
    <cellStyle name="40% - Accent6 9 6 3" xfId="31045" xr:uid="{00000000-0005-0000-0000-000038790000}"/>
    <cellStyle name="40% - Accent6 9 6 4" xfId="31046" xr:uid="{00000000-0005-0000-0000-000039790000}"/>
    <cellStyle name="40% - Accent6 9 7" xfId="31047" xr:uid="{00000000-0005-0000-0000-00003A790000}"/>
    <cellStyle name="40% - Accent6 9 7 2" xfId="31048" xr:uid="{00000000-0005-0000-0000-00003B790000}"/>
    <cellStyle name="40% - Accent6 9 7 2 2" xfId="31049" xr:uid="{00000000-0005-0000-0000-00003C790000}"/>
    <cellStyle name="40% - Accent6 9 7 3" xfId="31050" xr:uid="{00000000-0005-0000-0000-00003D790000}"/>
    <cellStyle name="40% - Accent6 9 7 4" xfId="31051" xr:uid="{00000000-0005-0000-0000-00003E790000}"/>
    <cellStyle name="40% - Accent6 9 8" xfId="31052" xr:uid="{00000000-0005-0000-0000-00003F790000}"/>
    <cellStyle name="40% - Accent6 9 8 2" xfId="31053" xr:uid="{00000000-0005-0000-0000-000040790000}"/>
    <cellStyle name="40% - Accent6 9 9" xfId="31054" xr:uid="{00000000-0005-0000-0000-000041790000}"/>
    <cellStyle name="60% - Accent1 10" xfId="31055" xr:uid="{00000000-0005-0000-0000-000042790000}"/>
    <cellStyle name="60% - Accent1 11" xfId="31056" xr:uid="{00000000-0005-0000-0000-000043790000}"/>
    <cellStyle name="60% - Accent1 2" xfId="31057" xr:uid="{00000000-0005-0000-0000-000044790000}"/>
    <cellStyle name="60% - Accent1 2 2" xfId="31058" xr:uid="{00000000-0005-0000-0000-000045790000}"/>
    <cellStyle name="60% - Accent1 2 3" xfId="31059" xr:uid="{00000000-0005-0000-0000-000046790000}"/>
    <cellStyle name="60% - Accent1 3" xfId="31060" xr:uid="{00000000-0005-0000-0000-000047790000}"/>
    <cellStyle name="60% - Accent1 4" xfId="31061" xr:uid="{00000000-0005-0000-0000-000048790000}"/>
    <cellStyle name="60% - Accent1 5" xfId="31062" xr:uid="{00000000-0005-0000-0000-000049790000}"/>
    <cellStyle name="60% - Accent1 6" xfId="31063" xr:uid="{00000000-0005-0000-0000-00004A790000}"/>
    <cellStyle name="60% - Accent1 7" xfId="31064" xr:uid="{00000000-0005-0000-0000-00004B790000}"/>
    <cellStyle name="60% - Accent1 8" xfId="31065" xr:uid="{00000000-0005-0000-0000-00004C790000}"/>
    <cellStyle name="60% - Accent1 9" xfId="31066" xr:uid="{00000000-0005-0000-0000-00004D790000}"/>
    <cellStyle name="60% - Accent2 10" xfId="31067" xr:uid="{00000000-0005-0000-0000-00004E790000}"/>
    <cellStyle name="60% - Accent2 11" xfId="31068" xr:uid="{00000000-0005-0000-0000-00004F790000}"/>
    <cellStyle name="60% - Accent2 2" xfId="31069" xr:uid="{00000000-0005-0000-0000-000050790000}"/>
    <cellStyle name="60% - Accent2 2 2" xfId="31070" xr:uid="{00000000-0005-0000-0000-000051790000}"/>
    <cellStyle name="60% - Accent2 2 3" xfId="31071" xr:uid="{00000000-0005-0000-0000-000052790000}"/>
    <cellStyle name="60% - Accent2 3" xfId="31072" xr:uid="{00000000-0005-0000-0000-000053790000}"/>
    <cellStyle name="60% - Accent2 4" xfId="31073" xr:uid="{00000000-0005-0000-0000-000054790000}"/>
    <cellStyle name="60% - Accent2 5" xfId="31074" xr:uid="{00000000-0005-0000-0000-000055790000}"/>
    <cellStyle name="60% - Accent2 6" xfId="31075" xr:uid="{00000000-0005-0000-0000-000056790000}"/>
    <cellStyle name="60% - Accent2 7" xfId="31076" xr:uid="{00000000-0005-0000-0000-000057790000}"/>
    <cellStyle name="60% - Accent2 8" xfId="31077" xr:uid="{00000000-0005-0000-0000-000058790000}"/>
    <cellStyle name="60% - Accent2 9" xfId="31078" xr:uid="{00000000-0005-0000-0000-000059790000}"/>
    <cellStyle name="60% - Accent3 10" xfId="31079" xr:uid="{00000000-0005-0000-0000-00005A790000}"/>
    <cellStyle name="60% - Accent3 11" xfId="31080" xr:uid="{00000000-0005-0000-0000-00005B790000}"/>
    <cellStyle name="60% - Accent3 2" xfId="31081" xr:uid="{00000000-0005-0000-0000-00005C790000}"/>
    <cellStyle name="60% - Accent3 2 2" xfId="31082" xr:uid="{00000000-0005-0000-0000-00005D790000}"/>
    <cellStyle name="60% - Accent3 2 3" xfId="31083" xr:uid="{00000000-0005-0000-0000-00005E790000}"/>
    <cellStyle name="60% - Accent3 3" xfId="31084" xr:uid="{00000000-0005-0000-0000-00005F790000}"/>
    <cellStyle name="60% - Accent3 3 2" xfId="31085" xr:uid="{00000000-0005-0000-0000-000060790000}"/>
    <cellStyle name="60% - Accent3 4" xfId="31086" xr:uid="{00000000-0005-0000-0000-000061790000}"/>
    <cellStyle name="60% - Accent3 5" xfId="31087" xr:uid="{00000000-0005-0000-0000-000062790000}"/>
    <cellStyle name="60% - Accent3 6" xfId="31088" xr:uid="{00000000-0005-0000-0000-000063790000}"/>
    <cellStyle name="60% - Accent3 7" xfId="31089" xr:uid="{00000000-0005-0000-0000-000064790000}"/>
    <cellStyle name="60% - Accent3 8" xfId="31090" xr:uid="{00000000-0005-0000-0000-000065790000}"/>
    <cellStyle name="60% - Accent3 9" xfId="31091" xr:uid="{00000000-0005-0000-0000-000066790000}"/>
    <cellStyle name="60% - Accent4 10" xfId="31092" xr:uid="{00000000-0005-0000-0000-000067790000}"/>
    <cellStyle name="60% - Accent4 11" xfId="31093" xr:uid="{00000000-0005-0000-0000-000068790000}"/>
    <cellStyle name="60% - Accent4 2" xfId="31094" xr:uid="{00000000-0005-0000-0000-000069790000}"/>
    <cellStyle name="60% - Accent4 2 2" xfId="31095" xr:uid="{00000000-0005-0000-0000-00006A790000}"/>
    <cellStyle name="60% - Accent4 2 3" xfId="31096" xr:uid="{00000000-0005-0000-0000-00006B790000}"/>
    <cellStyle name="60% - Accent4 3" xfId="31097" xr:uid="{00000000-0005-0000-0000-00006C790000}"/>
    <cellStyle name="60% - Accent4 3 2" xfId="31098" xr:uid="{00000000-0005-0000-0000-00006D790000}"/>
    <cellStyle name="60% - Accent4 4" xfId="31099" xr:uid="{00000000-0005-0000-0000-00006E790000}"/>
    <cellStyle name="60% - Accent4 5" xfId="31100" xr:uid="{00000000-0005-0000-0000-00006F790000}"/>
    <cellStyle name="60% - Accent4 6" xfId="31101" xr:uid="{00000000-0005-0000-0000-000070790000}"/>
    <cellStyle name="60% - Accent4 7" xfId="31102" xr:uid="{00000000-0005-0000-0000-000071790000}"/>
    <cellStyle name="60% - Accent4 8" xfId="31103" xr:uid="{00000000-0005-0000-0000-000072790000}"/>
    <cellStyle name="60% - Accent4 9" xfId="31104" xr:uid="{00000000-0005-0000-0000-000073790000}"/>
    <cellStyle name="60% - Accent5 10" xfId="31105" xr:uid="{00000000-0005-0000-0000-000074790000}"/>
    <cellStyle name="60% - Accent5 11" xfId="31106" xr:uid="{00000000-0005-0000-0000-000075790000}"/>
    <cellStyle name="60% - Accent5 2" xfId="31107" xr:uid="{00000000-0005-0000-0000-000076790000}"/>
    <cellStyle name="60% - Accent5 2 2" xfId="31108" xr:uid="{00000000-0005-0000-0000-000077790000}"/>
    <cellStyle name="60% - Accent5 2 3" xfId="31109" xr:uid="{00000000-0005-0000-0000-000078790000}"/>
    <cellStyle name="60% - Accent5 3" xfId="31110" xr:uid="{00000000-0005-0000-0000-000079790000}"/>
    <cellStyle name="60% - Accent5 4" xfId="31111" xr:uid="{00000000-0005-0000-0000-00007A790000}"/>
    <cellStyle name="60% - Accent5 5" xfId="31112" xr:uid="{00000000-0005-0000-0000-00007B790000}"/>
    <cellStyle name="60% - Accent5 6" xfId="31113" xr:uid="{00000000-0005-0000-0000-00007C790000}"/>
    <cellStyle name="60% - Accent5 7" xfId="31114" xr:uid="{00000000-0005-0000-0000-00007D790000}"/>
    <cellStyle name="60% - Accent5 8" xfId="31115" xr:uid="{00000000-0005-0000-0000-00007E790000}"/>
    <cellStyle name="60% - Accent5 9" xfId="31116" xr:uid="{00000000-0005-0000-0000-00007F790000}"/>
    <cellStyle name="60% - Accent6 10" xfId="31117" xr:uid="{00000000-0005-0000-0000-000080790000}"/>
    <cellStyle name="60% - Accent6 11" xfId="31118" xr:uid="{00000000-0005-0000-0000-000081790000}"/>
    <cellStyle name="60% - Accent6 2" xfId="31119" xr:uid="{00000000-0005-0000-0000-000082790000}"/>
    <cellStyle name="60% - Accent6 2 2" xfId="31120" xr:uid="{00000000-0005-0000-0000-000083790000}"/>
    <cellStyle name="60% - Accent6 2 3" xfId="31121" xr:uid="{00000000-0005-0000-0000-000084790000}"/>
    <cellStyle name="60% - Accent6 3" xfId="31122" xr:uid="{00000000-0005-0000-0000-000085790000}"/>
    <cellStyle name="60% - Accent6 3 2" xfId="31123" xr:uid="{00000000-0005-0000-0000-000086790000}"/>
    <cellStyle name="60% - Accent6 4" xfId="31124" xr:uid="{00000000-0005-0000-0000-000087790000}"/>
    <cellStyle name="60% - Accent6 5" xfId="31125" xr:uid="{00000000-0005-0000-0000-000088790000}"/>
    <cellStyle name="60% - Accent6 6" xfId="31126" xr:uid="{00000000-0005-0000-0000-000089790000}"/>
    <cellStyle name="60% - Accent6 7" xfId="31127" xr:uid="{00000000-0005-0000-0000-00008A790000}"/>
    <cellStyle name="60% - Accent6 8" xfId="31128" xr:uid="{00000000-0005-0000-0000-00008B790000}"/>
    <cellStyle name="60% - Accent6 9" xfId="31129" xr:uid="{00000000-0005-0000-0000-00008C790000}"/>
    <cellStyle name="a" xfId="31130" xr:uid="{00000000-0005-0000-0000-00008D790000}"/>
    <cellStyle name="_x0007_Á" xfId="31131" xr:uid="{00000000-0005-0000-0000-00008E790000}"/>
    <cellStyle name="a_Brokers" xfId="31132" xr:uid="{00000000-0005-0000-0000-00008F790000}"/>
    <cellStyle name="a_Brokers_Detail" xfId="31133" xr:uid="{00000000-0005-0000-0000-000090790000}"/>
    <cellStyle name="a_Brokers_ERCOT 11" xfId="31134" xr:uid="{00000000-0005-0000-0000-000091790000}"/>
    <cellStyle name="a_Detail" xfId="31135" xr:uid="{00000000-0005-0000-0000-000092790000}"/>
    <cellStyle name="a_Detail of Deals" xfId="31136" xr:uid="{00000000-0005-0000-0000-000093790000}"/>
    <cellStyle name="a_Detail of Deals_Detail" xfId="31137" xr:uid="{00000000-0005-0000-0000-000094790000}"/>
    <cellStyle name="a_Detail of Deals_ERCOT 11" xfId="31138" xr:uid="{00000000-0005-0000-0000-000095790000}"/>
    <cellStyle name="a_INPUT" xfId="31139" xr:uid="{00000000-0005-0000-0000-000096790000}"/>
    <cellStyle name="a_INPUT 2" xfId="31140" xr:uid="{00000000-0005-0000-0000-000097790000}"/>
    <cellStyle name="a_INPUT_~3540048" xfId="31141" xr:uid="{00000000-0005-0000-0000-000098790000}"/>
    <cellStyle name="a_INPUT_~3540048 2" xfId="31142" xr:uid="{00000000-0005-0000-0000-000099790000}"/>
    <cellStyle name="a_INPUT_~3540048_bSum" xfId="31143" xr:uid="{00000000-0005-0000-0000-00009A790000}"/>
    <cellStyle name="a_INPUT_~3540048_fOp" xfId="31144" xr:uid="{00000000-0005-0000-0000-00009B790000}"/>
    <cellStyle name="a_INPUT_bSum" xfId="31145" xr:uid="{00000000-0005-0000-0000-00009C790000}"/>
    <cellStyle name="a_INPUT_fOp" xfId="31146" xr:uid="{00000000-0005-0000-0000-00009D790000}"/>
    <cellStyle name="a_INPUT_Hatchet Ridge Debt Profiles" xfId="31147" xr:uid="{00000000-0005-0000-0000-00009E790000}"/>
    <cellStyle name="a_PJM 11" xfId="31148" xr:uid="{00000000-0005-0000-0000-00009F790000}"/>
    <cellStyle name="A¨­¢¬¢Ò_Spectre_23_Mar_00" xfId="31149" xr:uid="{00000000-0005-0000-0000-0000A0790000}"/>
    <cellStyle name="A3 297 x 420 mm" xfId="31150" xr:uid="{00000000-0005-0000-0000-0000A1790000}"/>
    <cellStyle name="Accent1 10" xfId="31151" xr:uid="{00000000-0005-0000-0000-0000A2790000}"/>
    <cellStyle name="Accent1 11" xfId="31152" xr:uid="{00000000-0005-0000-0000-0000A3790000}"/>
    <cellStyle name="Accent1 2" xfId="31153" xr:uid="{00000000-0005-0000-0000-0000A4790000}"/>
    <cellStyle name="Accent1 2 2" xfId="31154" xr:uid="{00000000-0005-0000-0000-0000A5790000}"/>
    <cellStyle name="Accent1 2 3" xfId="31155" xr:uid="{00000000-0005-0000-0000-0000A6790000}"/>
    <cellStyle name="Accent1 3" xfId="31156" xr:uid="{00000000-0005-0000-0000-0000A7790000}"/>
    <cellStyle name="Accent1 4" xfId="31157" xr:uid="{00000000-0005-0000-0000-0000A8790000}"/>
    <cellStyle name="Accent1 5" xfId="31158" xr:uid="{00000000-0005-0000-0000-0000A9790000}"/>
    <cellStyle name="Accent1 6" xfId="31159" xr:uid="{00000000-0005-0000-0000-0000AA790000}"/>
    <cellStyle name="Accent1 7" xfId="31160" xr:uid="{00000000-0005-0000-0000-0000AB790000}"/>
    <cellStyle name="Accent1 8" xfId="31161" xr:uid="{00000000-0005-0000-0000-0000AC790000}"/>
    <cellStyle name="Accent1 9" xfId="31162" xr:uid="{00000000-0005-0000-0000-0000AD790000}"/>
    <cellStyle name="Accent2 10" xfId="31163" xr:uid="{00000000-0005-0000-0000-0000AE790000}"/>
    <cellStyle name="Accent2 11" xfId="31164" xr:uid="{00000000-0005-0000-0000-0000AF790000}"/>
    <cellStyle name="Accent2 2" xfId="31165" xr:uid="{00000000-0005-0000-0000-0000B0790000}"/>
    <cellStyle name="Accent2 2 2" xfId="31166" xr:uid="{00000000-0005-0000-0000-0000B1790000}"/>
    <cellStyle name="Accent2 2 3" xfId="31167" xr:uid="{00000000-0005-0000-0000-0000B2790000}"/>
    <cellStyle name="Accent2 2 4" xfId="31168" xr:uid="{00000000-0005-0000-0000-0000B3790000}"/>
    <cellStyle name="Accent2 3" xfId="31169" xr:uid="{00000000-0005-0000-0000-0000B4790000}"/>
    <cellStyle name="Accent2 3 2" xfId="31170" xr:uid="{00000000-0005-0000-0000-0000B5790000}"/>
    <cellStyle name="Accent2 3 3" xfId="31171" xr:uid="{00000000-0005-0000-0000-0000B6790000}"/>
    <cellStyle name="Accent2 4" xfId="31172" xr:uid="{00000000-0005-0000-0000-0000B7790000}"/>
    <cellStyle name="Accent2 5" xfId="31173" xr:uid="{00000000-0005-0000-0000-0000B8790000}"/>
    <cellStyle name="Accent2 6" xfId="31174" xr:uid="{00000000-0005-0000-0000-0000B9790000}"/>
    <cellStyle name="Accent2 7" xfId="31175" xr:uid="{00000000-0005-0000-0000-0000BA790000}"/>
    <cellStyle name="Accent2 8" xfId="31176" xr:uid="{00000000-0005-0000-0000-0000BB790000}"/>
    <cellStyle name="Accent2 9" xfId="31177" xr:uid="{00000000-0005-0000-0000-0000BC790000}"/>
    <cellStyle name="Accent3 10" xfId="31178" xr:uid="{00000000-0005-0000-0000-0000BD790000}"/>
    <cellStyle name="Accent3 11" xfId="31179" xr:uid="{00000000-0005-0000-0000-0000BE790000}"/>
    <cellStyle name="Accent3 2" xfId="31180" xr:uid="{00000000-0005-0000-0000-0000BF790000}"/>
    <cellStyle name="Accent3 2 2" xfId="31181" xr:uid="{00000000-0005-0000-0000-0000C0790000}"/>
    <cellStyle name="Accent3 2 3" xfId="31182" xr:uid="{00000000-0005-0000-0000-0000C1790000}"/>
    <cellStyle name="Accent3 3" xfId="31183" xr:uid="{00000000-0005-0000-0000-0000C2790000}"/>
    <cellStyle name="Accent3 4" xfId="31184" xr:uid="{00000000-0005-0000-0000-0000C3790000}"/>
    <cellStyle name="Accent3 5" xfId="31185" xr:uid="{00000000-0005-0000-0000-0000C4790000}"/>
    <cellStyle name="Accent3 6" xfId="31186" xr:uid="{00000000-0005-0000-0000-0000C5790000}"/>
    <cellStyle name="Accent3 7" xfId="31187" xr:uid="{00000000-0005-0000-0000-0000C6790000}"/>
    <cellStyle name="Accent3 8" xfId="31188" xr:uid="{00000000-0005-0000-0000-0000C7790000}"/>
    <cellStyle name="Accent3 9" xfId="31189" xr:uid="{00000000-0005-0000-0000-0000C8790000}"/>
    <cellStyle name="Accent4 10" xfId="31190" xr:uid="{00000000-0005-0000-0000-0000C9790000}"/>
    <cellStyle name="Accent4 11" xfId="31191" xr:uid="{00000000-0005-0000-0000-0000CA790000}"/>
    <cellStyle name="Accent4 2" xfId="31192" xr:uid="{00000000-0005-0000-0000-0000CB790000}"/>
    <cellStyle name="Accent4 2 2" xfId="31193" xr:uid="{00000000-0005-0000-0000-0000CC790000}"/>
    <cellStyle name="Accent4 2 3" xfId="31194" xr:uid="{00000000-0005-0000-0000-0000CD790000}"/>
    <cellStyle name="Accent4 3" xfId="31195" xr:uid="{00000000-0005-0000-0000-0000CE790000}"/>
    <cellStyle name="Accent4 4" xfId="31196" xr:uid="{00000000-0005-0000-0000-0000CF790000}"/>
    <cellStyle name="Accent4 5" xfId="31197" xr:uid="{00000000-0005-0000-0000-0000D0790000}"/>
    <cellStyle name="Accent4 6" xfId="31198" xr:uid="{00000000-0005-0000-0000-0000D1790000}"/>
    <cellStyle name="Accent4 7" xfId="31199" xr:uid="{00000000-0005-0000-0000-0000D2790000}"/>
    <cellStyle name="Accent4 8" xfId="31200" xr:uid="{00000000-0005-0000-0000-0000D3790000}"/>
    <cellStyle name="Accent4 9" xfId="31201" xr:uid="{00000000-0005-0000-0000-0000D4790000}"/>
    <cellStyle name="Accent5 10" xfId="31202" xr:uid="{00000000-0005-0000-0000-0000D5790000}"/>
    <cellStyle name="Accent5 11" xfId="31203" xr:uid="{00000000-0005-0000-0000-0000D6790000}"/>
    <cellStyle name="Accent5 2" xfId="31204" xr:uid="{00000000-0005-0000-0000-0000D7790000}"/>
    <cellStyle name="Accent5 2 2" xfId="31205" xr:uid="{00000000-0005-0000-0000-0000D8790000}"/>
    <cellStyle name="Accent5 2 3" xfId="31206" xr:uid="{00000000-0005-0000-0000-0000D9790000}"/>
    <cellStyle name="Accent5 3" xfId="31207" xr:uid="{00000000-0005-0000-0000-0000DA790000}"/>
    <cellStyle name="Accent5 4" xfId="31208" xr:uid="{00000000-0005-0000-0000-0000DB790000}"/>
    <cellStyle name="Accent5 5" xfId="31209" xr:uid="{00000000-0005-0000-0000-0000DC790000}"/>
    <cellStyle name="Accent5 6" xfId="31210" xr:uid="{00000000-0005-0000-0000-0000DD790000}"/>
    <cellStyle name="Accent5 7" xfId="31211" xr:uid="{00000000-0005-0000-0000-0000DE790000}"/>
    <cellStyle name="Accent5 8" xfId="31212" xr:uid="{00000000-0005-0000-0000-0000DF790000}"/>
    <cellStyle name="Accent5 9" xfId="31213" xr:uid="{00000000-0005-0000-0000-0000E0790000}"/>
    <cellStyle name="Accent6 10" xfId="31214" xr:uid="{00000000-0005-0000-0000-0000E1790000}"/>
    <cellStyle name="Accent6 11" xfId="31215" xr:uid="{00000000-0005-0000-0000-0000E2790000}"/>
    <cellStyle name="Accent6 2" xfId="31216" xr:uid="{00000000-0005-0000-0000-0000E3790000}"/>
    <cellStyle name="Accent6 2 2" xfId="31217" xr:uid="{00000000-0005-0000-0000-0000E4790000}"/>
    <cellStyle name="Accent6 2 3" xfId="31218" xr:uid="{00000000-0005-0000-0000-0000E5790000}"/>
    <cellStyle name="Accent6 2 4" xfId="31219" xr:uid="{00000000-0005-0000-0000-0000E6790000}"/>
    <cellStyle name="Accent6 3" xfId="31220" xr:uid="{00000000-0005-0000-0000-0000E7790000}"/>
    <cellStyle name="Accent6 3 2" xfId="31221" xr:uid="{00000000-0005-0000-0000-0000E8790000}"/>
    <cellStyle name="Accent6 3 3" xfId="31222" xr:uid="{00000000-0005-0000-0000-0000E9790000}"/>
    <cellStyle name="Accent6 4" xfId="31223" xr:uid="{00000000-0005-0000-0000-0000EA790000}"/>
    <cellStyle name="Accent6 5" xfId="31224" xr:uid="{00000000-0005-0000-0000-0000EB790000}"/>
    <cellStyle name="Accent6 6" xfId="31225" xr:uid="{00000000-0005-0000-0000-0000EC790000}"/>
    <cellStyle name="Accent6 7" xfId="31226" xr:uid="{00000000-0005-0000-0000-0000ED790000}"/>
    <cellStyle name="Accent6 8" xfId="31227" xr:uid="{00000000-0005-0000-0000-0000EE790000}"/>
    <cellStyle name="Accent6 9" xfId="31228" xr:uid="{00000000-0005-0000-0000-0000EF790000}"/>
    <cellStyle name="Accounting" xfId="31229" xr:uid="{00000000-0005-0000-0000-0000F0790000}"/>
    <cellStyle name="Accounting [0]" xfId="31230" xr:uid="{00000000-0005-0000-0000-0000F1790000}"/>
    <cellStyle name="Accounting [0] 2" xfId="31231" xr:uid="{00000000-0005-0000-0000-0000F2790000}"/>
    <cellStyle name="Accounting 2" xfId="31232" xr:uid="{00000000-0005-0000-0000-0000F3790000}"/>
    <cellStyle name="Accounting_BB 5-Pack Allegheny v5" xfId="31233" xr:uid="{00000000-0005-0000-0000-0000F4790000}"/>
    <cellStyle name="active" xfId="31234" xr:uid="{00000000-0005-0000-0000-0000F5790000}"/>
    <cellStyle name="Actual Date" xfId="31235" xr:uid="{00000000-0005-0000-0000-0000F6790000}"/>
    <cellStyle name="Actual Date 2" xfId="31236" xr:uid="{00000000-0005-0000-0000-0000F7790000}"/>
    <cellStyle name="Actual Date 3" xfId="31237" xr:uid="{00000000-0005-0000-0000-0000F8790000}"/>
    <cellStyle name="Actual Date 4" xfId="31238" xr:uid="{00000000-0005-0000-0000-0000F9790000}"/>
    <cellStyle name="Actual Date 5" xfId="31239" xr:uid="{00000000-0005-0000-0000-0000FA790000}"/>
    <cellStyle name="Actual Date 6" xfId="31240" xr:uid="{00000000-0005-0000-0000-0000FB790000}"/>
    <cellStyle name="Actual Date_212990" xfId="31241" xr:uid="{00000000-0005-0000-0000-0000FC790000}"/>
    <cellStyle name="Adjustable" xfId="31242" xr:uid="{00000000-0005-0000-0000-0000FD790000}"/>
    <cellStyle name="Adjustable 2" xfId="31243" xr:uid="{00000000-0005-0000-0000-0000FE790000}"/>
    <cellStyle name="Adjustable 3" xfId="31244" xr:uid="{00000000-0005-0000-0000-0000FF790000}"/>
    <cellStyle name="adjusted" xfId="31245" xr:uid="{00000000-0005-0000-0000-0000007A0000}"/>
    <cellStyle name="adjusted 2" xfId="31246" xr:uid="{00000000-0005-0000-0000-0000017A0000}"/>
    <cellStyle name="adjusted 2 2" xfId="31247" xr:uid="{00000000-0005-0000-0000-0000027A0000}"/>
    <cellStyle name="adjusted 3" xfId="31248" xr:uid="{00000000-0005-0000-0000-0000037A0000}"/>
    <cellStyle name="adjusted 3 2" xfId="31249" xr:uid="{00000000-0005-0000-0000-0000047A0000}"/>
    <cellStyle name="adjusted 3 3" xfId="31250" xr:uid="{00000000-0005-0000-0000-0000057A0000}"/>
    <cellStyle name="AFE" xfId="31251" xr:uid="{00000000-0005-0000-0000-0000067A0000}"/>
    <cellStyle name="ALEX_FRMT" xfId="31252" xr:uid="{00000000-0005-0000-0000-0000077A0000}"/>
    <cellStyle name="amount" xfId="31253" xr:uid="{00000000-0005-0000-0000-0000087A0000}"/>
    <cellStyle name="amount 2" xfId="31254" xr:uid="{00000000-0005-0000-0000-0000097A0000}"/>
    <cellStyle name="amount 2 2" xfId="31255" xr:uid="{00000000-0005-0000-0000-00000A7A0000}"/>
    <cellStyle name="amount 2 2 2" xfId="31256" xr:uid="{00000000-0005-0000-0000-00000B7A0000}"/>
    <cellStyle name="amount 2 2 3" xfId="31257" xr:uid="{00000000-0005-0000-0000-00000C7A0000}"/>
    <cellStyle name="amount 2 2 3 2" xfId="31258" xr:uid="{00000000-0005-0000-0000-00000D7A0000}"/>
    <cellStyle name="amount 2 3" xfId="31259" xr:uid="{00000000-0005-0000-0000-00000E7A0000}"/>
    <cellStyle name="amount 2 3 2" xfId="31260" xr:uid="{00000000-0005-0000-0000-00000F7A0000}"/>
    <cellStyle name="amount 3" xfId="31261" xr:uid="{00000000-0005-0000-0000-0000107A0000}"/>
    <cellStyle name="amount 3 2" xfId="31262" xr:uid="{00000000-0005-0000-0000-0000117A0000}"/>
    <cellStyle name="amount 3 3" xfId="31263" xr:uid="{00000000-0005-0000-0000-0000127A0000}"/>
    <cellStyle name="amount 3 3 2" xfId="31264" xr:uid="{00000000-0005-0000-0000-0000137A0000}"/>
    <cellStyle name="amount 4" xfId="31265" xr:uid="{00000000-0005-0000-0000-0000147A0000}"/>
    <cellStyle name="amount 4 2" xfId="31266" xr:uid="{00000000-0005-0000-0000-0000157A0000}"/>
    <cellStyle name="Andre's Title" xfId="31267" xr:uid="{00000000-0005-0000-0000-0000167A0000}"/>
    <cellStyle name="args.style" xfId="31268" xr:uid="{00000000-0005-0000-0000-0000177A0000}"/>
    <cellStyle name="Arial 10" xfId="31269" xr:uid="{00000000-0005-0000-0000-0000187A0000}"/>
    <cellStyle name="Arial 12" xfId="31270" xr:uid="{00000000-0005-0000-0000-0000197A0000}"/>
    <cellStyle name="ARIAL 12 BOLD" xfId="31271" xr:uid="{00000000-0005-0000-0000-00001A7A0000}"/>
    <cellStyle name="Arial 12_BB 5-Pack Allegheny v5" xfId="31272" xr:uid="{00000000-0005-0000-0000-00001B7A0000}"/>
    <cellStyle name="ARIAL 24 BOLD" xfId="31273" xr:uid="{00000000-0005-0000-0000-00001C7A0000}"/>
    <cellStyle name="ArialNormal" xfId="31274" xr:uid="{00000000-0005-0000-0000-00001D7A0000}"/>
    <cellStyle name="ArialNormal 2" xfId="31275" xr:uid="{00000000-0005-0000-0000-00001E7A0000}"/>
    <cellStyle name="ArialNormal 2 2" xfId="31276" xr:uid="{00000000-0005-0000-0000-00001F7A0000}"/>
    <cellStyle name="ArialNormal 2 2 2" xfId="31277" xr:uid="{00000000-0005-0000-0000-0000207A0000}"/>
    <cellStyle name="ArialNormal 2 3" xfId="31278" xr:uid="{00000000-0005-0000-0000-0000217A0000}"/>
    <cellStyle name="ArialNormal 2 3 2" xfId="31279" xr:uid="{00000000-0005-0000-0000-0000227A0000}"/>
    <cellStyle name="ArialNormal 2 4" xfId="31280" xr:uid="{00000000-0005-0000-0000-0000237A0000}"/>
    <cellStyle name="ArialNormal 3" xfId="31281" xr:uid="{00000000-0005-0000-0000-0000247A0000}"/>
    <cellStyle name="ArialNormal 3 2" xfId="31282" xr:uid="{00000000-0005-0000-0000-0000257A0000}"/>
    <cellStyle name="ArialNormal 4" xfId="31283" xr:uid="{00000000-0005-0000-0000-0000267A0000}"/>
    <cellStyle name="ArialNormal 4 2" xfId="31284" xr:uid="{00000000-0005-0000-0000-0000277A0000}"/>
    <cellStyle name="ArialNormal 5" xfId="31285" xr:uid="{00000000-0005-0000-0000-0000287A0000}"/>
    <cellStyle name="Assumption" xfId="31286" xr:uid="{00000000-0005-0000-0000-0000297A0000}"/>
    <cellStyle name="assumption 1" xfId="31287" xr:uid="{00000000-0005-0000-0000-00002A7A0000}"/>
    <cellStyle name="Assumption 10" xfId="31288" xr:uid="{00000000-0005-0000-0000-00002B7A0000}"/>
    <cellStyle name="Assumption 11" xfId="31289" xr:uid="{00000000-0005-0000-0000-00002C7A0000}"/>
    <cellStyle name="Assumption 12" xfId="31290" xr:uid="{00000000-0005-0000-0000-00002D7A0000}"/>
    <cellStyle name="Assumption 13" xfId="31291" xr:uid="{00000000-0005-0000-0000-00002E7A0000}"/>
    <cellStyle name="Assumption 14" xfId="31292" xr:uid="{00000000-0005-0000-0000-00002F7A0000}"/>
    <cellStyle name="Assumption 15" xfId="31293" xr:uid="{00000000-0005-0000-0000-0000307A0000}"/>
    <cellStyle name="Assumption 16" xfId="31294" xr:uid="{00000000-0005-0000-0000-0000317A0000}"/>
    <cellStyle name="Assumption 17" xfId="31295" xr:uid="{00000000-0005-0000-0000-0000327A0000}"/>
    <cellStyle name="Assumption 18" xfId="31296" xr:uid="{00000000-0005-0000-0000-0000337A0000}"/>
    <cellStyle name="Assumption 19" xfId="31297" xr:uid="{00000000-0005-0000-0000-0000347A0000}"/>
    <cellStyle name="Assumption 2" xfId="31298" xr:uid="{00000000-0005-0000-0000-0000357A0000}"/>
    <cellStyle name="Assumption 2 2" xfId="31299" xr:uid="{00000000-0005-0000-0000-0000367A0000}"/>
    <cellStyle name="Assumption 2 2 2" xfId="31300" xr:uid="{00000000-0005-0000-0000-0000377A0000}"/>
    <cellStyle name="Assumption 2 3" xfId="31301" xr:uid="{00000000-0005-0000-0000-0000387A0000}"/>
    <cellStyle name="Assumption 20" xfId="31302" xr:uid="{00000000-0005-0000-0000-0000397A0000}"/>
    <cellStyle name="Assumption 21" xfId="31303" xr:uid="{00000000-0005-0000-0000-00003A7A0000}"/>
    <cellStyle name="Assumption 22" xfId="31304" xr:uid="{00000000-0005-0000-0000-00003B7A0000}"/>
    <cellStyle name="Assumption 23" xfId="31305" xr:uid="{00000000-0005-0000-0000-00003C7A0000}"/>
    <cellStyle name="Assumption 24" xfId="31306" xr:uid="{00000000-0005-0000-0000-00003D7A0000}"/>
    <cellStyle name="Assumption 25" xfId="31307" xr:uid="{00000000-0005-0000-0000-00003E7A0000}"/>
    <cellStyle name="Assumption 26" xfId="31308" xr:uid="{00000000-0005-0000-0000-00003F7A0000}"/>
    <cellStyle name="Assumption 27" xfId="31309" xr:uid="{00000000-0005-0000-0000-0000407A0000}"/>
    <cellStyle name="Assumption 28" xfId="31310" xr:uid="{00000000-0005-0000-0000-0000417A0000}"/>
    <cellStyle name="Assumption 29" xfId="31311" xr:uid="{00000000-0005-0000-0000-0000427A0000}"/>
    <cellStyle name="Assumption 3" xfId="31312" xr:uid="{00000000-0005-0000-0000-0000437A0000}"/>
    <cellStyle name="Assumption 30" xfId="31313" xr:uid="{00000000-0005-0000-0000-0000447A0000}"/>
    <cellStyle name="Assumption 31" xfId="31314" xr:uid="{00000000-0005-0000-0000-0000457A0000}"/>
    <cellStyle name="Assumption 32" xfId="31315" xr:uid="{00000000-0005-0000-0000-0000467A0000}"/>
    <cellStyle name="Assumption 33" xfId="31316" xr:uid="{00000000-0005-0000-0000-0000477A0000}"/>
    <cellStyle name="Assumption 34" xfId="31317" xr:uid="{00000000-0005-0000-0000-0000487A0000}"/>
    <cellStyle name="Assumption 35" xfId="31318" xr:uid="{00000000-0005-0000-0000-0000497A0000}"/>
    <cellStyle name="Assumption 36" xfId="31319" xr:uid="{00000000-0005-0000-0000-00004A7A0000}"/>
    <cellStyle name="Assumption 37" xfId="31320" xr:uid="{00000000-0005-0000-0000-00004B7A0000}"/>
    <cellStyle name="Assumption 38" xfId="31321" xr:uid="{00000000-0005-0000-0000-00004C7A0000}"/>
    <cellStyle name="Assumption 39" xfId="31322" xr:uid="{00000000-0005-0000-0000-00004D7A0000}"/>
    <cellStyle name="Assumption 4" xfId="31323" xr:uid="{00000000-0005-0000-0000-00004E7A0000}"/>
    <cellStyle name="Assumption 4 2" xfId="31324" xr:uid="{00000000-0005-0000-0000-00004F7A0000}"/>
    <cellStyle name="Assumption 4 2 2" xfId="31325" xr:uid="{00000000-0005-0000-0000-0000507A0000}"/>
    <cellStyle name="Assumption 4 3" xfId="31326" xr:uid="{00000000-0005-0000-0000-0000517A0000}"/>
    <cellStyle name="Assumption 4 3 2" xfId="31327" xr:uid="{00000000-0005-0000-0000-0000527A0000}"/>
    <cellStyle name="Assumption 4 4" xfId="31328" xr:uid="{00000000-0005-0000-0000-0000537A0000}"/>
    <cellStyle name="Assumption 40" xfId="31329" xr:uid="{00000000-0005-0000-0000-0000547A0000}"/>
    <cellStyle name="Assumption 41" xfId="31330" xr:uid="{00000000-0005-0000-0000-0000557A0000}"/>
    <cellStyle name="Assumption 42" xfId="31331" xr:uid="{00000000-0005-0000-0000-0000567A0000}"/>
    <cellStyle name="Assumption 43" xfId="31332" xr:uid="{00000000-0005-0000-0000-0000577A0000}"/>
    <cellStyle name="Assumption 44" xfId="31333" xr:uid="{00000000-0005-0000-0000-0000587A0000}"/>
    <cellStyle name="Assumption 45" xfId="31334" xr:uid="{00000000-0005-0000-0000-0000597A0000}"/>
    <cellStyle name="Assumption 46" xfId="31335" xr:uid="{00000000-0005-0000-0000-00005A7A0000}"/>
    <cellStyle name="Assumption 47" xfId="31336" xr:uid="{00000000-0005-0000-0000-00005B7A0000}"/>
    <cellStyle name="Assumption 48" xfId="31337" xr:uid="{00000000-0005-0000-0000-00005C7A0000}"/>
    <cellStyle name="Assumption 49" xfId="31338" xr:uid="{00000000-0005-0000-0000-00005D7A0000}"/>
    <cellStyle name="Assumption 5" xfId="31339" xr:uid="{00000000-0005-0000-0000-00005E7A0000}"/>
    <cellStyle name="Assumption 5 2" xfId="31340" xr:uid="{00000000-0005-0000-0000-00005F7A0000}"/>
    <cellStyle name="Assumption 5 2 2" xfId="31341" xr:uid="{00000000-0005-0000-0000-0000607A0000}"/>
    <cellStyle name="Assumption 5 3" xfId="31342" xr:uid="{00000000-0005-0000-0000-0000617A0000}"/>
    <cellStyle name="Assumption 5 3 2" xfId="31343" xr:uid="{00000000-0005-0000-0000-0000627A0000}"/>
    <cellStyle name="Assumption 5 4" xfId="31344" xr:uid="{00000000-0005-0000-0000-0000637A0000}"/>
    <cellStyle name="Assumption 50" xfId="31345" xr:uid="{00000000-0005-0000-0000-0000647A0000}"/>
    <cellStyle name="Assumption 51" xfId="31346" xr:uid="{00000000-0005-0000-0000-0000657A0000}"/>
    <cellStyle name="Assumption 52" xfId="31347" xr:uid="{00000000-0005-0000-0000-0000667A0000}"/>
    <cellStyle name="Assumption 53" xfId="31348" xr:uid="{00000000-0005-0000-0000-0000677A0000}"/>
    <cellStyle name="Assumption 54" xfId="31349" xr:uid="{00000000-0005-0000-0000-0000687A0000}"/>
    <cellStyle name="Assumption 55" xfId="31350" xr:uid="{00000000-0005-0000-0000-0000697A0000}"/>
    <cellStyle name="Assumption 56" xfId="31351" xr:uid="{00000000-0005-0000-0000-00006A7A0000}"/>
    <cellStyle name="Assumption 57" xfId="31352" xr:uid="{00000000-0005-0000-0000-00006B7A0000}"/>
    <cellStyle name="Assumption 58" xfId="31353" xr:uid="{00000000-0005-0000-0000-00006C7A0000}"/>
    <cellStyle name="Assumption 6" xfId="31354" xr:uid="{00000000-0005-0000-0000-00006D7A0000}"/>
    <cellStyle name="Assumption 6 2" xfId="31355" xr:uid="{00000000-0005-0000-0000-00006E7A0000}"/>
    <cellStyle name="Assumption 7" xfId="31356" xr:uid="{00000000-0005-0000-0000-00006F7A0000}"/>
    <cellStyle name="Assumption 7 2" xfId="31357" xr:uid="{00000000-0005-0000-0000-0000707A0000}"/>
    <cellStyle name="Assumption 8" xfId="31358" xr:uid="{00000000-0005-0000-0000-0000717A0000}"/>
    <cellStyle name="Assumption 9" xfId="31359" xr:uid="{00000000-0005-0000-0000-0000727A0000}"/>
    <cellStyle name="Assumption Date" xfId="31360" xr:uid="{00000000-0005-0000-0000-0000737A0000}"/>
    <cellStyle name="Assumption Date 2" xfId="31361" xr:uid="{00000000-0005-0000-0000-0000747A0000}"/>
    <cellStyle name="Assumption Date 2 2" xfId="31362" xr:uid="{00000000-0005-0000-0000-0000757A0000}"/>
    <cellStyle name="Assumption Date 2 2 2" xfId="31363" xr:uid="{00000000-0005-0000-0000-0000767A0000}"/>
    <cellStyle name="Assumption Date 2 3" xfId="31364" xr:uid="{00000000-0005-0000-0000-0000777A0000}"/>
    <cellStyle name="Assumption Date 3" xfId="31365" xr:uid="{00000000-0005-0000-0000-0000787A0000}"/>
    <cellStyle name="Assumption Date 3 2" xfId="31366" xr:uid="{00000000-0005-0000-0000-0000797A0000}"/>
    <cellStyle name="Assumption Date 4" xfId="31367" xr:uid="{00000000-0005-0000-0000-00007A7A0000}"/>
    <cellStyle name="Assumption Date_bSum" xfId="31368" xr:uid="{00000000-0005-0000-0000-00007B7A0000}"/>
    <cellStyle name="Assumption_Flex" xfId="31369" xr:uid="{00000000-0005-0000-0000-00007C7A0000}"/>
    <cellStyle name="Assumptions" xfId="31370" xr:uid="{00000000-0005-0000-0000-00007D7A0000}"/>
    <cellStyle name="Assumptions 2" xfId="31371" xr:uid="{00000000-0005-0000-0000-00007E7A0000}"/>
    <cellStyle name="Assumptions 2 2" xfId="31372" xr:uid="{00000000-0005-0000-0000-00007F7A0000}"/>
    <cellStyle name="Assumptions 3" xfId="31373" xr:uid="{00000000-0005-0000-0000-0000807A0000}"/>
    <cellStyle name="Assumptions Center Currency" xfId="31374" xr:uid="{00000000-0005-0000-0000-0000817A0000}"/>
    <cellStyle name="Assumptions Center Currency 2" xfId="31375" xr:uid="{00000000-0005-0000-0000-0000827A0000}"/>
    <cellStyle name="Assumptions Center Currency_bSum" xfId="31376" xr:uid="{00000000-0005-0000-0000-0000837A0000}"/>
    <cellStyle name="Assumptions Center Date" xfId="31377" xr:uid="{00000000-0005-0000-0000-0000847A0000}"/>
    <cellStyle name="Assumptions Center Date 2" xfId="31378" xr:uid="{00000000-0005-0000-0000-0000857A0000}"/>
    <cellStyle name="Assumptions Center Date_bSum" xfId="31379" xr:uid="{00000000-0005-0000-0000-0000867A0000}"/>
    <cellStyle name="Assumptions Center Multiple" xfId="31380" xr:uid="{00000000-0005-0000-0000-0000877A0000}"/>
    <cellStyle name="Assumptions Center Multiple 2" xfId="31381" xr:uid="{00000000-0005-0000-0000-0000887A0000}"/>
    <cellStyle name="Assumptions Center Multiple_bSum" xfId="31382" xr:uid="{00000000-0005-0000-0000-0000897A0000}"/>
    <cellStyle name="Assumptions Center Number" xfId="31383" xr:uid="{00000000-0005-0000-0000-00008A7A0000}"/>
    <cellStyle name="Assumptions Center Number 2" xfId="31384" xr:uid="{00000000-0005-0000-0000-00008B7A0000}"/>
    <cellStyle name="Assumptions Center Number_bSum" xfId="31385" xr:uid="{00000000-0005-0000-0000-00008C7A0000}"/>
    <cellStyle name="Assumptions Center Percentage" xfId="31386" xr:uid="{00000000-0005-0000-0000-00008D7A0000}"/>
    <cellStyle name="Assumptions Center Percentage 2" xfId="31387" xr:uid="{00000000-0005-0000-0000-00008E7A0000}"/>
    <cellStyle name="Assumptions Center Percentage_bSum" xfId="31388" xr:uid="{00000000-0005-0000-0000-00008F7A0000}"/>
    <cellStyle name="Assumptions Center Year" xfId="31389" xr:uid="{00000000-0005-0000-0000-0000907A0000}"/>
    <cellStyle name="Assumptions Center Year 2" xfId="31390" xr:uid="{00000000-0005-0000-0000-0000917A0000}"/>
    <cellStyle name="Assumptions Center Year_bSum" xfId="31391" xr:uid="{00000000-0005-0000-0000-0000927A0000}"/>
    <cellStyle name="Assumptions Heading" xfId="31392" xr:uid="{00000000-0005-0000-0000-0000937A0000}"/>
    <cellStyle name="Assumptions Heading 2" xfId="31393" xr:uid="{00000000-0005-0000-0000-0000947A0000}"/>
    <cellStyle name="Assumptions Heading_bSum" xfId="31394" xr:uid="{00000000-0005-0000-0000-0000957A0000}"/>
    <cellStyle name="Assumptions Right Currency" xfId="31395" xr:uid="{00000000-0005-0000-0000-0000967A0000}"/>
    <cellStyle name="Assumptions Right Currency 2" xfId="31396" xr:uid="{00000000-0005-0000-0000-0000977A0000}"/>
    <cellStyle name="Assumptions Right Currency_bSum" xfId="31397" xr:uid="{00000000-0005-0000-0000-0000987A0000}"/>
    <cellStyle name="Assumptions Right Date" xfId="31398" xr:uid="{00000000-0005-0000-0000-0000997A0000}"/>
    <cellStyle name="Assumptions Right Date 2" xfId="31399" xr:uid="{00000000-0005-0000-0000-00009A7A0000}"/>
    <cellStyle name="Assumptions Right Date_bSum" xfId="31400" xr:uid="{00000000-0005-0000-0000-00009B7A0000}"/>
    <cellStyle name="Assumptions Right Multiple" xfId="31401" xr:uid="{00000000-0005-0000-0000-00009C7A0000}"/>
    <cellStyle name="Assumptions Right Multiple 2" xfId="31402" xr:uid="{00000000-0005-0000-0000-00009D7A0000}"/>
    <cellStyle name="Assumptions Right Multiple_bSum" xfId="31403" xr:uid="{00000000-0005-0000-0000-00009E7A0000}"/>
    <cellStyle name="Assumptions Right Number" xfId="31404" xr:uid="{00000000-0005-0000-0000-00009F7A0000}"/>
    <cellStyle name="Assumptions Right Number 2" xfId="31405" xr:uid="{00000000-0005-0000-0000-0000A07A0000}"/>
    <cellStyle name="Assumptions Right Number_bSum" xfId="31406" xr:uid="{00000000-0005-0000-0000-0000A17A0000}"/>
    <cellStyle name="Assumptions Right Percentage" xfId="31407" xr:uid="{00000000-0005-0000-0000-0000A27A0000}"/>
    <cellStyle name="Assumptions Right Percentage 2" xfId="31408" xr:uid="{00000000-0005-0000-0000-0000A37A0000}"/>
    <cellStyle name="Assumptions Right Percentage_bSum" xfId="31409" xr:uid="{00000000-0005-0000-0000-0000A47A0000}"/>
    <cellStyle name="Assumptions Right Year" xfId="31410" xr:uid="{00000000-0005-0000-0000-0000A57A0000}"/>
    <cellStyle name="Assumptions Right Year 2" xfId="31411" xr:uid="{00000000-0005-0000-0000-0000A67A0000}"/>
    <cellStyle name="Assumptions Right Year_bSum" xfId="31412" xr:uid="{00000000-0005-0000-0000-0000A77A0000}"/>
    <cellStyle name="AUD" xfId="31413" xr:uid="{00000000-0005-0000-0000-0000A87A0000}"/>
    <cellStyle name="b" xfId="31414" xr:uid="{00000000-0005-0000-0000-0000A97A0000}"/>
    <cellStyle name="b 2" xfId="31415" xr:uid="{00000000-0005-0000-0000-0000AA7A0000}"/>
    <cellStyle name="B&amp;B_Comma" xfId="31416" xr:uid="{00000000-0005-0000-0000-0000AB7A0000}"/>
    <cellStyle name="b_~3540048" xfId="31417" xr:uid="{00000000-0005-0000-0000-0000AC7A0000}"/>
    <cellStyle name="b_~3540048 2" xfId="31418" xr:uid="{00000000-0005-0000-0000-0000AD7A0000}"/>
    <cellStyle name="b_~3540048 2_Hatchet Ridge Debt Profiles" xfId="31419" xr:uid="{00000000-0005-0000-0000-0000AE7A0000}"/>
    <cellStyle name="b_~3540048_Hatchet Ridge Debt Profiles" xfId="31420" xr:uid="{00000000-0005-0000-0000-0000AF7A0000}"/>
    <cellStyle name="b_bSum" xfId="31421" xr:uid="{00000000-0005-0000-0000-0000B07A0000}"/>
    <cellStyle name="b_bSum_Hatchet Ridge Debt Profiles" xfId="31422" xr:uid="{00000000-0005-0000-0000-0000B17A0000}"/>
    <cellStyle name="b_fOp" xfId="31423" xr:uid="{00000000-0005-0000-0000-0000B27A0000}"/>
    <cellStyle name="b_fOp_Hatchet Ridge Debt Profiles" xfId="31424" xr:uid="{00000000-0005-0000-0000-0000B37A0000}"/>
    <cellStyle name="background" xfId="31425" xr:uid="{00000000-0005-0000-0000-0000B47A0000}"/>
    <cellStyle name="background 2" xfId="31426" xr:uid="{00000000-0005-0000-0000-0000B57A0000}"/>
    <cellStyle name="background 3" xfId="31427" xr:uid="{00000000-0005-0000-0000-0000B67A0000}"/>
    <cellStyle name="Bad 10" xfId="31428" xr:uid="{00000000-0005-0000-0000-0000B77A0000}"/>
    <cellStyle name="Bad 11" xfId="31429" xr:uid="{00000000-0005-0000-0000-0000B87A0000}"/>
    <cellStyle name="Bad 2" xfId="31430" xr:uid="{00000000-0005-0000-0000-0000B97A0000}"/>
    <cellStyle name="Bad 2 2" xfId="31431" xr:uid="{00000000-0005-0000-0000-0000BA7A0000}"/>
    <cellStyle name="Bad 2 3" xfId="31432" xr:uid="{00000000-0005-0000-0000-0000BB7A0000}"/>
    <cellStyle name="Bad 2 4" xfId="31433" xr:uid="{00000000-0005-0000-0000-0000BC7A0000}"/>
    <cellStyle name="Bad 3" xfId="31434" xr:uid="{00000000-0005-0000-0000-0000BD7A0000}"/>
    <cellStyle name="Bad 3 2" xfId="31435" xr:uid="{00000000-0005-0000-0000-0000BE7A0000}"/>
    <cellStyle name="Bad 3 3" xfId="31436" xr:uid="{00000000-0005-0000-0000-0000BF7A0000}"/>
    <cellStyle name="Bad 4" xfId="31437" xr:uid="{00000000-0005-0000-0000-0000C07A0000}"/>
    <cellStyle name="Bad 5" xfId="31438" xr:uid="{00000000-0005-0000-0000-0000C17A0000}"/>
    <cellStyle name="Bad 6" xfId="31439" xr:uid="{00000000-0005-0000-0000-0000C27A0000}"/>
    <cellStyle name="Bad 7" xfId="31440" xr:uid="{00000000-0005-0000-0000-0000C37A0000}"/>
    <cellStyle name="Bad 8" xfId="31441" xr:uid="{00000000-0005-0000-0000-0000C47A0000}"/>
    <cellStyle name="Bad 9" xfId="31442" xr:uid="{00000000-0005-0000-0000-0000C57A0000}"/>
    <cellStyle name="BalanceSheet" xfId="31443" xr:uid="{00000000-0005-0000-0000-0000C67A0000}"/>
    <cellStyle name="Basic" xfId="31444" xr:uid="{00000000-0005-0000-0000-0000C77A0000}"/>
    <cellStyle name="Basic - Style1" xfId="31445" xr:uid="{00000000-0005-0000-0000-0000C87A0000}"/>
    <cellStyle name="BB-Heading1" xfId="31446" xr:uid="{00000000-0005-0000-0000-0000C97A0000}"/>
    <cellStyle name="BB-Heading3" xfId="31447" xr:uid="{00000000-0005-0000-0000-0000CA7A0000}"/>
    <cellStyle name="BlackStrike" xfId="31448" xr:uid="{00000000-0005-0000-0000-0000CB7A0000}"/>
    <cellStyle name="BlackText" xfId="31449" xr:uid="{00000000-0005-0000-0000-0000CC7A0000}"/>
    <cellStyle name="blank" xfId="31450" xr:uid="{00000000-0005-0000-0000-0000CD7A0000}"/>
    <cellStyle name="Blank 10" xfId="31451" xr:uid="{00000000-0005-0000-0000-0000CE7A0000}"/>
    <cellStyle name="Blank 10 2" xfId="31452" xr:uid="{00000000-0005-0000-0000-0000CF7A0000}"/>
    <cellStyle name="Blank 11" xfId="31453" xr:uid="{00000000-0005-0000-0000-0000D07A0000}"/>
    <cellStyle name="blank 12" xfId="31454" xr:uid="{00000000-0005-0000-0000-0000D17A0000}"/>
    <cellStyle name="blank 13" xfId="31455" xr:uid="{00000000-0005-0000-0000-0000D27A0000}"/>
    <cellStyle name="blank 14" xfId="31456" xr:uid="{00000000-0005-0000-0000-0000D37A0000}"/>
    <cellStyle name="blank 15" xfId="31457" xr:uid="{00000000-0005-0000-0000-0000D47A0000}"/>
    <cellStyle name="blank 16" xfId="31458" xr:uid="{00000000-0005-0000-0000-0000D57A0000}"/>
    <cellStyle name="blank 17" xfId="31459" xr:uid="{00000000-0005-0000-0000-0000D67A0000}"/>
    <cellStyle name="blank 2" xfId="31460" xr:uid="{00000000-0005-0000-0000-0000D77A0000}"/>
    <cellStyle name="blank 2 2" xfId="31461" xr:uid="{00000000-0005-0000-0000-0000D87A0000}"/>
    <cellStyle name="Blank 3" xfId="31462" xr:uid="{00000000-0005-0000-0000-0000D97A0000}"/>
    <cellStyle name="Blank 3 2" xfId="31463" xr:uid="{00000000-0005-0000-0000-0000DA7A0000}"/>
    <cellStyle name="Blank 3 2 2" xfId="31464" xr:uid="{00000000-0005-0000-0000-0000DB7A0000}"/>
    <cellStyle name="Blank 3 3" xfId="31465" xr:uid="{00000000-0005-0000-0000-0000DC7A0000}"/>
    <cellStyle name="Blank 3 3 2" xfId="31466" xr:uid="{00000000-0005-0000-0000-0000DD7A0000}"/>
    <cellStyle name="Blank 3 4" xfId="31467" xr:uid="{00000000-0005-0000-0000-0000DE7A0000}"/>
    <cellStyle name="Blank 4" xfId="31468" xr:uid="{00000000-0005-0000-0000-0000DF7A0000}"/>
    <cellStyle name="Blank 4 2" xfId="31469" xr:uid="{00000000-0005-0000-0000-0000E07A0000}"/>
    <cellStyle name="Blank 4 2 2" xfId="31470" xr:uid="{00000000-0005-0000-0000-0000E17A0000}"/>
    <cellStyle name="Blank 4 3" xfId="31471" xr:uid="{00000000-0005-0000-0000-0000E27A0000}"/>
    <cellStyle name="Blank 4 3 2" xfId="31472" xr:uid="{00000000-0005-0000-0000-0000E37A0000}"/>
    <cellStyle name="Blank 4 4" xfId="31473" xr:uid="{00000000-0005-0000-0000-0000E47A0000}"/>
    <cellStyle name="Blank 5" xfId="31474" xr:uid="{00000000-0005-0000-0000-0000E57A0000}"/>
    <cellStyle name="Blank 5 2" xfId="31475" xr:uid="{00000000-0005-0000-0000-0000E67A0000}"/>
    <cellStyle name="Blank 5 2 2" xfId="31476" xr:uid="{00000000-0005-0000-0000-0000E77A0000}"/>
    <cellStyle name="Blank 5 3" xfId="31477" xr:uid="{00000000-0005-0000-0000-0000E87A0000}"/>
    <cellStyle name="Blank 5 3 2" xfId="31478" xr:uid="{00000000-0005-0000-0000-0000E97A0000}"/>
    <cellStyle name="Blank 5 4" xfId="31479" xr:uid="{00000000-0005-0000-0000-0000EA7A0000}"/>
    <cellStyle name="Blank 6" xfId="31480" xr:uid="{00000000-0005-0000-0000-0000EB7A0000}"/>
    <cellStyle name="Blank 6 2" xfId="31481" xr:uid="{00000000-0005-0000-0000-0000EC7A0000}"/>
    <cellStyle name="Blank 6 2 2" xfId="31482" xr:uid="{00000000-0005-0000-0000-0000ED7A0000}"/>
    <cellStyle name="Blank 6 3" xfId="31483" xr:uid="{00000000-0005-0000-0000-0000EE7A0000}"/>
    <cellStyle name="Blank 6 3 2" xfId="31484" xr:uid="{00000000-0005-0000-0000-0000EF7A0000}"/>
    <cellStyle name="Blank 6 4" xfId="31485" xr:uid="{00000000-0005-0000-0000-0000F07A0000}"/>
    <cellStyle name="Blank 7" xfId="31486" xr:uid="{00000000-0005-0000-0000-0000F17A0000}"/>
    <cellStyle name="Blank 7 2" xfId="31487" xr:uid="{00000000-0005-0000-0000-0000F27A0000}"/>
    <cellStyle name="Blank 8" xfId="31488" xr:uid="{00000000-0005-0000-0000-0000F37A0000}"/>
    <cellStyle name="Blank 8 2" xfId="31489" xr:uid="{00000000-0005-0000-0000-0000F47A0000}"/>
    <cellStyle name="Blank 9" xfId="31490" xr:uid="{00000000-0005-0000-0000-0000F57A0000}"/>
    <cellStyle name="Blank 9 2" xfId="31491" xr:uid="{00000000-0005-0000-0000-0000F67A0000}"/>
    <cellStyle name="blank_Balance sheet-working file" xfId="31492" xr:uid="{00000000-0005-0000-0000-0000F77A0000}"/>
    <cellStyle name="bld-li - Style4" xfId="31493" xr:uid="{00000000-0005-0000-0000-0000F87A0000}"/>
    <cellStyle name="blue" xfId="31494" xr:uid="{00000000-0005-0000-0000-0000F97A0000}"/>
    <cellStyle name="bluenodec" xfId="31495" xr:uid="{00000000-0005-0000-0000-0000FA7A0000}"/>
    <cellStyle name="bluepercent" xfId="31496" xr:uid="{00000000-0005-0000-0000-0000FB7A0000}"/>
    <cellStyle name="Body" xfId="31497" xr:uid="{00000000-0005-0000-0000-0000FC7A0000}"/>
    <cellStyle name="Body text" xfId="31498" xr:uid="{00000000-0005-0000-0000-0000FD7A0000}"/>
    <cellStyle name="Body_$Dollars" xfId="31499" xr:uid="{00000000-0005-0000-0000-0000FE7A0000}"/>
    <cellStyle name="Bold/Border" xfId="31500" xr:uid="{00000000-0005-0000-0000-0000FF7A0000}"/>
    <cellStyle name="Bold/Border 2" xfId="31501" xr:uid="{00000000-0005-0000-0000-0000007B0000}"/>
    <cellStyle name="Bold/Border 2 2" xfId="31502" xr:uid="{00000000-0005-0000-0000-0000017B0000}"/>
    <cellStyle name="Bold/Border 2 2 2" xfId="31503" xr:uid="{00000000-0005-0000-0000-0000027B0000}"/>
    <cellStyle name="Bold/Border 2 2 2 2" xfId="31504" xr:uid="{00000000-0005-0000-0000-0000037B0000}"/>
    <cellStyle name="Bold/Border 2 2 2 2 2" xfId="31505" xr:uid="{00000000-0005-0000-0000-0000047B0000}"/>
    <cellStyle name="Bold/Border 2 2 3" xfId="31506" xr:uid="{00000000-0005-0000-0000-0000057B0000}"/>
    <cellStyle name="Bold/Border 2 2 3 2" xfId="31507" xr:uid="{00000000-0005-0000-0000-0000067B0000}"/>
    <cellStyle name="Bold/Border 2 2 3 2 2" xfId="31508" xr:uid="{00000000-0005-0000-0000-0000077B0000}"/>
    <cellStyle name="Bold/Border 2 2 4" xfId="31509" xr:uid="{00000000-0005-0000-0000-0000087B0000}"/>
    <cellStyle name="Bold/Border 2 2 4 2" xfId="31510" xr:uid="{00000000-0005-0000-0000-0000097B0000}"/>
    <cellStyle name="Bold/Border 2 3" xfId="31511" xr:uid="{00000000-0005-0000-0000-00000A7B0000}"/>
    <cellStyle name="Bold/Border 2 3 2" xfId="31512" xr:uid="{00000000-0005-0000-0000-00000B7B0000}"/>
    <cellStyle name="Bold/Border 2 3 2 2" xfId="31513" xr:uid="{00000000-0005-0000-0000-00000C7B0000}"/>
    <cellStyle name="Bold/Border 2 4" xfId="31514" xr:uid="{00000000-0005-0000-0000-00000D7B0000}"/>
    <cellStyle name="Bold/Border 2 4 2" xfId="31515" xr:uid="{00000000-0005-0000-0000-00000E7B0000}"/>
    <cellStyle name="Bold/Border 2 4 2 2" xfId="31516" xr:uid="{00000000-0005-0000-0000-00000F7B0000}"/>
    <cellStyle name="Bold/Border 2 5" xfId="31517" xr:uid="{00000000-0005-0000-0000-0000107B0000}"/>
    <cellStyle name="Bold/Border 2 5 2" xfId="31518" xr:uid="{00000000-0005-0000-0000-0000117B0000}"/>
    <cellStyle name="Bold/Border 3" xfId="31519" xr:uid="{00000000-0005-0000-0000-0000127B0000}"/>
    <cellStyle name="Bold/Border 3 2" xfId="31520" xr:uid="{00000000-0005-0000-0000-0000137B0000}"/>
    <cellStyle name="Bold/Border 3 2 2" xfId="31521" xr:uid="{00000000-0005-0000-0000-0000147B0000}"/>
    <cellStyle name="Bold/Border 3 2 2 2" xfId="31522" xr:uid="{00000000-0005-0000-0000-0000157B0000}"/>
    <cellStyle name="Bold/Border 3 3" xfId="31523" xr:uid="{00000000-0005-0000-0000-0000167B0000}"/>
    <cellStyle name="Bold/Border 3 3 2" xfId="31524" xr:uid="{00000000-0005-0000-0000-0000177B0000}"/>
    <cellStyle name="Bold/Border 3 3 2 2" xfId="31525" xr:uid="{00000000-0005-0000-0000-0000187B0000}"/>
    <cellStyle name="Bold/Border 3 4" xfId="31526" xr:uid="{00000000-0005-0000-0000-0000197B0000}"/>
    <cellStyle name="Bold/Border 3 4 2" xfId="31527" xr:uid="{00000000-0005-0000-0000-00001A7B0000}"/>
    <cellStyle name="Bold/Border 4" xfId="31528" xr:uid="{00000000-0005-0000-0000-00001B7B0000}"/>
    <cellStyle name="Bold/Border 4 2" xfId="31529" xr:uid="{00000000-0005-0000-0000-00001C7B0000}"/>
    <cellStyle name="Bold/Border 4 2 2" xfId="31530" xr:uid="{00000000-0005-0000-0000-00001D7B0000}"/>
    <cellStyle name="Bold/Border 5" xfId="31531" xr:uid="{00000000-0005-0000-0000-00001E7B0000}"/>
    <cellStyle name="Bold/Border 5 2" xfId="31532" xr:uid="{00000000-0005-0000-0000-00001F7B0000}"/>
    <cellStyle name="Bold/Border 5 2 2" xfId="31533" xr:uid="{00000000-0005-0000-0000-0000207B0000}"/>
    <cellStyle name="Bold/Border 6" xfId="31534" xr:uid="{00000000-0005-0000-0000-0000217B0000}"/>
    <cellStyle name="Bold/Border 6 2" xfId="31535" xr:uid="{00000000-0005-0000-0000-0000227B0000}"/>
    <cellStyle name="BoldText" xfId="31536" xr:uid="{00000000-0005-0000-0000-0000237B0000}"/>
    <cellStyle name="Border" xfId="31537" xr:uid="{00000000-0005-0000-0000-0000247B0000}"/>
    <cellStyle name="Border 2" xfId="31538" xr:uid="{00000000-0005-0000-0000-0000257B0000}"/>
    <cellStyle name="Border 2 2" xfId="31539" xr:uid="{00000000-0005-0000-0000-0000267B0000}"/>
    <cellStyle name="Border 2 2 2" xfId="31540" xr:uid="{00000000-0005-0000-0000-0000277B0000}"/>
    <cellStyle name="Border 2 3" xfId="31541" xr:uid="{00000000-0005-0000-0000-0000287B0000}"/>
    <cellStyle name="Border 2 4" xfId="31542" xr:uid="{00000000-0005-0000-0000-0000297B0000}"/>
    <cellStyle name="Border 3" xfId="31543" xr:uid="{00000000-0005-0000-0000-00002A7B0000}"/>
    <cellStyle name="Border 3 2" xfId="31544" xr:uid="{00000000-0005-0000-0000-00002B7B0000}"/>
    <cellStyle name="Border 3 2 2" xfId="31545" xr:uid="{00000000-0005-0000-0000-00002C7B0000}"/>
    <cellStyle name="Border 3 3" xfId="31546" xr:uid="{00000000-0005-0000-0000-00002D7B0000}"/>
    <cellStyle name="Border 3 4" xfId="31547" xr:uid="{00000000-0005-0000-0000-00002E7B0000}"/>
    <cellStyle name="Border 4" xfId="31548" xr:uid="{00000000-0005-0000-0000-00002F7B0000}"/>
    <cellStyle name="Border 4 2" xfId="31549" xr:uid="{00000000-0005-0000-0000-0000307B0000}"/>
    <cellStyle name="Border 5" xfId="31550" xr:uid="{00000000-0005-0000-0000-0000317B0000}"/>
    <cellStyle name="Border 6" xfId="31551" xr:uid="{00000000-0005-0000-0000-0000327B0000}"/>
    <cellStyle name="Border Heavy" xfId="31552" xr:uid="{00000000-0005-0000-0000-0000337B0000}"/>
    <cellStyle name="Border Heavy 2" xfId="31553" xr:uid="{00000000-0005-0000-0000-0000347B0000}"/>
    <cellStyle name="Border Heavy 2 2" xfId="31554" xr:uid="{00000000-0005-0000-0000-0000357B0000}"/>
    <cellStyle name="Border Heavy 3" xfId="31555" xr:uid="{00000000-0005-0000-0000-0000367B0000}"/>
    <cellStyle name="Border Heavy 4" xfId="31556" xr:uid="{00000000-0005-0000-0000-0000377B0000}"/>
    <cellStyle name="Border Heavy_Recon Log" xfId="31557" xr:uid="{00000000-0005-0000-0000-0000387B0000}"/>
    <cellStyle name="Border Thin" xfId="31558" xr:uid="{00000000-0005-0000-0000-0000397B0000}"/>
    <cellStyle name="Border Thin 2" xfId="31559" xr:uid="{00000000-0005-0000-0000-00003A7B0000}"/>
    <cellStyle name="Border Thin 2 2" xfId="31560" xr:uid="{00000000-0005-0000-0000-00003B7B0000}"/>
    <cellStyle name="Border Thin 2 2 2" xfId="31561" xr:uid="{00000000-0005-0000-0000-00003C7B0000}"/>
    <cellStyle name="Border Thin 2 3" xfId="31562" xr:uid="{00000000-0005-0000-0000-00003D7B0000}"/>
    <cellStyle name="Border Thin 3" xfId="31563" xr:uid="{00000000-0005-0000-0000-00003E7B0000}"/>
    <cellStyle name="Border Thin 3 2" xfId="31564" xr:uid="{00000000-0005-0000-0000-00003F7B0000}"/>
    <cellStyle name="Border Thin 4" xfId="31565" xr:uid="{00000000-0005-0000-0000-0000407B0000}"/>
    <cellStyle name="Border Thin_Recon Log" xfId="31566" xr:uid="{00000000-0005-0000-0000-0000417B0000}"/>
    <cellStyle name="Border_2005-02-1Tracking M-Caprock v13" xfId="31567" xr:uid="{00000000-0005-0000-0000-0000427B0000}"/>
    <cellStyle name="Borrower" xfId="31568" xr:uid="{00000000-0005-0000-0000-0000437B0000}"/>
    <cellStyle name="Bottom Edge" xfId="31569" xr:uid="{00000000-0005-0000-0000-0000447B0000}"/>
    <cellStyle name="Bottom Edge 2" xfId="31570" xr:uid="{00000000-0005-0000-0000-0000457B0000}"/>
    <cellStyle name="Bottom Edge 2 2" xfId="31571" xr:uid="{00000000-0005-0000-0000-0000467B0000}"/>
    <cellStyle name="Bottom Edge 2 2 2" xfId="31572" xr:uid="{00000000-0005-0000-0000-0000477B0000}"/>
    <cellStyle name="Bottom Edge 2 3" xfId="31573" xr:uid="{00000000-0005-0000-0000-0000487B0000}"/>
    <cellStyle name="Bottom Edge 2 3 2" xfId="31574" xr:uid="{00000000-0005-0000-0000-0000497B0000}"/>
    <cellStyle name="Bottom Edge 2 4" xfId="31575" xr:uid="{00000000-0005-0000-0000-00004A7B0000}"/>
    <cellStyle name="Bottom Edge 3" xfId="31576" xr:uid="{00000000-0005-0000-0000-00004B7B0000}"/>
    <cellStyle name="Bottom Edge 3 2" xfId="31577" xr:uid="{00000000-0005-0000-0000-00004C7B0000}"/>
    <cellStyle name="Bottom Edge 4" xfId="31578" xr:uid="{00000000-0005-0000-0000-00004D7B0000}"/>
    <cellStyle name="Bottom Edge 4 2" xfId="31579" xr:uid="{00000000-0005-0000-0000-00004E7B0000}"/>
    <cellStyle name="Bottom Edge 5" xfId="31580" xr:uid="{00000000-0005-0000-0000-00004F7B0000}"/>
    <cellStyle name="Bottom Edge_Hatchet Ridge Debt Profiles" xfId="31581" xr:uid="{00000000-0005-0000-0000-0000507B0000}"/>
    <cellStyle name="bp--" xfId="31582" xr:uid="{00000000-0005-0000-0000-0000517B0000}"/>
    <cellStyle name="British Pound" xfId="31583" xr:uid="{00000000-0005-0000-0000-0000527B0000}"/>
    <cellStyle name="Bud Sum Normal" xfId="31584" xr:uid="{00000000-0005-0000-0000-0000537B0000}"/>
    <cellStyle name="Budget" xfId="31585" xr:uid="{00000000-0005-0000-0000-0000547B0000}"/>
    <cellStyle name="Bullet" xfId="31586" xr:uid="{00000000-0005-0000-0000-0000557B0000}"/>
    <cellStyle name="Business Description" xfId="31587" xr:uid="{00000000-0005-0000-0000-0000567B0000}"/>
    <cellStyle name="C?AØ_Spectre_23_Mar_00" xfId="31588" xr:uid="{00000000-0005-0000-0000-0000577B0000}"/>
    <cellStyle name="C¡ÍA¨ª_Spectre_23_Mar_00" xfId="31589" xr:uid="{00000000-0005-0000-0000-0000587B0000}"/>
    <cellStyle name="C00A" xfId="31590" xr:uid="{00000000-0005-0000-0000-0000597B0000}"/>
    <cellStyle name="C00A 2" xfId="31591" xr:uid="{00000000-0005-0000-0000-00005A7B0000}"/>
    <cellStyle name="C00A 2 2" xfId="31592" xr:uid="{00000000-0005-0000-0000-00005B7B0000}"/>
    <cellStyle name="C00A 3" xfId="31593" xr:uid="{00000000-0005-0000-0000-00005C7B0000}"/>
    <cellStyle name="C00B" xfId="31594" xr:uid="{00000000-0005-0000-0000-00005D7B0000}"/>
    <cellStyle name="C00B 2" xfId="31595" xr:uid="{00000000-0005-0000-0000-00005E7B0000}"/>
    <cellStyle name="C00B 3" xfId="31596" xr:uid="{00000000-0005-0000-0000-00005F7B0000}"/>
    <cellStyle name="C00L" xfId="31597" xr:uid="{00000000-0005-0000-0000-0000607B0000}"/>
    <cellStyle name="C00L 2" xfId="31598" xr:uid="{00000000-0005-0000-0000-0000617B0000}"/>
    <cellStyle name="C00L 2 2" xfId="31599" xr:uid="{00000000-0005-0000-0000-0000627B0000}"/>
    <cellStyle name="C00L 2 2 2" xfId="31600" xr:uid="{00000000-0005-0000-0000-0000637B0000}"/>
    <cellStyle name="C00L 2 2 2 2" xfId="31601" xr:uid="{00000000-0005-0000-0000-0000647B0000}"/>
    <cellStyle name="C00L 2 2 2 2 2" xfId="31602" xr:uid="{00000000-0005-0000-0000-0000657B0000}"/>
    <cellStyle name="C00L 2 2 2 2 2 2" xfId="31603" xr:uid="{00000000-0005-0000-0000-0000667B0000}"/>
    <cellStyle name="C00L 2 2 2 2 3" xfId="31604" xr:uid="{00000000-0005-0000-0000-0000677B0000}"/>
    <cellStyle name="C00L 2 2 2 3" xfId="31605" xr:uid="{00000000-0005-0000-0000-0000687B0000}"/>
    <cellStyle name="C00L 2 2 2 3 2" xfId="31606" xr:uid="{00000000-0005-0000-0000-0000697B0000}"/>
    <cellStyle name="C00L 2 2 2 4" xfId="31607" xr:uid="{00000000-0005-0000-0000-00006A7B0000}"/>
    <cellStyle name="C00L 2 2 3" xfId="31608" xr:uid="{00000000-0005-0000-0000-00006B7B0000}"/>
    <cellStyle name="C00L 2 2 3 2" xfId="31609" xr:uid="{00000000-0005-0000-0000-00006C7B0000}"/>
    <cellStyle name="C00L 2 2 3 2 2" xfId="31610" xr:uid="{00000000-0005-0000-0000-00006D7B0000}"/>
    <cellStyle name="C00L 2 2 3 3" xfId="31611" xr:uid="{00000000-0005-0000-0000-00006E7B0000}"/>
    <cellStyle name="C00L 2 2 4" xfId="31612" xr:uid="{00000000-0005-0000-0000-00006F7B0000}"/>
    <cellStyle name="C00L 2 2 4 2" xfId="31613" xr:uid="{00000000-0005-0000-0000-0000707B0000}"/>
    <cellStyle name="C00L 2 2 5" xfId="31614" xr:uid="{00000000-0005-0000-0000-0000717B0000}"/>
    <cellStyle name="C00L 2 3" xfId="31615" xr:uid="{00000000-0005-0000-0000-0000727B0000}"/>
    <cellStyle name="C00L 2 3 2" xfId="31616" xr:uid="{00000000-0005-0000-0000-0000737B0000}"/>
    <cellStyle name="C00L 2 3 2 2" xfId="31617" xr:uid="{00000000-0005-0000-0000-0000747B0000}"/>
    <cellStyle name="C00L 2 3 2 2 2" xfId="31618" xr:uid="{00000000-0005-0000-0000-0000757B0000}"/>
    <cellStyle name="C00L 2 3 2 3" xfId="31619" xr:uid="{00000000-0005-0000-0000-0000767B0000}"/>
    <cellStyle name="C00L 2 3 3" xfId="31620" xr:uid="{00000000-0005-0000-0000-0000777B0000}"/>
    <cellStyle name="C00L 2 3 3 2" xfId="31621" xr:uid="{00000000-0005-0000-0000-0000787B0000}"/>
    <cellStyle name="C00L 2 3 4" xfId="31622" xr:uid="{00000000-0005-0000-0000-0000797B0000}"/>
    <cellStyle name="C00L 2 4" xfId="31623" xr:uid="{00000000-0005-0000-0000-00007A7B0000}"/>
    <cellStyle name="C00L 2 4 2" xfId="31624" xr:uid="{00000000-0005-0000-0000-00007B7B0000}"/>
    <cellStyle name="C00L 2 4 2 2" xfId="31625" xr:uid="{00000000-0005-0000-0000-00007C7B0000}"/>
    <cellStyle name="C00L 2 4 3" xfId="31626" xr:uid="{00000000-0005-0000-0000-00007D7B0000}"/>
    <cellStyle name="C00L 2 5" xfId="31627" xr:uid="{00000000-0005-0000-0000-00007E7B0000}"/>
    <cellStyle name="C00L 2 5 2" xfId="31628" xr:uid="{00000000-0005-0000-0000-00007F7B0000}"/>
    <cellStyle name="C00L 2 6" xfId="31629" xr:uid="{00000000-0005-0000-0000-0000807B0000}"/>
    <cellStyle name="C00L 3" xfId="31630" xr:uid="{00000000-0005-0000-0000-0000817B0000}"/>
    <cellStyle name="C00L 3 2" xfId="31631" xr:uid="{00000000-0005-0000-0000-0000827B0000}"/>
    <cellStyle name="C00L 3 2 2" xfId="31632" xr:uid="{00000000-0005-0000-0000-0000837B0000}"/>
    <cellStyle name="C00L 3 2 2 2" xfId="31633" xr:uid="{00000000-0005-0000-0000-0000847B0000}"/>
    <cellStyle name="C00L 3 2 2 2 2" xfId="31634" xr:uid="{00000000-0005-0000-0000-0000857B0000}"/>
    <cellStyle name="C00L 3 2 2 3" xfId="31635" xr:uid="{00000000-0005-0000-0000-0000867B0000}"/>
    <cellStyle name="C00L 3 2 3" xfId="31636" xr:uid="{00000000-0005-0000-0000-0000877B0000}"/>
    <cellStyle name="C00L 3 2 3 2" xfId="31637" xr:uid="{00000000-0005-0000-0000-0000887B0000}"/>
    <cellStyle name="C00L 3 2 4" xfId="31638" xr:uid="{00000000-0005-0000-0000-0000897B0000}"/>
    <cellStyle name="C00L 3 3" xfId="31639" xr:uid="{00000000-0005-0000-0000-00008A7B0000}"/>
    <cellStyle name="C00L 3 3 2" xfId="31640" xr:uid="{00000000-0005-0000-0000-00008B7B0000}"/>
    <cellStyle name="C00L 3 3 2 2" xfId="31641" xr:uid="{00000000-0005-0000-0000-00008C7B0000}"/>
    <cellStyle name="C00L 3 3 3" xfId="31642" xr:uid="{00000000-0005-0000-0000-00008D7B0000}"/>
    <cellStyle name="C00L 3 4" xfId="31643" xr:uid="{00000000-0005-0000-0000-00008E7B0000}"/>
    <cellStyle name="C00L 3 4 2" xfId="31644" xr:uid="{00000000-0005-0000-0000-00008F7B0000}"/>
    <cellStyle name="C00L 3 5" xfId="31645" xr:uid="{00000000-0005-0000-0000-0000907B0000}"/>
    <cellStyle name="C00L 4" xfId="31646" xr:uid="{00000000-0005-0000-0000-0000917B0000}"/>
    <cellStyle name="C00L 4 2" xfId="31647" xr:uid="{00000000-0005-0000-0000-0000927B0000}"/>
    <cellStyle name="C00L 4 2 2" xfId="31648" xr:uid="{00000000-0005-0000-0000-0000937B0000}"/>
    <cellStyle name="C00L 4 2 2 2" xfId="31649" xr:uid="{00000000-0005-0000-0000-0000947B0000}"/>
    <cellStyle name="C00L 4 2 3" xfId="31650" xr:uid="{00000000-0005-0000-0000-0000957B0000}"/>
    <cellStyle name="C00L 4 3" xfId="31651" xr:uid="{00000000-0005-0000-0000-0000967B0000}"/>
    <cellStyle name="C00L 4 3 2" xfId="31652" xr:uid="{00000000-0005-0000-0000-0000977B0000}"/>
    <cellStyle name="C00L 4 4" xfId="31653" xr:uid="{00000000-0005-0000-0000-0000987B0000}"/>
    <cellStyle name="C00L 5" xfId="31654" xr:uid="{00000000-0005-0000-0000-0000997B0000}"/>
    <cellStyle name="C00L 5 2" xfId="31655" xr:uid="{00000000-0005-0000-0000-00009A7B0000}"/>
    <cellStyle name="C00L 5 2 2" xfId="31656" xr:uid="{00000000-0005-0000-0000-00009B7B0000}"/>
    <cellStyle name="C00L 5 3" xfId="31657" xr:uid="{00000000-0005-0000-0000-00009C7B0000}"/>
    <cellStyle name="C00L 6" xfId="31658" xr:uid="{00000000-0005-0000-0000-00009D7B0000}"/>
    <cellStyle name="C00L_bSum" xfId="31659" xr:uid="{00000000-0005-0000-0000-00009E7B0000}"/>
    <cellStyle name="C01A" xfId="31660" xr:uid="{00000000-0005-0000-0000-00009F7B0000}"/>
    <cellStyle name="C01A 2" xfId="31661" xr:uid="{00000000-0005-0000-0000-0000A07B0000}"/>
    <cellStyle name="C01A 3" xfId="31662" xr:uid="{00000000-0005-0000-0000-0000A17B0000}"/>
    <cellStyle name="C01A 4" xfId="31663" xr:uid="{00000000-0005-0000-0000-0000A27B0000}"/>
    <cellStyle name="C01A 5" xfId="31664" xr:uid="{00000000-0005-0000-0000-0000A37B0000}"/>
    <cellStyle name="C01A 6" xfId="31665" xr:uid="{00000000-0005-0000-0000-0000A47B0000}"/>
    <cellStyle name="C01A 7" xfId="31666" xr:uid="{00000000-0005-0000-0000-0000A57B0000}"/>
    <cellStyle name="C01B" xfId="31667" xr:uid="{00000000-0005-0000-0000-0000A67B0000}"/>
    <cellStyle name="C01B 2" xfId="31668" xr:uid="{00000000-0005-0000-0000-0000A77B0000}"/>
    <cellStyle name="C01B 2 2" xfId="31669" xr:uid="{00000000-0005-0000-0000-0000A87B0000}"/>
    <cellStyle name="C01B 3" xfId="31670" xr:uid="{00000000-0005-0000-0000-0000A97B0000}"/>
    <cellStyle name="C01B 4" xfId="31671" xr:uid="{00000000-0005-0000-0000-0000AA7B0000}"/>
    <cellStyle name="C01B 5" xfId="31672" xr:uid="{00000000-0005-0000-0000-0000AB7B0000}"/>
    <cellStyle name="C01B 6" xfId="31673" xr:uid="{00000000-0005-0000-0000-0000AC7B0000}"/>
    <cellStyle name="C01H" xfId="31674" xr:uid="{00000000-0005-0000-0000-0000AD7B0000}"/>
    <cellStyle name="C01H 2" xfId="31675" xr:uid="{00000000-0005-0000-0000-0000AE7B0000}"/>
    <cellStyle name="C01L" xfId="31676" xr:uid="{00000000-0005-0000-0000-0000AF7B0000}"/>
    <cellStyle name="C01L 2" xfId="31677" xr:uid="{00000000-0005-0000-0000-0000B07B0000}"/>
    <cellStyle name="C02A" xfId="31678" xr:uid="{00000000-0005-0000-0000-0000B17B0000}"/>
    <cellStyle name="C02A 2" xfId="31679" xr:uid="{00000000-0005-0000-0000-0000B27B0000}"/>
    <cellStyle name="C02A 2 2" xfId="31680" xr:uid="{00000000-0005-0000-0000-0000B37B0000}"/>
    <cellStyle name="C02A 2 2 2" xfId="31681" xr:uid="{00000000-0005-0000-0000-0000B47B0000}"/>
    <cellStyle name="C02A 2 3" xfId="31682" xr:uid="{00000000-0005-0000-0000-0000B57B0000}"/>
    <cellStyle name="C02A 2 4" xfId="31683" xr:uid="{00000000-0005-0000-0000-0000B67B0000}"/>
    <cellStyle name="C02A 2 5" xfId="31684" xr:uid="{00000000-0005-0000-0000-0000B77B0000}"/>
    <cellStyle name="C02A 3" xfId="31685" xr:uid="{00000000-0005-0000-0000-0000B87B0000}"/>
    <cellStyle name="C02A 3 2" xfId="31686" xr:uid="{00000000-0005-0000-0000-0000B97B0000}"/>
    <cellStyle name="C02A 3 3" xfId="31687" xr:uid="{00000000-0005-0000-0000-0000BA7B0000}"/>
    <cellStyle name="C02A 4" xfId="31688" xr:uid="{00000000-0005-0000-0000-0000BB7B0000}"/>
    <cellStyle name="C02A 4 2" xfId="31689" xr:uid="{00000000-0005-0000-0000-0000BC7B0000}"/>
    <cellStyle name="C02A 5" xfId="31690" xr:uid="{00000000-0005-0000-0000-0000BD7B0000}"/>
    <cellStyle name="C02A 5 2" xfId="31691" xr:uid="{00000000-0005-0000-0000-0000BE7B0000}"/>
    <cellStyle name="C02A 6" xfId="31692" xr:uid="{00000000-0005-0000-0000-0000BF7B0000}"/>
    <cellStyle name="C02A 7" xfId="31693" xr:uid="{00000000-0005-0000-0000-0000C07B0000}"/>
    <cellStyle name="C02B" xfId="31694" xr:uid="{00000000-0005-0000-0000-0000C17B0000}"/>
    <cellStyle name="C02B 2" xfId="31695" xr:uid="{00000000-0005-0000-0000-0000C27B0000}"/>
    <cellStyle name="C02B 2 2" xfId="31696" xr:uid="{00000000-0005-0000-0000-0000C37B0000}"/>
    <cellStyle name="C02B 3" xfId="31697" xr:uid="{00000000-0005-0000-0000-0000C47B0000}"/>
    <cellStyle name="C02B 4" xfId="31698" xr:uid="{00000000-0005-0000-0000-0000C57B0000}"/>
    <cellStyle name="C02B 5" xfId="31699" xr:uid="{00000000-0005-0000-0000-0000C67B0000}"/>
    <cellStyle name="C02B 6" xfId="31700" xr:uid="{00000000-0005-0000-0000-0000C77B0000}"/>
    <cellStyle name="C02H" xfId="31701" xr:uid="{00000000-0005-0000-0000-0000C87B0000}"/>
    <cellStyle name="C02H 2" xfId="31702" xr:uid="{00000000-0005-0000-0000-0000C97B0000}"/>
    <cellStyle name="C02L" xfId="31703" xr:uid="{00000000-0005-0000-0000-0000CA7B0000}"/>
    <cellStyle name="C02L 2" xfId="31704" xr:uid="{00000000-0005-0000-0000-0000CB7B0000}"/>
    <cellStyle name="C03A" xfId="31705" xr:uid="{00000000-0005-0000-0000-0000CC7B0000}"/>
    <cellStyle name="C03A 2" xfId="31706" xr:uid="{00000000-0005-0000-0000-0000CD7B0000}"/>
    <cellStyle name="C03A 3" xfId="31707" xr:uid="{00000000-0005-0000-0000-0000CE7B0000}"/>
    <cellStyle name="C03A 4" xfId="31708" xr:uid="{00000000-0005-0000-0000-0000CF7B0000}"/>
    <cellStyle name="C03A 5" xfId="31709" xr:uid="{00000000-0005-0000-0000-0000D07B0000}"/>
    <cellStyle name="C03A 6" xfId="31710" xr:uid="{00000000-0005-0000-0000-0000D17B0000}"/>
    <cellStyle name="C03A 7" xfId="31711" xr:uid="{00000000-0005-0000-0000-0000D27B0000}"/>
    <cellStyle name="C03B" xfId="31712" xr:uid="{00000000-0005-0000-0000-0000D37B0000}"/>
    <cellStyle name="C03B 2" xfId="31713" xr:uid="{00000000-0005-0000-0000-0000D47B0000}"/>
    <cellStyle name="C03H" xfId="31714" xr:uid="{00000000-0005-0000-0000-0000D57B0000}"/>
    <cellStyle name="C03H 2" xfId="31715" xr:uid="{00000000-0005-0000-0000-0000D67B0000}"/>
    <cellStyle name="C03L" xfId="31716" xr:uid="{00000000-0005-0000-0000-0000D77B0000}"/>
    <cellStyle name="C03L 2" xfId="31717" xr:uid="{00000000-0005-0000-0000-0000D87B0000}"/>
    <cellStyle name="C04A" xfId="31718" xr:uid="{00000000-0005-0000-0000-0000D97B0000}"/>
    <cellStyle name="C04A 2" xfId="31719" xr:uid="{00000000-0005-0000-0000-0000DA7B0000}"/>
    <cellStyle name="C04A 2 2" xfId="31720" xr:uid="{00000000-0005-0000-0000-0000DB7B0000}"/>
    <cellStyle name="C04A 2 2 2" xfId="31721" xr:uid="{00000000-0005-0000-0000-0000DC7B0000}"/>
    <cellStyle name="C04A 2 3" xfId="31722" xr:uid="{00000000-0005-0000-0000-0000DD7B0000}"/>
    <cellStyle name="C04A 2 4" xfId="31723" xr:uid="{00000000-0005-0000-0000-0000DE7B0000}"/>
    <cellStyle name="C04A 3" xfId="31724" xr:uid="{00000000-0005-0000-0000-0000DF7B0000}"/>
    <cellStyle name="C04A 3 2" xfId="31725" xr:uid="{00000000-0005-0000-0000-0000E07B0000}"/>
    <cellStyle name="C04A 3 3" xfId="31726" xr:uid="{00000000-0005-0000-0000-0000E17B0000}"/>
    <cellStyle name="C04A 4" xfId="31727" xr:uid="{00000000-0005-0000-0000-0000E27B0000}"/>
    <cellStyle name="C04A 5" xfId="31728" xr:uid="{00000000-0005-0000-0000-0000E37B0000}"/>
    <cellStyle name="C04A 6" xfId="31729" xr:uid="{00000000-0005-0000-0000-0000E47B0000}"/>
    <cellStyle name="C04A_bSum" xfId="31730" xr:uid="{00000000-0005-0000-0000-0000E57B0000}"/>
    <cellStyle name="C04B" xfId="31731" xr:uid="{00000000-0005-0000-0000-0000E67B0000}"/>
    <cellStyle name="C04B 2" xfId="31732" xr:uid="{00000000-0005-0000-0000-0000E77B0000}"/>
    <cellStyle name="C04H" xfId="31733" xr:uid="{00000000-0005-0000-0000-0000E87B0000}"/>
    <cellStyle name="C04H 2" xfId="31734" xr:uid="{00000000-0005-0000-0000-0000E97B0000}"/>
    <cellStyle name="C04L" xfId="31735" xr:uid="{00000000-0005-0000-0000-0000EA7B0000}"/>
    <cellStyle name="C04L 2" xfId="31736" xr:uid="{00000000-0005-0000-0000-0000EB7B0000}"/>
    <cellStyle name="C05A" xfId="31737" xr:uid="{00000000-0005-0000-0000-0000EC7B0000}"/>
    <cellStyle name="C05A 2" xfId="31738" xr:uid="{00000000-0005-0000-0000-0000ED7B0000}"/>
    <cellStyle name="C05A 2 2" xfId="31739" xr:uid="{00000000-0005-0000-0000-0000EE7B0000}"/>
    <cellStyle name="C05A 2 3" xfId="31740" xr:uid="{00000000-0005-0000-0000-0000EF7B0000}"/>
    <cellStyle name="C05A 3" xfId="31741" xr:uid="{00000000-0005-0000-0000-0000F07B0000}"/>
    <cellStyle name="C05A 4" xfId="31742" xr:uid="{00000000-0005-0000-0000-0000F17B0000}"/>
    <cellStyle name="C05A 5" xfId="31743" xr:uid="{00000000-0005-0000-0000-0000F27B0000}"/>
    <cellStyle name="C05A 6" xfId="31744" xr:uid="{00000000-0005-0000-0000-0000F37B0000}"/>
    <cellStyle name="C05A 7" xfId="31745" xr:uid="{00000000-0005-0000-0000-0000F47B0000}"/>
    <cellStyle name="C05B" xfId="31746" xr:uid="{00000000-0005-0000-0000-0000F57B0000}"/>
    <cellStyle name="C05B 2" xfId="31747" xr:uid="{00000000-0005-0000-0000-0000F67B0000}"/>
    <cellStyle name="C05H" xfId="31748" xr:uid="{00000000-0005-0000-0000-0000F77B0000}"/>
    <cellStyle name="C05H 2" xfId="31749" xr:uid="{00000000-0005-0000-0000-0000F87B0000}"/>
    <cellStyle name="C05L" xfId="31750" xr:uid="{00000000-0005-0000-0000-0000F97B0000}"/>
    <cellStyle name="C05L 2" xfId="31751" xr:uid="{00000000-0005-0000-0000-0000FA7B0000}"/>
    <cellStyle name="C05L 2 2" xfId="31752" xr:uid="{00000000-0005-0000-0000-0000FB7B0000}"/>
    <cellStyle name="C05L 3" xfId="31753" xr:uid="{00000000-0005-0000-0000-0000FC7B0000}"/>
    <cellStyle name="C05L 4" xfId="31754" xr:uid="{00000000-0005-0000-0000-0000FD7B0000}"/>
    <cellStyle name="C05L 5" xfId="31755" xr:uid="{00000000-0005-0000-0000-0000FE7B0000}"/>
    <cellStyle name="C05L 6" xfId="31756" xr:uid="{00000000-0005-0000-0000-0000FF7B0000}"/>
    <cellStyle name="C05L 7" xfId="31757" xr:uid="{00000000-0005-0000-0000-0000007C0000}"/>
    <cellStyle name="C05L_Hatchet Ridge Debt Profiles" xfId="31758" xr:uid="{00000000-0005-0000-0000-0000017C0000}"/>
    <cellStyle name="C06A" xfId="31759" xr:uid="{00000000-0005-0000-0000-0000027C0000}"/>
    <cellStyle name="C06A 2" xfId="31760" xr:uid="{00000000-0005-0000-0000-0000037C0000}"/>
    <cellStyle name="C06B" xfId="31761" xr:uid="{00000000-0005-0000-0000-0000047C0000}"/>
    <cellStyle name="C06B 2" xfId="31762" xr:uid="{00000000-0005-0000-0000-0000057C0000}"/>
    <cellStyle name="C06H" xfId="31763" xr:uid="{00000000-0005-0000-0000-0000067C0000}"/>
    <cellStyle name="C06H 2" xfId="31764" xr:uid="{00000000-0005-0000-0000-0000077C0000}"/>
    <cellStyle name="C06L" xfId="31765" xr:uid="{00000000-0005-0000-0000-0000087C0000}"/>
    <cellStyle name="C06L 2" xfId="31766" xr:uid="{00000000-0005-0000-0000-0000097C0000}"/>
    <cellStyle name="C07A" xfId="31767" xr:uid="{00000000-0005-0000-0000-00000A7C0000}"/>
    <cellStyle name="C07A 2" xfId="31768" xr:uid="{00000000-0005-0000-0000-00000B7C0000}"/>
    <cellStyle name="C07B" xfId="31769" xr:uid="{00000000-0005-0000-0000-00000C7C0000}"/>
    <cellStyle name="C07B 2" xfId="31770" xr:uid="{00000000-0005-0000-0000-00000D7C0000}"/>
    <cellStyle name="C07H" xfId="31771" xr:uid="{00000000-0005-0000-0000-00000E7C0000}"/>
    <cellStyle name="C07H 2" xfId="31772" xr:uid="{00000000-0005-0000-0000-00000F7C0000}"/>
    <cellStyle name="C07L" xfId="31773" xr:uid="{00000000-0005-0000-0000-0000107C0000}"/>
    <cellStyle name="C07L 2" xfId="31774" xr:uid="{00000000-0005-0000-0000-0000117C0000}"/>
    <cellStyle name="CAD" xfId="31775" xr:uid="{00000000-0005-0000-0000-0000127C0000}"/>
    <cellStyle name="Calc" xfId="31776" xr:uid="{00000000-0005-0000-0000-0000137C0000}"/>
    <cellStyle name="Calc 2" xfId="31777" xr:uid="{00000000-0005-0000-0000-0000147C0000}"/>
    <cellStyle name="Calc 2 2" xfId="31778" xr:uid="{00000000-0005-0000-0000-0000157C0000}"/>
    <cellStyle name="Calc 2 2 2" xfId="31779" xr:uid="{00000000-0005-0000-0000-0000167C0000}"/>
    <cellStyle name="Calc 2 2 2 2" xfId="31780" xr:uid="{00000000-0005-0000-0000-0000177C0000}"/>
    <cellStyle name="Calc 2 2 3" xfId="31781" xr:uid="{00000000-0005-0000-0000-0000187C0000}"/>
    <cellStyle name="Calc 2 2 3 2" xfId="31782" xr:uid="{00000000-0005-0000-0000-0000197C0000}"/>
    <cellStyle name="Calc 2 2 4" xfId="31783" xr:uid="{00000000-0005-0000-0000-00001A7C0000}"/>
    <cellStyle name="Calc 3" xfId="31784" xr:uid="{00000000-0005-0000-0000-00001B7C0000}"/>
    <cellStyle name="Calc 3 2" xfId="31785" xr:uid="{00000000-0005-0000-0000-00001C7C0000}"/>
    <cellStyle name="Calc 3 2 2" xfId="31786" xr:uid="{00000000-0005-0000-0000-00001D7C0000}"/>
    <cellStyle name="Calc 3 3" xfId="31787" xr:uid="{00000000-0005-0000-0000-00001E7C0000}"/>
    <cellStyle name="Calc 3 3 2" xfId="31788" xr:uid="{00000000-0005-0000-0000-00001F7C0000}"/>
    <cellStyle name="Calc 3 4" xfId="31789" xr:uid="{00000000-0005-0000-0000-0000207C0000}"/>
    <cellStyle name="Calc Currency (0)" xfId="31790" xr:uid="{00000000-0005-0000-0000-0000217C0000}"/>
    <cellStyle name="Calc_AUD" xfId="31791" xr:uid="{00000000-0005-0000-0000-0000227C0000}"/>
    <cellStyle name="Calculation 10" xfId="31792" xr:uid="{00000000-0005-0000-0000-0000237C0000}"/>
    <cellStyle name="Calculation 11" xfId="31793" xr:uid="{00000000-0005-0000-0000-0000247C0000}"/>
    <cellStyle name="Calculation 2" xfId="31794" xr:uid="{00000000-0005-0000-0000-0000257C0000}"/>
    <cellStyle name="Calculation 2 2" xfId="31795" xr:uid="{00000000-0005-0000-0000-0000267C0000}"/>
    <cellStyle name="Calculation 2 2 2" xfId="31796" xr:uid="{00000000-0005-0000-0000-0000277C0000}"/>
    <cellStyle name="Calculation 2 3" xfId="31797" xr:uid="{00000000-0005-0000-0000-0000287C0000}"/>
    <cellStyle name="Calculation 2 3 2" xfId="31798" xr:uid="{00000000-0005-0000-0000-0000297C0000}"/>
    <cellStyle name="Calculation 2 4" xfId="31799" xr:uid="{00000000-0005-0000-0000-00002A7C0000}"/>
    <cellStyle name="Calculation 2 4 2" xfId="31800" xr:uid="{00000000-0005-0000-0000-00002B7C0000}"/>
    <cellStyle name="Calculation 2 5" xfId="31801" xr:uid="{00000000-0005-0000-0000-00002C7C0000}"/>
    <cellStyle name="Calculation 2 6" xfId="31802" xr:uid="{00000000-0005-0000-0000-00002D7C0000}"/>
    <cellStyle name="Calculation 3" xfId="31803" xr:uid="{00000000-0005-0000-0000-00002E7C0000}"/>
    <cellStyle name="Calculation 3 2" xfId="31804" xr:uid="{00000000-0005-0000-0000-00002F7C0000}"/>
    <cellStyle name="Calculation 3 2 2" xfId="31805" xr:uid="{00000000-0005-0000-0000-0000307C0000}"/>
    <cellStyle name="Calculation 3 3" xfId="31806" xr:uid="{00000000-0005-0000-0000-0000317C0000}"/>
    <cellStyle name="Calculation 3 3 2" xfId="31807" xr:uid="{00000000-0005-0000-0000-0000327C0000}"/>
    <cellStyle name="Calculation 3 4" xfId="31808" xr:uid="{00000000-0005-0000-0000-0000337C0000}"/>
    <cellStyle name="Calculation 4" xfId="31809" xr:uid="{00000000-0005-0000-0000-0000347C0000}"/>
    <cellStyle name="Calculation 4 2" xfId="31810" xr:uid="{00000000-0005-0000-0000-0000357C0000}"/>
    <cellStyle name="Calculation 4 2 2" xfId="31811" xr:uid="{00000000-0005-0000-0000-0000367C0000}"/>
    <cellStyle name="Calculation 4 3" xfId="31812" xr:uid="{00000000-0005-0000-0000-0000377C0000}"/>
    <cellStyle name="Calculation 4 3 2" xfId="31813" xr:uid="{00000000-0005-0000-0000-0000387C0000}"/>
    <cellStyle name="Calculation 4 4" xfId="31814" xr:uid="{00000000-0005-0000-0000-0000397C0000}"/>
    <cellStyle name="Calculation 5" xfId="31815" xr:uid="{00000000-0005-0000-0000-00003A7C0000}"/>
    <cellStyle name="Calculation 5 2" xfId="31816" xr:uid="{00000000-0005-0000-0000-00003B7C0000}"/>
    <cellStyle name="Calculation 5 2 2" xfId="31817" xr:uid="{00000000-0005-0000-0000-00003C7C0000}"/>
    <cellStyle name="Calculation 5 3" xfId="31818" xr:uid="{00000000-0005-0000-0000-00003D7C0000}"/>
    <cellStyle name="Calculation 5 3 2" xfId="31819" xr:uid="{00000000-0005-0000-0000-00003E7C0000}"/>
    <cellStyle name="Calculation 5 4" xfId="31820" xr:uid="{00000000-0005-0000-0000-00003F7C0000}"/>
    <cellStyle name="Calculation 6" xfId="31821" xr:uid="{00000000-0005-0000-0000-0000407C0000}"/>
    <cellStyle name="Calculation 6 2" xfId="31822" xr:uid="{00000000-0005-0000-0000-0000417C0000}"/>
    <cellStyle name="Calculation 6 2 2" xfId="31823" xr:uid="{00000000-0005-0000-0000-0000427C0000}"/>
    <cellStyle name="Calculation 6 3" xfId="31824" xr:uid="{00000000-0005-0000-0000-0000437C0000}"/>
    <cellStyle name="Calculation 6 3 2" xfId="31825" xr:uid="{00000000-0005-0000-0000-0000447C0000}"/>
    <cellStyle name="Calculation 6 4" xfId="31826" xr:uid="{00000000-0005-0000-0000-0000457C0000}"/>
    <cellStyle name="Calculation 7" xfId="31827" xr:uid="{00000000-0005-0000-0000-0000467C0000}"/>
    <cellStyle name="Calculation 7 2" xfId="31828" xr:uid="{00000000-0005-0000-0000-0000477C0000}"/>
    <cellStyle name="Calculation 7 2 2" xfId="31829" xr:uid="{00000000-0005-0000-0000-0000487C0000}"/>
    <cellStyle name="Calculation 7 3" xfId="31830" xr:uid="{00000000-0005-0000-0000-0000497C0000}"/>
    <cellStyle name="Calculation 7 3 2" xfId="31831" xr:uid="{00000000-0005-0000-0000-00004A7C0000}"/>
    <cellStyle name="Calculation 7 4" xfId="31832" xr:uid="{00000000-0005-0000-0000-00004B7C0000}"/>
    <cellStyle name="Calculation 8" xfId="31833" xr:uid="{00000000-0005-0000-0000-00004C7C0000}"/>
    <cellStyle name="Calculation 8 2" xfId="31834" xr:uid="{00000000-0005-0000-0000-00004D7C0000}"/>
    <cellStyle name="Calculation 8 2 2" xfId="31835" xr:uid="{00000000-0005-0000-0000-00004E7C0000}"/>
    <cellStyle name="Calculation 8 3" xfId="31836" xr:uid="{00000000-0005-0000-0000-00004F7C0000}"/>
    <cellStyle name="Calculation 8 3 2" xfId="31837" xr:uid="{00000000-0005-0000-0000-0000507C0000}"/>
    <cellStyle name="Calculation 8 4" xfId="31838" xr:uid="{00000000-0005-0000-0000-0000517C0000}"/>
    <cellStyle name="Calculation 9" xfId="31839" xr:uid="{00000000-0005-0000-0000-0000527C0000}"/>
    <cellStyle name="Calculation 9 2" xfId="31840" xr:uid="{00000000-0005-0000-0000-0000537C0000}"/>
    <cellStyle name="Calculation 9 2 2" xfId="31841" xr:uid="{00000000-0005-0000-0000-0000547C0000}"/>
    <cellStyle name="Calculation 9 3" xfId="31842" xr:uid="{00000000-0005-0000-0000-0000557C0000}"/>
    <cellStyle name="Calculation 9 3 2" xfId="31843" xr:uid="{00000000-0005-0000-0000-0000567C0000}"/>
    <cellStyle name="Calculation 9 4" xfId="31844" xr:uid="{00000000-0005-0000-0000-0000577C0000}"/>
    <cellStyle name="Cap Date" xfId="31845" xr:uid="{00000000-0005-0000-0000-0000587C0000}"/>
    <cellStyle name="Cap Table Date" xfId="31846" xr:uid="{00000000-0005-0000-0000-0000597C0000}"/>
    <cellStyle name="Case" xfId="31847" xr:uid="{00000000-0005-0000-0000-00005A7C0000}"/>
    <cellStyle name="Cash" xfId="31848" xr:uid="{00000000-0005-0000-0000-00005B7C0000}"/>
    <cellStyle name="Cash Flow Statement" xfId="31849" xr:uid="{00000000-0005-0000-0000-00005C7C0000}"/>
    <cellStyle name="CashFlow" xfId="31850" xr:uid="{00000000-0005-0000-0000-00005D7C0000}"/>
    <cellStyle name="category" xfId="31851" xr:uid="{00000000-0005-0000-0000-00005E7C0000}"/>
    <cellStyle name="cd" xfId="31852" xr:uid="{00000000-0005-0000-0000-00005F7C0000}"/>
    <cellStyle name="cd 2" xfId="31853" xr:uid="{00000000-0005-0000-0000-0000607C0000}"/>
    <cellStyle name="cd 3" xfId="31854" xr:uid="{00000000-0005-0000-0000-0000617C0000}"/>
    <cellStyle name="cd 4" xfId="31855" xr:uid="{00000000-0005-0000-0000-0000627C0000}"/>
    <cellStyle name="cd_aLog" xfId="31856" xr:uid="{00000000-0005-0000-0000-0000637C0000}"/>
    <cellStyle name="Cell Link" xfId="31857" xr:uid="{00000000-0005-0000-0000-0000647C0000}"/>
    <cellStyle name="Cell Link 2" xfId="31858" xr:uid="{00000000-0005-0000-0000-0000657C0000}"/>
    <cellStyle name="Cell-Input" xfId="31859" xr:uid="{00000000-0005-0000-0000-0000667C0000}"/>
    <cellStyle name="Center Currency" xfId="31860" xr:uid="{00000000-0005-0000-0000-0000677C0000}"/>
    <cellStyle name="Center Currency 2" xfId="31861" xr:uid="{00000000-0005-0000-0000-0000687C0000}"/>
    <cellStyle name="Center Currency_bSum" xfId="31862" xr:uid="{00000000-0005-0000-0000-0000697C0000}"/>
    <cellStyle name="Center Date" xfId="31863" xr:uid="{00000000-0005-0000-0000-00006A7C0000}"/>
    <cellStyle name="Center Date 2" xfId="31864" xr:uid="{00000000-0005-0000-0000-00006B7C0000}"/>
    <cellStyle name="Center Date_bSum" xfId="31865" xr:uid="{00000000-0005-0000-0000-00006C7C0000}"/>
    <cellStyle name="Center Multiple" xfId="31866" xr:uid="{00000000-0005-0000-0000-00006D7C0000}"/>
    <cellStyle name="Center Multiple 2" xfId="31867" xr:uid="{00000000-0005-0000-0000-00006E7C0000}"/>
    <cellStyle name="Center Multiple_bSum" xfId="31868" xr:uid="{00000000-0005-0000-0000-00006F7C0000}"/>
    <cellStyle name="Center Number" xfId="31869" xr:uid="{00000000-0005-0000-0000-0000707C0000}"/>
    <cellStyle name="Center Number 2" xfId="31870" xr:uid="{00000000-0005-0000-0000-0000717C0000}"/>
    <cellStyle name="Center Number_bSum" xfId="31871" xr:uid="{00000000-0005-0000-0000-0000727C0000}"/>
    <cellStyle name="Center Percentage" xfId="31872" xr:uid="{00000000-0005-0000-0000-0000737C0000}"/>
    <cellStyle name="Center Percentage 2" xfId="31873" xr:uid="{00000000-0005-0000-0000-0000747C0000}"/>
    <cellStyle name="Center Percentage_bSum" xfId="31874" xr:uid="{00000000-0005-0000-0000-0000757C0000}"/>
    <cellStyle name="Center Year" xfId="31875" xr:uid="{00000000-0005-0000-0000-0000767C0000}"/>
    <cellStyle name="Center Year 2" xfId="31876" xr:uid="{00000000-0005-0000-0000-0000777C0000}"/>
    <cellStyle name="Center Year_bSum" xfId="31877" xr:uid="{00000000-0005-0000-0000-0000787C0000}"/>
    <cellStyle name="Centered Heading" xfId="31878" xr:uid="{00000000-0005-0000-0000-0000797C0000}"/>
    <cellStyle name="Cents" xfId="31879" xr:uid="{00000000-0005-0000-0000-00007A7C0000}"/>
    <cellStyle name="Cents 2" xfId="31880" xr:uid="{00000000-0005-0000-0000-00007B7C0000}"/>
    <cellStyle name="Cents 2 2" xfId="31881" xr:uid="{00000000-0005-0000-0000-00007C7C0000}"/>
    <cellStyle name="Cents 2 2 2" xfId="31882" xr:uid="{00000000-0005-0000-0000-00007D7C0000}"/>
    <cellStyle name="Cents 2 3" xfId="31883" xr:uid="{00000000-0005-0000-0000-00007E7C0000}"/>
    <cellStyle name="Cents 3" xfId="31884" xr:uid="{00000000-0005-0000-0000-00007F7C0000}"/>
    <cellStyle name="Cents 3 2" xfId="31885" xr:uid="{00000000-0005-0000-0000-0000807C0000}"/>
    <cellStyle name="Cents 3 2 2" xfId="31886" xr:uid="{00000000-0005-0000-0000-0000817C0000}"/>
    <cellStyle name="Cents 3 3" xfId="31887" xr:uid="{00000000-0005-0000-0000-0000827C0000}"/>
    <cellStyle name="Cents 4" xfId="31888" xr:uid="{00000000-0005-0000-0000-0000837C0000}"/>
    <cellStyle name="Cents 4 2" xfId="31889" xr:uid="{00000000-0005-0000-0000-0000847C0000}"/>
    <cellStyle name="Cents 5" xfId="31890" xr:uid="{00000000-0005-0000-0000-0000857C0000}"/>
    <cellStyle name="Check" xfId="31891" xr:uid="{00000000-0005-0000-0000-0000867C0000}"/>
    <cellStyle name="Check 2" xfId="31892" xr:uid="{00000000-0005-0000-0000-0000877C0000}"/>
    <cellStyle name="Check 2 2" xfId="31893" xr:uid="{00000000-0005-0000-0000-0000887C0000}"/>
    <cellStyle name="Check 2 2 2" xfId="31894" xr:uid="{00000000-0005-0000-0000-0000897C0000}"/>
    <cellStyle name="Check 2 3" xfId="31895" xr:uid="{00000000-0005-0000-0000-00008A7C0000}"/>
    <cellStyle name="Check 2 3 2" xfId="31896" xr:uid="{00000000-0005-0000-0000-00008B7C0000}"/>
    <cellStyle name="Check 2 4" xfId="31897" xr:uid="{00000000-0005-0000-0000-00008C7C0000}"/>
    <cellStyle name="Check 3" xfId="31898" xr:uid="{00000000-0005-0000-0000-00008D7C0000}"/>
    <cellStyle name="Check 3 2" xfId="31899" xr:uid="{00000000-0005-0000-0000-00008E7C0000}"/>
    <cellStyle name="Check 4" xfId="31900" xr:uid="{00000000-0005-0000-0000-00008F7C0000}"/>
    <cellStyle name="Check 4 2" xfId="31901" xr:uid="{00000000-0005-0000-0000-0000907C0000}"/>
    <cellStyle name="Check Cell 10" xfId="31902" xr:uid="{00000000-0005-0000-0000-0000917C0000}"/>
    <cellStyle name="Check Cell 11" xfId="31903" xr:uid="{00000000-0005-0000-0000-0000927C0000}"/>
    <cellStyle name="Check Cell 2" xfId="31904" xr:uid="{00000000-0005-0000-0000-0000937C0000}"/>
    <cellStyle name="Check Cell 2 2" xfId="31905" xr:uid="{00000000-0005-0000-0000-0000947C0000}"/>
    <cellStyle name="Check Cell 2 3" xfId="31906" xr:uid="{00000000-0005-0000-0000-0000957C0000}"/>
    <cellStyle name="Check Cell 3" xfId="31907" xr:uid="{00000000-0005-0000-0000-0000967C0000}"/>
    <cellStyle name="Check Cell 4" xfId="31908" xr:uid="{00000000-0005-0000-0000-0000977C0000}"/>
    <cellStyle name="Check Cell 5" xfId="31909" xr:uid="{00000000-0005-0000-0000-0000987C0000}"/>
    <cellStyle name="Check Cell 6" xfId="31910" xr:uid="{00000000-0005-0000-0000-0000997C0000}"/>
    <cellStyle name="Check Cell 7" xfId="31911" xr:uid="{00000000-0005-0000-0000-00009A7C0000}"/>
    <cellStyle name="Check Cell 8" xfId="31912" xr:uid="{00000000-0005-0000-0000-00009B7C0000}"/>
    <cellStyle name="Check Cell 9" xfId="31913" xr:uid="{00000000-0005-0000-0000-00009C7C0000}"/>
    <cellStyle name="Clarify" xfId="31914" xr:uid="{00000000-0005-0000-0000-00009D7C0000}"/>
    <cellStyle name="Co. Names" xfId="31915" xr:uid="{00000000-0005-0000-0000-00009E7C0000}"/>
    <cellStyle name="Co. Names - Bold" xfId="31916" xr:uid="{00000000-0005-0000-0000-00009F7C0000}"/>
    <cellStyle name="Co. Names_Break-Up" xfId="31917" xr:uid="{00000000-0005-0000-0000-0000A07C0000}"/>
    <cellStyle name="COL HEADINGS" xfId="31918" xr:uid="{00000000-0005-0000-0000-0000A17C0000}"/>
    <cellStyle name="Col Heads" xfId="31919" xr:uid="{00000000-0005-0000-0000-0000A27C0000}"/>
    <cellStyle name="ColC" xfId="31920" xr:uid="{00000000-0005-0000-0000-0000A37C0000}"/>
    <cellStyle name="ColD" xfId="31921" xr:uid="{00000000-0005-0000-0000-0000A47C0000}"/>
    <cellStyle name="Column Headings" xfId="31922" xr:uid="{00000000-0005-0000-0000-0000A57C0000}"/>
    <cellStyle name="ColumnHeader" xfId="31923" xr:uid="{00000000-0005-0000-0000-0000A67C0000}"/>
    <cellStyle name="ColumnHeader 2" xfId="31924" xr:uid="{00000000-0005-0000-0000-0000A77C0000}"/>
    <cellStyle name="ColumnHeader 2 2" xfId="31925" xr:uid="{00000000-0005-0000-0000-0000A87C0000}"/>
    <cellStyle name="ColumnHeader 2 2 2" xfId="31926" xr:uid="{00000000-0005-0000-0000-0000A97C0000}"/>
    <cellStyle name="ColumnHeader 2 2 2 2" xfId="31927" xr:uid="{00000000-0005-0000-0000-0000AA7C0000}"/>
    <cellStyle name="ColumnHeader 2 2 2 2 2" xfId="31928" xr:uid="{00000000-0005-0000-0000-0000AB7C0000}"/>
    <cellStyle name="ColumnHeader 2 2 3" xfId="31929" xr:uid="{00000000-0005-0000-0000-0000AC7C0000}"/>
    <cellStyle name="ColumnHeader 2 2 3 2" xfId="31930" xr:uid="{00000000-0005-0000-0000-0000AD7C0000}"/>
    <cellStyle name="ColumnHeader 2 3" xfId="31931" xr:uid="{00000000-0005-0000-0000-0000AE7C0000}"/>
    <cellStyle name="ColumnHeader 2 3 2" xfId="31932" xr:uid="{00000000-0005-0000-0000-0000AF7C0000}"/>
    <cellStyle name="ColumnHeader 2 3 2 2" xfId="31933" xr:uid="{00000000-0005-0000-0000-0000B07C0000}"/>
    <cellStyle name="ColumnHeader 2 4" xfId="31934" xr:uid="{00000000-0005-0000-0000-0000B17C0000}"/>
    <cellStyle name="ColumnHeader 2 4 2" xfId="31935" xr:uid="{00000000-0005-0000-0000-0000B27C0000}"/>
    <cellStyle name="ColumnHeader 3" xfId="31936" xr:uid="{00000000-0005-0000-0000-0000B37C0000}"/>
    <cellStyle name="ColumnHeader 3 2" xfId="31937" xr:uid="{00000000-0005-0000-0000-0000B47C0000}"/>
    <cellStyle name="ColumnHeader 3 2 2" xfId="31938" xr:uid="{00000000-0005-0000-0000-0000B57C0000}"/>
    <cellStyle name="ColumnHeader 3 2 2 2" xfId="31939" xr:uid="{00000000-0005-0000-0000-0000B67C0000}"/>
    <cellStyle name="ColumnHeader 3 3" xfId="31940" xr:uid="{00000000-0005-0000-0000-0000B77C0000}"/>
    <cellStyle name="ColumnHeader 3 3 2" xfId="31941" xr:uid="{00000000-0005-0000-0000-0000B87C0000}"/>
    <cellStyle name="ColumnHeader 4" xfId="31942" xr:uid="{00000000-0005-0000-0000-0000B97C0000}"/>
    <cellStyle name="ColumnHeader 4 2" xfId="31943" xr:uid="{00000000-0005-0000-0000-0000BA7C0000}"/>
    <cellStyle name="ColumnHeader 4 2 2" xfId="31944" xr:uid="{00000000-0005-0000-0000-0000BB7C0000}"/>
    <cellStyle name="ColumnHeader 5" xfId="31945" xr:uid="{00000000-0005-0000-0000-0000BC7C0000}"/>
    <cellStyle name="ColumnHeader 5 2" xfId="31946" xr:uid="{00000000-0005-0000-0000-0000BD7C0000}"/>
    <cellStyle name="Comma" xfId="1" builtinId="3"/>
    <cellStyle name="Comma  - Style1" xfId="31947" xr:uid="{00000000-0005-0000-0000-0000BF7C0000}"/>
    <cellStyle name="Comma  - Style2" xfId="31948" xr:uid="{00000000-0005-0000-0000-0000C07C0000}"/>
    <cellStyle name="Comma  - Style3" xfId="31949" xr:uid="{00000000-0005-0000-0000-0000C17C0000}"/>
    <cellStyle name="Comma  - Style4" xfId="31950" xr:uid="{00000000-0005-0000-0000-0000C27C0000}"/>
    <cellStyle name="Comma  - Style5" xfId="31951" xr:uid="{00000000-0005-0000-0000-0000C37C0000}"/>
    <cellStyle name="Comma  - Style6" xfId="31952" xr:uid="{00000000-0005-0000-0000-0000C47C0000}"/>
    <cellStyle name="Comma  - Style7" xfId="31953" xr:uid="{00000000-0005-0000-0000-0000C57C0000}"/>
    <cellStyle name="Comma  - Style8" xfId="31954" xr:uid="{00000000-0005-0000-0000-0000C67C0000}"/>
    <cellStyle name="Comma (1)" xfId="31955" xr:uid="{00000000-0005-0000-0000-0000C77C0000}"/>
    <cellStyle name="Comma [0]" xfId="3" builtinId="6"/>
    <cellStyle name="Comma [0] (Red)" xfId="31956" xr:uid="{00000000-0005-0000-0000-0000C97C0000}"/>
    <cellStyle name="Comma [0] (Red) 2" xfId="31957" xr:uid="{00000000-0005-0000-0000-0000CA7C0000}"/>
    <cellStyle name="Comma [0] (Red) 3" xfId="31958" xr:uid="{00000000-0005-0000-0000-0000CB7C0000}"/>
    <cellStyle name="Comma [0] 2" xfId="31959" xr:uid="{00000000-0005-0000-0000-0000CC7C0000}"/>
    <cellStyle name="Comma [1]" xfId="31960" xr:uid="{00000000-0005-0000-0000-0000CD7C0000}"/>
    <cellStyle name="Comma [1] 2" xfId="31961" xr:uid="{00000000-0005-0000-0000-0000CE7C0000}"/>
    <cellStyle name="Comma [1] 3" xfId="31962" xr:uid="{00000000-0005-0000-0000-0000CF7C0000}"/>
    <cellStyle name="Comma [1]_Rebrand amortization table 2" xfId="31963" xr:uid="{00000000-0005-0000-0000-0000D07C0000}"/>
    <cellStyle name="Comma [2]" xfId="31964" xr:uid="{00000000-0005-0000-0000-0000D17C0000}"/>
    <cellStyle name="Comma [2] 2" xfId="31965" xr:uid="{00000000-0005-0000-0000-0000D27C0000}"/>
    <cellStyle name="Comma [2] 2 2" xfId="31966" xr:uid="{00000000-0005-0000-0000-0000D37C0000}"/>
    <cellStyle name="Comma [2] 3" xfId="31967" xr:uid="{00000000-0005-0000-0000-0000D47C0000}"/>
    <cellStyle name="Comma [2] 3 2" xfId="31968" xr:uid="{00000000-0005-0000-0000-0000D57C0000}"/>
    <cellStyle name="Comma [2] 4" xfId="31969" xr:uid="{00000000-0005-0000-0000-0000D67C0000}"/>
    <cellStyle name="Comma [2] 5" xfId="31970" xr:uid="{00000000-0005-0000-0000-0000D77C0000}"/>
    <cellStyle name="Comma [2] 6" xfId="31971" xr:uid="{00000000-0005-0000-0000-0000D87C0000}"/>
    <cellStyle name="Comma [2]_212990" xfId="31972" xr:uid="{00000000-0005-0000-0000-0000D97C0000}"/>
    <cellStyle name="Comma [3]" xfId="31973" xr:uid="{00000000-0005-0000-0000-0000DA7C0000}"/>
    <cellStyle name="Comma [3] 2" xfId="31974" xr:uid="{00000000-0005-0000-0000-0000DB7C0000}"/>
    <cellStyle name="Comma [3] 3" xfId="31975" xr:uid="{00000000-0005-0000-0000-0000DC7C0000}"/>
    <cellStyle name="Comma [3]_Rebrand amortization table 2" xfId="31976" xr:uid="{00000000-0005-0000-0000-0000DD7C0000}"/>
    <cellStyle name="Comma [4]" xfId="31977" xr:uid="{00000000-0005-0000-0000-0000DE7C0000}"/>
    <cellStyle name="Comma 0" xfId="31978" xr:uid="{00000000-0005-0000-0000-0000DF7C0000}"/>
    <cellStyle name="Comma 0 [0]" xfId="31979" xr:uid="{00000000-0005-0000-0000-0000E07C0000}"/>
    <cellStyle name="Comma 0 [0] 2" xfId="31980" xr:uid="{00000000-0005-0000-0000-0000E17C0000}"/>
    <cellStyle name="Comma 0*" xfId="31981" xr:uid="{00000000-0005-0000-0000-0000E27C0000}"/>
    <cellStyle name="Comma 0_Atom Model_081503" xfId="31982" xr:uid="{00000000-0005-0000-0000-0000E37C0000}"/>
    <cellStyle name="Comma 1" xfId="31983" xr:uid="{00000000-0005-0000-0000-0000E47C0000}"/>
    <cellStyle name="Comma 1 Btons" xfId="31984" xr:uid="{00000000-0005-0000-0000-0000E57C0000}"/>
    <cellStyle name="Comma 1 Tcf" xfId="31985" xr:uid="{00000000-0005-0000-0000-0000E67C0000}"/>
    <cellStyle name="Comma 10" xfId="31986" xr:uid="{00000000-0005-0000-0000-0000E77C0000}"/>
    <cellStyle name="Comma 10 2" xfId="31987" xr:uid="{00000000-0005-0000-0000-0000E87C0000}"/>
    <cellStyle name="Comma 10 2 2" xfId="31988" xr:uid="{00000000-0005-0000-0000-0000E97C0000}"/>
    <cellStyle name="Comma 10 2 3" xfId="31989" xr:uid="{00000000-0005-0000-0000-0000EA7C0000}"/>
    <cellStyle name="Comma 10 2 4" xfId="31990" xr:uid="{00000000-0005-0000-0000-0000EB7C0000}"/>
    <cellStyle name="Comma 10 2 5" xfId="31991" xr:uid="{00000000-0005-0000-0000-0000EC7C0000}"/>
    <cellStyle name="Comma 10 3" xfId="31992" xr:uid="{00000000-0005-0000-0000-0000ED7C0000}"/>
    <cellStyle name="Comma 10 3 2" xfId="31993" xr:uid="{00000000-0005-0000-0000-0000EE7C0000}"/>
    <cellStyle name="Comma 10 3 3" xfId="31994" xr:uid="{00000000-0005-0000-0000-0000EF7C0000}"/>
    <cellStyle name="Comma 10 4" xfId="31995" xr:uid="{00000000-0005-0000-0000-0000F07C0000}"/>
    <cellStyle name="Comma 10 4 2" xfId="31996" xr:uid="{00000000-0005-0000-0000-0000F17C0000}"/>
    <cellStyle name="Comma 10 4 2 2" xfId="31997" xr:uid="{00000000-0005-0000-0000-0000F27C0000}"/>
    <cellStyle name="Comma 10 4 2 2 2" xfId="31998" xr:uid="{00000000-0005-0000-0000-0000F37C0000}"/>
    <cellStyle name="Comma 10 4 2 3" xfId="31999" xr:uid="{00000000-0005-0000-0000-0000F47C0000}"/>
    <cellStyle name="Comma 10 4 2 4" xfId="32000" xr:uid="{00000000-0005-0000-0000-0000F57C0000}"/>
    <cellStyle name="Comma 10 4 3" xfId="32001" xr:uid="{00000000-0005-0000-0000-0000F67C0000}"/>
    <cellStyle name="Comma 10 4 3 2" xfId="32002" xr:uid="{00000000-0005-0000-0000-0000F77C0000}"/>
    <cellStyle name="Comma 10 4 3 2 2" xfId="32003" xr:uid="{00000000-0005-0000-0000-0000F87C0000}"/>
    <cellStyle name="Comma 10 4 3 3" xfId="32004" xr:uid="{00000000-0005-0000-0000-0000F97C0000}"/>
    <cellStyle name="Comma 10 4 3 4" xfId="32005" xr:uid="{00000000-0005-0000-0000-0000FA7C0000}"/>
    <cellStyle name="Comma 10 4 4" xfId="32006" xr:uid="{00000000-0005-0000-0000-0000FB7C0000}"/>
    <cellStyle name="Comma 10 4 4 2" xfId="32007" xr:uid="{00000000-0005-0000-0000-0000FC7C0000}"/>
    <cellStyle name="Comma 10 4 5" xfId="32008" xr:uid="{00000000-0005-0000-0000-0000FD7C0000}"/>
    <cellStyle name="Comma 10 4 6" xfId="32009" xr:uid="{00000000-0005-0000-0000-0000FE7C0000}"/>
    <cellStyle name="Comma 10 4 7" xfId="32010" xr:uid="{00000000-0005-0000-0000-0000FF7C0000}"/>
    <cellStyle name="Comma 10 5" xfId="32011" xr:uid="{00000000-0005-0000-0000-0000007D0000}"/>
    <cellStyle name="Comma 10 5 2" xfId="32012" xr:uid="{00000000-0005-0000-0000-0000017D0000}"/>
    <cellStyle name="Comma 10 5 2 2" xfId="32013" xr:uid="{00000000-0005-0000-0000-0000027D0000}"/>
    <cellStyle name="Comma 10 5 2 2 2" xfId="32014" xr:uid="{00000000-0005-0000-0000-0000037D0000}"/>
    <cellStyle name="Comma 10 5 2 3" xfId="32015" xr:uid="{00000000-0005-0000-0000-0000047D0000}"/>
    <cellStyle name="Comma 10 5 2 4" xfId="32016" xr:uid="{00000000-0005-0000-0000-0000057D0000}"/>
    <cellStyle name="Comma 10 5 3" xfId="32017" xr:uid="{00000000-0005-0000-0000-0000067D0000}"/>
    <cellStyle name="Comma 10 5 3 2" xfId="32018" xr:uid="{00000000-0005-0000-0000-0000077D0000}"/>
    <cellStyle name="Comma 10 5 3 2 2" xfId="32019" xr:uid="{00000000-0005-0000-0000-0000087D0000}"/>
    <cellStyle name="Comma 10 5 3 3" xfId="32020" xr:uid="{00000000-0005-0000-0000-0000097D0000}"/>
    <cellStyle name="Comma 10 5 3 4" xfId="32021" xr:uid="{00000000-0005-0000-0000-00000A7D0000}"/>
    <cellStyle name="Comma 10 5 4" xfId="32022" xr:uid="{00000000-0005-0000-0000-00000B7D0000}"/>
    <cellStyle name="Comma 10 5 4 2" xfId="32023" xr:uid="{00000000-0005-0000-0000-00000C7D0000}"/>
    <cellStyle name="Comma 10 5 5" xfId="32024" xr:uid="{00000000-0005-0000-0000-00000D7D0000}"/>
    <cellStyle name="Comma 10 5 6" xfId="32025" xr:uid="{00000000-0005-0000-0000-00000E7D0000}"/>
    <cellStyle name="Comma 10 5 7" xfId="32026" xr:uid="{00000000-0005-0000-0000-00000F7D0000}"/>
    <cellStyle name="Comma 10 6" xfId="32027" xr:uid="{00000000-0005-0000-0000-0000107D0000}"/>
    <cellStyle name="Comma 10 7" xfId="32028" xr:uid="{00000000-0005-0000-0000-0000117D0000}"/>
    <cellStyle name="Comma 10 8" xfId="32029" xr:uid="{00000000-0005-0000-0000-0000127D0000}"/>
    <cellStyle name="Comma 10 9" xfId="32030" xr:uid="{00000000-0005-0000-0000-0000137D0000}"/>
    <cellStyle name="Comma 100" xfId="32031" xr:uid="{00000000-0005-0000-0000-0000147D0000}"/>
    <cellStyle name="Comma 100 2" xfId="32032" xr:uid="{00000000-0005-0000-0000-0000157D0000}"/>
    <cellStyle name="Comma 101" xfId="32033" xr:uid="{00000000-0005-0000-0000-0000167D0000}"/>
    <cellStyle name="Comma 101 2" xfId="32034" xr:uid="{00000000-0005-0000-0000-0000177D0000}"/>
    <cellStyle name="Comma 102" xfId="32035" xr:uid="{00000000-0005-0000-0000-0000187D0000}"/>
    <cellStyle name="Comma 102 2" xfId="32036" xr:uid="{00000000-0005-0000-0000-0000197D0000}"/>
    <cellStyle name="Comma 103" xfId="32037" xr:uid="{00000000-0005-0000-0000-00001A7D0000}"/>
    <cellStyle name="Comma 104" xfId="32038" xr:uid="{00000000-0005-0000-0000-00001B7D0000}"/>
    <cellStyle name="Comma 105" xfId="32039" xr:uid="{00000000-0005-0000-0000-00001C7D0000}"/>
    <cellStyle name="Comma 106" xfId="32040" xr:uid="{00000000-0005-0000-0000-00001D7D0000}"/>
    <cellStyle name="Comma 107" xfId="32041" xr:uid="{00000000-0005-0000-0000-00001E7D0000}"/>
    <cellStyle name="Comma 108" xfId="32042" xr:uid="{00000000-0005-0000-0000-00001F7D0000}"/>
    <cellStyle name="Comma 108 10" xfId="32043" xr:uid="{00000000-0005-0000-0000-0000207D0000}"/>
    <cellStyle name="Comma 108 2" xfId="32044" xr:uid="{00000000-0005-0000-0000-0000217D0000}"/>
    <cellStyle name="Comma 108 2 2" xfId="32045" xr:uid="{00000000-0005-0000-0000-0000227D0000}"/>
    <cellStyle name="Comma 108 2 2 2" xfId="32046" xr:uid="{00000000-0005-0000-0000-0000237D0000}"/>
    <cellStyle name="Comma 108 2 2 2 2" xfId="32047" xr:uid="{00000000-0005-0000-0000-0000247D0000}"/>
    <cellStyle name="Comma 108 2 2 3" xfId="32048" xr:uid="{00000000-0005-0000-0000-0000257D0000}"/>
    <cellStyle name="Comma 108 2 2 4" xfId="32049" xr:uid="{00000000-0005-0000-0000-0000267D0000}"/>
    <cellStyle name="Comma 108 2 3" xfId="32050" xr:uid="{00000000-0005-0000-0000-0000277D0000}"/>
    <cellStyle name="Comma 108 2 3 2" xfId="32051" xr:uid="{00000000-0005-0000-0000-0000287D0000}"/>
    <cellStyle name="Comma 108 2 3 2 2" xfId="32052" xr:uid="{00000000-0005-0000-0000-0000297D0000}"/>
    <cellStyle name="Comma 108 2 3 3" xfId="32053" xr:uid="{00000000-0005-0000-0000-00002A7D0000}"/>
    <cellStyle name="Comma 108 2 3 4" xfId="32054" xr:uid="{00000000-0005-0000-0000-00002B7D0000}"/>
    <cellStyle name="Comma 108 2 4" xfId="32055" xr:uid="{00000000-0005-0000-0000-00002C7D0000}"/>
    <cellStyle name="Comma 108 2 4 2" xfId="32056" xr:uid="{00000000-0005-0000-0000-00002D7D0000}"/>
    <cellStyle name="Comma 108 2 5" xfId="32057" xr:uid="{00000000-0005-0000-0000-00002E7D0000}"/>
    <cellStyle name="Comma 108 2 6" xfId="32058" xr:uid="{00000000-0005-0000-0000-00002F7D0000}"/>
    <cellStyle name="Comma 108 3" xfId="32059" xr:uid="{00000000-0005-0000-0000-0000307D0000}"/>
    <cellStyle name="Comma 108 3 2" xfId="32060" xr:uid="{00000000-0005-0000-0000-0000317D0000}"/>
    <cellStyle name="Comma 108 3 2 2" xfId="32061" xr:uid="{00000000-0005-0000-0000-0000327D0000}"/>
    <cellStyle name="Comma 108 3 3" xfId="32062" xr:uid="{00000000-0005-0000-0000-0000337D0000}"/>
    <cellStyle name="Comma 108 3 4" xfId="32063" xr:uid="{00000000-0005-0000-0000-0000347D0000}"/>
    <cellStyle name="Comma 108 4" xfId="32064" xr:uid="{00000000-0005-0000-0000-0000357D0000}"/>
    <cellStyle name="Comma 108 4 2" xfId="32065" xr:uid="{00000000-0005-0000-0000-0000367D0000}"/>
    <cellStyle name="Comma 108 4 2 2" xfId="32066" xr:uid="{00000000-0005-0000-0000-0000377D0000}"/>
    <cellStyle name="Comma 108 4 3" xfId="32067" xr:uid="{00000000-0005-0000-0000-0000387D0000}"/>
    <cellStyle name="Comma 108 4 4" xfId="32068" xr:uid="{00000000-0005-0000-0000-0000397D0000}"/>
    <cellStyle name="Comma 108 5" xfId="32069" xr:uid="{00000000-0005-0000-0000-00003A7D0000}"/>
    <cellStyle name="Comma 108 5 2" xfId="32070" xr:uid="{00000000-0005-0000-0000-00003B7D0000}"/>
    <cellStyle name="Comma 108 6" xfId="32071" xr:uid="{00000000-0005-0000-0000-00003C7D0000}"/>
    <cellStyle name="Comma 108 7" xfId="32072" xr:uid="{00000000-0005-0000-0000-00003D7D0000}"/>
    <cellStyle name="Comma 108 8" xfId="32073" xr:uid="{00000000-0005-0000-0000-00003E7D0000}"/>
    <cellStyle name="Comma 108 9" xfId="32074" xr:uid="{00000000-0005-0000-0000-00003F7D0000}"/>
    <cellStyle name="Comma 109" xfId="32075" xr:uid="{00000000-0005-0000-0000-0000407D0000}"/>
    <cellStyle name="Comma 109 10" xfId="32076" xr:uid="{00000000-0005-0000-0000-0000417D0000}"/>
    <cellStyle name="Comma 109 2" xfId="32077" xr:uid="{00000000-0005-0000-0000-0000427D0000}"/>
    <cellStyle name="Comma 109 2 2" xfId="32078" xr:uid="{00000000-0005-0000-0000-0000437D0000}"/>
    <cellStyle name="Comma 109 2 2 2" xfId="32079" xr:uid="{00000000-0005-0000-0000-0000447D0000}"/>
    <cellStyle name="Comma 109 2 2 2 2" xfId="32080" xr:uid="{00000000-0005-0000-0000-0000457D0000}"/>
    <cellStyle name="Comma 109 2 2 3" xfId="32081" xr:uid="{00000000-0005-0000-0000-0000467D0000}"/>
    <cellStyle name="Comma 109 2 2 4" xfId="32082" xr:uid="{00000000-0005-0000-0000-0000477D0000}"/>
    <cellStyle name="Comma 109 2 3" xfId="32083" xr:uid="{00000000-0005-0000-0000-0000487D0000}"/>
    <cellStyle name="Comma 109 2 3 2" xfId="32084" xr:uid="{00000000-0005-0000-0000-0000497D0000}"/>
    <cellStyle name="Comma 109 2 3 2 2" xfId="32085" xr:uid="{00000000-0005-0000-0000-00004A7D0000}"/>
    <cellStyle name="Comma 109 2 3 3" xfId="32086" xr:uid="{00000000-0005-0000-0000-00004B7D0000}"/>
    <cellStyle name="Comma 109 2 3 4" xfId="32087" xr:uid="{00000000-0005-0000-0000-00004C7D0000}"/>
    <cellStyle name="Comma 109 2 4" xfId="32088" xr:uid="{00000000-0005-0000-0000-00004D7D0000}"/>
    <cellStyle name="Comma 109 2 4 2" xfId="32089" xr:uid="{00000000-0005-0000-0000-00004E7D0000}"/>
    <cellStyle name="Comma 109 2 5" xfId="32090" xr:uid="{00000000-0005-0000-0000-00004F7D0000}"/>
    <cellStyle name="Comma 109 2 6" xfId="32091" xr:uid="{00000000-0005-0000-0000-0000507D0000}"/>
    <cellStyle name="Comma 109 3" xfId="32092" xr:uid="{00000000-0005-0000-0000-0000517D0000}"/>
    <cellStyle name="Comma 109 3 2" xfId="32093" xr:uid="{00000000-0005-0000-0000-0000527D0000}"/>
    <cellStyle name="Comma 109 3 2 2" xfId="32094" xr:uid="{00000000-0005-0000-0000-0000537D0000}"/>
    <cellStyle name="Comma 109 3 3" xfId="32095" xr:uid="{00000000-0005-0000-0000-0000547D0000}"/>
    <cellStyle name="Comma 109 3 4" xfId="32096" xr:uid="{00000000-0005-0000-0000-0000557D0000}"/>
    <cellStyle name="Comma 109 4" xfId="32097" xr:uid="{00000000-0005-0000-0000-0000567D0000}"/>
    <cellStyle name="Comma 109 4 2" xfId="32098" xr:uid="{00000000-0005-0000-0000-0000577D0000}"/>
    <cellStyle name="Comma 109 4 2 2" xfId="32099" xr:uid="{00000000-0005-0000-0000-0000587D0000}"/>
    <cellStyle name="Comma 109 4 3" xfId="32100" xr:uid="{00000000-0005-0000-0000-0000597D0000}"/>
    <cellStyle name="Comma 109 4 4" xfId="32101" xr:uid="{00000000-0005-0000-0000-00005A7D0000}"/>
    <cellStyle name="Comma 109 5" xfId="32102" xr:uid="{00000000-0005-0000-0000-00005B7D0000}"/>
    <cellStyle name="Comma 109 5 2" xfId="32103" xr:uid="{00000000-0005-0000-0000-00005C7D0000}"/>
    <cellStyle name="Comma 109 6" xfId="32104" xr:uid="{00000000-0005-0000-0000-00005D7D0000}"/>
    <cellStyle name="Comma 109 7" xfId="32105" xr:uid="{00000000-0005-0000-0000-00005E7D0000}"/>
    <cellStyle name="Comma 109 8" xfId="32106" xr:uid="{00000000-0005-0000-0000-00005F7D0000}"/>
    <cellStyle name="Comma 109 9" xfId="32107" xr:uid="{00000000-0005-0000-0000-0000607D0000}"/>
    <cellStyle name="Comma 11" xfId="32108" xr:uid="{00000000-0005-0000-0000-0000617D0000}"/>
    <cellStyle name="Comma 11 2" xfId="32109" xr:uid="{00000000-0005-0000-0000-0000627D0000}"/>
    <cellStyle name="Comma 11 2 2" xfId="32110" xr:uid="{00000000-0005-0000-0000-0000637D0000}"/>
    <cellStyle name="Comma 11 2 3" xfId="32111" xr:uid="{00000000-0005-0000-0000-0000647D0000}"/>
    <cellStyle name="Comma 11 2 4" xfId="32112" xr:uid="{00000000-0005-0000-0000-0000657D0000}"/>
    <cellStyle name="Comma 11 3" xfId="32113" xr:uid="{00000000-0005-0000-0000-0000667D0000}"/>
    <cellStyle name="Comma 11 3 2" xfId="32114" xr:uid="{00000000-0005-0000-0000-0000677D0000}"/>
    <cellStyle name="Comma 11 4" xfId="32115" xr:uid="{00000000-0005-0000-0000-0000687D0000}"/>
    <cellStyle name="Comma 11 4 2" xfId="32116" xr:uid="{00000000-0005-0000-0000-0000697D0000}"/>
    <cellStyle name="Comma 11 4 2 2" xfId="32117" xr:uid="{00000000-0005-0000-0000-00006A7D0000}"/>
    <cellStyle name="Comma 11 4 2 2 2" xfId="32118" xr:uid="{00000000-0005-0000-0000-00006B7D0000}"/>
    <cellStyle name="Comma 11 4 2 3" xfId="32119" xr:uid="{00000000-0005-0000-0000-00006C7D0000}"/>
    <cellStyle name="Comma 11 4 2 4" xfId="32120" xr:uid="{00000000-0005-0000-0000-00006D7D0000}"/>
    <cellStyle name="Comma 11 4 3" xfId="32121" xr:uid="{00000000-0005-0000-0000-00006E7D0000}"/>
    <cellStyle name="Comma 11 4 3 2" xfId="32122" xr:uid="{00000000-0005-0000-0000-00006F7D0000}"/>
    <cellStyle name="Comma 11 4 3 2 2" xfId="32123" xr:uid="{00000000-0005-0000-0000-0000707D0000}"/>
    <cellStyle name="Comma 11 4 3 3" xfId="32124" xr:uid="{00000000-0005-0000-0000-0000717D0000}"/>
    <cellStyle name="Comma 11 4 3 4" xfId="32125" xr:uid="{00000000-0005-0000-0000-0000727D0000}"/>
    <cellStyle name="Comma 11 4 4" xfId="32126" xr:uid="{00000000-0005-0000-0000-0000737D0000}"/>
    <cellStyle name="Comma 11 4 4 2" xfId="32127" xr:uid="{00000000-0005-0000-0000-0000747D0000}"/>
    <cellStyle name="Comma 11 4 5" xfId="32128" xr:uid="{00000000-0005-0000-0000-0000757D0000}"/>
    <cellStyle name="Comma 11 4 6" xfId="32129" xr:uid="{00000000-0005-0000-0000-0000767D0000}"/>
    <cellStyle name="Comma 11 4 7" xfId="32130" xr:uid="{00000000-0005-0000-0000-0000777D0000}"/>
    <cellStyle name="Comma 11 5" xfId="32131" xr:uid="{00000000-0005-0000-0000-0000787D0000}"/>
    <cellStyle name="Comma 11 5 2" xfId="32132" xr:uid="{00000000-0005-0000-0000-0000797D0000}"/>
    <cellStyle name="Comma 11 5 2 2" xfId="32133" xr:uid="{00000000-0005-0000-0000-00007A7D0000}"/>
    <cellStyle name="Comma 11 5 2 2 2" xfId="32134" xr:uid="{00000000-0005-0000-0000-00007B7D0000}"/>
    <cellStyle name="Comma 11 5 2 3" xfId="32135" xr:uid="{00000000-0005-0000-0000-00007C7D0000}"/>
    <cellStyle name="Comma 11 5 2 4" xfId="32136" xr:uid="{00000000-0005-0000-0000-00007D7D0000}"/>
    <cellStyle name="Comma 11 5 3" xfId="32137" xr:uid="{00000000-0005-0000-0000-00007E7D0000}"/>
    <cellStyle name="Comma 11 5 3 2" xfId="32138" xr:uid="{00000000-0005-0000-0000-00007F7D0000}"/>
    <cellStyle name="Comma 11 5 3 2 2" xfId="32139" xr:uid="{00000000-0005-0000-0000-0000807D0000}"/>
    <cellStyle name="Comma 11 5 3 3" xfId="32140" xr:uid="{00000000-0005-0000-0000-0000817D0000}"/>
    <cellStyle name="Comma 11 5 3 4" xfId="32141" xr:uid="{00000000-0005-0000-0000-0000827D0000}"/>
    <cellStyle name="Comma 11 5 4" xfId="32142" xr:uid="{00000000-0005-0000-0000-0000837D0000}"/>
    <cellStyle name="Comma 11 5 4 2" xfId="32143" xr:uid="{00000000-0005-0000-0000-0000847D0000}"/>
    <cellStyle name="Comma 11 5 5" xfId="32144" xr:uid="{00000000-0005-0000-0000-0000857D0000}"/>
    <cellStyle name="Comma 11 5 6" xfId="32145" xr:uid="{00000000-0005-0000-0000-0000867D0000}"/>
    <cellStyle name="Comma 11 5 7" xfId="32146" xr:uid="{00000000-0005-0000-0000-0000877D0000}"/>
    <cellStyle name="Comma 11 6" xfId="32147" xr:uid="{00000000-0005-0000-0000-0000887D0000}"/>
    <cellStyle name="Comma 11 7" xfId="32148" xr:uid="{00000000-0005-0000-0000-0000897D0000}"/>
    <cellStyle name="Comma 11 8" xfId="32149" xr:uid="{00000000-0005-0000-0000-00008A7D0000}"/>
    <cellStyle name="Comma 110" xfId="32150" xr:uid="{00000000-0005-0000-0000-00008B7D0000}"/>
    <cellStyle name="Comma 110 2" xfId="32151" xr:uid="{00000000-0005-0000-0000-00008C7D0000}"/>
    <cellStyle name="Comma 110 3" xfId="32152" xr:uid="{00000000-0005-0000-0000-00008D7D0000}"/>
    <cellStyle name="Comma 110 4" xfId="32153" xr:uid="{00000000-0005-0000-0000-00008E7D0000}"/>
    <cellStyle name="Comma 111" xfId="32154" xr:uid="{00000000-0005-0000-0000-00008F7D0000}"/>
    <cellStyle name="Comma 111 2" xfId="32155" xr:uid="{00000000-0005-0000-0000-0000907D0000}"/>
    <cellStyle name="Comma 111 3" xfId="32156" xr:uid="{00000000-0005-0000-0000-0000917D0000}"/>
    <cellStyle name="Comma 111 4" xfId="32157" xr:uid="{00000000-0005-0000-0000-0000927D0000}"/>
    <cellStyle name="Comma 112" xfId="32158" xr:uid="{00000000-0005-0000-0000-0000937D0000}"/>
    <cellStyle name="Comma 112 2" xfId="32159" xr:uid="{00000000-0005-0000-0000-0000947D0000}"/>
    <cellStyle name="Comma 112 2 2" xfId="32160" xr:uid="{00000000-0005-0000-0000-0000957D0000}"/>
    <cellStyle name="Comma 112 3" xfId="32161" xr:uid="{00000000-0005-0000-0000-0000967D0000}"/>
    <cellStyle name="Comma 112 4" xfId="32162" xr:uid="{00000000-0005-0000-0000-0000977D0000}"/>
    <cellStyle name="Comma 112 5" xfId="32163" xr:uid="{00000000-0005-0000-0000-0000987D0000}"/>
    <cellStyle name="Comma 112 6" xfId="32164" xr:uid="{00000000-0005-0000-0000-0000997D0000}"/>
    <cellStyle name="Comma 112 7" xfId="32165" xr:uid="{00000000-0005-0000-0000-00009A7D0000}"/>
    <cellStyle name="Comma 113" xfId="32166" xr:uid="{00000000-0005-0000-0000-00009B7D0000}"/>
    <cellStyle name="Comma 113 2" xfId="32167" xr:uid="{00000000-0005-0000-0000-00009C7D0000}"/>
    <cellStyle name="Comma 113 2 2" xfId="32168" xr:uid="{00000000-0005-0000-0000-00009D7D0000}"/>
    <cellStyle name="Comma 113 3" xfId="32169" xr:uid="{00000000-0005-0000-0000-00009E7D0000}"/>
    <cellStyle name="Comma 113 4" xfId="32170" xr:uid="{00000000-0005-0000-0000-00009F7D0000}"/>
    <cellStyle name="Comma 113 5" xfId="32171" xr:uid="{00000000-0005-0000-0000-0000A07D0000}"/>
    <cellStyle name="Comma 113 6" xfId="32172" xr:uid="{00000000-0005-0000-0000-0000A17D0000}"/>
    <cellStyle name="Comma 113 7" xfId="32173" xr:uid="{00000000-0005-0000-0000-0000A27D0000}"/>
    <cellStyle name="Comma 114" xfId="32174" xr:uid="{00000000-0005-0000-0000-0000A37D0000}"/>
    <cellStyle name="Comma 114 2" xfId="32175" xr:uid="{00000000-0005-0000-0000-0000A47D0000}"/>
    <cellStyle name="Comma 114 2 2" xfId="32176" xr:uid="{00000000-0005-0000-0000-0000A57D0000}"/>
    <cellStyle name="Comma 114 3" xfId="32177" xr:uid="{00000000-0005-0000-0000-0000A67D0000}"/>
    <cellStyle name="Comma 114 4" xfId="32178" xr:uid="{00000000-0005-0000-0000-0000A77D0000}"/>
    <cellStyle name="Comma 114 5" xfId="32179" xr:uid="{00000000-0005-0000-0000-0000A87D0000}"/>
    <cellStyle name="Comma 114 6" xfId="32180" xr:uid="{00000000-0005-0000-0000-0000A97D0000}"/>
    <cellStyle name="Comma 114 7" xfId="32181" xr:uid="{00000000-0005-0000-0000-0000AA7D0000}"/>
    <cellStyle name="Comma 115" xfId="32182" xr:uid="{00000000-0005-0000-0000-0000AB7D0000}"/>
    <cellStyle name="Comma 115 2" xfId="32183" xr:uid="{00000000-0005-0000-0000-0000AC7D0000}"/>
    <cellStyle name="Comma 115 2 2" xfId="32184" xr:uid="{00000000-0005-0000-0000-0000AD7D0000}"/>
    <cellStyle name="Comma 115 3" xfId="32185" xr:uid="{00000000-0005-0000-0000-0000AE7D0000}"/>
    <cellStyle name="Comma 115 4" xfId="32186" xr:uid="{00000000-0005-0000-0000-0000AF7D0000}"/>
    <cellStyle name="Comma 115 5" xfId="32187" xr:uid="{00000000-0005-0000-0000-0000B07D0000}"/>
    <cellStyle name="Comma 115 6" xfId="32188" xr:uid="{00000000-0005-0000-0000-0000B17D0000}"/>
    <cellStyle name="Comma 115 7" xfId="32189" xr:uid="{00000000-0005-0000-0000-0000B27D0000}"/>
    <cellStyle name="Comma 116" xfId="32190" xr:uid="{00000000-0005-0000-0000-0000B37D0000}"/>
    <cellStyle name="Comma 116 2" xfId="32191" xr:uid="{00000000-0005-0000-0000-0000B47D0000}"/>
    <cellStyle name="Comma 116 2 2" xfId="32192" xr:uid="{00000000-0005-0000-0000-0000B57D0000}"/>
    <cellStyle name="Comma 116 3" xfId="32193" xr:uid="{00000000-0005-0000-0000-0000B67D0000}"/>
    <cellStyle name="Comma 116 4" xfId="32194" xr:uid="{00000000-0005-0000-0000-0000B77D0000}"/>
    <cellStyle name="Comma 116 5" xfId="32195" xr:uid="{00000000-0005-0000-0000-0000B87D0000}"/>
    <cellStyle name="Comma 116 6" xfId="32196" xr:uid="{00000000-0005-0000-0000-0000B97D0000}"/>
    <cellStyle name="Comma 116 7" xfId="32197" xr:uid="{00000000-0005-0000-0000-0000BA7D0000}"/>
    <cellStyle name="Comma 117" xfId="32198" xr:uid="{00000000-0005-0000-0000-0000BB7D0000}"/>
    <cellStyle name="Comma 117 2" xfId="32199" xr:uid="{00000000-0005-0000-0000-0000BC7D0000}"/>
    <cellStyle name="Comma 117 2 2" xfId="32200" xr:uid="{00000000-0005-0000-0000-0000BD7D0000}"/>
    <cellStyle name="Comma 117 3" xfId="32201" xr:uid="{00000000-0005-0000-0000-0000BE7D0000}"/>
    <cellStyle name="Comma 117 4" xfId="32202" xr:uid="{00000000-0005-0000-0000-0000BF7D0000}"/>
    <cellStyle name="Comma 117 5" xfId="32203" xr:uid="{00000000-0005-0000-0000-0000C07D0000}"/>
    <cellStyle name="Comma 117 6" xfId="32204" xr:uid="{00000000-0005-0000-0000-0000C17D0000}"/>
    <cellStyle name="Comma 117 7" xfId="32205" xr:uid="{00000000-0005-0000-0000-0000C27D0000}"/>
    <cellStyle name="Comma 118" xfId="32206" xr:uid="{00000000-0005-0000-0000-0000C37D0000}"/>
    <cellStyle name="Comma 118 2" xfId="32207" xr:uid="{00000000-0005-0000-0000-0000C47D0000}"/>
    <cellStyle name="Comma 118 2 2" xfId="32208" xr:uid="{00000000-0005-0000-0000-0000C57D0000}"/>
    <cellStyle name="Comma 118 3" xfId="32209" xr:uid="{00000000-0005-0000-0000-0000C67D0000}"/>
    <cellStyle name="Comma 118 4" xfId="32210" xr:uid="{00000000-0005-0000-0000-0000C77D0000}"/>
    <cellStyle name="Comma 118 5" xfId="32211" xr:uid="{00000000-0005-0000-0000-0000C87D0000}"/>
    <cellStyle name="Comma 118 6" xfId="32212" xr:uid="{00000000-0005-0000-0000-0000C97D0000}"/>
    <cellStyle name="Comma 118 7" xfId="32213" xr:uid="{00000000-0005-0000-0000-0000CA7D0000}"/>
    <cellStyle name="Comma 119" xfId="32214" xr:uid="{00000000-0005-0000-0000-0000CB7D0000}"/>
    <cellStyle name="Comma 119 2" xfId="32215" xr:uid="{00000000-0005-0000-0000-0000CC7D0000}"/>
    <cellStyle name="Comma 119 2 2" xfId="32216" xr:uid="{00000000-0005-0000-0000-0000CD7D0000}"/>
    <cellStyle name="Comma 119 3" xfId="32217" xr:uid="{00000000-0005-0000-0000-0000CE7D0000}"/>
    <cellStyle name="Comma 119 4" xfId="32218" xr:uid="{00000000-0005-0000-0000-0000CF7D0000}"/>
    <cellStyle name="Comma 119 5" xfId="32219" xr:uid="{00000000-0005-0000-0000-0000D07D0000}"/>
    <cellStyle name="Comma 119 6" xfId="32220" xr:uid="{00000000-0005-0000-0000-0000D17D0000}"/>
    <cellStyle name="Comma 119 7" xfId="32221" xr:uid="{00000000-0005-0000-0000-0000D27D0000}"/>
    <cellStyle name="Comma 12" xfId="32222" xr:uid="{00000000-0005-0000-0000-0000D37D0000}"/>
    <cellStyle name="Comma 12 2" xfId="32223" xr:uid="{00000000-0005-0000-0000-0000D47D0000}"/>
    <cellStyle name="Comma 12 2 2" xfId="32224" xr:uid="{00000000-0005-0000-0000-0000D57D0000}"/>
    <cellStyle name="Comma 12 2 3" xfId="32225" xr:uid="{00000000-0005-0000-0000-0000D67D0000}"/>
    <cellStyle name="Comma 12 2 4" xfId="32226" xr:uid="{00000000-0005-0000-0000-0000D77D0000}"/>
    <cellStyle name="Comma 12 3" xfId="32227" xr:uid="{00000000-0005-0000-0000-0000D87D0000}"/>
    <cellStyle name="Comma 12 3 2" xfId="32228" xr:uid="{00000000-0005-0000-0000-0000D97D0000}"/>
    <cellStyle name="Comma 12 4" xfId="32229" xr:uid="{00000000-0005-0000-0000-0000DA7D0000}"/>
    <cellStyle name="Comma 12 4 2" xfId="32230" xr:uid="{00000000-0005-0000-0000-0000DB7D0000}"/>
    <cellStyle name="Comma 12 4 2 2" xfId="32231" xr:uid="{00000000-0005-0000-0000-0000DC7D0000}"/>
    <cellStyle name="Comma 12 4 2 2 2" xfId="32232" xr:uid="{00000000-0005-0000-0000-0000DD7D0000}"/>
    <cellStyle name="Comma 12 4 2 3" xfId="32233" xr:uid="{00000000-0005-0000-0000-0000DE7D0000}"/>
    <cellStyle name="Comma 12 4 2 4" xfId="32234" xr:uid="{00000000-0005-0000-0000-0000DF7D0000}"/>
    <cellStyle name="Comma 12 4 3" xfId="32235" xr:uid="{00000000-0005-0000-0000-0000E07D0000}"/>
    <cellStyle name="Comma 12 4 3 2" xfId="32236" xr:uid="{00000000-0005-0000-0000-0000E17D0000}"/>
    <cellStyle name="Comma 12 4 3 2 2" xfId="32237" xr:uid="{00000000-0005-0000-0000-0000E27D0000}"/>
    <cellStyle name="Comma 12 4 3 3" xfId="32238" xr:uid="{00000000-0005-0000-0000-0000E37D0000}"/>
    <cellStyle name="Comma 12 4 3 4" xfId="32239" xr:uid="{00000000-0005-0000-0000-0000E47D0000}"/>
    <cellStyle name="Comma 12 4 4" xfId="32240" xr:uid="{00000000-0005-0000-0000-0000E57D0000}"/>
    <cellStyle name="Comma 12 4 4 2" xfId="32241" xr:uid="{00000000-0005-0000-0000-0000E67D0000}"/>
    <cellStyle name="Comma 12 4 5" xfId="32242" xr:uid="{00000000-0005-0000-0000-0000E77D0000}"/>
    <cellStyle name="Comma 12 4 6" xfId="32243" xr:uid="{00000000-0005-0000-0000-0000E87D0000}"/>
    <cellStyle name="Comma 12 4 7" xfId="32244" xr:uid="{00000000-0005-0000-0000-0000E97D0000}"/>
    <cellStyle name="Comma 12 5" xfId="32245" xr:uid="{00000000-0005-0000-0000-0000EA7D0000}"/>
    <cellStyle name="Comma 12 5 2" xfId="32246" xr:uid="{00000000-0005-0000-0000-0000EB7D0000}"/>
    <cellStyle name="Comma 12 5 2 2" xfId="32247" xr:uid="{00000000-0005-0000-0000-0000EC7D0000}"/>
    <cellStyle name="Comma 12 5 2 2 2" xfId="32248" xr:uid="{00000000-0005-0000-0000-0000ED7D0000}"/>
    <cellStyle name="Comma 12 5 2 3" xfId="32249" xr:uid="{00000000-0005-0000-0000-0000EE7D0000}"/>
    <cellStyle name="Comma 12 5 2 4" xfId="32250" xr:uid="{00000000-0005-0000-0000-0000EF7D0000}"/>
    <cellStyle name="Comma 12 5 3" xfId="32251" xr:uid="{00000000-0005-0000-0000-0000F07D0000}"/>
    <cellStyle name="Comma 12 5 3 2" xfId="32252" xr:uid="{00000000-0005-0000-0000-0000F17D0000}"/>
    <cellStyle name="Comma 12 5 3 2 2" xfId="32253" xr:uid="{00000000-0005-0000-0000-0000F27D0000}"/>
    <cellStyle name="Comma 12 5 3 3" xfId="32254" xr:uid="{00000000-0005-0000-0000-0000F37D0000}"/>
    <cellStyle name="Comma 12 5 3 4" xfId="32255" xr:uid="{00000000-0005-0000-0000-0000F47D0000}"/>
    <cellStyle name="Comma 12 5 4" xfId="32256" xr:uid="{00000000-0005-0000-0000-0000F57D0000}"/>
    <cellStyle name="Comma 12 5 4 2" xfId="32257" xr:uid="{00000000-0005-0000-0000-0000F67D0000}"/>
    <cellStyle name="Comma 12 5 5" xfId="32258" xr:uid="{00000000-0005-0000-0000-0000F77D0000}"/>
    <cellStyle name="Comma 12 5 6" xfId="32259" xr:uid="{00000000-0005-0000-0000-0000F87D0000}"/>
    <cellStyle name="Comma 12 5 7" xfId="32260" xr:uid="{00000000-0005-0000-0000-0000F97D0000}"/>
    <cellStyle name="Comma 12 6" xfId="32261" xr:uid="{00000000-0005-0000-0000-0000FA7D0000}"/>
    <cellStyle name="Comma 120" xfId="32262" xr:uid="{00000000-0005-0000-0000-0000FB7D0000}"/>
    <cellStyle name="Comma 120 2" xfId="32263" xr:uid="{00000000-0005-0000-0000-0000FC7D0000}"/>
    <cellStyle name="Comma 120 2 2" xfId="32264" xr:uid="{00000000-0005-0000-0000-0000FD7D0000}"/>
    <cellStyle name="Comma 120 3" xfId="32265" xr:uid="{00000000-0005-0000-0000-0000FE7D0000}"/>
    <cellStyle name="Comma 120 4" xfId="32266" xr:uid="{00000000-0005-0000-0000-0000FF7D0000}"/>
    <cellStyle name="Comma 120 5" xfId="32267" xr:uid="{00000000-0005-0000-0000-0000007E0000}"/>
    <cellStyle name="Comma 120 6" xfId="32268" xr:uid="{00000000-0005-0000-0000-0000017E0000}"/>
    <cellStyle name="Comma 120 7" xfId="32269" xr:uid="{00000000-0005-0000-0000-0000027E0000}"/>
    <cellStyle name="Comma 121" xfId="32270" xr:uid="{00000000-0005-0000-0000-0000037E0000}"/>
    <cellStyle name="Comma 121 2" xfId="32271" xr:uid="{00000000-0005-0000-0000-0000047E0000}"/>
    <cellStyle name="Comma 121 2 2" xfId="32272" xr:uid="{00000000-0005-0000-0000-0000057E0000}"/>
    <cellStyle name="Comma 121 3" xfId="32273" xr:uid="{00000000-0005-0000-0000-0000067E0000}"/>
    <cellStyle name="Comma 121 4" xfId="32274" xr:uid="{00000000-0005-0000-0000-0000077E0000}"/>
    <cellStyle name="Comma 121 5" xfId="32275" xr:uid="{00000000-0005-0000-0000-0000087E0000}"/>
    <cellStyle name="Comma 121 6" xfId="32276" xr:uid="{00000000-0005-0000-0000-0000097E0000}"/>
    <cellStyle name="Comma 121 7" xfId="32277" xr:uid="{00000000-0005-0000-0000-00000A7E0000}"/>
    <cellStyle name="Comma 122" xfId="32278" xr:uid="{00000000-0005-0000-0000-00000B7E0000}"/>
    <cellStyle name="Comma 122 2" xfId="32279" xr:uid="{00000000-0005-0000-0000-00000C7E0000}"/>
    <cellStyle name="Comma 122 2 2" xfId="32280" xr:uid="{00000000-0005-0000-0000-00000D7E0000}"/>
    <cellStyle name="Comma 122 3" xfId="32281" xr:uid="{00000000-0005-0000-0000-00000E7E0000}"/>
    <cellStyle name="Comma 122 4" xfId="32282" xr:uid="{00000000-0005-0000-0000-00000F7E0000}"/>
    <cellStyle name="Comma 122 5" xfId="32283" xr:uid="{00000000-0005-0000-0000-0000107E0000}"/>
    <cellStyle name="Comma 122 6" xfId="32284" xr:uid="{00000000-0005-0000-0000-0000117E0000}"/>
    <cellStyle name="Comma 122 7" xfId="32285" xr:uid="{00000000-0005-0000-0000-0000127E0000}"/>
    <cellStyle name="Comma 123" xfId="32286" xr:uid="{00000000-0005-0000-0000-0000137E0000}"/>
    <cellStyle name="Comma 123 2" xfId="32287" xr:uid="{00000000-0005-0000-0000-0000147E0000}"/>
    <cellStyle name="Comma 123 2 2" xfId="32288" xr:uid="{00000000-0005-0000-0000-0000157E0000}"/>
    <cellStyle name="Comma 123 3" xfId="32289" xr:uid="{00000000-0005-0000-0000-0000167E0000}"/>
    <cellStyle name="Comma 123 4" xfId="32290" xr:uid="{00000000-0005-0000-0000-0000177E0000}"/>
    <cellStyle name="Comma 123 5" xfId="32291" xr:uid="{00000000-0005-0000-0000-0000187E0000}"/>
    <cellStyle name="Comma 123 6" xfId="32292" xr:uid="{00000000-0005-0000-0000-0000197E0000}"/>
    <cellStyle name="Comma 123 7" xfId="32293" xr:uid="{00000000-0005-0000-0000-00001A7E0000}"/>
    <cellStyle name="Comma 124" xfId="32294" xr:uid="{00000000-0005-0000-0000-00001B7E0000}"/>
    <cellStyle name="Comma 124 2" xfId="32295" xr:uid="{00000000-0005-0000-0000-00001C7E0000}"/>
    <cellStyle name="Comma 124 2 2" xfId="32296" xr:uid="{00000000-0005-0000-0000-00001D7E0000}"/>
    <cellStyle name="Comma 124 3" xfId="32297" xr:uid="{00000000-0005-0000-0000-00001E7E0000}"/>
    <cellStyle name="Comma 124 4" xfId="32298" xr:uid="{00000000-0005-0000-0000-00001F7E0000}"/>
    <cellStyle name="Comma 124 5" xfId="32299" xr:uid="{00000000-0005-0000-0000-0000207E0000}"/>
    <cellStyle name="Comma 124 6" xfId="32300" xr:uid="{00000000-0005-0000-0000-0000217E0000}"/>
    <cellStyle name="Comma 124 7" xfId="32301" xr:uid="{00000000-0005-0000-0000-0000227E0000}"/>
    <cellStyle name="Comma 125" xfId="32302" xr:uid="{00000000-0005-0000-0000-0000237E0000}"/>
    <cellStyle name="Comma 125 2" xfId="32303" xr:uid="{00000000-0005-0000-0000-0000247E0000}"/>
    <cellStyle name="Comma 125 2 2" xfId="32304" xr:uid="{00000000-0005-0000-0000-0000257E0000}"/>
    <cellStyle name="Comma 125 3" xfId="32305" xr:uid="{00000000-0005-0000-0000-0000267E0000}"/>
    <cellStyle name="Comma 125 4" xfId="32306" xr:uid="{00000000-0005-0000-0000-0000277E0000}"/>
    <cellStyle name="Comma 125 5" xfId="32307" xr:uid="{00000000-0005-0000-0000-0000287E0000}"/>
    <cellStyle name="Comma 125 6" xfId="32308" xr:uid="{00000000-0005-0000-0000-0000297E0000}"/>
    <cellStyle name="Comma 125 7" xfId="32309" xr:uid="{00000000-0005-0000-0000-00002A7E0000}"/>
    <cellStyle name="Comma 126" xfId="32310" xr:uid="{00000000-0005-0000-0000-00002B7E0000}"/>
    <cellStyle name="Comma 126 2" xfId="32311" xr:uid="{00000000-0005-0000-0000-00002C7E0000}"/>
    <cellStyle name="Comma 126 2 2" xfId="32312" xr:uid="{00000000-0005-0000-0000-00002D7E0000}"/>
    <cellStyle name="Comma 126 3" xfId="32313" xr:uid="{00000000-0005-0000-0000-00002E7E0000}"/>
    <cellStyle name="Comma 126 4" xfId="32314" xr:uid="{00000000-0005-0000-0000-00002F7E0000}"/>
    <cellStyle name="Comma 126 5" xfId="32315" xr:uid="{00000000-0005-0000-0000-0000307E0000}"/>
    <cellStyle name="Comma 126 6" xfId="32316" xr:uid="{00000000-0005-0000-0000-0000317E0000}"/>
    <cellStyle name="Comma 126 7" xfId="32317" xr:uid="{00000000-0005-0000-0000-0000327E0000}"/>
    <cellStyle name="Comma 127" xfId="32318" xr:uid="{00000000-0005-0000-0000-0000337E0000}"/>
    <cellStyle name="Comma 127 2" xfId="32319" xr:uid="{00000000-0005-0000-0000-0000347E0000}"/>
    <cellStyle name="Comma 127 3" xfId="32320" xr:uid="{00000000-0005-0000-0000-0000357E0000}"/>
    <cellStyle name="Comma 127 4" xfId="32321" xr:uid="{00000000-0005-0000-0000-0000367E0000}"/>
    <cellStyle name="Comma 128" xfId="32322" xr:uid="{00000000-0005-0000-0000-0000377E0000}"/>
    <cellStyle name="Comma 128 2" xfId="32323" xr:uid="{00000000-0005-0000-0000-0000387E0000}"/>
    <cellStyle name="Comma 128 3" xfId="32324" xr:uid="{00000000-0005-0000-0000-0000397E0000}"/>
    <cellStyle name="Comma 128 4" xfId="32325" xr:uid="{00000000-0005-0000-0000-00003A7E0000}"/>
    <cellStyle name="Comma 129" xfId="32326" xr:uid="{00000000-0005-0000-0000-00003B7E0000}"/>
    <cellStyle name="Comma 129 2" xfId="32327" xr:uid="{00000000-0005-0000-0000-00003C7E0000}"/>
    <cellStyle name="Comma 129 3" xfId="32328" xr:uid="{00000000-0005-0000-0000-00003D7E0000}"/>
    <cellStyle name="Comma 129 4" xfId="32329" xr:uid="{00000000-0005-0000-0000-00003E7E0000}"/>
    <cellStyle name="Comma 13" xfId="32330" xr:uid="{00000000-0005-0000-0000-00003F7E0000}"/>
    <cellStyle name="Comma 13 2" xfId="32331" xr:uid="{00000000-0005-0000-0000-0000407E0000}"/>
    <cellStyle name="Comma 13 2 2" xfId="32332" xr:uid="{00000000-0005-0000-0000-0000417E0000}"/>
    <cellStyle name="Comma 13 2 3" xfId="32333" xr:uid="{00000000-0005-0000-0000-0000427E0000}"/>
    <cellStyle name="Comma 13 2 4" xfId="32334" xr:uid="{00000000-0005-0000-0000-0000437E0000}"/>
    <cellStyle name="Comma 13 3" xfId="32335" xr:uid="{00000000-0005-0000-0000-0000447E0000}"/>
    <cellStyle name="Comma 13 3 2" xfId="32336" xr:uid="{00000000-0005-0000-0000-0000457E0000}"/>
    <cellStyle name="Comma 13 4" xfId="32337" xr:uid="{00000000-0005-0000-0000-0000467E0000}"/>
    <cellStyle name="Comma 13 4 2" xfId="32338" xr:uid="{00000000-0005-0000-0000-0000477E0000}"/>
    <cellStyle name="Comma 13 4 2 2" xfId="32339" xr:uid="{00000000-0005-0000-0000-0000487E0000}"/>
    <cellStyle name="Comma 13 4 2 2 2" xfId="32340" xr:uid="{00000000-0005-0000-0000-0000497E0000}"/>
    <cellStyle name="Comma 13 4 2 3" xfId="32341" xr:uid="{00000000-0005-0000-0000-00004A7E0000}"/>
    <cellStyle name="Comma 13 4 2 4" xfId="32342" xr:uid="{00000000-0005-0000-0000-00004B7E0000}"/>
    <cellStyle name="Comma 13 4 3" xfId="32343" xr:uid="{00000000-0005-0000-0000-00004C7E0000}"/>
    <cellStyle name="Comma 13 4 3 2" xfId="32344" xr:uid="{00000000-0005-0000-0000-00004D7E0000}"/>
    <cellStyle name="Comma 13 4 3 2 2" xfId="32345" xr:uid="{00000000-0005-0000-0000-00004E7E0000}"/>
    <cellStyle name="Comma 13 4 3 3" xfId="32346" xr:uid="{00000000-0005-0000-0000-00004F7E0000}"/>
    <cellStyle name="Comma 13 4 3 4" xfId="32347" xr:uid="{00000000-0005-0000-0000-0000507E0000}"/>
    <cellStyle name="Comma 13 4 4" xfId="32348" xr:uid="{00000000-0005-0000-0000-0000517E0000}"/>
    <cellStyle name="Comma 13 4 4 2" xfId="32349" xr:uid="{00000000-0005-0000-0000-0000527E0000}"/>
    <cellStyle name="Comma 13 4 5" xfId="32350" xr:uid="{00000000-0005-0000-0000-0000537E0000}"/>
    <cellStyle name="Comma 13 4 6" xfId="32351" xr:uid="{00000000-0005-0000-0000-0000547E0000}"/>
    <cellStyle name="Comma 13 4 7" xfId="32352" xr:uid="{00000000-0005-0000-0000-0000557E0000}"/>
    <cellStyle name="Comma 13 5" xfId="32353" xr:uid="{00000000-0005-0000-0000-0000567E0000}"/>
    <cellStyle name="Comma 13 5 2" xfId="32354" xr:uid="{00000000-0005-0000-0000-0000577E0000}"/>
    <cellStyle name="Comma 13 5 2 2" xfId="32355" xr:uid="{00000000-0005-0000-0000-0000587E0000}"/>
    <cellStyle name="Comma 13 5 2 2 2" xfId="32356" xr:uid="{00000000-0005-0000-0000-0000597E0000}"/>
    <cellStyle name="Comma 13 5 2 3" xfId="32357" xr:uid="{00000000-0005-0000-0000-00005A7E0000}"/>
    <cellStyle name="Comma 13 5 2 4" xfId="32358" xr:uid="{00000000-0005-0000-0000-00005B7E0000}"/>
    <cellStyle name="Comma 13 5 3" xfId="32359" xr:uid="{00000000-0005-0000-0000-00005C7E0000}"/>
    <cellStyle name="Comma 13 5 3 2" xfId="32360" xr:uid="{00000000-0005-0000-0000-00005D7E0000}"/>
    <cellStyle name="Comma 13 5 3 2 2" xfId="32361" xr:uid="{00000000-0005-0000-0000-00005E7E0000}"/>
    <cellStyle name="Comma 13 5 3 3" xfId="32362" xr:uid="{00000000-0005-0000-0000-00005F7E0000}"/>
    <cellStyle name="Comma 13 5 3 4" xfId="32363" xr:uid="{00000000-0005-0000-0000-0000607E0000}"/>
    <cellStyle name="Comma 13 5 4" xfId="32364" xr:uid="{00000000-0005-0000-0000-0000617E0000}"/>
    <cellStyle name="Comma 13 5 4 2" xfId="32365" xr:uid="{00000000-0005-0000-0000-0000627E0000}"/>
    <cellStyle name="Comma 13 5 5" xfId="32366" xr:uid="{00000000-0005-0000-0000-0000637E0000}"/>
    <cellStyle name="Comma 13 5 6" xfId="32367" xr:uid="{00000000-0005-0000-0000-0000647E0000}"/>
    <cellStyle name="Comma 13 5 7" xfId="32368" xr:uid="{00000000-0005-0000-0000-0000657E0000}"/>
    <cellStyle name="Comma 13 6" xfId="32369" xr:uid="{00000000-0005-0000-0000-0000667E0000}"/>
    <cellStyle name="Comma 130" xfId="32370" xr:uid="{00000000-0005-0000-0000-0000677E0000}"/>
    <cellStyle name="Comma 130 2" xfId="32371" xr:uid="{00000000-0005-0000-0000-0000687E0000}"/>
    <cellStyle name="Comma 130 3" xfId="32372" xr:uid="{00000000-0005-0000-0000-0000697E0000}"/>
    <cellStyle name="Comma 130 4" xfId="32373" xr:uid="{00000000-0005-0000-0000-00006A7E0000}"/>
    <cellStyle name="Comma 131" xfId="32374" xr:uid="{00000000-0005-0000-0000-00006B7E0000}"/>
    <cellStyle name="Comma 131 2" xfId="32375" xr:uid="{00000000-0005-0000-0000-00006C7E0000}"/>
    <cellStyle name="Comma 131 3" xfId="32376" xr:uid="{00000000-0005-0000-0000-00006D7E0000}"/>
    <cellStyle name="Comma 131 4" xfId="32377" xr:uid="{00000000-0005-0000-0000-00006E7E0000}"/>
    <cellStyle name="Comma 132" xfId="32378" xr:uid="{00000000-0005-0000-0000-00006F7E0000}"/>
    <cellStyle name="Comma 132 2" xfId="32379" xr:uid="{00000000-0005-0000-0000-0000707E0000}"/>
    <cellStyle name="Comma 132 3" xfId="32380" xr:uid="{00000000-0005-0000-0000-0000717E0000}"/>
    <cellStyle name="Comma 132 4" xfId="32381" xr:uid="{00000000-0005-0000-0000-0000727E0000}"/>
    <cellStyle name="Comma 133" xfId="32382" xr:uid="{00000000-0005-0000-0000-0000737E0000}"/>
    <cellStyle name="Comma 133 2" xfId="32383" xr:uid="{00000000-0005-0000-0000-0000747E0000}"/>
    <cellStyle name="Comma 134" xfId="32384" xr:uid="{00000000-0005-0000-0000-0000757E0000}"/>
    <cellStyle name="Comma 135" xfId="32385" xr:uid="{00000000-0005-0000-0000-0000767E0000}"/>
    <cellStyle name="Comma 136" xfId="32386" xr:uid="{00000000-0005-0000-0000-0000777E0000}"/>
    <cellStyle name="Comma 137" xfId="32387" xr:uid="{00000000-0005-0000-0000-0000787E0000}"/>
    <cellStyle name="Comma 138" xfId="32388" xr:uid="{00000000-0005-0000-0000-0000797E0000}"/>
    <cellStyle name="Comma 139" xfId="32389" xr:uid="{00000000-0005-0000-0000-00007A7E0000}"/>
    <cellStyle name="Comma 14" xfId="32390" xr:uid="{00000000-0005-0000-0000-00007B7E0000}"/>
    <cellStyle name="Comma 14 2" xfId="32391" xr:uid="{00000000-0005-0000-0000-00007C7E0000}"/>
    <cellStyle name="Comma 14 2 2" xfId="32392" xr:uid="{00000000-0005-0000-0000-00007D7E0000}"/>
    <cellStyle name="Comma 14 2 3" xfId="32393" xr:uid="{00000000-0005-0000-0000-00007E7E0000}"/>
    <cellStyle name="Comma 14 2 4" xfId="32394" xr:uid="{00000000-0005-0000-0000-00007F7E0000}"/>
    <cellStyle name="Comma 14 3" xfId="32395" xr:uid="{00000000-0005-0000-0000-0000807E0000}"/>
    <cellStyle name="Comma 14 3 2" xfId="32396" xr:uid="{00000000-0005-0000-0000-0000817E0000}"/>
    <cellStyle name="Comma 14 4" xfId="32397" xr:uid="{00000000-0005-0000-0000-0000827E0000}"/>
    <cellStyle name="Comma 14 4 2" xfId="32398" xr:uid="{00000000-0005-0000-0000-0000837E0000}"/>
    <cellStyle name="Comma 14 4 2 2" xfId="32399" xr:uid="{00000000-0005-0000-0000-0000847E0000}"/>
    <cellStyle name="Comma 14 4 2 2 2" xfId="32400" xr:uid="{00000000-0005-0000-0000-0000857E0000}"/>
    <cellStyle name="Comma 14 4 2 3" xfId="32401" xr:uid="{00000000-0005-0000-0000-0000867E0000}"/>
    <cellStyle name="Comma 14 4 2 4" xfId="32402" xr:uid="{00000000-0005-0000-0000-0000877E0000}"/>
    <cellStyle name="Comma 14 4 3" xfId="32403" xr:uid="{00000000-0005-0000-0000-0000887E0000}"/>
    <cellStyle name="Comma 14 4 3 2" xfId="32404" xr:uid="{00000000-0005-0000-0000-0000897E0000}"/>
    <cellStyle name="Comma 14 4 3 2 2" xfId="32405" xr:uid="{00000000-0005-0000-0000-00008A7E0000}"/>
    <cellStyle name="Comma 14 4 3 3" xfId="32406" xr:uid="{00000000-0005-0000-0000-00008B7E0000}"/>
    <cellStyle name="Comma 14 4 3 4" xfId="32407" xr:uid="{00000000-0005-0000-0000-00008C7E0000}"/>
    <cellStyle name="Comma 14 4 4" xfId="32408" xr:uid="{00000000-0005-0000-0000-00008D7E0000}"/>
    <cellStyle name="Comma 14 4 4 2" xfId="32409" xr:uid="{00000000-0005-0000-0000-00008E7E0000}"/>
    <cellStyle name="Comma 14 4 5" xfId="32410" xr:uid="{00000000-0005-0000-0000-00008F7E0000}"/>
    <cellStyle name="Comma 14 4 6" xfId="32411" xr:uid="{00000000-0005-0000-0000-0000907E0000}"/>
    <cellStyle name="Comma 14 4 7" xfId="32412" xr:uid="{00000000-0005-0000-0000-0000917E0000}"/>
    <cellStyle name="Comma 14 5" xfId="32413" xr:uid="{00000000-0005-0000-0000-0000927E0000}"/>
    <cellStyle name="Comma 14 5 2" xfId="32414" xr:uid="{00000000-0005-0000-0000-0000937E0000}"/>
    <cellStyle name="Comma 14 5 2 2" xfId="32415" xr:uid="{00000000-0005-0000-0000-0000947E0000}"/>
    <cellStyle name="Comma 14 5 2 2 2" xfId="32416" xr:uid="{00000000-0005-0000-0000-0000957E0000}"/>
    <cellStyle name="Comma 14 5 2 3" xfId="32417" xr:uid="{00000000-0005-0000-0000-0000967E0000}"/>
    <cellStyle name="Comma 14 5 2 4" xfId="32418" xr:uid="{00000000-0005-0000-0000-0000977E0000}"/>
    <cellStyle name="Comma 14 5 3" xfId="32419" xr:uid="{00000000-0005-0000-0000-0000987E0000}"/>
    <cellStyle name="Comma 14 5 3 2" xfId="32420" xr:uid="{00000000-0005-0000-0000-0000997E0000}"/>
    <cellStyle name="Comma 14 5 3 2 2" xfId="32421" xr:uid="{00000000-0005-0000-0000-00009A7E0000}"/>
    <cellStyle name="Comma 14 5 3 3" xfId="32422" xr:uid="{00000000-0005-0000-0000-00009B7E0000}"/>
    <cellStyle name="Comma 14 5 3 4" xfId="32423" xr:uid="{00000000-0005-0000-0000-00009C7E0000}"/>
    <cellStyle name="Comma 14 5 4" xfId="32424" xr:uid="{00000000-0005-0000-0000-00009D7E0000}"/>
    <cellStyle name="Comma 14 5 4 2" xfId="32425" xr:uid="{00000000-0005-0000-0000-00009E7E0000}"/>
    <cellStyle name="Comma 14 5 5" xfId="32426" xr:uid="{00000000-0005-0000-0000-00009F7E0000}"/>
    <cellStyle name="Comma 14 5 6" xfId="32427" xr:uid="{00000000-0005-0000-0000-0000A07E0000}"/>
    <cellStyle name="Comma 14 5 7" xfId="32428" xr:uid="{00000000-0005-0000-0000-0000A17E0000}"/>
    <cellStyle name="Comma 140" xfId="32429" xr:uid="{00000000-0005-0000-0000-0000A27E0000}"/>
    <cellStyle name="Comma 141" xfId="32430" xr:uid="{00000000-0005-0000-0000-0000A37E0000}"/>
    <cellStyle name="Comma 142" xfId="32431" xr:uid="{00000000-0005-0000-0000-0000A47E0000}"/>
    <cellStyle name="Comma 143" xfId="32432" xr:uid="{00000000-0005-0000-0000-0000A57E0000}"/>
    <cellStyle name="Comma 144" xfId="32433" xr:uid="{00000000-0005-0000-0000-0000A67E0000}"/>
    <cellStyle name="Comma 145" xfId="32434" xr:uid="{00000000-0005-0000-0000-0000A77E0000}"/>
    <cellStyle name="Comma 146" xfId="32435" xr:uid="{00000000-0005-0000-0000-0000A87E0000}"/>
    <cellStyle name="Comma 147" xfId="32436" xr:uid="{00000000-0005-0000-0000-0000A97E0000}"/>
    <cellStyle name="Comma 148" xfId="32437" xr:uid="{00000000-0005-0000-0000-0000AA7E0000}"/>
    <cellStyle name="Comma 149" xfId="32438" xr:uid="{00000000-0005-0000-0000-0000AB7E0000}"/>
    <cellStyle name="Comma 15" xfId="32439" xr:uid="{00000000-0005-0000-0000-0000AC7E0000}"/>
    <cellStyle name="Comma 15 2" xfId="32440" xr:uid="{00000000-0005-0000-0000-0000AD7E0000}"/>
    <cellStyle name="Comma 15 2 2" xfId="32441" xr:uid="{00000000-0005-0000-0000-0000AE7E0000}"/>
    <cellStyle name="Comma 15 2 3" xfId="32442" xr:uid="{00000000-0005-0000-0000-0000AF7E0000}"/>
    <cellStyle name="Comma 15 2 4" xfId="32443" xr:uid="{00000000-0005-0000-0000-0000B07E0000}"/>
    <cellStyle name="Comma 15 3" xfId="32444" xr:uid="{00000000-0005-0000-0000-0000B17E0000}"/>
    <cellStyle name="Comma 15 3 2" xfId="32445" xr:uid="{00000000-0005-0000-0000-0000B27E0000}"/>
    <cellStyle name="Comma 15 4" xfId="32446" xr:uid="{00000000-0005-0000-0000-0000B37E0000}"/>
    <cellStyle name="Comma 15 4 2" xfId="32447" xr:uid="{00000000-0005-0000-0000-0000B47E0000}"/>
    <cellStyle name="Comma 15 4 2 2" xfId="32448" xr:uid="{00000000-0005-0000-0000-0000B57E0000}"/>
    <cellStyle name="Comma 15 4 2 2 2" xfId="32449" xr:uid="{00000000-0005-0000-0000-0000B67E0000}"/>
    <cellStyle name="Comma 15 4 2 3" xfId="32450" xr:uid="{00000000-0005-0000-0000-0000B77E0000}"/>
    <cellStyle name="Comma 15 4 2 4" xfId="32451" xr:uid="{00000000-0005-0000-0000-0000B87E0000}"/>
    <cellStyle name="Comma 15 4 3" xfId="32452" xr:uid="{00000000-0005-0000-0000-0000B97E0000}"/>
    <cellStyle name="Comma 15 4 3 2" xfId="32453" xr:uid="{00000000-0005-0000-0000-0000BA7E0000}"/>
    <cellStyle name="Comma 15 4 3 2 2" xfId="32454" xr:uid="{00000000-0005-0000-0000-0000BB7E0000}"/>
    <cellStyle name="Comma 15 4 3 3" xfId="32455" xr:uid="{00000000-0005-0000-0000-0000BC7E0000}"/>
    <cellStyle name="Comma 15 4 3 4" xfId="32456" xr:uid="{00000000-0005-0000-0000-0000BD7E0000}"/>
    <cellStyle name="Comma 15 4 4" xfId="32457" xr:uid="{00000000-0005-0000-0000-0000BE7E0000}"/>
    <cellStyle name="Comma 15 4 4 2" xfId="32458" xr:uid="{00000000-0005-0000-0000-0000BF7E0000}"/>
    <cellStyle name="Comma 15 4 5" xfId="32459" xr:uid="{00000000-0005-0000-0000-0000C07E0000}"/>
    <cellStyle name="Comma 15 4 6" xfId="32460" xr:uid="{00000000-0005-0000-0000-0000C17E0000}"/>
    <cellStyle name="Comma 15 4 7" xfId="32461" xr:uid="{00000000-0005-0000-0000-0000C27E0000}"/>
    <cellStyle name="Comma 15 5" xfId="32462" xr:uid="{00000000-0005-0000-0000-0000C37E0000}"/>
    <cellStyle name="Comma 15 5 2" xfId="32463" xr:uid="{00000000-0005-0000-0000-0000C47E0000}"/>
    <cellStyle name="Comma 15 5 2 2" xfId="32464" xr:uid="{00000000-0005-0000-0000-0000C57E0000}"/>
    <cellStyle name="Comma 15 5 2 2 2" xfId="32465" xr:uid="{00000000-0005-0000-0000-0000C67E0000}"/>
    <cellStyle name="Comma 15 5 2 3" xfId="32466" xr:uid="{00000000-0005-0000-0000-0000C77E0000}"/>
    <cellStyle name="Comma 15 5 2 4" xfId="32467" xr:uid="{00000000-0005-0000-0000-0000C87E0000}"/>
    <cellStyle name="Comma 15 5 3" xfId="32468" xr:uid="{00000000-0005-0000-0000-0000C97E0000}"/>
    <cellStyle name="Comma 15 5 3 2" xfId="32469" xr:uid="{00000000-0005-0000-0000-0000CA7E0000}"/>
    <cellStyle name="Comma 15 5 3 2 2" xfId="32470" xr:uid="{00000000-0005-0000-0000-0000CB7E0000}"/>
    <cellStyle name="Comma 15 5 3 3" xfId="32471" xr:uid="{00000000-0005-0000-0000-0000CC7E0000}"/>
    <cellStyle name="Comma 15 5 3 4" xfId="32472" xr:uid="{00000000-0005-0000-0000-0000CD7E0000}"/>
    <cellStyle name="Comma 15 5 4" xfId="32473" xr:uid="{00000000-0005-0000-0000-0000CE7E0000}"/>
    <cellStyle name="Comma 15 5 4 2" xfId="32474" xr:uid="{00000000-0005-0000-0000-0000CF7E0000}"/>
    <cellStyle name="Comma 15 5 5" xfId="32475" xr:uid="{00000000-0005-0000-0000-0000D07E0000}"/>
    <cellStyle name="Comma 15 5 6" xfId="32476" xr:uid="{00000000-0005-0000-0000-0000D17E0000}"/>
    <cellStyle name="Comma 15 6" xfId="32477" xr:uid="{00000000-0005-0000-0000-0000D27E0000}"/>
    <cellStyle name="Comma 150" xfId="32478" xr:uid="{00000000-0005-0000-0000-0000D37E0000}"/>
    <cellStyle name="Comma 151" xfId="32479" xr:uid="{00000000-0005-0000-0000-0000D47E0000}"/>
    <cellStyle name="Comma 152" xfId="32480" xr:uid="{00000000-0005-0000-0000-0000D57E0000}"/>
    <cellStyle name="Comma 153" xfId="32481" xr:uid="{00000000-0005-0000-0000-0000D67E0000}"/>
    <cellStyle name="Comma 154" xfId="32482" xr:uid="{00000000-0005-0000-0000-0000D77E0000}"/>
    <cellStyle name="Comma 155" xfId="32483" xr:uid="{00000000-0005-0000-0000-0000D87E0000}"/>
    <cellStyle name="Comma 156" xfId="32484" xr:uid="{00000000-0005-0000-0000-0000D97E0000}"/>
    <cellStyle name="Comma 157" xfId="32485" xr:uid="{00000000-0005-0000-0000-0000DA7E0000}"/>
    <cellStyle name="Comma 158" xfId="32486" xr:uid="{00000000-0005-0000-0000-0000DB7E0000}"/>
    <cellStyle name="Comma 159" xfId="32487" xr:uid="{00000000-0005-0000-0000-0000DC7E0000}"/>
    <cellStyle name="Comma 16" xfId="32488" xr:uid="{00000000-0005-0000-0000-0000DD7E0000}"/>
    <cellStyle name="Comma 16 10" xfId="32489" xr:uid="{00000000-0005-0000-0000-0000DE7E0000}"/>
    <cellStyle name="Comma 16 2" xfId="32490" xr:uid="{00000000-0005-0000-0000-0000DF7E0000}"/>
    <cellStyle name="Comma 16 2 2" xfId="32491" xr:uid="{00000000-0005-0000-0000-0000E07E0000}"/>
    <cellStyle name="Comma 16 2 2 2" xfId="32492" xr:uid="{00000000-0005-0000-0000-0000E17E0000}"/>
    <cellStyle name="Comma 16 2 3" xfId="32493" xr:uid="{00000000-0005-0000-0000-0000E27E0000}"/>
    <cellStyle name="Comma 16 2 3 2" xfId="32494" xr:uid="{00000000-0005-0000-0000-0000E37E0000}"/>
    <cellStyle name="Comma 16 2 3 2 2" xfId="32495" xr:uid="{00000000-0005-0000-0000-0000E47E0000}"/>
    <cellStyle name="Comma 16 2 3 3" xfId="32496" xr:uid="{00000000-0005-0000-0000-0000E57E0000}"/>
    <cellStyle name="Comma 16 2 3 4" xfId="32497" xr:uid="{00000000-0005-0000-0000-0000E67E0000}"/>
    <cellStyle name="Comma 16 2 3 5" xfId="32498" xr:uid="{00000000-0005-0000-0000-0000E77E0000}"/>
    <cellStyle name="Comma 16 2 4" xfId="32499" xr:uid="{00000000-0005-0000-0000-0000E87E0000}"/>
    <cellStyle name="Comma 16 2 4 2" xfId="32500" xr:uid="{00000000-0005-0000-0000-0000E97E0000}"/>
    <cellStyle name="Comma 16 2 4 2 2" xfId="32501" xr:uid="{00000000-0005-0000-0000-0000EA7E0000}"/>
    <cellStyle name="Comma 16 2 4 3" xfId="32502" xr:uid="{00000000-0005-0000-0000-0000EB7E0000}"/>
    <cellStyle name="Comma 16 2 4 4" xfId="32503" xr:uid="{00000000-0005-0000-0000-0000EC7E0000}"/>
    <cellStyle name="Comma 16 2 5" xfId="32504" xr:uid="{00000000-0005-0000-0000-0000ED7E0000}"/>
    <cellStyle name="Comma 16 2 5 2" xfId="32505" xr:uid="{00000000-0005-0000-0000-0000EE7E0000}"/>
    <cellStyle name="Comma 16 2 6" xfId="32506" xr:uid="{00000000-0005-0000-0000-0000EF7E0000}"/>
    <cellStyle name="Comma 16 2 7" xfId="32507" xr:uid="{00000000-0005-0000-0000-0000F07E0000}"/>
    <cellStyle name="Comma 16 2 8" xfId="32508" xr:uid="{00000000-0005-0000-0000-0000F17E0000}"/>
    <cellStyle name="Comma 16 3" xfId="32509" xr:uid="{00000000-0005-0000-0000-0000F27E0000}"/>
    <cellStyle name="Comma 16 3 2" xfId="32510" xr:uid="{00000000-0005-0000-0000-0000F37E0000}"/>
    <cellStyle name="Comma 16 4" xfId="32511" xr:uid="{00000000-0005-0000-0000-0000F47E0000}"/>
    <cellStyle name="Comma 16 4 2" xfId="32512" xr:uid="{00000000-0005-0000-0000-0000F57E0000}"/>
    <cellStyle name="Comma 16 4 2 2" xfId="32513" xr:uid="{00000000-0005-0000-0000-0000F67E0000}"/>
    <cellStyle name="Comma 16 4 2 2 2" xfId="32514" xr:uid="{00000000-0005-0000-0000-0000F77E0000}"/>
    <cellStyle name="Comma 16 4 2 3" xfId="32515" xr:uid="{00000000-0005-0000-0000-0000F87E0000}"/>
    <cellStyle name="Comma 16 4 2 4" xfId="32516" xr:uid="{00000000-0005-0000-0000-0000F97E0000}"/>
    <cellStyle name="Comma 16 4 3" xfId="32517" xr:uid="{00000000-0005-0000-0000-0000FA7E0000}"/>
    <cellStyle name="Comma 16 4 3 2" xfId="32518" xr:uid="{00000000-0005-0000-0000-0000FB7E0000}"/>
    <cellStyle name="Comma 16 4 3 2 2" xfId="32519" xr:uid="{00000000-0005-0000-0000-0000FC7E0000}"/>
    <cellStyle name="Comma 16 4 3 3" xfId="32520" xr:uid="{00000000-0005-0000-0000-0000FD7E0000}"/>
    <cellStyle name="Comma 16 4 3 4" xfId="32521" xr:uid="{00000000-0005-0000-0000-0000FE7E0000}"/>
    <cellStyle name="Comma 16 4 4" xfId="32522" xr:uid="{00000000-0005-0000-0000-0000FF7E0000}"/>
    <cellStyle name="Comma 16 4 4 2" xfId="32523" xr:uid="{00000000-0005-0000-0000-0000007F0000}"/>
    <cellStyle name="Comma 16 4 5" xfId="32524" xr:uid="{00000000-0005-0000-0000-0000017F0000}"/>
    <cellStyle name="Comma 16 4 6" xfId="32525" xr:uid="{00000000-0005-0000-0000-0000027F0000}"/>
    <cellStyle name="Comma 16 4 7" xfId="32526" xr:uid="{00000000-0005-0000-0000-0000037F0000}"/>
    <cellStyle name="Comma 16 5" xfId="32527" xr:uid="{00000000-0005-0000-0000-0000047F0000}"/>
    <cellStyle name="Comma 16 5 2" xfId="32528" xr:uid="{00000000-0005-0000-0000-0000057F0000}"/>
    <cellStyle name="Comma 16 5 2 2" xfId="32529" xr:uid="{00000000-0005-0000-0000-0000067F0000}"/>
    <cellStyle name="Comma 16 5 2 2 2" xfId="32530" xr:uid="{00000000-0005-0000-0000-0000077F0000}"/>
    <cellStyle name="Comma 16 5 2 3" xfId="32531" xr:uid="{00000000-0005-0000-0000-0000087F0000}"/>
    <cellStyle name="Comma 16 5 2 4" xfId="32532" xr:uid="{00000000-0005-0000-0000-0000097F0000}"/>
    <cellStyle name="Comma 16 5 3" xfId="32533" xr:uid="{00000000-0005-0000-0000-00000A7F0000}"/>
    <cellStyle name="Comma 16 5 3 2" xfId="32534" xr:uid="{00000000-0005-0000-0000-00000B7F0000}"/>
    <cellStyle name="Comma 16 5 3 2 2" xfId="32535" xr:uid="{00000000-0005-0000-0000-00000C7F0000}"/>
    <cellStyle name="Comma 16 5 3 3" xfId="32536" xr:uid="{00000000-0005-0000-0000-00000D7F0000}"/>
    <cellStyle name="Comma 16 5 3 4" xfId="32537" xr:uid="{00000000-0005-0000-0000-00000E7F0000}"/>
    <cellStyle name="Comma 16 5 4" xfId="32538" xr:uid="{00000000-0005-0000-0000-00000F7F0000}"/>
    <cellStyle name="Comma 16 5 4 2" xfId="32539" xr:uid="{00000000-0005-0000-0000-0000107F0000}"/>
    <cellStyle name="Comma 16 5 5" xfId="32540" xr:uid="{00000000-0005-0000-0000-0000117F0000}"/>
    <cellStyle name="Comma 16 5 6" xfId="32541" xr:uid="{00000000-0005-0000-0000-0000127F0000}"/>
    <cellStyle name="Comma 16 6" xfId="32542" xr:uid="{00000000-0005-0000-0000-0000137F0000}"/>
    <cellStyle name="Comma 16 6 2" xfId="32543" xr:uid="{00000000-0005-0000-0000-0000147F0000}"/>
    <cellStyle name="Comma 16 6 2 2" xfId="32544" xr:uid="{00000000-0005-0000-0000-0000157F0000}"/>
    <cellStyle name="Comma 16 6 3" xfId="32545" xr:uid="{00000000-0005-0000-0000-0000167F0000}"/>
    <cellStyle name="Comma 16 6 4" xfId="32546" xr:uid="{00000000-0005-0000-0000-0000177F0000}"/>
    <cellStyle name="Comma 16 7" xfId="32547" xr:uid="{00000000-0005-0000-0000-0000187F0000}"/>
    <cellStyle name="Comma 16 7 2" xfId="32548" xr:uid="{00000000-0005-0000-0000-0000197F0000}"/>
    <cellStyle name="Comma 16 7 2 2" xfId="32549" xr:uid="{00000000-0005-0000-0000-00001A7F0000}"/>
    <cellStyle name="Comma 16 7 3" xfId="32550" xr:uid="{00000000-0005-0000-0000-00001B7F0000}"/>
    <cellStyle name="Comma 16 7 4" xfId="32551" xr:uid="{00000000-0005-0000-0000-00001C7F0000}"/>
    <cellStyle name="Comma 16 8" xfId="32552" xr:uid="{00000000-0005-0000-0000-00001D7F0000}"/>
    <cellStyle name="Comma 16 8 2" xfId="32553" xr:uid="{00000000-0005-0000-0000-00001E7F0000}"/>
    <cellStyle name="Comma 16 9" xfId="32554" xr:uid="{00000000-0005-0000-0000-00001F7F0000}"/>
    <cellStyle name="Comma 160" xfId="32555" xr:uid="{00000000-0005-0000-0000-0000207F0000}"/>
    <cellStyle name="Comma 161" xfId="32556" xr:uid="{00000000-0005-0000-0000-0000217F0000}"/>
    <cellStyle name="Comma 162" xfId="32557" xr:uid="{00000000-0005-0000-0000-0000227F0000}"/>
    <cellStyle name="Comma 163" xfId="32558" xr:uid="{00000000-0005-0000-0000-0000237F0000}"/>
    <cellStyle name="Comma 164" xfId="32559" xr:uid="{00000000-0005-0000-0000-0000247F0000}"/>
    <cellStyle name="Comma 165" xfId="32560" xr:uid="{00000000-0005-0000-0000-0000257F0000}"/>
    <cellStyle name="Comma 166" xfId="32561" xr:uid="{00000000-0005-0000-0000-0000267F0000}"/>
    <cellStyle name="Comma 167" xfId="32562" xr:uid="{00000000-0005-0000-0000-0000277F0000}"/>
    <cellStyle name="Comma 168" xfId="32563" xr:uid="{00000000-0005-0000-0000-0000287F0000}"/>
    <cellStyle name="Comma 169" xfId="32564" xr:uid="{00000000-0005-0000-0000-0000297F0000}"/>
    <cellStyle name="Comma 17" xfId="32565" xr:uid="{00000000-0005-0000-0000-00002A7F0000}"/>
    <cellStyle name="Comma 17 10" xfId="32566" xr:uid="{00000000-0005-0000-0000-00002B7F0000}"/>
    <cellStyle name="Comma 17 2" xfId="32567" xr:uid="{00000000-0005-0000-0000-00002C7F0000}"/>
    <cellStyle name="Comma 17 2 2" xfId="32568" xr:uid="{00000000-0005-0000-0000-00002D7F0000}"/>
    <cellStyle name="Comma 17 2 2 2" xfId="32569" xr:uid="{00000000-0005-0000-0000-00002E7F0000}"/>
    <cellStyle name="Comma 17 2 3" xfId="32570" xr:uid="{00000000-0005-0000-0000-00002F7F0000}"/>
    <cellStyle name="Comma 17 2 3 2" xfId="32571" xr:uid="{00000000-0005-0000-0000-0000307F0000}"/>
    <cellStyle name="Comma 17 2 3 2 2" xfId="32572" xr:uid="{00000000-0005-0000-0000-0000317F0000}"/>
    <cellStyle name="Comma 17 2 3 3" xfId="32573" xr:uid="{00000000-0005-0000-0000-0000327F0000}"/>
    <cellStyle name="Comma 17 2 3 4" xfId="32574" xr:uid="{00000000-0005-0000-0000-0000337F0000}"/>
    <cellStyle name="Comma 17 2 3 5" xfId="32575" xr:uid="{00000000-0005-0000-0000-0000347F0000}"/>
    <cellStyle name="Comma 17 2 4" xfId="32576" xr:uid="{00000000-0005-0000-0000-0000357F0000}"/>
    <cellStyle name="Comma 17 2 4 2" xfId="32577" xr:uid="{00000000-0005-0000-0000-0000367F0000}"/>
    <cellStyle name="Comma 17 2 4 2 2" xfId="32578" xr:uid="{00000000-0005-0000-0000-0000377F0000}"/>
    <cellStyle name="Comma 17 2 4 3" xfId="32579" xr:uid="{00000000-0005-0000-0000-0000387F0000}"/>
    <cellStyle name="Comma 17 2 4 4" xfId="32580" xr:uid="{00000000-0005-0000-0000-0000397F0000}"/>
    <cellStyle name="Comma 17 2 5" xfId="32581" xr:uid="{00000000-0005-0000-0000-00003A7F0000}"/>
    <cellStyle name="Comma 17 2 5 2" xfId="32582" xr:uid="{00000000-0005-0000-0000-00003B7F0000}"/>
    <cellStyle name="Comma 17 2 6" xfId="32583" xr:uid="{00000000-0005-0000-0000-00003C7F0000}"/>
    <cellStyle name="Comma 17 2 7" xfId="32584" xr:uid="{00000000-0005-0000-0000-00003D7F0000}"/>
    <cellStyle name="Comma 17 2 8" xfId="32585" xr:uid="{00000000-0005-0000-0000-00003E7F0000}"/>
    <cellStyle name="Comma 17 3" xfId="32586" xr:uid="{00000000-0005-0000-0000-00003F7F0000}"/>
    <cellStyle name="Comma 17 3 2" xfId="32587" xr:uid="{00000000-0005-0000-0000-0000407F0000}"/>
    <cellStyle name="Comma 17 4" xfId="32588" xr:uid="{00000000-0005-0000-0000-0000417F0000}"/>
    <cellStyle name="Comma 17 4 2" xfId="32589" xr:uid="{00000000-0005-0000-0000-0000427F0000}"/>
    <cellStyle name="Comma 17 4 2 2" xfId="32590" xr:uid="{00000000-0005-0000-0000-0000437F0000}"/>
    <cellStyle name="Comma 17 4 2 2 2" xfId="32591" xr:uid="{00000000-0005-0000-0000-0000447F0000}"/>
    <cellStyle name="Comma 17 4 2 3" xfId="32592" xr:uid="{00000000-0005-0000-0000-0000457F0000}"/>
    <cellStyle name="Comma 17 4 2 4" xfId="32593" xr:uid="{00000000-0005-0000-0000-0000467F0000}"/>
    <cellStyle name="Comma 17 4 3" xfId="32594" xr:uid="{00000000-0005-0000-0000-0000477F0000}"/>
    <cellStyle name="Comma 17 4 3 2" xfId="32595" xr:uid="{00000000-0005-0000-0000-0000487F0000}"/>
    <cellStyle name="Comma 17 4 3 2 2" xfId="32596" xr:uid="{00000000-0005-0000-0000-0000497F0000}"/>
    <cellStyle name="Comma 17 4 3 3" xfId="32597" xr:uid="{00000000-0005-0000-0000-00004A7F0000}"/>
    <cellStyle name="Comma 17 4 3 4" xfId="32598" xr:uid="{00000000-0005-0000-0000-00004B7F0000}"/>
    <cellStyle name="Comma 17 4 4" xfId="32599" xr:uid="{00000000-0005-0000-0000-00004C7F0000}"/>
    <cellStyle name="Comma 17 4 4 2" xfId="32600" xr:uid="{00000000-0005-0000-0000-00004D7F0000}"/>
    <cellStyle name="Comma 17 4 5" xfId="32601" xr:uid="{00000000-0005-0000-0000-00004E7F0000}"/>
    <cellStyle name="Comma 17 4 6" xfId="32602" xr:uid="{00000000-0005-0000-0000-00004F7F0000}"/>
    <cellStyle name="Comma 17 4 7" xfId="32603" xr:uid="{00000000-0005-0000-0000-0000507F0000}"/>
    <cellStyle name="Comma 17 5" xfId="32604" xr:uid="{00000000-0005-0000-0000-0000517F0000}"/>
    <cellStyle name="Comma 17 5 2" xfId="32605" xr:uid="{00000000-0005-0000-0000-0000527F0000}"/>
    <cellStyle name="Comma 17 5 2 2" xfId="32606" xr:uid="{00000000-0005-0000-0000-0000537F0000}"/>
    <cellStyle name="Comma 17 5 2 2 2" xfId="32607" xr:uid="{00000000-0005-0000-0000-0000547F0000}"/>
    <cellStyle name="Comma 17 5 2 3" xfId="32608" xr:uid="{00000000-0005-0000-0000-0000557F0000}"/>
    <cellStyle name="Comma 17 5 2 4" xfId="32609" xr:uid="{00000000-0005-0000-0000-0000567F0000}"/>
    <cellStyle name="Comma 17 5 3" xfId="32610" xr:uid="{00000000-0005-0000-0000-0000577F0000}"/>
    <cellStyle name="Comma 17 5 3 2" xfId="32611" xr:uid="{00000000-0005-0000-0000-0000587F0000}"/>
    <cellStyle name="Comma 17 5 3 2 2" xfId="32612" xr:uid="{00000000-0005-0000-0000-0000597F0000}"/>
    <cellStyle name="Comma 17 5 3 3" xfId="32613" xr:uid="{00000000-0005-0000-0000-00005A7F0000}"/>
    <cellStyle name="Comma 17 5 3 4" xfId="32614" xr:uid="{00000000-0005-0000-0000-00005B7F0000}"/>
    <cellStyle name="Comma 17 5 4" xfId="32615" xr:uid="{00000000-0005-0000-0000-00005C7F0000}"/>
    <cellStyle name="Comma 17 5 4 2" xfId="32616" xr:uid="{00000000-0005-0000-0000-00005D7F0000}"/>
    <cellStyle name="Comma 17 5 5" xfId="32617" xr:uid="{00000000-0005-0000-0000-00005E7F0000}"/>
    <cellStyle name="Comma 17 5 6" xfId="32618" xr:uid="{00000000-0005-0000-0000-00005F7F0000}"/>
    <cellStyle name="Comma 17 6" xfId="32619" xr:uid="{00000000-0005-0000-0000-0000607F0000}"/>
    <cellStyle name="Comma 17 6 2" xfId="32620" xr:uid="{00000000-0005-0000-0000-0000617F0000}"/>
    <cellStyle name="Comma 17 6 2 2" xfId="32621" xr:uid="{00000000-0005-0000-0000-0000627F0000}"/>
    <cellStyle name="Comma 17 6 3" xfId="32622" xr:uid="{00000000-0005-0000-0000-0000637F0000}"/>
    <cellStyle name="Comma 17 6 4" xfId="32623" xr:uid="{00000000-0005-0000-0000-0000647F0000}"/>
    <cellStyle name="Comma 17 7" xfId="32624" xr:uid="{00000000-0005-0000-0000-0000657F0000}"/>
    <cellStyle name="Comma 17 7 2" xfId="32625" xr:uid="{00000000-0005-0000-0000-0000667F0000}"/>
    <cellStyle name="Comma 17 7 2 2" xfId="32626" xr:uid="{00000000-0005-0000-0000-0000677F0000}"/>
    <cellStyle name="Comma 17 7 3" xfId="32627" xr:uid="{00000000-0005-0000-0000-0000687F0000}"/>
    <cellStyle name="Comma 17 7 4" xfId="32628" xr:uid="{00000000-0005-0000-0000-0000697F0000}"/>
    <cellStyle name="Comma 17 8" xfId="32629" xr:uid="{00000000-0005-0000-0000-00006A7F0000}"/>
    <cellStyle name="Comma 17 8 2" xfId="32630" xr:uid="{00000000-0005-0000-0000-00006B7F0000}"/>
    <cellStyle name="Comma 17 9" xfId="32631" xr:uid="{00000000-0005-0000-0000-00006C7F0000}"/>
    <cellStyle name="Comma 170" xfId="32632" xr:uid="{00000000-0005-0000-0000-00006D7F0000}"/>
    <cellStyle name="Comma 171" xfId="32633" xr:uid="{00000000-0005-0000-0000-00006E7F0000}"/>
    <cellStyle name="Comma 172" xfId="32634" xr:uid="{00000000-0005-0000-0000-00006F7F0000}"/>
    <cellStyle name="Comma 173" xfId="32635" xr:uid="{00000000-0005-0000-0000-0000707F0000}"/>
    <cellStyle name="Comma 174" xfId="32636" xr:uid="{00000000-0005-0000-0000-0000717F0000}"/>
    <cellStyle name="Comma 175" xfId="32637" xr:uid="{00000000-0005-0000-0000-0000727F0000}"/>
    <cellStyle name="Comma 176" xfId="32638" xr:uid="{00000000-0005-0000-0000-0000737F0000}"/>
    <cellStyle name="Comma 177" xfId="32639" xr:uid="{00000000-0005-0000-0000-0000747F0000}"/>
    <cellStyle name="Comma 178" xfId="32640" xr:uid="{00000000-0005-0000-0000-0000757F0000}"/>
    <cellStyle name="Comma 179" xfId="32641" xr:uid="{00000000-0005-0000-0000-0000767F0000}"/>
    <cellStyle name="Comma 18" xfId="32642" xr:uid="{00000000-0005-0000-0000-0000777F0000}"/>
    <cellStyle name="Comma 18 10" xfId="32643" xr:uid="{00000000-0005-0000-0000-0000787F0000}"/>
    <cellStyle name="Comma 18 11" xfId="32644" xr:uid="{00000000-0005-0000-0000-0000797F0000}"/>
    <cellStyle name="Comma 18 2" xfId="32645" xr:uid="{00000000-0005-0000-0000-00007A7F0000}"/>
    <cellStyle name="Comma 18 2 2" xfId="32646" xr:uid="{00000000-0005-0000-0000-00007B7F0000}"/>
    <cellStyle name="Comma 18 2 2 2" xfId="32647" xr:uid="{00000000-0005-0000-0000-00007C7F0000}"/>
    <cellStyle name="Comma 18 2 3" xfId="32648" xr:uid="{00000000-0005-0000-0000-00007D7F0000}"/>
    <cellStyle name="Comma 18 2 3 2" xfId="32649" xr:uid="{00000000-0005-0000-0000-00007E7F0000}"/>
    <cellStyle name="Comma 18 2 3 2 2" xfId="32650" xr:uid="{00000000-0005-0000-0000-00007F7F0000}"/>
    <cellStyle name="Comma 18 2 3 3" xfId="32651" xr:uid="{00000000-0005-0000-0000-0000807F0000}"/>
    <cellStyle name="Comma 18 2 3 4" xfId="32652" xr:uid="{00000000-0005-0000-0000-0000817F0000}"/>
    <cellStyle name="Comma 18 2 3 5" xfId="32653" xr:uid="{00000000-0005-0000-0000-0000827F0000}"/>
    <cellStyle name="Comma 18 2 4" xfId="32654" xr:uid="{00000000-0005-0000-0000-0000837F0000}"/>
    <cellStyle name="Comma 18 2 4 2" xfId="32655" xr:uid="{00000000-0005-0000-0000-0000847F0000}"/>
    <cellStyle name="Comma 18 2 4 2 2" xfId="32656" xr:uid="{00000000-0005-0000-0000-0000857F0000}"/>
    <cellStyle name="Comma 18 2 4 3" xfId="32657" xr:uid="{00000000-0005-0000-0000-0000867F0000}"/>
    <cellStyle name="Comma 18 2 4 4" xfId="32658" xr:uid="{00000000-0005-0000-0000-0000877F0000}"/>
    <cellStyle name="Comma 18 2 5" xfId="32659" xr:uid="{00000000-0005-0000-0000-0000887F0000}"/>
    <cellStyle name="Comma 18 2 5 2" xfId="32660" xr:uid="{00000000-0005-0000-0000-0000897F0000}"/>
    <cellStyle name="Comma 18 2 6" xfId="32661" xr:uid="{00000000-0005-0000-0000-00008A7F0000}"/>
    <cellStyle name="Comma 18 2 7" xfId="32662" xr:uid="{00000000-0005-0000-0000-00008B7F0000}"/>
    <cellStyle name="Comma 18 2 8" xfId="32663" xr:uid="{00000000-0005-0000-0000-00008C7F0000}"/>
    <cellStyle name="Comma 18 3" xfId="32664" xr:uid="{00000000-0005-0000-0000-00008D7F0000}"/>
    <cellStyle name="Comma 18 3 2" xfId="32665" xr:uid="{00000000-0005-0000-0000-00008E7F0000}"/>
    <cellStyle name="Comma 18 4" xfId="32666" xr:uid="{00000000-0005-0000-0000-00008F7F0000}"/>
    <cellStyle name="Comma 18 4 2" xfId="32667" xr:uid="{00000000-0005-0000-0000-0000907F0000}"/>
    <cellStyle name="Comma 18 4 2 2" xfId="32668" xr:uid="{00000000-0005-0000-0000-0000917F0000}"/>
    <cellStyle name="Comma 18 4 2 2 2" xfId="32669" xr:uid="{00000000-0005-0000-0000-0000927F0000}"/>
    <cellStyle name="Comma 18 4 2 3" xfId="32670" xr:uid="{00000000-0005-0000-0000-0000937F0000}"/>
    <cellStyle name="Comma 18 4 2 4" xfId="32671" xr:uid="{00000000-0005-0000-0000-0000947F0000}"/>
    <cellStyle name="Comma 18 4 3" xfId="32672" xr:uid="{00000000-0005-0000-0000-0000957F0000}"/>
    <cellStyle name="Comma 18 4 3 2" xfId="32673" xr:uid="{00000000-0005-0000-0000-0000967F0000}"/>
    <cellStyle name="Comma 18 4 3 2 2" xfId="32674" xr:uid="{00000000-0005-0000-0000-0000977F0000}"/>
    <cellStyle name="Comma 18 4 3 3" xfId="32675" xr:uid="{00000000-0005-0000-0000-0000987F0000}"/>
    <cellStyle name="Comma 18 4 3 4" xfId="32676" xr:uid="{00000000-0005-0000-0000-0000997F0000}"/>
    <cellStyle name="Comma 18 4 4" xfId="32677" xr:uid="{00000000-0005-0000-0000-00009A7F0000}"/>
    <cellStyle name="Comma 18 4 4 2" xfId="32678" xr:uid="{00000000-0005-0000-0000-00009B7F0000}"/>
    <cellStyle name="Comma 18 4 5" xfId="32679" xr:uid="{00000000-0005-0000-0000-00009C7F0000}"/>
    <cellStyle name="Comma 18 4 6" xfId="32680" xr:uid="{00000000-0005-0000-0000-00009D7F0000}"/>
    <cellStyle name="Comma 18 4 7" xfId="32681" xr:uid="{00000000-0005-0000-0000-00009E7F0000}"/>
    <cellStyle name="Comma 18 5" xfId="32682" xr:uid="{00000000-0005-0000-0000-00009F7F0000}"/>
    <cellStyle name="Comma 18 5 2" xfId="32683" xr:uid="{00000000-0005-0000-0000-0000A07F0000}"/>
    <cellStyle name="Comma 18 5 2 2" xfId="32684" xr:uid="{00000000-0005-0000-0000-0000A17F0000}"/>
    <cellStyle name="Comma 18 5 2 2 2" xfId="32685" xr:uid="{00000000-0005-0000-0000-0000A27F0000}"/>
    <cellStyle name="Comma 18 5 2 3" xfId="32686" xr:uid="{00000000-0005-0000-0000-0000A37F0000}"/>
    <cellStyle name="Comma 18 5 2 4" xfId="32687" xr:uid="{00000000-0005-0000-0000-0000A47F0000}"/>
    <cellStyle name="Comma 18 5 3" xfId="32688" xr:uid="{00000000-0005-0000-0000-0000A57F0000}"/>
    <cellStyle name="Comma 18 5 3 2" xfId="32689" xr:uid="{00000000-0005-0000-0000-0000A67F0000}"/>
    <cellStyle name="Comma 18 5 3 2 2" xfId="32690" xr:uid="{00000000-0005-0000-0000-0000A77F0000}"/>
    <cellStyle name="Comma 18 5 3 3" xfId="32691" xr:uid="{00000000-0005-0000-0000-0000A87F0000}"/>
    <cellStyle name="Comma 18 5 3 4" xfId="32692" xr:uid="{00000000-0005-0000-0000-0000A97F0000}"/>
    <cellStyle name="Comma 18 5 4" xfId="32693" xr:uid="{00000000-0005-0000-0000-0000AA7F0000}"/>
    <cellStyle name="Comma 18 5 4 2" xfId="32694" xr:uid="{00000000-0005-0000-0000-0000AB7F0000}"/>
    <cellStyle name="Comma 18 5 5" xfId="32695" xr:uid="{00000000-0005-0000-0000-0000AC7F0000}"/>
    <cellStyle name="Comma 18 5 6" xfId="32696" xr:uid="{00000000-0005-0000-0000-0000AD7F0000}"/>
    <cellStyle name="Comma 18 6" xfId="32697" xr:uid="{00000000-0005-0000-0000-0000AE7F0000}"/>
    <cellStyle name="Comma 18 6 2" xfId="32698" xr:uid="{00000000-0005-0000-0000-0000AF7F0000}"/>
    <cellStyle name="Comma 18 6 2 2" xfId="32699" xr:uid="{00000000-0005-0000-0000-0000B07F0000}"/>
    <cellStyle name="Comma 18 6 3" xfId="32700" xr:uid="{00000000-0005-0000-0000-0000B17F0000}"/>
    <cellStyle name="Comma 18 6 4" xfId="32701" xr:uid="{00000000-0005-0000-0000-0000B27F0000}"/>
    <cellStyle name="Comma 18 7" xfId="32702" xr:uid="{00000000-0005-0000-0000-0000B37F0000}"/>
    <cellStyle name="Comma 18 7 2" xfId="32703" xr:uid="{00000000-0005-0000-0000-0000B47F0000}"/>
    <cellStyle name="Comma 18 7 2 2" xfId="32704" xr:uid="{00000000-0005-0000-0000-0000B57F0000}"/>
    <cellStyle name="Comma 18 7 3" xfId="32705" xr:uid="{00000000-0005-0000-0000-0000B67F0000}"/>
    <cellStyle name="Comma 18 7 4" xfId="32706" xr:uid="{00000000-0005-0000-0000-0000B77F0000}"/>
    <cellStyle name="Comma 18 8" xfId="32707" xr:uid="{00000000-0005-0000-0000-0000B87F0000}"/>
    <cellStyle name="Comma 18 8 2" xfId="32708" xr:uid="{00000000-0005-0000-0000-0000B97F0000}"/>
    <cellStyle name="Comma 18 9" xfId="32709" xr:uid="{00000000-0005-0000-0000-0000BA7F0000}"/>
    <cellStyle name="Comma 180" xfId="32710" xr:uid="{00000000-0005-0000-0000-0000BB7F0000}"/>
    <cellStyle name="Comma 181" xfId="32711" xr:uid="{00000000-0005-0000-0000-0000BC7F0000}"/>
    <cellStyle name="Comma 182" xfId="32712" xr:uid="{00000000-0005-0000-0000-0000BD7F0000}"/>
    <cellStyle name="Comma 183" xfId="32713" xr:uid="{00000000-0005-0000-0000-0000BE7F0000}"/>
    <cellStyle name="Comma 184" xfId="32714" xr:uid="{00000000-0005-0000-0000-0000BF7F0000}"/>
    <cellStyle name="Comma 185" xfId="32715" xr:uid="{00000000-0005-0000-0000-0000C07F0000}"/>
    <cellStyle name="Comma 186" xfId="32716" xr:uid="{00000000-0005-0000-0000-0000C17F0000}"/>
    <cellStyle name="Comma 187" xfId="32717" xr:uid="{00000000-0005-0000-0000-0000C27F0000}"/>
    <cellStyle name="Comma 188" xfId="32718" xr:uid="{00000000-0005-0000-0000-0000C37F0000}"/>
    <cellStyle name="Comma 189" xfId="32719" xr:uid="{00000000-0005-0000-0000-0000C47F0000}"/>
    <cellStyle name="Comma 19" xfId="32720" xr:uid="{00000000-0005-0000-0000-0000C57F0000}"/>
    <cellStyle name="Comma 19 10" xfId="32721" xr:uid="{00000000-0005-0000-0000-0000C67F0000}"/>
    <cellStyle name="Comma 19 11" xfId="32722" xr:uid="{00000000-0005-0000-0000-0000C77F0000}"/>
    <cellStyle name="Comma 19 2" xfId="32723" xr:uid="{00000000-0005-0000-0000-0000C87F0000}"/>
    <cellStyle name="Comma 19 2 2" xfId="32724" xr:uid="{00000000-0005-0000-0000-0000C97F0000}"/>
    <cellStyle name="Comma 19 2 3" xfId="32725" xr:uid="{00000000-0005-0000-0000-0000CA7F0000}"/>
    <cellStyle name="Comma 19 2 3 2" xfId="32726" xr:uid="{00000000-0005-0000-0000-0000CB7F0000}"/>
    <cellStyle name="Comma 19 2 3 2 2" xfId="32727" xr:uid="{00000000-0005-0000-0000-0000CC7F0000}"/>
    <cellStyle name="Comma 19 2 3 3" xfId="32728" xr:uid="{00000000-0005-0000-0000-0000CD7F0000}"/>
    <cellStyle name="Comma 19 2 3 4" xfId="32729" xr:uid="{00000000-0005-0000-0000-0000CE7F0000}"/>
    <cellStyle name="Comma 19 2 4" xfId="32730" xr:uid="{00000000-0005-0000-0000-0000CF7F0000}"/>
    <cellStyle name="Comma 19 2 4 2" xfId="32731" xr:uid="{00000000-0005-0000-0000-0000D07F0000}"/>
    <cellStyle name="Comma 19 2 4 2 2" xfId="32732" xr:uid="{00000000-0005-0000-0000-0000D17F0000}"/>
    <cellStyle name="Comma 19 2 4 3" xfId="32733" xr:uid="{00000000-0005-0000-0000-0000D27F0000}"/>
    <cellStyle name="Comma 19 2 4 4" xfId="32734" xr:uid="{00000000-0005-0000-0000-0000D37F0000}"/>
    <cellStyle name="Comma 19 2 5" xfId="32735" xr:uid="{00000000-0005-0000-0000-0000D47F0000}"/>
    <cellStyle name="Comma 19 2 5 2" xfId="32736" xr:uid="{00000000-0005-0000-0000-0000D57F0000}"/>
    <cellStyle name="Comma 19 2 6" xfId="32737" xr:uid="{00000000-0005-0000-0000-0000D67F0000}"/>
    <cellStyle name="Comma 19 2 7" xfId="32738" xr:uid="{00000000-0005-0000-0000-0000D77F0000}"/>
    <cellStyle name="Comma 19 2 8" xfId="32739" xr:uid="{00000000-0005-0000-0000-0000D87F0000}"/>
    <cellStyle name="Comma 19 3" xfId="32740" xr:uid="{00000000-0005-0000-0000-0000D97F0000}"/>
    <cellStyle name="Comma 19 3 2" xfId="32741" xr:uid="{00000000-0005-0000-0000-0000DA7F0000}"/>
    <cellStyle name="Comma 19 4" xfId="32742" xr:uid="{00000000-0005-0000-0000-0000DB7F0000}"/>
    <cellStyle name="Comma 19 4 2" xfId="32743" xr:uid="{00000000-0005-0000-0000-0000DC7F0000}"/>
    <cellStyle name="Comma 19 4 2 2" xfId="32744" xr:uid="{00000000-0005-0000-0000-0000DD7F0000}"/>
    <cellStyle name="Comma 19 4 2 2 2" xfId="32745" xr:uid="{00000000-0005-0000-0000-0000DE7F0000}"/>
    <cellStyle name="Comma 19 4 2 3" xfId="32746" xr:uid="{00000000-0005-0000-0000-0000DF7F0000}"/>
    <cellStyle name="Comma 19 4 2 4" xfId="32747" xr:uid="{00000000-0005-0000-0000-0000E07F0000}"/>
    <cellStyle name="Comma 19 4 3" xfId="32748" xr:uid="{00000000-0005-0000-0000-0000E17F0000}"/>
    <cellStyle name="Comma 19 4 3 2" xfId="32749" xr:uid="{00000000-0005-0000-0000-0000E27F0000}"/>
    <cellStyle name="Comma 19 4 3 2 2" xfId="32750" xr:uid="{00000000-0005-0000-0000-0000E37F0000}"/>
    <cellStyle name="Comma 19 4 3 3" xfId="32751" xr:uid="{00000000-0005-0000-0000-0000E47F0000}"/>
    <cellStyle name="Comma 19 4 3 4" xfId="32752" xr:uid="{00000000-0005-0000-0000-0000E57F0000}"/>
    <cellStyle name="Comma 19 4 4" xfId="32753" xr:uid="{00000000-0005-0000-0000-0000E67F0000}"/>
    <cellStyle name="Comma 19 4 4 2" xfId="32754" xr:uid="{00000000-0005-0000-0000-0000E77F0000}"/>
    <cellStyle name="Comma 19 4 5" xfId="32755" xr:uid="{00000000-0005-0000-0000-0000E87F0000}"/>
    <cellStyle name="Comma 19 4 6" xfId="32756" xr:uid="{00000000-0005-0000-0000-0000E97F0000}"/>
    <cellStyle name="Comma 19 4 7" xfId="32757" xr:uid="{00000000-0005-0000-0000-0000EA7F0000}"/>
    <cellStyle name="Comma 19 5" xfId="32758" xr:uid="{00000000-0005-0000-0000-0000EB7F0000}"/>
    <cellStyle name="Comma 19 5 2" xfId="32759" xr:uid="{00000000-0005-0000-0000-0000EC7F0000}"/>
    <cellStyle name="Comma 19 5 2 2" xfId="32760" xr:uid="{00000000-0005-0000-0000-0000ED7F0000}"/>
    <cellStyle name="Comma 19 5 2 2 2" xfId="32761" xr:uid="{00000000-0005-0000-0000-0000EE7F0000}"/>
    <cellStyle name="Comma 19 5 2 3" xfId="32762" xr:uid="{00000000-0005-0000-0000-0000EF7F0000}"/>
    <cellStyle name="Comma 19 5 2 4" xfId="32763" xr:uid="{00000000-0005-0000-0000-0000F07F0000}"/>
    <cellStyle name="Comma 19 5 3" xfId="32764" xr:uid="{00000000-0005-0000-0000-0000F17F0000}"/>
    <cellStyle name="Comma 19 5 3 2" xfId="32765" xr:uid="{00000000-0005-0000-0000-0000F27F0000}"/>
    <cellStyle name="Comma 19 5 3 2 2" xfId="32766" xr:uid="{00000000-0005-0000-0000-0000F37F0000}"/>
    <cellStyle name="Comma 19 5 3 3" xfId="32767" xr:uid="{00000000-0005-0000-0000-0000F47F0000}"/>
    <cellStyle name="Comma 19 5 3 4" xfId="32768" xr:uid="{00000000-0005-0000-0000-0000F57F0000}"/>
    <cellStyle name="Comma 19 5 4" xfId="32769" xr:uid="{00000000-0005-0000-0000-0000F67F0000}"/>
    <cellStyle name="Comma 19 5 4 2" xfId="32770" xr:uid="{00000000-0005-0000-0000-0000F77F0000}"/>
    <cellStyle name="Comma 19 5 5" xfId="32771" xr:uid="{00000000-0005-0000-0000-0000F87F0000}"/>
    <cellStyle name="Comma 19 5 6" xfId="32772" xr:uid="{00000000-0005-0000-0000-0000F97F0000}"/>
    <cellStyle name="Comma 19 6" xfId="32773" xr:uid="{00000000-0005-0000-0000-0000FA7F0000}"/>
    <cellStyle name="Comma 19 6 2" xfId="32774" xr:uid="{00000000-0005-0000-0000-0000FB7F0000}"/>
    <cellStyle name="Comma 19 6 2 2" xfId="32775" xr:uid="{00000000-0005-0000-0000-0000FC7F0000}"/>
    <cellStyle name="Comma 19 6 3" xfId="32776" xr:uid="{00000000-0005-0000-0000-0000FD7F0000}"/>
    <cellStyle name="Comma 19 6 4" xfId="32777" xr:uid="{00000000-0005-0000-0000-0000FE7F0000}"/>
    <cellStyle name="Comma 19 7" xfId="32778" xr:uid="{00000000-0005-0000-0000-0000FF7F0000}"/>
    <cellStyle name="Comma 19 7 2" xfId="32779" xr:uid="{00000000-0005-0000-0000-000000800000}"/>
    <cellStyle name="Comma 19 7 2 2" xfId="32780" xr:uid="{00000000-0005-0000-0000-000001800000}"/>
    <cellStyle name="Comma 19 7 3" xfId="32781" xr:uid="{00000000-0005-0000-0000-000002800000}"/>
    <cellStyle name="Comma 19 7 4" xfId="32782" xr:uid="{00000000-0005-0000-0000-000003800000}"/>
    <cellStyle name="Comma 19 8" xfId="32783" xr:uid="{00000000-0005-0000-0000-000004800000}"/>
    <cellStyle name="Comma 19 8 2" xfId="32784" xr:uid="{00000000-0005-0000-0000-000005800000}"/>
    <cellStyle name="Comma 19 9" xfId="32785" xr:uid="{00000000-0005-0000-0000-000006800000}"/>
    <cellStyle name="Comma 190" xfId="32786" xr:uid="{00000000-0005-0000-0000-000007800000}"/>
    <cellStyle name="Comma 191" xfId="32787" xr:uid="{00000000-0005-0000-0000-000008800000}"/>
    <cellStyle name="Comma 192" xfId="32788" xr:uid="{00000000-0005-0000-0000-000009800000}"/>
    <cellStyle name="Comma 193" xfId="32789" xr:uid="{00000000-0005-0000-0000-00000A800000}"/>
    <cellStyle name="Comma 194" xfId="32790" xr:uid="{00000000-0005-0000-0000-00000B800000}"/>
    <cellStyle name="Comma 195" xfId="32791" xr:uid="{00000000-0005-0000-0000-00000C800000}"/>
    <cellStyle name="Comma 196" xfId="32792" xr:uid="{00000000-0005-0000-0000-00000D800000}"/>
    <cellStyle name="Comma 197" xfId="32793" xr:uid="{00000000-0005-0000-0000-00000E800000}"/>
    <cellStyle name="Comma 198" xfId="32794" xr:uid="{00000000-0005-0000-0000-00000F800000}"/>
    <cellStyle name="Comma 199" xfId="32795" xr:uid="{00000000-0005-0000-0000-000010800000}"/>
    <cellStyle name="Comma 2" xfId="7" xr:uid="{00000000-0005-0000-0000-000011800000}"/>
    <cellStyle name="Comma 2 10" xfId="32796" xr:uid="{00000000-0005-0000-0000-000012800000}"/>
    <cellStyle name="Comma 2 10 2" xfId="32797" xr:uid="{00000000-0005-0000-0000-000013800000}"/>
    <cellStyle name="Comma 2 10 2 2" xfId="32798" xr:uid="{00000000-0005-0000-0000-000014800000}"/>
    <cellStyle name="Comma 2 10 2 3" xfId="32799" xr:uid="{00000000-0005-0000-0000-000015800000}"/>
    <cellStyle name="Comma 2 10 3" xfId="32800" xr:uid="{00000000-0005-0000-0000-000016800000}"/>
    <cellStyle name="Comma 2 10 4" xfId="32801" xr:uid="{00000000-0005-0000-0000-000017800000}"/>
    <cellStyle name="Comma 2 10 5" xfId="32802" xr:uid="{00000000-0005-0000-0000-000018800000}"/>
    <cellStyle name="Comma 2 11" xfId="32803" xr:uid="{00000000-0005-0000-0000-000019800000}"/>
    <cellStyle name="Comma 2 11 2" xfId="32804" xr:uid="{00000000-0005-0000-0000-00001A800000}"/>
    <cellStyle name="Comma 2 11 3" xfId="32805" xr:uid="{00000000-0005-0000-0000-00001B800000}"/>
    <cellStyle name="Comma 2 11 4" xfId="32806" xr:uid="{00000000-0005-0000-0000-00001C800000}"/>
    <cellStyle name="Comma 2 12" xfId="32807" xr:uid="{00000000-0005-0000-0000-00001D800000}"/>
    <cellStyle name="Comma 2 12 2" xfId="32808" xr:uid="{00000000-0005-0000-0000-00001E800000}"/>
    <cellStyle name="Comma 2 12 3" xfId="32809" xr:uid="{00000000-0005-0000-0000-00001F800000}"/>
    <cellStyle name="Comma 2 13" xfId="32810" xr:uid="{00000000-0005-0000-0000-000020800000}"/>
    <cellStyle name="Comma 2 13 2" xfId="32811" xr:uid="{00000000-0005-0000-0000-000021800000}"/>
    <cellStyle name="Comma 2 14" xfId="32812" xr:uid="{00000000-0005-0000-0000-000022800000}"/>
    <cellStyle name="Comma 2 14 2" xfId="32813" xr:uid="{00000000-0005-0000-0000-000023800000}"/>
    <cellStyle name="Comma 2 15" xfId="32814" xr:uid="{00000000-0005-0000-0000-000024800000}"/>
    <cellStyle name="Comma 2 15 2" xfId="32815" xr:uid="{00000000-0005-0000-0000-000025800000}"/>
    <cellStyle name="Comma 2 16" xfId="32816" xr:uid="{00000000-0005-0000-0000-000026800000}"/>
    <cellStyle name="Comma 2 17" xfId="32817" xr:uid="{00000000-0005-0000-0000-000027800000}"/>
    <cellStyle name="Comma 2 17 2" xfId="32818" xr:uid="{00000000-0005-0000-0000-000028800000}"/>
    <cellStyle name="Comma 2 18" xfId="32819" xr:uid="{00000000-0005-0000-0000-000029800000}"/>
    <cellStyle name="Comma 2 19" xfId="32820" xr:uid="{00000000-0005-0000-0000-00002A800000}"/>
    <cellStyle name="Comma 2 2" xfId="32821" xr:uid="{00000000-0005-0000-0000-00002B800000}"/>
    <cellStyle name="Comma 2 2 10" xfId="32822" xr:uid="{00000000-0005-0000-0000-00002C800000}"/>
    <cellStyle name="Comma 2 2 11" xfId="32823" xr:uid="{00000000-0005-0000-0000-00002D800000}"/>
    <cellStyle name="Comma 2 2 12" xfId="32824" xr:uid="{00000000-0005-0000-0000-00002E800000}"/>
    <cellStyle name="Comma 2 2 13" xfId="32825" xr:uid="{00000000-0005-0000-0000-00002F800000}"/>
    <cellStyle name="Comma 2 2 14" xfId="32826" xr:uid="{00000000-0005-0000-0000-000030800000}"/>
    <cellStyle name="Comma 2 2 15" xfId="32827" xr:uid="{00000000-0005-0000-0000-000031800000}"/>
    <cellStyle name="Comma 2 2 2" xfId="32828" xr:uid="{00000000-0005-0000-0000-000032800000}"/>
    <cellStyle name="Comma 2 2 2 2" xfId="32829" xr:uid="{00000000-0005-0000-0000-000033800000}"/>
    <cellStyle name="Comma 2 2 2 2 2" xfId="32830" xr:uid="{00000000-0005-0000-0000-000034800000}"/>
    <cellStyle name="Comma 2 2 2 2 2 2" xfId="32831" xr:uid="{00000000-0005-0000-0000-000035800000}"/>
    <cellStyle name="Comma 2 2 2 2 2 3" xfId="32832" xr:uid="{00000000-0005-0000-0000-000036800000}"/>
    <cellStyle name="Comma 2 2 2 2 3" xfId="32833" xr:uid="{00000000-0005-0000-0000-000037800000}"/>
    <cellStyle name="Comma 2 2 2 2 4" xfId="32834" xr:uid="{00000000-0005-0000-0000-000038800000}"/>
    <cellStyle name="Comma 2 2 2 2 5" xfId="32835" xr:uid="{00000000-0005-0000-0000-000039800000}"/>
    <cellStyle name="Comma 2 2 2 2 6" xfId="32836" xr:uid="{00000000-0005-0000-0000-00003A800000}"/>
    <cellStyle name="Comma 2 2 2 2 7" xfId="32837" xr:uid="{00000000-0005-0000-0000-00003B800000}"/>
    <cellStyle name="Comma 2 2 2 3" xfId="32838" xr:uid="{00000000-0005-0000-0000-00003C800000}"/>
    <cellStyle name="Comma 2 2 2 3 2" xfId="32839" xr:uid="{00000000-0005-0000-0000-00003D800000}"/>
    <cellStyle name="Comma 2 2 2 3 2 2" xfId="32840" xr:uid="{00000000-0005-0000-0000-00003E800000}"/>
    <cellStyle name="Comma 2 2 2 3 2 3" xfId="32841" xr:uid="{00000000-0005-0000-0000-00003F800000}"/>
    <cellStyle name="Comma 2 2 2 3 3" xfId="32842" xr:uid="{00000000-0005-0000-0000-000040800000}"/>
    <cellStyle name="Comma 2 2 2 3 4" xfId="32843" xr:uid="{00000000-0005-0000-0000-000041800000}"/>
    <cellStyle name="Comma 2 2 2 4" xfId="32844" xr:uid="{00000000-0005-0000-0000-000042800000}"/>
    <cellStyle name="Comma 2 2 2 4 2" xfId="32845" xr:uid="{00000000-0005-0000-0000-000043800000}"/>
    <cellStyle name="Comma 2 2 2 4 2 2" xfId="32846" xr:uid="{00000000-0005-0000-0000-000044800000}"/>
    <cellStyle name="Comma 2 2 2 4 2 3" xfId="32847" xr:uid="{00000000-0005-0000-0000-000045800000}"/>
    <cellStyle name="Comma 2 2 2 4 3" xfId="32848" xr:uid="{00000000-0005-0000-0000-000046800000}"/>
    <cellStyle name="Comma 2 2 2 4 4" xfId="32849" xr:uid="{00000000-0005-0000-0000-000047800000}"/>
    <cellStyle name="Comma 2 2 2 5" xfId="32850" xr:uid="{00000000-0005-0000-0000-000048800000}"/>
    <cellStyle name="Comma 2 2 2 5 2" xfId="32851" xr:uid="{00000000-0005-0000-0000-000049800000}"/>
    <cellStyle name="Comma 2 2 2 5 2 2" xfId="32852" xr:uid="{00000000-0005-0000-0000-00004A800000}"/>
    <cellStyle name="Comma 2 2 2 5 2 3" xfId="32853" xr:uid="{00000000-0005-0000-0000-00004B800000}"/>
    <cellStyle name="Comma 2 2 2 5 3" xfId="32854" xr:uid="{00000000-0005-0000-0000-00004C800000}"/>
    <cellStyle name="Comma 2 2 2 5 4" xfId="32855" xr:uid="{00000000-0005-0000-0000-00004D800000}"/>
    <cellStyle name="Comma 2 2 2 6" xfId="32856" xr:uid="{00000000-0005-0000-0000-00004E800000}"/>
    <cellStyle name="Comma 2 2 2 6 2" xfId="32857" xr:uid="{00000000-0005-0000-0000-00004F800000}"/>
    <cellStyle name="Comma 2 2 2 6 3" xfId="32858" xr:uid="{00000000-0005-0000-0000-000050800000}"/>
    <cellStyle name="Comma 2 2 2 7" xfId="32859" xr:uid="{00000000-0005-0000-0000-000051800000}"/>
    <cellStyle name="Comma 2 2 2 7 2" xfId="32860" xr:uid="{00000000-0005-0000-0000-000052800000}"/>
    <cellStyle name="Comma 2 2 2 8" xfId="32861" xr:uid="{00000000-0005-0000-0000-000053800000}"/>
    <cellStyle name="Comma 2 2 2 8 2" xfId="32862" xr:uid="{00000000-0005-0000-0000-000054800000}"/>
    <cellStyle name="Comma 2 2 2 9" xfId="32863" xr:uid="{00000000-0005-0000-0000-000055800000}"/>
    <cellStyle name="Comma 2 2 3" xfId="32864" xr:uid="{00000000-0005-0000-0000-000056800000}"/>
    <cellStyle name="Comma 2 2 3 2" xfId="32865" xr:uid="{00000000-0005-0000-0000-000057800000}"/>
    <cellStyle name="Comma 2 2 3 2 2" xfId="32866" xr:uid="{00000000-0005-0000-0000-000058800000}"/>
    <cellStyle name="Comma 2 2 3 2 2 2" xfId="32867" xr:uid="{00000000-0005-0000-0000-000059800000}"/>
    <cellStyle name="Comma 2 2 3 2 3" xfId="32868" xr:uid="{00000000-0005-0000-0000-00005A800000}"/>
    <cellStyle name="Comma 2 2 3 2 4" xfId="32869" xr:uid="{00000000-0005-0000-0000-00005B800000}"/>
    <cellStyle name="Comma 2 2 3 2 5" xfId="32870" xr:uid="{00000000-0005-0000-0000-00005C800000}"/>
    <cellStyle name="Comma 2 2 3 2 6" xfId="32871" xr:uid="{00000000-0005-0000-0000-00005D800000}"/>
    <cellStyle name="Comma 2 2 3 3" xfId="32872" xr:uid="{00000000-0005-0000-0000-00005E800000}"/>
    <cellStyle name="Comma 2 2 3 3 2" xfId="32873" xr:uid="{00000000-0005-0000-0000-00005F800000}"/>
    <cellStyle name="Comma 2 2 3 3 3" xfId="32874" xr:uid="{00000000-0005-0000-0000-000060800000}"/>
    <cellStyle name="Comma 2 2 3 4" xfId="32875" xr:uid="{00000000-0005-0000-0000-000061800000}"/>
    <cellStyle name="Comma 2 2 3 4 2" xfId="32876" xr:uid="{00000000-0005-0000-0000-000062800000}"/>
    <cellStyle name="Comma 2 2 3 4 3" xfId="32877" xr:uid="{00000000-0005-0000-0000-000063800000}"/>
    <cellStyle name="Comma 2 2 3 5" xfId="32878" xr:uid="{00000000-0005-0000-0000-000064800000}"/>
    <cellStyle name="Comma 2 2 3 5 2" xfId="32879" xr:uid="{00000000-0005-0000-0000-000065800000}"/>
    <cellStyle name="Comma 2 2 3 5 3" xfId="32880" xr:uid="{00000000-0005-0000-0000-000066800000}"/>
    <cellStyle name="Comma 2 2 3 6" xfId="32881" xr:uid="{00000000-0005-0000-0000-000067800000}"/>
    <cellStyle name="Comma 2 2 3 6 2" xfId="32882" xr:uid="{00000000-0005-0000-0000-000068800000}"/>
    <cellStyle name="Comma 2 2 3 6 3" xfId="32883" xr:uid="{00000000-0005-0000-0000-000069800000}"/>
    <cellStyle name="Comma 2 2 3 7" xfId="32884" xr:uid="{00000000-0005-0000-0000-00006A800000}"/>
    <cellStyle name="Comma 2 2 3 7 2" xfId="32885" xr:uid="{00000000-0005-0000-0000-00006B800000}"/>
    <cellStyle name="Comma 2 2 3 8" xfId="32886" xr:uid="{00000000-0005-0000-0000-00006C800000}"/>
    <cellStyle name="Comma 2 2 3 9" xfId="32887" xr:uid="{00000000-0005-0000-0000-00006D800000}"/>
    <cellStyle name="Comma 2 2 4" xfId="32888" xr:uid="{00000000-0005-0000-0000-00006E800000}"/>
    <cellStyle name="Comma 2 2 4 2" xfId="32889" xr:uid="{00000000-0005-0000-0000-00006F800000}"/>
    <cellStyle name="Comma 2 2 4 2 2" xfId="32890" xr:uid="{00000000-0005-0000-0000-000070800000}"/>
    <cellStyle name="Comma 2 2 4 3" xfId="32891" xr:uid="{00000000-0005-0000-0000-000071800000}"/>
    <cellStyle name="Comma 2 2 4 3 2" xfId="32892" xr:uid="{00000000-0005-0000-0000-000072800000}"/>
    <cellStyle name="Comma 2 2 4 4" xfId="32893" xr:uid="{00000000-0005-0000-0000-000073800000}"/>
    <cellStyle name="Comma 2 2 4 4 2" xfId="32894" xr:uid="{00000000-0005-0000-0000-000074800000}"/>
    <cellStyle name="Comma 2 2 4 5" xfId="32895" xr:uid="{00000000-0005-0000-0000-000075800000}"/>
    <cellStyle name="Comma 2 2 4 5 2" xfId="32896" xr:uid="{00000000-0005-0000-0000-000076800000}"/>
    <cellStyle name="Comma 2 2 4 6" xfId="32897" xr:uid="{00000000-0005-0000-0000-000077800000}"/>
    <cellStyle name="Comma 2 2 4 6 2" xfId="32898" xr:uid="{00000000-0005-0000-0000-000078800000}"/>
    <cellStyle name="Comma 2 2 4 7" xfId="32899" xr:uid="{00000000-0005-0000-0000-000079800000}"/>
    <cellStyle name="Comma 2 2 4 8" xfId="32900" xr:uid="{00000000-0005-0000-0000-00007A800000}"/>
    <cellStyle name="Comma 2 2 5" xfId="32901" xr:uid="{00000000-0005-0000-0000-00007B800000}"/>
    <cellStyle name="Comma 2 2 5 2" xfId="32902" xr:uid="{00000000-0005-0000-0000-00007C800000}"/>
    <cellStyle name="Comma 2 2 5 2 2" xfId="32903" xr:uid="{00000000-0005-0000-0000-00007D800000}"/>
    <cellStyle name="Comma 2 2 5 3" xfId="32904" xr:uid="{00000000-0005-0000-0000-00007E800000}"/>
    <cellStyle name="Comma 2 2 5 3 2" xfId="32905" xr:uid="{00000000-0005-0000-0000-00007F800000}"/>
    <cellStyle name="Comma 2 2 5 4" xfId="32906" xr:uid="{00000000-0005-0000-0000-000080800000}"/>
    <cellStyle name="Comma 2 2 5 4 2" xfId="32907" xr:uid="{00000000-0005-0000-0000-000081800000}"/>
    <cellStyle name="Comma 2 2 5 5" xfId="32908" xr:uid="{00000000-0005-0000-0000-000082800000}"/>
    <cellStyle name="Comma 2 2 5 5 2" xfId="32909" xr:uid="{00000000-0005-0000-0000-000083800000}"/>
    <cellStyle name="Comma 2 2 5 6" xfId="32910" xr:uid="{00000000-0005-0000-0000-000084800000}"/>
    <cellStyle name="Comma 2 2 5 6 2" xfId="32911" xr:uid="{00000000-0005-0000-0000-000085800000}"/>
    <cellStyle name="Comma 2 2 5 7" xfId="32912" xr:uid="{00000000-0005-0000-0000-000086800000}"/>
    <cellStyle name="Comma 2 2 5 8" xfId="32913" xr:uid="{00000000-0005-0000-0000-000087800000}"/>
    <cellStyle name="Comma 2 2 6" xfId="32914" xr:uid="{00000000-0005-0000-0000-000088800000}"/>
    <cellStyle name="Comma 2 2 6 2" xfId="32915" xr:uid="{00000000-0005-0000-0000-000089800000}"/>
    <cellStyle name="Comma 2 2 6 2 2" xfId="32916" xr:uid="{00000000-0005-0000-0000-00008A800000}"/>
    <cellStyle name="Comma 2 2 6 3" xfId="32917" xr:uid="{00000000-0005-0000-0000-00008B800000}"/>
    <cellStyle name="Comma 2 2 6 3 2" xfId="32918" xr:uid="{00000000-0005-0000-0000-00008C800000}"/>
    <cellStyle name="Comma 2 2 6 4" xfId="32919" xr:uid="{00000000-0005-0000-0000-00008D800000}"/>
    <cellStyle name="Comma 2 2 6 4 2" xfId="32920" xr:uid="{00000000-0005-0000-0000-00008E800000}"/>
    <cellStyle name="Comma 2 2 6 5" xfId="32921" xr:uid="{00000000-0005-0000-0000-00008F800000}"/>
    <cellStyle name="Comma 2 2 6 5 2" xfId="32922" xr:uid="{00000000-0005-0000-0000-000090800000}"/>
    <cellStyle name="Comma 2 2 6 6" xfId="32923" xr:uid="{00000000-0005-0000-0000-000091800000}"/>
    <cellStyle name="Comma 2 2 6 6 2" xfId="32924" xr:uid="{00000000-0005-0000-0000-000092800000}"/>
    <cellStyle name="Comma 2 2 6 7" xfId="32925" xr:uid="{00000000-0005-0000-0000-000093800000}"/>
    <cellStyle name="Comma 2 2 7" xfId="32926" xr:uid="{00000000-0005-0000-0000-000094800000}"/>
    <cellStyle name="Comma 2 2 7 2" xfId="32927" xr:uid="{00000000-0005-0000-0000-000095800000}"/>
    <cellStyle name="Comma 2 2 7 2 2" xfId="32928" xr:uid="{00000000-0005-0000-0000-000096800000}"/>
    <cellStyle name="Comma 2 2 7 3" xfId="32929" xr:uid="{00000000-0005-0000-0000-000097800000}"/>
    <cellStyle name="Comma 2 2 7 3 2" xfId="32930" xr:uid="{00000000-0005-0000-0000-000098800000}"/>
    <cellStyle name="Comma 2 2 7 4" xfId="32931" xr:uid="{00000000-0005-0000-0000-000099800000}"/>
    <cellStyle name="Comma 2 2 7 4 2" xfId="32932" xr:uid="{00000000-0005-0000-0000-00009A800000}"/>
    <cellStyle name="Comma 2 2 7 5" xfId="32933" xr:uid="{00000000-0005-0000-0000-00009B800000}"/>
    <cellStyle name="Comma 2 2 7 5 2" xfId="32934" xr:uid="{00000000-0005-0000-0000-00009C800000}"/>
    <cellStyle name="Comma 2 2 7 6" xfId="32935" xr:uid="{00000000-0005-0000-0000-00009D800000}"/>
    <cellStyle name="Comma 2 2 7 6 2" xfId="32936" xr:uid="{00000000-0005-0000-0000-00009E800000}"/>
    <cellStyle name="Comma 2 2 7 7" xfId="32937" xr:uid="{00000000-0005-0000-0000-00009F800000}"/>
    <cellStyle name="Comma 2 2 8" xfId="32938" xr:uid="{00000000-0005-0000-0000-0000A0800000}"/>
    <cellStyle name="Comma 2 2 8 2" xfId="32939" xr:uid="{00000000-0005-0000-0000-0000A1800000}"/>
    <cellStyle name="Comma 2 2 8 2 2" xfId="32940" xr:uid="{00000000-0005-0000-0000-0000A2800000}"/>
    <cellStyle name="Comma 2 2 8 3" xfId="32941" xr:uid="{00000000-0005-0000-0000-0000A3800000}"/>
    <cellStyle name="Comma 2 2 8 3 2" xfId="32942" xr:uid="{00000000-0005-0000-0000-0000A4800000}"/>
    <cellStyle name="Comma 2 2 8 4" xfId="32943" xr:uid="{00000000-0005-0000-0000-0000A5800000}"/>
    <cellStyle name="Comma 2 2 8 4 2" xfId="32944" xr:uid="{00000000-0005-0000-0000-0000A6800000}"/>
    <cellStyle name="Comma 2 2 8 5" xfId="32945" xr:uid="{00000000-0005-0000-0000-0000A7800000}"/>
    <cellStyle name="Comma 2 2 8 5 2" xfId="32946" xr:uid="{00000000-0005-0000-0000-0000A8800000}"/>
    <cellStyle name="Comma 2 2 8 6" xfId="32947" xr:uid="{00000000-0005-0000-0000-0000A9800000}"/>
    <cellStyle name="Comma 2 2 8 6 2" xfId="32948" xr:uid="{00000000-0005-0000-0000-0000AA800000}"/>
    <cellStyle name="Comma 2 2 8 7" xfId="32949" xr:uid="{00000000-0005-0000-0000-0000AB800000}"/>
    <cellStyle name="Comma 2 2 9" xfId="32950" xr:uid="{00000000-0005-0000-0000-0000AC800000}"/>
    <cellStyle name="Comma 2 20" xfId="32951" xr:uid="{00000000-0005-0000-0000-0000AD800000}"/>
    <cellStyle name="Comma 2 21" xfId="32952" xr:uid="{00000000-0005-0000-0000-0000AE800000}"/>
    <cellStyle name="Comma 2 22" xfId="32953" xr:uid="{00000000-0005-0000-0000-0000AF800000}"/>
    <cellStyle name="Comma 2 23" xfId="32954" xr:uid="{00000000-0005-0000-0000-0000B0800000}"/>
    <cellStyle name="Comma 2 24" xfId="32955" xr:uid="{00000000-0005-0000-0000-0000B1800000}"/>
    <cellStyle name="Comma 2 25" xfId="32956" xr:uid="{00000000-0005-0000-0000-0000B2800000}"/>
    <cellStyle name="Comma 2 26" xfId="32957" xr:uid="{00000000-0005-0000-0000-0000B3800000}"/>
    <cellStyle name="Comma 2 27" xfId="32958" xr:uid="{00000000-0005-0000-0000-0000B4800000}"/>
    <cellStyle name="Comma 2 3" xfId="32959" xr:uid="{00000000-0005-0000-0000-0000B5800000}"/>
    <cellStyle name="Comma 2 3 2" xfId="32960" xr:uid="{00000000-0005-0000-0000-0000B6800000}"/>
    <cellStyle name="Comma 2 3 2 2" xfId="32961" xr:uid="{00000000-0005-0000-0000-0000B7800000}"/>
    <cellStyle name="Comma 2 3 2 2 2" xfId="32962" xr:uid="{00000000-0005-0000-0000-0000B8800000}"/>
    <cellStyle name="Comma 2 3 2 2 3" xfId="32963" xr:uid="{00000000-0005-0000-0000-0000B9800000}"/>
    <cellStyle name="Comma 2 3 2 2 4" xfId="32964" xr:uid="{00000000-0005-0000-0000-0000BA800000}"/>
    <cellStyle name="Comma 2 3 2 2 5" xfId="32965" xr:uid="{00000000-0005-0000-0000-0000BB800000}"/>
    <cellStyle name="Comma 2 3 2 3" xfId="32966" xr:uid="{00000000-0005-0000-0000-0000BC800000}"/>
    <cellStyle name="Comma 2 3 2 4" xfId="32967" xr:uid="{00000000-0005-0000-0000-0000BD800000}"/>
    <cellStyle name="Comma 2 3 2 5" xfId="32968" xr:uid="{00000000-0005-0000-0000-0000BE800000}"/>
    <cellStyle name="Comma 2 3 2 6" xfId="32969" xr:uid="{00000000-0005-0000-0000-0000BF800000}"/>
    <cellStyle name="Comma 2 3 2 7" xfId="32970" xr:uid="{00000000-0005-0000-0000-0000C0800000}"/>
    <cellStyle name="Comma 2 3 3" xfId="32971" xr:uid="{00000000-0005-0000-0000-0000C1800000}"/>
    <cellStyle name="Comma 2 3 3 2" xfId="32972" xr:uid="{00000000-0005-0000-0000-0000C2800000}"/>
    <cellStyle name="Comma 2 3 3 2 2" xfId="32973" xr:uid="{00000000-0005-0000-0000-0000C3800000}"/>
    <cellStyle name="Comma 2 3 3 2 3" xfId="32974" xr:uid="{00000000-0005-0000-0000-0000C4800000}"/>
    <cellStyle name="Comma 2 3 3 2 4" xfId="32975" xr:uid="{00000000-0005-0000-0000-0000C5800000}"/>
    <cellStyle name="Comma 2 3 3 2 5" xfId="32976" xr:uid="{00000000-0005-0000-0000-0000C6800000}"/>
    <cellStyle name="Comma 2 3 3 3" xfId="32977" xr:uid="{00000000-0005-0000-0000-0000C7800000}"/>
    <cellStyle name="Comma 2 3 3 4" xfId="32978" xr:uid="{00000000-0005-0000-0000-0000C8800000}"/>
    <cellStyle name="Comma 2 3 3 5" xfId="32979" xr:uid="{00000000-0005-0000-0000-0000C9800000}"/>
    <cellStyle name="Comma 2 3 3 6" xfId="32980" xr:uid="{00000000-0005-0000-0000-0000CA800000}"/>
    <cellStyle name="Comma 2 3 3 7" xfId="32981" xr:uid="{00000000-0005-0000-0000-0000CB800000}"/>
    <cellStyle name="Comma 2 3 4" xfId="32982" xr:uid="{00000000-0005-0000-0000-0000CC800000}"/>
    <cellStyle name="Comma 2 3 5" xfId="32983" xr:uid="{00000000-0005-0000-0000-0000CD800000}"/>
    <cellStyle name="Comma 2 3 5 2" xfId="32984" xr:uid="{00000000-0005-0000-0000-0000CE800000}"/>
    <cellStyle name="Comma 2 3 6" xfId="32985" xr:uid="{00000000-0005-0000-0000-0000CF800000}"/>
    <cellStyle name="Comma 2 3 6 2" xfId="32986" xr:uid="{00000000-0005-0000-0000-0000D0800000}"/>
    <cellStyle name="Comma 2 3 7" xfId="32987" xr:uid="{00000000-0005-0000-0000-0000D1800000}"/>
    <cellStyle name="Comma 2 4" xfId="32988" xr:uid="{00000000-0005-0000-0000-0000D2800000}"/>
    <cellStyle name="Comma 2 4 2" xfId="32989" xr:uid="{00000000-0005-0000-0000-0000D3800000}"/>
    <cellStyle name="Comma 2 4 2 2" xfId="32990" xr:uid="{00000000-0005-0000-0000-0000D4800000}"/>
    <cellStyle name="Comma 2 4 2 2 2" xfId="32991" xr:uid="{00000000-0005-0000-0000-0000D5800000}"/>
    <cellStyle name="Comma 2 4 2 2 3" xfId="32992" xr:uid="{00000000-0005-0000-0000-0000D6800000}"/>
    <cellStyle name="Comma 2 4 2 2 4" xfId="32993" xr:uid="{00000000-0005-0000-0000-0000D7800000}"/>
    <cellStyle name="Comma 2 4 2 2 5" xfId="32994" xr:uid="{00000000-0005-0000-0000-0000D8800000}"/>
    <cellStyle name="Comma 2 4 2 3" xfId="32995" xr:uid="{00000000-0005-0000-0000-0000D9800000}"/>
    <cellStyle name="Comma 2 4 2 4" xfId="32996" xr:uid="{00000000-0005-0000-0000-0000DA800000}"/>
    <cellStyle name="Comma 2 4 2 5" xfId="32997" xr:uid="{00000000-0005-0000-0000-0000DB800000}"/>
    <cellStyle name="Comma 2 4 2 6" xfId="32998" xr:uid="{00000000-0005-0000-0000-0000DC800000}"/>
    <cellStyle name="Comma 2 4 2 7" xfId="32999" xr:uid="{00000000-0005-0000-0000-0000DD800000}"/>
    <cellStyle name="Comma 2 4 3" xfId="33000" xr:uid="{00000000-0005-0000-0000-0000DE800000}"/>
    <cellStyle name="Comma 2 4 3 2" xfId="33001" xr:uid="{00000000-0005-0000-0000-0000DF800000}"/>
    <cellStyle name="Comma 2 4 3 2 2" xfId="33002" xr:uid="{00000000-0005-0000-0000-0000E0800000}"/>
    <cellStyle name="Comma 2 4 3 2 3" xfId="33003" xr:uid="{00000000-0005-0000-0000-0000E1800000}"/>
    <cellStyle name="Comma 2 4 3 2 4" xfId="33004" xr:uid="{00000000-0005-0000-0000-0000E2800000}"/>
    <cellStyle name="Comma 2 4 3 2 5" xfId="33005" xr:uid="{00000000-0005-0000-0000-0000E3800000}"/>
    <cellStyle name="Comma 2 4 3 3" xfId="33006" xr:uid="{00000000-0005-0000-0000-0000E4800000}"/>
    <cellStyle name="Comma 2 4 3 4" xfId="33007" xr:uid="{00000000-0005-0000-0000-0000E5800000}"/>
    <cellStyle name="Comma 2 4 3 5" xfId="33008" xr:uid="{00000000-0005-0000-0000-0000E6800000}"/>
    <cellStyle name="Comma 2 4 3 6" xfId="33009" xr:uid="{00000000-0005-0000-0000-0000E7800000}"/>
    <cellStyle name="Comma 2 4 3 7" xfId="33010" xr:uid="{00000000-0005-0000-0000-0000E8800000}"/>
    <cellStyle name="Comma 2 4 4" xfId="33011" xr:uid="{00000000-0005-0000-0000-0000E9800000}"/>
    <cellStyle name="Comma 2 4 5" xfId="33012" xr:uid="{00000000-0005-0000-0000-0000EA800000}"/>
    <cellStyle name="Comma 2 4 5 2" xfId="33013" xr:uid="{00000000-0005-0000-0000-0000EB800000}"/>
    <cellStyle name="Comma 2 4 6" xfId="33014" xr:uid="{00000000-0005-0000-0000-0000EC800000}"/>
    <cellStyle name="Comma 2 5" xfId="33015" xr:uid="{00000000-0005-0000-0000-0000ED800000}"/>
    <cellStyle name="Comma 2 5 2" xfId="33016" xr:uid="{00000000-0005-0000-0000-0000EE800000}"/>
    <cellStyle name="Comma 2 5 2 2" xfId="33017" xr:uid="{00000000-0005-0000-0000-0000EF800000}"/>
    <cellStyle name="Comma 2 5 2 2 2" xfId="33018" xr:uid="{00000000-0005-0000-0000-0000F0800000}"/>
    <cellStyle name="Comma 2 5 2 2 3" xfId="33019" xr:uid="{00000000-0005-0000-0000-0000F1800000}"/>
    <cellStyle name="Comma 2 5 2 2 4" xfId="33020" xr:uid="{00000000-0005-0000-0000-0000F2800000}"/>
    <cellStyle name="Comma 2 5 2 2 5" xfId="33021" xr:uid="{00000000-0005-0000-0000-0000F3800000}"/>
    <cellStyle name="Comma 2 5 2 3" xfId="33022" xr:uid="{00000000-0005-0000-0000-0000F4800000}"/>
    <cellStyle name="Comma 2 5 2 4" xfId="33023" xr:uid="{00000000-0005-0000-0000-0000F5800000}"/>
    <cellStyle name="Comma 2 5 2 5" xfId="33024" xr:uid="{00000000-0005-0000-0000-0000F6800000}"/>
    <cellStyle name="Comma 2 5 2 6" xfId="33025" xr:uid="{00000000-0005-0000-0000-0000F7800000}"/>
    <cellStyle name="Comma 2 5 2 7" xfId="33026" xr:uid="{00000000-0005-0000-0000-0000F8800000}"/>
    <cellStyle name="Comma 2 5 3" xfId="33027" xr:uid="{00000000-0005-0000-0000-0000F9800000}"/>
    <cellStyle name="Comma 2 5 3 2" xfId="33028" xr:uid="{00000000-0005-0000-0000-0000FA800000}"/>
    <cellStyle name="Comma 2 5 3 2 2" xfId="33029" xr:uid="{00000000-0005-0000-0000-0000FB800000}"/>
    <cellStyle name="Comma 2 5 3 2 3" xfId="33030" xr:uid="{00000000-0005-0000-0000-0000FC800000}"/>
    <cellStyle name="Comma 2 5 3 2 4" xfId="33031" xr:uid="{00000000-0005-0000-0000-0000FD800000}"/>
    <cellStyle name="Comma 2 5 3 2 5" xfId="33032" xr:uid="{00000000-0005-0000-0000-0000FE800000}"/>
    <cellStyle name="Comma 2 5 3 3" xfId="33033" xr:uid="{00000000-0005-0000-0000-0000FF800000}"/>
    <cellStyle name="Comma 2 5 3 4" xfId="33034" xr:uid="{00000000-0005-0000-0000-000000810000}"/>
    <cellStyle name="Comma 2 5 3 5" xfId="33035" xr:uid="{00000000-0005-0000-0000-000001810000}"/>
    <cellStyle name="Comma 2 5 3 6" xfId="33036" xr:uid="{00000000-0005-0000-0000-000002810000}"/>
    <cellStyle name="Comma 2 5 3 7" xfId="33037" xr:uid="{00000000-0005-0000-0000-000003810000}"/>
    <cellStyle name="Comma 2 5 4" xfId="33038" xr:uid="{00000000-0005-0000-0000-000004810000}"/>
    <cellStyle name="Comma 2 5 5" xfId="33039" xr:uid="{00000000-0005-0000-0000-000005810000}"/>
    <cellStyle name="Comma 2 6" xfId="33040" xr:uid="{00000000-0005-0000-0000-000006810000}"/>
    <cellStyle name="Comma 2 6 2" xfId="33041" xr:uid="{00000000-0005-0000-0000-000007810000}"/>
    <cellStyle name="Comma 2 6 2 2" xfId="33042" xr:uid="{00000000-0005-0000-0000-000008810000}"/>
    <cellStyle name="Comma 2 6 2 3" xfId="33043" xr:uid="{00000000-0005-0000-0000-000009810000}"/>
    <cellStyle name="Comma 2 6 2 4" xfId="33044" xr:uid="{00000000-0005-0000-0000-00000A810000}"/>
    <cellStyle name="Comma 2 6 2 5" xfId="33045" xr:uid="{00000000-0005-0000-0000-00000B810000}"/>
    <cellStyle name="Comma 2 6 2 6" xfId="33046" xr:uid="{00000000-0005-0000-0000-00000C810000}"/>
    <cellStyle name="Comma 2 6 3" xfId="33047" xr:uid="{00000000-0005-0000-0000-00000D810000}"/>
    <cellStyle name="Comma 2 6 3 2" xfId="33048" xr:uid="{00000000-0005-0000-0000-00000E810000}"/>
    <cellStyle name="Comma 2 6 4" xfId="33049" xr:uid="{00000000-0005-0000-0000-00000F810000}"/>
    <cellStyle name="Comma 2 6 4 2" xfId="33050" xr:uid="{00000000-0005-0000-0000-000010810000}"/>
    <cellStyle name="Comma 2 6 5" xfId="33051" xr:uid="{00000000-0005-0000-0000-000011810000}"/>
    <cellStyle name="Comma 2 6 5 2" xfId="33052" xr:uid="{00000000-0005-0000-0000-000012810000}"/>
    <cellStyle name="Comma 2 6 6" xfId="33053" xr:uid="{00000000-0005-0000-0000-000013810000}"/>
    <cellStyle name="Comma 2 6 7" xfId="33054" xr:uid="{00000000-0005-0000-0000-000014810000}"/>
    <cellStyle name="Comma 2 6 8" xfId="33055" xr:uid="{00000000-0005-0000-0000-000015810000}"/>
    <cellStyle name="Comma 2 6 9" xfId="33056" xr:uid="{00000000-0005-0000-0000-000016810000}"/>
    <cellStyle name="Comma 2 7" xfId="33057" xr:uid="{00000000-0005-0000-0000-000017810000}"/>
    <cellStyle name="Comma 2 7 2" xfId="33058" xr:uid="{00000000-0005-0000-0000-000018810000}"/>
    <cellStyle name="Comma 2 7 2 2" xfId="33059" xr:uid="{00000000-0005-0000-0000-000019810000}"/>
    <cellStyle name="Comma 2 7 2 3" xfId="33060" xr:uid="{00000000-0005-0000-0000-00001A810000}"/>
    <cellStyle name="Comma 2 7 2 4" xfId="33061" xr:uid="{00000000-0005-0000-0000-00001B810000}"/>
    <cellStyle name="Comma 2 7 2 5" xfId="33062" xr:uid="{00000000-0005-0000-0000-00001C810000}"/>
    <cellStyle name="Comma 2 7 3" xfId="33063" xr:uid="{00000000-0005-0000-0000-00001D810000}"/>
    <cellStyle name="Comma 2 7 4" xfId="33064" xr:uid="{00000000-0005-0000-0000-00001E810000}"/>
    <cellStyle name="Comma 2 7 5" xfId="33065" xr:uid="{00000000-0005-0000-0000-00001F810000}"/>
    <cellStyle name="Comma 2 7 6" xfId="33066" xr:uid="{00000000-0005-0000-0000-000020810000}"/>
    <cellStyle name="Comma 2 7 7" xfId="33067" xr:uid="{00000000-0005-0000-0000-000021810000}"/>
    <cellStyle name="Comma 2 7 8" xfId="33068" xr:uid="{00000000-0005-0000-0000-000022810000}"/>
    <cellStyle name="Comma 2 7 9" xfId="33069" xr:uid="{00000000-0005-0000-0000-000023810000}"/>
    <cellStyle name="Comma 2 8" xfId="33070" xr:uid="{00000000-0005-0000-0000-000024810000}"/>
    <cellStyle name="Comma 2 8 2" xfId="33071" xr:uid="{00000000-0005-0000-0000-000025810000}"/>
    <cellStyle name="Comma 2 8 2 2" xfId="33072" xr:uid="{00000000-0005-0000-0000-000026810000}"/>
    <cellStyle name="Comma 2 8 2 3" xfId="33073" xr:uid="{00000000-0005-0000-0000-000027810000}"/>
    <cellStyle name="Comma 2 8 3" xfId="33074" xr:uid="{00000000-0005-0000-0000-000028810000}"/>
    <cellStyle name="Comma 2 8 4" xfId="33075" xr:uid="{00000000-0005-0000-0000-000029810000}"/>
    <cellStyle name="Comma 2 8 5" xfId="33076" xr:uid="{00000000-0005-0000-0000-00002A810000}"/>
    <cellStyle name="Comma 2 9" xfId="33077" xr:uid="{00000000-0005-0000-0000-00002B810000}"/>
    <cellStyle name="Comma 2 9 2" xfId="33078" xr:uid="{00000000-0005-0000-0000-00002C810000}"/>
    <cellStyle name="Comma 2 9 2 2" xfId="33079" xr:uid="{00000000-0005-0000-0000-00002D810000}"/>
    <cellStyle name="Comma 2 9 2 3" xfId="33080" xr:uid="{00000000-0005-0000-0000-00002E810000}"/>
    <cellStyle name="Comma 2 9 3" xfId="33081" xr:uid="{00000000-0005-0000-0000-00002F810000}"/>
    <cellStyle name="Comma 2 9 4" xfId="33082" xr:uid="{00000000-0005-0000-0000-000030810000}"/>
    <cellStyle name="Comma 2 9 5" xfId="33083" xr:uid="{00000000-0005-0000-0000-000031810000}"/>
    <cellStyle name="Comma 2*" xfId="33084" xr:uid="{00000000-0005-0000-0000-000032810000}"/>
    <cellStyle name="Comma 2_book7" xfId="33085" xr:uid="{00000000-0005-0000-0000-000033810000}"/>
    <cellStyle name="Comma 20" xfId="33086" xr:uid="{00000000-0005-0000-0000-000034810000}"/>
    <cellStyle name="Comma 20 10" xfId="33087" xr:uid="{00000000-0005-0000-0000-000035810000}"/>
    <cellStyle name="Comma 20 11" xfId="33088" xr:uid="{00000000-0005-0000-0000-000036810000}"/>
    <cellStyle name="Comma 20 2" xfId="33089" xr:uid="{00000000-0005-0000-0000-000037810000}"/>
    <cellStyle name="Comma 20 2 2" xfId="33090" xr:uid="{00000000-0005-0000-0000-000038810000}"/>
    <cellStyle name="Comma 20 2 2 2" xfId="33091" xr:uid="{00000000-0005-0000-0000-000039810000}"/>
    <cellStyle name="Comma 20 2 3" xfId="33092" xr:uid="{00000000-0005-0000-0000-00003A810000}"/>
    <cellStyle name="Comma 20 2 3 2" xfId="33093" xr:uid="{00000000-0005-0000-0000-00003B810000}"/>
    <cellStyle name="Comma 20 2 3 2 2" xfId="33094" xr:uid="{00000000-0005-0000-0000-00003C810000}"/>
    <cellStyle name="Comma 20 2 3 3" xfId="33095" xr:uid="{00000000-0005-0000-0000-00003D810000}"/>
    <cellStyle name="Comma 20 2 3 4" xfId="33096" xr:uid="{00000000-0005-0000-0000-00003E810000}"/>
    <cellStyle name="Comma 20 2 3 5" xfId="33097" xr:uid="{00000000-0005-0000-0000-00003F810000}"/>
    <cellStyle name="Comma 20 2 4" xfId="33098" xr:uid="{00000000-0005-0000-0000-000040810000}"/>
    <cellStyle name="Comma 20 2 4 2" xfId="33099" xr:uid="{00000000-0005-0000-0000-000041810000}"/>
    <cellStyle name="Comma 20 2 4 2 2" xfId="33100" xr:uid="{00000000-0005-0000-0000-000042810000}"/>
    <cellStyle name="Comma 20 2 4 3" xfId="33101" xr:uid="{00000000-0005-0000-0000-000043810000}"/>
    <cellStyle name="Comma 20 2 4 4" xfId="33102" xr:uid="{00000000-0005-0000-0000-000044810000}"/>
    <cellStyle name="Comma 20 2 5" xfId="33103" xr:uid="{00000000-0005-0000-0000-000045810000}"/>
    <cellStyle name="Comma 20 2 5 2" xfId="33104" xr:uid="{00000000-0005-0000-0000-000046810000}"/>
    <cellStyle name="Comma 20 2 6" xfId="33105" xr:uid="{00000000-0005-0000-0000-000047810000}"/>
    <cellStyle name="Comma 20 2 7" xfId="33106" xr:uid="{00000000-0005-0000-0000-000048810000}"/>
    <cellStyle name="Comma 20 2 8" xfId="33107" xr:uid="{00000000-0005-0000-0000-000049810000}"/>
    <cellStyle name="Comma 20 3" xfId="33108" xr:uid="{00000000-0005-0000-0000-00004A810000}"/>
    <cellStyle name="Comma 20 3 2" xfId="33109" xr:uid="{00000000-0005-0000-0000-00004B810000}"/>
    <cellStyle name="Comma 20 4" xfId="33110" xr:uid="{00000000-0005-0000-0000-00004C810000}"/>
    <cellStyle name="Comma 20 4 2" xfId="33111" xr:uid="{00000000-0005-0000-0000-00004D810000}"/>
    <cellStyle name="Comma 20 4 2 2" xfId="33112" xr:uid="{00000000-0005-0000-0000-00004E810000}"/>
    <cellStyle name="Comma 20 4 2 2 2" xfId="33113" xr:uid="{00000000-0005-0000-0000-00004F810000}"/>
    <cellStyle name="Comma 20 4 2 3" xfId="33114" xr:uid="{00000000-0005-0000-0000-000050810000}"/>
    <cellStyle name="Comma 20 4 2 4" xfId="33115" xr:uid="{00000000-0005-0000-0000-000051810000}"/>
    <cellStyle name="Comma 20 4 3" xfId="33116" xr:uid="{00000000-0005-0000-0000-000052810000}"/>
    <cellStyle name="Comma 20 4 3 2" xfId="33117" xr:uid="{00000000-0005-0000-0000-000053810000}"/>
    <cellStyle name="Comma 20 4 3 2 2" xfId="33118" xr:uid="{00000000-0005-0000-0000-000054810000}"/>
    <cellStyle name="Comma 20 4 3 3" xfId="33119" xr:uid="{00000000-0005-0000-0000-000055810000}"/>
    <cellStyle name="Comma 20 4 3 4" xfId="33120" xr:uid="{00000000-0005-0000-0000-000056810000}"/>
    <cellStyle name="Comma 20 4 4" xfId="33121" xr:uid="{00000000-0005-0000-0000-000057810000}"/>
    <cellStyle name="Comma 20 4 4 2" xfId="33122" xr:uid="{00000000-0005-0000-0000-000058810000}"/>
    <cellStyle name="Comma 20 4 5" xfId="33123" xr:uid="{00000000-0005-0000-0000-000059810000}"/>
    <cellStyle name="Comma 20 4 6" xfId="33124" xr:uid="{00000000-0005-0000-0000-00005A810000}"/>
    <cellStyle name="Comma 20 4 7" xfId="33125" xr:uid="{00000000-0005-0000-0000-00005B810000}"/>
    <cellStyle name="Comma 20 5" xfId="33126" xr:uid="{00000000-0005-0000-0000-00005C810000}"/>
    <cellStyle name="Comma 20 5 2" xfId="33127" xr:uid="{00000000-0005-0000-0000-00005D810000}"/>
    <cellStyle name="Comma 20 5 2 2" xfId="33128" xr:uid="{00000000-0005-0000-0000-00005E810000}"/>
    <cellStyle name="Comma 20 5 2 2 2" xfId="33129" xr:uid="{00000000-0005-0000-0000-00005F810000}"/>
    <cellStyle name="Comma 20 5 2 3" xfId="33130" xr:uid="{00000000-0005-0000-0000-000060810000}"/>
    <cellStyle name="Comma 20 5 2 4" xfId="33131" xr:uid="{00000000-0005-0000-0000-000061810000}"/>
    <cellStyle name="Comma 20 5 3" xfId="33132" xr:uid="{00000000-0005-0000-0000-000062810000}"/>
    <cellStyle name="Comma 20 5 3 2" xfId="33133" xr:uid="{00000000-0005-0000-0000-000063810000}"/>
    <cellStyle name="Comma 20 5 3 2 2" xfId="33134" xr:uid="{00000000-0005-0000-0000-000064810000}"/>
    <cellStyle name="Comma 20 5 3 3" xfId="33135" xr:uid="{00000000-0005-0000-0000-000065810000}"/>
    <cellStyle name="Comma 20 5 3 4" xfId="33136" xr:uid="{00000000-0005-0000-0000-000066810000}"/>
    <cellStyle name="Comma 20 5 4" xfId="33137" xr:uid="{00000000-0005-0000-0000-000067810000}"/>
    <cellStyle name="Comma 20 5 4 2" xfId="33138" xr:uid="{00000000-0005-0000-0000-000068810000}"/>
    <cellStyle name="Comma 20 5 5" xfId="33139" xr:uid="{00000000-0005-0000-0000-000069810000}"/>
    <cellStyle name="Comma 20 5 6" xfId="33140" xr:uid="{00000000-0005-0000-0000-00006A810000}"/>
    <cellStyle name="Comma 20 6" xfId="33141" xr:uid="{00000000-0005-0000-0000-00006B810000}"/>
    <cellStyle name="Comma 20 6 2" xfId="33142" xr:uid="{00000000-0005-0000-0000-00006C810000}"/>
    <cellStyle name="Comma 20 6 2 2" xfId="33143" xr:uid="{00000000-0005-0000-0000-00006D810000}"/>
    <cellStyle name="Comma 20 6 3" xfId="33144" xr:uid="{00000000-0005-0000-0000-00006E810000}"/>
    <cellStyle name="Comma 20 6 4" xfId="33145" xr:uid="{00000000-0005-0000-0000-00006F810000}"/>
    <cellStyle name="Comma 20 7" xfId="33146" xr:uid="{00000000-0005-0000-0000-000070810000}"/>
    <cellStyle name="Comma 20 7 2" xfId="33147" xr:uid="{00000000-0005-0000-0000-000071810000}"/>
    <cellStyle name="Comma 20 7 2 2" xfId="33148" xr:uid="{00000000-0005-0000-0000-000072810000}"/>
    <cellStyle name="Comma 20 7 3" xfId="33149" xr:uid="{00000000-0005-0000-0000-000073810000}"/>
    <cellStyle name="Comma 20 7 4" xfId="33150" xr:uid="{00000000-0005-0000-0000-000074810000}"/>
    <cellStyle name="Comma 20 8" xfId="33151" xr:uid="{00000000-0005-0000-0000-000075810000}"/>
    <cellStyle name="Comma 20 8 2" xfId="33152" xr:uid="{00000000-0005-0000-0000-000076810000}"/>
    <cellStyle name="Comma 20 9" xfId="33153" xr:uid="{00000000-0005-0000-0000-000077810000}"/>
    <cellStyle name="Comma 200" xfId="33154" xr:uid="{00000000-0005-0000-0000-000078810000}"/>
    <cellStyle name="Comma 201" xfId="33155" xr:uid="{00000000-0005-0000-0000-000079810000}"/>
    <cellStyle name="Comma 202" xfId="33156" xr:uid="{00000000-0005-0000-0000-00007A810000}"/>
    <cellStyle name="Comma 203" xfId="33157" xr:uid="{00000000-0005-0000-0000-00007B810000}"/>
    <cellStyle name="Comma 204" xfId="33158" xr:uid="{00000000-0005-0000-0000-00007C810000}"/>
    <cellStyle name="Comma 205" xfId="33159" xr:uid="{00000000-0005-0000-0000-00007D810000}"/>
    <cellStyle name="Comma 206" xfId="33160" xr:uid="{00000000-0005-0000-0000-00007E810000}"/>
    <cellStyle name="Comma 207" xfId="33161" xr:uid="{00000000-0005-0000-0000-00007F810000}"/>
    <cellStyle name="Comma 208" xfId="33162" xr:uid="{00000000-0005-0000-0000-000080810000}"/>
    <cellStyle name="Comma 209" xfId="33163" xr:uid="{00000000-0005-0000-0000-000081810000}"/>
    <cellStyle name="Comma 21" xfId="33164" xr:uid="{00000000-0005-0000-0000-000082810000}"/>
    <cellStyle name="Comma 21 10" xfId="33165" xr:uid="{00000000-0005-0000-0000-000083810000}"/>
    <cellStyle name="Comma 21 11" xfId="33166" xr:uid="{00000000-0005-0000-0000-000084810000}"/>
    <cellStyle name="Comma 21 2" xfId="33167" xr:uid="{00000000-0005-0000-0000-000085810000}"/>
    <cellStyle name="Comma 21 2 2" xfId="33168" xr:uid="{00000000-0005-0000-0000-000086810000}"/>
    <cellStyle name="Comma 21 2 2 2" xfId="33169" xr:uid="{00000000-0005-0000-0000-000087810000}"/>
    <cellStyle name="Comma 21 2 3" xfId="33170" xr:uid="{00000000-0005-0000-0000-000088810000}"/>
    <cellStyle name="Comma 21 2 3 2" xfId="33171" xr:uid="{00000000-0005-0000-0000-000089810000}"/>
    <cellStyle name="Comma 21 2 3 2 2" xfId="33172" xr:uid="{00000000-0005-0000-0000-00008A810000}"/>
    <cellStyle name="Comma 21 2 3 3" xfId="33173" xr:uid="{00000000-0005-0000-0000-00008B810000}"/>
    <cellStyle name="Comma 21 2 3 4" xfId="33174" xr:uid="{00000000-0005-0000-0000-00008C810000}"/>
    <cellStyle name="Comma 21 2 3 5" xfId="33175" xr:uid="{00000000-0005-0000-0000-00008D810000}"/>
    <cellStyle name="Comma 21 2 4" xfId="33176" xr:uid="{00000000-0005-0000-0000-00008E810000}"/>
    <cellStyle name="Comma 21 2 4 2" xfId="33177" xr:uid="{00000000-0005-0000-0000-00008F810000}"/>
    <cellStyle name="Comma 21 2 4 2 2" xfId="33178" xr:uid="{00000000-0005-0000-0000-000090810000}"/>
    <cellStyle name="Comma 21 2 4 3" xfId="33179" xr:uid="{00000000-0005-0000-0000-000091810000}"/>
    <cellStyle name="Comma 21 2 4 4" xfId="33180" xr:uid="{00000000-0005-0000-0000-000092810000}"/>
    <cellStyle name="Comma 21 2 5" xfId="33181" xr:uid="{00000000-0005-0000-0000-000093810000}"/>
    <cellStyle name="Comma 21 2 5 2" xfId="33182" xr:uid="{00000000-0005-0000-0000-000094810000}"/>
    <cellStyle name="Comma 21 2 6" xfId="33183" xr:uid="{00000000-0005-0000-0000-000095810000}"/>
    <cellStyle name="Comma 21 2 7" xfId="33184" xr:uid="{00000000-0005-0000-0000-000096810000}"/>
    <cellStyle name="Comma 21 2 8" xfId="33185" xr:uid="{00000000-0005-0000-0000-000097810000}"/>
    <cellStyle name="Comma 21 3" xfId="33186" xr:uid="{00000000-0005-0000-0000-000098810000}"/>
    <cellStyle name="Comma 21 3 2" xfId="33187" xr:uid="{00000000-0005-0000-0000-000099810000}"/>
    <cellStyle name="Comma 21 4" xfId="33188" xr:uid="{00000000-0005-0000-0000-00009A810000}"/>
    <cellStyle name="Comma 21 4 2" xfId="33189" xr:uid="{00000000-0005-0000-0000-00009B810000}"/>
    <cellStyle name="Comma 21 4 2 2" xfId="33190" xr:uid="{00000000-0005-0000-0000-00009C810000}"/>
    <cellStyle name="Comma 21 4 2 2 2" xfId="33191" xr:uid="{00000000-0005-0000-0000-00009D810000}"/>
    <cellStyle name="Comma 21 4 2 3" xfId="33192" xr:uid="{00000000-0005-0000-0000-00009E810000}"/>
    <cellStyle name="Comma 21 4 2 4" xfId="33193" xr:uid="{00000000-0005-0000-0000-00009F810000}"/>
    <cellStyle name="Comma 21 4 3" xfId="33194" xr:uid="{00000000-0005-0000-0000-0000A0810000}"/>
    <cellStyle name="Comma 21 4 3 2" xfId="33195" xr:uid="{00000000-0005-0000-0000-0000A1810000}"/>
    <cellStyle name="Comma 21 4 3 2 2" xfId="33196" xr:uid="{00000000-0005-0000-0000-0000A2810000}"/>
    <cellStyle name="Comma 21 4 3 3" xfId="33197" xr:uid="{00000000-0005-0000-0000-0000A3810000}"/>
    <cellStyle name="Comma 21 4 3 4" xfId="33198" xr:uid="{00000000-0005-0000-0000-0000A4810000}"/>
    <cellStyle name="Comma 21 4 4" xfId="33199" xr:uid="{00000000-0005-0000-0000-0000A5810000}"/>
    <cellStyle name="Comma 21 4 4 2" xfId="33200" xr:uid="{00000000-0005-0000-0000-0000A6810000}"/>
    <cellStyle name="Comma 21 4 5" xfId="33201" xr:uid="{00000000-0005-0000-0000-0000A7810000}"/>
    <cellStyle name="Comma 21 4 6" xfId="33202" xr:uid="{00000000-0005-0000-0000-0000A8810000}"/>
    <cellStyle name="Comma 21 4 7" xfId="33203" xr:uid="{00000000-0005-0000-0000-0000A9810000}"/>
    <cellStyle name="Comma 21 5" xfId="33204" xr:uid="{00000000-0005-0000-0000-0000AA810000}"/>
    <cellStyle name="Comma 21 5 2" xfId="33205" xr:uid="{00000000-0005-0000-0000-0000AB810000}"/>
    <cellStyle name="Comma 21 5 2 2" xfId="33206" xr:uid="{00000000-0005-0000-0000-0000AC810000}"/>
    <cellStyle name="Comma 21 5 2 2 2" xfId="33207" xr:uid="{00000000-0005-0000-0000-0000AD810000}"/>
    <cellStyle name="Comma 21 5 2 3" xfId="33208" xr:uid="{00000000-0005-0000-0000-0000AE810000}"/>
    <cellStyle name="Comma 21 5 2 4" xfId="33209" xr:uid="{00000000-0005-0000-0000-0000AF810000}"/>
    <cellStyle name="Comma 21 5 3" xfId="33210" xr:uid="{00000000-0005-0000-0000-0000B0810000}"/>
    <cellStyle name="Comma 21 5 3 2" xfId="33211" xr:uid="{00000000-0005-0000-0000-0000B1810000}"/>
    <cellStyle name="Comma 21 5 3 2 2" xfId="33212" xr:uid="{00000000-0005-0000-0000-0000B2810000}"/>
    <cellStyle name="Comma 21 5 3 3" xfId="33213" xr:uid="{00000000-0005-0000-0000-0000B3810000}"/>
    <cellStyle name="Comma 21 5 3 4" xfId="33214" xr:uid="{00000000-0005-0000-0000-0000B4810000}"/>
    <cellStyle name="Comma 21 5 4" xfId="33215" xr:uid="{00000000-0005-0000-0000-0000B5810000}"/>
    <cellStyle name="Comma 21 5 4 2" xfId="33216" xr:uid="{00000000-0005-0000-0000-0000B6810000}"/>
    <cellStyle name="Comma 21 5 5" xfId="33217" xr:uid="{00000000-0005-0000-0000-0000B7810000}"/>
    <cellStyle name="Comma 21 5 6" xfId="33218" xr:uid="{00000000-0005-0000-0000-0000B8810000}"/>
    <cellStyle name="Comma 21 6" xfId="33219" xr:uid="{00000000-0005-0000-0000-0000B9810000}"/>
    <cellStyle name="Comma 21 6 2" xfId="33220" xr:uid="{00000000-0005-0000-0000-0000BA810000}"/>
    <cellStyle name="Comma 21 6 2 2" xfId="33221" xr:uid="{00000000-0005-0000-0000-0000BB810000}"/>
    <cellStyle name="Comma 21 6 3" xfId="33222" xr:uid="{00000000-0005-0000-0000-0000BC810000}"/>
    <cellStyle name="Comma 21 6 4" xfId="33223" xr:uid="{00000000-0005-0000-0000-0000BD810000}"/>
    <cellStyle name="Comma 21 7" xfId="33224" xr:uid="{00000000-0005-0000-0000-0000BE810000}"/>
    <cellStyle name="Comma 21 7 2" xfId="33225" xr:uid="{00000000-0005-0000-0000-0000BF810000}"/>
    <cellStyle name="Comma 21 7 2 2" xfId="33226" xr:uid="{00000000-0005-0000-0000-0000C0810000}"/>
    <cellStyle name="Comma 21 7 3" xfId="33227" xr:uid="{00000000-0005-0000-0000-0000C1810000}"/>
    <cellStyle name="Comma 21 7 4" xfId="33228" xr:uid="{00000000-0005-0000-0000-0000C2810000}"/>
    <cellStyle name="Comma 21 8" xfId="33229" xr:uid="{00000000-0005-0000-0000-0000C3810000}"/>
    <cellStyle name="Comma 21 8 2" xfId="33230" xr:uid="{00000000-0005-0000-0000-0000C4810000}"/>
    <cellStyle name="Comma 21 9" xfId="33231" xr:uid="{00000000-0005-0000-0000-0000C5810000}"/>
    <cellStyle name="Comma 210" xfId="33232" xr:uid="{00000000-0005-0000-0000-0000C6810000}"/>
    <cellStyle name="Comma 211" xfId="33233" xr:uid="{00000000-0005-0000-0000-0000C7810000}"/>
    <cellStyle name="Comma 212" xfId="33234" xr:uid="{00000000-0005-0000-0000-0000C8810000}"/>
    <cellStyle name="Comma 213" xfId="33235" xr:uid="{00000000-0005-0000-0000-0000C9810000}"/>
    <cellStyle name="Comma 214" xfId="33236" xr:uid="{00000000-0005-0000-0000-0000CA810000}"/>
    <cellStyle name="Comma 215" xfId="33237" xr:uid="{00000000-0005-0000-0000-0000CB810000}"/>
    <cellStyle name="Comma 216" xfId="33238" xr:uid="{00000000-0005-0000-0000-0000CC810000}"/>
    <cellStyle name="Comma 217" xfId="33239" xr:uid="{00000000-0005-0000-0000-0000CD810000}"/>
    <cellStyle name="Comma 218" xfId="33240" xr:uid="{00000000-0005-0000-0000-0000CE810000}"/>
    <cellStyle name="Comma 219" xfId="33241" xr:uid="{00000000-0005-0000-0000-0000CF810000}"/>
    <cellStyle name="Comma 22" xfId="33242" xr:uid="{00000000-0005-0000-0000-0000D0810000}"/>
    <cellStyle name="Comma 22 10" xfId="33243" xr:uid="{00000000-0005-0000-0000-0000D1810000}"/>
    <cellStyle name="Comma 22 11" xfId="33244" xr:uid="{00000000-0005-0000-0000-0000D2810000}"/>
    <cellStyle name="Comma 22 2" xfId="33245" xr:uid="{00000000-0005-0000-0000-0000D3810000}"/>
    <cellStyle name="Comma 22 2 2" xfId="33246" xr:uid="{00000000-0005-0000-0000-0000D4810000}"/>
    <cellStyle name="Comma 22 2 2 2" xfId="33247" xr:uid="{00000000-0005-0000-0000-0000D5810000}"/>
    <cellStyle name="Comma 22 2 3" xfId="33248" xr:uid="{00000000-0005-0000-0000-0000D6810000}"/>
    <cellStyle name="Comma 22 2 3 2" xfId="33249" xr:uid="{00000000-0005-0000-0000-0000D7810000}"/>
    <cellStyle name="Comma 22 2 3 2 2" xfId="33250" xr:uid="{00000000-0005-0000-0000-0000D8810000}"/>
    <cellStyle name="Comma 22 2 3 3" xfId="33251" xr:uid="{00000000-0005-0000-0000-0000D9810000}"/>
    <cellStyle name="Comma 22 2 3 4" xfId="33252" xr:uid="{00000000-0005-0000-0000-0000DA810000}"/>
    <cellStyle name="Comma 22 2 3 5" xfId="33253" xr:uid="{00000000-0005-0000-0000-0000DB810000}"/>
    <cellStyle name="Comma 22 2 4" xfId="33254" xr:uid="{00000000-0005-0000-0000-0000DC810000}"/>
    <cellStyle name="Comma 22 2 4 2" xfId="33255" xr:uid="{00000000-0005-0000-0000-0000DD810000}"/>
    <cellStyle name="Comma 22 2 4 2 2" xfId="33256" xr:uid="{00000000-0005-0000-0000-0000DE810000}"/>
    <cellStyle name="Comma 22 2 4 3" xfId="33257" xr:uid="{00000000-0005-0000-0000-0000DF810000}"/>
    <cellStyle name="Comma 22 2 4 4" xfId="33258" xr:uid="{00000000-0005-0000-0000-0000E0810000}"/>
    <cellStyle name="Comma 22 2 5" xfId="33259" xr:uid="{00000000-0005-0000-0000-0000E1810000}"/>
    <cellStyle name="Comma 22 2 5 2" xfId="33260" xr:uid="{00000000-0005-0000-0000-0000E2810000}"/>
    <cellStyle name="Comma 22 2 6" xfId="33261" xr:uid="{00000000-0005-0000-0000-0000E3810000}"/>
    <cellStyle name="Comma 22 2 7" xfId="33262" xr:uid="{00000000-0005-0000-0000-0000E4810000}"/>
    <cellStyle name="Comma 22 2 8" xfId="33263" xr:uid="{00000000-0005-0000-0000-0000E5810000}"/>
    <cellStyle name="Comma 22 3" xfId="33264" xr:uid="{00000000-0005-0000-0000-0000E6810000}"/>
    <cellStyle name="Comma 22 3 2" xfId="33265" xr:uid="{00000000-0005-0000-0000-0000E7810000}"/>
    <cellStyle name="Comma 22 4" xfId="33266" xr:uid="{00000000-0005-0000-0000-0000E8810000}"/>
    <cellStyle name="Comma 22 4 2" xfId="33267" xr:uid="{00000000-0005-0000-0000-0000E9810000}"/>
    <cellStyle name="Comma 22 4 2 2" xfId="33268" xr:uid="{00000000-0005-0000-0000-0000EA810000}"/>
    <cellStyle name="Comma 22 4 2 2 2" xfId="33269" xr:uid="{00000000-0005-0000-0000-0000EB810000}"/>
    <cellStyle name="Comma 22 4 2 3" xfId="33270" xr:uid="{00000000-0005-0000-0000-0000EC810000}"/>
    <cellStyle name="Comma 22 4 2 4" xfId="33271" xr:uid="{00000000-0005-0000-0000-0000ED810000}"/>
    <cellStyle name="Comma 22 4 3" xfId="33272" xr:uid="{00000000-0005-0000-0000-0000EE810000}"/>
    <cellStyle name="Comma 22 4 3 2" xfId="33273" xr:uid="{00000000-0005-0000-0000-0000EF810000}"/>
    <cellStyle name="Comma 22 4 3 2 2" xfId="33274" xr:uid="{00000000-0005-0000-0000-0000F0810000}"/>
    <cellStyle name="Comma 22 4 3 3" xfId="33275" xr:uid="{00000000-0005-0000-0000-0000F1810000}"/>
    <cellStyle name="Comma 22 4 3 4" xfId="33276" xr:uid="{00000000-0005-0000-0000-0000F2810000}"/>
    <cellStyle name="Comma 22 4 4" xfId="33277" xr:uid="{00000000-0005-0000-0000-0000F3810000}"/>
    <cellStyle name="Comma 22 4 4 2" xfId="33278" xr:uid="{00000000-0005-0000-0000-0000F4810000}"/>
    <cellStyle name="Comma 22 4 5" xfId="33279" xr:uid="{00000000-0005-0000-0000-0000F5810000}"/>
    <cellStyle name="Comma 22 4 6" xfId="33280" xr:uid="{00000000-0005-0000-0000-0000F6810000}"/>
    <cellStyle name="Comma 22 4 7" xfId="33281" xr:uid="{00000000-0005-0000-0000-0000F7810000}"/>
    <cellStyle name="Comma 22 5" xfId="33282" xr:uid="{00000000-0005-0000-0000-0000F8810000}"/>
    <cellStyle name="Comma 22 5 2" xfId="33283" xr:uid="{00000000-0005-0000-0000-0000F9810000}"/>
    <cellStyle name="Comma 22 5 2 2" xfId="33284" xr:uid="{00000000-0005-0000-0000-0000FA810000}"/>
    <cellStyle name="Comma 22 5 2 2 2" xfId="33285" xr:uid="{00000000-0005-0000-0000-0000FB810000}"/>
    <cellStyle name="Comma 22 5 2 3" xfId="33286" xr:uid="{00000000-0005-0000-0000-0000FC810000}"/>
    <cellStyle name="Comma 22 5 2 4" xfId="33287" xr:uid="{00000000-0005-0000-0000-0000FD810000}"/>
    <cellStyle name="Comma 22 5 3" xfId="33288" xr:uid="{00000000-0005-0000-0000-0000FE810000}"/>
    <cellStyle name="Comma 22 5 3 2" xfId="33289" xr:uid="{00000000-0005-0000-0000-0000FF810000}"/>
    <cellStyle name="Comma 22 5 3 2 2" xfId="33290" xr:uid="{00000000-0005-0000-0000-000000820000}"/>
    <cellStyle name="Comma 22 5 3 3" xfId="33291" xr:uid="{00000000-0005-0000-0000-000001820000}"/>
    <cellStyle name="Comma 22 5 3 4" xfId="33292" xr:uid="{00000000-0005-0000-0000-000002820000}"/>
    <cellStyle name="Comma 22 5 4" xfId="33293" xr:uid="{00000000-0005-0000-0000-000003820000}"/>
    <cellStyle name="Comma 22 5 4 2" xfId="33294" xr:uid="{00000000-0005-0000-0000-000004820000}"/>
    <cellStyle name="Comma 22 5 5" xfId="33295" xr:uid="{00000000-0005-0000-0000-000005820000}"/>
    <cellStyle name="Comma 22 5 6" xfId="33296" xr:uid="{00000000-0005-0000-0000-000006820000}"/>
    <cellStyle name="Comma 22 6" xfId="33297" xr:uid="{00000000-0005-0000-0000-000007820000}"/>
    <cellStyle name="Comma 22 6 2" xfId="33298" xr:uid="{00000000-0005-0000-0000-000008820000}"/>
    <cellStyle name="Comma 22 6 2 2" xfId="33299" xr:uid="{00000000-0005-0000-0000-000009820000}"/>
    <cellStyle name="Comma 22 6 3" xfId="33300" xr:uid="{00000000-0005-0000-0000-00000A820000}"/>
    <cellStyle name="Comma 22 6 4" xfId="33301" xr:uid="{00000000-0005-0000-0000-00000B820000}"/>
    <cellStyle name="Comma 22 7" xfId="33302" xr:uid="{00000000-0005-0000-0000-00000C820000}"/>
    <cellStyle name="Comma 22 7 2" xfId="33303" xr:uid="{00000000-0005-0000-0000-00000D820000}"/>
    <cellStyle name="Comma 22 7 2 2" xfId="33304" xr:uid="{00000000-0005-0000-0000-00000E820000}"/>
    <cellStyle name="Comma 22 7 3" xfId="33305" xr:uid="{00000000-0005-0000-0000-00000F820000}"/>
    <cellStyle name="Comma 22 7 4" xfId="33306" xr:uid="{00000000-0005-0000-0000-000010820000}"/>
    <cellStyle name="Comma 22 8" xfId="33307" xr:uid="{00000000-0005-0000-0000-000011820000}"/>
    <cellStyle name="Comma 22 8 2" xfId="33308" xr:uid="{00000000-0005-0000-0000-000012820000}"/>
    <cellStyle name="Comma 22 9" xfId="33309" xr:uid="{00000000-0005-0000-0000-000013820000}"/>
    <cellStyle name="Comma 220" xfId="33310" xr:uid="{00000000-0005-0000-0000-000014820000}"/>
    <cellStyle name="Comma 221" xfId="33311" xr:uid="{00000000-0005-0000-0000-000015820000}"/>
    <cellStyle name="Comma 222" xfId="33312" xr:uid="{00000000-0005-0000-0000-000016820000}"/>
    <cellStyle name="Comma 223" xfId="33313" xr:uid="{00000000-0005-0000-0000-000017820000}"/>
    <cellStyle name="Comma 224" xfId="33314" xr:uid="{00000000-0005-0000-0000-000018820000}"/>
    <cellStyle name="Comma 225" xfId="33315" xr:uid="{00000000-0005-0000-0000-000019820000}"/>
    <cellStyle name="Comma 226" xfId="33316" xr:uid="{00000000-0005-0000-0000-00001A820000}"/>
    <cellStyle name="Comma 227" xfId="33317" xr:uid="{00000000-0005-0000-0000-00001B820000}"/>
    <cellStyle name="Comma 228" xfId="33318" xr:uid="{00000000-0005-0000-0000-00001C820000}"/>
    <cellStyle name="Comma 229" xfId="33319" xr:uid="{00000000-0005-0000-0000-00001D820000}"/>
    <cellStyle name="Comma 23" xfId="33320" xr:uid="{00000000-0005-0000-0000-00001E820000}"/>
    <cellStyle name="Comma 23 10" xfId="33321" xr:uid="{00000000-0005-0000-0000-00001F820000}"/>
    <cellStyle name="Comma 23 2" xfId="33322" xr:uid="{00000000-0005-0000-0000-000020820000}"/>
    <cellStyle name="Comma 23 2 2" xfId="33323" xr:uid="{00000000-0005-0000-0000-000021820000}"/>
    <cellStyle name="Comma 23 2 3" xfId="33324" xr:uid="{00000000-0005-0000-0000-000022820000}"/>
    <cellStyle name="Comma 23 2 3 2" xfId="33325" xr:uid="{00000000-0005-0000-0000-000023820000}"/>
    <cellStyle name="Comma 23 2 3 2 2" xfId="33326" xr:uid="{00000000-0005-0000-0000-000024820000}"/>
    <cellStyle name="Comma 23 2 3 3" xfId="33327" xr:uid="{00000000-0005-0000-0000-000025820000}"/>
    <cellStyle name="Comma 23 2 3 4" xfId="33328" xr:uid="{00000000-0005-0000-0000-000026820000}"/>
    <cellStyle name="Comma 23 2 4" xfId="33329" xr:uid="{00000000-0005-0000-0000-000027820000}"/>
    <cellStyle name="Comma 23 2 4 2" xfId="33330" xr:uid="{00000000-0005-0000-0000-000028820000}"/>
    <cellStyle name="Comma 23 2 4 2 2" xfId="33331" xr:uid="{00000000-0005-0000-0000-000029820000}"/>
    <cellStyle name="Comma 23 2 4 3" xfId="33332" xr:uid="{00000000-0005-0000-0000-00002A820000}"/>
    <cellStyle name="Comma 23 2 4 4" xfId="33333" xr:uid="{00000000-0005-0000-0000-00002B820000}"/>
    <cellStyle name="Comma 23 2 5" xfId="33334" xr:uid="{00000000-0005-0000-0000-00002C820000}"/>
    <cellStyle name="Comma 23 2 5 2" xfId="33335" xr:uid="{00000000-0005-0000-0000-00002D820000}"/>
    <cellStyle name="Comma 23 2 6" xfId="33336" xr:uid="{00000000-0005-0000-0000-00002E820000}"/>
    <cellStyle name="Comma 23 2 7" xfId="33337" xr:uid="{00000000-0005-0000-0000-00002F820000}"/>
    <cellStyle name="Comma 23 2 8" xfId="33338" xr:uid="{00000000-0005-0000-0000-000030820000}"/>
    <cellStyle name="Comma 23 3" xfId="33339" xr:uid="{00000000-0005-0000-0000-000031820000}"/>
    <cellStyle name="Comma 23 3 2" xfId="33340" xr:uid="{00000000-0005-0000-0000-000032820000}"/>
    <cellStyle name="Comma 23 3 2 2" xfId="33341" xr:uid="{00000000-0005-0000-0000-000033820000}"/>
    <cellStyle name="Comma 23 3 2 2 2" xfId="33342" xr:uid="{00000000-0005-0000-0000-000034820000}"/>
    <cellStyle name="Comma 23 3 2 3" xfId="33343" xr:uid="{00000000-0005-0000-0000-000035820000}"/>
    <cellStyle name="Comma 23 3 2 4" xfId="33344" xr:uid="{00000000-0005-0000-0000-000036820000}"/>
    <cellStyle name="Comma 23 3 3" xfId="33345" xr:uid="{00000000-0005-0000-0000-000037820000}"/>
    <cellStyle name="Comma 23 3 3 2" xfId="33346" xr:uid="{00000000-0005-0000-0000-000038820000}"/>
    <cellStyle name="Comma 23 3 3 2 2" xfId="33347" xr:uid="{00000000-0005-0000-0000-000039820000}"/>
    <cellStyle name="Comma 23 3 3 3" xfId="33348" xr:uid="{00000000-0005-0000-0000-00003A820000}"/>
    <cellStyle name="Comma 23 3 3 4" xfId="33349" xr:uid="{00000000-0005-0000-0000-00003B820000}"/>
    <cellStyle name="Comma 23 3 4" xfId="33350" xr:uid="{00000000-0005-0000-0000-00003C820000}"/>
    <cellStyle name="Comma 23 3 4 2" xfId="33351" xr:uid="{00000000-0005-0000-0000-00003D820000}"/>
    <cellStyle name="Comma 23 3 5" xfId="33352" xr:uid="{00000000-0005-0000-0000-00003E820000}"/>
    <cellStyle name="Comma 23 3 6" xfId="33353" xr:uid="{00000000-0005-0000-0000-00003F820000}"/>
    <cellStyle name="Comma 23 3 7" xfId="33354" xr:uid="{00000000-0005-0000-0000-000040820000}"/>
    <cellStyle name="Comma 23 4" xfId="33355" xr:uid="{00000000-0005-0000-0000-000041820000}"/>
    <cellStyle name="Comma 23 4 2" xfId="33356" xr:uid="{00000000-0005-0000-0000-000042820000}"/>
    <cellStyle name="Comma 23 4 2 2" xfId="33357" xr:uid="{00000000-0005-0000-0000-000043820000}"/>
    <cellStyle name="Comma 23 4 2 2 2" xfId="33358" xr:uid="{00000000-0005-0000-0000-000044820000}"/>
    <cellStyle name="Comma 23 4 2 3" xfId="33359" xr:uid="{00000000-0005-0000-0000-000045820000}"/>
    <cellStyle name="Comma 23 4 2 4" xfId="33360" xr:uid="{00000000-0005-0000-0000-000046820000}"/>
    <cellStyle name="Comma 23 4 3" xfId="33361" xr:uid="{00000000-0005-0000-0000-000047820000}"/>
    <cellStyle name="Comma 23 4 3 2" xfId="33362" xr:uid="{00000000-0005-0000-0000-000048820000}"/>
    <cellStyle name="Comma 23 4 3 2 2" xfId="33363" xr:uid="{00000000-0005-0000-0000-000049820000}"/>
    <cellStyle name="Comma 23 4 3 3" xfId="33364" xr:uid="{00000000-0005-0000-0000-00004A820000}"/>
    <cellStyle name="Comma 23 4 3 4" xfId="33365" xr:uid="{00000000-0005-0000-0000-00004B820000}"/>
    <cellStyle name="Comma 23 4 4" xfId="33366" xr:uid="{00000000-0005-0000-0000-00004C820000}"/>
    <cellStyle name="Comma 23 4 4 2" xfId="33367" xr:uid="{00000000-0005-0000-0000-00004D820000}"/>
    <cellStyle name="Comma 23 4 5" xfId="33368" xr:uid="{00000000-0005-0000-0000-00004E820000}"/>
    <cellStyle name="Comma 23 4 6" xfId="33369" xr:uid="{00000000-0005-0000-0000-00004F820000}"/>
    <cellStyle name="Comma 23 5" xfId="33370" xr:uid="{00000000-0005-0000-0000-000050820000}"/>
    <cellStyle name="Comma 23 5 2" xfId="33371" xr:uid="{00000000-0005-0000-0000-000051820000}"/>
    <cellStyle name="Comma 23 5 2 2" xfId="33372" xr:uid="{00000000-0005-0000-0000-000052820000}"/>
    <cellStyle name="Comma 23 5 3" xfId="33373" xr:uid="{00000000-0005-0000-0000-000053820000}"/>
    <cellStyle name="Comma 23 5 4" xfId="33374" xr:uid="{00000000-0005-0000-0000-000054820000}"/>
    <cellStyle name="Comma 23 6" xfId="33375" xr:uid="{00000000-0005-0000-0000-000055820000}"/>
    <cellStyle name="Comma 23 6 2" xfId="33376" xr:uid="{00000000-0005-0000-0000-000056820000}"/>
    <cellStyle name="Comma 23 6 2 2" xfId="33377" xr:uid="{00000000-0005-0000-0000-000057820000}"/>
    <cellStyle name="Comma 23 6 3" xfId="33378" xr:uid="{00000000-0005-0000-0000-000058820000}"/>
    <cellStyle name="Comma 23 6 4" xfId="33379" xr:uid="{00000000-0005-0000-0000-000059820000}"/>
    <cellStyle name="Comma 23 7" xfId="33380" xr:uid="{00000000-0005-0000-0000-00005A820000}"/>
    <cellStyle name="Comma 23 7 2" xfId="33381" xr:uid="{00000000-0005-0000-0000-00005B820000}"/>
    <cellStyle name="Comma 23 8" xfId="33382" xr:uid="{00000000-0005-0000-0000-00005C820000}"/>
    <cellStyle name="Comma 23 9" xfId="33383" xr:uid="{00000000-0005-0000-0000-00005D820000}"/>
    <cellStyle name="Comma 230" xfId="33384" xr:uid="{00000000-0005-0000-0000-00005E820000}"/>
    <cellStyle name="Comma 231" xfId="33385" xr:uid="{00000000-0005-0000-0000-00005F820000}"/>
    <cellStyle name="Comma 232" xfId="33386" xr:uid="{00000000-0005-0000-0000-000060820000}"/>
    <cellStyle name="Comma 233" xfId="33387" xr:uid="{00000000-0005-0000-0000-000061820000}"/>
    <cellStyle name="Comma 234" xfId="33388" xr:uid="{00000000-0005-0000-0000-000062820000}"/>
    <cellStyle name="Comma 235" xfId="33389" xr:uid="{00000000-0005-0000-0000-000063820000}"/>
    <cellStyle name="Comma 236" xfId="33390" xr:uid="{00000000-0005-0000-0000-000064820000}"/>
    <cellStyle name="Comma 237" xfId="33391" xr:uid="{00000000-0005-0000-0000-000065820000}"/>
    <cellStyle name="Comma 238" xfId="33392" xr:uid="{00000000-0005-0000-0000-000066820000}"/>
    <cellStyle name="Comma 239" xfId="33393" xr:uid="{00000000-0005-0000-0000-000067820000}"/>
    <cellStyle name="Comma 24" xfId="33394" xr:uid="{00000000-0005-0000-0000-000068820000}"/>
    <cellStyle name="Comma 24 10" xfId="33395" xr:uid="{00000000-0005-0000-0000-000069820000}"/>
    <cellStyle name="Comma 24 2" xfId="33396" xr:uid="{00000000-0005-0000-0000-00006A820000}"/>
    <cellStyle name="Comma 24 2 2" xfId="33397" xr:uid="{00000000-0005-0000-0000-00006B820000}"/>
    <cellStyle name="Comma 24 2 3" xfId="33398" xr:uid="{00000000-0005-0000-0000-00006C820000}"/>
    <cellStyle name="Comma 24 2 3 2" xfId="33399" xr:uid="{00000000-0005-0000-0000-00006D820000}"/>
    <cellStyle name="Comma 24 2 3 2 2" xfId="33400" xr:uid="{00000000-0005-0000-0000-00006E820000}"/>
    <cellStyle name="Comma 24 2 3 3" xfId="33401" xr:uid="{00000000-0005-0000-0000-00006F820000}"/>
    <cellStyle name="Comma 24 2 3 4" xfId="33402" xr:uid="{00000000-0005-0000-0000-000070820000}"/>
    <cellStyle name="Comma 24 2 4" xfId="33403" xr:uid="{00000000-0005-0000-0000-000071820000}"/>
    <cellStyle name="Comma 24 2 4 2" xfId="33404" xr:uid="{00000000-0005-0000-0000-000072820000}"/>
    <cellStyle name="Comma 24 2 4 2 2" xfId="33405" xr:uid="{00000000-0005-0000-0000-000073820000}"/>
    <cellStyle name="Comma 24 2 4 3" xfId="33406" xr:uid="{00000000-0005-0000-0000-000074820000}"/>
    <cellStyle name="Comma 24 2 4 4" xfId="33407" xr:uid="{00000000-0005-0000-0000-000075820000}"/>
    <cellStyle name="Comma 24 2 5" xfId="33408" xr:uid="{00000000-0005-0000-0000-000076820000}"/>
    <cellStyle name="Comma 24 2 5 2" xfId="33409" xr:uid="{00000000-0005-0000-0000-000077820000}"/>
    <cellStyle name="Comma 24 2 6" xfId="33410" xr:uid="{00000000-0005-0000-0000-000078820000}"/>
    <cellStyle name="Comma 24 2 7" xfId="33411" xr:uid="{00000000-0005-0000-0000-000079820000}"/>
    <cellStyle name="Comma 24 2 8" xfId="33412" xr:uid="{00000000-0005-0000-0000-00007A820000}"/>
    <cellStyle name="Comma 24 3" xfId="33413" xr:uid="{00000000-0005-0000-0000-00007B820000}"/>
    <cellStyle name="Comma 24 3 2" xfId="33414" xr:uid="{00000000-0005-0000-0000-00007C820000}"/>
    <cellStyle name="Comma 24 3 2 2" xfId="33415" xr:uid="{00000000-0005-0000-0000-00007D820000}"/>
    <cellStyle name="Comma 24 3 2 2 2" xfId="33416" xr:uid="{00000000-0005-0000-0000-00007E820000}"/>
    <cellStyle name="Comma 24 3 2 3" xfId="33417" xr:uid="{00000000-0005-0000-0000-00007F820000}"/>
    <cellStyle name="Comma 24 3 2 4" xfId="33418" xr:uid="{00000000-0005-0000-0000-000080820000}"/>
    <cellStyle name="Comma 24 3 3" xfId="33419" xr:uid="{00000000-0005-0000-0000-000081820000}"/>
    <cellStyle name="Comma 24 3 3 2" xfId="33420" xr:uid="{00000000-0005-0000-0000-000082820000}"/>
    <cellStyle name="Comma 24 3 3 2 2" xfId="33421" xr:uid="{00000000-0005-0000-0000-000083820000}"/>
    <cellStyle name="Comma 24 3 3 3" xfId="33422" xr:uid="{00000000-0005-0000-0000-000084820000}"/>
    <cellStyle name="Comma 24 3 3 4" xfId="33423" xr:uid="{00000000-0005-0000-0000-000085820000}"/>
    <cellStyle name="Comma 24 3 4" xfId="33424" xr:uid="{00000000-0005-0000-0000-000086820000}"/>
    <cellStyle name="Comma 24 3 4 2" xfId="33425" xr:uid="{00000000-0005-0000-0000-000087820000}"/>
    <cellStyle name="Comma 24 3 5" xfId="33426" xr:uid="{00000000-0005-0000-0000-000088820000}"/>
    <cellStyle name="Comma 24 3 6" xfId="33427" xr:uid="{00000000-0005-0000-0000-000089820000}"/>
    <cellStyle name="Comma 24 3 7" xfId="33428" xr:uid="{00000000-0005-0000-0000-00008A820000}"/>
    <cellStyle name="Comma 24 4" xfId="33429" xr:uid="{00000000-0005-0000-0000-00008B820000}"/>
    <cellStyle name="Comma 24 4 2" xfId="33430" xr:uid="{00000000-0005-0000-0000-00008C820000}"/>
    <cellStyle name="Comma 24 4 2 2" xfId="33431" xr:uid="{00000000-0005-0000-0000-00008D820000}"/>
    <cellStyle name="Comma 24 4 2 2 2" xfId="33432" xr:uid="{00000000-0005-0000-0000-00008E820000}"/>
    <cellStyle name="Comma 24 4 2 3" xfId="33433" xr:uid="{00000000-0005-0000-0000-00008F820000}"/>
    <cellStyle name="Comma 24 4 2 4" xfId="33434" xr:uid="{00000000-0005-0000-0000-000090820000}"/>
    <cellStyle name="Comma 24 4 3" xfId="33435" xr:uid="{00000000-0005-0000-0000-000091820000}"/>
    <cellStyle name="Comma 24 4 3 2" xfId="33436" xr:uid="{00000000-0005-0000-0000-000092820000}"/>
    <cellStyle name="Comma 24 4 3 2 2" xfId="33437" xr:uid="{00000000-0005-0000-0000-000093820000}"/>
    <cellStyle name="Comma 24 4 3 3" xfId="33438" xr:uid="{00000000-0005-0000-0000-000094820000}"/>
    <cellStyle name="Comma 24 4 3 4" xfId="33439" xr:uid="{00000000-0005-0000-0000-000095820000}"/>
    <cellStyle name="Comma 24 4 4" xfId="33440" xr:uid="{00000000-0005-0000-0000-000096820000}"/>
    <cellStyle name="Comma 24 4 4 2" xfId="33441" xr:uid="{00000000-0005-0000-0000-000097820000}"/>
    <cellStyle name="Comma 24 4 5" xfId="33442" xr:uid="{00000000-0005-0000-0000-000098820000}"/>
    <cellStyle name="Comma 24 4 6" xfId="33443" xr:uid="{00000000-0005-0000-0000-000099820000}"/>
    <cellStyle name="Comma 24 5" xfId="33444" xr:uid="{00000000-0005-0000-0000-00009A820000}"/>
    <cellStyle name="Comma 24 5 2" xfId="33445" xr:uid="{00000000-0005-0000-0000-00009B820000}"/>
    <cellStyle name="Comma 24 5 2 2" xfId="33446" xr:uid="{00000000-0005-0000-0000-00009C820000}"/>
    <cellStyle name="Comma 24 5 3" xfId="33447" xr:uid="{00000000-0005-0000-0000-00009D820000}"/>
    <cellStyle name="Comma 24 5 4" xfId="33448" xr:uid="{00000000-0005-0000-0000-00009E820000}"/>
    <cellStyle name="Comma 24 6" xfId="33449" xr:uid="{00000000-0005-0000-0000-00009F820000}"/>
    <cellStyle name="Comma 24 6 2" xfId="33450" xr:uid="{00000000-0005-0000-0000-0000A0820000}"/>
    <cellStyle name="Comma 24 6 2 2" xfId="33451" xr:uid="{00000000-0005-0000-0000-0000A1820000}"/>
    <cellStyle name="Comma 24 6 3" xfId="33452" xr:uid="{00000000-0005-0000-0000-0000A2820000}"/>
    <cellStyle name="Comma 24 6 4" xfId="33453" xr:uid="{00000000-0005-0000-0000-0000A3820000}"/>
    <cellStyle name="Comma 24 7" xfId="33454" xr:uid="{00000000-0005-0000-0000-0000A4820000}"/>
    <cellStyle name="Comma 24 7 2" xfId="33455" xr:uid="{00000000-0005-0000-0000-0000A5820000}"/>
    <cellStyle name="Comma 24 8" xfId="33456" xr:uid="{00000000-0005-0000-0000-0000A6820000}"/>
    <cellStyle name="Comma 24 9" xfId="33457" xr:uid="{00000000-0005-0000-0000-0000A7820000}"/>
    <cellStyle name="Comma 240" xfId="33458" xr:uid="{00000000-0005-0000-0000-0000A8820000}"/>
    <cellStyle name="Comma 25" xfId="33459" xr:uid="{00000000-0005-0000-0000-0000A9820000}"/>
    <cellStyle name="Comma 25 2" xfId="33460" xr:uid="{00000000-0005-0000-0000-0000AA820000}"/>
    <cellStyle name="Comma 25 2 2" xfId="33461" xr:uid="{00000000-0005-0000-0000-0000AB820000}"/>
    <cellStyle name="Comma 25 2 3" xfId="33462" xr:uid="{00000000-0005-0000-0000-0000AC820000}"/>
    <cellStyle name="Comma 25 2 3 2" xfId="33463" xr:uid="{00000000-0005-0000-0000-0000AD820000}"/>
    <cellStyle name="Comma 25 2 3 2 2" xfId="33464" xr:uid="{00000000-0005-0000-0000-0000AE820000}"/>
    <cellStyle name="Comma 25 2 3 3" xfId="33465" xr:uid="{00000000-0005-0000-0000-0000AF820000}"/>
    <cellStyle name="Comma 25 2 3 4" xfId="33466" xr:uid="{00000000-0005-0000-0000-0000B0820000}"/>
    <cellStyle name="Comma 25 2 4" xfId="33467" xr:uid="{00000000-0005-0000-0000-0000B1820000}"/>
    <cellStyle name="Comma 25 2 4 2" xfId="33468" xr:uid="{00000000-0005-0000-0000-0000B2820000}"/>
    <cellStyle name="Comma 25 2 4 2 2" xfId="33469" xr:uid="{00000000-0005-0000-0000-0000B3820000}"/>
    <cellStyle name="Comma 25 2 4 3" xfId="33470" xr:uid="{00000000-0005-0000-0000-0000B4820000}"/>
    <cellStyle name="Comma 25 2 4 4" xfId="33471" xr:uid="{00000000-0005-0000-0000-0000B5820000}"/>
    <cellStyle name="Comma 25 2 5" xfId="33472" xr:uid="{00000000-0005-0000-0000-0000B6820000}"/>
    <cellStyle name="Comma 25 2 5 2" xfId="33473" xr:uid="{00000000-0005-0000-0000-0000B7820000}"/>
    <cellStyle name="Comma 25 2 6" xfId="33474" xr:uid="{00000000-0005-0000-0000-0000B8820000}"/>
    <cellStyle name="Comma 25 2 7" xfId="33475" xr:uid="{00000000-0005-0000-0000-0000B9820000}"/>
    <cellStyle name="Comma 25 2 8" xfId="33476" xr:uid="{00000000-0005-0000-0000-0000BA820000}"/>
    <cellStyle name="Comma 25 3" xfId="33477" xr:uid="{00000000-0005-0000-0000-0000BB820000}"/>
    <cellStyle name="Comma 25 3 2" xfId="33478" xr:uid="{00000000-0005-0000-0000-0000BC820000}"/>
    <cellStyle name="Comma 25 3 2 2" xfId="33479" xr:uid="{00000000-0005-0000-0000-0000BD820000}"/>
    <cellStyle name="Comma 25 3 2 2 2" xfId="33480" xr:uid="{00000000-0005-0000-0000-0000BE820000}"/>
    <cellStyle name="Comma 25 3 2 3" xfId="33481" xr:uid="{00000000-0005-0000-0000-0000BF820000}"/>
    <cellStyle name="Comma 25 3 2 4" xfId="33482" xr:uid="{00000000-0005-0000-0000-0000C0820000}"/>
    <cellStyle name="Comma 25 3 3" xfId="33483" xr:uid="{00000000-0005-0000-0000-0000C1820000}"/>
    <cellStyle name="Comma 25 3 3 2" xfId="33484" xr:uid="{00000000-0005-0000-0000-0000C2820000}"/>
    <cellStyle name="Comma 25 3 3 2 2" xfId="33485" xr:uid="{00000000-0005-0000-0000-0000C3820000}"/>
    <cellStyle name="Comma 25 3 3 3" xfId="33486" xr:uid="{00000000-0005-0000-0000-0000C4820000}"/>
    <cellStyle name="Comma 25 3 3 4" xfId="33487" xr:uid="{00000000-0005-0000-0000-0000C5820000}"/>
    <cellStyle name="Comma 25 3 4" xfId="33488" xr:uid="{00000000-0005-0000-0000-0000C6820000}"/>
    <cellStyle name="Comma 25 3 4 2" xfId="33489" xr:uid="{00000000-0005-0000-0000-0000C7820000}"/>
    <cellStyle name="Comma 25 3 5" xfId="33490" xr:uid="{00000000-0005-0000-0000-0000C8820000}"/>
    <cellStyle name="Comma 25 3 6" xfId="33491" xr:uid="{00000000-0005-0000-0000-0000C9820000}"/>
    <cellStyle name="Comma 25 3 7" xfId="33492" xr:uid="{00000000-0005-0000-0000-0000CA820000}"/>
    <cellStyle name="Comma 25 4" xfId="33493" xr:uid="{00000000-0005-0000-0000-0000CB820000}"/>
    <cellStyle name="Comma 25 4 2" xfId="33494" xr:uid="{00000000-0005-0000-0000-0000CC820000}"/>
    <cellStyle name="Comma 25 4 2 2" xfId="33495" xr:uid="{00000000-0005-0000-0000-0000CD820000}"/>
    <cellStyle name="Comma 25 4 2 2 2" xfId="33496" xr:uid="{00000000-0005-0000-0000-0000CE820000}"/>
    <cellStyle name="Comma 25 4 2 3" xfId="33497" xr:uid="{00000000-0005-0000-0000-0000CF820000}"/>
    <cellStyle name="Comma 25 4 2 4" xfId="33498" xr:uid="{00000000-0005-0000-0000-0000D0820000}"/>
    <cellStyle name="Comma 25 4 3" xfId="33499" xr:uid="{00000000-0005-0000-0000-0000D1820000}"/>
    <cellStyle name="Comma 25 4 3 2" xfId="33500" xr:uid="{00000000-0005-0000-0000-0000D2820000}"/>
    <cellStyle name="Comma 25 4 3 2 2" xfId="33501" xr:uid="{00000000-0005-0000-0000-0000D3820000}"/>
    <cellStyle name="Comma 25 4 3 3" xfId="33502" xr:uid="{00000000-0005-0000-0000-0000D4820000}"/>
    <cellStyle name="Comma 25 4 3 4" xfId="33503" xr:uid="{00000000-0005-0000-0000-0000D5820000}"/>
    <cellStyle name="Comma 25 4 4" xfId="33504" xr:uid="{00000000-0005-0000-0000-0000D6820000}"/>
    <cellStyle name="Comma 25 4 4 2" xfId="33505" xr:uid="{00000000-0005-0000-0000-0000D7820000}"/>
    <cellStyle name="Comma 25 4 5" xfId="33506" xr:uid="{00000000-0005-0000-0000-0000D8820000}"/>
    <cellStyle name="Comma 25 4 6" xfId="33507" xr:uid="{00000000-0005-0000-0000-0000D9820000}"/>
    <cellStyle name="Comma 25 5" xfId="33508" xr:uid="{00000000-0005-0000-0000-0000DA820000}"/>
    <cellStyle name="Comma 25 5 2" xfId="33509" xr:uid="{00000000-0005-0000-0000-0000DB820000}"/>
    <cellStyle name="Comma 25 5 2 2" xfId="33510" xr:uid="{00000000-0005-0000-0000-0000DC820000}"/>
    <cellStyle name="Comma 25 5 3" xfId="33511" xr:uid="{00000000-0005-0000-0000-0000DD820000}"/>
    <cellStyle name="Comma 25 5 4" xfId="33512" xr:uid="{00000000-0005-0000-0000-0000DE820000}"/>
    <cellStyle name="Comma 25 6" xfId="33513" xr:uid="{00000000-0005-0000-0000-0000DF820000}"/>
    <cellStyle name="Comma 25 6 2" xfId="33514" xr:uid="{00000000-0005-0000-0000-0000E0820000}"/>
    <cellStyle name="Comma 25 6 2 2" xfId="33515" xr:uid="{00000000-0005-0000-0000-0000E1820000}"/>
    <cellStyle name="Comma 25 6 3" xfId="33516" xr:uid="{00000000-0005-0000-0000-0000E2820000}"/>
    <cellStyle name="Comma 25 6 4" xfId="33517" xr:uid="{00000000-0005-0000-0000-0000E3820000}"/>
    <cellStyle name="Comma 25 7" xfId="33518" xr:uid="{00000000-0005-0000-0000-0000E4820000}"/>
    <cellStyle name="Comma 25 7 2" xfId="33519" xr:uid="{00000000-0005-0000-0000-0000E5820000}"/>
    <cellStyle name="Comma 25 8" xfId="33520" xr:uid="{00000000-0005-0000-0000-0000E6820000}"/>
    <cellStyle name="Comma 25 9" xfId="33521" xr:uid="{00000000-0005-0000-0000-0000E7820000}"/>
    <cellStyle name="Comma 26" xfId="33522" xr:uid="{00000000-0005-0000-0000-0000E8820000}"/>
    <cellStyle name="Comma 26 10" xfId="33523" xr:uid="{00000000-0005-0000-0000-0000E9820000}"/>
    <cellStyle name="Comma 26 2" xfId="33524" xr:uid="{00000000-0005-0000-0000-0000EA820000}"/>
    <cellStyle name="Comma 26 2 2" xfId="33525" xr:uid="{00000000-0005-0000-0000-0000EB820000}"/>
    <cellStyle name="Comma 26 2 3" xfId="33526" xr:uid="{00000000-0005-0000-0000-0000EC820000}"/>
    <cellStyle name="Comma 26 2 3 2" xfId="33527" xr:uid="{00000000-0005-0000-0000-0000ED820000}"/>
    <cellStyle name="Comma 26 2 3 2 2" xfId="33528" xr:uid="{00000000-0005-0000-0000-0000EE820000}"/>
    <cellStyle name="Comma 26 2 3 3" xfId="33529" xr:uid="{00000000-0005-0000-0000-0000EF820000}"/>
    <cellStyle name="Comma 26 2 3 4" xfId="33530" xr:uid="{00000000-0005-0000-0000-0000F0820000}"/>
    <cellStyle name="Comma 26 2 4" xfId="33531" xr:uid="{00000000-0005-0000-0000-0000F1820000}"/>
    <cellStyle name="Comma 26 2 4 2" xfId="33532" xr:uid="{00000000-0005-0000-0000-0000F2820000}"/>
    <cellStyle name="Comma 26 2 4 2 2" xfId="33533" xr:uid="{00000000-0005-0000-0000-0000F3820000}"/>
    <cellStyle name="Comma 26 2 4 3" xfId="33534" xr:uid="{00000000-0005-0000-0000-0000F4820000}"/>
    <cellStyle name="Comma 26 2 4 4" xfId="33535" xr:uid="{00000000-0005-0000-0000-0000F5820000}"/>
    <cellStyle name="Comma 26 2 5" xfId="33536" xr:uid="{00000000-0005-0000-0000-0000F6820000}"/>
    <cellStyle name="Comma 26 2 5 2" xfId="33537" xr:uid="{00000000-0005-0000-0000-0000F7820000}"/>
    <cellStyle name="Comma 26 2 6" xfId="33538" xr:uid="{00000000-0005-0000-0000-0000F8820000}"/>
    <cellStyle name="Comma 26 2 7" xfId="33539" xr:uid="{00000000-0005-0000-0000-0000F9820000}"/>
    <cellStyle name="Comma 26 2 8" xfId="33540" xr:uid="{00000000-0005-0000-0000-0000FA820000}"/>
    <cellStyle name="Comma 26 3" xfId="33541" xr:uid="{00000000-0005-0000-0000-0000FB820000}"/>
    <cellStyle name="Comma 26 3 2" xfId="33542" xr:uid="{00000000-0005-0000-0000-0000FC820000}"/>
    <cellStyle name="Comma 26 3 2 2" xfId="33543" xr:uid="{00000000-0005-0000-0000-0000FD820000}"/>
    <cellStyle name="Comma 26 3 2 2 2" xfId="33544" xr:uid="{00000000-0005-0000-0000-0000FE820000}"/>
    <cellStyle name="Comma 26 3 2 3" xfId="33545" xr:uid="{00000000-0005-0000-0000-0000FF820000}"/>
    <cellStyle name="Comma 26 3 2 4" xfId="33546" xr:uid="{00000000-0005-0000-0000-000000830000}"/>
    <cellStyle name="Comma 26 3 3" xfId="33547" xr:uid="{00000000-0005-0000-0000-000001830000}"/>
    <cellStyle name="Comma 26 3 3 2" xfId="33548" xr:uid="{00000000-0005-0000-0000-000002830000}"/>
    <cellStyle name="Comma 26 3 3 2 2" xfId="33549" xr:uid="{00000000-0005-0000-0000-000003830000}"/>
    <cellStyle name="Comma 26 3 3 3" xfId="33550" xr:uid="{00000000-0005-0000-0000-000004830000}"/>
    <cellStyle name="Comma 26 3 3 4" xfId="33551" xr:uid="{00000000-0005-0000-0000-000005830000}"/>
    <cellStyle name="Comma 26 3 4" xfId="33552" xr:uid="{00000000-0005-0000-0000-000006830000}"/>
    <cellStyle name="Comma 26 3 4 2" xfId="33553" xr:uid="{00000000-0005-0000-0000-000007830000}"/>
    <cellStyle name="Comma 26 3 5" xfId="33554" xr:uid="{00000000-0005-0000-0000-000008830000}"/>
    <cellStyle name="Comma 26 3 6" xfId="33555" xr:uid="{00000000-0005-0000-0000-000009830000}"/>
    <cellStyle name="Comma 26 3 7" xfId="33556" xr:uid="{00000000-0005-0000-0000-00000A830000}"/>
    <cellStyle name="Comma 26 4" xfId="33557" xr:uid="{00000000-0005-0000-0000-00000B830000}"/>
    <cellStyle name="Comma 26 4 2" xfId="33558" xr:uid="{00000000-0005-0000-0000-00000C830000}"/>
    <cellStyle name="Comma 26 4 2 2" xfId="33559" xr:uid="{00000000-0005-0000-0000-00000D830000}"/>
    <cellStyle name="Comma 26 4 2 2 2" xfId="33560" xr:uid="{00000000-0005-0000-0000-00000E830000}"/>
    <cellStyle name="Comma 26 4 2 3" xfId="33561" xr:uid="{00000000-0005-0000-0000-00000F830000}"/>
    <cellStyle name="Comma 26 4 2 4" xfId="33562" xr:uid="{00000000-0005-0000-0000-000010830000}"/>
    <cellStyle name="Comma 26 4 3" xfId="33563" xr:uid="{00000000-0005-0000-0000-000011830000}"/>
    <cellStyle name="Comma 26 4 3 2" xfId="33564" xr:uid="{00000000-0005-0000-0000-000012830000}"/>
    <cellStyle name="Comma 26 4 3 2 2" xfId="33565" xr:uid="{00000000-0005-0000-0000-000013830000}"/>
    <cellStyle name="Comma 26 4 3 3" xfId="33566" xr:uid="{00000000-0005-0000-0000-000014830000}"/>
    <cellStyle name="Comma 26 4 3 4" xfId="33567" xr:uid="{00000000-0005-0000-0000-000015830000}"/>
    <cellStyle name="Comma 26 4 4" xfId="33568" xr:uid="{00000000-0005-0000-0000-000016830000}"/>
    <cellStyle name="Comma 26 4 4 2" xfId="33569" xr:uid="{00000000-0005-0000-0000-000017830000}"/>
    <cellStyle name="Comma 26 4 5" xfId="33570" xr:uid="{00000000-0005-0000-0000-000018830000}"/>
    <cellStyle name="Comma 26 4 6" xfId="33571" xr:uid="{00000000-0005-0000-0000-000019830000}"/>
    <cellStyle name="Comma 26 5" xfId="33572" xr:uid="{00000000-0005-0000-0000-00001A830000}"/>
    <cellStyle name="Comma 26 5 2" xfId="33573" xr:uid="{00000000-0005-0000-0000-00001B830000}"/>
    <cellStyle name="Comma 26 5 2 2" xfId="33574" xr:uid="{00000000-0005-0000-0000-00001C830000}"/>
    <cellStyle name="Comma 26 5 3" xfId="33575" xr:uid="{00000000-0005-0000-0000-00001D830000}"/>
    <cellStyle name="Comma 26 5 4" xfId="33576" xr:uid="{00000000-0005-0000-0000-00001E830000}"/>
    <cellStyle name="Comma 26 6" xfId="33577" xr:uid="{00000000-0005-0000-0000-00001F830000}"/>
    <cellStyle name="Comma 26 6 2" xfId="33578" xr:uid="{00000000-0005-0000-0000-000020830000}"/>
    <cellStyle name="Comma 26 6 2 2" xfId="33579" xr:uid="{00000000-0005-0000-0000-000021830000}"/>
    <cellStyle name="Comma 26 6 3" xfId="33580" xr:uid="{00000000-0005-0000-0000-000022830000}"/>
    <cellStyle name="Comma 26 6 4" xfId="33581" xr:uid="{00000000-0005-0000-0000-000023830000}"/>
    <cellStyle name="Comma 26 7" xfId="33582" xr:uid="{00000000-0005-0000-0000-000024830000}"/>
    <cellStyle name="Comma 26 7 2" xfId="33583" xr:uid="{00000000-0005-0000-0000-000025830000}"/>
    <cellStyle name="Comma 26 8" xfId="33584" xr:uid="{00000000-0005-0000-0000-000026830000}"/>
    <cellStyle name="Comma 26 9" xfId="33585" xr:uid="{00000000-0005-0000-0000-000027830000}"/>
    <cellStyle name="Comma 27" xfId="33586" xr:uid="{00000000-0005-0000-0000-000028830000}"/>
    <cellStyle name="Comma 27 2" xfId="33587" xr:uid="{00000000-0005-0000-0000-000029830000}"/>
    <cellStyle name="Comma 27 2 2" xfId="33588" xr:uid="{00000000-0005-0000-0000-00002A830000}"/>
    <cellStyle name="Comma 27 2 3" xfId="33589" xr:uid="{00000000-0005-0000-0000-00002B830000}"/>
    <cellStyle name="Comma 27 2 3 2" xfId="33590" xr:uid="{00000000-0005-0000-0000-00002C830000}"/>
    <cellStyle name="Comma 27 2 3 2 2" xfId="33591" xr:uid="{00000000-0005-0000-0000-00002D830000}"/>
    <cellStyle name="Comma 27 2 3 3" xfId="33592" xr:uid="{00000000-0005-0000-0000-00002E830000}"/>
    <cellStyle name="Comma 27 2 3 4" xfId="33593" xr:uid="{00000000-0005-0000-0000-00002F830000}"/>
    <cellStyle name="Comma 27 2 4" xfId="33594" xr:uid="{00000000-0005-0000-0000-000030830000}"/>
    <cellStyle name="Comma 27 2 4 2" xfId="33595" xr:uid="{00000000-0005-0000-0000-000031830000}"/>
    <cellStyle name="Comma 27 2 4 2 2" xfId="33596" xr:uid="{00000000-0005-0000-0000-000032830000}"/>
    <cellStyle name="Comma 27 2 4 3" xfId="33597" xr:uid="{00000000-0005-0000-0000-000033830000}"/>
    <cellStyle name="Comma 27 2 4 4" xfId="33598" xr:uid="{00000000-0005-0000-0000-000034830000}"/>
    <cellStyle name="Comma 27 2 5" xfId="33599" xr:uid="{00000000-0005-0000-0000-000035830000}"/>
    <cellStyle name="Comma 27 2 5 2" xfId="33600" xr:uid="{00000000-0005-0000-0000-000036830000}"/>
    <cellStyle name="Comma 27 2 6" xfId="33601" xr:uid="{00000000-0005-0000-0000-000037830000}"/>
    <cellStyle name="Comma 27 2 7" xfId="33602" xr:uid="{00000000-0005-0000-0000-000038830000}"/>
    <cellStyle name="Comma 27 2 8" xfId="33603" xr:uid="{00000000-0005-0000-0000-000039830000}"/>
    <cellStyle name="Comma 27 3" xfId="33604" xr:uid="{00000000-0005-0000-0000-00003A830000}"/>
    <cellStyle name="Comma 27 3 2" xfId="33605" xr:uid="{00000000-0005-0000-0000-00003B830000}"/>
    <cellStyle name="Comma 27 3 2 2" xfId="33606" xr:uid="{00000000-0005-0000-0000-00003C830000}"/>
    <cellStyle name="Comma 27 3 2 2 2" xfId="33607" xr:uid="{00000000-0005-0000-0000-00003D830000}"/>
    <cellStyle name="Comma 27 3 2 3" xfId="33608" xr:uid="{00000000-0005-0000-0000-00003E830000}"/>
    <cellStyle name="Comma 27 3 2 4" xfId="33609" xr:uid="{00000000-0005-0000-0000-00003F830000}"/>
    <cellStyle name="Comma 27 3 3" xfId="33610" xr:uid="{00000000-0005-0000-0000-000040830000}"/>
    <cellStyle name="Comma 27 3 3 2" xfId="33611" xr:uid="{00000000-0005-0000-0000-000041830000}"/>
    <cellStyle name="Comma 27 3 3 2 2" xfId="33612" xr:uid="{00000000-0005-0000-0000-000042830000}"/>
    <cellStyle name="Comma 27 3 3 3" xfId="33613" xr:uid="{00000000-0005-0000-0000-000043830000}"/>
    <cellStyle name="Comma 27 3 3 4" xfId="33614" xr:uid="{00000000-0005-0000-0000-000044830000}"/>
    <cellStyle name="Comma 27 3 4" xfId="33615" xr:uid="{00000000-0005-0000-0000-000045830000}"/>
    <cellStyle name="Comma 27 3 4 2" xfId="33616" xr:uid="{00000000-0005-0000-0000-000046830000}"/>
    <cellStyle name="Comma 27 3 5" xfId="33617" xr:uid="{00000000-0005-0000-0000-000047830000}"/>
    <cellStyle name="Comma 27 3 6" xfId="33618" xr:uid="{00000000-0005-0000-0000-000048830000}"/>
    <cellStyle name="Comma 27 3 7" xfId="33619" xr:uid="{00000000-0005-0000-0000-000049830000}"/>
    <cellStyle name="Comma 27 4" xfId="33620" xr:uid="{00000000-0005-0000-0000-00004A830000}"/>
    <cellStyle name="Comma 27 4 2" xfId="33621" xr:uid="{00000000-0005-0000-0000-00004B830000}"/>
    <cellStyle name="Comma 27 4 2 2" xfId="33622" xr:uid="{00000000-0005-0000-0000-00004C830000}"/>
    <cellStyle name="Comma 27 4 2 2 2" xfId="33623" xr:uid="{00000000-0005-0000-0000-00004D830000}"/>
    <cellStyle name="Comma 27 4 2 3" xfId="33624" xr:uid="{00000000-0005-0000-0000-00004E830000}"/>
    <cellStyle name="Comma 27 4 2 4" xfId="33625" xr:uid="{00000000-0005-0000-0000-00004F830000}"/>
    <cellStyle name="Comma 27 4 3" xfId="33626" xr:uid="{00000000-0005-0000-0000-000050830000}"/>
    <cellStyle name="Comma 27 4 3 2" xfId="33627" xr:uid="{00000000-0005-0000-0000-000051830000}"/>
    <cellStyle name="Comma 27 4 3 2 2" xfId="33628" xr:uid="{00000000-0005-0000-0000-000052830000}"/>
    <cellStyle name="Comma 27 4 3 3" xfId="33629" xr:uid="{00000000-0005-0000-0000-000053830000}"/>
    <cellStyle name="Comma 27 4 3 4" xfId="33630" xr:uid="{00000000-0005-0000-0000-000054830000}"/>
    <cellStyle name="Comma 27 4 4" xfId="33631" xr:uid="{00000000-0005-0000-0000-000055830000}"/>
    <cellStyle name="Comma 27 4 4 2" xfId="33632" xr:uid="{00000000-0005-0000-0000-000056830000}"/>
    <cellStyle name="Comma 27 4 5" xfId="33633" xr:uid="{00000000-0005-0000-0000-000057830000}"/>
    <cellStyle name="Comma 27 4 6" xfId="33634" xr:uid="{00000000-0005-0000-0000-000058830000}"/>
    <cellStyle name="Comma 27 5" xfId="33635" xr:uid="{00000000-0005-0000-0000-000059830000}"/>
    <cellStyle name="Comma 27 5 2" xfId="33636" xr:uid="{00000000-0005-0000-0000-00005A830000}"/>
    <cellStyle name="Comma 27 5 2 2" xfId="33637" xr:uid="{00000000-0005-0000-0000-00005B830000}"/>
    <cellStyle name="Comma 27 5 3" xfId="33638" xr:uid="{00000000-0005-0000-0000-00005C830000}"/>
    <cellStyle name="Comma 27 5 4" xfId="33639" xr:uid="{00000000-0005-0000-0000-00005D830000}"/>
    <cellStyle name="Comma 27 6" xfId="33640" xr:uid="{00000000-0005-0000-0000-00005E830000}"/>
    <cellStyle name="Comma 27 6 2" xfId="33641" xr:uid="{00000000-0005-0000-0000-00005F830000}"/>
    <cellStyle name="Comma 27 6 2 2" xfId="33642" xr:uid="{00000000-0005-0000-0000-000060830000}"/>
    <cellStyle name="Comma 27 6 3" xfId="33643" xr:uid="{00000000-0005-0000-0000-000061830000}"/>
    <cellStyle name="Comma 27 6 4" xfId="33644" xr:uid="{00000000-0005-0000-0000-000062830000}"/>
    <cellStyle name="Comma 27 7" xfId="33645" xr:uid="{00000000-0005-0000-0000-000063830000}"/>
    <cellStyle name="Comma 27 7 2" xfId="33646" xr:uid="{00000000-0005-0000-0000-000064830000}"/>
    <cellStyle name="Comma 27 8" xfId="33647" xr:uid="{00000000-0005-0000-0000-000065830000}"/>
    <cellStyle name="Comma 27 9" xfId="33648" xr:uid="{00000000-0005-0000-0000-000066830000}"/>
    <cellStyle name="Comma 28" xfId="33649" xr:uid="{00000000-0005-0000-0000-000067830000}"/>
    <cellStyle name="Comma 28 10" xfId="33650" xr:uid="{00000000-0005-0000-0000-000068830000}"/>
    <cellStyle name="Comma 28 2" xfId="33651" xr:uid="{00000000-0005-0000-0000-000069830000}"/>
    <cellStyle name="Comma 28 2 2" xfId="33652" xr:uid="{00000000-0005-0000-0000-00006A830000}"/>
    <cellStyle name="Comma 28 2 3" xfId="33653" xr:uid="{00000000-0005-0000-0000-00006B830000}"/>
    <cellStyle name="Comma 28 2 3 2" xfId="33654" xr:uid="{00000000-0005-0000-0000-00006C830000}"/>
    <cellStyle name="Comma 28 2 3 2 2" xfId="33655" xr:uid="{00000000-0005-0000-0000-00006D830000}"/>
    <cellStyle name="Comma 28 2 3 3" xfId="33656" xr:uid="{00000000-0005-0000-0000-00006E830000}"/>
    <cellStyle name="Comma 28 2 3 4" xfId="33657" xr:uid="{00000000-0005-0000-0000-00006F830000}"/>
    <cellStyle name="Comma 28 2 4" xfId="33658" xr:uid="{00000000-0005-0000-0000-000070830000}"/>
    <cellStyle name="Comma 28 2 4 2" xfId="33659" xr:uid="{00000000-0005-0000-0000-000071830000}"/>
    <cellStyle name="Comma 28 2 4 2 2" xfId="33660" xr:uid="{00000000-0005-0000-0000-000072830000}"/>
    <cellStyle name="Comma 28 2 4 3" xfId="33661" xr:uid="{00000000-0005-0000-0000-000073830000}"/>
    <cellStyle name="Comma 28 2 4 4" xfId="33662" xr:uid="{00000000-0005-0000-0000-000074830000}"/>
    <cellStyle name="Comma 28 2 5" xfId="33663" xr:uid="{00000000-0005-0000-0000-000075830000}"/>
    <cellStyle name="Comma 28 2 5 2" xfId="33664" xr:uid="{00000000-0005-0000-0000-000076830000}"/>
    <cellStyle name="Comma 28 2 6" xfId="33665" xr:uid="{00000000-0005-0000-0000-000077830000}"/>
    <cellStyle name="Comma 28 2 7" xfId="33666" xr:uid="{00000000-0005-0000-0000-000078830000}"/>
    <cellStyle name="Comma 28 2 8" xfId="33667" xr:uid="{00000000-0005-0000-0000-000079830000}"/>
    <cellStyle name="Comma 28 3" xfId="33668" xr:uid="{00000000-0005-0000-0000-00007A830000}"/>
    <cellStyle name="Comma 28 3 2" xfId="33669" xr:uid="{00000000-0005-0000-0000-00007B830000}"/>
    <cellStyle name="Comma 28 3 2 2" xfId="33670" xr:uid="{00000000-0005-0000-0000-00007C830000}"/>
    <cellStyle name="Comma 28 3 2 2 2" xfId="33671" xr:uid="{00000000-0005-0000-0000-00007D830000}"/>
    <cellStyle name="Comma 28 3 2 3" xfId="33672" xr:uid="{00000000-0005-0000-0000-00007E830000}"/>
    <cellStyle name="Comma 28 3 2 4" xfId="33673" xr:uid="{00000000-0005-0000-0000-00007F830000}"/>
    <cellStyle name="Comma 28 3 3" xfId="33674" xr:uid="{00000000-0005-0000-0000-000080830000}"/>
    <cellStyle name="Comma 28 3 3 2" xfId="33675" xr:uid="{00000000-0005-0000-0000-000081830000}"/>
    <cellStyle name="Comma 28 3 3 2 2" xfId="33676" xr:uid="{00000000-0005-0000-0000-000082830000}"/>
    <cellStyle name="Comma 28 3 3 3" xfId="33677" xr:uid="{00000000-0005-0000-0000-000083830000}"/>
    <cellStyle name="Comma 28 3 3 4" xfId="33678" xr:uid="{00000000-0005-0000-0000-000084830000}"/>
    <cellStyle name="Comma 28 3 4" xfId="33679" xr:uid="{00000000-0005-0000-0000-000085830000}"/>
    <cellStyle name="Comma 28 3 4 2" xfId="33680" xr:uid="{00000000-0005-0000-0000-000086830000}"/>
    <cellStyle name="Comma 28 3 5" xfId="33681" xr:uid="{00000000-0005-0000-0000-000087830000}"/>
    <cellStyle name="Comma 28 3 6" xfId="33682" xr:uid="{00000000-0005-0000-0000-000088830000}"/>
    <cellStyle name="Comma 28 3 7" xfId="33683" xr:uid="{00000000-0005-0000-0000-000089830000}"/>
    <cellStyle name="Comma 28 4" xfId="33684" xr:uid="{00000000-0005-0000-0000-00008A830000}"/>
    <cellStyle name="Comma 28 4 2" xfId="33685" xr:uid="{00000000-0005-0000-0000-00008B830000}"/>
    <cellStyle name="Comma 28 4 2 2" xfId="33686" xr:uid="{00000000-0005-0000-0000-00008C830000}"/>
    <cellStyle name="Comma 28 4 2 2 2" xfId="33687" xr:uid="{00000000-0005-0000-0000-00008D830000}"/>
    <cellStyle name="Comma 28 4 2 3" xfId="33688" xr:uid="{00000000-0005-0000-0000-00008E830000}"/>
    <cellStyle name="Comma 28 4 2 4" xfId="33689" xr:uid="{00000000-0005-0000-0000-00008F830000}"/>
    <cellStyle name="Comma 28 4 3" xfId="33690" xr:uid="{00000000-0005-0000-0000-000090830000}"/>
    <cellStyle name="Comma 28 4 3 2" xfId="33691" xr:uid="{00000000-0005-0000-0000-000091830000}"/>
    <cellStyle name="Comma 28 4 3 2 2" xfId="33692" xr:uid="{00000000-0005-0000-0000-000092830000}"/>
    <cellStyle name="Comma 28 4 3 3" xfId="33693" xr:uid="{00000000-0005-0000-0000-000093830000}"/>
    <cellStyle name="Comma 28 4 3 4" xfId="33694" xr:uid="{00000000-0005-0000-0000-000094830000}"/>
    <cellStyle name="Comma 28 4 4" xfId="33695" xr:uid="{00000000-0005-0000-0000-000095830000}"/>
    <cellStyle name="Comma 28 4 4 2" xfId="33696" xr:uid="{00000000-0005-0000-0000-000096830000}"/>
    <cellStyle name="Comma 28 4 5" xfId="33697" xr:uid="{00000000-0005-0000-0000-000097830000}"/>
    <cellStyle name="Comma 28 4 6" xfId="33698" xr:uid="{00000000-0005-0000-0000-000098830000}"/>
    <cellStyle name="Comma 28 5" xfId="33699" xr:uid="{00000000-0005-0000-0000-000099830000}"/>
    <cellStyle name="Comma 28 5 2" xfId="33700" xr:uid="{00000000-0005-0000-0000-00009A830000}"/>
    <cellStyle name="Comma 28 5 2 2" xfId="33701" xr:uid="{00000000-0005-0000-0000-00009B830000}"/>
    <cellStyle name="Comma 28 5 3" xfId="33702" xr:uid="{00000000-0005-0000-0000-00009C830000}"/>
    <cellStyle name="Comma 28 5 4" xfId="33703" xr:uid="{00000000-0005-0000-0000-00009D830000}"/>
    <cellStyle name="Comma 28 6" xfId="33704" xr:uid="{00000000-0005-0000-0000-00009E830000}"/>
    <cellStyle name="Comma 28 6 2" xfId="33705" xr:uid="{00000000-0005-0000-0000-00009F830000}"/>
    <cellStyle name="Comma 28 6 2 2" xfId="33706" xr:uid="{00000000-0005-0000-0000-0000A0830000}"/>
    <cellStyle name="Comma 28 6 3" xfId="33707" xr:uid="{00000000-0005-0000-0000-0000A1830000}"/>
    <cellStyle name="Comma 28 6 4" xfId="33708" xr:uid="{00000000-0005-0000-0000-0000A2830000}"/>
    <cellStyle name="Comma 28 7" xfId="33709" xr:uid="{00000000-0005-0000-0000-0000A3830000}"/>
    <cellStyle name="Comma 28 7 2" xfId="33710" xr:uid="{00000000-0005-0000-0000-0000A4830000}"/>
    <cellStyle name="Comma 28 8" xfId="33711" xr:uid="{00000000-0005-0000-0000-0000A5830000}"/>
    <cellStyle name="Comma 28 9" xfId="33712" xr:uid="{00000000-0005-0000-0000-0000A6830000}"/>
    <cellStyle name="Comma 29" xfId="33713" xr:uid="{00000000-0005-0000-0000-0000A7830000}"/>
    <cellStyle name="Comma 29 2" xfId="33714" xr:uid="{00000000-0005-0000-0000-0000A8830000}"/>
    <cellStyle name="Comma 29 2 2" xfId="33715" xr:uid="{00000000-0005-0000-0000-0000A9830000}"/>
    <cellStyle name="Comma 29 3" xfId="33716" xr:uid="{00000000-0005-0000-0000-0000AA830000}"/>
    <cellStyle name="Comma 29 3 2" xfId="33717" xr:uid="{00000000-0005-0000-0000-0000AB830000}"/>
    <cellStyle name="Comma 29 3 2 2" xfId="33718" xr:uid="{00000000-0005-0000-0000-0000AC830000}"/>
    <cellStyle name="Comma 29 3 3" xfId="33719" xr:uid="{00000000-0005-0000-0000-0000AD830000}"/>
    <cellStyle name="Comma 29 3 4" xfId="33720" xr:uid="{00000000-0005-0000-0000-0000AE830000}"/>
    <cellStyle name="Comma 29 3 5" xfId="33721" xr:uid="{00000000-0005-0000-0000-0000AF830000}"/>
    <cellStyle name="Comma 29 4" xfId="33722" xr:uid="{00000000-0005-0000-0000-0000B0830000}"/>
    <cellStyle name="Comma 29 4 2" xfId="33723" xr:uid="{00000000-0005-0000-0000-0000B1830000}"/>
    <cellStyle name="Comma 29 4 2 2" xfId="33724" xr:uid="{00000000-0005-0000-0000-0000B2830000}"/>
    <cellStyle name="Comma 29 4 3" xfId="33725" xr:uid="{00000000-0005-0000-0000-0000B3830000}"/>
    <cellStyle name="Comma 29 4 4" xfId="33726" xr:uid="{00000000-0005-0000-0000-0000B4830000}"/>
    <cellStyle name="Comma 29 5" xfId="33727" xr:uid="{00000000-0005-0000-0000-0000B5830000}"/>
    <cellStyle name="Comma 29 5 2" xfId="33728" xr:uid="{00000000-0005-0000-0000-0000B6830000}"/>
    <cellStyle name="Comma 29 6" xfId="33729" xr:uid="{00000000-0005-0000-0000-0000B7830000}"/>
    <cellStyle name="Comma 29 7" xfId="33730" xr:uid="{00000000-0005-0000-0000-0000B8830000}"/>
    <cellStyle name="Comma 29 8" xfId="33731" xr:uid="{00000000-0005-0000-0000-0000B9830000}"/>
    <cellStyle name="Comma 3" xfId="10" xr:uid="{00000000-0005-0000-0000-0000BA830000}"/>
    <cellStyle name="Comma 3 2" xfId="33732" xr:uid="{00000000-0005-0000-0000-0000BB830000}"/>
    <cellStyle name="Comma 3 2 2" xfId="33733" xr:uid="{00000000-0005-0000-0000-0000BC830000}"/>
    <cellStyle name="Comma 3 2 2 2" xfId="33734" xr:uid="{00000000-0005-0000-0000-0000BD830000}"/>
    <cellStyle name="Comma 3 2 2 3" xfId="33735" xr:uid="{00000000-0005-0000-0000-0000BE830000}"/>
    <cellStyle name="Comma 3 2 2 4" xfId="33736" xr:uid="{00000000-0005-0000-0000-0000BF830000}"/>
    <cellStyle name="Comma 3 2 2 5" xfId="33737" xr:uid="{00000000-0005-0000-0000-0000C0830000}"/>
    <cellStyle name="Comma 3 2 3" xfId="33738" xr:uid="{00000000-0005-0000-0000-0000C1830000}"/>
    <cellStyle name="Comma 3 2 3 2" xfId="33739" xr:uid="{00000000-0005-0000-0000-0000C2830000}"/>
    <cellStyle name="Comma 3 2 3 3" xfId="33740" xr:uid="{00000000-0005-0000-0000-0000C3830000}"/>
    <cellStyle name="Comma 3 2 3 4" xfId="33741" xr:uid="{00000000-0005-0000-0000-0000C4830000}"/>
    <cellStyle name="Comma 3 2 3 5" xfId="33742" xr:uid="{00000000-0005-0000-0000-0000C5830000}"/>
    <cellStyle name="Comma 3 2 4" xfId="33743" xr:uid="{00000000-0005-0000-0000-0000C6830000}"/>
    <cellStyle name="Comma 3 2 4 2" xfId="33744" xr:uid="{00000000-0005-0000-0000-0000C7830000}"/>
    <cellStyle name="Comma 3 2 5" xfId="33745" xr:uid="{00000000-0005-0000-0000-0000C8830000}"/>
    <cellStyle name="Comma 3 3" xfId="33746" xr:uid="{00000000-0005-0000-0000-0000C9830000}"/>
    <cellStyle name="Comma 3 3 2" xfId="33747" xr:uid="{00000000-0005-0000-0000-0000CA830000}"/>
    <cellStyle name="Comma 3 3 2 2" xfId="33748" xr:uid="{00000000-0005-0000-0000-0000CB830000}"/>
    <cellStyle name="Comma 3 3 2 3" xfId="33749" xr:uid="{00000000-0005-0000-0000-0000CC830000}"/>
    <cellStyle name="Comma 3 3 2 4" xfId="33750" xr:uid="{00000000-0005-0000-0000-0000CD830000}"/>
    <cellStyle name="Comma 3 3 2 5" xfId="33751" xr:uid="{00000000-0005-0000-0000-0000CE830000}"/>
    <cellStyle name="Comma 3 3 3" xfId="33752" xr:uid="{00000000-0005-0000-0000-0000CF830000}"/>
    <cellStyle name="Comma 3 3 4" xfId="33753" xr:uid="{00000000-0005-0000-0000-0000D0830000}"/>
    <cellStyle name="Comma 3 3 5" xfId="33754" xr:uid="{00000000-0005-0000-0000-0000D1830000}"/>
    <cellStyle name="Comma 3 3 5 2" xfId="33755" xr:uid="{00000000-0005-0000-0000-0000D2830000}"/>
    <cellStyle name="Comma 3 3 6" xfId="33756" xr:uid="{00000000-0005-0000-0000-0000D3830000}"/>
    <cellStyle name="Comma 3 3 6 2" xfId="33757" xr:uid="{00000000-0005-0000-0000-0000D4830000}"/>
    <cellStyle name="Comma 3 3 7" xfId="33758" xr:uid="{00000000-0005-0000-0000-0000D5830000}"/>
    <cellStyle name="Comma 3 3 8" xfId="33759" xr:uid="{00000000-0005-0000-0000-0000D6830000}"/>
    <cellStyle name="Comma 3 4" xfId="33760" xr:uid="{00000000-0005-0000-0000-0000D7830000}"/>
    <cellStyle name="Comma 3 4 2" xfId="33761" xr:uid="{00000000-0005-0000-0000-0000D8830000}"/>
    <cellStyle name="Comma 3 4 3" xfId="33762" xr:uid="{00000000-0005-0000-0000-0000D9830000}"/>
    <cellStyle name="Comma 3 4 4" xfId="33763" xr:uid="{00000000-0005-0000-0000-0000DA830000}"/>
    <cellStyle name="Comma 3 4 5" xfId="33764" xr:uid="{00000000-0005-0000-0000-0000DB830000}"/>
    <cellStyle name="Comma 3 4 6" xfId="33765" xr:uid="{00000000-0005-0000-0000-0000DC830000}"/>
    <cellStyle name="Comma 3 5" xfId="33766" xr:uid="{00000000-0005-0000-0000-0000DD830000}"/>
    <cellStyle name="Comma 3 5 2" xfId="33767" xr:uid="{00000000-0005-0000-0000-0000DE830000}"/>
    <cellStyle name="Comma 3 5 3" xfId="33768" xr:uid="{00000000-0005-0000-0000-0000DF830000}"/>
    <cellStyle name="Comma 3 5 4" xfId="33769" xr:uid="{00000000-0005-0000-0000-0000E0830000}"/>
    <cellStyle name="Comma 3 5 5" xfId="33770" xr:uid="{00000000-0005-0000-0000-0000E1830000}"/>
    <cellStyle name="Comma 3 5 6" xfId="33771" xr:uid="{00000000-0005-0000-0000-0000E2830000}"/>
    <cellStyle name="Comma 3 6" xfId="33772" xr:uid="{00000000-0005-0000-0000-0000E3830000}"/>
    <cellStyle name="Comma 3 6 2" xfId="33773" xr:uid="{00000000-0005-0000-0000-0000E4830000}"/>
    <cellStyle name="Comma 3 6 3" xfId="33774" xr:uid="{00000000-0005-0000-0000-0000E5830000}"/>
    <cellStyle name="Comma 3 6 4" xfId="33775" xr:uid="{00000000-0005-0000-0000-0000E6830000}"/>
    <cellStyle name="Comma 3 6 5" xfId="33776" xr:uid="{00000000-0005-0000-0000-0000E7830000}"/>
    <cellStyle name="Comma 3 7" xfId="33777" xr:uid="{00000000-0005-0000-0000-0000E8830000}"/>
    <cellStyle name="Comma 3 7 2" xfId="33778" xr:uid="{00000000-0005-0000-0000-0000E9830000}"/>
    <cellStyle name="Comma 3 7 2 2" xfId="33779" xr:uid="{00000000-0005-0000-0000-0000EA830000}"/>
    <cellStyle name="Comma 3 7 2 3" xfId="33780" xr:uid="{00000000-0005-0000-0000-0000EB830000}"/>
    <cellStyle name="Comma 3 7 3" xfId="33781" xr:uid="{00000000-0005-0000-0000-0000EC830000}"/>
    <cellStyle name="Comma 3 7 4" xfId="33782" xr:uid="{00000000-0005-0000-0000-0000ED830000}"/>
    <cellStyle name="Comma 3 7 5" xfId="33783" xr:uid="{00000000-0005-0000-0000-0000EE830000}"/>
    <cellStyle name="Comma 3 8" xfId="33784" xr:uid="{00000000-0005-0000-0000-0000EF830000}"/>
    <cellStyle name="Comma 3 8 2" xfId="33785" xr:uid="{00000000-0005-0000-0000-0000F0830000}"/>
    <cellStyle name="Comma 3 9" xfId="33786" xr:uid="{00000000-0005-0000-0000-0000F1830000}"/>
    <cellStyle name="Comma 3*" xfId="33787" xr:uid="{00000000-0005-0000-0000-0000F2830000}"/>
    <cellStyle name="Comma 3_Acct Review Master" xfId="33788" xr:uid="{00000000-0005-0000-0000-0000F3830000}"/>
    <cellStyle name="Comma 30" xfId="33789" xr:uid="{00000000-0005-0000-0000-0000F4830000}"/>
    <cellStyle name="Comma 30 2" xfId="33790" xr:uid="{00000000-0005-0000-0000-0000F5830000}"/>
    <cellStyle name="Comma 30 2 2" xfId="33791" xr:uid="{00000000-0005-0000-0000-0000F6830000}"/>
    <cellStyle name="Comma 30 3" xfId="33792" xr:uid="{00000000-0005-0000-0000-0000F7830000}"/>
    <cellStyle name="Comma 30 3 2" xfId="33793" xr:uid="{00000000-0005-0000-0000-0000F8830000}"/>
    <cellStyle name="Comma 30 3 2 2" xfId="33794" xr:uid="{00000000-0005-0000-0000-0000F9830000}"/>
    <cellStyle name="Comma 30 3 3" xfId="33795" xr:uid="{00000000-0005-0000-0000-0000FA830000}"/>
    <cellStyle name="Comma 30 3 4" xfId="33796" xr:uid="{00000000-0005-0000-0000-0000FB830000}"/>
    <cellStyle name="Comma 30 3 5" xfId="33797" xr:uid="{00000000-0005-0000-0000-0000FC830000}"/>
    <cellStyle name="Comma 30 4" xfId="33798" xr:uid="{00000000-0005-0000-0000-0000FD830000}"/>
    <cellStyle name="Comma 30 4 2" xfId="33799" xr:uid="{00000000-0005-0000-0000-0000FE830000}"/>
    <cellStyle name="Comma 30 4 2 2" xfId="33800" xr:uid="{00000000-0005-0000-0000-0000FF830000}"/>
    <cellStyle name="Comma 30 4 3" xfId="33801" xr:uid="{00000000-0005-0000-0000-000000840000}"/>
    <cellStyle name="Comma 30 4 4" xfId="33802" xr:uid="{00000000-0005-0000-0000-000001840000}"/>
    <cellStyle name="Comma 30 5" xfId="33803" xr:uid="{00000000-0005-0000-0000-000002840000}"/>
    <cellStyle name="Comma 30 5 2" xfId="33804" xr:uid="{00000000-0005-0000-0000-000003840000}"/>
    <cellStyle name="Comma 30 6" xfId="33805" xr:uid="{00000000-0005-0000-0000-000004840000}"/>
    <cellStyle name="Comma 30 7" xfId="33806" xr:uid="{00000000-0005-0000-0000-000005840000}"/>
    <cellStyle name="Comma 30 8" xfId="33807" xr:uid="{00000000-0005-0000-0000-000006840000}"/>
    <cellStyle name="Comma 31" xfId="33808" xr:uid="{00000000-0005-0000-0000-000007840000}"/>
    <cellStyle name="Comma 31 2" xfId="33809" xr:uid="{00000000-0005-0000-0000-000008840000}"/>
    <cellStyle name="Comma 31 2 2" xfId="33810" xr:uid="{00000000-0005-0000-0000-000009840000}"/>
    <cellStyle name="Comma 31 3" xfId="33811" xr:uid="{00000000-0005-0000-0000-00000A840000}"/>
    <cellStyle name="Comma 31 3 2" xfId="33812" xr:uid="{00000000-0005-0000-0000-00000B840000}"/>
    <cellStyle name="Comma 31 3 2 2" xfId="33813" xr:uid="{00000000-0005-0000-0000-00000C840000}"/>
    <cellStyle name="Comma 31 3 3" xfId="33814" xr:uid="{00000000-0005-0000-0000-00000D840000}"/>
    <cellStyle name="Comma 31 3 4" xfId="33815" xr:uid="{00000000-0005-0000-0000-00000E840000}"/>
    <cellStyle name="Comma 31 3 5" xfId="33816" xr:uid="{00000000-0005-0000-0000-00000F840000}"/>
    <cellStyle name="Comma 31 4" xfId="33817" xr:uid="{00000000-0005-0000-0000-000010840000}"/>
    <cellStyle name="Comma 31 4 2" xfId="33818" xr:uid="{00000000-0005-0000-0000-000011840000}"/>
    <cellStyle name="Comma 31 4 2 2" xfId="33819" xr:uid="{00000000-0005-0000-0000-000012840000}"/>
    <cellStyle name="Comma 31 4 3" xfId="33820" xr:uid="{00000000-0005-0000-0000-000013840000}"/>
    <cellStyle name="Comma 31 4 4" xfId="33821" xr:uid="{00000000-0005-0000-0000-000014840000}"/>
    <cellStyle name="Comma 31 5" xfId="33822" xr:uid="{00000000-0005-0000-0000-000015840000}"/>
    <cellStyle name="Comma 31 5 2" xfId="33823" xr:uid="{00000000-0005-0000-0000-000016840000}"/>
    <cellStyle name="Comma 31 6" xfId="33824" xr:uid="{00000000-0005-0000-0000-000017840000}"/>
    <cellStyle name="Comma 31 7" xfId="33825" xr:uid="{00000000-0005-0000-0000-000018840000}"/>
    <cellStyle name="Comma 31 8" xfId="33826" xr:uid="{00000000-0005-0000-0000-000019840000}"/>
    <cellStyle name="Comma 32" xfId="33827" xr:uid="{00000000-0005-0000-0000-00001A840000}"/>
    <cellStyle name="Comma 32 2" xfId="33828" xr:uid="{00000000-0005-0000-0000-00001B840000}"/>
    <cellStyle name="Comma 32 2 2" xfId="33829" xr:uid="{00000000-0005-0000-0000-00001C840000}"/>
    <cellStyle name="Comma 32 3" xfId="33830" xr:uid="{00000000-0005-0000-0000-00001D840000}"/>
    <cellStyle name="Comma 32 3 2" xfId="33831" xr:uid="{00000000-0005-0000-0000-00001E840000}"/>
    <cellStyle name="Comma 32 3 2 2" xfId="33832" xr:uid="{00000000-0005-0000-0000-00001F840000}"/>
    <cellStyle name="Comma 32 3 3" xfId="33833" xr:uid="{00000000-0005-0000-0000-000020840000}"/>
    <cellStyle name="Comma 32 3 4" xfId="33834" xr:uid="{00000000-0005-0000-0000-000021840000}"/>
    <cellStyle name="Comma 32 3 5" xfId="33835" xr:uid="{00000000-0005-0000-0000-000022840000}"/>
    <cellStyle name="Comma 32 4" xfId="33836" xr:uid="{00000000-0005-0000-0000-000023840000}"/>
    <cellStyle name="Comma 32 4 2" xfId="33837" xr:uid="{00000000-0005-0000-0000-000024840000}"/>
    <cellStyle name="Comma 32 4 2 2" xfId="33838" xr:uid="{00000000-0005-0000-0000-000025840000}"/>
    <cellStyle name="Comma 32 4 3" xfId="33839" xr:uid="{00000000-0005-0000-0000-000026840000}"/>
    <cellStyle name="Comma 32 4 4" xfId="33840" xr:uid="{00000000-0005-0000-0000-000027840000}"/>
    <cellStyle name="Comma 32 5" xfId="33841" xr:uid="{00000000-0005-0000-0000-000028840000}"/>
    <cellStyle name="Comma 32 5 2" xfId="33842" xr:uid="{00000000-0005-0000-0000-000029840000}"/>
    <cellStyle name="Comma 32 6" xfId="33843" xr:uid="{00000000-0005-0000-0000-00002A840000}"/>
    <cellStyle name="Comma 32 7" xfId="33844" xr:uid="{00000000-0005-0000-0000-00002B840000}"/>
    <cellStyle name="Comma 32 8" xfId="33845" xr:uid="{00000000-0005-0000-0000-00002C840000}"/>
    <cellStyle name="Comma 33" xfId="33846" xr:uid="{00000000-0005-0000-0000-00002D840000}"/>
    <cellStyle name="Comma 33 2" xfId="33847" xr:uid="{00000000-0005-0000-0000-00002E840000}"/>
    <cellStyle name="Comma 33 2 2" xfId="33848" xr:uid="{00000000-0005-0000-0000-00002F840000}"/>
    <cellStyle name="Comma 33 3" xfId="33849" xr:uid="{00000000-0005-0000-0000-000030840000}"/>
    <cellStyle name="Comma 33 3 2" xfId="33850" xr:uid="{00000000-0005-0000-0000-000031840000}"/>
    <cellStyle name="Comma 33 3 2 2" xfId="33851" xr:uid="{00000000-0005-0000-0000-000032840000}"/>
    <cellStyle name="Comma 33 3 3" xfId="33852" xr:uid="{00000000-0005-0000-0000-000033840000}"/>
    <cellStyle name="Comma 33 3 4" xfId="33853" xr:uid="{00000000-0005-0000-0000-000034840000}"/>
    <cellStyle name="Comma 33 3 5" xfId="33854" xr:uid="{00000000-0005-0000-0000-000035840000}"/>
    <cellStyle name="Comma 33 4" xfId="33855" xr:uid="{00000000-0005-0000-0000-000036840000}"/>
    <cellStyle name="Comma 33 4 2" xfId="33856" xr:uid="{00000000-0005-0000-0000-000037840000}"/>
    <cellStyle name="Comma 33 4 2 2" xfId="33857" xr:uid="{00000000-0005-0000-0000-000038840000}"/>
    <cellStyle name="Comma 33 4 3" xfId="33858" xr:uid="{00000000-0005-0000-0000-000039840000}"/>
    <cellStyle name="Comma 33 4 4" xfId="33859" xr:uid="{00000000-0005-0000-0000-00003A840000}"/>
    <cellStyle name="Comma 33 5" xfId="33860" xr:uid="{00000000-0005-0000-0000-00003B840000}"/>
    <cellStyle name="Comma 33 5 2" xfId="33861" xr:uid="{00000000-0005-0000-0000-00003C840000}"/>
    <cellStyle name="Comma 33 6" xfId="33862" xr:uid="{00000000-0005-0000-0000-00003D840000}"/>
    <cellStyle name="Comma 33 7" xfId="33863" xr:uid="{00000000-0005-0000-0000-00003E840000}"/>
    <cellStyle name="Comma 33 8" xfId="33864" xr:uid="{00000000-0005-0000-0000-00003F840000}"/>
    <cellStyle name="Comma 34" xfId="33865" xr:uid="{00000000-0005-0000-0000-000040840000}"/>
    <cellStyle name="Comma 34 2" xfId="33866" xr:uid="{00000000-0005-0000-0000-000041840000}"/>
    <cellStyle name="Comma 34 2 2" xfId="33867" xr:uid="{00000000-0005-0000-0000-000042840000}"/>
    <cellStyle name="Comma 34 3" xfId="33868" xr:uid="{00000000-0005-0000-0000-000043840000}"/>
    <cellStyle name="Comma 34 3 2" xfId="33869" xr:uid="{00000000-0005-0000-0000-000044840000}"/>
    <cellStyle name="Comma 34 3 2 2" xfId="33870" xr:uid="{00000000-0005-0000-0000-000045840000}"/>
    <cellStyle name="Comma 34 3 3" xfId="33871" xr:uid="{00000000-0005-0000-0000-000046840000}"/>
    <cellStyle name="Comma 34 3 4" xfId="33872" xr:uid="{00000000-0005-0000-0000-000047840000}"/>
    <cellStyle name="Comma 34 3 5" xfId="33873" xr:uid="{00000000-0005-0000-0000-000048840000}"/>
    <cellStyle name="Comma 34 4" xfId="33874" xr:uid="{00000000-0005-0000-0000-000049840000}"/>
    <cellStyle name="Comma 34 4 2" xfId="33875" xr:uid="{00000000-0005-0000-0000-00004A840000}"/>
    <cellStyle name="Comma 34 4 2 2" xfId="33876" xr:uid="{00000000-0005-0000-0000-00004B840000}"/>
    <cellStyle name="Comma 34 4 3" xfId="33877" xr:uid="{00000000-0005-0000-0000-00004C840000}"/>
    <cellStyle name="Comma 34 4 4" xfId="33878" xr:uid="{00000000-0005-0000-0000-00004D840000}"/>
    <cellStyle name="Comma 34 5" xfId="33879" xr:uid="{00000000-0005-0000-0000-00004E840000}"/>
    <cellStyle name="Comma 34 5 2" xfId="33880" xr:uid="{00000000-0005-0000-0000-00004F840000}"/>
    <cellStyle name="Comma 34 6" xfId="33881" xr:uid="{00000000-0005-0000-0000-000050840000}"/>
    <cellStyle name="Comma 34 7" xfId="33882" xr:uid="{00000000-0005-0000-0000-000051840000}"/>
    <cellStyle name="Comma 34 8" xfId="33883" xr:uid="{00000000-0005-0000-0000-000052840000}"/>
    <cellStyle name="Comma 35" xfId="33884" xr:uid="{00000000-0005-0000-0000-000053840000}"/>
    <cellStyle name="Comma 35 2" xfId="33885" xr:uid="{00000000-0005-0000-0000-000054840000}"/>
    <cellStyle name="Comma 35 2 2" xfId="33886" xr:uid="{00000000-0005-0000-0000-000055840000}"/>
    <cellStyle name="Comma 35 3" xfId="33887" xr:uid="{00000000-0005-0000-0000-000056840000}"/>
    <cellStyle name="Comma 35 3 2" xfId="33888" xr:uid="{00000000-0005-0000-0000-000057840000}"/>
    <cellStyle name="Comma 35 3 2 2" xfId="33889" xr:uid="{00000000-0005-0000-0000-000058840000}"/>
    <cellStyle name="Comma 35 3 3" xfId="33890" xr:uid="{00000000-0005-0000-0000-000059840000}"/>
    <cellStyle name="Comma 35 3 4" xfId="33891" xr:uid="{00000000-0005-0000-0000-00005A840000}"/>
    <cellStyle name="Comma 35 3 5" xfId="33892" xr:uid="{00000000-0005-0000-0000-00005B840000}"/>
    <cellStyle name="Comma 35 4" xfId="33893" xr:uid="{00000000-0005-0000-0000-00005C840000}"/>
    <cellStyle name="Comma 35 4 2" xfId="33894" xr:uid="{00000000-0005-0000-0000-00005D840000}"/>
    <cellStyle name="Comma 35 4 2 2" xfId="33895" xr:uid="{00000000-0005-0000-0000-00005E840000}"/>
    <cellStyle name="Comma 35 4 3" xfId="33896" xr:uid="{00000000-0005-0000-0000-00005F840000}"/>
    <cellStyle name="Comma 35 4 4" xfId="33897" xr:uid="{00000000-0005-0000-0000-000060840000}"/>
    <cellStyle name="Comma 35 4 5" xfId="33898" xr:uid="{00000000-0005-0000-0000-000061840000}"/>
    <cellStyle name="Comma 35 5" xfId="33899" xr:uid="{00000000-0005-0000-0000-000062840000}"/>
    <cellStyle name="Comma 35 5 2" xfId="33900" xr:uid="{00000000-0005-0000-0000-000063840000}"/>
    <cellStyle name="Comma 35 6" xfId="33901" xr:uid="{00000000-0005-0000-0000-000064840000}"/>
    <cellStyle name="Comma 35 7" xfId="33902" xr:uid="{00000000-0005-0000-0000-000065840000}"/>
    <cellStyle name="Comma 35 8" xfId="33903" xr:uid="{00000000-0005-0000-0000-000066840000}"/>
    <cellStyle name="Comma 36" xfId="33904" xr:uid="{00000000-0005-0000-0000-000067840000}"/>
    <cellStyle name="Comma 36 2" xfId="33905" xr:uid="{00000000-0005-0000-0000-000068840000}"/>
    <cellStyle name="Comma 36 2 2" xfId="33906" xr:uid="{00000000-0005-0000-0000-000069840000}"/>
    <cellStyle name="Comma 36 3" xfId="33907" xr:uid="{00000000-0005-0000-0000-00006A840000}"/>
    <cellStyle name="Comma 36 3 2" xfId="33908" xr:uid="{00000000-0005-0000-0000-00006B840000}"/>
    <cellStyle name="Comma 36 3 2 2" xfId="33909" xr:uid="{00000000-0005-0000-0000-00006C840000}"/>
    <cellStyle name="Comma 36 3 3" xfId="33910" xr:uid="{00000000-0005-0000-0000-00006D840000}"/>
    <cellStyle name="Comma 36 3 4" xfId="33911" xr:uid="{00000000-0005-0000-0000-00006E840000}"/>
    <cellStyle name="Comma 36 3 5" xfId="33912" xr:uid="{00000000-0005-0000-0000-00006F840000}"/>
    <cellStyle name="Comma 36 4" xfId="33913" xr:uid="{00000000-0005-0000-0000-000070840000}"/>
    <cellStyle name="Comma 36 4 2" xfId="33914" xr:uid="{00000000-0005-0000-0000-000071840000}"/>
    <cellStyle name="Comma 36 4 2 2" xfId="33915" xr:uid="{00000000-0005-0000-0000-000072840000}"/>
    <cellStyle name="Comma 36 4 3" xfId="33916" xr:uid="{00000000-0005-0000-0000-000073840000}"/>
    <cellStyle name="Comma 36 4 4" xfId="33917" xr:uid="{00000000-0005-0000-0000-000074840000}"/>
    <cellStyle name="Comma 36 5" xfId="33918" xr:uid="{00000000-0005-0000-0000-000075840000}"/>
    <cellStyle name="Comma 36 5 2" xfId="33919" xr:uid="{00000000-0005-0000-0000-000076840000}"/>
    <cellStyle name="Comma 36 6" xfId="33920" xr:uid="{00000000-0005-0000-0000-000077840000}"/>
    <cellStyle name="Comma 36 7" xfId="33921" xr:uid="{00000000-0005-0000-0000-000078840000}"/>
    <cellStyle name="Comma 36 8" xfId="33922" xr:uid="{00000000-0005-0000-0000-000079840000}"/>
    <cellStyle name="Comma 37" xfId="33923" xr:uid="{00000000-0005-0000-0000-00007A840000}"/>
    <cellStyle name="Comma 37 2" xfId="33924" xr:uid="{00000000-0005-0000-0000-00007B840000}"/>
    <cellStyle name="Comma 37 2 2" xfId="33925" xr:uid="{00000000-0005-0000-0000-00007C840000}"/>
    <cellStyle name="Comma 37 3" xfId="33926" xr:uid="{00000000-0005-0000-0000-00007D840000}"/>
    <cellStyle name="Comma 37 3 2" xfId="33927" xr:uid="{00000000-0005-0000-0000-00007E840000}"/>
    <cellStyle name="Comma 37 3 2 2" xfId="33928" xr:uid="{00000000-0005-0000-0000-00007F840000}"/>
    <cellStyle name="Comma 37 3 3" xfId="33929" xr:uid="{00000000-0005-0000-0000-000080840000}"/>
    <cellStyle name="Comma 37 3 4" xfId="33930" xr:uid="{00000000-0005-0000-0000-000081840000}"/>
    <cellStyle name="Comma 37 3 5" xfId="33931" xr:uid="{00000000-0005-0000-0000-000082840000}"/>
    <cellStyle name="Comma 37 4" xfId="33932" xr:uid="{00000000-0005-0000-0000-000083840000}"/>
    <cellStyle name="Comma 37 4 2" xfId="33933" xr:uid="{00000000-0005-0000-0000-000084840000}"/>
    <cellStyle name="Comma 37 4 2 2" xfId="33934" xr:uid="{00000000-0005-0000-0000-000085840000}"/>
    <cellStyle name="Comma 37 4 3" xfId="33935" xr:uid="{00000000-0005-0000-0000-000086840000}"/>
    <cellStyle name="Comma 37 4 4" xfId="33936" xr:uid="{00000000-0005-0000-0000-000087840000}"/>
    <cellStyle name="Comma 37 5" xfId="33937" xr:uid="{00000000-0005-0000-0000-000088840000}"/>
    <cellStyle name="Comma 37 5 2" xfId="33938" xr:uid="{00000000-0005-0000-0000-000089840000}"/>
    <cellStyle name="Comma 37 6" xfId="33939" xr:uid="{00000000-0005-0000-0000-00008A840000}"/>
    <cellStyle name="Comma 37 7" xfId="33940" xr:uid="{00000000-0005-0000-0000-00008B840000}"/>
    <cellStyle name="Comma 37 8" xfId="33941" xr:uid="{00000000-0005-0000-0000-00008C840000}"/>
    <cellStyle name="Comma 38" xfId="33942" xr:uid="{00000000-0005-0000-0000-00008D840000}"/>
    <cellStyle name="Comma 38 2" xfId="33943" xr:uid="{00000000-0005-0000-0000-00008E840000}"/>
    <cellStyle name="Comma 38 2 2" xfId="33944" xr:uid="{00000000-0005-0000-0000-00008F840000}"/>
    <cellStyle name="Comma 38 3" xfId="33945" xr:uid="{00000000-0005-0000-0000-000090840000}"/>
    <cellStyle name="Comma 38 3 2" xfId="33946" xr:uid="{00000000-0005-0000-0000-000091840000}"/>
    <cellStyle name="Comma 38 3 2 2" xfId="33947" xr:uid="{00000000-0005-0000-0000-000092840000}"/>
    <cellStyle name="Comma 38 3 3" xfId="33948" xr:uid="{00000000-0005-0000-0000-000093840000}"/>
    <cellStyle name="Comma 38 3 4" xfId="33949" xr:uid="{00000000-0005-0000-0000-000094840000}"/>
    <cellStyle name="Comma 38 3 5" xfId="33950" xr:uid="{00000000-0005-0000-0000-000095840000}"/>
    <cellStyle name="Comma 38 4" xfId="33951" xr:uid="{00000000-0005-0000-0000-000096840000}"/>
    <cellStyle name="Comma 38 4 2" xfId="33952" xr:uid="{00000000-0005-0000-0000-000097840000}"/>
    <cellStyle name="Comma 38 4 2 2" xfId="33953" xr:uid="{00000000-0005-0000-0000-000098840000}"/>
    <cellStyle name="Comma 38 4 3" xfId="33954" xr:uid="{00000000-0005-0000-0000-000099840000}"/>
    <cellStyle name="Comma 38 4 4" xfId="33955" xr:uid="{00000000-0005-0000-0000-00009A840000}"/>
    <cellStyle name="Comma 38 5" xfId="33956" xr:uid="{00000000-0005-0000-0000-00009B840000}"/>
    <cellStyle name="Comma 38 5 2" xfId="33957" xr:uid="{00000000-0005-0000-0000-00009C840000}"/>
    <cellStyle name="Comma 38 6" xfId="33958" xr:uid="{00000000-0005-0000-0000-00009D840000}"/>
    <cellStyle name="Comma 38 7" xfId="33959" xr:uid="{00000000-0005-0000-0000-00009E840000}"/>
    <cellStyle name="Comma 38 8" xfId="33960" xr:uid="{00000000-0005-0000-0000-00009F840000}"/>
    <cellStyle name="Comma 39" xfId="33961" xr:uid="{00000000-0005-0000-0000-0000A0840000}"/>
    <cellStyle name="Comma 39 2" xfId="33962" xr:uid="{00000000-0005-0000-0000-0000A1840000}"/>
    <cellStyle name="Comma 39 2 2" xfId="33963" xr:uid="{00000000-0005-0000-0000-0000A2840000}"/>
    <cellStyle name="Comma 39 2 3" xfId="33964" xr:uid="{00000000-0005-0000-0000-0000A3840000}"/>
    <cellStyle name="Comma 39 2 4" xfId="33965" xr:uid="{00000000-0005-0000-0000-0000A4840000}"/>
    <cellStyle name="Comma 39 3" xfId="33966" xr:uid="{00000000-0005-0000-0000-0000A5840000}"/>
    <cellStyle name="Comma 39 3 2" xfId="33967" xr:uid="{00000000-0005-0000-0000-0000A6840000}"/>
    <cellStyle name="Comma 39 3 2 2" xfId="33968" xr:uid="{00000000-0005-0000-0000-0000A7840000}"/>
    <cellStyle name="Comma 39 3 3" xfId="33969" xr:uid="{00000000-0005-0000-0000-0000A8840000}"/>
    <cellStyle name="Comma 39 3 4" xfId="33970" xr:uid="{00000000-0005-0000-0000-0000A9840000}"/>
    <cellStyle name="Comma 39 4" xfId="33971" xr:uid="{00000000-0005-0000-0000-0000AA840000}"/>
    <cellStyle name="Comma 39 4 2" xfId="33972" xr:uid="{00000000-0005-0000-0000-0000AB840000}"/>
    <cellStyle name="Comma 39 4 2 2" xfId="33973" xr:uid="{00000000-0005-0000-0000-0000AC840000}"/>
    <cellStyle name="Comma 39 4 3" xfId="33974" xr:uid="{00000000-0005-0000-0000-0000AD840000}"/>
    <cellStyle name="Comma 39 4 4" xfId="33975" xr:uid="{00000000-0005-0000-0000-0000AE840000}"/>
    <cellStyle name="Comma 39 5" xfId="33976" xr:uid="{00000000-0005-0000-0000-0000AF840000}"/>
    <cellStyle name="Comma 39 5 2" xfId="33977" xr:uid="{00000000-0005-0000-0000-0000B0840000}"/>
    <cellStyle name="Comma 39 6" xfId="33978" xr:uid="{00000000-0005-0000-0000-0000B1840000}"/>
    <cellStyle name="Comma 39 7" xfId="33979" xr:uid="{00000000-0005-0000-0000-0000B2840000}"/>
    <cellStyle name="Comma 39 8" xfId="33980" xr:uid="{00000000-0005-0000-0000-0000B3840000}"/>
    <cellStyle name="Comma 4" xfId="33981" xr:uid="{00000000-0005-0000-0000-0000B4840000}"/>
    <cellStyle name="Comma 4 10" xfId="33982" xr:uid="{00000000-0005-0000-0000-0000B5840000}"/>
    <cellStyle name="Comma 4 10 2" xfId="33983" xr:uid="{00000000-0005-0000-0000-0000B6840000}"/>
    <cellStyle name="Comma 4 10 2 2" xfId="33984" xr:uid="{00000000-0005-0000-0000-0000B7840000}"/>
    <cellStyle name="Comma 4 10 2 2 2" xfId="33985" xr:uid="{00000000-0005-0000-0000-0000B8840000}"/>
    <cellStyle name="Comma 4 10 2 3" xfId="33986" xr:uid="{00000000-0005-0000-0000-0000B9840000}"/>
    <cellStyle name="Comma 4 10 2 4" xfId="33987" xr:uid="{00000000-0005-0000-0000-0000BA840000}"/>
    <cellStyle name="Comma 4 10 3" xfId="33988" xr:uid="{00000000-0005-0000-0000-0000BB840000}"/>
    <cellStyle name="Comma 4 10 3 2" xfId="33989" xr:uid="{00000000-0005-0000-0000-0000BC840000}"/>
    <cellStyle name="Comma 4 10 3 2 2" xfId="33990" xr:uid="{00000000-0005-0000-0000-0000BD840000}"/>
    <cellStyle name="Comma 4 10 3 3" xfId="33991" xr:uid="{00000000-0005-0000-0000-0000BE840000}"/>
    <cellStyle name="Comma 4 10 3 4" xfId="33992" xr:uid="{00000000-0005-0000-0000-0000BF840000}"/>
    <cellStyle name="Comma 4 10 4" xfId="33993" xr:uid="{00000000-0005-0000-0000-0000C0840000}"/>
    <cellStyle name="Comma 4 10 4 2" xfId="33994" xr:uid="{00000000-0005-0000-0000-0000C1840000}"/>
    <cellStyle name="Comma 4 10 5" xfId="33995" xr:uid="{00000000-0005-0000-0000-0000C2840000}"/>
    <cellStyle name="Comma 4 10 6" xfId="33996" xr:uid="{00000000-0005-0000-0000-0000C3840000}"/>
    <cellStyle name="Comma 4 10 7" xfId="33997" xr:uid="{00000000-0005-0000-0000-0000C4840000}"/>
    <cellStyle name="Comma 4 11" xfId="33998" xr:uid="{00000000-0005-0000-0000-0000C5840000}"/>
    <cellStyle name="Comma 4 2" xfId="33999" xr:uid="{00000000-0005-0000-0000-0000C6840000}"/>
    <cellStyle name="Comma 4 2 10" xfId="34000" xr:uid="{00000000-0005-0000-0000-0000C7840000}"/>
    <cellStyle name="Comma 4 2 10 2" xfId="34001" xr:uid="{00000000-0005-0000-0000-0000C8840000}"/>
    <cellStyle name="Comma 4 2 2" xfId="34002" xr:uid="{00000000-0005-0000-0000-0000C9840000}"/>
    <cellStyle name="Comma 4 2 2 10" xfId="34003" xr:uid="{00000000-0005-0000-0000-0000CA840000}"/>
    <cellStyle name="Comma 4 2 2 10 2" xfId="34004" xr:uid="{00000000-0005-0000-0000-0000CB840000}"/>
    <cellStyle name="Comma 4 2 2 11" xfId="34005" xr:uid="{00000000-0005-0000-0000-0000CC840000}"/>
    <cellStyle name="Comma 4 2 2 12" xfId="34006" xr:uid="{00000000-0005-0000-0000-0000CD840000}"/>
    <cellStyle name="Comma 4 2 2 13" xfId="34007" xr:uid="{00000000-0005-0000-0000-0000CE840000}"/>
    <cellStyle name="Comma 4 2 2 2" xfId="34008" xr:uid="{00000000-0005-0000-0000-0000CF840000}"/>
    <cellStyle name="Comma 4 2 2 2 2" xfId="34009" xr:uid="{00000000-0005-0000-0000-0000D0840000}"/>
    <cellStyle name="Comma 4 2 2 3" xfId="34010" xr:uid="{00000000-0005-0000-0000-0000D1840000}"/>
    <cellStyle name="Comma 4 2 2 3 2" xfId="34011" xr:uid="{00000000-0005-0000-0000-0000D2840000}"/>
    <cellStyle name="Comma 4 2 2 4" xfId="34012" xr:uid="{00000000-0005-0000-0000-0000D3840000}"/>
    <cellStyle name="Comma 4 2 2 4 2" xfId="34013" xr:uid="{00000000-0005-0000-0000-0000D4840000}"/>
    <cellStyle name="Comma 4 2 2 5" xfId="34014" xr:uid="{00000000-0005-0000-0000-0000D5840000}"/>
    <cellStyle name="Comma 4 2 2 5 2" xfId="34015" xr:uid="{00000000-0005-0000-0000-0000D6840000}"/>
    <cellStyle name="Comma 4 2 2 6" xfId="34016" xr:uid="{00000000-0005-0000-0000-0000D7840000}"/>
    <cellStyle name="Comma 4 2 2 7" xfId="34017" xr:uid="{00000000-0005-0000-0000-0000D8840000}"/>
    <cellStyle name="Comma 4 2 2 7 2" xfId="34018" xr:uid="{00000000-0005-0000-0000-0000D9840000}"/>
    <cellStyle name="Comma 4 2 2 7 2 2" xfId="34019" xr:uid="{00000000-0005-0000-0000-0000DA840000}"/>
    <cellStyle name="Comma 4 2 2 7 2 2 2" xfId="34020" xr:uid="{00000000-0005-0000-0000-0000DB840000}"/>
    <cellStyle name="Comma 4 2 2 7 2 3" xfId="34021" xr:uid="{00000000-0005-0000-0000-0000DC840000}"/>
    <cellStyle name="Comma 4 2 2 7 2 4" xfId="34022" xr:uid="{00000000-0005-0000-0000-0000DD840000}"/>
    <cellStyle name="Comma 4 2 2 7 3" xfId="34023" xr:uid="{00000000-0005-0000-0000-0000DE840000}"/>
    <cellStyle name="Comma 4 2 2 7 3 2" xfId="34024" xr:uid="{00000000-0005-0000-0000-0000DF840000}"/>
    <cellStyle name="Comma 4 2 2 7 3 2 2" xfId="34025" xr:uid="{00000000-0005-0000-0000-0000E0840000}"/>
    <cellStyle name="Comma 4 2 2 7 3 3" xfId="34026" xr:uid="{00000000-0005-0000-0000-0000E1840000}"/>
    <cellStyle name="Comma 4 2 2 7 3 4" xfId="34027" xr:uid="{00000000-0005-0000-0000-0000E2840000}"/>
    <cellStyle name="Comma 4 2 2 7 4" xfId="34028" xr:uid="{00000000-0005-0000-0000-0000E3840000}"/>
    <cellStyle name="Comma 4 2 2 7 4 2" xfId="34029" xr:uid="{00000000-0005-0000-0000-0000E4840000}"/>
    <cellStyle name="Comma 4 2 2 7 5" xfId="34030" xr:uid="{00000000-0005-0000-0000-0000E5840000}"/>
    <cellStyle name="Comma 4 2 2 7 6" xfId="34031" xr:uid="{00000000-0005-0000-0000-0000E6840000}"/>
    <cellStyle name="Comma 4 2 2 8" xfId="34032" xr:uid="{00000000-0005-0000-0000-0000E7840000}"/>
    <cellStyle name="Comma 4 2 2 8 2" xfId="34033" xr:uid="{00000000-0005-0000-0000-0000E8840000}"/>
    <cellStyle name="Comma 4 2 2 8 2 2" xfId="34034" xr:uid="{00000000-0005-0000-0000-0000E9840000}"/>
    <cellStyle name="Comma 4 2 2 8 3" xfId="34035" xr:uid="{00000000-0005-0000-0000-0000EA840000}"/>
    <cellStyle name="Comma 4 2 2 8 4" xfId="34036" xr:uid="{00000000-0005-0000-0000-0000EB840000}"/>
    <cellStyle name="Comma 4 2 2 9" xfId="34037" xr:uid="{00000000-0005-0000-0000-0000EC840000}"/>
    <cellStyle name="Comma 4 2 2 9 2" xfId="34038" xr:uid="{00000000-0005-0000-0000-0000ED840000}"/>
    <cellStyle name="Comma 4 2 2 9 2 2" xfId="34039" xr:uid="{00000000-0005-0000-0000-0000EE840000}"/>
    <cellStyle name="Comma 4 2 2 9 3" xfId="34040" xr:uid="{00000000-0005-0000-0000-0000EF840000}"/>
    <cellStyle name="Comma 4 2 2 9 4" xfId="34041" xr:uid="{00000000-0005-0000-0000-0000F0840000}"/>
    <cellStyle name="Comma 4 2 3" xfId="34042" xr:uid="{00000000-0005-0000-0000-0000F1840000}"/>
    <cellStyle name="Comma 4 2 3 2" xfId="34043" xr:uid="{00000000-0005-0000-0000-0000F2840000}"/>
    <cellStyle name="Comma 4 2 3 2 2" xfId="34044" xr:uid="{00000000-0005-0000-0000-0000F3840000}"/>
    <cellStyle name="Comma 4 2 3 2 3" xfId="34045" xr:uid="{00000000-0005-0000-0000-0000F4840000}"/>
    <cellStyle name="Comma 4 2 3 3" xfId="34046" xr:uid="{00000000-0005-0000-0000-0000F5840000}"/>
    <cellStyle name="Comma 4 2 3 4" xfId="34047" xr:uid="{00000000-0005-0000-0000-0000F6840000}"/>
    <cellStyle name="Comma 4 2 3 5" xfId="34048" xr:uid="{00000000-0005-0000-0000-0000F7840000}"/>
    <cellStyle name="Comma 4 2 3 6" xfId="34049" xr:uid="{00000000-0005-0000-0000-0000F8840000}"/>
    <cellStyle name="Comma 4 2 3 7" xfId="34050" xr:uid="{00000000-0005-0000-0000-0000F9840000}"/>
    <cellStyle name="Comma 4 2 4" xfId="34051" xr:uid="{00000000-0005-0000-0000-0000FA840000}"/>
    <cellStyle name="Comma 4 2 4 2" xfId="34052" xr:uid="{00000000-0005-0000-0000-0000FB840000}"/>
    <cellStyle name="Comma 4 2 4 2 2" xfId="34053" xr:uid="{00000000-0005-0000-0000-0000FC840000}"/>
    <cellStyle name="Comma 4 2 4 2 3" xfId="34054" xr:uid="{00000000-0005-0000-0000-0000FD840000}"/>
    <cellStyle name="Comma 4 2 4 3" xfId="34055" xr:uid="{00000000-0005-0000-0000-0000FE840000}"/>
    <cellStyle name="Comma 4 2 4 4" xfId="34056" xr:uid="{00000000-0005-0000-0000-0000FF840000}"/>
    <cellStyle name="Comma 4 2 4 5" xfId="34057" xr:uid="{00000000-0005-0000-0000-000000850000}"/>
    <cellStyle name="Comma 4 2 5" xfId="34058" xr:uid="{00000000-0005-0000-0000-000001850000}"/>
    <cellStyle name="Comma 4 2 5 2" xfId="34059" xr:uid="{00000000-0005-0000-0000-000002850000}"/>
    <cellStyle name="Comma 4 2 5 2 2" xfId="34060" xr:uid="{00000000-0005-0000-0000-000003850000}"/>
    <cellStyle name="Comma 4 2 5 2 2 2" xfId="34061" xr:uid="{00000000-0005-0000-0000-000004850000}"/>
    <cellStyle name="Comma 4 2 5 2 2 3" xfId="34062" xr:uid="{00000000-0005-0000-0000-000005850000}"/>
    <cellStyle name="Comma 4 2 5 2 3" xfId="34063" xr:uid="{00000000-0005-0000-0000-000006850000}"/>
    <cellStyle name="Comma 4 2 5 2 3 2" xfId="34064" xr:uid="{00000000-0005-0000-0000-000007850000}"/>
    <cellStyle name="Comma 4 2 5 2 4" xfId="34065" xr:uid="{00000000-0005-0000-0000-000008850000}"/>
    <cellStyle name="Comma 4 2 5 2 5" xfId="34066" xr:uid="{00000000-0005-0000-0000-000009850000}"/>
    <cellStyle name="Comma 4 2 5 3" xfId="34067" xr:uid="{00000000-0005-0000-0000-00000A850000}"/>
    <cellStyle name="Comma 4 2 5 3 2" xfId="34068" xr:uid="{00000000-0005-0000-0000-00000B850000}"/>
    <cellStyle name="Comma 4 2 5 3 2 2" xfId="34069" xr:uid="{00000000-0005-0000-0000-00000C850000}"/>
    <cellStyle name="Comma 4 2 5 3 3" xfId="34070" xr:uid="{00000000-0005-0000-0000-00000D850000}"/>
    <cellStyle name="Comma 4 2 5 3 4" xfId="34071" xr:uid="{00000000-0005-0000-0000-00000E850000}"/>
    <cellStyle name="Comma 4 2 5 3 5" xfId="34072" xr:uid="{00000000-0005-0000-0000-00000F850000}"/>
    <cellStyle name="Comma 4 2 5 4" xfId="34073" xr:uid="{00000000-0005-0000-0000-000010850000}"/>
    <cellStyle name="Comma 4 2 5 4 2" xfId="34074" xr:uid="{00000000-0005-0000-0000-000011850000}"/>
    <cellStyle name="Comma 4 2 5 4 3" xfId="34075" xr:uid="{00000000-0005-0000-0000-000012850000}"/>
    <cellStyle name="Comma 4 2 5 5" xfId="34076" xr:uid="{00000000-0005-0000-0000-000013850000}"/>
    <cellStyle name="Comma 4 2 5 6" xfId="34077" xr:uid="{00000000-0005-0000-0000-000014850000}"/>
    <cellStyle name="Comma 4 2 5 7" xfId="34078" xr:uid="{00000000-0005-0000-0000-000015850000}"/>
    <cellStyle name="Comma 4 2 6" xfId="34079" xr:uid="{00000000-0005-0000-0000-000016850000}"/>
    <cellStyle name="Comma 4 2 6 2" xfId="34080" xr:uid="{00000000-0005-0000-0000-000017850000}"/>
    <cellStyle name="Comma 4 2 6 2 2" xfId="34081" xr:uid="{00000000-0005-0000-0000-000018850000}"/>
    <cellStyle name="Comma 4 2 6 2 2 2" xfId="34082" xr:uid="{00000000-0005-0000-0000-000019850000}"/>
    <cellStyle name="Comma 4 2 6 2 3" xfId="34083" xr:uid="{00000000-0005-0000-0000-00001A850000}"/>
    <cellStyle name="Comma 4 2 6 2 4" xfId="34084" xr:uid="{00000000-0005-0000-0000-00001B850000}"/>
    <cellStyle name="Comma 4 2 6 3" xfId="34085" xr:uid="{00000000-0005-0000-0000-00001C850000}"/>
    <cellStyle name="Comma 4 2 6 3 2" xfId="34086" xr:uid="{00000000-0005-0000-0000-00001D850000}"/>
    <cellStyle name="Comma 4 2 6 4" xfId="34087" xr:uid="{00000000-0005-0000-0000-00001E850000}"/>
    <cellStyle name="Comma 4 2 6 4 2" xfId="34088" xr:uid="{00000000-0005-0000-0000-00001F850000}"/>
    <cellStyle name="Comma 4 2 6 5" xfId="34089" xr:uid="{00000000-0005-0000-0000-000020850000}"/>
    <cellStyle name="Comma 4 2 7" xfId="34090" xr:uid="{00000000-0005-0000-0000-000021850000}"/>
    <cellStyle name="Comma 4 2 7 2" xfId="34091" xr:uid="{00000000-0005-0000-0000-000022850000}"/>
    <cellStyle name="Comma 4 2 7 2 2" xfId="34092" xr:uid="{00000000-0005-0000-0000-000023850000}"/>
    <cellStyle name="Comma 4 2 7 2 3" xfId="34093" xr:uid="{00000000-0005-0000-0000-000024850000}"/>
    <cellStyle name="Comma 4 2 7 3" xfId="34094" xr:uid="{00000000-0005-0000-0000-000025850000}"/>
    <cellStyle name="Comma 4 2 7 3 2" xfId="34095" xr:uid="{00000000-0005-0000-0000-000026850000}"/>
    <cellStyle name="Comma 4 2 7 4" xfId="34096" xr:uid="{00000000-0005-0000-0000-000027850000}"/>
    <cellStyle name="Comma 4 2 7 5" xfId="34097" xr:uid="{00000000-0005-0000-0000-000028850000}"/>
    <cellStyle name="Comma 4 2 8" xfId="34098" xr:uid="{00000000-0005-0000-0000-000029850000}"/>
    <cellStyle name="Comma 4 2 8 2" xfId="34099" xr:uid="{00000000-0005-0000-0000-00002A850000}"/>
    <cellStyle name="Comma 4 2 8 3" xfId="34100" xr:uid="{00000000-0005-0000-0000-00002B850000}"/>
    <cellStyle name="Comma 4 2 9" xfId="34101" xr:uid="{00000000-0005-0000-0000-00002C850000}"/>
    <cellStyle name="Comma 4 2 9 2" xfId="34102" xr:uid="{00000000-0005-0000-0000-00002D850000}"/>
    <cellStyle name="Comma 4 3" xfId="34103" xr:uid="{00000000-0005-0000-0000-00002E850000}"/>
    <cellStyle name="Comma 4 3 10" xfId="34104" xr:uid="{00000000-0005-0000-0000-00002F850000}"/>
    <cellStyle name="Comma 4 3 10 2" xfId="34105" xr:uid="{00000000-0005-0000-0000-000030850000}"/>
    <cellStyle name="Comma 4 3 10 2 2" xfId="34106" xr:uid="{00000000-0005-0000-0000-000031850000}"/>
    <cellStyle name="Comma 4 3 10 3" xfId="34107" xr:uid="{00000000-0005-0000-0000-000032850000}"/>
    <cellStyle name="Comma 4 3 10 4" xfId="34108" xr:uid="{00000000-0005-0000-0000-000033850000}"/>
    <cellStyle name="Comma 4 3 11" xfId="34109" xr:uid="{00000000-0005-0000-0000-000034850000}"/>
    <cellStyle name="Comma 4 3 11 2" xfId="34110" xr:uid="{00000000-0005-0000-0000-000035850000}"/>
    <cellStyle name="Comma 4 3 12" xfId="34111" xr:uid="{00000000-0005-0000-0000-000036850000}"/>
    <cellStyle name="Comma 4 3 13" xfId="34112" xr:uid="{00000000-0005-0000-0000-000037850000}"/>
    <cellStyle name="Comma 4 3 2" xfId="34113" xr:uid="{00000000-0005-0000-0000-000038850000}"/>
    <cellStyle name="Comma 4 3 2 2" xfId="34114" xr:uid="{00000000-0005-0000-0000-000039850000}"/>
    <cellStyle name="Comma 4 3 2 3" xfId="34115" xr:uid="{00000000-0005-0000-0000-00003A850000}"/>
    <cellStyle name="Comma 4 3 2 4" xfId="34116" xr:uid="{00000000-0005-0000-0000-00003B850000}"/>
    <cellStyle name="Comma 4 3 2 5" xfId="34117" xr:uid="{00000000-0005-0000-0000-00003C850000}"/>
    <cellStyle name="Comma 4 3 2 6" xfId="34118" xr:uid="{00000000-0005-0000-0000-00003D850000}"/>
    <cellStyle name="Comma 4 3 2 7" xfId="34119" xr:uid="{00000000-0005-0000-0000-00003E850000}"/>
    <cellStyle name="Comma 4 3 3" xfId="34120" xr:uid="{00000000-0005-0000-0000-00003F850000}"/>
    <cellStyle name="Comma 4 3 4" xfId="34121" xr:uid="{00000000-0005-0000-0000-000040850000}"/>
    <cellStyle name="Comma 4 3 5" xfId="34122" xr:uid="{00000000-0005-0000-0000-000041850000}"/>
    <cellStyle name="Comma 4 3 6" xfId="34123" xr:uid="{00000000-0005-0000-0000-000042850000}"/>
    <cellStyle name="Comma 4 3 7" xfId="34124" xr:uid="{00000000-0005-0000-0000-000043850000}"/>
    <cellStyle name="Comma 4 3 8" xfId="34125" xr:uid="{00000000-0005-0000-0000-000044850000}"/>
    <cellStyle name="Comma 4 3 8 2" xfId="34126" xr:uid="{00000000-0005-0000-0000-000045850000}"/>
    <cellStyle name="Comma 4 3 8 2 2" xfId="34127" xr:uid="{00000000-0005-0000-0000-000046850000}"/>
    <cellStyle name="Comma 4 3 8 2 2 2" xfId="34128" xr:uid="{00000000-0005-0000-0000-000047850000}"/>
    <cellStyle name="Comma 4 3 8 2 3" xfId="34129" xr:uid="{00000000-0005-0000-0000-000048850000}"/>
    <cellStyle name="Comma 4 3 8 2 4" xfId="34130" xr:uid="{00000000-0005-0000-0000-000049850000}"/>
    <cellStyle name="Comma 4 3 8 3" xfId="34131" xr:uid="{00000000-0005-0000-0000-00004A850000}"/>
    <cellStyle name="Comma 4 3 8 3 2" xfId="34132" xr:uid="{00000000-0005-0000-0000-00004B850000}"/>
    <cellStyle name="Comma 4 3 8 3 2 2" xfId="34133" xr:uid="{00000000-0005-0000-0000-00004C850000}"/>
    <cellStyle name="Comma 4 3 8 3 3" xfId="34134" xr:uid="{00000000-0005-0000-0000-00004D850000}"/>
    <cellStyle name="Comma 4 3 8 3 4" xfId="34135" xr:uid="{00000000-0005-0000-0000-00004E850000}"/>
    <cellStyle name="Comma 4 3 8 4" xfId="34136" xr:uid="{00000000-0005-0000-0000-00004F850000}"/>
    <cellStyle name="Comma 4 3 8 4 2" xfId="34137" xr:uid="{00000000-0005-0000-0000-000050850000}"/>
    <cellStyle name="Comma 4 3 8 5" xfId="34138" xr:uid="{00000000-0005-0000-0000-000051850000}"/>
    <cellStyle name="Comma 4 3 8 6" xfId="34139" xr:uid="{00000000-0005-0000-0000-000052850000}"/>
    <cellStyle name="Comma 4 3 9" xfId="34140" xr:uid="{00000000-0005-0000-0000-000053850000}"/>
    <cellStyle name="Comma 4 3 9 2" xfId="34141" xr:uid="{00000000-0005-0000-0000-000054850000}"/>
    <cellStyle name="Comma 4 3 9 2 2" xfId="34142" xr:uid="{00000000-0005-0000-0000-000055850000}"/>
    <cellStyle name="Comma 4 3 9 3" xfId="34143" xr:uid="{00000000-0005-0000-0000-000056850000}"/>
    <cellStyle name="Comma 4 3 9 4" xfId="34144" xr:uid="{00000000-0005-0000-0000-000057850000}"/>
    <cellStyle name="Comma 4 4" xfId="34145" xr:uid="{00000000-0005-0000-0000-000058850000}"/>
    <cellStyle name="Comma 4 4 2" xfId="34146" xr:uid="{00000000-0005-0000-0000-000059850000}"/>
    <cellStyle name="Comma 4 4 2 2" xfId="34147" xr:uid="{00000000-0005-0000-0000-00005A850000}"/>
    <cellStyle name="Comma 4 4 2 3" xfId="34148" xr:uid="{00000000-0005-0000-0000-00005B850000}"/>
    <cellStyle name="Comma 4 4 2 4" xfId="34149" xr:uid="{00000000-0005-0000-0000-00005C850000}"/>
    <cellStyle name="Comma 4 4 3" xfId="34150" xr:uid="{00000000-0005-0000-0000-00005D850000}"/>
    <cellStyle name="Comma 4 4 4" xfId="34151" xr:uid="{00000000-0005-0000-0000-00005E850000}"/>
    <cellStyle name="Comma 4 5" xfId="34152" xr:uid="{00000000-0005-0000-0000-00005F850000}"/>
    <cellStyle name="Comma 4 5 2" xfId="34153" xr:uid="{00000000-0005-0000-0000-000060850000}"/>
    <cellStyle name="Comma 4 5 2 2" xfId="34154" xr:uid="{00000000-0005-0000-0000-000061850000}"/>
    <cellStyle name="Comma 4 5 2 3" xfId="34155" xr:uid="{00000000-0005-0000-0000-000062850000}"/>
    <cellStyle name="Comma 4 5 2 4" xfId="34156" xr:uid="{00000000-0005-0000-0000-000063850000}"/>
    <cellStyle name="Comma 4 5 3" xfId="34157" xr:uid="{00000000-0005-0000-0000-000064850000}"/>
    <cellStyle name="Comma 4 5 4" xfId="34158" xr:uid="{00000000-0005-0000-0000-000065850000}"/>
    <cellStyle name="Comma 4 6" xfId="34159" xr:uid="{00000000-0005-0000-0000-000066850000}"/>
    <cellStyle name="Comma 4 6 2" xfId="34160" xr:uid="{00000000-0005-0000-0000-000067850000}"/>
    <cellStyle name="Comma 4 6 2 2" xfId="34161" xr:uid="{00000000-0005-0000-0000-000068850000}"/>
    <cellStyle name="Comma 4 6 2 3" xfId="34162" xr:uid="{00000000-0005-0000-0000-000069850000}"/>
    <cellStyle name="Comma 4 6 3" xfId="34163" xr:uid="{00000000-0005-0000-0000-00006A850000}"/>
    <cellStyle name="Comma 4 6 4" xfId="34164" xr:uid="{00000000-0005-0000-0000-00006B850000}"/>
    <cellStyle name="Comma 4 6 5" xfId="34165" xr:uid="{00000000-0005-0000-0000-00006C850000}"/>
    <cellStyle name="Comma 4 7" xfId="34166" xr:uid="{00000000-0005-0000-0000-00006D850000}"/>
    <cellStyle name="Comma 4 7 2" xfId="34167" xr:uid="{00000000-0005-0000-0000-00006E850000}"/>
    <cellStyle name="Comma 4 7 2 2" xfId="34168" xr:uid="{00000000-0005-0000-0000-00006F850000}"/>
    <cellStyle name="Comma 4 7 2 3" xfId="34169" xr:uid="{00000000-0005-0000-0000-000070850000}"/>
    <cellStyle name="Comma 4 7 3" xfId="34170" xr:uid="{00000000-0005-0000-0000-000071850000}"/>
    <cellStyle name="Comma 4 7 4" xfId="34171" xr:uid="{00000000-0005-0000-0000-000072850000}"/>
    <cellStyle name="Comma 4 7 5" xfId="34172" xr:uid="{00000000-0005-0000-0000-000073850000}"/>
    <cellStyle name="Comma 4 8" xfId="34173" xr:uid="{00000000-0005-0000-0000-000074850000}"/>
    <cellStyle name="Comma 4 8 2" xfId="34174" xr:uid="{00000000-0005-0000-0000-000075850000}"/>
    <cellStyle name="Comma 4 8 2 2" xfId="34175" xr:uid="{00000000-0005-0000-0000-000076850000}"/>
    <cellStyle name="Comma 4 8 2 3" xfId="34176" xr:uid="{00000000-0005-0000-0000-000077850000}"/>
    <cellStyle name="Comma 4 8 3" xfId="34177" xr:uid="{00000000-0005-0000-0000-000078850000}"/>
    <cellStyle name="Comma 4 8 4" xfId="34178" xr:uid="{00000000-0005-0000-0000-000079850000}"/>
    <cellStyle name="Comma 4 8 5" xfId="34179" xr:uid="{00000000-0005-0000-0000-00007A850000}"/>
    <cellStyle name="Comma 4 9" xfId="34180" xr:uid="{00000000-0005-0000-0000-00007B850000}"/>
    <cellStyle name="Comma 4 9 2" xfId="34181" xr:uid="{00000000-0005-0000-0000-00007C850000}"/>
    <cellStyle name="Comma 4 9 2 2" xfId="34182" xr:uid="{00000000-0005-0000-0000-00007D850000}"/>
    <cellStyle name="Comma 4 9 2 2 2" xfId="34183" xr:uid="{00000000-0005-0000-0000-00007E850000}"/>
    <cellStyle name="Comma 4 9 2 3" xfId="34184" xr:uid="{00000000-0005-0000-0000-00007F850000}"/>
    <cellStyle name="Comma 4 9 2 4" xfId="34185" xr:uid="{00000000-0005-0000-0000-000080850000}"/>
    <cellStyle name="Comma 4 9 3" xfId="34186" xr:uid="{00000000-0005-0000-0000-000081850000}"/>
    <cellStyle name="Comma 4 9 3 2" xfId="34187" xr:uid="{00000000-0005-0000-0000-000082850000}"/>
    <cellStyle name="Comma 4 9 3 2 2" xfId="34188" xr:uid="{00000000-0005-0000-0000-000083850000}"/>
    <cellStyle name="Comma 4 9 3 3" xfId="34189" xr:uid="{00000000-0005-0000-0000-000084850000}"/>
    <cellStyle name="Comma 4 9 3 4" xfId="34190" xr:uid="{00000000-0005-0000-0000-000085850000}"/>
    <cellStyle name="Comma 4 9 4" xfId="34191" xr:uid="{00000000-0005-0000-0000-000086850000}"/>
    <cellStyle name="Comma 4 9 4 2" xfId="34192" xr:uid="{00000000-0005-0000-0000-000087850000}"/>
    <cellStyle name="Comma 4 9 5" xfId="34193" xr:uid="{00000000-0005-0000-0000-000088850000}"/>
    <cellStyle name="Comma 4 9 6" xfId="34194" xr:uid="{00000000-0005-0000-0000-000089850000}"/>
    <cellStyle name="Comma 4 9 7" xfId="34195" xr:uid="{00000000-0005-0000-0000-00008A850000}"/>
    <cellStyle name="Comma 40" xfId="34196" xr:uid="{00000000-0005-0000-0000-00008B850000}"/>
    <cellStyle name="Comma 40 2" xfId="34197" xr:uid="{00000000-0005-0000-0000-00008C850000}"/>
    <cellStyle name="Comma 40 2 2" xfId="34198" xr:uid="{00000000-0005-0000-0000-00008D850000}"/>
    <cellStyle name="Comma 40 2 3" xfId="34199" xr:uid="{00000000-0005-0000-0000-00008E850000}"/>
    <cellStyle name="Comma 40 2 4" xfId="34200" xr:uid="{00000000-0005-0000-0000-00008F850000}"/>
    <cellStyle name="Comma 40 3" xfId="34201" xr:uid="{00000000-0005-0000-0000-000090850000}"/>
    <cellStyle name="Comma 40 3 2" xfId="34202" xr:uid="{00000000-0005-0000-0000-000091850000}"/>
    <cellStyle name="Comma 40 3 2 2" xfId="34203" xr:uid="{00000000-0005-0000-0000-000092850000}"/>
    <cellStyle name="Comma 40 3 3" xfId="34204" xr:uid="{00000000-0005-0000-0000-000093850000}"/>
    <cellStyle name="Comma 40 3 4" xfId="34205" xr:uid="{00000000-0005-0000-0000-000094850000}"/>
    <cellStyle name="Comma 40 4" xfId="34206" xr:uid="{00000000-0005-0000-0000-000095850000}"/>
    <cellStyle name="Comma 40 4 2" xfId="34207" xr:uid="{00000000-0005-0000-0000-000096850000}"/>
    <cellStyle name="Comma 40 4 2 2" xfId="34208" xr:uid="{00000000-0005-0000-0000-000097850000}"/>
    <cellStyle name="Comma 40 4 3" xfId="34209" xr:uid="{00000000-0005-0000-0000-000098850000}"/>
    <cellStyle name="Comma 40 4 4" xfId="34210" xr:uid="{00000000-0005-0000-0000-000099850000}"/>
    <cellStyle name="Comma 40 5" xfId="34211" xr:uid="{00000000-0005-0000-0000-00009A850000}"/>
    <cellStyle name="Comma 40 5 2" xfId="34212" xr:uid="{00000000-0005-0000-0000-00009B850000}"/>
    <cellStyle name="Comma 40 6" xfId="34213" xr:uid="{00000000-0005-0000-0000-00009C850000}"/>
    <cellStyle name="Comma 40 7" xfId="34214" xr:uid="{00000000-0005-0000-0000-00009D850000}"/>
    <cellStyle name="Comma 40 8" xfId="34215" xr:uid="{00000000-0005-0000-0000-00009E850000}"/>
    <cellStyle name="Comma 41" xfId="34216" xr:uid="{00000000-0005-0000-0000-00009F850000}"/>
    <cellStyle name="Comma 41 2" xfId="34217" xr:uid="{00000000-0005-0000-0000-0000A0850000}"/>
    <cellStyle name="Comma 41 3" xfId="34218" xr:uid="{00000000-0005-0000-0000-0000A1850000}"/>
    <cellStyle name="Comma 41 3 2" xfId="34219" xr:uid="{00000000-0005-0000-0000-0000A2850000}"/>
    <cellStyle name="Comma 41 3 2 2" xfId="34220" xr:uid="{00000000-0005-0000-0000-0000A3850000}"/>
    <cellStyle name="Comma 41 3 3" xfId="34221" xr:uid="{00000000-0005-0000-0000-0000A4850000}"/>
    <cellStyle name="Comma 41 3 4" xfId="34222" xr:uid="{00000000-0005-0000-0000-0000A5850000}"/>
    <cellStyle name="Comma 41 4" xfId="34223" xr:uid="{00000000-0005-0000-0000-0000A6850000}"/>
    <cellStyle name="Comma 41 4 2" xfId="34224" xr:uid="{00000000-0005-0000-0000-0000A7850000}"/>
    <cellStyle name="Comma 41 4 2 2" xfId="34225" xr:uid="{00000000-0005-0000-0000-0000A8850000}"/>
    <cellStyle name="Comma 41 4 3" xfId="34226" xr:uid="{00000000-0005-0000-0000-0000A9850000}"/>
    <cellStyle name="Comma 41 4 4" xfId="34227" xr:uid="{00000000-0005-0000-0000-0000AA850000}"/>
    <cellStyle name="Comma 41 5" xfId="34228" xr:uid="{00000000-0005-0000-0000-0000AB850000}"/>
    <cellStyle name="Comma 41 5 2" xfId="34229" xr:uid="{00000000-0005-0000-0000-0000AC850000}"/>
    <cellStyle name="Comma 41 6" xfId="34230" xr:uid="{00000000-0005-0000-0000-0000AD850000}"/>
    <cellStyle name="Comma 41 7" xfId="34231" xr:uid="{00000000-0005-0000-0000-0000AE850000}"/>
    <cellStyle name="Comma 41 8" xfId="34232" xr:uid="{00000000-0005-0000-0000-0000AF850000}"/>
    <cellStyle name="Comma 42" xfId="34233" xr:uid="{00000000-0005-0000-0000-0000B0850000}"/>
    <cellStyle name="Comma 42 2" xfId="34234" xr:uid="{00000000-0005-0000-0000-0000B1850000}"/>
    <cellStyle name="Comma 42 2 2" xfId="34235" xr:uid="{00000000-0005-0000-0000-0000B2850000}"/>
    <cellStyle name="Comma 42 2 3" xfId="34236" xr:uid="{00000000-0005-0000-0000-0000B3850000}"/>
    <cellStyle name="Comma 42 3" xfId="34237" xr:uid="{00000000-0005-0000-0000-0000B4850000}"/>
    <cellStyle name="Comma 42 3 2" xfId="34238" xr:uid="{00000000-0005-0000-0000-0000B5850000}"/>
    <cellStyle name="Comma 42 3 2 2" xfId="34239" xr:uid="{00000000-0005-0000-0000-0000B6850000}"/>
    <cellStyle name="Comma 42 3 3" xfId="34240" xr:uid="{00000000-0005-0000-0000-0000B7850000}"/>
    <cellStyle name="Comma 42 3 4" xfId="34241" xr:uid="{00000000-0005-0000-0000-0000B8850000}"/>
    <cellStyle name="Comma 42 4" xfId="34242" xr:uid="{00000000-0005-0000-0000-0000B9850000}"/>
    <cellStyle name="Comma 42 4 2" xfId="34243" xr:uid="{00000000-0005-0000-0000-0000BA850000}"/>
    <cellStyle name="Comma 42 4 2 2" xfId="34244" xr:uid="{00000000-0005-0000-0000-0000BB850000}"/>
    <cellStyle name="Comma 42 4 3" xfId="34245" xr:uid="{00000000-0005-0000-0000-0000BC850000}"/>
    <cellStyle name="Comma 42 4 4" xfId="34246" xr:uid="{00000000-0005-0000-0000-0000BD850000}"/>
    <cellStyle name="Comma 42 5" xfId="34247" xr:uid="{00000000-0005-0000-0000-0000BE850000}"/>
    <cellStyle name="Comma 42 5 2" xfId="34248" xr:uid="{00000000-0005-0000-0000-0000BF850000}"/>
    <cellStyle name="Comma 42 6" xfId="34249" xr:uid="{00000000-0005-0000-0000-0000C0850000}"/>
    <cellStyle name="Comma 42 7" xfId="34250" xr:uid="{00000000-0005-0000-0000-0000C1850000}"/>
    <cellStyle name="Comma 42 8" xfId="34251" xr:uid="{00000000-0005-0000-0000-0000C2850000}"/>
    <cellStyle name="Comma 43" xfId="34252" xr:uid="{00000000-0005-0000-0000-0000C3850000}"/>
    <cellStyle name="Comma 43 2" xfId="34253" xr:uid="{00000000-0005-0000-0000-0000C4850000}"/>
    <cellStyle name="Comma 43 3" xfId="34254" xr:uid="{00000000-0005-0000-0000-0000C5850000}"/>
    <cellStyle name="Comma 43 3 2" xfId="34255" xr:uid="{00000000-0005-0000-0000-0000C6850000}"/>
    <cellStyle name="Comma 43 3 2 2" xfId="34256" xr:uid="{00000000-0005-0000-0000-0000C7850000}"/>
    <cellStyle name="Comma 43 3 3" xfId="34257" xr:uid="{00000000-0005-0000-0000-0000C8850000}"/>
    <cellStyle name="Comma 43 3 4" xfId="34258" xr:uid="{00000000-0005-0000-0000-0000C9850000}"/>
    <cellStyle name="Comma 43 4" xfId="34259" xr:uid="{00000000-0005-0000-0000-0000CA850000}"/>
    <cellStyle name="Comma 43 4 2" xfId="34260" xr:uid="{00000000-0005-0000-0000-0000CB850000}"/>
    <cellStyle name="Comma 43 4 2 2" xfId="34261" xr:uid="{00000000-0005-0000-0000-0000CC850000}"/>
    <cellStyle name="Comma 43 4 3" xfId="34262" xr:uid="{00000000-0005-0000-0000-0000CD850000}"/>
    <cellStyle name="Comma 43 4 4" xfId="34263" xr:uid="{00000000-0005-0000-0000-0000CE850000}"/>
    <cellStyle name="Comma 43 5" xfId="34264" xr:uid="{00000000-0005-0000-0000-0000CF850000}"/>
    <cellStyle name="Comma 43 5 2" xfId="34265" xr:uid="{00000000-0005-0000-0000-0000D0850000}"/>
    <cellStyle name="Comma 43 6" xfId="34266" xr:uid="{00000000-0005-0000-0000-0000D1850000}"/>
    <cellStyle name="Comma 43 7" xfId="34267" xr:uid="{00000000-0005-0000-0000-0000D2850000}"/>
    <cellStyle name="Comma 43 8" xfId="34268" xr:uid="{00000000-0005-0000-0000-0000D3850000}"/>
    <cellStyle name="Comma 44" xfId="34269" xr:uid="{00000000-0005-0000-0000-0000D4850000}"/>
    <cellStyle name="Comma 44 2" xfId="34270" xr:uid="{00000000-0005-0000-0000-0000D5850000}"/>
    <cellStyle name="Comma 44 2 2" xfId="34271" xr:uid="{00000000-0005-0000-0000-0000D6850000}"/>
    <cellStyle name="Comma 44 3" xfId="34272" xr:uid="{00000000-0005-0000-0000-0000D7850000}"/>
    <cellStyle name="Comma 44 3 2" xfId="34273" xr:uid="{00000000-0005-0000-0000-0000D8850000}"/>
    <cellStyle name="Comma 44 3 2 2" xfId="34274" xr:uid="{00000000-0005-0000-0000-0000D9850000}"/>
    <cellStyle name="Comma 44 3 3" xfId="34275" xr:uid="{00000000-0005-0000-0000-0000DA850000}"/>
    <cellStyle name="Comma 44 3 4" xfId="34276" xr:uid="{00000000-0005-0000-0000-0000DB850000}"/>
    <cellStyle name="Comma 44 4" xfId="34277" xr:uid="{00000000-0005-0000-0000-0000DC850000}"/>
    <cellStyle name="Comma 44 4 2" xfId="34278" xr:uid="{00000000-0005-0000-0000-0000DD850000}"/>
    <cellStyle name="Comma 44 4 2 2" xfId="34279" xr:uid="{00000000-0005-0000-0000-0000DE850000}"/>
    <cellStyle name="Comma 44 4 3" xfId="34280" xr:uid="{00000000-0005-0000-0000-0000DF850000}"/>
    <cellStyle name="Comma 44 4 4" xfId="34281" xr:uid="{00000000-0005-0000-0000-0000E0850000}"/>
    <cellStyle name="Comma 44 5" xfId="34282" xr:uid="{00000000-0005-0000-0000-0000E1850000}"/>
    <cellStyle name="Comma 44 5 2" xfId="34283" xr:uid="{00000000-0005-0000-0000-0000E2850000}"/>
    <cellStyle name="Comma 44 6" xfId="34284" xr:uid="{00000000-0005-0000-0000-0000E3850000}"/>
    <cellStyle name="Comma 44 7" xfId="34285" xr:uid="{00000000-0005-0000-0000-0000E4850000}"/>
    <cellStyle name="Comma 44 8" xfId="34286" xr:uid="{00000000-0005-0000-0000-0000E5850000}"/>
    <cellStyle name="Comma 45" xfId="34287" xr:uid="{00000000-0005-0000-0000-0000E6850000}"/>
    <cellStyle name="Comma 45 2" xfId="34288" xr:uid="{00000000-0005-0000-0000-0000E7850000}"/>
    <cellStyle name="Comma 45 2 2" xfId="34289" xr:uid="{00000000-0005-0000-0000-0000E8850000}"/>
    <cellStyle name="Comma 45 3" xfId="34290" xr:uid="{00000000-0005-0000-0000-0000E9850000}"/>
    <cellStyle name="Comma 45 3 2" xfId="34291" xr:uid="{00000000-0005-0000-0000-0000EA850000}"/>
    <cellStyle name="Comma 45 3 2 2" xfId="34292" xr:uid="{00000000-0005-0000-0000-0000EB850000}"/>
    <cellStyle name="Comma 45 3 3" xfId="34293" xr:uid="{00000000-0005-0000-0000-0000EC850000}"/>
    <cellStyle name="Comma 45 3 4" xfId="34294" xr:uid="{00000000-0005-0000-0000-0000ED850000}"/>
    <cellStyle name="Comma 45 4" xfId="34295" xr:uid="{00000000-0005-0000-0000-0000EE850000}"/>
    <cellStyle name="Comma 45 4 2" xfId="34296" xr:uid="{00000000-0005-0000-0000-0000EF850000}"/>
    <cellStyle name="Comma 45 4 2 2" xfId="34297" xr:uid="{00000000-0005-0000-0000-0000F0850000}"/>
    <cellStyle name="Comma 45 4 3" xfId="34298" xr:uid="{00000000-0005-0000-0000-0000F1850000}"/>
    <cellStyle name="Comma 45 4 4" xfId="34299" xr:uid="{00000000-0005-0000-0000-0000F2850000}"/>
    <cellStyle name="Comma 45 5" xfId="34300" xr:uid="{00000000-0005-0000-0000-0000F3850000}"/>
    <cellStyle name="Comma 45 5 2" xfId="34301" xr:uid="{00000000-0005-0000-0000-0000F4850000}"/>
    <cellStyle name="Comma 45 6" xfId="34302" xr:uid="{00000000-0005-0000-0000-0000F5850000}"/>
    <cellStyle name="Comma 45 7" xfId="34303" xr:uid="{00000000-0005-0000-0000-0000F6850000}"/>
    <cellStyle name="Comma 45 8" xfId="34304" xr:uid="{00000000-0005-0000-0000-0000F7850000}"/>
    <cellStyle name="Comma 46" xfId="34305" xr:uid="{00000000-0005-0000-0000-0000F8850000}"/>
    <cellStyle name="Comma 46 2" xfId="34306" xr:uid="{00000000-0005-0000-0000-0000F9850000}"/>
    <cellStyle name="Comma 46 3" xfId="34307" xr:uid="{00000000-0005-0000-0000-0000FA850000}"/>
    <cellStyle name="Comma 46 3 2" xfId="34308" xr:uid="{00000000-0005-0000-0000-0000FB850000}"/>
    <cellStyle name="Comma 46 3 2 2" xfId="34309" xr:uid="{00000000-0005-0000-0000-0000FC850000}"/>
    <cellStyle name="Comma 46 3 3" xfId="34310" xr:uid="{00000000-0005-0000-0000-0000FD850000}"/>
    <cellStyle name="Comma 46 3 4" xfId="34311" xr:uid="{00000000-0005-0000-0000-0000FE850000}"/>
    <cellStyle name="Comma 46 4" xfId="34312" xr:uid="{00000000-0005-0000-0000-0000FF850000}"/>
    <cellStyle name="Comma 46 4 2" xfId="34313" xr:uid="{00000000-0005-0000-0000-000000860000}"/>
    <cellStyle name="Comma 46 4 2 2" xfId="34314" xr:uid="{00000000-0005-0000-0000-000001860000}"/>
    <cellStyle name="Comma 46 4 3" xfId="34315" xr:uid="{00000000-0005-0000-0000-000002860000}"/>
    <cellStyle name="Comma 46 4 4" xfId="34316" xr:uid="{00000000-0005-0000-0000-000003860000}"/>
    <cellStyle name="Comma 46 5" xfId="34317" xr:uid="{00000000-0005-0000-0000-000004860000}"/>
    <cellStyle name="Comma 46 5 2" xfId="34318" xr:uid="{00000000-0005-0000-0000-000005860000}"/>
    <cellStyle name="Comma 46 6" xfId="34319" xr:uid="{00000000-0005-0000-0000-000006860000}"/>
    <cellStyle name="Comma 46 7" xfId="34320" xr:uid="{00000000-0005-0000-0000-000007860000}"/>
    <cellStyle name="Comma 46 8" xfId="34321" xr:uid="{00000000-0005-0000-0000-000008860000}"/>
    <cellStyle name="Comma 47" xfId="34322" xr:uid="{00000000-0005-0000-0000-000009860000}"/>
    <cellStyle name="Comma 47 2" xfId="34323" xr:uid="{00000000-0005-0000-0000-00000A860000}"/>
    <cellStyle name="Comma 48" xfId="34324" xr:uid="{00000000-0005-0000-0000-00000B860000}"/>
    <cellStyle name="Comma 48 2" xfId="34325" xr:uid="{00000000-0005-0000-0000-00000C860000}"/>
    <cellStyle name="Comma 49" xfId="34326" xr:uid="{00000000-0005-0000-0000-00000D860000}"/>
    <cellStyle name="Comma 49 2" xfId="34327" xr:uid="{00000000-0005-0000-0000-00000E860000}"/>
    <cellStyle name="Comma 5" xfId="34328" xr:uid="{00000000-0005-0000-0000-00000F860000}"/>
    <cellStyle name="Comma 5 10" xfId="34329" xr:uid="{00000000-0005-0000-0000-000010860000}"/>
    <cellStyle name="Comma 5 11" xfId="34330" xr:uid="{00000000-0005-0000-0000-000011860000}"/>
    <cellStyle name="Comma 5 12" xfId="34331" xr:uid="{00000000-0005-0000-0000-000012860000}"/>
    <cellStyle name="Comma 5 13" xfId="34332" xr:uid="{00000000-0005-0000-0000-000013860000}"/>
    <cellStyle name="Comma 5 13 2" xfId="34333" xr:uid="{00000000-0005-0000-0000-000014860000}"/>
    <cellStyle name="Comma 5 14" xfId="34334" xr:uid="{00000000-0005-0000-0000-000015860000}"/>
    <cellStyle name="Comma 5 15" xfId="34335" xr:uid="{00000000-0005-0000-0000-000016860000}"/>
    <cellStyle name="Comma 5 16" xfId="34336" xr:uid="{00000000-0005-0000-0000-000017860000}"/>
    <cellStyle name="Comma 5 2" xfId="34337" xr:uid="{00000000-0005-0000-0000-000018860000}"/>
    <cellStyle name="Comma 5 2 10" xfId="34338" xr:uid="{00000000-0005-0000-0000-000019860000}"/>
    <cellStyle name="Comma 5 2 10 2" xfId="34339" xr:uid="{00000000-0005-0000-0000-00001A860000}"/>
    <cellStyle name="Comma 5 2 10 2 2" xfId="34340" xr:uid="{00000000-0005-0000-0000-00001B860000}"/>
    <cellStyle name="Comma 5 2 10 3" xfId="34341" xr:uid="{00000000-0005-0000-0000-00001C860000}"/>
    <cellStyle name="Comma 5 2 10 4" xfId="34342" xr:uid="{00000000-0005-0000-0000-00001D860000}"/>
    <cellStyle name="Comma 5 2 11" xfId="34343" xr:uid="{00000000-0005-0000-0000-00001E860000}"/>
    <cellStyle name="Comma 5 2 11 2" xfId="34344" xr:uid="{00000000-0005-0000-0000-00001F860000}"/>
    <cellStyle name="Comma 5 2 12" xfId="34345" xr:uid="{00000000-0005-0000-0000-000020860000}"/>
    <cellStyle name="Comma 5 2 13" xfId="34346" xr:uid="{00000000-0005-0000-0000-000021860000}"/>
    <cellStyle name="Comma 5 2 2" xfId="34347" xr:uid="{00000000-0005-0000-0000-000022860000}"/>
    <cellStyle name="Comma 5 2 2 10" xfId="34348" xr:uid="{00000000-0005-0000-0000-000023860000}"/>
    <cellStyle name="Comma 5 2 2 10 2" xfId="34349" xr:uid="{00000000-0005-0000-0000-000024860000}"/>
    <cellStyle name="Comma 5 2 2 11" xfId="34350" xr:uid="{00000000-0005-0000-0000-000025860000}"/>
    <cellStyle name="Comma 5 2 2 12" xfId="34351" xr:uid="{00000000-0005-0000-0000-000026860000}"/>
    <cellStyle name="Comma 5 2 2 2" xfId="34352" xr:uid="{00000000-0005-0000-0000-000027860000}"/>
    <cellStyle name="Comma 5 2 2 3" xfId="34353" xr:uid="{00000000-0005-0000-0000-000028860000}"/>
    <cellStyle name="Comma 5 2 2 4" xfId="34354" xr:uid="{00000000-0005-0000-0000-000029860000}"/>
    <cellStyle name="Comma 5 2 2 5" xfId="34355" xr:uid="{00000000-0005-0000-0000-00002A860000}"/>
    <cellStyle name="Comma 5 2 2 6" xfId="34356" xr:uid="{00000000-0005-0000-0000-00002B860000}"/>
    <cellStyle name="Comma 5 2 2 7" xfId="34357" xr:uid="{00000000-0005-0000-0000-00002C860000}"/>
    <cellStyle name="Comma 5 2 2 7 2" xfId="34358" xr:uid="{00000000-0005-0000-0000-00002D860000}"/>
    <cellStyle name="Comma 5 2 2 7 2 2" xfId="34359" xr:uid="{00000000-0005-0000-0000-00002E860000}"/>
    <cellStyle name="Comma 5 2 2 7 2 2 2" xfId="34360" xr:uid="{00000000-0005-0000-0000-00002F860000}"/>
    <cellStyle name="Comma 5 2 2 7 2 3" xfId="34361" xr:uid="{00000000-0005-0000-0000-000030860000}"/>
    <cellStyle name="Comma 5 2 2 7 2 4" xfId="34362" xr:uid="{00000000-0005-0000-0000-000031860000}"/>
    <cellStyle name="Comma 5 2 2 7 3" xfId="34363" xr:uid="{00000000-0005-0000-0000-000032860000}"/>
    <cellStyle name="Comma 5 2 2 7 3 2" xfId="34364" xr:uid="{00000000-0005-0000-0000-000033860000}"/>
    <cellStyle name="Comma 5 2 2 7 3 2 2" xfId="34365" xr:uid="{00000000-0005-0000-0000-000034860000}"/>
    <cellStyle name="Comma 5 2 2 7 3 3" xfId="34366" xr:uid="{00000000-0005-0000-0000-000035860000}"/>
    <cellStyle name="Comma 5 2 2 7 3 4" xfId="34367" xr:uid="{00000000-0005-0000-0000-000036860000}"/>
    <cellStyle name="Comma 5 2 2 7 4" xfId="34368" xr:uid="{00000000-0005-0000-0000-000037860000}"/>
    <cellStyle name="Comma 5 2 2 7 4 2" xfId="34369" xr:uid="{00000000-0005-0000-0000-000038860000}"/>
    <cellStyle name="Comma 5 2 2 7 5" xfId="34370" xr:uid="{00000000-0005-0000-0000-000039860000}"/>
    <cellStyle name="Comma 5 2 2 7 6" xfId="34371" xr:uid="{00000000-0005-0000-0000-00003A860000}"/>
    <cellStyle name="Comma 5 2 2 8" xfId="34372" xr:uid="{00000000-0005-0000-0000-00003B860000}"/>
    <cellStyle name="Comma 5 2 2 8 2" xfId="34373" xr:uid="{00000000-0005-0000-0000-00003C860000}"/>
    <cellStyle name="Comma 5 2 2 8 2 2" xfId="34374" xr:uid="{00000000-0005-0000-0000-00003D860000}"/>
    <cellStyle name="Comma 5 2 2 8 3" xfId="34375" xr:uid="{00000000-0005-0000-0000-00003E860000}"/>
    <cellStyle name="Comma 5 2 2 8 4" xfId="34376" xr:uid="{00000000-0005-0000-0000-00003F860000}"/>
    <cellStyle name="Comma 5 2 2 9" xfId="34377" xr:uid="{00000000-0005-0000-0000-000040860000}"/>
    <cellStyle name="Comma 5 2 2 9 2" xfId="34378" xr:uid="{00000000-0005-0000-0000-000041860000}"/>
    <cellStyle name="Comma 5 2 2 9 2 2" xfId="34379" xr:uid="{00000000-0005-0000-0000-000042860000}"/>
    <cellStyle name="Comma 5 2 2 9 3" xfId="34380" xr:uid="{00000000-0005-0000-0000-000043860000}"/>
    <cellStyle name="Comma 5 2 2 9 4" xfId="34381" xr:uid="{00000000-0005-0000-0000-000044860000}"/>
    <cellStyle name="Comma 5 2 3" xfId="34382" xr:uid="{00000000-0005-0000-0000-000045860000}"/>
    <cellStyle name="Comma 5 2 3 2" xfId="34383" xr:uid="{00000000-0005-0000-0000-000046860000}"/>
    <cellStyle name="Comma 5 2 3 3" xfId="34384" xr:uid="{00000000-0005-0000-0000-000047860000}"/>
    <cellStyle name="Comma 5 2 4" xfId="34385" xr:uid="{00000000-0005-0000-0000-000048860000}"/>
    <cellStyle name="Comma 5 2 5" xfId="34386" xr:uid="{00000000-0005-0000-0000-000049860000}"/>
    <cellStyle name="Comma 5 2 6" xfId="34387" xr:uid="{00000000-0005-0000-0000-00004A860000}"/>
    <cellStyle name="Comma 5 2 7" xfId="34388" xr:uid="{00000000-0005-0000-0000-00004B860000}"/>
    <cellStyle name="Comma 5 2 8" xfId="34389" xr:uid="{00000000-0005-0000-0000-00004C860000}"/>
    <cellStyle name="Comma 5 2 8 2" xfId="34390" xr:uid="{00000000-0005-0000-0000-00004D860000}"/>
    <cellStyle name="Comma 5 2 8 2 2" xfId="34391" xr:uid="{00000000-0005-0000-0000-00004E860000}"/>
    <cellStyle name="Comma 5 2 8 2 2 2" xfId="34392" xr:uid="{00000000-0005-0000-0000-00004F860000}"/>
    <cellStyle name="Comma 5 2 8 2 3" xfId="34393" xr:uid="{00000000-0005-0000-0000-000050860000}"/>
    <cellStyle name="Comma 5 2 8 2 4" xfId="34394" xr:uid="{00000000-0005-0000-0000-000051860000}"/>
    <cellStyle name="Comma 5 2 8 3" xfId="34395" xr:uid="{00000000-0005-0000-0000-000052860000}"/>
    <cellStyle name="Comma 5 2 8 3 2" xfId="34396" xr:uid="{00000000-0005-0000-0000-000053860000}"/>
    <cellStyle name="Comma 5 2 8 3 2 2" xfId="34397" xr:uid="{00000000-0005-0000-0000-000054860000}"/>
    <cellStyle name="Comma 5 2 8 3 3" xfId="34398" xr:uid="{00000000-0005-0000-0000-000055860000}"/>
    <cellStyle name="Comma 5 2 8 3 4" xfId="34399" xr:uid="{00000000-0005-0000-0000-000056860000}"/>
    <cellStyle name="Comma 5 2 8 4" xfId="34400" xr:uid="{00000000-0005-0000-0000-000057860000}"/>
    <cellStyle name="Comma 5 2 8 4 2" xfId="34401" xr:uid="{00000000-0005-0000-0000-000058860000}"/>
    <cellStyle name="Comma 5 2 8 5" xfId="34402" xr:uid="{00000000-0005-0000-0000-000059860000}"/>
    <cellStyle name="Comma 5 2 8 6" xfId="34403" xr:uid="{00000000-0005-0000-0000-00005A860000}"/>
    <cellStyle name="Comma 5 2 9" xfId="34404" xr:uid="{00000000-0005-0000-0000-00005B860000}"/>
    <cellStyle name="Comma 5 2 9 2" xfId="34405" xr:uid="{00000000-0005-0000-0000-00005C860000}"/>
    <cellStyle name="Comma 5 2 9 2 2" xfId="34406" xr:uid="{00000000-0005-0000-0000-00005D860000}"/>
    <cellStyle name="Comma 5 2 9 3" xfId="34407" xr:uid="{00000000-0005-0000-0000-00005E860000}"/>
    <cellStyle name="Comma 5 2 9 4" xfId="34408" xr:uid="{00000000-0005-0000-0000-00005F860000}"/>
    <cellStyle name="Comma 5 3" xfId="34409" xr:uid="{00000000-0005-0000-0000-000060860000}"/>
    <cellStyle name="Comma 5 3 10" xfId="34410" xr:uid="{00000000-0005-0000-0000-000061860000}"/>
    <cellStyle name="Comma 5 3 10 2" xfId="34411" xr:uid="{00000000-0005-0000-0000-000062860000}"/>
    <cellStyle name="Comma 5 3 11" xfId="34412" xr:uid="{00000000-0005-0000-0000-000063860000}"/>
    <cellStyle name="Comma 5 3 12" xfId="34413" xr:uid="{00000000-0005-0000-0000-000064860000}"/>
    <cellStyle name="Comma 5 3 2" xfId="34414" xr:uid="{00000000-0005-0000-0000-000065860000}"/>
    <cellStyle name="Comma 5 3 2 2" xfId="34415" xr:uid="{00000000-0005-0000-0000-000066860000}"/>
    <cellStyle name="Comma 5 3 2 3" xfId="34416" xr:uid="{00000000-0005-0000-0000-000067860000}"/>
    <cellStyle name="Comma 5 3 2 4" xfId="34417" xr:uid="{00000000-0005-0000-0000-000068860000}"/>
    <cellStyle name="Comma 5 3 2 5" xfId="34418" xr:uid="{00000000-0005-0000-0000-000069860000}"/>
    <cellStyle name="Comma 5 3 3" xfId="34419" xr:uid="{00000000-0005-0000-0000-00006A860000}"/>
    <cellStyle name="Comma 5 3 4" xfId="34420" xr:uid="{00000000-0005-0000-0000-00006B860000}"/>
    <cellStyle name="Comma 5 3 5" xfId="34421" xr:uid="{00000000-0005-0000-0000-00006C860000}"/>
    <cellStyle name="Comma 5 3 6" xfId="34422" xr:uid="{00000000-0005-0000-0000-00006D860000}"/>
    <cellStyle name="Comma 5 3 7" xfId="34423" xr:uid="{00000000-0005-0000-0000-00006E860000}"/>
    <cellStyle name="Comma 5 3 7 2" xfId="34424" xr:uid="{00000000-0005-0000-0000-00006F860000}"/>
    <cellStyle name="Comma 5 3 7 2 2" xfId="34425" xr:uid="{00000000-0005-0000-0000-000070860000}"/>
    <cellStyle name="Comma 5 3 7 2 2 2" xfId="34426" xr:uid="{00000000-0005-0000-0000-000071860000}"/>
    <cellStyle name="Comma 5 3 7 2 3" xfId="34427" xr:uid="{00000000-0005-0000-0000-000072860000}"/>
    <cellStyle name="Comma 5 3 7 2 4" xfId="34428" xr:uid="{00000000-0005-0000-0000-000073860000}"/>
    <cellStyle name="Comma 5 3 7 3" xfId="34429" xr:uid="{00000000-0005-0000-0000-000074860000}"/>
    <cellStyle name="Comma 5 3 7 3 2" xfId="34430" xr:uid="{00000000-0005-0000-0000-000075860000}"/>
    <cellStyle name="Comma 5 3 7 3 2 2" xfId="34431" xr:uid="{00000000-0005-0000-0000-000076860000}"/>
    <cellStyle name="Comma 5 3 7 3 3" xfId="34432" xr:uid="{00000000-0005-0000-0000-000077860000}"/>
    <cellStyle name="Comma 5 3 7 3 4" xfId="34433" xr:uid="{00000000-0005-0000-0000-000078860000}"/>
    <cellStyle name="Comma 5 3 7 4" xfId="34434" xr:uid="{00000000-0005-0000-0000-000079860000}"/>
    <cellStyle name="Comma 5 3 7 4 2" xfId="34435" xr:uid="{00000000-0005-0000-0000-00007A860000}"/>
    <cellStyle name="Comma 5 3 7 5" xfId="34436" xr:uid="{00000000-0005-0000-0000-00007B860000}"/>
    <cellStyle name="Comma 5 3 7 6" xfId="34437" xr:uid="{00000000-0005-0000-0000-00007C860000}"/>
    <cellStyle name="Comma 5 3 8" xfId="34438" xr:uid="{00000000-0005-0000-0000-00007D860000}"/>
    <cellStyle name="Comma 5 3 8 2" xfId="34439" xr:uid="{00000000-0005-0000-0000-00007E860000}"/>
    <cellStyle name="Comma 5 3 8 2 2" xfId="34440" xr:uid="{00000000-0005-0000-0000-00007F860000}"/>
    <cellStyle name="Comma 5 3 8 3" xfId="34441" xr:uid="{00000000-0005-0000-0000-000080860000}"/>
    <cellStyle name="Comma 5 3 8 4" xfId="34442" xr:uid="{00000000-0005-0000-0000-000081860000}"/>
    <cellStyle name="Comma 5 3 9" xfId="34443" xr:uid="{00000000-0005-0000-0000-000082860000}"/>
    <cellStyle name="Comma 5 3 9 2" xfId="34444" xr:uid="{00000000-0005-0000-0000-000083860000}"/>
    <cellStyle name="Comma 5 3 9 2 2" xfId="34445" xr:uid="{00000000-0005-0000-0000-000084860000}"/>
    <cellStyle name="Comma 5 3 9 3" xfId="34446" xr:uid="{00000000-0005-0000-0000-000085860000}"/>
    <cellStyle name="Comma 5 3 9 4" xfId="34447" xr:uid="{00000000-0005-0000-0000-000086860000}"/>
    <cellStyle name="Comma 5 4" xfId="34448" xr:uid="{00000000-0005-0000-0000-000087860000}"/>
    <cellStyle name="Comma 5 4 2" xfId="34449" xr:uid="{00000000-0005-0000-0000-000088860000}"/>
    <cellStyle name="Comma 5 4 2 2" xfId="34450" xr:uid="{00000000-0005-0000-0000-000089860000}"/>
    <cellStyle name="Comma 5 4 2 3" xfId="34451" xr:uid="{00000000-0005-0000-0000-00008A860000}"/>
    <cellStyle name="Comma 5 4 3" xfId="34452" xr:uid="{00000000-0005-0000-0000-00008B860000}"/>
    <cellStyle name="Comma 5 4 4" xfId="34453" xr:uid="{00000000-0005-0000-0000-00008C860000}"/>
    <cellStyle name="Comma 5 4 5" xfId="34454" xr:uid="{00000000-0005-0000-0000-00008D860000}"/>
    <cellStyle name="Comma 5 5" xfId="34455" xr:uid="{00000000-0005-0000-0000-00008E860000}"/>
    <cellStyle name="Comma 5 5 2" xfId="34456" xr:uid="{00000000-0005-0000-0000-00008F860000}"/>
    <cellStyle name="Comma 5 5 2 2" xfId="34457" xr:uid="{00000000-0005-0000-0000-000090860000}"/>
    <cellStyle name="Comma 5 5 2 2 2" xfId="34458" xr:uid="{00000000-0005-0000-0000-000091860000}"/>
    <cellStyle name="Comma 5 5 2 2 3" xfId="34459" xr:uid="{00000000-0005-0000-0000-000092860000}"/>
    <cellStyle name="Comma 5 5 2 3" xfId="34460" xr:uid="{00000000-0005-0000-0000-000093860000}"/>
    <cellStyle name="Comma 5 5 2 3 2" xfId="34461" xr:uid="{00000000-0005-0000-0000-000094860000}"/>
    <cellStyle name="Comma 5 5 2 4" xfId="34462" xr:uid="{00000000-0005-0000-0000-000095860000}"/>
    <cellStyle name="Comma 5 5 2 5" xfId="34463" xr:uid="{00000000-0005-0000-0000-000096860000}"/>
    <cellStyle name="Comma 5 5 3" xfId="34464" xr:uid="{00000000-0005-0000-0000-000097860000}"/>
    <cellStyle name="Comma 5 5 3 2" xfId="34465" xr:uid="{00000000-0005-0000-0000-000098860000}"/>
    <cellStyle name="Comma 5 5 3 2 2" xfId="34466" xr:uid="{00000000-0005-0000-0000-000099860000}"/>
    <cellStyle name="Comma 5 5 3 3" xfId="34467" xr:uid="{00000000-0005-0000-0000-00009A860000}"/>
    <cellStyle name="Comma 5 5 3 4" xfId="34468" xr:uid="{00000000-0005-0000-0000-00009B860000}"/>
    <cellStyle name="Comma 5 5 3 5" xfId="34469" xr:uid="{00000000-0005-0000-0000-00009C860000}"/>
    <cellStyle name="Comma 5 5 4" xfId="34470" xr:uid="{00000000-0005-0000-0000-00009D860000}"/>
    <cellStyle name="Comma 5 5 4 2" xfId="34471" xr:uid="{00000000-0005-0000-0000-00009E860000}"/>
    <cellStyle name="Comma 5 5 4 3" xfId="34472" xr:uid="{00000000-0005-0000-0000-00009F860000}"/>
    <cellStyle name="Comma 5 5 5" xfId="34473" xr:uid="{00000000-0005-0000-0000-0000A0860000}"/>
    <cellStyle name="Comma 5 5 6" xfId="34474" xr:uid="{00000000-0005-0000-0000-0000A1860000}"/>
    <cellStyle name="Comma 5 5 7" xfId="34475" xr:uid="{00000000-0005-0000-0000-0000A2860000}"/>
    <cellStyle name="Comma 5 6" xfId="34476" xr:uid="{00000000-0005-0000-0000-0000A3860000}"/>
    <cellStyle name="Comma 5 6 2" xfId="34477" xr:uid="{00000000-0005-0000-0000-0000A4860000}"/>
    <cellStyle name="Comma 5 6 2 2" xfId="34478" xr:uid="{00000000-0005-0000-0000-0000A5860000}"/>
    <cellStyle name="Comma 5 6 2 2 2" xfId="34479" xr:uid="{00000000-0005-0000-0000-0000A6860000}"/>
    <cellStyle name="Comma 5 6 2 2 3" xfId="34480" xr:uid="{00000000-0005-0000-0000-0000A7860000}"/>
    <cellStyle name="Comma 5 6 2 3" xfId="34481" xr:uid="{00000000-0005-0000-0000-0000A8860000}"/>
    <cellStyle name="Comma 5 6 2 3 2" xfId="34482" xr:uid="{00000000-0005-0000-0000-0000A9860000}"/>
    <cellStyle name="Comma 5 6 2 4" xfId="34483" xr:uid="{00000000-0005-0000-0000-0000AA860000}"/>
    <cellStyle name="Comma 5 6 2 5" xfId="34484" xr:uid="{00000000-0005-0000-0000-0000AB860000}"/>
    <cellStyle name="Comma 5 6 3" xfId="34485" xr:uid="{00000000-0005-0000-0000-0000AC860000}"/>
    <cellStyle name="Comma 5 6 3 2" xfId="34486" xr:uid="{00000000-0005-0000-0000-0000AD860000}"/>
    <cellStyle name="Comma 5 6 3 2 2" xfId="34487" xr:uid="{00000000-0005-0000-0000-0000AE860000}"/>
    <cellStyle name="Comma 5 6 3 3" xfId="34488" xr:uid="{00000000-0005-0000-0000-0000AF860000}"/>
    <cellStyle name="Comma 5 6 3 4" xfId="34489" xr:uid="{00000000-0005-0000-0000-0000B0860000}"/>
    <cellStyle name="Comma 5 6 3 5" xfId="34490" xr:uid="{00000000-0005-0000-0000-0000B1860000}"/>
    <cellStyle name="Comma 5 6 4" xfId="34491" xr:uid="{00000000-0005-0000-0000-0000B2860000}"/>
    <cellStyle name="Comma 5 6 4 2" xfId="34492" xr:uid="{00000000-0005-0000-0000-0000B3860000}"/>
    <cellStyle name="Comma 5 6 4 3" xfId="34493" xr:uid="{00000000-0005-0000-0000-0000B4860000}"/>
    <cellStyle name="Comma 5 6 5" xfId="34494" xr:uid="{00000000-0005-0000-0000-0000B5860000}"/>
    <cellStyle name="Comma 5 6 6" xfId="34495" xr:uid="{00000000-0005-0000-0000-0000B6860000}"/>
    <cellStyle name="Comma 5 6 7" xfId="34496" xr:uid="{00000000-0005-0000-0000-0000B7860000}"/>
    <cellStyle name="Comma 5 7" xfId="34497" xr:uid="{00000000-0005-0000-0000-0000B8860000}"/>
    <cellStyle name="Comma 5 7 2" xfId="34498" xr:uid="{00000000-0005-0000-0000-0000B9860000}"/>
    <cellStyle name="Comma 5 7 2 2" xfId="34499" xr:uid="{00000000-0005-0000-0000-0000BA860000}"/>
    <cellStyle name="Comma 5 7 2 3" xfId="34500" xr:uid="{00000000-0005-0000-0000-0000BB860000}"/>
    <cellStyle name="Comma 5 7 3" xfId="34501" xr:uid="{00000000-0005-0000-0000-0000BC860000}"/>
    <cellStyle name="Comma 5 7 4" xfId="34502" xr:uid="{00000000-0005-0000-0000-0000BD860000}"/>
    <cellStyle name="Comma 5 8" xfId="34503" xr:uid="{00000000-0005-0000-0000-0000BE860000}"/>
    <cellStyle name="Comma 5 8 2" xfId="34504" xr:uid="{00000000-0005-0000-0000-0000BF860000}"/>
    <cellStyle name="Comma 5 8 3" xfId="34505" xr:uid="{00000000-0005-0000-0000-0000C0860000}"/>
    <cellStyle name="Comma 5 9" xfId="34506" xr:uid="{00000000-0005-0000-0000-0000C1860000}"/>
    <cellStyle name="Comma 50" xfId="34507" xr:uid="{00000000-0005-0000-0000-0000C2860000}"/>
    <cellStyle name="Comma 50 2" xfId="34508" xr:uid="{00000000-0005-0000-0000-0000C3860000}"/>
    <cellStyle name="Comma 51" xfId="34509" xr:uid="{00000000-0005-0000-0000-0000C4860000}"/>
    <cellStyle name="Comma 51 2" xfId="34510" xr:uid="{00000000-0005-0000-0000-0000C5860000}"/>
    <cellStyle name="Comma 52" xfId="34511" xr:uid="{00000000-0005-0000-0000-0000C6860000}"/>
    <cellStyle name="Comma 52 2" xfId="34512" xr:uid="{00000000-0005-0000-0000-0000C7860000}"/>
    <cellStyle name="Comma 53" xfId="34513" xr:uid="{00000000-0005-0000-0000-0000C8860000}"/>
    <cellStyle name="Comma 53 2" xfId="34514" xr:uid="{00000000-0005-0000-0000-0000C9860000}"/>
    <cellStyle name="Comma 54" xfId="34515" xr:uid="{00000000-0005-0000-0000-0000CA860000}"/>
    <cellStyle name="Comma 54 2" xfId="34516" xr:uid="{00000000-0005-0000-0000-0000CB860000}"/>
    <cellStyle name="Comma 55" xfId="34517" xr:uid="{00000000-0005-0000-0000-0000CC860000}"/>
    <cellStyle name="Comma 55 2" xfId="34518" xr:uid="{00000000-0005-0000-0000-0000CD860000}"/>
    <cellStyle name="Comma 56" xfId="34519" xr:uid="{00000000-0005-0000-0000-0000CE860000}"/>
    <cellStyle name="Comma 56 2" xfId="34520" xr:uid="{00000000-0005-0000-0000-0000CF860000}"/>
    <cellStyle name="Comma 57" xfId="34521" xr:uid="{00000000-0005-0000-0000-0000D0860000}"/>
    <cellStyle name="Comma 57 2" xfId="34522" xr:uid="{00000000-0005-0000-0000-0000D1860000}"/>
    <cellStyle name="Comma 58" xfId="34523" xr:uid="{00000000-0005-0000-0000-0000D2860000}"/>
    <cellStyle name="Comma 58 2" xfId="34524" xr:uid="{00000000-0005-0000-0000-0000D3860000}"/>
    <cellStyle name="Comma 59" xfId="34525" xr:uid="{00000000-0005-0000-0000-0000D4860000}"/>
    <cellStyle name="Comma 59 2" xfId="34526" xr:uid="{00000000-0005-0000-0000-0000D5860000}"/>
    <cellStyle name="Comma 6" xfId="34527" xr:uid="{00000000-0005-0000-0000-0000D6860000}"/>
    <cellStyle name="Comma 6 10" xfId="34528" xr:uid="{00000000-0005-0000-0000-0000D7860000}"/>
    <cellStyle name="Comma 6 10 2" xfId="34529" xr:uid="{00000000-0005-0000-0000-0000D8860000}"/>
    <cellStyle name="Comma 6 11" xfId="34530" xr:uid="{00000000-0005-0000-0000-0000D9860000}"/>
    <cellStyle name="Comma 6 12" xfId="34531" xr:uid="{00000000-0005-0000-0000-0000DA860000}"/>
    <cellStyle name="Comma 6 13" xfId="34532" xr:uid="{00000000-0005-0000-0000-0000DB860000}"/>
    <cellStyle name="Comma 6 2" xfId="34533" xr:uid="{00000000-0005-0000-0000-0000DC860000}"/>
    <cellStyle name="Comma 6 2 10" xfId="34534" xr:uid="{00000000-0005-0000-0000-0000DD860000}"/>
    <cellStyle name="Comma 6 2 10 2" xfId="34535" xr:uid="{00000000-0005-0000-0000-0000DE860000}"/>
    <cellStyle name="Comma 6 2 10 2 2" xfId="34536" xr:uid="{00000000-0005-0000-0000-0000DF860000}"/>
    <cellStyle name="Comma 6 2 10 3" xfId="34537" xr:uid="{00000000-0005-0000-0000-0000E0860000}"/>
    <cellStyle name="Comma 6 2 10 4" xfId="34538" xr:uid="{00000000-0005-0000-0000-0000E1860000}"/>
    <cellStyle name="Comma 6 2 11" xfId="34539" xr:uid="{00000000-0005-0000-0000-0000E2860000}"/>
    <cellStyle name="Comma 6 2 11 2" xfId="34540" xr:uid="{00000000-0005-0000-0000-0000E3860000}"/>
    <cellStyle name="Comma 6 2 12" xfId="34541" xr:uid="{00000000-0005-0000-0000-0000E4860000}"/>
    <cellStyle name="Comma 6 2 13" xfId="34542" xr:uid="{00000000-0005-0000-0000-0000E5860000}"/>
    <cellStyle name="Comma 6 2 2" xfId="34543" xr:uid="{00000000-0005-0000-0000-0000E6860000}"/>
    <cellStyle name="Comma 6 2 2 10" xfId="34544" xr:uid="{00000000-0005-0000-0000-0000E7860000}"/>
    <cellStyle name="Comma 6 2 2 10 2" xfId="34545" xr:uid="{00000000-0005-0000-0000-0000E8860000}"/>
    <cellStyle name="Comma 6 2 2 11" xfId="34546" xr:uid="{00000000-0005-0000-0000-0000E9860000}"/>
    <cellStyle name="Comma 6 2 2 12" xfId="34547" xr:uid="{00000000-0005-0000-0000-0000EA860000}"/>
    <cellStyle name="Comma 6 2 2 2" xfId="34548" xr:uid="{00000000-0005-0000-0000-0000EB860000}"/>
    <cellStyle name="Comma 6 2 2 3" xfId="34549" xr:uid="{00000000-0005-0000-0000-0000EC860000}"/>
    <cellStyle name="Comma 6 2 2 4" xfId="34550" xr:uid="{00000000-0005-0000-0000-0000ED860000}"/>
    <cellStyle name="Comma 6 2 2 5" xfId="34551" xr:uid="{00000000-0005-0000-0000-0000EE860000}"/>
    <cellStyle name="Comma 6 2 2 6" xfId="34552" xr:uid="{00000000-0005-0000-0000-0000EF860000}"/>
    <cellStyle name="Comma 6 2 2 7" xfId="34553" xr:uid="{00000000-0005-0000-0000-0000F0860000}"/>
    <cellStyle name="Comma 6 2 2 7 2" xfId="34554" xr:uid="{00000000-0005-0000-0000-0000F1860000}"/>
    <cellStyle name="Comma 6 2 2 7 2 2" xfId="34555" xr:uid="{00000000-0005-0000-0000-0000F2860000}"/>
    <cellStyle name="Comma 6 2 2 7 2 2 2" xfId="34556" xr:uid="{00000000-0005-0000-0000-0000F3860000}"/>
    <cellStyle name="Comma 6 2 2 7 2 3" xfId="34557" xr:uid="{00000000-0005-0000-0000-0000F4860000}"/>
    <cellStyle name="Comma 6 2 2 7 2 4" xfId="34558" xr:uid="{00000000-0005-0000-0000-0000F5860000}"/>
    <cellStyle name="Comma 6 2 2 7 3" xfId="34559" xr:uid="{00000000-0005-0000-0000-0000F6860000}"/>
    <cellStyle name="Comma 6 2 2 7 3 2" xfId="34560" xr:uid="{00000000-0005-0000-0000-0000F7860000}"/>
    <cellStyle name="Comma 6 2 2 7 3 2 2" xfId="34561" xr:uid="{00000000-0005-0000-0000-0000F8860000}"/>
    <cellStyle name="Comma 6 2 2 7 3 3" xfId="34562" xr:uid="{00000000-0005-0000-0000-0000F9860000}"/>
    <cellStyle name="Comma 6 2 2 7 3 4" xfId="34563" xr:uid="{00000000-0005-0000-0000-0000FA860000}"/>
    <cellStyle name="Comma 6 2 2 7 4" xfId="34564" xr:uid="{00000000-0005-0000-0000-0000FB860000}"/>
    <cellStyle name="Comma 6 2 2 7 4 2" xfId="34565" xr:uid="{00000000-0005-0000-0000-0000FC860000}"/>
    <cellStyle name="Comma 6 2 2 7 5" xfId="34566" xr:uid="{00000000-0005-0000-0000-0000FD860000}"/>
    <cellStyle name="Comma 6 2 2 7 6" xfId="34567" xr:uid="{00000000-0005-0000-0000-0000FE860000}"/>
    <cellStyle name="Comma 6 2 2 8" xfId="34568" xr:uid="{00000000-0005-0000-0000-0000FF860000}"/>
    <cellStyle name="Comma 6 2 2 8 2" xfId="34569" xr:uid="{00000000-0005-0000-0000-000000870000}"/>
    <cellStyle name="Comma 6 2 2 8 2 2" xfId="34570" xr:uid="{00000000-0005-0000-0000-000001870000}"/>
    <cellStyle name="Comma 6 2 2 8 3" xfId="34571" xr:uid="{00000000-0005-0000-0000-000002870000}"/>
    <cellStyle name="Comma 6 2 2 8 4" xfId="34572" xr:uid="{00000000-0005-0000-0000-000003870000}"/>
    <cellStyle name="Comma 6 2 2 9" xfId="34573" xr:uid="{00000000-0005-0000-0000-000004870000}"/>
    <cellStyle name="Comma 6 2 2 9 2" xfId="34574" xr:uid="{00000000-0005-0000-0000-000005870000}"/>
    <cellStyle name="Comma 6 2 2 9 2 2" xfId="34575" xr:uid="{00000000-0005-0000-0000-000006870000}"/>
    <cellStyle name="Comma 6 2 2 9 3" xfId="34576" xr:uid="{00000000-0005-0000-0000-000007870000}"/>
    <cellStyle name="Comma 6 2 2 9 4" xfId="34577" xr:uid="{00000000-0005-0000-0000-000008870000}"/>
    <cellStyle name="Comma 6 2 3" xfId="34578" xr:uid="{00000000-0005-0000-0000-000009870000}"/>
    <cellStyle name="Comma 6 2 4" xfId="34579" xr:uid="{00000000-0005-0000-0000-00000A870000}"/>
    <cellStyle name="Comma 6 2 5" xfId="34580" xr:uid="{00000000-0005-0000-0000-00000B870000}"/>
    <cellStyle name="Comma 6 2 6" xfId="34581" xr:uid="{00000000-0005-0000-0000-00000C870000}"/>
    <cellStyle name="Comma 6 2 7" xfId="34582" xr:uid="{00000000-0005-0000-0000-00000D870000}"/>
    <cellStyle name="Comma 6 2 8" xfId="34583" xr:uid="{00000000-0005-0000-0000-00000E870000}"/>
    <cellStyle name="Comma 6 2 8 2" xfId="34584" xr:uid="{00000000-0005-0000-0000-00000F870000}"/>
    <cellStyle name="Comma 6 2 8 2 2" xfId="34585" xr:uid="{00000000-0005-0000-0000-000010870000}"/>
    <cellStyle name="Comma 6 2 8 2 2 2" xfId="34586" xr:uid="{00000000-0005-0000-0000-000011870000}"/>
    <cellStyle name="Comma 6 2 8 2 3" xfId="34587" xr:uid="{00000000-0005-0000-0000-000012870000}"/>
    <cellStyle name="Comma 6 2 8 2 4" xfId="34588" xr:uid="{00000000-0005-0000-0000-000013870000}"/>
    <cellStyle name="Comma 6 2 8 3" xfId="34589" xr:uid="{00000000-0005-0000-0000-000014870000}"/>
    <cellStyle name="Comma 6 2 8 3 2" xfId="34590" xr:uid="{00000000-0005-0000-0000-000015870000}"/>
    <cellStyle name="Comma 6 2 8 3 2 2" xfId="34591" xr:uid="{00000000-0005-0000-0000-000016870000}"/>
    <cellStyle name="Comma 6 2 8 3 3" xfId="34592" xr:uid="{00000000-0005-0000-0000-000017870000}"/>
    <cellStyle name="Comma 6 2 8 3 4" xfId="34593" xr:uid="{00000000-0005-0000-0000-000018870000}"/>
    <cellStyle name="Comma 6 2 8 4" xfId="34594" xr:uid="{00000000-0005-0000-0000-000019870000}"/>
    <cellStyle name="Comma 6 2 8 4 2" xfId="34595" xr:uid="{00000000-0005-0000-0000-00001A870000}"/>
    <cellStyle name="Comma 6 2 8 5" xfId="34596" xr:uid="{00000000-0005-0000-0000-00001B870000}"/>
    <cellStyle name="Comma 6 2 8 6" xfId="34597" xr:uid="{00000000-0005-0000-0000-00001C870000}"/>
    <cellStyle name="Comma 6 2 9" xfId="34598" xr:uid="{00000000-0005-0000-0000-00001D870000}"/>
    <cellStyle name="Comma 6 2 9 2" xfId="34599" xr:uid="{00000000-0005-0000-0000-00001E870000}"/>
    <cellStyle name="Comma 6 2 9 2 2" xfId="34600" xr:uid="{00000000-0005-0000-0000-00001F870000}"/>
    <cellStyle name="Comma 6 2 9 3" xfId="34601" xr:uid="{00000000-0005-0000-0000-000020870000}"/>
    <cellStyle name="Comma 6 2 9 4" xfId="34602" xr:uid="{00000000-0005-0000-0000-000021870000}"/>
    <cellStyle name="Comma 6 3" xfId="34603" xr:uid="{00000000-0005-0000-0000-000022870000}"/>
    <cellStyle name="Comma 6 3 10" xfId="34604" xr:uid="{00000000-0005-0000-0000-000023870000}"/>
    <cellStyle name="Comma 6 3 10 2" xfId="34605" xr:uid="{00000000-0005-0000-0000-000024870000}"/>
    <cellStyle name="Comma 6 3 10 2 2" xfId="34606" xr:uid="{00000000-0005-0000-0000-000025870000}"/>
    <cellStyle name="Comma 6 3 10 3" xfId="34607" xr:uid="{00000000-0005-0000-0000-000026870000}"/>
    <cellStyle name="Comma 6 3 10 4" xfId="34608" xr:uid="{00000000-0005-0000-0000-000027870000}"/>
    <cellStyle name="Comma 6 3 11" xfId="34609" xr:uid="{00000000-0005-0000-0000-000028870000}"/>
    <cellStyle name="Comma 6 3 11 2" xfId="34610" xr:uid="{00000000-0005-0000-0000-000029870000}"/>
    <cellStyle name="Comma 6 3 12" xfId="34611" xr:uid="{00000000-0005-0000-0000-00002A870000}"/>
    <cellStyle name="Comma 6 3 13" xfId="34612" xr:uid="{00000000-0005-0000-0000-00002B870000}"/>
    <cellStyle name="Comma 6 3 2" xfId="34613" xr:uid="{00000000-0005-0000-0000-00002C870000}"/>
    <cellStyle name="Comma 6 3 2 2" xfId="34614" xr:uid="{00000000-0005-0000-0000-00002D870000}"/>
    <cellStyle name="Comma 6 3 2 3" xfId="34615" xr:uid="{00000000-0005-0000-0000-00002E870000}"/>
    <cellStyle name="Comma 6 3 2 4" xfId="34616" xr:uid="{00000000-0005-0000-0000-00002F870000}"/>
    <cellStyle name="Comma 6 3 2 5" xfId="34617" xr:uid="{00000000-0005-0000-0000-000030870000}"/>
    <cellStyle name="Comma 6 3 3" xfId="34618" xr:uid="{00000000-0005-0000-0000-000031870000}"/>
    <cellStyle name="Comma 6 3 4" xfId="34619" xr:uid="{00000000-0005-0000-0000-000032870000}"/>
    <cellStyle name="Comma 6 3 5" xfId="34620" xr:uid="{00000000-0005-0000-0000-000033870000}"/>
    <cellStyle name="Comma 6 3 6" xfId="34621" xr:uid="{00000000-0005-0000-0000-000034870000}"/>
    <cellStyle name="Comma 6 3 7" xfId="34622" xr:uid="{00000000-0005-0000-0000-000035870000}"/>
    <cellStyle name="Comma 6 3 8" xfId="34623" xr:uid="{00000000-0005-0000-0000-000036870000}"/>
    <cellStyle name="Comma 6 3 8 2" xfId="34624" xr:uid="{00000000-0005-0000-0000-000037870000}"/>
    <cellStyle name="Comma 6 3 8 2 2" xfId="34625" xr:uid="{00000000-0005-0000-0000-000038870000}"/>
    <cellStyle name="Comma 6 3 8 2 2 2" xfId="34626" xr:uid="{00000000-0005-0000-0000-000039870000}"/>
    <cellStyle name="Comma 6 3 8 2 3" xfId="34627" xr:uid="{00000000-0005-0000-0000-00003A870000}"/>
    <cellStyle name="Comma 6 3 8 2 4" xfId="34628" xr:uid="{00000000-0005-0000-0000-00003B870000}"/>
    <cellStyle name="Comma 6 3 8 3" xfId="34629" xr:uid="{00000000-0005-0000-0000-00003C870000}"/>
    <cellStyle name="Comma 6 3 8 3 2" xfId="34630" xr:uid="{00000000-0005-0000-0000-00003D870000}"/>
    <cellStyle name="Comma 6 3 8 3 2 2" xfId="34631" xr:uid="{00000000-0005-0000-0000-00003E870000}"/>
    <cellStyle name="Comma 6 3 8 3 3" xfId="34632" xr:uid="{00000000-0005-0000-0000-00003F870000}"/>
    <cellStyle name="Comma 6 3 8 3 4" xfId="34633" xr:uid="{00000000-0005-0000-0000-000040870000}"/>
    <cellStyle name="Comma 6 3 8 4" xfId="34634" xr:uid="{00000000-0005-0000-0000-000041870000}"/>
    <cellStyle name="Comma 6 3 8 4 2" xfId="34635" xr:uid="{00000000-0005-0000-0000-000042870000}"/>
    <cellStyle name="Comma 6 3 8 5" xfId="34636" xr:uid="{00000000-0005-0000-0000-000043870000}"/>
    <cellStyle name="Comma 6 3 8 6" xfId="34637" xr:uid="{00000000-0005-0000-0000-000044870000}"/>
    <cellStyle name="Comma 6 3 9" xfId="34638" xr:uid="{00000000-0005-0000-0000-000045870000}"/>
    <cellStyle name="Comma 6 3 9 2" xfId="34639" xr:uid="{00000000-0005-0000-0000-000046870000}"/>
    <cellStyle name="Comma 6 3 9 2 2" xfId="34640" xr:uid="{00000000-0005-0000-0000-000047870000}"/>
    <cellStyle name="Comma 6 3 9 3" xfId="34641" xr:uid="{00000000-0005-0000-0000-000048870000}"/>
    <cellStyle name="Comma 6 3 9 4" xfId="34642" xr:uid="{00000000-0005-0000-0000-000049870000}"/>
    <cellStyle name="Comma 6 4" xfId="34643" xr:uid="{00000000-0005-0000-0000-00004A870000}"/>
    <cellStyle name="Comma 6 4 2" xfId="34644" xr:uid="{00000000-0005-0000-0000-00004B870000}"/>
    <cellStyle name="Comma 6 4 2 2" xfId="34645" xr:uid="{00000000-0005-0000-0000-00004C870000}"/>
    <cellStyle name="Comma 6 4 2 3" xfId="34646" xr:uid="{00000000-0005-0000-0000-00004D870000}"/>
    <cellStyle name="Comma 6 4 3" xfId="34647" xr:uid="{00000000-0005-0000-0000-00004E870000}"/>
    <cellStyle name="Comma 6 4 4" xfId="34648" xr:uid="{00000000-0005-0000-0000-00004F870000}"/>
    <cellStyle name="Comma 6 4 5" xfId="34649" xr:uid="{00000000-0005-0000-0000-000050870000}"/>
    <cellStyle name="Comma 6 5" xfId="34650" xr:uid="{00000000-0005-0000-0000-000051870000}"/>
    <cellStyle name="Comma 6 5 2" xfId="34651" xr:uid="{00000000-0005-0000-0000-000052870000}"/>
    <cellStyle name="Comma 6 5 2 2" xfId="34652" xr:uid="{00000000-0005-0000-0000-000053870000}"/>
    <cellStyle name="Comma 6 5 2 3" xfId="34653" xr:uid="{00000000-0005-0000-0000-000054870000}"/>
    <cellStyle name="Comma 6 5 3" xfId="34654" xr:uid="{00000000-0005-0000-0000-000055870000}"/>
    <cellStyle name="Comma 6 5 4" xfId="34655" xr:uid="{00000000-0005-0000-0000-000056870000}"/>
    <cellStyle name="Comma 6 6" xfId="34656" xr:uid="{00000000-0005-0000-0000-000057870000}"/>
    <cellStyle name="Comma 6 6 2" xfId="34657" xr:uid="{00000000-0005-0000-0000-000058870000}"/>
    <cellStyle name="Comma 6 6 2 2" xfId="34658" xr:uid="{00000000-0005-0000-0000-000059870000}"/>
    <cellStyle name="Comma 6 6 2 2 2" xfId="34659" xr:uid="{00000000-0005-0000-0000-00005A870000}"/>
    <cellStyle name="Comma 6 6 2 2 3" xfId="34660" xr:uid="{00000000-0005-0000-0000-00005B870000}"/>
    <cellStyle name="Comma 6 6 2 3" xfId="34661" xr:uid="{00000000-0005-0000-0000-00005C870000}"/>
    <cellStyle name="Comma 6 6 2 3 2" xfId="34662" xr:uid="{00000000-0005-0000-0000-00005D870000}"/>
    <cellStyle name="Comma 6 6 2 4" xfId="34663" xr:uid="{00000000-0005-0000-0000-00005E870000}"/>
    <cellStyle name="Comma 6 6 2 5" xfId="34664" xr:uid="{00000000-0005-0000-0000-00005F870000}"/>
    <cellStyle name="Comma 6 6 3" xfId="34665" xr:uid="{00000000-0005-0000-0000-000060870000}"/>
    <cellStyle name="Comma 6 6 3 2" xfId="34666" xr:uid="{00000000-0005-0000-0000-000061870000}"/>
    <cellStyle name="Comma 6 6 3 2 2" xfId="34667" xr:uid="{00000000-0005-0000-0000-000062870000}"/>
    <cellStyle name="Comma 6 6 3 3" xfId="34668" xr:uid="{00000000-0005-0000-0000-000063870000}"/>
    <cellStyle name="Comma 6 6 3 4" xfId="34669" xr:uid="{00000000-0005-0000-0000-000064870000}"/>
    <cellStyle name="Comma 6 6 3 5" xfId="34670" xr:uid="{00000000-0005-0000-0000-000065870000}"/>
    <cellStyle name="Comma 6 6 4" xfId="34671" xr:uid="{00000000-0005-0000-0000-000066870000}"/>
    <cellStyle name="Comma 6 6 4 2" xfId="34672" xr:uid="{00000000-0005-0000-0000-000067870000}"/>
    <cellStyle name="Comma 6 6 4 3" xfId="34673" xr:uid="{00000000-0005-0000-0000-000068870000}"/>
    <cellStyle name="Comma 6 6 5" xfId="34674" xr:uid="{00000000-0005-0000-0000-000069870000}"/>
    <cellStyle name="Comma 6 6 6" xfId="34675" xr:uid="{00000000-0005-0000-0000-00006A870000}"/>
    <cellStyle name="Comma 6 6 7" xfId="34676" xr:uid="{00000000-0005-0000-0000-00006B870000}"/>
    <cellStyle name="Comma 6 7" xfId="34677" xr:uid="{00000000-0005-0000-0000-00006C870000}"/>
    <cellStyle name="Comma 6 7 2" xfId="34678" xr:uid="{00000000-0005-0000-0000-00006D870000}"/>
    <cellStyle name="Comma 6 7 2 2" xfId="34679" xr:uid="{00000000-0005-0000-0000-00006E870000}"/>
    <cellStyle name="Comma 6 7 2 2 2" xfId="34680" xr:uid="{00000000-0005-0000-0000-00006F870000}"/>
    <cellStyle name="Comma 6 7 2 2 3" xfId="34681" xr:uid="{00000000-0005-0000-0000-000070870000}"/>
    <cellStyle name="Comma 6 7 2 3" xfId="34682" xr:uid="{00000000-0005-0000-0000-000071870000}"/>
    <cellStyle name="Comma 6 7 2 3 2" xfId="34683" xr:uid="{00000000-0005-0000-0000-000072870000}"/>
    <cellStyle name="Comma 6 7 2 4" xfId="34684" xr:uid="{00000000-0005-0000-0000-000073870000}"/>
    <cellStyle name="Comma 6 7 2 5" xfId="34685" xr:uid="{00000000-0005-0000-0000-000074870000}"/>
    <cellStyle name="Comma 6 7 3" xfId="34686" xr:uid="{00000000-0005-0000-0000-000075870000}"/>
    <cellStyle name="Comma 6 7 3 2" xfId="34687" xr:uid="{00000000-0005-0000-0000-000076870000}"/>
    <cellStyle name="Comma 6 7 3 2 2" xfId="34688" xr:uid="{00000000-0005-0000-0000-000077870000}"/>
    <cellStyle name="Comma 6 7 3 3" xfId="34689" xr:uid="{00000000-0005-0000-0000-000078870000}"/>
    <cellStyle name="Comma 6 7 3 4" xfId="34690" xr:uid="{00000000-0005-0000-0000-000079870000}"/>
    <cellStyle name="Comma 6 7 3 5" xfId="34691" xr:uid="{00000000-0005-0000-0000-00007A870000}"/>
    <cellStyle name="Comma 6 7 4" xfId="34692" xr:uid="{00000000-0005-0000-0000-00007B870000}"/>
    <cellStyle name="Comma 6 7 4 2" xfId="34693" xr:uid="{00000000-0005-0000-0000-00007C870000}"/>
    <cellStyle name="Comma 6 7 4 3" xfId="34694" xr:uid="{00000000-0005-0000-0000-00007D870000}"/>
    <cellStyle name="Comma 6 7 5" xfId="34695" xr:uid="{00000000-0005-0000-0000-00007E870000}"/>
    <cellStyle name="Comma 6 7 6" xfId="34696" xr:uid="{00000000-0005-0000-0000-00007F870000}"/>
    <cellStyle name="Comma 6 7 7" xfId="34697" xr:uid="{00000000-0005-0000-0000-000080870000}"/>
    <cellStyle name="Comma 6 8" xfId="34698" xr:uid="{00000000-0005-0000-0000-000081870000}"/>
    <cellStyle name="Comma 6 9" xfId="34699" xr:uid="{00000000-0005-0000-0000-000082870000}"/>
    <cellStyle name="Comma 60" xfId="34700" xr:uid="{00000000-0005-0000-0000-000083870000}"/>
    <cellStyle name="Comma 60 2" xfId="34701" xr:uid="{00000000-0005-0000-0000-000084870000}"/>
    <cellStyle name="Comma 61" xfId="34702" xr:uid="{00000000-0005-0000-0000-000085870000}"/>
    <cellStyle name="Comma 61 2" xfId="34703" xr:uid="{00000000-0005-0000-0000-000086870000}"/>
    <cellStyle name="Comma 62" xfId="34704" xr:uid="{00000000-0005-0000-0000-000087870000}"/>
    <cellStyle name="Comma 62 2" xfId="34705" xr:uid="{00000000-0005-0000-0000-000088870000}"/>
    <cellStyle name="Comma 63" xfId="34706" xr:uid="{00000000-0005-0000-0000-000089870000}"/>
    <cellStyle name="Comma 63 2" xfId="34707" xr:uid="{00000000-0005-0000-0000-00008A870000}"/>
    <cellStyle name="Comma 64" xfId="34708" xr:uid="{00000000-0005-0000-0000-00008B870000}"/>
    <cellStyle name="Comma 64 2" xfId="34709" xr:uid="{00000000-0005-0000-0000-00008C870000}"/>
    <cellStyle name="Comma 65" xfId="34710" xr:uid="{00000000-0005-0000-0000-00008D870000}"/>
    <cellStyle name="Comma 65 2" xfId="34711" xr:uid="{00000000-0005-0000-0000-00008E870000}"/>
    <cellStyle name="Comma 66" xfId="34712" xr:uid="{00000000-0005-0000-0000-00008F870000}"/>
    <cellStyle name="Comma 66 2" xfId="34713" xr:uid="{00000000-0005-0000-0000-000090870000}"/>
    <cellStyle name="Comma 67" xfId="34714" xr:uid="{00000000-0005-0000-0000-000091870000}"/>
    <cellStyle name="Comma 67 2" xfId="34715" xr:uid="{00000000-0005-0000-0000-000092870000}"/>
    <cellStyle name="Comma 68" xfId="34716" xr:uid="{00000000-0005-0000-0000-000093870000}"/>
    <cellStyle name="Comma 68 2" xfId="34717" xr:uid="{00000000-0005-0000-0000-000094870000}"/>
    <cellStyle name="Comma 69" xfId="34718" xr:uid="{00000000-0005-0000-0000-000095870000}"/>
    <cellStyle name="Comma 69 2" xfId="34719" xr:uid="{00000000-0005-0000-0000-000096870000}"/>
    <cellStyle name="Comma 7" xfId="34720" xr:uid="{00000000-0005-0000-0000-000097870000}"/>
    <cellStyle name="Comma 7 10" xfId="34721" xr:uid="{00000000-0005-0000-0000-000098870000}"/>
    <cellStyle name="Comma 7 11" xfId="34722" xr:uid="{00000000-0005-0000-0000-000099870000}"/>
    <cellStyle name="Comma 7 12" xfId="34723" xr:uid="{00000000-0005-0000-0000-00009A870000}"/>
    <cellStyle name="Comma 7 13" xfId="34724" xr:uid="{00000000-0005-0000-0000-00009B870000}"/>
    <cellStyle name="Comma 7 13 2" xfId="34725" xr:uid="{00000000-0005-0000-0000-00009C870000}"/>
    <cellStyle name="Comma 7 13 3" xfId="34726" xr:uid="{00000000-0005-0000-0000-00009D870000}"/>
    <cellStyle name="Comma 7 14" xfId="34727" xr:uid="{00000000-0005-0000-0000-00009E870000}"/>
    <cellStyle name="Comma 7 15" xfId="34728" xr:uid="{00000000-0005-0000-0000-00009F870000}"/>
    <cellStyle name="Comma 7 16" xfId="34729" xr:uid="{00000000-0005-0000-0000-0000A0870000}"/>
    <cellStyle name="Comma 7 2" xfId="34730" xr:uid="{00000000-0005-0000-0000-0000A1870000}"/>
    <cellStyle name="Comma 7 2 10" xfId="34731" xr:uid="{00000000-0005-0000-0000-0000A2870000}"/>
    <cellStyle name="Comma 7 2 10 2" xfId="34732" xr:uid="{00000000-0005-0000-0000-0000A3870000}"/>
    <cellStyle name="Comma 7 2 10 2 2" xfId="34733" xr:uid="{00000000-0005-0000-0000-0000A4870000}"/>
    <cellStyle name="Comma 7 2 10 3" xfId="34734" xr:uid="{00000000-0005-0000-0000-0000A5870000}"/>
    <cellStyle name="Comma 7 2 10 4" xfId="34735" xr:uid="{00000000-0005-0000-0000-0000A6870000}"/>
    <cellStyle name="Comma 7 2 11" xfId="34736" xr:uid="{00000000-0005-0000-0000-0000A7870000}"/>
    <cellStyle name="Comma 7 2 11 2" xfId="34737" xr:uid="{00000000-0005-0000-0000-0000A8870000}"/>
    <cellStyle name="Comma 7 2 11 2 2" xfId="34738" xr:uid="{00000000-0005-0000-0000-0000A9870000}"/>
    <cellStyle name="Comma 7 2 11 3" xfId="34739" xr:uid="{00000000-0005-0000-0000-0000AA870000}"/>
    <cellStyle name="Comma 7 2 11 4" xfId="34740" xr:uid="{00000000-0005-0000-0000-0000AB870000}"/>
    <cellStyle name="Comma 7 2 12" xfId="34741" xr:uid="{00000000-0005-0000-0000-0000AC870000}"/>
    <cellStyle name="Comma 7 2 12 2" xfId="34742" xr:uid="{00000000-0005-0000-0000-0000AD870000}"/>
    <cellStyle name="Comma 7 2 13" xfId="34743" xr:uid="{00000000-0005-0000-0000-0000AE870000}"/>
    <cellStyle name="Comma 7 2 14" xfId="34744" xr:uid="{00000000-0005-0000-0000-0000AF870000}"/>
    <cellStyle name="Comma 7 2 2" xfId="34745" xr:uid="{00000000-0005-0000-0000-0000B0870000}"/>
    <cellStyle name="Comma 7 2 2 10" xfId="34746" xr:uid="{00000000-0005-0000-0000-0000B1870000}"/>
    <cellStyle name="Comma 7 2 2 10 2" xfId="34747" xr:uid="{00000000-0005-0000-0000-0000B2870000}"/>
    <cellStyle name="Comma 7 2 2 11" xfId="34748" xr:uid="{00000000-0005-0000-0000-0000B3870000}"/>
    <cellStyle name="Comma 7 2 2 12" xfId="34749" xr:uid="{00000000-0005-0000-0000-0000B4870000}"/>
    <cellStyle name="Comma 7 2 2 2" xfId="34750" xr:uid="{00000000-0005-0000-0000-0000B5870000}"/>
    <cellStyle name="Comma 7 2 2 3" xfId="34751" xr:uid="{00000000-0005-0000-0000-0000B6870000}"/>
    <cellStyle name="Comma 7 2 2 4" xfId="34752" xr:uid="{00000000-0005-0000-0000-0000B7870000}"/>
    <cellStyle name="Comma 7 2 2 5" xfId="34753" xr:uid="{00000000-0005-0000-0000-0000B8870000}"/>
    <cellStyle name="Comma 7 2 2 6" xfId="34754" xr:uid="{00000000-0005-0000-0000-0000B9870000}"/>
    <cellStyle name="Comma 7 2 2 7" xfId="34755" xr:uid="{00000000-0005-0000-0000-0000BA870000}"/>
    <cellStyle name="Comma 7 2 2 7 2" xfId="34756" xr:uid="{00000000-0005-0000-0000-0000BB870000}"/>
    <cellStyle name="Comma 7 2 2 7 2 2" xfId="34757" xr:uid="{00000000-0005-0000-0000-0000BC870000}"/>
    <cellStyle name="Comma 7 2 2 7 2 2 2" xfId="34758" xr:uid="{00000000-0005-0000-0000-0000BD870000}"/>
    <cellStyle name="Comma 7 2 2 7 2 3" xfId="34759" xr:uid="{00000000-0005-0000-0000-0000BE870000}"/>
    <cellStyle name="Comma 7 2 2 7 2 4" xfId="34760" xr:uid="{00000000-0005-0000-0000-0000BF870000}"/>
    <cellStyle name="Comma 7 2 2 7 3" xfId="34761" xr:uid="{00000000-0005-0000-0000-0000C0870000}"/>
    <cellStyle name="Comma 7 2 2 7 3 2" xfId="34762" xr:uid="{00000000-0005-0000-0000-0000C1870000}"/>
    <cellStyle name="Comma 7 2 2 7 3 2 2" xfId="34763" xr:uid="{00000000-0005-0000-0000-0000C2870000}"/>
    <cellStyle name="Comma 7 2 2 7 3 3" xfId="34764" xr:uid="{00000000-0005-0000-0000-0000C3870000}"/>
    <cellStyle name="Comma 7 2 2 7 3 4" xfId="34765" xr:uid="{00000000-0005-0000-0000-0000C4870000}"/>
    <cellStyle name="Comma 7 2 2 7 4" xfId="34766" xr:uid="{00000000-0005-0000-0000-0000C5870000}"/>
    <cellStyle name="Comma 7 2 2 7 4 2" xfId="34767" xr:uid="{00000000-0005-0000-0000-0000C6870000}"/>
    <cellStyle name="Comma 7 2 2 7 5" xfId="34768" xr:uid="{00000000-0005-0000-0000-0000C7870000}"/>
    <cellStyle name="Comma 7 2 2 7 6" xfId="34769" xr:uid="{00000000-0005-0000-0000-0000C8870000}"/>
    <cellStyle name="Comma 7 2 2 8" xfId="34770" xr:uid="{00000000-0005-0000-0000-0000C9870000}"/>
    <cellStyle name="Comma 7 2 2 8 2" xfId="34771" xr:uid="{00000000-0005-0000-0000-0000CA870000}"/>
    <cellStyle name="Comma 7 2 2 8 2 2" xfId="34772" xr:uid="{00000000-0005-0000-0000-0000CB870000}"/>
    <cellStyle name="Comma 7 2 2 8 3" xfId="34773" xr:uid="{00000000-0005-0000-0000-0000CC870000}"/>
    <cellStyle name="Comma 7 2 2 8 4" xfId="34774" xr:uid="{00000000-0005-0000-0000-0000CD870000}"/>
    <cellStyle name="Comma 7 2 2 9" xfId="34775" xr:uid="{00000000-0005-0000-0000-0000CE870000}"/>
    <cellStyle name="Comma 7 2 2 9 2" xfId="34776" xr:uid="{00000000-0005-0000-0000-0000CF870000}"/>
    <cellStyle name="Comma 7 2 2 9 2 2" xfId="34777" xr:uid="{00000000-0005-0000-0000-0000D0870000}"/>
    <cellStyle name="Comma 7 2 2 9 3" xfId="34778" xr:uid="{00000000-0005-0000-0000-0000D1870000}"/>
    <cellStyle name="Comma 7 2 2 9 4" xfId="34779" xr:uid="{00000000-0005-0000-0000-0000D2870000}"/>
    <cellStyle name="Comma 7 2 3" xfId="34780" xr:uid="{00000000-0005-0000-0000-0000D3870000}"/>
    <cellStyle name="Comma 7 2 4" xfId="34781" xr:uid="{00000000-0005-0000-0000-0000D4870000}"/>
    <cellStyle name="Comma 7 2 5" xfId="34782" xr:uid="{00000000-0005-0000-0000-0000D5870000}"/>
    <cellStyle name="Comma 7 2 6" xfId="34783" xr:uid="{00000000-0005-0000-0000-0000D6870000}"/>
    <cellStyle name="Comma 7 2 7" xfId="34784" xr:uid="{00000000-0005-0000-0000-0000D7870000}"/>
    <cellStyle name="Comma 7 2 8" xfId="34785" xr:uid="{00000000-0005-0000-0000-0000D8870000}"/>
    <cellStyle name="Comma 7 2 8 2" xfId="34786" xr:uid="{00000000-0005-0000-0000-0000D9870000}"/>
    <cellStyle name="Comma 7 2 8 2 2" xfId="34787" xr:uid="{00000000-0005-0000-0000-0000DA870000}"/>
    <cellStyle name="Comma 7 2 8 2 2 2" xfId="34788" xr:uid="{00000000-0005-0000-0000-0000DB870000}"/>
    <cellStyle name="Comma 7 2 8 2 3" xfId="34789" xr:uid="{00000000-0005-0000-0000-0000DC870000}"/>
    <cellStyle name="Comma 7 2 8 2 4" xfId="34790" xr:uid="{00000000-0005-0000-0000-0000DD870000}"/>
    <cellStyle name="Comma 7 2 8 3" xfId="34791" xr:uid="{00000000-0005-0000-0000-0000DE870000}"/>
    <cellStyle name="Comma 7 2 8 3 2" xfId="34792" xr:uid="{00000000-0005-0000-0000-0000DF870000}"/>
    <cellStyle name="Comma 7 2 8 3 2 2" xfId="34793" xr:uid="{00000000-0005-0000-0000-0000E0870000}"/>
    <cellStyle name="Comma 7 2 8 3 3" xfId="34794" xr:uid="{00000000-0005-0000-0000-0000E1870000}"/>
    <cellStyle name="Comma 7 2 8 3 4" xfId="34795" xr:uid="{00000000-0005-0000-0000-0000E2870000}"/>
    <cellStyle name="Comma 7 2 8 4" xfId="34796" xr:uid="{00000000-0005-0000-0000-0000E3870000}"/>
    <cellStyle name="Comma 7 2 8 4 2" xfId="34797" xr:uid="{00000000-0005-0000-0000-0000E4870000}"/>
    <cellStyle name="Comma 7 2 8 5" xfId="34798" xr:uid="{00000000-0005-0000-0000-0000E5870000}"/>
    <cellStyle name="Comma 7 2 8 6" xfId="34799" xr:uid="{00000000-0005-0000-0000-0000E6870000}"/>
    <cellStyle name="Comma 7 2 9" xfId="34800" xr:uid="{00000000-0005-0000-0000-0000E7870000}"/>
    <cellStyle name="Comma 7 2 9 2" xfId="34801" xr:uid="{00000000-0005-0000-0000-0000E8870000}"/>
    <cellStyle name="Comma 7 2 9 2 2" xfId="34802" xr:uid="{00000000-0005-0000-0000-0000E9870000}"/>
    <cellStyle name="Comma 7 2 9 2 2 2" xfId="34803" xr:uid="{00000000-0005-0000-0000-0000EA870000}"/>
    <cellStyle name="Comma 7 2 9 2 3" xfId="34804" xr:uid="{00000000-0005-0000-0000-0000EB870000}"/>
    <cellStyle name="Comma 7 2 9 2 4" xfId="34805" xr:uid="{00000000-0005-0000-0000-0000EC870000}"/>
    <cellStyle name="Comma 7 2 9 3" xfId="34806" xr:uid="{00000000-0005-0000-0000-0000ED870000}"/>
    <cellStyle name="Comma 7 2 9 3 2" xfId="34807" xr:uid="{00000000-0005-0000-0000-0000EE870000}"/>
    <cellStyle name="Comma 7 2 9 3 2 2" xfId="34808" xr:uid="{00000000-0005-0000-0000-0000EF870000}"/>
    <cellStyle name="Comma 7 2 9 3 3" xfId="34809" xr:uid="{00000000-0005-0000-0000-0000F0870000}"/>
    <cellStyle name="Comma 7 2 9 3 4" xfId="34810" xr:uid="{00000000-0005-0000-0000-0000F1870000}"/>
    <cellStyle name="Comma 7 2 9 4" xfId="34811" xr:uid="{00000000-0005-0000-0000-0000F2870000}"/>
    <cellStyle name="Comma 7 2 9 4 2" xfId="34812" xr:uid="{00000000-0005-0000-0000-0000F3870000}"/>
    <cellStyle name="Comma 7 2 9 5" xfId="34813" xr:uid="{00000000-0005-0000-0000-0000F4870000}"/>
    <cellStyle name="Comma 7 2 9 6" xfId="34814" xr:uid="{00000000-0005-0000-0000-0000F5870000}"/>
    <cellStyle name="Comma 7 3" xfId="34815" xr:uid="{00000000-0005-0000-0000-0000F6870000}"/>
    <cellStyle name="Comma 7 3 10" xfId="34816" xr:uid="{00000000-0005-0000-0000-0000F7870000}"/>
    <cellStyle name="Comma 7 3 10 2" xfId="34817" xr:uid="{00000000-0005-0000-0000-0000F8870000}"/>
    <cellStyle name="Comma 7 3 10 2 2" xfId="34818" xr:uid="{00000000-0005-0000-0000-0000F9870000}"/>
    <cellStyle name="Comma 7 3 10 3" xfId="34819" xr:uid="{00000000-0005-0000-0000-0000FA870000}"/>
    <cellStyle name="Comma 7 3 10 4" xfId="34820" xr:uid="{00000000-0005-0000-0000-0000FB870000}"/>
    <cellStyle name="Comma 7 3 11" xfId="34821" xr:uid="{00000000-0005-0000-0000-0000FC870000}"/>
    <cellStyle name="Comma 7 3 11 2" xfId="34822" xr:uid="{00000000-0005-0000-0000-0000FD870000}"/>
    <cellStyle name="Comma 7 3 12" xfId="34823" xr:uid="{00000000-0005-0000-0000-0000FE870000}"/>
    <cellStyle name="Comma 7 3 13" xfId="34824" xr:uid="{00000000-0005-0000-0000-0000FF870000}"/>
    <cellStyle name="Comma 7 3 2" xfId="34825" xr:uid="{00000000-0005-0000-0000-000000880000}"/>
    <cellStyle name="Comma 7 3 2 2" xfId="34826" xr:uid="{00000000-0005-0000-0000-000001880000}"/>
    <cellStyle name="Comma 7 3 2 3" xfId="34827" xr:uid="{00000000-0005-0000-0000-000002880000}"/>
    <cellStyle name="Comma 7 3 2 4" xfId="34828" xr:uid="{00000000-0005-0000-0000-000003880000}"/>
    <cellStyle name="Comma 7 3 2 5" xfId="34829" xr:uid="{00000000-0005-0000-0000-000004880000}"/>
    <cellStyle name="Comma 7 3 3" xfId="34830" xr:uid="{00000000-0005-0000-0000-000005880000}"/>
    <cellStyle name="Comma 7 3 4" xfId="34831" xr:uid="{00000000-0005-0000-0000-000006880000}"/>
    <cellStyle name="Comma 7 3 5" xfId="34832" xr:uid="{00000000-0005-0000-0000-000007880000}"/>
    <cellStyle name="Comma 7 3 6" xfId="34833" xr:uid="{00000000-0005-0000-0000-000008880000}"/>
    <cellStyle name="Comma 7 3 7" xfId="34834" xr:uid="{00000000-0005-0000-0000-000009880000}"/>
    <cellStyle name="Comma 7 3 8" xfId="34835" xr:uid="{00000000-0005-0000-0000-00000A880000}"/>
    <cellStyle name="Comma 7 3 8 2" xfId="34836" xr:uid="{00000000-0005-0000-0000-00000B880000}"/>
    <cellStyle name="Comma 7 3 8 2 2" xfId="34837" xr:uid="{00000000-0005-0000-0000-00000C880000}"/>
    <cellStyle name="Comma 7 3 8 2 2 2" xfId="34838" xr:uid="{00000000-0005-0000-0000-00000D880000}"/>
    <cellStyle name="Comma 7 3 8 2 3" xfId="34839" xr:uid="{00000000-0005-0000-0000-00000E880000}"/>
    <cellStyle name="Comma 7 3 8 2 4" xfId="34840" xr:uid="{00000000-0005-0000-0000-00000F880000}"/>
    <cellStyle name="Comma 7 3 8 3" xfId="34841" xr:uid="{00000000-0005-0000-0000-000010880000}"/>
    <cellStyle name="Comma 7 3 8 3 2" xfId="34842" xr:uid="{00000000-0005-0000-0000-000011880000}"/>
    <cellStyle name="Comma 7 3 8 3 2 2" xfId="34843" xr:uid="{00000000-0005-0000-0000-000012880000}"/>
    <cellStyle name="Comma 7 3 8 3 3" xfId="34844" xr:uid="{00000000-0005-0000-0000-000013880000}"/>
    <cellStyle name="Comma 7 3 8 3 4" xfId="34845" xr:uid="{00000000-0005-0000-0000-000014880000}"/>
    <cellStyle name="Comma 7 3 8 4" xfId="34846" xr:uid="{00000000-0005-0000-0000-000015880000}"/>
    <cellStyle name="Comma 7 3 8 4 2" xfId="34847" xr:uid="{00000000-0005-0000-0000-000016880000}"/>
    <cellStyle name="Comma 7 3 8 5" xfId="34848" xr:uid="{00000000-0005-0000-0000-000017880000}"/>
    <cellStyle name="Comma 7 3 8 6" xfId="34849" xr:uid="{00000000-0005-0000-0000-000018880000}"/>
    <cellStyle name="Comma 7 3 9" xfId="34850" xr:uid="{00000000-0005-0000-0000-000019880000}"/>
    <cellStyle name="Comma 7 3 9 2" xfId="34851" xr:uid="{00000000-0005-0000-0000-00001A880000}"/>
    <cellStyle name="Comma 7 3 9 2 2" xfId="34852" xr:uid="{00000000-0005-0000-0000-00001B880000}"/>
    <cellStyle name="Comma 7 3 9 3" xfId="34853" xr:uid="{00000000-0005-0000-0000-00001C880000}"/>
    <cellStyle name="Comma 7 3 9 4" xfId="34854" xr:uid="{00000000-0005-0000-0000-00001D880000}"/>
    <cellStyle name="Comma 7 4" xfId="34855" xr:uid="{00000000-0005-0000-0000-00001E880000}"/>
    <cellStyle name="Comma 7 4 2" xfId="34856" xr:uid="{00000000-0005-0000-0000-00001F880000}"/>
    <cellStyle name="Comma 7 4 2 2" xfId="34857" xr:uid="{00000000-0005-0000-0000-000020880000}"/>
    <cellStyle name="Comma 7 4 2 3" xfId="34858" xr:uid="{00000000-0005-0000-0000-000021880000}"/>
    <cellStyle name="Comma 7 4 3" xfId="34859" xr:uid="{00000000-0005-0000-0000-000022880000}"/>
    <cellStyle name="Comma 7 4 4" xfId="34860" xr:uid="{00000000-0005-0000-0000-000023880000}"/>
    <cellStyle name="Comma 7 4 5" xfId="34861" xr:uid="{00000000-0005-0000-0000-000024880000}"/>
    <cellStyle name="Comma 7 5" xfId="34862" xr:uid="{00000000-0005-0000-0000-000025880000}"/>
    <cellStyle name="Comma 7 5 2" xfId="34863" xr:uid="{00000000-0005-0000-0000-000026880000}"/>
    <cellStyle name="Comma 7 5 2 2" xfId="34864" xr:uid="{00000000-0005-0000-0000-000027880000}"/>
    <cellStyle name="Comma 7 5 2 3" xfId="34865" xr:uid="{00000000-0005-0000-0000-000028880000}"/>
    <cellStyle name="Comma 7 5 3" xfId="34866" xr:uid="{00000000-0005-0000-0000-000029880000}"/>
    <cellStyle name="Comma 7 5 4" xfId="34867" xr:uid="{00000000-0005-0000-0000-00002A880000}"/>
    <cellStyle name="Comma 7 6" xfId="34868" xr:uid="{00000000-0005-0000-0000-00002B880000}"/>
    <cellStyle name="Comma 7 6 2" xfId="34869" xr:uid="{00000000-0005-0000-0000-00002C880000}"/>
    <cellStyle name="Comma 7 6 2 2" xfId="34870" xr:uid="{00000000-0005-0000-0000-00002D880000}"/>
    <cellStyle name="Comma 7 6 2 2 2" xfId="34871" xr:uid="{00000000-0005-0000-0000-00002E880000}"/>
    <cellStyle name="Comma 7 6 2 3" xfId="34872" xr:uid="{00000000-0005-0000-0000-00002F880000}"/>
    <cellStyle name="Comma 7 6 2 4" xfId="34873" xr:uid="{00000000-0005-0000-0000-000030880000}"/>
    <cellStyle name="Comma 7 6 3" xfId="34874" xr:uid="{00000000-0005-0000-0000-000031880000}"/>
    <cellStyle name="Comma 7 6 3 2" xfId="34875" xr:uid="{00000000-0005-0000-0000-000032880000}"/>
    <cellStyle name="Comma 7 6 3 2 2" xfId="34876" xr:uid="{00000000-0005-0000-0000-000033880000}"/>
    <cellStyle name="Comma 7 6 3 3" xfId="34877" xr:uid="{00000000-0005-0000-0000-000034880000}"/>
    <cellStyle name="Comma 7 6 3 4" xfId="34878" xr:uid="{00000000-0005-0000-0000-000035880000}"/>
    <cellStyle name="Comma 7 6 4" xfId="34879" xr:uid="{00000000-0005-0000-0000-000036880000}"/>
    <cellStyle name="Comma 7 6 4 2" xfId="34880" xr:uid="{00000000-0005-0000-0000-000037880000}"/>
    <cellStyle name="Comma 7 6 5" xfId="34881" xr:uid="{00000000-0005-0000-0000-000038880000}"/>
    <cellStyle name="Comma 7 6 6" xfId="34882" xr:uid="{00000000-0005-0000-0000-000039880000}"/>
    <cellStyle name="Comma 7 6 7" xfId="34883" xr:uid="{00000000-0005-0000-0000-00003A880000}"/>
    <cellStyle name="Comma 7 7" xfId="34884" xr:uid="{00000000-0005-0000-0000-00003B880000}"/>
    <cellStyle name="Comma 7 7 2" xfId="34885" xr:uid="{00000000-0005-0000-0000-00003C880000}"/>
    <cellStyle name="Comma 7 7 2 2" xfId="34886" xr:uid="{00000000-0005-0000-0000-00003D880000}"/>
    <cellStyle name="Comma 7 7 2 2 2" xfId="34887" xr:uid="{00000000-0005-0000-0000-00003E880000}"/>
    <cellStyle name="Comma 7 7 2 3" xfId="34888" xr:uid="{00000000-0005-0000-0000-00003F880000}"/>
    <cellStyle name="Comma 7 7 2 4" xfId="34889" xr:uid="{00000000-0005-0000-0000-000040880000}"/>
    <cellStyle name="Comma 7 7 3" xfId="34890" xr:uid="{00000000-0005-0000-0000-000041880000}"/>
    <cellStyle name="Comma 7 7 3 2" xfId="34891" xr:uid="{00000000-0005-0000-0000-000042880000}"/>
    <cellStyle name="Comma 7 7 3 2 2" xfId="34892" xr:uid="{00000000-0005-0000-0000-000043880000}"/>
    <cellStyle name="Comma 7 7 3 3" xfId="34893" xr:uid="{00000000-0005-0000-0000-000044880000}"/>
    <cellStyle name="Comma 7 7 3 4" xfId="34894" xr:uid="{00000000-0005-0000-0000-000045880000}"/>
    <cellStyle name="Comma 7 7 4" xfId="34895" xr:uid="{00000000-0005-0000-0000-000046880000}"/>
    <cellStyle name="Comma 7 7 4 2" xfId="34896" xr:uid="{00000000-0005-0000-0000-000047880000}"/>
    <cellStyle name="Comma 7 7 5" xfId="34897" xr:uid="{00000000-0005-0000-0000-000048880000}"/>
    <cellStyle name="Comma 7 7 6" xfId="34898" xr:uid="{00000000-0005-0000-0000-000049880000}"/>
    <cellStyle name="Comma 7 7 7" xfId="34899" xr:uid="{00000000-0005-0000-0000-00004A880000}"/>
    <cellStyle name="Comma 7 8" xfId="34900" xr:uid="{00000000-0005-0000-0000-00004B880000}"/>
    <cellStyle name="Comma 7 8 2" xfId="34901" xr:uid="{00000000-0005-0000-0000-00004C880000}"/>
    <cellStyle name="Comma 7 8 3" xfId="34902" xr:uid="{00000000-0005-0000-0000-00004D880000}"/>
    <cellStyle name="Comma 7 8 4" xfId="34903" xr:uid="{00000000-0005-0000-0000-00004E880000}"/>
    <cellStyle name="Comma 7 9" xfId="34904" xr:uid="{00000000-0005-0000-0000-00004F880000}"/>
    <cellStyle name="Comma 70" xfId="34905" xr:uid="{00000000-0005-0000-0000-000050880000}"/>
    <cellStyle name="Comma 70 2" xfId="34906" xr:uid="{00000000-0005-0000-0000-000051880000}"/>
    <cellStyle name="Comma 71" xfId="34907" xr:uid="{00000000-0005-0000-0000-000052880000}"/>
    <cellStyle name="Comma 71 2" xfId="34908" xr:uid="{00000000-0005-0000-0000-000053880000}"/>
    <cellStyle name="Comma 72" xfId="34909" xr:uid="{00000000-0005-0000-0000-000054880000}"/>
    <cellStyle name="Comma 72 2" xfId="34910" xr:uid="{00000000-0005-0000-0000-000055880000}"/>
    <cellStyle name="Comma 73" xfId="34911" xr:uid="{00000000-0005-0000-0000-000056880000}"/>
    <cellStyle name="Comma 73 2" xfId="34912" xr:uid="{00000000-0005-0000-0000-000057880000}"/>
    <cellStyle name="Comma 74" xfId="34913" xr:uid="{00000000-0005-0000-0000-000058880000}"/>
    <cellStyle name="Comma 74 2" xfId="34914" xr:uid="{00000000-0005-0000-0000-000059880000}"/>
    <cellStyle name="Comma 743" xfId="34915" xr:uid="{00000000-0005-0000-0000-00005A880000}"/>
    <cellStyle name="Comma 743 2" xfId="34916" xr:uid="{00000000-0005-0000-0000-00005B880000}"/>
    <cellStyle name="Comma 743 2 2" xfId="34917" xr:uid="{00000000-0005-0000-0000-00005C880000}"/>
    <cellStyle name="Comma 743 3" xfId="34918" xr:uid="{00000000-0005-0000-0000-00005D880000}"/>
    <cellStyle name="Comma 75" xfId="34919" xr:uid="{00000000-0005-0000-0000-00005E880000}"/>
    <cellStyle name="Comma 75 2" xfId="34920" xr:uid="{00000000-0005-0000-0000-00005F880000}"/>
    <cellStyle name="Comma 76" xfId="34921" xr:uid="{00000000-0005-0000-0000-000060880000}"/>
    <cellStyle name="Comma 76 2" xfId="34922" xr:uid="{00000000-0005-0000-0000-000061880000}"/>
    <cellStyle name="Comma 77" xfId="34923" xr:uid="{00000000-0005-0000-0000-000062880000}"/>
    <cellStyle name="Comma 77 2" xfId="34924" xr:uid="{00000000-0005-0000-0000-000063880000}"/>
    <cellStyle name="Comma 78" xfId="34925" xr:uid="{00000000-0005-0000-0000-000064880000}"/>
    <cellStyle name="Comma 78 2" xfId="34926" xr:uid="{00000000-0005-0000-0000-000065880000}"/>
    <cellStyle name="Comma 79" xfId="34927" xr:uid="{00000000-0005-0000-0000-000066880000}"/>
    <cellStyle name="Comma 79 2" xfId="34928" xr:uid="{00000000-0005-0000-0000-000067880000}"/>
    <cellStyle name="Comma 8" xfId="34929" xr:uid="{00000000-0005-0000-0000-000068880000}"/>
    <cellStyle name="Comma 8 10" xfId="34930" xr:uid="{00000000-0005-0000-0000-000069880000}"/>
    <cellStyle name="Comma 8 11" xfId="34931" xr:uid="{00000000-0005-0000-0000-00006A880000}"/>
    <cellStyle name="Comma 8 11 2" xfId="34932" xr:uid="{00000000-0005-0000-0000-00006B880000}"/>
    <cellStyle name="Comma 8 11 3" xfId="34933" xr:uid="{00000000-0005-0000-0000-00006C880000}"/>
    <cellStyle name="Comma 8 12" xfId="34934" xr:uid="{00000000-0005-0000-0000-00006D880000}"/>
    <cellStyle name="Comma 8 12 2" xfId="34935" xr:uid="{00000000-0005-0000-0000-00006E880000}"/>
    <cellStyle name="Comma 8 12 3" xfId="34936" xr:uid="{00000000-0005-0000-0000-00006F880000}"/>
    <cellStyle name="Comma 8 13" xfId="34937" xr:uid="{00000000-0005-0000-0000-000070880000}"/>
    <cellStyle name="Comma 8 14" xfId="34938" xr:uid="{00000000-0005-0000-0000-000071880000}"/>
    <cellStyle name="Comma 8 15" xfId="34939" xr:uid="{00000000-0005-0000-0000-000072880000}"/>
    <cellStyle name="Comma 8 16" xfId="34940" xr:uid="{00000000-0005-0000-0000-000073880000}"/>
    <cellStyle name="Comma 8 16 2" xfId="34941" xr:uid="{00000000-0005-0000-0000-000074880000}"/>
    <cellStyle name="Comma 8 16 3" xfId="34942" xr:uid="{00000000-0005-0000-0000-000075880000}"/>
    <cellStyle name="Comma 8 17" xfId="34943" xr:uid="{00000000-0005-0000-0000-000076880000}"/>
    <cellStyle name="Comma 8 18" xfId="34944" xr:uid="{00000000-0005-0000-0000-000077880000}"/>
    <cellStyle name="Comma 8 19" xfId="34945" xr:uid="{00000000-0005-0000-0000-000078880000}"/>
    <cellStyle name="Comma 8 2" xfId="34946" xr:uid="{00000000-0005-0000-0000-000079880000}"/>
    <cellStyle name="Comma 8 2 2" xfId="34947" xr:uid="{00000000-0005-0000-0000-00007A880000}"/>
    <cellStyle name="Comma 8 2 2 2" xfId="34948" xr:uid="{00000000-0005-0000-0000-00007B880000}"/>
    <cellStyle name="Comma 8 2 2 2 2" xfId="34949" xr:uid="{00000000-0005-0000-0000-00007C880000}"/>
    <cellStyle name="Comma 8 2 2 2 2 2" xfId="34950" xr:uid="{00000000-0005-0000-0000-00007D880000}"/>
    <cellStyle name="Comma 8 2 2 2 3" xfId="34951" xr:uid="{00000000-0005-0000-0000-00007E880000}"/>
    <cellStyle name="Comma 8 2 2 2 4" xfId="34952" xr:uid="{00000000-0005-0000-0000-00007F880000}"/>
    <cellStyle name="Comma 8 2 2 3" xfId="34953" xr:uid="{00000000-0005-0000-0000-000080880000}"/>
    <cellStyle name="Comma 8 2 2 3 2" xfId="34954" xr:uid="{00000000-0005-0000-0000-000081880000}"/>
    <cellStyle name="Comma 8 2 2 3 2 2" xfId="34955" xr:uid="{00000000-0005-0000-0000-000082880000}"/>
    <cellStyle name="Comma 8 2 2 3 3" xfId="34956" xr:uid="{00000000-0005-0000-0000-000083880000}"/>
    <cellStyle name="Comma 8 2 2 3 4" xfId="34957" xr:uid="{00000000-0005-0000-0000-000084880000}"/>
    <cellStyle name="Comma 8 2 2 4" xfId="34958" xr:uid="{00000000-0005-0000-0000-000085880000}"/>
    <cellStyle name="Comma 8 2 2 4 2" xfId="34959" xr:uid="{00000000-0005-0000-0000-000086880000}"/>
    <cellStyle name="Comma 8 2 2 5" xfId="34960" xr:uid="{00000000-0005-0000-0000-000087880000}"/>
    <cellStyle name="Comma 8 2 2 6" xfId="34961" xr:uid="{00000000-0005-0000-0000-000088880000}"/>
    <cellStyle name="Comma 8 2 2 7" xfId="34962" xr:uid="{00000000-0005-0000-0000-000089880000}"/>
    <cellStyle name="Comma 8 2 3" xfId="34963" xr:uid="{00000000-0005-0000-0000-00008A880000}"/>
    <cellStyle name="Comma 8 2 3 2" xfId="34964" xr:uid="{00000000-0005-0000-0000-00008B880000}"/>
    <cellStyle name="Comma 8 2 3 2 2" xfId="34965" xr:uid="{00000000-0005-0000-0000-00008C880000}"/>
    <cellStyle name="Comma 8 2 3 2 2 2" xfId="34966" xr:uid="{00000000-0005-0000-0000-00008D880000}"/>
    <cellStyle name="Comma 8 2 3 2 3" xfId="34967" xr:uid="{00000000-0005-0000-0000-00008E880000}"/>
    <cellStyle name="Comma 8 2 3 2 4" xfId="34968" xr:uid="{00000000-0005-0000-0000-00008F880000}"/>
    <cellStyle name="Comma 8 2 3 2 5" xfId="34969" xr:uid="{00000000-0005-0000-0000-000090880000}"/>
    <cellStyle name="Comma 8 2 3 3" xfId="34970" xr:uid="{00000000-0005-0000-0000-000091880000}"/>
    <cellStyle name="Comma 8 2 3 3 2" xfId="34971" xr:uid="{00000000-0005-0000-0000-000092880000}"/>
    <cellStyle name="Comma 8 2 3 3 2 2" xfId="34972" xr:uid="{00000000-0005-0000-0000-000093880000}"/>
    <cellStyle name="Comma 8 2 3 3 3" xfId="34973" xr:uid="{00000000-0005-0000-0000-000094880000}"/>
    <cellStyle name="Comma 8 2 3 3 4" xfId="34974" xr:uid="{00000000-0005-0000-0000-000095880000}"/>
    <cellStyle name="Comma 8 2 3 3 5" xfId="34975" xr:uid="{00000000-0005-0000-0000-000096880000}"/>
    <cellStyle name="Comma 8 2 3 4" xfId="34976" xr:uid="{00000000-0005-0000-0000-000097880000}"/>
    <cellStyle name="Comma 8 2 3 4 2" xfId="34977" xr:uid="{00000000-0005-0000-0000-000098880000}"/>
    <cellStyle name="Comma 8 2 3 5" xfId="34978" xr:uid="{00000000-0005-0000-0000-000099880000}"/>
    <cellStyle name="Comma 8 2 3 6" xfId="34979" xr:uid="{00000000-0005-0000-0000-00009A880000}"/>
    <cellStyle name="Comma 8 2 3 7" xfId="34980" xr:uid="{00000000-0005-0000-0000-00009B880000}"/>
    <cellStyle name="Comma 8 2 4" xfId="34981" xr:uid="{00000000-0005-0000-0000-00009C880000}"/>
    <cellStyle name="Comma 8 2 4 2" xfId="34982" xr:uid="{00000000-0005-0000-0000-00009D880000}"/>
    <cellStyle name="Comma 8 2 4 2 2" xfId="34983" xr:uid="{00000000-0005-0000-0000-00009E880000}"/>
    <cellStyle name="Comma 8 2 4 3" xfId="34984" xr:uid="{00000000-0005-0000-0000-00009F880000}"/>
    <cellStyle name="Comma 8 2 4 4" xfId="34985" xr:uid="{00000000-0005-0000-0000-0000A0880000}"/>
    <cellStyle name="Comma 8 2 5" xfId="34986" xr:uid="{00000000-0005-0000-0000-0000A1880000}"/>
    <cellStyle name="Comma 8 2 5 2" xfId="34987" xr:uid="{00000000-0005-0000-0000-0000A2880000}"/>
    <cellStyle name="Comma 8 2 5 2 2" xfId="34988" xr:uid="{00000000-0005-0000-0000-0000A3880000}"/>
    <cellStyle name="Comma 8 2 5 3" xfId="34989" xr:uid="{00000000-0005-0000-0000-0000A4880000}"/>
    <cellStyle name="Comma 8 2 5 4" xfId="34990" xr:uid="{00000000-0005-0000-0000-0000A5880000}"/>
    <cellStyle name="Comma 8 2 6" xfId="34991" xr:uid="{00000000-0005-0000-0000-0000A6880000}"/>
    <cellStyle name="Comma 8 2 6 2" xfId="34992" xr:uid="{00000000-0005-0000-0000-0000A7880000}"/>
    <cellStyle name="Comma 8 2 7" xfId="34993" xr:uid="{00000000-0005-0000-0000-0000A8880000}"/>
    <cellStyle name="Comma 8 2 8" xfId="34994" xr:uid="{00000000-0005-0000-0000-0000A9880000}"/>
    <cellStyle name="Comma 8 2 9" xfId="34995" xr:uid="{00000000-0005-0000-0000-0000AA880000}"/>
    <cellStyle name="Comma 8 3" xfId="34996" xr:uid="{00000000-0005-0000-0000-0000AB880000}"/>
    <cellStyle name="Comma 8 3 2" xfId="34997" xr:uid="{00000000-0005-0000-0000-0000AC880000}"/>
    <cellStyle name="Comma 8 4" xfId="34998" xr:uid="{00000000-0005-0000-0000-0000AD880000}"/>
    <cellStyle name="Comma 8 5" xfId="34999" xr:uid="{00000000-0005-0000-0000-0000AE880000}"/>
    <cellStyle name="Comma 8 5 2" xfId="35000" xr:uid="{00000000-0005-0000-0000-0000AF880000}"/>
    <cellStyle name="Comma 8 5 2 2" xfId="35001" xr:uid="{00000000-0005-0000-0000-0000B0880000}"/>
    <cellStyle name="Comma 8 5 2 2 2" xfId="35002" xr:uid="{00000000-0005-0000-0000-0000B1880000}"/>
    <cellStyle name="Comma 8 5 2 3" xfId="35003" xr:uid="{00000000-0005-0000-0000-0000B2880000}"/>
    <cellStyle name="Comma 8 5 2 4" xfId="35004" xr:uid="{00000000-0005-0000-0000-0000B3880000}"/>
    <cellStyle name="Comma 8 5 3" xfId="35005" xr:uid="{00000000-0005-0000-0000-0000B4880000}"/>
    <cellStyle name="Comma 8 5 3 2" xfId="35006" xr:uid="{00000000-0005-0000-0000-0000B5880000}"/>
    <cellStyle name="Comma 8 5 3 2 2" xfId="35007" xr:uid="{00000000-0005-0000-0000-0000B6880000}"/>
    <cellStyle name="Comma 8 5 3 3" xfId="35008" xr:uid="{00000000-0005-0000-0000-0000B7880000}"/>
    <cellStyle name="Comma 8 5 3 4" xfId="35009" xr:uid="{00000000-0005-0000-0000-0000B8880000}"/>
    <cellStyle name="Comma 8 5 4" xfId="35010" xr:uid="{00000000-0005-0000-0000-0000B9880000}"/>
    <cellStyle name="Comma 8 5 4 2" xfId="35011" xr:uid="{00000000-0005-0000-0000-0000BA880000}"/>
    <cellStyle name="Comma 8 5 5" xfId="35012" xr:uid="{00000000-0005-0000-0000-0000BB880000}"/>
    <cellStyle name="Comma 8 5 6" xfId="35013" xr:uid="{00000000-0005-0000-0000-0000BC880000}"/>
    <cellStyle name="Comma 8 5 7" xfId="35014" xr:uid="{00000000-0005-0000-0000-0000BD880000}"/>
    <cellStyle name="Comma 8 6" xfId="35015" xr:uid="{00000000-0005-0000-0000-0000BE880000}"/>
    <cellStyle name="Comma 8 6 2" xfId="35016" xr:uid="{00000000-0005-0000-0000-0000BF880000}"/>
    <cellStyle name="Comma 8 6 2 2" xfId="35017" xr:uid="{00000000-0005-0000-0000-0000C0880000}"/>
    <cellStyle name="Comma 8 6 2 2 2" xfId="35018" xr:uid="{00000000-0005-0000-0000-0000C1880000}"/>
    <cellStyle name="Comma 8 6 2 3" xfId="35019" xr:uid="{00000000-0005-0000-0000-0000C2880000}"/>
    <cellStyle name="Comma 8 6 2 4" xfId="35020" xr:uid="{00000000-0005-0000-0000-0000C3880000}"/>
    <cellStyle name="Comma 8 6 3" xfId="35021" xr:uid="{00000000-0005-0000-0000-0000C4880000}"/>
    <cellStyle name="Comma 8 6 3 2" xfId="35022" xr:uid="{00000000-0005-0000-0000-0000C5880000}"/>
    <cellStyle name="Comma 8 6 3 2 2" xfId="35023" xr:uid="{00000000-0005-0000-0000-0000C6880000}"/>
    <cellStyle name="Comma 8 6 3 3" xfId="35024" xr:uid="{00000000-0005-0000-0000-0000C7880000}"/>
    <cellStyle name="Comma 8 6 3 4" xfId="35025" xr:uid="{00000000-0005-0000-0000-0000C8880000}"/>
    <cellStyle name="Comma 8 6 4" xfId="35026" xr:uid="{00000000-0005-0000-0000-0000C9880000}"/>
    <cellStyle name="Comma 8 6 4 2" xfId="35027" xr:uid="{00000000-0005-0000-0000-0000CA880000}"/>
    <cellStyle name="Comma 8 6 5" xfId="35028" xr:uid="{00000000-0005-0000-0000-0000CB880000}"/>
    <cellStyle name="Comma 8 6 6" xfId="35029" xr:uid="{00000000-0005-0000-0000-0000CC880000}"/>
    <cellStyle name="Comma 8 6 7" xfId="35030" xr:uid="{00000000-0005-0000-0000-0000CD880000}"/>
    <cellStyle name="Comma 8 7" xfId="35031" xr:uid="{00000000-0005-0000-0000-0000CE880000}"/>
    <cellStyle name="Comma 8 7 2" xfId="35032" xr:uid="{00000000-0005-0000-0000-0000CF880000}"/>
    <cellStyle name="Comma 8 8" xfId="35033" xr:uid="{00000000-0005-0000-0000-0000D0880000}"/>
    <cellStyle name="Comma 8 9" xfId="35034" xr:uid="{00000000-0005-0000-0000-0000D1880000}"/>
    <cellStyle name="Comma 80" xfId="35035" xr:uid="{00000000-0005-0000-0000-0000D2880000}"/>
    <cellStyle name="Comma 80 2" xfId="35036" xr:uid="{00000000-0005-0000-0000-0000D3880000}"/>
    <cellStyle name="Comma 81" xfId="35037" xr:uid="{00000000-0005-0000-0000-0000D4880000}"/>
    <cellStyle name="Comma 81 2" xfId="35038" xr:uid="{00000000-0005-0000-0000-0000D5880000}"/>
    <cellStyle name="Comma 82" xfId="35039" xr:uid="{00000000-0005-0000-0000-0000D6880000}"/>
    <cellStyle name="Comma 82 2" xfId="35040" xr:uid="{00000000-0005-0000-0000-0000D7880000}"/>
    <cellStyle name="Comma 83" xfId="35041" xr:uid="{00000000-0005-0000-0000-0000D8880000}"/>
    <cellStyle name="Comma 83 2" xfId="35042" xr:uid="{00000000-0005-0000-0000-0000D9880000}"/>
    <cellStyle name="Comma 84" xfId="35043" xr:uid="{00000000-0005-0000-0000-0000DA880000}"/>
    <cellStyle name="Comma 84 2" xfId="35044" xr:uid="{00000000-0005-0000-0000-0000DB880000}"/>
    <cellStyle name="Comma 84 3" xfId="35045" xr:uid="{00000000-0005-0000-0000-0000DC880000}"/>
    <cellStyle name="Comma 85" xfId="35046" xr:uid="{00000000-0005-0000-0000-0000DD880000}"/>
    <cellStyle name="Comma 85 2" xfId="35047" xr:uid="{00000000-0005-0000-0000-0000DE880000}"/>
    <cellStyle name="Comma 86" xfId="35048" xr:uid="{00000000-0005-0000-0000-0000DF880000}"/>
    <cellStyle name="Comma 86 2" xfId="35049" xr:uid="{00000000-0005-0000-0000-0000E0880000}"/>
    <cellStyle name="Comma 87" xfId="35050" xr:uid="{00000000-0005-0000-0000-0000E1880000}"/>
    <cellStyle name="Comma 87 2" xfId="35051" xr:uid="{00000000-0005-0000-0000-0000E2880000}"/>
    <cellStyle name="Comma 88" xfId="35052" xr:uid="{00000000-0005-0000-0000-0000E3880000}"/>
    <cellStyle name="Comma 88 2" xfId="35053" xr:uid="{00000000-0005-0000-0000-0000E4880000}"/>
    <cellStyle name="Comma 89" xfId="35054" xr:uid="{00000000-0005-0000-0000-0000E5880000}"/>
    <cellStyle name="Comma 89 2" xfId="35055" xr:uid="{00000000-0005-0000-0000-0000E6880000}"/>
    <cellStyle name="Comma 9" xfId="35056" xr:uid="{00000000-0005-0000-0000-0000E7880000}"/>
    <cellStyle name="Comma 9 2" xfId="35057" xr:uid="{00000000-0005-0000-0000-0000E8880000}"/>
    <cellStyle name="Comma 9 2 2" xfId="35058" xr:uid="{00000000-0005-0000-0000-0000E9880000}"/>
    <cellStyle name="Comma 9 2 3" xfId="35059" xr:uid="{00000000-0005-0000-0000-0000EA880000}"/>
    <cellStyle name="Comma 9 2 3 2" xfId="35060" xr:uid="{00000000-0005-0000-0000-0000EB880000}"/>
    <cellStyle name="Comma 9 2 3 2 2" xfId="35061" xr:uid="{00000000-0005-0000-0000-0000EC880000}"/>
    <cellStyle name="Comma 9 2 3 3" xfId="35062" xr:uid="{00000000-0005-0000-0000-0000ED880000}"/>
    <cellStyle name="Comma 9 2 3 4" xfId="35063" xr:uid="{00000000-0005-0000-0000-0000EE880000}"/>
    <cellStyle name="Comma 9 2 4" xfId="35064" xr:uid="{00000000-0005-0000-0000-0000EF880000}"/>
    <cellStyle name="Comma 9 2 4 2" xfId="35065" xr:uid="{00000000-0005-0000-0000-0000F0880000}"/>
    <cellStyle name="Comma 9 2 4 2 2" xfId="35066" xr:uid="{00000000-0005-0000-0000-0000F1880000}"/>
    <cellStyle name="Comma 9 2 4 3" xfId="35067" xr:uid="{00000000-0005-0000-0000-0000F2880000}"/>
    <cellStyle name="Comma 9 2 4 4" xfId="35068" xr:uid="{00000000-0005-0000-0000-0000F3880000}"/>
    <cellStyle name="Comma 9 2 5" xfId="35069" xr:uid="{00000000-0005-0000-0000-0000F4880000}"/>
    <cellStyle name="Comma 9 2 5 2" xfId="35070" xr:uid="{00000000-0005-0000-0000-0000F5880000}"/>
    <cellStyle name="Comma 9 2 6" xfId="35071" xr:uid="{00000000-0005-0000-0000-0000F6880000}"/>
    <cellStyle name="Comma 9 2 7" xfId="35072" xr:uid="{00000000-0005-0000-0000-0000F7880000}"/>
    <cellStyle name="Comma 9 2 8" xfId="35073" xr:uid="{00000000-0005-0000-0000-0000F8880000}"/>
    <cellStyle name="Comma 9 3" xfId="35074" xr:uid="{00000000-0005-0000-0000-0000F9880000}"/>
    <cellStyle name="Comma 9 3 2" xfId="35075" xr:uid="{00000000-0005-0000-0000-0000FA880000}"/>
    <cellStyle name="Comma 9 3 3" xfId="35076" xr:uid="{00000000-0005-0000-0000-0000FB880000}"/>
    <cellStyle name="Comma 9 4" xfId="35077" xr:uid="{00000000-0005-0000-0000-0000FC880000}"/>
    <cellStyle name="Comma 9 4 2" xfId="35078" xr:uid="{00000000-0005-0000-0000-0000FD880000}"/>
    <cellStyle name="Comma 9 4 2 2" xfId="35079" xr:uid="{00000000-0005-0000-0000-0000FE880000}"/>
    <cellStyle name="Comma 9 4 2 2 2" xfId="35080" xr:uid="{00000000-0005-0000-0000-0000FF880000}"/>
    <cellStyle name="Comma 9 4 2 3" xfId="35081" xr:uid="{00000000-0005-0000-0000-000000890000}"/>
    <cellStyle name="Comma 9 4 2 4" xfId="35082" xr:uid="{00000000-0005-0000-0000-000001890000}"/>
    <cellStyle name="Comma 9 4 3" xfId="35083" xr:uid="{00000000-0005-0000-0000-000002890000}"/>
    <cellStyle name="Comma 9 4 3 2" xfId="35084" xr:uid="{00000000-0005-0000-0000-000003890000}"/>
    <cellStyle name="Comma 9 4 3 2 2" xfId="35085" xr:uid="{00000000-0005-0000-0000-000004890000}"/>
    <cellStyle name="Comma 9 4 3 3" xfId="35086" xr:uid="{00000000-0005-0000-0000-000005890000}"/>
    <cellStyle name="Comma 9 4 3 4" xfId="35087" xr:uid="{00000000-0005-0000-0000-000006890000}"/>
    <cellStyle name="Comma 9 4 4" xfId="35088" xr:uid="{00000000-0005-0000-0000-000007890000}"/>
    <cellStyle name="Comma 9 4 4 2" xfId="35089" xr:uid="{00000000-0005-0000-0000-000008890000}"/>
    <cellStyle name="Comma 9 4 5" xfId="35090" xr:uid="{00000000-0005-0000-0000-000009890000}"/>
    <cellStyle name="Comma 9 4 6" xfId="35091" xr:uid="{00000000-0005-0000-0000-00000A890000}"/>
    <cellStyle name="Comma 9 4 7" xfId="35092" xr:uid="{00000000-0005-0000-0000-00000B890000}"/>
    <cellStyle name="Comma 9 5" xfId="35093" xr:uid="{00000000-0005-0000-0000-00000C890000}"/>
    <cellStyle name="Comma 9 5 2" xfId="35094" xr:uid="{00000000-0005-0000-0000-00000D890000}"/>
    <cellStyle name="Comma 9 5 2 2" xfId="35095" xr:uid="{00000000-0005-0000-0000-00000E890000}"/>
    <cellStyle name="Comma 9 5 2 2 2" xfId="35096" xr:uid="{00000000-0005-0000-0000-00000F890000}"/>
    <cellStyle name="Comma 9 5 2 3" xfId="35097" xr:uid="{00000000-0005-0000-0000-000010890000}"/>
    <cellStyle name="Comma 9 5 2 4" xfId="35098" xr:uid="{00000000-0005-0000-0000-000011890000}"/>
    <cellStyle name="Comma 9 5 3" xfId="35099" xr:uid="{00000000-0005-0000-0000-000012890000}"/>
    <cellStyle name="Comma 9 5 3 2" xfId="35100" xr:uid="{00000000-0005-0000-0000-000013890000}"/>
    <cellStyle name="Comma 9 5 3 2 2" xfId="35101" xr:uid="{00000000-0005-0000-0000-000014890000}"/>
    <cellStyle name="Comma 9 5 3 3" xfId="35102" xr:uid="{00000000-0005-0000-0000-000015890000}"/>
    <cellStyle name="Comma 9 5 3 4" xfId="35103" xr:uid="{00000000-0005-0000-0000-000016890000}"/>
    <cellStyle name="Comma 9 5 4" xfId="35104" xr:uid="{00000000-0005-0000-0000-000017890000}"/>
    <cellStyle name="Comma 9 5 4 2" xfId="35105" xr:uid="{00000000-0005-0000-0000-000018890000}"/>
    <cellStyle name="Comma 9 5 5" xfId="35106" xr:uid="{00000000-0005-0000-0000-000019890000}"/>
    <cellStyle name="Comma 9 5 6" xfId="35107" xr:uid="{00000000-0005-0000-0000-00001A890000}"/>
    <cellStyle name="Comma 9 5 7" xfId="35108" xr:uid="{00000000-0005-0000-0000-00001B890000}"/>
    <cellStyle name="Comma 9 6" xfId="35109" xr:uid="{00000000-0005-0000-0000-00001C890000}"/>
    <cellStyle name="Comma 9 6 2" xfId="35110" xr:uid="{00000000-0005-0000-0000-00001D890000}"/>
    <cellStyle name="Comma 9 6 3" xfId="35111" xr:uid="{00000000-0005-0000-0000-00001E890000}"/>
    <cellStyle name="Comma 9 6 4" xfId="35112" xr:uid="{00000000-0005-0000-0000-00001F890000}"/>
    <cellStyle name="Comma 9 7" xfId="35113" xr:uid="{00000000-0005-0000-0000-000020890000}"/>
    <cellStyle name="Comma 9 8" xfId="35114" xr:uid="{00000000-0005-0000-0000-000021890000}"/>
    <cellStyle name="Comma 9 9" xfId="35115" xr:uid="{00000000-0005-0000-0000-000022890000}"/>
    <cellStyle name="Comma 90" xfId="35116" xr:uid="{00000000-0005-0000-0000-000023890000}"/>
    <cellStyle name="Comma 90 2" xfId="35117" xr:uid="{00000000-0005-0000-0000-000024890000}"/>
    <cellStyle name="Comma 91" xfId="35118" xr:uid="{00000000-0005-0000-0000-000025890000}"/>
    <cellStyle name="Comma 91 2" xfId="35119" xr:uid="{00000000-0005-0000-0000-000026890000}"/>
    <cellStyle name="Comma 92" xfId="35120" xr:uid="{00000000-0005-0000-0000-000027890000}"/>
    <cellStyle name="Comma 92 2" xfId="35121" xr:uid="{00000000-0005-0000-0000-000028890000}"/>
    <cellStyle name="Comma 93" xfId="35122" xr:uid="{00000000-0005-0000-0000-000029890000}"/>
    <cellStyle name="Comma 93 2" xfId="35123" xr:uid="{00000000-0005-0000-0000-00002A890000}"/>
    <cellStyle name="Comma 94" xfId="35124" xr:uid="{00000000-0005-0000-0000-00002B890000}"/>
    <cellStyle name="Comma 94 2" xfId="35125" xr:uid="{00000000-0005-0000-0000-00002C890000}"/>
    <cellStyle name="Comma 95" xfId="35126" xr:uid="{00000000-0005-0000-0000-00002D890000}"/>
    <cellStyle name="Comma 95 2" xfId="35127" xr:uid="{00000000-0005-0000-0000-00002E890000}"/>
    <cellStyle name="Comma 96" xfId="35128" xr:uid="{00000000-0005-0000-0000-00002F890000}"/>
    <cellStyle name="Comma 96 2" xfId="35129" xr:uid="{00000000-0005-0000-0000-000030890000}"/>
    <cellStyle name="Comma 97" xfId="35130" xr:uid="{00000000-0005-0000-0000-000031890000}"/>
    <cellStyle name="Comma 97 2" xfId="35131" xr:uid="{00000000-0005-0000-0000-000032890000}"/>
    <cellStyle name="Comma 98" xfId="35132" xr:uid="{00000000-0005-0000-0000-000033890000}"/>
    <cellStyle name="Comma 98 2" xfId="35133" xr:uid="{00000000-0005-0000-0000-000034890000}"/>
    <cellStyle name="Comma 99" xfId="35134" xr:uid="{00000000-0005-0000-0000-000035890000}"/>
    <cellStyle name="Comma 99 2" xfId="35135" xr:uid="{00000000-0005-0000-0000-000036890000}"/>
    <cellStyle name="Comma Cents" xfId="35136" xr:uid="{00000000-0005-0000-0000-000037890000}"/>
    <cellStyle name="Comma*" xfId="35137" xr:uid="{00000000-0005-0000-0000-000038890000}"/>
    <cellStyle name="Comma,0" xfId="35138" xr:uid="{00000000-0005-0000-0000-000039890000}"/>
    <cellStyle name="Comma,1" xfId="35139" xr:uid="{00000000-0005-0000-0000-00003A890000}"/>
    <cellStyle name="Comma,2" xfId="35140" xr:uid="{00000000-0005-0000-0000-00003B890000}"/>
    <cellStyle name="Comma0" xfId="35141" xr:uid="{00000000-0005-0000-0000-00003C890000}"/>
    <cellStyle name="Comma0 - Modelo1" xfId="35142" xr:uid="{00000000-0005-0000-0000-00003D890000}"/>
    <cellStyle name="Comma0 - Style1" xfId="35143" xr:uid="{00000000-0005-0000-0000-00003E890000}"/>
    <cellStyle name="Comma0 - Style2" xfId="35144" xr:uid="{00000000-0005-0000-0000-00003F890000}"/>
    <cellStyle name="Comma0 - Style3" xfId="35145" xr:uid="{00000000-0005-0000-0000-000040890000}"/>
    <cellStyle name="Comma0 - Style3 2" xfId="35146" xr:uid="{00000000-0005-0000-0000-000041890000}"/>
    <cellStyle name="Comma0 - Style3 3" xfId="35147" xr:uid="{00000000-0005-0000-0000-000042890000}"/>
    <cellStyle name="Comma0 - Style3 4" xfId="35148" xr:uid="{00000000-0005-0000-0000-000043890000}"/>
    <cellStyle name="Comma0 - Style3_Benefit Diff Calc" xfId="35149" xr:uid="{00000000-0005-0000-0000-000044890000}"/>
    <cellStyle name="Comma0 - Style4" xfId="35150" xr:uid="{00000000-0005-0000-0000-000045890000}"/>
    <cellStyle name="Comma0 - Style6" xfId="35151" xr:uid="{00000000-0005-0000-0000-000046890000}"/>
    <cellStyle name="Comma0 2" xfId="35152" xr:uid="{00000000-0005-0000-0000-000047890000}"/>
    <cellStyle name="Comma0 3" xfId="35153" xr:uid="{00000000-0005-0000-0000-000048890000}"/>
    <cellStyle name="Comma0 4" xfId="35154" xr:uid="{00000000-0005-0000-0000-000049890000}"/>
    <cellStyle name="Comma0 5" xfId="35155" xr:uid="{00000000-0005-0000-0000-00004A890000}"/>
    <cellStyle name="Comma0 6" xfId="35156" xr:uid="{00000000-0005-0000-0000-00004B890000}"/>
    <cellStyle name="Comma0 7" xfId="35157" xr:uid="{00000000-0005-0000-0000-00004C890000}"/>
    <cellStyle name="Comma0_Bonneville 10 10 02" xfId="35158" xr:uid="{00000000-0005-0000-0000-00004D890000}"/>
    <cellStyle name="Comma1" xfId="35159" xr:uid="{00000000-0005-0000-0000-00004E890000}"/>
    <cellStyle name="Comma1 - Modelo2" xfId="35160" xr:uid="{00000000-0005-0000-0000-00004F890000}"/>
    <cellStyle name="Comma1 - Style1" xfId="35161" xr:uid="{00000000-0005-0000-0000-000050890000}"/>
    <cellStyle name="Comma1 - Style2" xfId="35162" xr:uid="{00000000-0005-0000-0000-000051890000}"/>
    <cellStyle name="Comma1 2" xfId="35163" xr:uid="{00000000-0005-0000-0000-000052890000}"/>
    <cellStyle name="Comma1_bSum" xfId="35164" xr:uid="{00000000-0005-0000-0000-000053890000}"/>
    <cellStyle name="Comma2" xfId="35165" xr:uid="{00000000-0005-0000-0000-000054890000}"/>
    <cellStyle name="CommaDU" xfId="35166" xr:uid="{00000000-0005-0000-0000-000055890000}"/>
    <cellStyle name="CommaRounded" xfId="35167" xr:uid="{00000000-0005-0000-0000-000056890000}"/>
    <cellStyle name="CommaThousands" xfId="35168" xr:uid="{00000000-0005-0000-0000-000057890000}"/>
    <cellStyle name="CommaU" xfId="35169" xr:uid="{00000000-0005-0000-0000-000058890000}"/>
    <cellStyle name="Comment" xfId="35170" xr:uid="{00000000-0005-0000-0000-000059890000}"/>
    <cellStyle name="Company Name" xfId="35171" xr:uid="{00000000-0005-0000-0000-00005A890000}"/>
    <cellStyle name="Constant" xfId="35172" xr:uid="{00000000-0005-0000-0000-00005B890000}"/>
    <cellStyle name="conts" xfId="35173" xr:uid="{00000000-0005-0000-0000-00005C890000}"/>
    <cellStyle name="Copied" xfId="35174" xr:uid="{00000000-0005-0000-0000-00005D890000}"/>
    <cellStyle name="Corner" xfId="35175" xr:uid="{00000000-0005-0000-0000-00005E890000}"/>
    <cellStyle name="Cover Date" xfId="35176" xr:uid="{00000000-0005-0000-0000-00005F890000}"/>
    <cellStyle name="Cover Subtitle" xfId="35177" xr:uid="{00000000-0005-0000-0000-000060890000}"/>
    <cellStyle name="Cover Title" xfId="35178" xr:uid="{00000000-0005-0000-0000-000061890000}"/>
    <cellStyle name="Curr" xfId="35179" xr:uid="{00000000-0005-0000-0000-000062890000}"/>
    <cellStyle name="CurrDU" xfId="35180" xr:uid="{00000000-0005-0000-0000-000063890000}"/>
    <cellStyle name="Curren - Style1" xfId="35181" xr:uid="{00000000-0005-0000-0000-000064890000}"/>
    <cellStyle name="Curren - Style2" xfId="35182" xr:uid="{00000000-0005-0000-0000-000065890000}"/>
    <cellStyle name="Curren - Style3" xfId="35183" xr:uid="{00000000-0005-0000-0000-000066890000}"/>
    <cellStyle name="Curren - Style4" xfId="35184" xr:uid="{00000000-0005-0000-0000-000067890000}"/>
    <cellStyle name="Curren - Style5" xfId="35185" xr:uid="{00000000-0005-0000-0000-000068890000}"/>
    <cellStyle name="Currency--" xfId="35186" xr:uid="{00000000-0005-0000-0000-000069890000}"/>
    <cellStyle name="Currency ($)" xfId="35187" xr:uid="{00000000-0005-0000-0000-00006A890000}"/>
    <cellStyle name="Currency (£)" xfId="35188" xr:uid="{00000000-0005-0000-0000-00006B890000}"/>
    <cellStyle name="Currency (B)" xfId="35189" xr:uid="{00000000-0005-0000-0000-00006C890000}"/>
    <cellStyle name="Currency (B) 2" xfId="35190" xr:uid="{00000000-0005-0000-0000-00006D890000}"/>
    <cellStyle name="Currency (B) 2 2" xfId="35191" xr:uid="{00000000-0005-0000-0000-00006E890000}"/>
    <cellStyle name="Currency (B) 2 2 2" xfId="35192" xr:uid="{00000000-0005-0000-0000-00006F890000}"/>
    <cellStyle name="Currency (B) 2 2 2 2" xfId="35193" xr:uid="{00000000-0005-0000-0000-000070890000}"/>
    <cellStyle name="Currency (B) 2 2 2 2 2" xfId="35194" xr:uid="{00000000-0005-0000-0000-000071890000}"/>
    <cellStyle name="Currency (B) 2 2 2 3" xfId="35195" xr:uid="{00000000-0005-0000-0000-000072890000}"/>
    <cellStyle name="Currency (B) 2 2 3" xfId="35196" xr:uid="{00000000-0005-0000-0000-000073890000}"/>
    <cellStyle name="Currency (B) 2 2 3 2" xfId="35197" xr:uid="{00000000-0005-0000-0000-000074890000}"/>
    <cellStyle name="Currency (B) 2 2 3 2 2" xfId="35198" xr:uid="{00000000-0005-0000-0000-000075890000}"/>
    <cellStyle name="Currency (B) 2 2 3 3" xfId="35199" xr:uid="{00000000-0005-0000-0000-000076890000}"/>
    <cellStyle name="Currency (B) 2 2 4" xfId="35200" xr:uid="{00000000-0005-0000-0000-000077890000}"/>
    <cellStyle name="Currency (B) 2 3" xfId="35201" xr:uid="{00000000-0005-0000-0000-000078890000}"/>
    <cellStyle name="Currency (B) 2 3 2" xfId="35202" xr:uid="{00000000-0005-0000-0000-000079890000}"/>
    <cellStyle name="Currency (B) 2 3 2 2" xfId="35203" xr:uid="{00000000-0005-0000-0000-00007A890000}"/>
    <cellStyle name="Currency (B) 2 3 3" xfId="35204" xr:uid="{00000000-0005-0000-0000-00007B890000}"/>
    <cellStyle name="Currency (B) 2 4" xfId="35205" xr:uid="{00000000-0005-0000-0000-00007C890000}"/>
    <cellStyle name="Currency (B) 3" xfId="35206" xr:uid="{00000000-0005-0000-0000-00007D890000}"/>
    <cellStyle name="Currency (B) 3 2" xfId="35207" xr:uid="{00000000-0005-0000-0000-00007E890000}"/>
    <cellStyle name="Currency (B) 3 2 2" xfId="35208" xr:uid="{00000000-0005-0000-0000-00007F890000}"/>
    <cellStyle name="Currency (B) 3 2 2 2" xfId="35209" xr:uid="{00000000-0005-0000-0000-000080890000}"/>
    <cellStyle name="Currency (B) 3 2 3" xfId="35210" xr:uid="{00000000-0005-0000-0000-000081890000}"/>
    <cellStyle name="Currency (B) 3 3" xfId="35211" xr:uid="{00000000-0005-0000-0000-000082890000}"/>
    <cellStyle name="Currency (B) 3 3 2" xfId="35212" xr:uid="{00000000-0005-0000-0000-000083890000}"/>
    <cellStyle name="Currency (B) 3 3 2 2" xfId="35213" xr:uid="{00000000-0005-0000-0000-000084890000}"/>
    <cellStyle name="Currency (B) 3 3 3" xfId="35214" xr:uid="{00000000-0005-0000-0000-000085890000}"/>
    <cellStyle name="Currency (B) 3 4" xfId="35215" xr:uid="{00000000-0005-0000-0000-000086890000}"/>
    <cellStyle name="Currency (B) 4" xfId="35216" xr:uid="{00000000-0005-0000-0000-000087890000}"/>
    <cellStyle name="Currency (B) 4 2" xfId="35217" xr:uid="{00000000-0005-0000-0000-000088890000}"/>
    <cellStyle name="Currency (B) 4 2 2" xfId="35218" xr:uid="{00000000-0005-0000-0000-000089890000}"/>
    <cellStyle name="Currency (B) 4 3" xfId="35219" xr:uid="{00000000-0005-0000-0000-00008A890000}"/>
    <cellStyle name="Currency (B) 5" xfId="35220" xr:uid="{00000000-0005-0000-0000-00008B890000}"/>
    <cellStyle name="Currency [0] U" xfId="35221" xr:uid="{00000000-0005-0000-0000-00008C890000}"/>
    <cellStyle name="Currency [1]" xfId="35222" xr:uid="{00000000-0005-0000-0000-00008D890000}"/>
    <cellStyle name="Currency [1] 2" xfId="35223" xr:uid="{00000000-0005-0000-0000-00008E890000}"/>
    <cellStyle name="Currency [1] 3" xfId="35224" xr:uid="{00000000-0005-0000-0000-00008F890000}"/>
    <cellStyle name="Currency [1] 4" xfId="35225" xr:uid="{00000000-0005-0000-0000-000090890000}"/>
    <cellStyle name="Currency [2]" xfId="35226" xr:uid="{00000000-0005-0000-0000-000091890000}"/>
    <cellStyle name="Currency [2] 2" xfId="35227" xr:uid="{00000000-0005-0000-0000-000092890000}"/>
    <cellStyle name="Currency [2] U" xfId="35228" xr:uid="{00000000-0005-0000-0000-000093890000}"/>
    <cellStyle name="Currency [2]_Debt Sizing Model" xfId="35229" xr:uid="{00000000-0005-0000-0000-000094890000}"/>
    <cellStyle name="Currency [3 space]" xfId="35230" xr:uid="{00000000-0005-0000-0000-000095890000}"/>
    <cellStyle name="Currency [3]" xfId="35231" xr:uid="{00000000-0005-0000-0000-000096890000}"/>
    <cellStyle name="Currency [3] 2" xfId="35232" xr:uid="{00000000-0005-0000-0000-000097890000}"/>
    <cellStyle name="Currency [3] 3" xfId="35233" xr:uid="{00000000-0005-0000-0000-000098890000}"/>
    <cellStyle name="Currency [3]_Rebrand amortization table 2" xfId="35234" xr:uid="{00000000-0005-0000-0000-000099890000}"/>
    <cellStyle name="Currency [4]" xfId="35235" xr:uid="{00000000-0005-0000-0000-00009A890000}"/>
    <cellStyle name="Currency 0" xfId="35236" xr:uid="{00000000-0005-0000-0000-00009B890000}"/>
    <cellStyle name="Currency 1" xfId="35237" xr:uid="{00000000-0005-0000-0000-00009C890000}"/>
    <cellStyle name="Currency 10" xfId="35238" xr:uid="{00000000-0005-0000-0000-00009D890000}"/>
    <cellStyle name="Currency-- 10" xfId="35239" xr:uid="{00000000-0005-0000-0000-00009E890000}"/>
    <cellStyle name="Currency 10 2" xfId="35240" xr:uid="{00000000-0005-0000-0000-00009F890000}"/>
    <cellStyle name="Currency 10 3" xfId="35241" xr:uid="{00000000-0005-0000-0000-0000A0890000}"/>
    <cellStyle name="Currency 10 4" xfId="35242" xr:uid="{00000000-0005-0000-0000-0000A1890000}"/>
    <cellStyle name="Currency 11" xfId="35243" xr:uid="{00000000-0005-0000-0000-0000A2890000}"/>
    <cellStyle name="Currency 11 2" xfId="35244" xr:uid="{00000000-0005-0000-0000-0000A3890000}"/>
    <cellStyle name="Currency 11 3" xfId="35245" xr:uid="{00000000-0005-0000-0000-0000A4890000}"/>
    <cellStyle name="Currency 11 4" xfId="35246" xr:uid="{00000000-0005-0000-0000-0000A5890000}"/>
    <cellStyle name="Currency 12" xfId="35247" xr:uid="{00000000-0005-0000-0000-0000A6890000}"/>
    <cellStyle name="Currency 12 2" xfId="35248" xr:uid="{00000000-0005-0000-0000-0000A7890000}"/>
    <cellStyle name="Currency 12 3" xfId="35249" xr:uid="{00000000-0005-0000-0000-0000A8890000}"/>
    <cellStyle name="Currency 12 4" xfId="35250" xr:uid="{00000000-0005-0000-0000-0000A9890000}"/>
    <cellStyle name="Currency 13" xfId="35251" xr:uid="{00000000-0005-0000-0000-0000AA890000}"/>
    <cellStyle name="Currency 13 2" xfId="35252" xr:uid="{00000000-0005-0000-0000-0000AB890000}"/>
    <cellStyle name="Currency 13 3" xfId="35253" xr:uid="{00000000-0005-0000-0000-0000AC890000}"/>
    <cellStyle name="Currency 13 4" xfId="35254" xr:uid="{00000000-0005-0000-0000-0000AD890000}"/>
    <cellStyle name="Currency 14" xfId="35255" xr:uid="{00000000-0005-0000-0000-0000AE890000}"/>
    <cellStyle name="Currency 14 2" xfId="35256" xr:uid="{00000000-0005-0000-0000-0000AF890000}"/>
    <cellStyle name="Currency 14 3" xfId="35257" xr:uid="{00000000-0005-0000-0000-0000B0890000}"/>
    <cellStyle name="Currency 14 4" xfId="35258" xr:uid="{00000000-0005-0000-0000-0000B1890000}"/>
    <cellStyle name="Currency 15" xfId="35259" xr:uid="{00000000-0005-0000-0000-0000B2890000}"/>
    <cellStyle name="Currency 15 2" xfId="35260" xr:uid="{00000000-0005-0000-0000-0000B3890000}"/>
    <cellStyle name="Currency 15 3" xfId="35261" xr:uid="{00000000-0005-0000-0000-0000B4890000}"/>
    <cellStyle name="Currency 15 4" xfId="35262" xr:uid="{00000000-0005-0000-0000-0000B5890000}"/>
    <cellStyle name="Currency 16" xfId="35263" xr:uid="{00000000-0005-0000-0000-0000B6890000}"/>
    <cellStyle name="Currency 16 2" xfId="35264" xr:uid="{00000000-0005-0000-0000-0000B7890000}"/>
    <cellStyle name="Currency 16 3" xfId="35265" xr:uid="{00000000-0005-0000-0000-0000B8890000}"/>
    <cellStyle name="Currency 16 4" xfId="35266" xr:uid="{00000000-0005-0000-0000-0000B9890000}"/>
    <cellStyle name="Currency 17" xfId="35267" xr:uid="{00000000-0005-0000-0000-0000BA890000}"/>
    <cellStyle name="Currency 17 2" xfId="35268" xr:uid="{00000000-0005-0000-0000-0000BB890000}"/>
    <cellStyle name="Currency 17 3" xfId="35269" xr:uid="{00000000-0005-0000-0000-0000BC890000}"/>
    <cellStyle name="Currency 17 4" xfId="35270" xr:uid="{00000000-0005-0000-0000-0000BD890000}"/>
    <cellStyle name="Currency 18" xfId="35271" xr:uid="{00000000-0005-0000-0000-0000BE890000}"/>
    <cellStyle name="Currency 18 2" xfId="35272" xr:uid="{00000000-0005-0000-0000-0000BF890000}"/>
    <cellStyle name="Currency 18 3" xfId="35273" xr:uid="{00000000-0005-0000-0000-0000C0890000}"/>
    <cellStyle name="Currency 18 4" xfId="35274" xr:uid="{00000000-0005-0000-0000-0000C1890000}"/>
    <cellStyle name="Currency 19" xfId="35275" xr:uid="{00000000-0005-0000-0000-0000C2890000}"/>
    <cellStyle name="Currency 19 2" xfId="35276" xr:uid="{00000000-0005-0000-0000-0000C3890000}"/>
    <cellStyle name="Currency 19 3" xfId="35277" xr:uid="{00000000-0005-0000-0000-0000C4890000}"/>
    <cellStyle name="Currency 2" xfId="35278" xr:uid="{00000000-0005-0000-0000-0000C5890000}"/>
    <cellStyle name="Currency-- 2" xfId="35279" xr:uid="{00000000-0005-0000-0000-0000C6890000}"/>
    <cellStyle name="Currency 2 10" xfId="35280" xr:uid="{00000000-0005-0000-0000-0000C7890000}"/>
    <cellStyle name="Currency 2 11" xfId="35281" xr:uid="{00000000-0005-0000-0000-0000C8890000}"/>
    <cellStyle name="Currency 2 12" xfId="35282" xr:uid="{00000000-0005-0000-0000-0000C9890000}"/>
    <cellStyle name="Currency 2 13" xfId="35283" xr:uid="{00000000-0005-0000-0000-0000CA890000}"/>
    <cellStyle name="Currency 2 14" xfId="35284" xr:uid="{00000000-0005-0000-0000-0000CB890000}"/>
    <cellStyle name="Currency 2 15" xfId="35285" xr:uid="{00000000-0005-0000-0000-0000CC890000}"/>
    <cellStyle name="Currency 2 16" xfId="35286" xr:uid="{00000000-0005-0000-0000-0000CD890000}"/>
    <cellStyle name="Currency 2 17" xfId="35287" xr:uid="{00000000-0005-0000-0000-0000CE890000}"/>
    <cellStyle name="Currency 2 18" xfId="35288" xr:uid="{00000000-0005-0000-0000-0000CF890000}"/>
    <cellStyle name="Currency 2 19" xfId="35289" xr:uid="{00000000-0005-0000-0000-0000D0890000}"/>
    <cellStyle name="Currency 2 2" xfId="6" xr:uid="{00000000-0005-0000-0000-0000D1890000}"/>
    <cellStyle name="Currency-- 2 2" xfId="35290" xr:uid="{00000000-0005-0000-0000-0000D2890000}"/>
    <cellStyle name="Currency 2 2 10" xfId="35291" xr:uid="{00000000-0005-0000-0000-0000D3890000}"/>
    <cellStyle name="Currency 2 2 2" xfId="35292" xr:uid="{00000000-0005-0000-0000-0000D4890000}"/>
    <cellStyle name="Currency-- 2 2 2" xfId="35293" xr:uid="{00000000-0005-0000-0000-0000D5890000}"/>
    <cellStyle name="Currency 2 2 2 2" xfId="35294" xr:uid="{00000000-0005-0000-0000-0000D6890000}"/>
    <cellStyle name="Currency-- 2 2 2 2" xfId="35295" xr:uid="{00000000-0005-0000-0000-0000D7890000}"/>
    <cellStyle name="Currency 2 2 2 2 2" xfId="35296" xr:uid="{00000000-0005-0000-0000-0000D8890000}"/>
    <cellStyle name="Currency 2 2 2 2 3" xfId="35297" xr:uid="{00000000-0005-0000-0000-0000D9890000}"/>
    <cellStyle name="Currency 2 2 2 2 4" xfId="35298" xr:uid="{00000000-0005-0000-0000-0000DA890000}"/>
    <cellStyle name="Currency 2 2 2 2 5" xfId="35299" xr:uid="{00000000-0005-0000-0000-0000DB890000}"/>
    <cellStyle name="Currency 2 2 2 3" xfId="35300" xr:uid="{00000000-0005-0000-0000-0000DC890000}"/>
    <cellStyle name="Currency 2 2 2 4" xfId="35301" xr:uid="{00000000-0005-0000-0000-0000DD890000}"/>
    <cellStyle name="Currency 2 2 2 5" xfId="35302" xr:uid="{00000000-0005-0000-0000-0000DE890000}"/>
    <cellStyle name="Currency 2 2 2 6" xfId="35303" xr:uid="{00000000-0005-0000-0000-0000DF890000}"/>
    <cellStyle name="Currency 2 2 3" xfId="35304" xr:uid="{00000000-0005-0000-0000-0000E0890000}"/>
    <cellStyle name="Currency-- 2 2 3" xfId="35305" xr:uid="{00000000-0005-0000-0000-0000E1890000}"/>
    <cellStyle name="Currency 2 2 3 2" xfId="35306" xr:uid="{00000000-0005-0000-0000-0000E2890000}"/>
    <cellStyle name="Currency-- 2 2 3 2" xfId="35307" xr:uid="{00000000-0005-0000-0000-0000E3890000}"/>
    <cellStyle name="Currency 2 2 3 2 2" xfId="35308" xr:uid="{00000000-0005-0000-0000-0000E4890000}"/>
    <cellStyle name="Currency 2 2 3 2 3" xfId="35309" xr:uid="{00000000-0005-0000-0000-0000E5890000}"/>
    <cellStyle name="Currency 2 2 3 2 4" xfId="35310" xr:uid="{00000000-0005-0000-0000-0000E6890000}"/>
    <cellStyle name="Currency 2 2 3 2 5" xfId="35311" xr:uid="{00000000-0005-0000-0000-0000E7890000}"/>
    <cellStyle name="Currency 2 2 3 3" xfId="35312" xr:uid="{00000000-0005-0000-0000-0000E8890000}"/>
    <cellStyle name="Currency 2 2 3 4" xfId="35313" xr:uid="{00000000-0005-0000-0000-0000E9890000}"/>
    <cellStyle name="Currency 2 2 3 5" xfId="35314" xr:uid="{00000000-0005-0000-0000-0000EA890000}"/>
    <cellStyle name="Currency 2 2 3 6" xfId="35315" xr:uid="{00000000-0005-0000-0000-0000EB890000}"/>
    <cellStyle name="Currency 2 2 4" xfId="35316" xr:uid="{00000000-0005-0000-0000-0000EC890000}"/>
    <cellStyle name="Currency-- 2 2 4" xfId="35317" xr:uid="{00000000-0005-0000-0000-0000ED890000}"/>
    <cellStyle name="Currency-- 2 2 4 2" xfId="35318" xr:uid="{00000000-0005-0000-0000-0000EE890000}"/>
    <cellStyle name="Currency 2 2 5" xfId="35319" xr:uid="{00000000-0005-0000-0000-0000EF890000}"/>
    <cellStyle name="Currency-- 2 2 5" xfId="35320" xr:uid="{00000000-0005-0000-0000-0000F0890000}"/>
    <cellStyle name="Currency 2 2 6" xfId="35321" xr:uid="{00000000-0005-0000-0000-0000F1890000}"/>
    <cellStyle name="Currency-- 2 2 6" xfId="35322" xr:uid="{00000000-0005-0000-0000-0000F2890000}"/>
    <cellStyle name="Currency 2 2 7" xfId="35323" xr:uid="{00000000-0005-0000-0000-0000F3890000}"/>
    <cellStyle name="Currency 2 2 8" xfId="35324" xr:uid="{00000000-0005-0000-0000-0000F4890000}"/>
    <cellStyle name="Currency 2 2 9" xfId="35325" xr:uid="{00000000-0005-0000-0000-0000F5890000}"/>
    <cellStyle name="Currency 2 20" xfId="35326" xr:uid="{00000000-0005-0000-0000-0000F6890000}"/>
    <cellStyle name="Currency 2 21" xfId="35327" xr:uid="{00000000-0005-0000-0000-0000F7890000}"/>
    <cellStyle name="Currency 2 3" xfId="35328" xr:uid="{00000000-0005-0000-0000-0000F8890000}"/>
    <cellStyle name="Currency-- 2 3" xfId="35329" xr:uid="{00000000-0005-0000-0000-0000F9890000}"/>
    <cellStyle name="Currency 2 3 10" xfId="35330" xr:uid="{00000000-0005-0000-0000-0000FA890000}"/>
    <cellStyle name="Currency 2 3 2" xfId="35331" xr:uid="{00000000-0005-0000-0000-0000FB890000}"/>
    <cellStyle name="Currency-- 2 3 2" xfId="35332" xr:uid="{00000000-0005-0000-0000-0000FC890000}"/>
    <cellStyle name="Currency 2 3 2 10" xfId="35333" xr:uid="{00000000-0005-0000-0000-0000FD890000}"/>
    <cellStyle name="Currency 2 3 2 11" xfId="35334" xr:uid="{00000000-0005-0000-0000-0000FE890000}"/>
    <cellStyle name="Currency 2 3 2 12" xfId="35335" xr:uid="{00000000-0005-0000-0000-0000FF890000}"/>
    <cellStyle name="Currency 2 3 2 2" xfId="35336" xr:uid="{00000000-0005-0000-0000-0000008A0000}"/>
    <cellStyle name="Currency-- 2 3 2 2" xfId="35337" xr:uid="{00000000-0005-0000-0000-0000018A0000}"/>
    <cellStyle name="Currency 2 3 2 2 2" xfId="35338" xr:uid="{00000000-0005-0000-0000-0000028A0000}"/>
    <cellStyle name="Currency 2 3 2 2 3" xfId="35339" xr:uid="{00000000-0005-0000-0000-0000038A0000}"/>
    <cellStyle name="Currency 2 3 2 2 4" xfId="35340" xr:uid="{00000000-0005-0000-0000-0000048A0000}"/>
    <cellStyle name="Currency 2 3 2 2 5" xfId="35341" xr:uid="{00000000-0005-0000-0000-0000058A0000}"/>
    <cellStyle name="Currency 2 3 2 3" xfId="35342" xr:uid="{00000000-0005-0000-0000-0000068A0000}"/>
    <cellStyle name="Currency 2 3 2 4" xfId="35343" xr:uid="{00000000-0005-0000-0000-0000078A0000}"/>
    <cellStyle name="Currency 2 3 2 5" xfId="35344" xr:uid="{00000000-0005-0000-0000-0000088A0000}"/>
    <cellStyle name="Currency 2 3 2 6" xfId="35345" xr:uid="{00000000-0005-0000-0000-0000098A0000}"/>
    <cellStyle name="Currency 2 3 2 7" xfId="35346" xr:uid="{00000000-0005-0000-0000-00000A8A0000}"/>
    <cellStyle name="Currency 2 3 2 8" xfId="35347" xr:uid="{00000000-0005-0000-0000-00000B8A0000}"/>
    <cellStyle name="Currency 2 3 2 9" xfId="35348" xr:uid="{00000000-0005-0000-0000-00000C8A0000}"/>
    <cellStyle name="Currency 2 3 3" xfId="35349" xr:uid="{00000000-0005-0000-0000-00000D8A0000}"/>
    <cellStyle name="Currency-- 2 3 3" xfId="35350" xr:uid="{00000000-0005-0000-0000-00000E8A0000}"/>
    <cellStyle name="Currency 2 3 3 2" xfId="35351" xr:uid="{00000000-0005-0000-0000-00000F8A0000}"/>
    <cellStyle name="Currency-- 2 3 3 2" xfId="35352" xr:uid="{00000000-0005-0000-0000-0000108A0000}"/>
    <cellStyle name="Currency 2 3 3 2 2" xfId="35353" xr:uid="{00000000-0005-0000-0000-0000118A0000}"/>
    <cellStyle name="Currency 2 3 3 2 3" xfId="35354" xr:uid="{00000000-0005-0000-0000-0000128A0000}"/>
    <cellStyle name="Currency 2 3 3 2 4" xfId="35355" xr:uid="{00000000-0005-0000-0000-0000138A0000}"/>
    <cellStyle name="Currency 2 3 3 2 5" xfId="35356" xr:uid="{00000000-0005-0000-0000-0000148A0000}"/>
    <cellStyle name="Currency 2 3 3 3" xfId="35357" xr:uid="{00000000-0005-0000-0000-0000158A0000}"/>
    <cellStyle name="Currency 2 3 3 4" xfId="35358" xr:uid="{00000000-0005-0000-0000-0000168A0000}"/>
    <cellStyle name="Currency 2 3 3 5" xfId="35359" xr:uid="{00000000-0005-0000-0000-0000178A0000}"/>
    <cellStyle name="Currency 2 3 3 6" xfId="35360" xr:uid="{00000000-0005-0000-0000-0000188A0000}"/>
    <cellStyle name="Currency 2 3 3 7" xfId="35361" xr:uid="{00000000-0005-0000-0000-0000198A0000}"/>
    <cellStyle name="Currency 2 3 4" xfId="35362" xr:uid="{00000000-0005-0000-0000-00001A8A0000}"/>
    <cellStyle name="Currency-- 2 3 4" xfId="35363" xr:uid="{00000000-0005-0000-0000-00001B8A0000}"/>
    <cellStyle name="Currency-- 2 3 4 2" xfId="35364" xr:uid="{00000000-0005-0000-0000-00001C8A0000}"/>
    <cellStyle name="Currency 2 3 5" xfId="35365" xr:uid="{00000000-0005-0000-0000-00001D8A0000}"/>
    <cellStyle name="Currency-- 2 3 5" xfId="35366" xr:uid="{00000000-0005-0000-0000-00001E8A0000}"/>
    <cellStyle name="Currency 2 3 6" xfId="35367" xr:uid="{00000000-0005-0000-0000-00001F8A0000}"/>
    <cellStyle name="Currency-- 2 3 6" xfId="35368" xr:uid="{00000000-0005-0000-0000-0000208A0000}"/>
    <cellStyle name="Currency 2 3 7" xfId="35369" xr:uid="{00000000-0005-0000-0000-0000218A0000}"/>
    <cellStyle name="Currency 2 3 8" xfId="35370" xr:uid="{00000000-0005-0000-0000-0000228A0000}"/>
    <cellStyle name="Currency 2 3 9" xfId="35371" xr:uid="{00000000-0005-0000-0000-0000238A0000}"/>
    <cellStyle name="Currency 2 4" xfId="35372" xr:uid="{00000000-0005-0000-0000-0000248A0000}"/>
    <cellStyle name="Currency-- 2 4" xfId="35373" xr:uid="{00000000-0005-0000-0000-0000258A0000}"/>
    <cellStyle name="Currency 2 4 2" xfId="35374" xr:uid="{00000000-0005-0000-0000-0000268A0000}"/>
    <cellStyle name="Currency-- 2 4 2" xfId="35375" xr:uid="{00000000-0005-0000-0000-0000278A0000}"/>
    <cellStyle name="Currency 2 4 2 2" xfId="35376" xr:uid="{00000000-0005-0000-0000-0000288A0000}"/>
    <cellStyle name="Currency 2 4 2 2 2" xfId="35377" xr:uid="{00000000-0005-0000-0000-0000298A0000}"/>
    <cellStyle name="Currency 2 4 2 2 3" xfId="35378" xr:uid="{00000000-0005-0000-0000-00002A8A0000}"/>
    <cellStyle name="Currency 2 4 2 2 4" xfId="35379" xr:uid="{00000000-0005-0000-0000-00002B8A0000}"/>
    <cellStyle name="Currency 2 4 2 2 5" xfId="35380" xr:uid="{00000000-0005-0000-0000-00002C8A0000}"/>
    <cellStyle name="Currency 2 4 2 3" xfId="35381" xr:uid="{00000000-0005-0000-0000-00002D8A0000}"/>
    <cellStyle name="Currency 2 4 2 4" xfId="35382" xr:uid="{00000000-0005-0000-0000-00002E8A0000}"/>
    <cellStyle name="Currency 2 4 2 5" xfId="35383" xr:uid="{00000000-0005-0000-0000-00002F8A0000}"/>
    <cellStyle name="Currency 2 4 2 6" xfId="35384" xr:uid="{00000000-0005-0000-0000-0000308A0000}"/>
    <cellStyle name="Currency 2 4 3" xfId="35385" xr:uid="{00000000-0005-0000-0000-0000318A0000}"/>
    <cellStyle name="Currency 2 4 3 2" xfId="35386" xr:uid="{00000000-0005-0000-0000-0000328A0000}"/>
    <cellStyle name="Currency 2 4 3 2 2" xfId="35387" xr:uid="{00000000-0005-0000-0000-0000338A0000}"/>
    <cellStyle name="Currency 2 4 3 2 3" xfId="35388" xr:uid="{00000000-0005-0000-0000-0000348A0000}"/>
    <cellStyle name="Currency 2 4 3 2 4" xfId="35389" xr:uid="{00000000-0005-0000-0000-0000358A0000}"/>
    <cellStyle name="Currency 2 4 3 2 5" xfId="35390" xr:uid="{00000000-0005-0000-0000-0000368A0000}"/>
    <cellStyle name="Currency 2 4 3 3" xfId="35391" xr:uid="{00000000-0005-0000-0000-0000378A0000}"/>
    <cellStyle name="Currency 2 4 3 4" xfId="35392" xr:uid="{00000000-0005-0000-0000-0000388A0000}"/>
    <cellStyle name="Currency 2 4 3 5" xfId="35393" xr:uid="{00000000-0005-0000-0000-0000398A0000}"/>
    <cellStyle name="Currency 2 4 3 6" xfId="35394" xr:uid="{00000000-0005-0000-0000-00003A8A0000}"/>
    <cellStyle name="Currency 2 5" xfId="35395" xr:uid="{00000000-0005-0000-0000-00003B8A0000}"/>
    <cellStyle name="Currency-- 2 5" xfId="35396" xr:uid="{00000000-0005-0000-0000-00003C8A0000}"/>
    <cellStyle name="Currency 2 5 2" xfId="35397" xr:uid="{00000000-0005-0000-0000-00003D8A0000}"/>
    <cellStyle name="Currency-- 2 5 2" xfId="35398" xr:uid="{00000000-0005-0000-0000-00003E8A0000}"/>
    <cellStyle name="Currency 2 5 2 2" xfId="35399" xr:uid="{00000000-0005-0000-0000-00003F8A0000}"/>
    <cellStyle name="Currency 2 5 2 2 2" xfId="35400" xr:uid="{00000000-0005-0000-0000-0000408A0000}"/>
    <cellStyle name="Currency 2 5 2 2 3" xfId="35401" xr:uid="{00000000-0005-0000-0000-0000418A0000}"/>
    <cellStyle name="Currency 2 5 2 2 4" xfId="35402" xr:uid="{00000000-0005-0000-0000-0000428A0000}"/>
    <cellStyle name="Currency 2 5 2 2 5" xfId="35403" xr:uid="{00000000-0005-0000-0000-0000438A0000}"/>
    <cellStyle name="Currency 2 5 2 3" xfId="35404" xr:uid="{00000000-0005-0000-0000-0000448A0000}"/>
    <cellStyle name="Currency 2 5 2 4" xfId="35405" xr:uid="{00000000-0005-0000-0000-0000458A0000}"/>
    <cellStyle name="Currency 2 5 2 5" xfId="35406" xr:uid="{00000000-0005-0000-0000-0000468A0000}"/>
    <cellStyle name="Currency 2 5 2 6" xfId="35407" xr:uid="{00000000-0005-0000-0000-0000478A0000}"/>
    <cellStyle name="Currency 2 5 3" xfId="35408" xr:uid="{00000000-0005-0000-0000-0000488A0000}"/>
    <cellStyle name="Currency 2 5 3 2" xfId="35409" xr:uid="{00000000-0005-0000-0000-0000498A0000}"/>
    <cellStyle name="Currency 2 5 3 2 2" xfId="35410" xr:uid="{00000000-0005-0000-0000-00004A8A0000}"/>
    <cellStyle name="Currency 2 5 3 2 3" xfId="35411" xr:uid="{00000000-0005-0000-0000-00004B8A0000}"/>
    <cellStyle name="Currency 2 5 3 2 4" xfId="35412" xr:uid="{00000000-0005-0000-0000-00004C8A0000}"/>
    <cellStyle name="Currency 2 5 3 2 5" xfId="35413" xr:uid="{00000000-0005-0000-0000-00004D8A0000}"/>
    <cellStyle name="Currency 2 5 3 3" xfId="35414" xr:uid="{00000000-0005-0000-0000-00004E8A0000}"/>
    <cellStyle name="Currency 2 5 3 4" xfId="35415" xr:uid="{00000000-0005-0000-0000-00004F8A0000}"/>
    <cellStyle name="Currency 2 5 3 5" xfId="35416" xr:uid="{00000000-0005-0000-0000-0000508A0000}"/>
    <cellStyle name="Currency 2 5 3 6" xfId="35417" xr:uid="{00000000-0005-0000-0000-0000518A0000}"/>
    <cellStyle name="Currency 2 6" xfId="35418" xr:uid="{00000000-0005-0000-0000-0000528A0000}"/>
    <cellStyle name="Currency-- 2 6" xfId="35419" xr:uid="{00000000-0005-0000-0000-0000538A0000}"/>
    <cellStyle name="Currency 2 6 10" xfId="35420" xr:uid="{00000000-0005-0000-0000-0000548A0000}"/>
    <cellStyle name="Currency 2 6 11" xfId="35421" xr:uid="{00000000-0005-0000-0000-0000558A0000}"/>
    <cellStyle name="Currency 2 6 12" xfId="35422" xr:uid="{00000000-0005-0000-0000-0000568A0000}"/>
    <cellStyle name="Currency 2 6 2" xfId="35423" xr:uid="{00000000-0005-0000-0000-0000578A0000}"/>
    <cellStyle name="Currency-- 2 6 2" xfId="35424" xr:uid="{00000000-0005-0000-0000-0000588A0000}"/>
    <cellStyle name="Currency 2 6 2 2" xfId="35425" xr:uid="{00000000-0005-0000-0000-0000598A0000}"/>
    <cellStyle name="Currency 2 6 2 3" xfId="35426" xr:uid="{00000000-0005-0000-0000-00005A8A0000}"/>
    <cellStyle name="Currency 2 6 2 4" xfId="35427" xr:uid="{00000000-0005-0000-0000-00005B8A0000}"/>
    <cellStyle name="Currency 2 6 2 5" xfId="35428" xr:uid="{00000000-0005-0000-0000-00005C8A0000}"/>
    <cellStyle name="Currency 2 6 3" xfId="35429" xr:uid="{00000000-0005-0000-0000-00005D8A0000}"/>
    <cellStyle name="Currency 2 6 4" xfId="35430" xr:uid="{00000000-0005-0000-0000-00005E8A0000}"/>
    <cellStyle name="Currency 2 6 5" xfId="35431" xr:uid="{00000000-0005-0000-0000-00005F8A0000}"/>
    <cellStyle name="Currency 2 6 6" xfId="35432" xr:uid="{00000000-0005-0000-0000-0000608A0000}"/>
    <cellStyle name="Currency 2 6 7" xfId="35433" xr:uid="{00000000-0005-0000-0000-0000618A0000}"/>
    <cellStyle name="Currency 2 6 8" xfId="35434" xr:uid="{00000000-0005-0000-0000-0000628A0000}"/>
    <cellStyle name="Currency 2 6 9" xfId="35435" xr:uid="{00000000-0005-0000-0000-0000638A0000}"/>
    <cellStyle name="Currency 2 7" xfId="35436" xr:uid="{00000000-0005-0000-0000-0000648A0000}"/>
    <cellStyle name="Currency-- 2 7" xfId="35437" xr:uid="{00000000-0005-0000-0000-0000658A0000}"/>
    <cellStyle name="Currency 2 7 2" xfId="35438" xr:uid="{00000000-0005-0000-0000-0000668A0000}"/>
    <cellStyle name="Currency-- 2 7 2" xfId="35439" xr:uid="{00000000-0005-0000-0000-0000678A0000}"/>
    <cellStyle name="Currency 2 7 2 2" xfId="35440" xr:uid="{00000000-0005-0000-0000-0000688A0000}"/>
    <cellStyle name="Currency 2 7 2 3" xfId="35441" xr:uid="{00000000-0005-0000-0000-0000698A0000}"/>
    <cellStyle name="Currency 2 7 2 4" xfId="35442" xr:uid="{00000000-0005-0000-0000-00006A8A0000}"/>
    <cellStyle name="Currency 2 7 2 5" xfId="35443" xr:uid="{00000000-0005-0000-0000-00006B8A0000}"/>
    <cellStyle name="Currency 2 7 3" xfId="35444" xr:uid="{00000000-0005-0000-0000-00006C8A0000}"/>
    <cellStyle name="Currency 2 7 4" xfId="35445" xr:uid="{00000000-0005-0000-0000-00006D8A0000}"/>
    <cellStyle name="Currency 2 7 5" xfId="35446" xr:uid="{00000000-0005-0000-0000-00006E8A0000}"/>
    <cellStyle name="Currency 2 7 6" xfId="35447" xr:uid="{00000000-0005-0000-0000-00006F8A0000}"/>
    <cellStyle name="Currency 2 7 7" xfId="35448" xr:uid="{00000000-0005-0000-0000-0000708A0000}"/>
    <cellStyle name="Currency 2 8" xfId="35449" xr:uid="{00000000-0005-0000-0000-0000718A0000}"/>
    <cellStyle name="Currency-- 2 8" xfId="35450" xr:uid="{00000000-0005-0000-0000-0000728A0000}"/>
    <cellStyle name="Currency 2 9" xfId="35451" xr:uid="{00000000-0005-0000-0000-0000738A0000}"/>
    <cellStyle name="Currency-- 2 9" xfId="35452" xr:uid="{00000000-0005-0000-0000-0000748A0000}"/>
    <cellStyle name="Currency 2*" xfId="35453" xr:uid="{00000000-0005-0000-0000-0000758A0000}"/>
    <cellStyle name="Currency 2_Assump" xfId="35454" xr:uid="{00000000-0005-0000-0000-0000768A0000}"/>
    <cellStyle name="Currency 20" xfId="35455" xr:uid="{00000000-0005-0000-0000-0000778A0000}"/>
    <cellStyle name="Currency 20 2" xfId="35456" xr:uid="{00000000-0005-0000-0000-0000788A0000}"/>
    <cellStyle name="Currency 20 3" xfId="35457" xr:uid="{00000000-0005-0000-0000-0000798A0000}"/>
    <cellStyle name="Currency 21" xfId="35458" xr:uid="{00000000-0005-0000-0000-00007A8A0000}"/>
    <cellStyle name="Currency 21 2" xfId="35459" xr:uid="{00000000-0005-0000-0000-00007B8A0000}"/>
    <cellStyle name="Currency 21 3" xfId="35460" xr:uid="{00000000-0005-0000-0000-00007C8A0000}"/>
    <cellStyle name="Currency 22" xfId="35461" xr:uid="{00000000-0005-0000-0000-00007D8A0000}"/>
    <cellStyle name="Currency 22 2" xfId="35462" xr:uid="{00000000-0005-0000-0000-00007E8A0000}"/>
    <cellStyle name="Currency 22 3" xfId="35463" xr:uid="{00000000-0005-0000-0000-00007F8A0000}"/>
    <cellStyle name="Currency 23" xfId="35464" xr:uid="{00000000-0005-0000-0000-0000808A0000}"/>
    <cellStyle name="Currency 23 2" xfId="35465" xr:uid="{00000000-0005-0000-0000-0000818A0000}"/>
    <cellStyle name="Currency 23 3" xfId="35466" xr:uid="{00000000-0005-0000-0000-0000828A0000}"/>
    <cellStyle name="Currency 24" xfId="35467" xr:uid="{00000000-0005-0000-0000-0000838A0000}"/>
    <cellStyle name="Currency 24 2" xfId="35468" xr:uid="{00000000-0005-0000-0000-0000848A0000}"/>
    <cellStyle name="Currency 24 3" xfId="35469" xr:uid="{00000000-0005-0000-0000-0000858A0000}"/>
    <cellStyle name="Currency 25" xfId="35470" xr:uid="{00000000-0005-0000-0000-0000868A0000}"/>
    <cellStyle name="Currency 26" xfId="35471" xr:uid="{00000000-0005-0000-0000-0000878A0000}"/>
    <cellStyle name="Currency 27" xfId="35472" xr:uid="{00000000-0005-0000-0000-0000888A0000}"/>
    <cellStyle name="Currency 28" xfId="35473" xr:uid="{00000000-0005-0000-0000-0000898A0000}"/>
    <cellStyle name="Currency 3" xfId="35474" xr:uid="{00000000-0005-0000-0000-00008A8A0000}"/>
    <cellStyle name="Currency-- 3" xfId="35475" xr:uid="{00000000-0005-0000-0000-00008B8A0000}"/>
    <cellStyle name="Currency 3 10" xfId="35476" xr:uid="{00000000-0005-0000-0000-00008C8A0000}"/>
    <cellStyle name="Currency 3 11" xfId="35477" xr:uid="{00000000-0005-0000-0000-00008D8A0000}"/>
    <cellStyle name="Currency 3 12" xfId="35478" xr:uid="{00000000-0005-0000-0000-00008E8A0000}"/>
    <cellStyle name="Currency 3 2" xfId="35479" xr:uid="{00000000-0005-0000-0000-00008F8A0000}"/>
    <cellStyle name="Currency-- 3 2" xfId="35480" xr:uid="{00000000-0005-0000-0000-0000908A0000}"/>
    <cellStyle name="Currency 3 2 10" xfId="35481" xr:uid="{00000000-0005-0000-0000-0000918A0000}"/>
    <cellStyle name="Currency 3 2 11" xfId="35482" xr:uid="{00000000-0005-0000-0000-0000928A0000}"/>
    <cellStyle name="Currency 3 2 12" xfId="35483" xr:uid="{00000000-0005-0000-0000-0000938A0000}"/>
    <cellStyle name="Currency 3 2 13" xfId="35484" xr:uid="{00000000-0005-0000-0000-0000948A0000}"/>
    <cellStyle name="Currency 3 2 2" xfId="35485" xr:uid="{00000000-0005-0000-0000-0000958A0000}"/>
    <cellStyle name="Currency-- 3 2 2" xfId="35486" xr:uid="{00000000-0005-0000-0000-0000968A0000}"/>
    <cellStyle name="Currency 3 2 3" xfId="35487" xr:uid="{00000000-0005-0000-0000-0000978A0000}"/>
    <cellStyle name="Currency 3 2 4" xfId="35488" xr:uid="{00000000-0005-0000-0000-0000988A0000}"/>
    <cellStyle name="Currency 3 2 5" xfId="35489" xr:uid="{00000000-0005-0000-0000-0000998A0000}"/>
    <cellStyle name="Currency 3 2 6" xfId="35490" xr:uid="{00000000-0005-0000-0000-00009A8A0000}"/>
    <cellStyle name="Currency 3 2 7" xfId="35491" xr:uid="{00000000-0005-0000-0000-00009B8A0000}"/>
    <cellStyle name="Currency 3 2 8" xfId="35492" xr:uid="{00000000-0005-0000-0000-00009C8A0000}"/>
    <cellStyle name="Currency 3 2 9" xfId="35493" xr:uid="{00000000-0005-0000-0000-00009D8A0000}"/>
    <cellStyle name="Currency 3 3" xfId="35494" xr:uid="{00000000-0005-0000-0000-00009E8A0000}"/>
    <cellStyle name="Currency-- 3 3" xfId="35495" xr:uid="{00000000-0005-0000-0000-00009F8A0000}"/>
    <cellStyle name="Currency 3 3 2" xfId="35496" xr:uid="{00000000-0005-0000-0000-0000A08A0000}"/>
    <cellStyle name="Currency-- 3 3 2" xfId="35497" xr:uid="{00000000-0005-0000-0000-0000A18A0000}"/>
    <cellStyle name="Currency 3 3 3" xfId="35498" xr:uid="{00000000-0005-0000-0000-0000A28A0000}"/>
    <cellStyle name="Currency 3 3 4" xfId="35499" xr:uid="{00000000-0005-0000-0000-0000A38A0000}"/>
    <cellStyle name="Currency 3 3 5" xfId="35500" xr:uid="{00000000-0005-0000-0000-0000A48A0000}"/>
    <cellStyle name="Currency 3 3 6" xfId="35501" xr:uid="{00000000-0005-0000-0000-0000A58A0000}"/>
    <cellStyle name="Currency 3 3 7" xfId="35502" xr:uid="{00000000-0005-0000-0000-0000A68A0000}"/>
    <cellStyle name="Currency 3 3 8" xfId="35503" xr:uid="{00000000-0005-0000-0000-0000A78A0000}"/>
    <cellStyle name="Currency 3 3 9" xfId="35504" xr:uid="{00000000-0005-0000-0000-0000A88A0000}"/>
    <cellStyle name="Currency 3 4" xfId="35505" xr:uid="{00000000-0005-0000-0000-0000A98A0000}"/>
    <cellStyle name="Currency-- 3 4" xfId="35506" xr:uid="{00000000-0005-0000-0000-0000AA8A0000}"/>
    <cellStyle name="Currency 3 4 2" xfId="35507" xr:uid="{00000000-0005-0000-0000-0000AB8A0000}"/>
    <cellStyle name="Currency-- 3 4 2" xfId="35508" xr:uid="{00000000-0005-0000-0000-0000AC8A0000}"/>
    <cellStyle name="Currency 3 4 3" xfId="35509" xr:uid="{00000000-0005-0000-0000-0000AD8A0000}"/>
    <cellStyle name="Currency 3 4 4" xfId="35510" xr:uid="{00000000-0005-0000-0000-0000AE8A0000}"/>
    <cellStyle name="Currency 3 4 5" xfId="35511" xr:uid="{00000000-0005-0000-0000-0000AF8A0000}"/>
    <cellStyle name="Currency 3 4 6" xfId="35512" xr:uid="{00000000-0005-0000-0000-0000B08A0000}"/>
    <cellStyle name="Currency 3 4 7" xfId="35513" xr:uid="{00000000-0005-0000-0000-0000B18A0000}"/>
    <cellStyle name="Currency 3 5" xfId="35514" xr:uid="{00000000-0005-0000-0000-0000B28A0000}"/>
    <cellStyle name="Currency-- 3 5" xfId="35515" xr:uid="{00000000-0005-0000-0000-0000B38A0000}"/>
    <cellStyle name="Currency 3 5 2" xfId="35516" xr:uid="{00000000-0005-0000-0000-0000B48A0000}"/>
    <cellStyle name="Currency 3 6" xfId="35517" xr:uid="{00000000-0005-0000-0000-0000B58A0000}"/>
    <cellStyle name="Currency-- 3 6" xfId="35518" xr:uid="{00000000-0005-0000-0000-0000B68A0000}"/>
    <cellStyle name="Currency 3 7" xfId="35519" xr:uid="{00000000-0005-0000-0000-0000B78A0000}"/>
    <cellStyle name="Currency 3 8" xfId="35520" xr:uid="{00000000-0005-0000-0000-0000B88A0000}"/>
    <cellStyle name="Currency 3 9" xfId="35521" xr:uid="{00000000-0005-0000-0000-0000B98A0000}"/>
    <cellStyle name="Currency 3*" xfId="35522" xr:uid="{00000000-0005-0000-0000-0000BA8A0000}"/>
    <cellStyle name="Currency 4" xfId="35523" xr:uid="{00000000-0005-0000-0000-0000BB8A0000}"/>
    <cellStyle name="Currency-- 4" xfId="35524" xr:uid="{00000000-0005-0000-0000-0000BC8A0000}"/>
    <cellStyle name="Currency 4 10" xfId="35525" xr:uid="{00000000-0005-0000-0000-0000BD8A0000}"/>
    <cellStyle name="Currency 4 11" xfId="35526" xr:uid="{00000000-0005-0000-0000-0000BE8A0000}"/>
    <cellStyle name="Currency 4 12" xfId="35527" xr:uid="{00000000-0005-0000-0000-0000BF8A0000}"/>
    <cellStyle name="Currency 4 13" xfId="35528" xr:uid="{00000000-0005-0000-0000-0000C08A0000}"/>
    <cellStyle name="Currency 4 14" xfId="35529" xr:uid="{00000000-0005-0000-0000-0000C18A0000}"/>
    <cellStyle name="Currency 4 15" xfId="35530" xr:uid="{00000000-0005-0000-0000-0000C28A0000}"/>
    <cellStyle name="Currency 4 2" xfId="35531" xr:uid="{00000000-0005-0000-0000-0000C38A0000}"/>
    <cellStyle name="Currency-- 4 2" xfId="35532" xr:uid="{00000000-0005-0000-0000-0000C48A0000}"/>
    <cellStyle name="Currency 4 2 2" xfId="35533" xr:uid="{00000000-0005-0000-0000-0000C58A0000}"/>
    <cellStyle name="Currency-- 4 2 2" xfId="35534" xr:uid="{00000000-0005-0000-0000-0000C68A0000}"/>
    <cellStyle name="Currency 4 3" xfId="35535" xr:uid="{00000000-0005-0000-0000-0000C78A0000}"/>
    <cellStyle name="Currency-- 4 3" xfId="35536" xr:uid="{00000000-0005-0000-0000-0000C88A0000}"/>
    <cellStyle name="Currency-- 4 3 2" xfId="35537" xr:uid="{00000000-0005-0000-0000-0000C98A0000}"/>
    <cellStyle name="Currency 4 4" xfId="35538" xr:uid="{00000000-0005-0000-0000-0000CA8A0000}"/>
    <cellStyle name="Currency-- 4 4" xfId="35539" xr:uid="{00000000-0005-0000-0000-0000CB8A0000}"/>
    <cellStyle name="Currency-- 4 4 2" xfId="35540" xr:uid="{00000000-0005-0000-0000-0000CC8A0000}"/>
    <cellStyle name="Currency 4 5" xfId="35541" xr:uid="{00000000-0005-0000-0000-0000CD8A0000}"/>
    <cellStyle name="Currency-- 4 5" xfId="35542" xr:uid="{00000000-0005-0000-0000-0000CE8A0000}"/>
    <cellStyle name="Currency 4 5 2" xfId="35543" xr:uid="{00000000-0005-0000-0000-0000CF8A0000}"/>
    <cellStyle name="Currency 4 6" xfId="35544" xr:uid="{00000000-0005-0000-0000-0000D08A0000}"/>
    <cellStyle name="Currency-- 4 6" xfId="35545" xr:uid="{00000000-0005-0000-0000-0000D18A0000}"/>
    <cellStyle name="Currency 4 7" xfId="35546" xr:uid="{00000000-0005-0000-0000-0000D28A0000}"/>
    <cellStyle name="Currency 4 8" xfId="35547" xr:uid="{00000000-0005-0000-0000-0000D38A0000}"/>
    <cellStyle name="Currency 4 9" xfId="35548" xr:uid="{00000000-0005-0000-0000-0000D48A0000}"/>
    <cellStyle name="Currency 5" xfId="35549" xr:uid="{00000000-0005-0000-0000-0000D58A0000}"/>
    <cellStyle name="Currency-- 5" xfId="35550" xr:uid="{00000000-0005-0000-0000-0000D68A0000}"/>
    <cellStyle name="Currency 5 10" xfId="35551" xr:uid="{00000000-0005-0000-0000-0000D78A0000}"/>
    <cellStyle name="Currency 5 11" xfId="35552" xr:uid="{00000000-0005-0000-0000-0000D88A0000}"/>
    <cellStyle name="Currency 5 12" xfId="35553" xr:uid="{00000000-0005-0000-0000-0000D98A0000}"/>
    <cellStyle name="Currency 5 13" xfId="35554" xr:uid="{00000000-0005-0000-0000-0000DA8A0000}"/>
    <cellStyle name="Currency 5 2" xfId="35555" xr:uid="{00000000-0005-0000-0000-0000DB8A0000}"/>
    <cellStyle name="Currency-- 5 2" xfId="35556" xr:uid="{00000000-0005-0000-0000-0000DC8A0000}"/>
    <cellStyle name="Currency 5 2 2" xfId="35557" xr:uid="{00000000-0005-0000-0000-0000DD8A0000}"/>
    <cellStyle name="Currency 5 2 3" xfId="35558" xr:uid="{00000000-0005-0000-0000-0000DE8A0000}"/>
    <cellStyle name="Currency 5 2 4" xfId="35559" xr:uid="{00000000-0005-0000-0000-0000DF8A0000}"/>
    <cellStyle name="Currency 5 2 5" xfId="35560" xr:uid="{00000000-0005-0000-0000-0000E08A0000}"/>
    <cellStyle name="Currency 5 2 6" xfId="35561" xr:uid="{00000000-0005-0000-0000-0000E18A0000}"/>
    <cellStyle name="Currency 5 2 7" xfId="35562" xr:uid="{00000000-0005-0000-0000-0000E28A0000}"/>
    <cellStyle name="Currency 5 3" xfId="35563" xr:uid="{00000000-0005-0000-0000-0000E38A0000}"/>
    <cellStyle name="Currency 5 3 2" xfId="35564" xr:uid="{00000000-0005-0000-0000-0000E48A0000}"/>
    <cellStyle name="Currency 5 4" xfId="35565" xr:uid="{00000000-0005-0000-0000-0000E58A0000}"/>
    <cellStyle name="Currency 5 4 2" xfId="35566" xr:uid="{00000000-0005-0000-0000-0000E68A0000}"/>
    <cellStyle name="Currency 5 5" xfId="35567" xr:uid="{00000000-0005-0000-0000-0000E78A0000}"/>
    <cellStyle name="Currency 5 6" xfId="35568" xr:uid="{00000000-0005-0000-0000-0000E88A0000}"/>
    <cellStyle name="Currency 5 7" xfId="35569" xr:uid="{00000000-0005-0000-0000-0000E98A0000}"/>
    <cellStyle name="Currency 5 8" xfId="35570" xr:uid="{00000000-0005-0000-0000-0000EA8A0000}"/>
    <cellStyle name="Currency 5 9" xfId="35571" xr:uid="{00000000-0005-0000-0000-0000EB8A0000}"/>
    <cellStyle name="Currency 6" xfId="35572" xr:uid="{00000000-0005-0000-0000-0000EC8A0000}"/>
    <cellStyle name="Currency-- 6" xfId="35573" xr:uid="{00000000-0005-0000-0000-0000ED8A0000}"/>
    <cellStyle name="Currency 6 10" xfId="35574" xr:uid="{00000000-0005-0000-0000-0000EE8A0000}"/>
    <cellStyle name="Currency 6 2" xfId="35575" xr:uid="{00000000-0005-0000-0000-0000EF8A0000}"/>
    <cellStyle name="Currency-- 6 2" xfId="35576" xr:uid="{00000000-0005-0000-0000-0000F08A0000}"/>
    <cellStyle name="Currency 6 3" xfId="35577" xr:uid="{00000000-0005-0000-0000-0000F18A0000}"/>
    <cellStyle name="Currency 6 3 2" xfId="35578" xr:uid="{00000000-0005-0000-0000-0000F28A0000}"/>
    <cellStyle name="Currency 6 4" xfId="35579" xr:uid="{00000000-0005-0000-0000-0000F38A0000}"/>
    <cellStyle name="Currency 6 4 2" xfId="35580" xr:uid="{00000000-0005-0000-0000-0000F48A0000}"/>
    <cellStyle name="Currency 6 5" xfId="35581" xr:uid="{00000000-0005-0000-0000-0000F58A0000}"/>
    <cellStyle name="Currency 6 6" xfId="35582" xr:uid="{00000000-0005-0000-0000-0000F68A0000}"/>
    <cellStyle name="Currency 6 7" xfId="35583" xr:uid="{00000000-0005-0000-0000-0000F78A0000}"/>
    <cellStyle name="Currency 6 8" xfId="35584" xr:uid="{00000000-0005-0000-0000-0000F88A0000}"/>
    <cellStyle name="Currency 6 9" xfId="35585" xr:uid="{00000000-0005-0000-0000-0000F98A0000}"/>
    <cellStyle name="Currency 7" xfId="35586" xr:uid="{00000000-0005-0000-0000-0000FA8A0000}"/>
    <cellStyle name="Currency-- 7" xfId="35587" xr:uid="{00000000-0005-0000-0000-0000FB8A0000}"/>
    <cellStyle name="Currency 7 2" xfId="35588" xr:uid="{00000000-0005-0000-0000-0000FC8A0000}"/>
    <cellStyle name="Currency-- 7 2" xfId="35589" xr:uid="{00000000-0005-0000-0000-0000FD8A0000}"/>
    <cellStyle name="Currency 7 2 2" xfId="35590" xr:uid="{00000000-0005-0000-0000-0000FE8A0000}"/>
    <cellStyle name="Currency 7 2 3" xfId="35591" xr:uid="{00000000-0005-0000-0000-0000FF8A0000}"/>
    <cellStyle name="Currency 7 2 4" xfId="35592" xr:uid="{00000000-0005-0000-0000-0000008B0000}"/>
    <cellStyle name="Currency 7 2 5" xfId="35593" xr:uid="{00000000-0005-0000-0000-0000018B0000}"/>
    <cellStyle name="Currency 7 2 6" xfId="35594" xr:uid="{00000000-0005-0000-0000-0000028B0000}"/>
    <cellStyle name="Currency 7 2 7" xfId="35595" xr:uid="{00000000-0005-0000-0000-0000038B0000}"/>
    <cellStyle name="Currency 7 3" xfId="35596" xr:uid="{00000000-0005-0000-0000-0000048B0000}"/>
    <cellStyle name="Currency 7 3 2" xfId="35597" xr:uid="{00000000-0005-0000-0000-0000058B0000}"/>
    <cellStyle name="Currency 7 4" xfId="35598" xr:uid="{00000000-0005-0000-0000-0000068B0000}"/>
    <cellStyle name="Currency 7 5" xfId="35599" xr:uid="{00000000-0005-0000-0000-0000078B0000}"/>
    <cellStyle name="Currency 7 6" xfId="35600" xr:uid="{00000000-0005-0000-0000-0000088B0000}"/>
    <cellStyle name="Currency 7 7" xfId="35601" xr:uid="{00000000-0005-0000-0000-0000098B0000}"/>
    <cellStyle name="Currency 7 8" xfId="35602" xr:uid="{00000000-0005-0000-0000-00000A8B0000}"/>
    <cellStyle name="Currency 7 9" xfId="35603" xr:uid="{00000000-0005-0000-0000-00000B8B0000}"/>
    <cellStyle name="Currency 8" xfId="35604" xr:uid="{00000000-0005-0000-0000-00000C8B0000}"/>
    <cellStyle name="Currency-- 8" xfId="35605" xr:uid="{00000000-0005-0000-0000-00000D8B0000}"/>
    <cellStyle name="Currency 8 2" xfId="35606" xr:uid="{00000000-0005-0000-0000-00000E8B0000}"/>
    <cellStyle name="Currency-- 8 2" xfId="35607" xr:uid="{00000000-0005-0000-0000-00000F8B0000}"/>
    <cellStyle name="Currency 8 3" xfId="35608" xr:uid="{00000000-0005-0000-0000-0000108B0000}"/>
    <cellStyle name="Currency 8 4" xfId="35609" xr:uid="{00000000-0005-0000-0000-0000118B0000}"/>
    <cellStyle name="Currency 9" xfId="35610" xr:uid="{00000000-0005-0000-0000-0000128B0000}"/>
    <cellStyle name="Currency-- 9" xfId="35611" xr:uid="{00000000-0005-0000-0000-0000138B0000}"/>
    <cellStyle name="Currency 9 2" xfId="35612" xr:uid="{00000000-0005-0000-0000-0000148B0000}"/>
    <cellStyle name="Currency 9 3" xfId="35613" xr:uid="{00000000-0005-0000-0000-0000158B0000}"/>
    <cellStyle name="Currency 9 4" xfId="35614" xr:uid="{00000000-0005-0000-0000-0000168B0000}"/>
    <cellStyle name="Currency 9 8 3" xfId="35615" xr:uid="{00000000-0005-0000-0000-0000178B0000}"/>
    <cellStyle name="Currency new" xfId="35616" xr:uid="{00000000-0005-0000-0000-0000188B0000}"/>
    <cellStyle name="Currency*" xfId="35617" xr:uid="{00000000-0005-0000-0000-0000198B0000}"/>
    <cellStyle name="Currency,0" xfId="35618" xr:uid="{00000000-0005-0000-0000-00001A8B0000}"/>
    <cellStyle name="Currency,2" xfId="35619" xr:uid="{00000000-0005-0000-0000-00001B8B0000}"/>
    <cellStyle name="Currency0" xfId="35620" xr:uid="{00000000-0005-0000-0000-00001C8B0000}"/>
    <cellStyle name="Currency0 2" xfId="35621" xr:uid="{00000000-0005-0000-0000-00001D8B0000}"/>
    <cellStyle name="Currency0 3" xfId="35622" xr:uid="{00000000-0005-0000-0000-00001E8B0000}"/>
    <cellStyle name="Currency2" xfId="35623" xr:uid="{00000000-0005-0000-0000-00001F8B0000}"/>
    <cellStyle name="Currsmall" xfId="35624" xr:uid="{00000000-0005-0000-0000-0000208B0000}"/>
    <cellStyle name="CurrU" xfId="35625" xr:uid="{00000000-0005-0000-0000-0000218B0000}"/>
    <cellStyle name="Custom" xfId="35626" xr:uid="{00000000-0005-0000-0000-0000228B0000}"/>
    <cellStyle name="Custom 2" xfId="35627" xr:uid="{00000000-0005-0000-0000-0000238B0000}"/>
    <cellStyle name="Custom 2 2" xfId="35628" xr:uid="{00000000-0005-0000-0000-0000248B0000}"/>
    <cellStyle name="Custom 2 2 2" xfId="35629" xr:uid="{00000000-0005-0000-0000-0000258B0000}"/>
    <cellStyle name="Custom 2 3" xfId="35630" xr:uid="{00000000-0005-0000-0000-0000268B0000}"/>
    <cellStyle name="Custom 2 3 2" xfId="35631" xr:uid="{00000000-0005-0000-0000-0000278B0000}"/>
    <cellStyle name="Custom 2 4" xfId="35632" xr:uid="{00000000-0005-0000-0000-0000288B0000}"/>
    <cellStyle name="DarkBlueOutline" xfId="35633" xr:uid="{00000000-0005-0000-0000-0000298B0000}"/>
    <cellStyle name="DarkBlueOutlineYellow" xfId="35634" xr:uid="{00000000-0005-0000-0000-00002A8B0000}"/>
    <cellStyle name="Dash" xfId="35635" xr:uid="{00000000-0005-0000-0000-00002B8B0000}"/>
    <cellStyle name="Data" xfId="35636" xr:uid="{00000000-0005-0000-0000-00002C8B0000}"/>
    <cellStyle name="Data 2" xfId="35637" xr:uid="{00000000-0005-0000-0000-00002D8B0000}"/>
    <cellStyle name="Data Entry" xfId="35638" xr:uid="{00000000-0005-0000-0000-00002E8B0000}"/>
    <cellStyle name="Data Entry 2" xfId="35639" xr:uid="{00000000-0005-0000-0000-00002F8B0000}"/>
    <cellStyle name="Data Entry 3" xfId="35640" xr:uid="{00000000-0005-0000-0000-0000308B0000}"/>
    <cellStyle name="Data Entry_PJM 11" xfId="35641" xr:uid="{00000000-0005-0000-0000-0000318B0000}"/>
    <cellStyle name="Data Link" xfId="35642" xr:uid="{00000000-0005-0000-0000-0000328B0000}"/>
    <cellStyle name="data%0-center" xfId="35643" xr:uid="{00000000-0005-0000-0000-0000338B0000}"/>
    <cellStyle name="data%0-right" xfId="35644" xr:uid="{00000000-0005-0000-0000-0000348B0000}"/>
    <cellStyle name="data%2-center" xfId="35645" xr:uid="{00000000-0005-0000-0000-0000358B0000}"/>
    <cellStyle name="data%2-right" xfId="35646" xr:uid="{00000000-0005-0000-0000-0000368B0000}"/>
    <cellStyle name="data_Break-Up" xfId="35647" xr:uid="{00000000-0005-0000-0000-0000378B0000}"/>
    <cellStyle name="data0-center" xfId="35648" xr:uid="{00000000-0005-0000-0000-0000388B0000}"/>
    <cellStyle name="data0-left" xfId="35649" xr:uid="{00000000-0005-0000-0000-0000398B0000}"/>
    <cellStyle name="data0-right" xfId="35650" xr:uid="{00000000-0005-0000-0000-00003A8B0000}"/>
    <cellStyle name="data3" xfId="35651" xr:uid="{00000000-0005-0000-0000-00003B8B0000}"/>
    <cellStyle name="DataPerc [2]" xfId="35652" xr:uid="{00000000-0005-0000-0000-00003C8B0000}"/>
    <cellStyle name="DataPerc [2] 2" xfId="35653" xr:uid="{00000000-0005-0000-0000-00003D8B0000}"/>
    <cellStyle name="DataPerc [2]_bSum" xfId="35654" xr:uid="{00000000-0005-0000-0000-00003E8B0000}"/>
    <cellStyle name="Date" xfId="35655" xr:uid="{00000000-0005-0000-0000-00003F8B0000}"/>
    <cellStyle name="Date - Month" xfId="35656" xr:uid="{00000000-0005-0000-0000-0000408B0000}"/>
    <cellStyle name="Date - Month 2" xfId="35657" xr:uid="{00000000-0005-0000-0000-0000418B0000}"/>
    <cellStyle name="Date - Month 3" xfId="35658" xr:uid="{00000000-0005-0000-0000-0000428B0000}"/>
    <cellStyle name="Date - Style2" xfId="35659" xr:uid="{00000000-0005-0000-0000-0000438B0000}"/>
    <cellStyle name="Date - Style3" xfId="35660" xr:uid="{00000000-0005-0000-0000-0000448B0000}"/>
    <cellStyle name="Date - Style5" xfId="35661" xr:uid="{00000000-0005-0000-0000-0000458B0000}"/>
    <cellStyle name="Date [1 Dec 01]" xfId="35662" xr:uid="{00000000-0005-0000-0000-0000468B0000}"/>
    <cellStyle name="Date [31 Dec 2000]" xfId="35663" xr:uid="{00000000-0005-0000-0000-0000478B0000}"/>
    <cellStyle name="Date [31 Dec 2000] 2" xfId="35664" xr:uid="{00000000-0005-0000-0000-0000488B0000}"/>
    <cellStyle name="Date [31/12/02]" xfId="35665" xr:uid="{00000000-0005-0000-0000-0000498B0000}"/>
    <cellStyle name="Date [31/12/02] 2" xfId="35666" xr:uid="{00000000-0005-0000-0000-00004A8B0000}"/>
    <cellStyle name="Date [Dec 00]" xfId="35667" xr:uid="{00000000-0005-0000-0000-00004B8B0000}"/>
    <cellStyle name="Date [mmm-d-yyyy]" xfId="35668" xr:uid="{00000000-0005-0000-0000-00004C8B0000}"/>
    <cellStyle name="Date [mmm-d-yyyy] 2" xfId="35669" xr:uid="{00000000-0005-0000-0000-00004D8B0000}"/>
    <cellStyle name="Date [mmm-yyyy]" xfId="35670" xr:uid="{00000000-0005-0000-0000-00004E8B0000}"/>
    <cellStyle name="Date [mmm-yyyy] 2" xfId="35671" xr:uid="{00000000-0005-0000-0000-00004F8B0000}"/>
    <cellStyle name="Date [mmm-yyyy] 2 2" xfId="35672" xr:uid="{00000000-0005-0000-0000-0000508B0000}"/>
    <cellStyle name="Date [mmm-yyyy] 2 2 2" xfId="35673" xr:uid="{00000000-0005-0000-0000-0000518B0000}"/>
    <cellStyle name="Date [mmm-yyyy] 2 2 2 2" xfId="35674" xr:uid="{00000000-0005-0000-0000-0000528B0000}"/>
    <cellStyle name="Date [mmm-yyyy] 2 2 2 2 2" xfId="35675" xr:uid="{00000000-0005-0000-0000-0000538B0000}"/>
    <cellStyle name="Date [mmm-yyyy] 2 2 3" xfId="35676" xr:uid="{00000000-0005-0000-0000-0000548B0000}"/>
    <cellStyle name="Date [mmm-yyyy] 2 2 3 2" xfId="35677" xr:uid="{00000000-0005-0000-0000-0000558B0000}"/>
    <cellStyle name="Date [mmm-yyyy] 2 3" xfId="35678" xr:uid="{00000000-0005-0000-0000-0000568B0000}"/>
    <cellStyle name="Date [mmm-yyyy] 2 3 2" xfId="35679" xr:uid="{00000000-0005-0000-0000-0000578B0000}"/>
    <cellStyle name="Date [mmm-yyyy] 2 3 2 2" xfId="35680" xr:uid="{00000000-0005-0000-0000-0000588B0000}"/>
    <cellStyle name="Date [mmm-yyyy] 2 4" xfId="35681" xr:uid="{00000000-0005-0000-0000-0000598B0000}"/>
    <cellStyle name="Date [mmm-yyyy] 2 4 2" xfId="35682" xr:uid="{00000000-0005-0000-0000-00005A8B0000}"/>
    <cellStyle name="Date [mmm-yyyy] 3" xfId="35683" xr:uid="{00000000-0005-0000-0000-00005B8B0000}"/>
    <cellStyle name="Date [mmm-yyyy] 3 2" xfId="35684" xr:uid="{00000000-0005-0000-0000-00005C8B0000}"/>
    <cellStyle name="Date [mmm-yyyy] 3 2 2" xfId="35685" xr:uid="{00000000-0005-0000-0000-00005D8B0000}"/>
    <cellStyle name="Date [mmm-yyyy] 3 2 2 2" xfId="35686" xr:uid="{00000000-0005-0000-0000-00005E8B0000}"/>
    <cellStyle name="Date [mmm-yyyy] 3 3" xfId="35687" xr:uid="{00000000-0005-0000-0000-00005F8B0000}"/>
    <cellStyle name="Date [mmm-yyyy] 3 3 2" xfId="35688" xr:uid="{00000000-0005-0000-0000-0000608B0000}"/>
    <cellStyle name="Date [mmm-yyyy] 4" xfId="35689" xr:uid="{00000000-0005-0000-0000-0000618B0000}"/>
    <cellStyle name="Date [mmm-yyyy] 4 2" xfId="35690" xr:uid="{00000000-0005-0000-0000-0000628B0000}"/>
    <cellStyle name="Date [mmm-yyyy] 4 2 2" xfId="35691" xr:uid="{00000000-0005-0000-0000-0000638B0000}"/>
    <cellStyle name="Date [mmm-yyyy] 5" xfId="35692" xr:uid="{00000000-0005-0000-0000-0000648B0000}"/>
    <cellStyle name="Date [mmm-yyyy] 5 2" xfId="35693" xr:uid="{00000000-0005-0000-0000-0000658B0000}"/>
    <cellStyle name="Date + Time" xfId="35694" xr:uid="{00000000-0005-0000-0000-0000668B0000}"/>
    <cellStyle name="date 10" xfId="35695" xr:uid="{00000000-0005-0000-0000-0000678B0000}"/>
    <cellStyle name="date 100" xfId="35696" xr:uid="{00000000-0005-0000-0000-0000688B0000}"/>
    <cellStyle name="date 101" xfId="35697" xr:uid="{00000000-0005-0000-0000-0000698B0000}"/>
    <cellStyle name="date 102" xfId="35698" xr:uid="{00000000-0005-0000-0000-00006A8B0000}"/>
    <cellStyle name="date 103" xfId="35699" xr:uid="{00000000-0005-0000-0000-00006B8B0000}"/>
    <cellStyle name="date 104" xfId="35700" xr:uid="{00000000-0005-0000-0000-00006C8B0000}"/>
    <cellStyle name="date 105" xfId="35701" xr:uid="{00000000-0005-0000-0000-00006D8B0000}"/>
    <cellStyle name="date 11" xfId="35702" xr:uid="{00000000-0005-0000-0000-00006E8B0000}"/>
    <cellStyle name="date 12" xfId="35703" xr:uid="{00000000-0005-0000-0000-00006F8B0000}"/>
    <cellStyle name="date 13" xfId="35704" xr:uid="{00000000-0005-0000-0000-0000708B0000}"/>
    <cellStyle name="date 14" xfId="35705" xr:uid="{00000000-0005-0000-0000-0000718B0000}"/>
    <cellStyle name="date 15" xfId="35706" xr:uid="{00000000-0005-0000-0000-0000728B0000}"/>
    <cellStyle name="date 16" xfId="35707" xr:uid="{00000000-0005-0000-0000-0000738B0000}"/>
    <cellStyle name="date 17" xfId="35708" xr:uid="{00000000-0005-0000-0000-0000748B0000}"/>
    <cellStyle name="date 18" xfId="35709" xr:uid="{00000000-0005-0000-0000-0000758B0000}"/>
    <cellStyle name="date 19" xfId="35710" xr:uid="{00000000-0005-0000-0000-0000768B0000}"/>
    <cellStyle name="Date 2" xfId="35711" xr:uid="{00000000-0005-0000-0000-0000778B0000}"/>
    <cellStyle name="Date 2 2" xfId="35712" xr:uid="{00000000-0005-0000-0000-0000788B0000}"/>
    <cellStyle name="date 2 3" xfId="35713" xr:uid="{00000000-0005-0000-0000-0000798B0000}"/>
    <cellStyle name="date 20" xfId="35714" xr:uid="{00000000-0005-0000-0000-00007A8B0000}"/>
    <cellStyle name="date 21" xfId="35715" xr:uid="{00000000-0005-0000-0000-00007B8B0000}"/>
    <cellStyle name="date 22" xfId="35716" xr:uid="{00000000-0005-0000-0000-00007C8B0000}"/>
    <cellStyle name="date 23" xfId="35717" xr:uid="{00000000-0005-0000-0000-00007D8B0000}"/>
    <cellStyle name="date 24" xfId="35718" xr:uid="{00000000-0005-0000-0000-00007E8B0000}"/>
    <cellStyle name="date 25" xfId="35719" xr:uid="{00000000-0005-0000-0000-00007F8B0000}"/>
    <cellStyle name="date 26" xfId="35720" xr:uid="{00000000-0005-0000-0000-0000808B0000}"/>
    <cellStyle name="date 27" xfId="35721" xr:uid="{00000000-0005-0000-0000-0000818B0000}"/>
    <cellStyle name="date 28" xfId="35722" xr:uid="{00000000-0005-0000-0000-0000828B0000}"/>
    <cellStyle name="date 29" xfId="35723" xr:uid="{00000000-0005-0000-0000-0000838B0000}"/>
    <cellStyle name="Date 3" xfId="35724" xr:uid="{00000000-0005-0000-0000-0000848B0000}"/>
    <cellStyle name="Date 3 2" xfId="35725" xr:uid="{00000000-0005-0000-0000-0000858B0000}"/>
    <cellStyle name="Date 3 3" xfId="35726" xr:uid="{00000000-0005-0000-0000-0000868B0000}"/>
    <cellStyle name="date 30" xfId="35727" xr:uid="{00000000-0005-0000-0000-0000878B0000}"/>
    <cellStyle name="date 31" xfId="35728" xr:uid="{00000000-0005-0000-0000-0000888B0000}"/>
    <cellStyle name="date 32" xfId="35729" xr:uid="{00000000-0005-0000-0000-0000898B0000}"/>
    <cellStyle name="date 33" xfId="35730" xr:uid="{00000000-0005-0000-0000-00008A8B0000}"/>
    <cellStyle name="date 34" xfId="35731" xr:uid="{00000000-0005-0000-0000-00008B8B0000}"/>
    <cellStyle name="date 35" xfId="35732" xr:uid="{00000000-0005-0000-0000-00008C8B0000}"/>
    <cellStyle name="date 36" xfId="35733" xr:uid="{00000000-0005-0000-0000-00008D8B0000}"/>
    <cellStyle name="date 37" xfId="35734" xr:uid="{00000000-0005-0000-0000-00008E8B0000}"/>
    <cellStyle name="date 38" xfId="35735" xr:uid="{00000000-0005-0000-0000-00008F8B0000}"/>
    <cellStyle name="date 39" xfId="35736" xr:uid="{00000000-0005-0000-0000-0000908B0000}"/>
    <cellStyle name="date 4" xfId="35737" xr:uid="{00000000-0005-0000-0000-0000918B0000}"/>
    <cellStyle name="date 40" xfId="35738" xr:uid="{00000000-0005-0000-0000-0000928B0000}"/>
    <cellStyle name="date 41" xfId="35739" xr:uid="{00000000-0005-0000-0000-0000938B0000}"/>
    <cellStyle name="date 42" xfId="35740" xr:uid="{00000000-0005-0000-0000-0000948B0000}"/>
    <cellStyle name="date 43" xfId="35741" xr:uid="{00000000-0005-0000-0000-0000958B0000}"/>
    <cellStyle name="date 44" xfId="35742" xr:uid="{00000000-0005-0000-0000-0000968B0000}"/>
    <cellStyle name="date 45" xfId="35743" xr:uid="{00000000-0005-0000-0000-0000978B0000}"/>
    <cellStyle name="date 46" xfId="35744" xr:uid="{00000000-0005-0000-0000-0000988B0000}"/>
    <cellStyle name="date 47" xfId="35745" xr:uid="{00000000-0005-0000-0000-0000998B0000}"/>
    <cellStyle name="date 48" xfId="35746" xr:uid="{00000000-0005-0000-0000-00009A8B0000}"/>
    <cellStyle name="date 49" xfId="35747" xr:uid="{00000000-0005-0000-0000-00009B8B0000}"/>
    <cellStyle name="date 5" xfId="35748" xr:uid="{00000000-0005-0000-0000-00009C8B0000}"/>
    <cellStyle name="date 50" xfId="35749" xr:uid="{00000000-0005-0000-0000-00009D8B0000}"/>
    <cellStyle name="date 51" xfId="35750" xr:uid="{00000000-0005-0000-0000-00009E8B0000}"/>
    <cellStyle name="date 52" xfId="35751" xr:uid="{00000000-0005-0000-0000-00009F8B0000}"/>
    <cellStyle name="date 53" xfId="35752" xr:uid="{00000000-0005-0000-0000-0000A08B0000}"/>
    <cellStyle name="date 54" xfId="35753" xr:uid="{00000000-0005-0000-0000-0000A18B0000}"/>
    <cellStyle name="date 55" xfId="35754" xr:uid="{00000000-0005-0000-0000-0000A28B0000}"/>
    <cellStyle name="date 56" xfId="35755" xr:uid="{00000000-0005-0000-0000-0000A38B0000}"/>
    <cellStyle name="date 57" xfId="35756" xr:uid="{00000000-0005-0000-0000-0000A48B0000}"/>
    <cellStyle name="date 58" xfId="35757" xr:uid="{00000000-0005-0000-0000-0000A58B0000}"/>
    <cellStyle name="date 59" xfId="35758" xr:uid="{00000000-0005-0000-0000-0000A68B0000}"/>
    <cellStyle name="date 6" xfId="35759" xr:uid="{00000000-0005-0000-0000-0000A78B0000}"/>
    <cellStyle name="date 60" xfId="35760" xr:uid="{00000000-0005-0000-0000-0000A88B0000}"/>
    <cellStyle name="date 61" xfId="35761" xr:uid="{00000000-0005-0000-0000-0000A98B0000}"/>
    <cellStyle name="date 62" xfId="35762" xr:uid="{00000000-0005-0000-0000-0000AA8B0000}"/>
    <cellStyle name="date 63" xfId="35763" xr:uid="{00000000-0005-0000-0000-0000AB8B0000}"/>
    <cellStyle name="date 64" xfId="35764" xr:uid="{00000000-0005-0000-0000-0000AC8B0000}"/>
    <cellStyle name="date 65" xfId="35765" xr:uid="{00000000-0005-0000-0000-0000AD8B0000}"/>
    <cellStyle name="date 66" xfId="35766" xr:uid="{00000000-0005-0000-0000-0000AE8B0000}"/>
    <cellStyle name="date 67" xfId="35767" xr:uid="{00000000-0005-0000-0000-0000AF8B0000}"/>
    <cellStyle name="date 68" xfId="35768" xr:uid="{00000000-0005-0000-0000-0000B08B0000}"/>
    <cellStyle name="date 69" xfId="35769" xr:uid="{00000000-0005-0000-0000-0000B18B0000}"/>
    <cellStyle name="date 7" xfId="35770" xr:uid="{00000000-0005-0000-0000-0000B28B0000}"/>
    <cellStyle name="date 70" xfId="35771" xr:uid="{00000000-0005-0000-0000-0000B38B0000}"/>
    <cellStyle name="date 71" xfId="35772" xr:uid="{00000000-0005-0000-0000-0000B48B0000}"/>
    <cellStyle name="date 72" xfId="35773" xr:uid="{00000000-0005-0000-0000-0000B58B0000}"/>
    <cellStyle name="date 73" xfId="35774" xr:uid="{00000000-0005-0000-0000-0000B68B0000}"/>
    <cellStyle name="date 74" xfId="35775" xr:uid="{00000000-0005-0000-0000-0000B78B0000}"/>
    <cellStyle name="date 75" xfId="35776" xr:uid="{00000000-0005-0000-0000-0000B88B0000}"/>
    <cellStyle name="date 76" xfId="35777" xr:uid="{00000000-0005-0000-0000-0000B98B0000}"/>
    <cellStyle name="date 77" xfId="35778" xr:uid="{00000000-0005-0000-0000-0000BA8B0000}"/>
    <cellStyle name="date 78" xfId="35779" xr:uid="{00000000-0005-0000-0000-0000BB8B0000}"/>
    <cellStyle name="date 79" xfId="35780" xr:uid="{00000000-0005-0000-0000-0000BC8B0000}"/>
    <cellStyle name="date 8" xfId="35781" xr:uid="{00000000-0005-0000-0000-0000BD8B0000}"/>
    <cellStyle name="date 80" xfId="35782" xr:uid="{00000000-0005-0000-0000-0000BE8B0000}"/>
    <cellStyle name="date 81" xfId="35783" xr:uid="{00000000-0005-0000-0000-0000BF8B0000}"/>
    <cellStyle name="date 82" xfId="35784" xr:uid="{00000000-0005-0000-0000-0000C08B0000}"/>
    <cellStyle name="date 83" xfId="35785" xr:uid="{00000000-0005-0000-0000-0000C18B0000}"/>
    <cellStyle name="date 84" xfId="35786" xr:uid="{00000000-0005-0000-0000-0000C28B0000}"/>
    <cellStyle name="date 85" xfId="35787" xr:uid="{00000000-0005-0000-0000-0000C38B0000}"/>
    <cellStyle name="date 86" xfId="35788" xr:uid="{00000000-0005-0000-0000-0000C48B0000}"/>
    <cellStyle name="date 87" xfId="35789" xr:uid="{00000000-0005-0000-0000-0000C58B0000}"/>
    <cellStyle name="date 88" xfId="35790" xr:uid="{00000000-0005-0000-0000-0000C68B0000}"/>
    <cellStyle name="date 89" xfId="35791" xr:uid="{00000000-0005-0000-0000-0000C78B0000}"/>
    <cellStyle name="date 9" xfId="35792" xr:uid="{00000000-0005-0000-0000-0000C88B0000}"/>
    <cellStyle name="date 90" xfId="35793" xr:uid="{00000000-0005-0000-0000-0000C98B0000}"/>
    <cellStyle name="date 91" xfId="35794" xr:uid="{00000000-0005-0000-0000-0000CA8B0000}"/>
    <cellStyle name="date 92" xfId="35795" xr:uid="{00000000-0005-0000-0000-0000CB8B0000}"/>
    <cellStyle name="date 93" xfId="35796" xr:uid="{00000000-0005-0000-0000-0000CC8B0000}"/>
    <cellStyle name="date 94" xfId="35797" xr:uid="{00000000-0005-0000-0000-0000CD8B0000}"/>
    <cellStyle name="date 95" xfId="35798" xr:uid="{00000000-0005-0000-0000-0000CE8B0000}"/>
    <cellStyle name="date 96" xfId="35799" xr:uid="{00000000-0005-0000-0000-0000CF8B0000}"/>
    <cellStyle name="date 97" xfId="35800" xr:uid="{00000000-0005-0000-0000-0000D08B0000}"/>
    <cellStyle name="date 98" xfId="35801" xr:uid="{00000000-0005-0000-0000-0000D18B0000}"/>
    <cellStyle name="date 99" xfId="35802" xr:uid="{00000000-0005-0000-0000-0000D28B0000}"/>
    <cellStyle name="Date Aligned" xfId="35803" xr:uid="{00000000-0005-0000-0000-0000D38B0000}"/>
    <cellStyle name="Date Aligned*" xfId="35804" xr:uid="{00000000-0005-0000-0000-0000D48B0000}"/>
    <cellStyle name="Date Aligned_Assump" xfId="35805" xr:uid="{00000000-0005-0000-0000-0000D58B0000}"/>
    <cellStyle name="Date Day" xfId="35806" xr:uid="{00000000-0005-0000-0000-0000D68B0000}"/>
    <cellStyle name="Date U" xfId="35807" xr:uid="{00000000-0005-0000-0000-0000D78B0000}"/>
    <cellStyle name="Date Year" xfId="35808" xr:uid="{00000000-0005-0000-0000-0000D88B0000}"/>
    <cellStyle name="Date: month-yr" xfId="35809" xr:uid="{00000000-0005-0000-0000-0000D98B0000}"/>
    <cellStyle name="Date_052208_Advlink-25yr-SEM-Oct1fund-v1-P50" xfId="35810" xr:uid="{00000000-0005-0000-0000-0000DA8B0000}"/>
    <cellStyle name="Date1" xfId="35811" xr:uid="{00000000-0005-0000-0000-0000DB8B0000}"/>
    <cellStyle name="DateHeader" xfId="35812" xr:uid="{00000000-0005-0000-0000-0000DC8B0000}"/>
    <cellStyle name="DateLong" xfId="35813" xr:uid="{00000000-0005-0000-0000-0000DD8B0000}"/>
    <cellStyle name="Dates" xfId="35814" xr:uid="{00000000-0005-0000-0000-0000DE8B0000}"/>
    <cellStyle name="DateShort" xfId="35815" xr:uid="{00000000-0005-0000-0000-0000DF8B0000}"/>
    <cellStyle name="DateTime" xfId="35816" xr:uid="{00000000-0005-0000-0000-0000E08B0000}"/>
    <cellStyle name="DateTime 2" xfId="35817" xr:uid="{00000000-0005-0000-0000-0000E18B0000}"/>
    <cellStyle name="DateTime 3" xfId="35818" xr:uid="{00000000-0005-0000-0000-0000E28B0000}"/>
    <cellStyle name="DateYear" xfId="35819" xr:uid="{00000000-0005-0000-0000-0000E38B0000}"/>
    <cellStyle name="Day" xfId="35820" xr:uid="{00000000-0005-0000-0000-0000E48B0000}"/>
    <cellStyle name="days" xfId="35821" xr:uid="{00000000-0005-0000-0000-0000E58B0000}"/>
    <cellStyle name="decimal" xfId="35822" xr:uid="{00000000-0005-0000-0000-0000E68B0000}"/>
    <cellStyle name="Decimal [-]" xfId="35823" xr:uid="{00000000-0005-0000-0000-0000E78B0000}"/>
    <cellStyle name="Decimal [-] 2" xfId="35824" xr:uid="{00000000-0005-0000-0000-0000E88B0000}"/>
    <cellStyle name="Decimal [0]" xfId="35825" xr:uid="{00000000-0005-0000-0000-0000E98B0000}"/>
    <cellStyle name="Decimal [0] 2" xfId="35826" xr:uid="{00000000-0005-0000-0000-0000EA8B0000}"/>
    <cellStyle name="Decimal [2]" xfId="35827" xr:uid="{00000000-0005-0000-0000-0000EB8B0000}"/>
    <cellStyle name="Decimal [2] 2" xfId="35828" xr:uid="{00000000-0005-0000-0000-0000EC8B0000}"/>
    <cellStyle name="Decimal [2] U" xfId="35829" xr:uid="{00000000-0005-0000-0000-0000ED8B0000}"/>
    <cellStyle name="Decimal [2]_Ecogen04-FactualMemo-KPMG0614" xfId="35830" xr:uid="{00000000-0005-0000-0000-0000EE8B0000}"/>
    <cellStyle name="Decimal [4]" xfId="35831" xr:uid="{00000000-0005-0000-0000-0000EF8B0000}"/>
    <cellStyle name="Decimal [4] 2" xfId="35832" xr:uid="{00000000-0005-0000-0000-0000F08B0000}"/>
    <cellStyle name="Decimal [4] 3" xfId="35833" xr:uid="{00000000-0005-0000-0000-0000F18B0000}"/>
    <cellStyle name="Decimal [4] U" xfId="35834" xr:uid="{00000000-0005-0000-0000-0000F28B0000}"/>
    <cellStyle name="Decimal [4]_Ecogen04-FactualMemo-KPMG0614" xfId="35835" xr:uid="{00000000-0005-0000-0000-0000F38B0000}"/>
    <cellStyle name="decimal 2" xfId="35836" xr:uid="{00000000-0005-0000-0000-0000F48B0000}"/>
    <cellStyle name="decimal 3" xfId="35837" xr:uid="{00000000-0005-0000-0000-0000F58B0000}"/>
    <cellStyle name="decimal 4" xfId="35838" xr:uid="{00000000-0005-0000-0000-0000F68B0000}"/>
    <cellStyle name="decimal 5" xfId="35839" xr:uid="{00000000-0005-0000-0000-0000F78B0000}"/>
    <cellStyle name="DEFAULT" xfId="35840" xr:uid="{00000000-0005-0000-0000-0000F88B0000}"/>
    <cellStyle name="Delta" xfId="35841" xr:uid="{00000000-0005-0000-0000-0000F98B0000}"/>
    <cellStyle name="DEM" xfId="35842" xr:uid="{00000000-0005-0000-0000-0000FA8B0000}"/>
    <cellStyle name="Dezimal [0]_Compiling Utility Macros" xfId="35843" xr:uid="{00000000-0005-0000-0000-0000FB8B0000}"/>
    <cellStyle name="Dezimal_Compiling Utility Macros" xfId="35844" xr:uid="{00000000-0005-0000-0000-0000FC8B0000}"/>
    <cellStyle name="Dia" xfId="35845" xr:uid="{00000000-0005-0000-0000-0000FD8B0000}"/>
    <cellStyle name="DisplayPercent" xfId="35846" xr:uid="{00000000-0005-0000-0000-0000FE8B0000}"/>
    <cellStyle name="d-mmm-yy" xfId="35847" xr:uid="{00000000-0005-0000-0000-0000FF8B0000}"/>
    <cellStyle name="d-mmm-yy 2" xfId="35848" xr:uid="{00000000-0005-0000-0000-0000008C0000}"/>
    <cellStyle name="d-mmm-yy_bSum" xfId="35849" xr:uid="{00000000-0005-0000-0000-0000018C0000}"/>
    <cellStyle name="DOH" xfId="35850" xr:uid="{00000000-0005-0000-0000-0000028C0000}"/>
    <cellStyle name="dohm" xfId="35851" xr:uid="{00000000-0005-0000-0000-0000038C0000}"/>
    <cellStyle name="dohm1" xfId="35852" xr:uid="{00000000-0005-0000-0000-0000048C0000}"/>
    <cellStyle name="dohm2" xfId="35853" xr:uid="{00000000-0005-0000-0000-0000058C0000}"/>
    <cellStyle name="Dollar" xfId="35854" xr:uid="{00000000-0005-0000-0000-0000068C0000}"/>
    <cellStyle name="Dollar (Canadian)" xfId="35855" xr:uid="{00000000-0005-0000-0000-0000078C0000}"/>
    <cellStyle name="Dollar Whole" xfId="35856" xr:uid="{00000000-0005-0000-0000-0000088C0000}"/>
    <cellStyle name="dollar_Hatchet Ridge Debt Profiles" xfId="35857" xr:uid="{00000000-0005-0000-0000-0000098C0000}"/>
    <cellStyle name="Dollar0Decimals" xfId="35858" xr:uid="{00000000-0005-0000-0000-00000A8C0000}"/>
    <cellStyle name="Dollar1" xfId="35859" xr:uid="{00000000-0005-0000-0000-00000B8C0000}"/>
    <cellStyle name="Dollar1 2" xfId="35860" xr:uid="{00000000-0005-0000-0000-00000C8C0000}"/>
    <cellStyle name="Dollar1 3" xfId="35861" xr:uid="{00000000-0005-0000-0000-00000D8C0000}"/>
    <cellStyle name="Dollar1_Detail" xfId="35862" xr:uid="{00000000-0005-0000-0000-00000E8C0000}"/>
    <cellStyle name="Dollar1Blue" xfId="35863" xr:uid="{00000000-0005-0000-0000-00000F8C0000}"/>
    <cellStyle name="Dollar2" xfId="35864" xr:uid="{00000000-0005-0000-0000-0000108C0000}"/>
    <cellStyle name="Dollar2Decimals" xfId="35865" xr:uid="{00000000-0005-0000-0000-0000118C0000}"/>
    <cellStyle name="Dollars" xfId="35866" xr:uid="{00000000-0005-0000-0000-0000128C0000}"/>
    <cellStyle name="DollarWhole" xfId="35867" xr:uid="{00000000-0005-0000-0000-0000138C0000}"/>
    <cellStyle name="Dotted Line" xfId="35868" xr:uid="{00000000-0005-0000-0000-0000148C0000}"/>
    <cellStyle name="Double Accounting" xfId="35869" xr:uid="{00000000-0005-0000-0000-0000158C0000}"/>
    <cellStyle name="DriversNumber" xfId="35870" xr:uid="{00000000-0005-0000-0000-0000168C0000}"/>
    <cellStyle name="DriversPercent" xfId="35871" xr:uid="{00000000-0005-0000-0000-0000178C0000}"/>
    <cellStyle name="drp-sh - Style2" xfId="35872" xr:uid="{00000000-0005-0000-0000-0000188C0000}"/>
    <cellStyle name="dth/day" xfId="35873" xr:uid="{00000000-0005-0000-0000-0000198C0000}"/>
    <cellStyle name="dth/day 2" xfId="35874" xr:uid="{00000000-0005-0000-0000-00001A8C0000}"/>
    <cellStyle name="dth/day 3" xfId="35875" xr:uid="{00000000-0005-0000-0000-00001B8C0000}"/>
    <cellStyle name="Empty_Cell" xfId="35876" xr:uid="{00000000-0005-0000-0000-00001C8C0000}"/>
    <cellStyle name="Encabez1" xfId="35877" xr:uid="{00000000-0005-0000-0000-00001D8C0000}"/>
    <cellStyle name="Encabez2" xfId="35878" xr:uid="{00000000-0005-0000-0000-00001E8C0000}"/>
    <cellStyle name="Engine" xfId="35879" xr:uid="{00000000-0005-0000-0000-00001F8C0000}"/>
    <cellStyle name="Entered" xfId="35880" xr:uid="{00000000-0005-0000-0000-0000208C0000}"/>
    <cellStyle name="Entry" xfId="35881" xr:uid="{00000000-0005-0000-0000-0000218C0000}"/>
    <cellStyle name="Entry 2" xfId="35882" xr:uid="{00000000-0005-0000-0000-0000228C0000}"/>
    <cellStyle name="Entry 3" xfId="35883" xr:uid="{00000000-0005-0000-0000-0000238C0000}"/>
    <cellStyle name="Entry_PJM 11" xfId="35884" xr:uid="{00000000-0005-0000-0000-0000248C0000}"/>
    <cellStyle name="Eric1" xfId="35885" xr:uid="{00000000-0005-0000-0000-0000258C0000}"/>
    <cellStyle name="Eric2" xfId="35886" xr:uid="{00000000-0005-0000-0000-0000268C0000}"/>
    <cellStyle name="Eric3" xfId="35887" xr:uid="{00000000-0005-0000-0000-0000278C0000}"/>
    <cellStyle name="Error" xfId="35888" xr:uid="{00000000-0005-0000-0000-0000288C0000}"/>
    <cellStyle name="Error 2" xfId="35889" xr:uid="{00000000-0005-0000-0000-0000298C0000}"/>
    <cellStyle name="Error 2 2" xfId="35890" xr:uid="{00000000-0005-0000-0000-00002A8C0000}"/>
    <cellStyle name="Error 2 2 2" xfId="35891" xr:uid="{00000000-0005-0000-0000-00002B8C0000}"/>
    <cellStyle name="Error 3" xfId="35892" xr:uid="{00000000-0005-0000-0000-00002C8C0000}"/>
    <cellStyle name="Error 3 2" xfId="35893" xr:uid="{00000000-0005-0000-0000-00002D8C0000}"/>
    <cellStyle name="Error 3 2 2" xfId="35894" xr:uid="{00000000-0005-0000-0000-00002E8C0000}"/>
    <cellStyle name="Error 4" xfId="35895" xr:uid="{00000000-0005-0000-0000-00002F8C0000}"/>
    <cellStyle name="Error 4 2" xfId="35896" xr:uid="{00000000-0005-0000-0000-0000308C0000}"/>
    <cellStyle name="ErrorMessage" xfId="35897" xr:uid="{00000000-0005-0000-0000-0000318C0000}"/>
    <cellStyle name="ErrorMessage 2" xfId="35898" xr:uid="{00000000-0005-0000-0000-0000328C0000}"/>
    <cellStyle name="ErrorMessage 3" xfId="35899" xr:uid="{00000000-0005-0000-0000-0000338C0000}"/>
    <cellStyle name="ErrorMessage 4" xfId="35900" xr:uid="{00000000-0005-0000-0000-0000348C0000}"/>
    <cellStyle name="ErrorMessage_aLog" xfId="35901" xr:uid="{00000000-0005-0000-0000-0000358C0000}"/>
    <cellStyle name="Escalation" xfId="35902" xr:uid="{00000000-0005-0000-0000-0000368C0000}"/>
    <cellStyle name="Escalation 2" xfId="35903" xr:uid="{00000000-0005-0000-0000-0000378C0000}"/>
    <cellStyle name="Euro" xfId="35904" xr:uid="{00000000-0005-0000-0000-0000388C0000}"/>
    <cellStyle name="Euro 10" xfId="35905" xr:uid="{00000000-0005-0000-0000-0000398C0000}"/>
    <cellStyle name="Euro 2" xfId="35906" xr:uid="{00000000-0005-0000-0000-00003A8C0000}"/>
    <cellStyle name="Euro 2 2" xfId="35907" xr:uid="{00000000-0005-0000-0000-00003B8C0000}"/>
    <cellStyle name="Euro 2 3" xfId="35908" xr:uid="{00000000-0005-0000-0000-00003C8C0000}"/>
    <cellStyle name="Euro 2 3 2" xfId="35909" xr:uid="{00000000-0005-0000-0000-00003D8C0000}"/>
    <cellStyle name="Euro 2 4" xfId="35910" xr:uid="{00000000-0005-0000-0000-00003E8C0000}"/>
    <cellStyle name="Euro 3" xfId="35911" xr:uid="{00000000-0005-0000-0000-00003F8C0000}"/>
    <cellStyle name="Euro 3 2" xfId="35912" xr:uid="{00000000-0005-0000-0000-0000408C0000}"/>
    <cellStyle name="Euro 3 3" xfId="35913" xr:uid="{00000000-0005-0000-0000-0000418C0000}"/>
    <cellStyle name="Euro 3 4" xfId="35914" xr:uid="{00000000-0005-0000-0000-0000428C0000}"/>
    <cellStyle name="Euro 4" xfId="35915" xr:uid="{00000000-0005-0000-0000-0000438C0000}"/>
    <cellStyle name="Euro 4 2" xfId="35916" xr:uid="{00000000-0005-0000-0000-0000448C0000}"/>
    <cellStyle name="Euro 5" xfId="35917" xr:uid="{00000000-0005-0000-0000-0000458C0000}"/>
    <cellStyle name="Euro 5 2" xfId="35918" xr:uid="{00000000-0005-0000-0000-0000468C0000}"/>
    <cellStyle name="Euro 6" xfId="35919" xr:uid="{00000000-0005-0000-0000-0000478C0000}"/>
    <cellStyle name="Euro 7" xfId="35920" xr:uid="{00000000-0005-0000-0000-0000488C0000}"/>
    <cellStyle name="Euro 8" xfId="35921" xr:uid="{00000000-0005-0000-0000-0000498C0000}"/>
    <cellStyle name="Euro_Acct Review Master" xfId="35922" xr:uid="{00000000-0005-0000-0000-00004A8C0000}"/>
    <cellStyle name="Exhibits" xfId="35923" xr:uid="{00000000-0005-0000-0000-00004B8C0000}"/>
    <cellStyle name="Explanatory Text 10" xfId="35924" xr:uid="{00000000-0005-0000-0000-00004C8C0000}"/>
    <cellStyle name="Explanatory Text 11" xfId="35925" xr:uid="{00000000-0005-0000-0000-00004D8C0000}"/>
    <cellStyle name="Explanatory Text 2" xfId="35926" xr:uid="{00000000-0005-0000-0000-00004E8C0000}"/>
    <cellStyle name="Explanatory Text 2 2" xfId="35927" xr:uid="{00000000-0005-0000-0000-00004F8C0000}"/>
    <cellStyle name="Explanatory Text 2 3" xfId="35928" xr:uid="{00000000-0005-0000-0000-0000508C0000}"/>
    <cellStyle name="Explanatory Text 3" xfId="35929" xr:uid="{00000000-0005-0000-0000-0000518C0000}"/>
    <cellStyle name="Explanatory Text 4" xfId="35930" xr:uid="{00000000-0005-0000-0000-0000528C0000}"/>
    <cellStyle name="Explanatory Text 5" xfId="35931" xr:uid="{00000000-0005-0000-0000-0000538C0000}"/>
    <cellStyle name="Explanatory Text 6" xfId="35932" xr:uid="{00000000-0005-0000-0000-0000548C0000}"/>
    <cellStyle name="Explanatory Text 7" xfId="35933" xr:uid="{00000000-0005-0000-0000-0000558C0000}"/>
    <cellStyle name="Explanatory Text 8" xfId="35934" xr:uid="{00000000-0005-0000-0000-0000568C0000}"/>
    <cellStyle name="Explanatory Text 9" xfId="35935" xr:uid="{00000000-0005-0000-0000-0000578C0000}"/>
    <cellStyle name="EY House" xfId="35936" xr:uid="{00000000-0005-0000-0000-0000588C0000}"/>
    <cellStyle name="F2" xfId="35937" xr:uid="{00000000-0005-0000-0000-0000598C0000}"/>
    <cellStyle name="F3" xfId="35938" xr:uid="{00000000-0005-0000-0000-00005A8C0000}"/>
    <cellStyle name="F3 2" xfId="35939" xr:uid="{00000000-0005-0000-0000-00005B8C0000}"/>
    <cellStyle name="F3 3" xfId="35940" xr:uid="{00000000-0005-0000-0000-00005C8C0000}"/>
    <cellStyle name="F3_Detail" xfId="35941" xr:uid="{00000000-0005-0000-0000-00005D8C0000}"/>
    <cellStyle name="F4" xfId="35942" xr:uid="{00000000-0005-0000-0000-00005E8C0000}"/>
    <cellStyle name="F5" xfId="35943" xr:uid="{00000000-0005-0000-0000-00005F8C0000}"/>
    <cellStyle name="F5 2" xfId="35944" xr:uid="{00000000-0005-0000-0000-0000608C0000}"/>
    <cellStyle name="F5 3" xfId="35945" xr:uid="{00000000-0005-0000-0000-0000618C0000}"/>
    <cellStyle name="F5_Detail" xfId="35946" xr:uid="{00000000-0005-0000-0000-0000628C0000}"/>
    <cellStyle name="F6" xfId="35947" xr:uid="{00000000-0005-0000-0000-0000638C0000}"/>
    <cellStyle name="F6 2" xfId="35948" xr:uid="{00000000-0005-0000-0000-0000648C0000}"/>
    <cellStyle name="F6 3" xfId="35949" xr:uid="{00000000-0005-0000-0000-0000658C0000}"/>
    <cellStyle name="F6_PJM 11" xfId="35950" xr:uid="{00000000-0005-0000-0000-0000668C0000}"/>
    <cellStyle name="F7" xfId="35951" xr:uid="{00000000-0005-0000-0000-0000678C0000}"/>
    <cellStyle name="F7 2" xfId="35952" xr:uid="{00000000-0005-0000-0000-0000688C0000}"/>
    <cellStyle name="F7 3" xfId="35953" xr:uid="{00000000-0005-0000-0000-0000698C0000}"/>
    <cellStyle name="F7_Detail" xfId="35954" xr:uid="{00000000-0005-0000-0000-00006A8C0000}"/>
    <cellStyle name="F8" xfId="35955" xr:uid="{00000000-0005-0000-0000-00006B8C0000}"/>
    <cellStyle name="Factor" xfId="35956" xr:uid="{00000000-0005-0000-0000-00006C8C0000}"/>
    <cellStyle name="FAS Number" xfId="35957" xr:uid="{00000000-0005-0000-0000-00006D8C0000}"/>
    <cellStyle name="Fijo" xfId="35958" xr:uid="{00000000-0005-0000-0000-00006E8C0000}"/>
    <cellStyle name="Financiero" xfId="35959" xr:uid="{00000000-0005-0000-0000-00006F8C0000}"/>
    <cellStyle name="First Column" xfId="35960" xr:uid="{00000000-0005-0000-0000-0000708C0000}"/>
    <cellStyle name="Fixed" xfId="35961" xr:uid="{00000000-0005-0000-0000-0000718C0000}"/>
    <cellStyle name="Fixed 1" xfId="35962" xr:uid="{00000000-0005-0000-0000-0000728C0000}"/>
    <cellStyle name="Fixed 2" xfId="35963" xr:uid="{00000000-0005-0000-0000-0000738C0000}"/>
    <cellStyle name="Fixed 2 2" xfId="35964" xr:uid="{00000000-0005-0000-0000-0000748C0000}"/>
    <cellStyle name="Fixed 3" xfId="35965" xr:uid="{00000000-0005-0000-0000-0000758C0000}"/>
    <cellStyle name="Fixed 3 2" xfId="35966" xr:uid="{00000000-0005-0000-0000-0000768C0000}"/>
    <cellStyle name="Fixed 4" xfId="35967" xr:uid="{00000000-0005-0000-0000-0000778C0000}"/>
    <cellStyle name="Fixed 4 2" xfId="35968" xr:uid="{00000000-0005-0000-0000-0000788C0000}"/>
    <cellStyle name="Fixed 5" xfId="35969" xr:uid="{00000000-0005-0000-0000-0000798C0000}"/>
    <cellStyle name="Fixed 6" xfId="35970" xr:uid="{00000000-0005-0000-0000-00007A8C0000}"/>
    <cellStyle name="Fixed_052208_Advlink-25yr-SEM-Oct1fund-v1-P50" xfId="35971" xr:uid="{00000000-0005-0000-0000-00007B8C0000}"/>
    <cellStyle name="Fixed3 - Style3" xfId="35972" xr:uid="{00000000-0005-0000-0000-00007C8C0000}"/>
    <cellStyle name="Fixed4 - Style4" xfId="35973" xr:uid="{00000000-0005-0000-0000-00007D8C0000}"/>
    <cellStyle name="Fixlong" xfId="35974" xr:uid="{00000000-0005-0000-0000-00007E8C0000}"/>
    <cellStyle name="Flag" xfId="35975" xr:uid="{00000000-0005-0000-0000-00007F8C0000}"/>
    <cellStyle name="Flag 2" xfId="35976" xr:uid="{00000000-0005-0000-0000-0000808C0000}"/>
    <cellStyle name="Flag 2 2" xfId="35977" xr:uid="{00000000-0005-0000-0000-0000818C0000}"/>
    <cellStyle name="Flag 2 2 2" xfId="35978" xr:uid="{00000000-0005-0000-0000-0000828C0000}"/>
    <cellStyle name="Flag 3" xfId="35979" xr:uid="{00000000-0005-0000-0000-0000838C0000}"/>
    <cellStyle name="Flag 3 2" xfId="35980" xr:uid="{00000000-0005-0000-0000-0000848C0000}"/>
    <cellStyle name="Flag 3 2 2" xfId="35981" xr:uid="{00000000-0005-0000-0000-0000858C0000}"/>
    <cellStyle name="Flag 4" xfId="35982" xr:uid="{00000000-0005-0000-0000-0000868C0000}"/>
    <cellStyle name="Flag 4 2" xfId="35983" xr:uid="{00000000-0005-0000-0000-0000878C0000}"/>
    <cellStyle name="fo]_x000d__x000a_UserName=Murat Zelef_x000d__x000a_UserCompany=Bumerang_x000d__x000a__x000d__x000a_[File Paths]_x000d__x000a_WorkingDirectory=C:\EQUIS\DLWIN_x000d__x000a_DownLoader=C" xfId="35984" xr:uid="{00000000-0005-0000-0000-0000888C0000}"/>
    <cellStyle name="fo]_x000d__x000a_UserName=Murat Zelef_x000d__x000a_UserCompany=Bumerang_x000d__x000a__x000d__x000a_[File Paths]_x000d__x000a_WorkingDirectory=C:\EQUIS\DLWIN_x000d__x000a_DownLoader=C 10" xfId="35985" xr:uid="{00000000-0005-0000-0000-0000898C0000}"/>
    <cellStyle name="fo]_x000d__x000a_UserName=Murat Zelef_x000d__x000a_UserCompany=Bumerang_x000d__x000a__x000d__x000a_[File Paths]_x000d__x000a_WorkingDirectory=C:\EQUIS\DLWIN_x000d__x000a_DownLoader=C 11" xfId="35986" xr:uid="{00000000-0005-0000-0000-00008A8C0000}"/>
    <cellStyle name="fo]_x000d__x000a_UserName=Murat Zelef_x000d__x000a_UserCompany=Bumerang_x000d__x000a__x000d__x000a_[File Paths]_x000d__x000a_WorkingDirectory=C:\EQUIS\DLWIN_x000d__x000a_DownLoader=C 12" xfId="35987" xr:uid="{00000000-0005-0000-0000-00008B8C0000}"/>
    <cellStyle name="fo]_x000d__x000a_UserName=Murat Zelef_x000d__x000a_UserCompany=Bumerang_x000d__x000a__x000d__x000a_[File Paths]_x000d__x000a_WorkingDirectory=C:\EQUIS\DLWIN_x000d__x000a_DownLoader=C 2" xfId="35988" xr:uid="{00000000-0005-0000-0000-00008C8C0000}"/>
    <cellStyle name="fo]_x000d__x000a_UserName=Murat Zelef_x000d__x000a_UserCompany=Bumerang_x000d__x000a__x000d__x000a_[File Paths]_x000d__x000a_WorkingDirectory=C:\EQUIS\DLWIN_x000d__x000a_DownLoader=C 2 2" xfId="35989" xr:uid="{00000000-0005-0000-0000-00008D8C0000}"/>
    <cellStyle name="fo]_x000d__x000a_UserName=Murat Zelef_x000d__x000a_UserCompany=Bumerang_x000d__x000a__x000d__x000a_[File Paths]_x000d__x000a_WorkingDirectory=C:\EQUIS\DLWIN_x000d__x000a_DownLoader=C 2 2 10" xfId="35990" xr:uid="{00000000-0005-0000-0000-00008E8C0000}"/>
    <cellStyle name="fo]_x000d__x000a_UserName=Murat Zelef_x000d__x000a_UserCompany=Bumerang_x000d__x000a__x000d__x000a_[File Paths]_x000d__x000a_WorkingDirectory=C:\EQUIS\DLWIN_x000d__x000a_DownLoader=C 2 2 11" xfId="35991" xr:uid="{00000000-0005-0000-0000-00008F8C0000}"/>
    <cellStyle name="fo]_x000d__x000a_UserName=Murat Zelef_x000d__x000a_UserCompany=Bumerang_x000d__x000a__x000d__x000a_[File Paths]_x000d__x000a_WorkingDirectory=C:\EQUIS\DLWIN_x000d__x000a_DownLoader=C 2 2 2" xfId="35992" xr:uid="{00000000-0005-0000-0000-0000908C0000}"/>
    <cellStyle name="fo]_x000d__x000a_UserName=Murat Zelef_x000d__x000a_UserCompany=Bumerang_x000d__x000a__x000d__x000a_[File Paths]_x000d__x000a_WorkingDirectory=C:\EQUIS\DLWIN_x000d__x000a_DownLoader=C 2 2 2 10" xfId="35993" xr:uid="{00000000-0005-0000-0000-0000918C0000}"/>
    <cellStyle name="fo]_x000d__x000a_UserName=Murat Zelef_x000d__x000a_UserCompany=Bumerang_x000d__x000a__x000d__x000a_[File Paths]_x000d__x000a_WorkingDirectory=C:\EQUIS\DLWIN_x000d__x000a_DownLoader=C 2 2 2 2" xfId="35994" xr:uid="{00000000-0005-0000-0000-0000928C0000}"/>
    <cellStyle name="fo]_x000d__x000a_UserName=Murat Zelef_x000d__x000a_UserCompany=Bumerang_x000d__x000a__x000d__x000a_[File Paths]_x000d__x000a_WorkingDirectory=C:\EQUIS\DLWIN_x000d__x000a_DownLoader=C 2 2 2 2 2" xfId="35995" xr:uid="{00000000-0005-0000-0000-0000938C0000}"/>
    <cellStyle name="fo]_x000d__x000a_UserName=Murat Zelef_x000d__x000a_UserCompany=Bumerang_x000d__x000a__x000d__x000a_[File Paths]_x000d__x000a_WorkingDirectory=C:\EQUIS\DLWIN_x000d__x000a_DownLoader=C 2 2 2 2 2 2" xfId="35996" xr:uid="{00000000-0005-0000-0000-0000948C0000}"/>
    <cellStyle name="fo]_x000d__x000a_UserName=Murat Zelef_x000d__x000a_UserCompany=Bumerang_x000d__x000a__x000d__x000a_[File Paths]_x000d__x000a_WorkingDirectory=C:\EQUIS\DLWIN_x000d__x000a_DownLoader=C 2 2 2 2 2 2 2" xfId="35997" xr:uid="{00000000-0005-0000-0000-0000958C0000}"/>
    <cellStyle name="fo]_x000d__x000a_UserName=Murat Zelef_x000d__x000a_UserCompany=Bumerang_x000d__x000a__x000d__x000a_[File Paths]_x000d__x000a_WorkingDirectory=C:\EQUIS\DLWIN_x000d__x000a_DownLoader=C 2 2 2 2 2 3" xfId="35998" xr:uid="{00000000-0005-0000-0000-0000968C0000}"/>
    <cellStyle name="fo]_x000d__x000a_UserName=Murat Zelef_x000d__x000a_UserCompany=Bumerang_x000d__x000a__x000d__x000a_[File Paths]_x000d__x000a_WorkingDirectory=C:\EQUIS\DLWIN_x000d__x000a_DownLoader=C 2 2 2 2 2 4" xfId="35999" xr:uid="{00000000-0005-0000-0000-0000978C0000}"/>
    <cellStyle name="fo]_x000d__x000a_UserName=Murat Zelef_x000d__x000a_UserCompany=Bumerang_x000d__x000a__x000d__x000a_[File Paths]_x000d__x000a_WorkingDirectory=C:\EQUIS\DLWIN_x000d__x000a_DownLoader=C 2 2 2 2 3" xfId="36000" xr:uid="{00000000-0005-0000-0000-0000988C0000}"/>
    <cellStyle name="fo]_x000d__x000a_UserName=Murat Zelef_x000d__x000a_UserCompany=Bumerang_x000d__x000a__x000d__x000a_[File Paths]_x000d__x000a_WorkingDirectory=C:\EQUIS\DLWIN_x000d__x000a_DownLoader=C 2 2 2 2 3 2" xfId="36001" xr:uid="{00000000-0005-0000-0000-0000998C0000}"/>
    <cellStyle name="fo]_x000d__x000a_UserName=Murat Zelef_x000d__x000a_UserCompany=Bumerang_x000d__x000a__x000d__x000a_[File Paths]_x000d__x000a_WorkingDirectory=C:\EQUIS\DLWIN_x000d__x000a_DownLoader=C 2 2 2 2 3 2 2" xfId="36002" xr:uid="{00000000-0005-0000-0000-00009A8C0000}"/>
    <cellStyle name="fo]_x000d__x000a_UserName=Murat Zelef_x000d__x000a_UserCompany=Bumerang_x000d__x000a__x000d__x000a_[File Paths]_x000d__x000a_WorkingDirectory=C:\EQUIS\DLWIN_x000d__x000a_DownLoader=C 2 2 2 2 3 3" xfId="36003" xr:uid="{00000000-0005-0000-0000-00009B8C0000}"/>
    <cellStyle name="fo]_x000d__x000a_UserName=Murat Zelef_x000d__x000a_UserCompany=Bumerang_x000d__x000a__x000d__x000a_[File Paths]_x000d__x000a_WorkingDirectory=C:\EQUIS\DLWIN_x000d__x000a_DownLoader=C 2 2 2 2 3 4" xfId="36004" xr:uid="{00000000-0005-0000-0000-00009C8C0000}"/>
    <cellStyle name="fo]_x000d__x000a_UserName=Murat Zelef_x000d__x000a_UserCompany=Bumerang_x000d__x000a__x000d__x000a_[File Paths]_x000d__x000a_WorkingDirectory=C:\EQUIS\DLWIN_x000d__x000a_DownLoader=C 2 2 2 2 4" xfId="36005" xr:uid="{00000000-0005-0000-0000-00009D8C0000}"/>
    <cellStyle name="fo]_x000d__x000a_UserName=Murat Zelef_x000d__x000a_UserCompany=Bumerang_x000d__x000a__x000d__x000a_[File Paths]_x000d__x000a_WorkingDirectory=C:\EQUIS\DLWIN_x000d__x000a_DownLoader=C 2 2 2 2 4 2" xfId="36006" xr:uid="{00000000-0005-0000-0000-00009E8C0000}"/>
    <cellStyle name="fo]_x000d__x000a_UserName=Murat Zelef_x000d__x000a_UserCompany=Bumerang_x000d__x000a__x000d__x000a_[File Paths]_x000d__x000a_WorkingDirectory=C:\EQUIS\DLWIN_x000d__x000a_DownLoader=C 2 2 2 2 5" xfId="36007" xr:uid="{00000000-0005-0000-0000-00009F8C0000}"/>
    <cellStyle name="fo]_x000d__x000a_UserName=Murat Zelef_x000d__x000a_UserCompany=Bumerang_x000d__x000a__x000d__x000a_[File Paths]_x000d__x000a_WorkingDirectory=C:\EQUIS\DLWIN_x000d__x000a_DownLoader=C 2 2 2 2 6" xfId="36008" xr:uid="{00000000-0005-0000-0000-0000A08C0000}"/>
    <cellStyle name="fo]_x000d__x000a_UserName=Murat Zelef_x000d__x000a_UserCompany=Bumerang_x000d__x000a__x000d__x000a_[File Paths]_x000d__x000a_WorkingDirectory=C:\EQUIS\DLWIN_x000d__x000a_DownLoader=C 2 2 2 3" xfId="36009" xr:uid="{00000000-0005-0000-0000-0000A18C0000}"/>
    <cellStyle name="fo]_x000d__x000a_UserName=Murat Zelef_x000d__x000a_UserCompany=Bumerang_x000d__x000a__x000d__x000a_[File Paths]_x000d__x000a_WorkingDirectory=C:\EQUIS\DLWIN_x000d__x000a_DownLoader=C 2 2 2 3 2" xfId="36010" xr:uid="{00000000-0005-0000-0000-0000A28C0000}"/>
    <cellStyle name="fo]_x000d__x000a_UserName=Murat Zelef_x000d__x000a_UserCompany=Bumerang_x000d__x000a__x000d__x000a_[File Paths]_x000d__x000a_WorkingDirectory=C:\EQUIS\DLWIN_x000d__x000a_DownLoader=C 2 2 2 3 2 2" xfId="36011" xr:uid="{00000000-0005-0000-0000-0000A38C0000}"/>
    <cellStyle name="fo]_x000d__x000a_UserName=Murat Zelef_x000d__x000a_UserCompany=Bumerang_x000d__x000a__x000d__x000a_[File Paths]_x000d__x000a_WorkingDirectory=C:\EQUIS\DLWIN_x000d__x000a_DownLoader=C 2 2 2 3 2 2 2" xfId="36012" xr:uid="{00000000-0005-0000-0000-0000A48C0000}"/>
    <cellStyle name="fo]_x000d__x000a_UserName=Murat Zelef_x000d__x000a_UserCompany=Bumerang_x000d__x000a__x000d__x000a_[File Paths]_x000d__x000a_WorkingDirectory=C:\EQUIS\DLWIN_x000d__x000a_DownLoader=C 2 2 2 3 2 3" xfId="36013" xr:uid="{00000000-0005-0000-0000-0000A58C0000}"/>
    <cellStyle name="fo]_x000d__x000a_UserName=Murat Zelef_x000d__x000a_UserCompany=Bumerang_x000d__x000a__x000d__x000a_[File Paths]_x000d__x000a_WorkingDirectory=C:\EQUIS\DLWIN_x000d__x000a_DownLoader=C 2 2 2 3 2 4" xfId="36014" xr:uid="{00000000-0005-0000-0000-0000A68C0000}"/>
    <cellStyle name="fo]_x000d__x000a_UserName=Murat Zelef_x000d__x000a_UserCompany=Bumerang_x000d__x000a__x000d__x000a_[File Paths]_x000d__x000a_WorkingDirectory=C:\EQUIS\DLWIN_x000d__x000a_DownLoader=C 2 2 2 3 3" xfId="36015" xr:uid="{00000000-0005-0000-0000-0000A78C0000}"/>
    <cellStyle name="fo]_x000d__x000a_UserName=Murat Zelef_x000d__x000a_UserCompany=Bumerang_x000d__x000a__x000d__x000a_[File Paths]_x000d__x000a_WorkingDirectory=C:\EQUIS\DLWIN_x000d__x000a_DownLoader=C 2 2 2 3 3 2" xfId="36016" xr:uid="{00000000-0005-0000-0000-0000A88C0000}"/>
    <cellStyle name="fo]_x000d__x000a_UserName=Murat Zelef_x000d__x000a_UserCompany=Bumerang_x000d__x000a__x000d__x000a_[File Paths]_x000d__x000a_WorkingDirectory=C:\EQUIS\DLWIN_x000d__x000a_DownLoader=C 2 2 2 3 3 2 2" xfId="36017" xr:uid="{00000000-0005-0000-0000-0000A98C0000}"/>
    <cellStyle name="fo]_x000d__x000a_UserName=Murat Zelef_x000d__x000a_UserCompany=Bumerang_x000d__x000a__x000d__x000a_[File Paths]_x000d__x000a_WorkingDirectory=C:\EQUIS\DLWIN_x000d__x000a_DownLoader=C 2 2 2 3 3 3" xfId="36018" xr:uid="{00000000-0005-0000-0000-0000AA8C0000}"/>
    <cellStyle name="fo]_x000d__x000a_UserName=Murat Zelef_x000d__x000a_UserCompany=Bumerang_x000d__x000a__x000d__x000a_[File Paths]_x000d__x000a_WorkingDirectory=C:\EQUIS\DLWIN_x000d__x000a_DownLoader=C 2 2 2 3 3 4" xfId="36019" xr:uid="{00000000-0005-0000-0000-0000AB8C0000}"/>
    <cellStyle name="fo]_x000d__x000a_UserName=Murat Zelef_x000d__x000a_UserCompany=Bumerang_x000d__x000a__x000d__x000a_[File Paths]_x000d__x000a_WorkingDirectory=C:\EQUIS\DLWIN_x000d__x000a_DownLoader=C 2 2 2 3 4" xfId="36020" xr:uid="{00000000-0005-0000-0000-0000AC8C0000}"/>
    <cellStyle name="fo]_x000d__x000a_UserName=Murat Zelef_x000d__x000a_UserCompany=Bumerang_x000d__x000a__x000d__x000a_[File Paths]_x000d__x000a_WorkingDirectory=C:\EQUIS\DLWIN_x000d__x000a_DownLoader=C 2 2 2 3 4 2" xfId="36021" xr:uid="{00000000-0005-0000-0000-0000AD8C0000}"/>
    <cellStyle name="fo]_x000d__x000a_UserName=Murat Zelef_x000d__x000a_UserCompany=Bumerang_x000d__x000a__x000d__x000a_[File Paths]_x000d__x000a_WorkingDirectory=C:\EQUIS\DLWIN_x000d__x000a_DownLoader=C 2 2 2 3 5" xfId="36022" xr:uid="{00000000-0005-0000-0000-0000AE8C0000}"/>
    <cellStyle name="fo]_x000d__x000a_UserName=Murat Zelef_x000d__x000a_UserCompany=Bumerang_x000d__x000a__x000d__x000a_[File Paths]_x000d__x000a_WorkingDirectory=C:\EQUIS\DLWIN_x000d__x000a_DownLoader=C 2 2 2 3 6" xfId="36023" xr:uid="{00000000-0005-0000-0000-0000AF8C0000}"/>
    <cellStyle name="fo]_x000d__x000a_UserName=Murat Zelef_x000d__x000a_UserCompany=Bumerang_x000d__x000a__x000d__x000a_[File Paths]_x000d__x000a_WorkingDirectory=C:\EQUIS\DLWIN_x000d__x000a_DownLoader=C 2 2 2 4" xfId="36024" xr:uid="{00000000-0005-0000-0000-0000B08C0000}"/>
    <cellStyle name="fo]_x000d__x000a_UserName=Murat Zelef_x000d__x000a_UserCompany=Bumerang_x000d__x000a__x000d__x000a_[File Paths]_x000d__x000a_WorkingDirectory=C:\EQUIS\DLWIN_x000d__x000a_DownLoader=C 2 2 2 4 2" xfId="36025" xr:uid="{00000000-0005-0000-0000-0000B18C0000}"/>
    <cellStyle name="fo]_x000d__x000a_UserName=Murat Zelef_x000d__x000a_UserCompany=Bumerang_x000d__x000a__x000d__x000a_[File Paths]_x000d__x000a_WorkingDirectory=C:\EQUIS\DLWIN_x000d__x000a_DownLoader=C 2 2 2 4 2 2" xfId="36026" xr:uid="{00000000-0005-0000-0000-0000B28C0000}"/>
    <cellStyle name="fo]_x000d__x000a_UserName=Murat Zelef_x000d__x000a_UserCompany=Bumerang_x000d__x000a__x000d__x000a_[File Paths]_x000d__x000a_WorkingDirectory=C:\EQUIS\DLWIN_x000d__x000a_DownLoader=C 2 2 2 4 2 2 2" xfId="36027" xr:uid="{00000000-0005-0000-0000-0000B38C0000}"/>
    <cellStyle name="fo]_x000d__x000a_UserName=Murat Zelef_x000d__x000a_UserCompany=Bumerang_x000d__x000a__x000d__x000a_[File Paths]_x000d__x000a_WorkingDirectory=C:\EQUIS\DLWIN_x000d__x000a_DownLoader=C 2 2 2 4 2 3" xfId="36028" xr:uid="{00000000-0005-0000-0000-0000B48C0000}"/>
    <cellStyle name="fo]_x000d__x000a_UserName=Murat Zelef_x000d__x000a_UserCompany=Bumerang_x000d__x000a__x000d__x000a_[File Paths]_x000d__x000a_WorkingDirectory=C:\EQUIS\DLWIN_x000d__x000a_DownLoader=C 2 2 2 4 2 4" xfId="36029" xr:uid="{00000000-0005-0000-0000-0000B58C0000}"/>
    <cellStyle name="fo]_x000d__x000a_UserName=Murat Zelef_x000d__x000a_UserCompany=Bumerang_x000d__x000a__x000d__x000a_[File Paths]_x000d__x000a_WorkingDirectory=C:\EQUIS\DLWIN_x000d__x000a_DownLoader=C 2 2 2 4 3" xfId="36030" xr:uid="{00000000-0005-0000-0000-0000B68C0000}"/>
    <cellStyle name="fo]_x000d__x000a_UserName=Murat Zelef_x000d__x000a_UserCompany=Bumerang_x000d__x000a__x000d__x000a_[File Paths]_x000d__x000a_WorkingDirectory=C:\EQUIS\DLWIN_x000d__x000a_DownLoader=C 2 2 2 4 3 2" xfId="36031" xr:uid="{00000000-0005-0000-0000-0000B78C0000}"/>
    <cellStyle name="fo]_x000d__x000a_UserName=Murat Zelef_x000d__x000a_UserCompany=Bumerang_x000d__x000a__x000d__x000a_[File Paths]_x000d__x000a_WorkingDirectory=C:\EQUIS\DLWIN_x000d__x000a_DownLoader=C 2 2 2 4 3 2 2" xfId="36032" xr:uid="{00000000-0005-0000-0000-0000B88C0000}"/>
    <cellStyle name="fo]_x000d__x000a_UserName=Murat Zelef_x000d__x000a_UserCompany=Bumerang_x000d__x000a__x000d__x000a_[File Paths]_x000d__x000a_WorkingDirectory=C:\EQUIS\DLWIN_x000d__x000a_DownLoader=C 2 2 2 4 3 3" xfId="36033" xr:uid="{00000000-0005-0000-0000-0000B98C0000}"/>
    <cellStyle name="fo]_x000d__x000a_UserName=Murat Zelef_x000d__x000a_UserCompany=Bumerang_x000d__x000a__x000d__x000a_[File Paths]_x000d__x000a_WorkingDirectory=C:\EQUIS\DLWIN_x000d__x000a_DownLoader=C 2 2 2 4 3 4" xfId="36034" xr:uid="{00000000-0005-0000-0000-0000BA8C0000}"/>
    <cellStyle name="fo]_x000d__x000a_UserName=Murat Zelef_x000d__x000a_UserCompany=Bumerang_x000d__x000a__x000d__x000a_[File Paths]_x000d__x000a_WorkingDirectory=C:\EQUIS\DLWIN_x000d__x000a_DownLoader=C 2 2 2 4 4" xfId="36035" xr:uid="{00000000-0005-0000-0000-0000BB8C0000}"/>
    <cellStyle name="fo]_x000d__x000a_UserName=Murat Zelef_x000d__x000a_UserCompany=Bumerang_x000d__x000a__x000d__x000a_[File Paths]_x000d__x000a_WorkingDirectory=C:\EQUIS\DLWIN_x000d__x000a_DownLoader=C 2 2 2 4 4 2" xfId="36036" xr:uid="{00000000-0005-0000-0000-0000BC8C0000}"/>
    <cellStyle name="fo]_x000d__x000a_UserName=Murat Zelef_x000d__x000a_UserCompany=Bumerang_x000d__x000a__x000d__x000a_[File Paths]_x000d__x000a_WorkingDirectory=C:\EQUIS\DLWIN_x000d__x000a_DownLoader=C 2 2 2 4 5" xfId="36037" xr:uid="{00000000-0005-0000-0000-0000BD8C0000}"/>
    <cellStyle name="fo]_x000d__x000a_UserName=Murat Zelef_x000d__x000a_UserCompany=Bumerang_x000d__x000a__x000d__x000a_[File Paths]_x000d__x000a_WorkingDirectory=C:\EQUIS\DLWIN_x000d__x000a_DownLoader=C 2 2 2 4 6" xfId="36038" xr:uid="{00000000-0005-0000-0000-0000BE8C0000}"/>
    <cellStyle name="fo]_x000d__x000a_UserName=Murat Zelef_x000d__x000a_UserCompany=Bumerang_x000d__x000a__x000d__x000a_[File Paths]_x000d__x000a_WorkingDirectory=C:\EQUIS\DLWIN_x000d__x000a_DownLoader=C 2 2 2 5" xfId="36039" xr:uid="{00000000-0005-0000-0000-0000BF8C0000}"/>
    <cellStyle name="fo]_x000d__x000a_UserName=Murat Zelef_x000d__x000a_UserCompany=Bumerang_x000d__x000a__x000d__x000a_[File Paths]_x000d__x000a_WorkingDirectory=C:\EQUIS\DLWIN_x000d__x000a_DownLoader=C 2 2 2 5 2" xfId="36040" xr:uid="{00000000-0005-0000-0000-0000C08C0000}"/>
    <cellStyle name="fo]_x000d__x000a_UserName=Murat Zelef_x000d__x000a_UserCompany=Bumerang_x000d__x000a__x000d__x000a_[File Paths]_x000d__x000a_WorkingDirectory=C:\EQUIS\DLWIN_x000d__x000a_DownLoader=C 2 2 2 5 2 2" xfId="36041" xr:uid="{00000000-0005-0000-0000-0000C18C0000}"/>
    <cellStyle name="fo]_x000d__x000a_UserName=Murat Zelef_x000d__x000a_UserCompany=Bumerang_x000d__x000a__x000d__x000a_[File Paths]_x000d__x000a_WorkingDirectory=C:\EQUIS\DLWIN_x000d__x000a_DownLoader=C 2 2 2 5 2 2 2" xfId="36042" xr:uid="{00000000-0005-0000-0000-0000C28C0000}"/>
    <cellStyle name="fo]_x000d__x000a_UserName=Murat Zelef_x000d__x000a_UserCompany=Bumerang_x000d__x000a__x000d__x000a_[File Paths]_x000d__x000a_WorkingDirectory=C:\EQUIS\DLWIN_x000d__x000a_DownLoader=C 2 2 2 5 2 3" xfId="36043" xr:uid="{00000000-0005-0000-0000-0000C38C0000}"/>
    <cellStyle name="fo]_x000d__x000a_UserName=Murat Zelef_x000d__x000a_UserCompany=Bumerang_x000d__x000a__x000d__x000a_[File Paths]_x000d__x000a_WorkingDirectory=C:\EQUIS\DLWIN_x000d__x000a_DownLoader=C 2 2 2 5 2 4" xfId="36044" xr:uid="{00000000-0005-0000-0000-0000C48C0000}"/>
    <cellStyle name="fo]_x000d__x000a_UserName=Murat Zelef_x000d__x000a_UserCompany=Bumerang_x000d__x000a__x000d__x000a_[File Paths]_x000d__x000a_WorkingDirectory=C:\EQUIS\DLWIN_x000d__x000a_DownLoader=C 2 2 2 5 3" xfId="36045" xr:uid="{00000000-0005-0000-0000-0000C58C0000}"/>
    <cellStyle name="fo]_x000d__x000a_UserName=Murat Zelef_x000d__x000a_UserCompany=Bumerang_x000d__x000a__x000d__x000a_[File Paths]_x000d__x000a_WorkingDirectory=C:\EQUIS\DLWIN_x000d__x000a_DownLoader=C 2 2 2 5 3 2" xfId="36046" xr:uid="{00000000-0005-0000-0000-0000C68C0000}"/>
    <cellStyle name="fo]_x000d__x000a_UserName=Murat Zelef_x000d__x000a_UserCompany=Bumerang_x000d__x000a__x000d__x000a_[File Paths]_x000d__x000a_WorkingDirectory=C:\EQUIS\DLWIN_x000d__x000a_DownLoader=C 2 2 2 5 3 2 2" xfId="36047" xr:uid="{00000000-0005-0000-0000-0000C78C0000}"/>
    <cellStyle name="fo]_x000d__x000a_UserName=Murat Zelef_x000d__x000a_UserCompany=Bumerang_x000d__x000a__x000d__x000a_[File Paths]_x000d__x000a_WorkingDirectory=C:\EQUIS\DLWIN_x000d__x000a_DownLoader=C 2 2 2 5 3 3" xfId="36048" xr:uid="{00000000-0005-0000-0000-0000C88C0000}"/>
    <cellStyle name="fo]_x000d__x000a_UserName=Murat Zelef_x000d__x000a_UserCompany=Bumerang_x000d__x000a__x000d__x000a_[File Paths]_x000d__x000a_WorkingDirectory=C:\EQUIS\DLWIN_x000d__x000a_DownLoader=C 2 2 2 5 3 4" xfId="36049" xr:uid="{00000000-0005-0000-0000-0000C98C0000}"/>
    <cellStyle name="fo]_x000d__x000a_UserName=Murat Zelef_x000d__x000a_UserCompany=Bumerang_x000d__x000a__x000d__x000a_[File Paths]_x000d__x000a_WorkingDirectory=C:\EQUIS\DLWIN_x000d__x000a_DownLoader=C 2 2 2 5 4" xfId="36050" xr:uid="{00000000-0005-0000-0000-0000CA8C0000}"/>
    <cellStyle name="fo]_x000d__x000a_UserName=Murat Zelef_x000d__x000a_UserCompany=Bumerang_x000d__x000a__x000d__x000a_[File Paths]_x000d__x000a_WorkingDirectory=C:\EQUIS\DLWIN_x000d__x000a_DownLoader=C 2 2 2 5 4 2" xfId="36051" xr:uid="{00000000-0005-0000-0000-0000CB8C0000}"/>
    <cellStyle name="fo]_x000d__x000a_UserName=Murat Zelef_x000d__x000a_UserCompany=Bumerang_x000d__x000a__x000d__x000a_[File Paths]_x000d__x000a_WorkingDirectory=C:\EQUIS\DLWIN_x000d__x000a_DownLoader=C 2 2 2 5 5" xfId="36052" xr:uid="{00000000-0005-0000-0000-0000CC8C0000}"/>
    <cellStyle name="fo]_x000d__x000a_UserName=Murat Zelef_x000d__x000a_UserCompany=Bumerang_x000d__x000a__x000d__x000a_[File Paths]_x000d__x000a_WorkingDirectory=C:\EQUIS\DLWIN_x000d__x000a_DownLoader=C 2 2 2 5 6" xfId="36053" xr:uid="{00000000-0005-0000-0000-0000CD8C0000}"/>
    <cellStyle name="fo]_x000d__x000a_UserName=Murat Zelef_x000d__x000a_UserCompany=Bumerang_x000d__x000a__x000d__x000a_[File Paths]_x000d__x000a_WorkingDirectory=C:\EQUIS\DLWIN_x000d__x000a_DownLoader=C 2 2 2 6" xfId="36054" xr:uid="{00000000-0005-0000-0000-0000CE8C0000}"/>
    <cellStyle name="fo]_x000d__x000a_UserName=Murat Zelef_x000d__x000a_UserCompany=Bumerang_x000d__x000a__x000d__x000a_[File Paths]_x000d__x000a_WorkingDirectory=C:\EQUIS\DLWIN_x000d__x000a_DownLoader=C 2 2 2 6 2" xfId="36055" xr:uid="{00000000-0005-0000-0000-0000CF8C0000}"/>
    <cellStyle name="fo]_x000d__x000a_UserName=Murat Zelef_x000d__x000a_UserCompany=Bumerang_x000d__x000a__x000d__x000a_[File Paths]_x000d__x000a_WorkingDirectory=C:\EQUIS\DLWIN_x000d__x000a_DownLoader=C 2 2 2 6 2 2" xfId="36056" xr:uid="{00000000-0005-0000-0000-0000D08C0000}"/>
    <cellStyle name="fo]_x000d__x000a_UserName=Murat Zelef_x000d__x000a_UserCompany=Bumerang_x000d__x000a__x000d__x000a_[File Paths]_x000d__x000a_WorkingDirectory=C:\EQUIS\DLWIN_x000d__x000a_DownLoader=C 2 2 2 6 3" xfId="36057" xr:uid="{00000000-0005-0000-0000-0000D18C0000}"/>
    <cellStyle name="fo]_x000d__x000a_UserName=Murat Zelef_x000d__x000a_UserCompany=Bumerang_x000d__x000a__x000d__x000a_[File Paths]_x000d__x000a_WorkingDirectory=C:\EQUIS\DLWIN_x000d__x000a_DownLoader=C 2 2 2 6 4" xfId="36058" xr:uid="{00000000-0005-0000-0000-0000D28C0000}"/>
    <cellStyle name="fo]_x000d__x000a_UserName=Murat Zelef_x000d__x000a_UserCompany=Bumerang_x000d__x000a__x000d__x000a_[File Paths]_x000d__x000a_WorkingDirectory=C:\EQUIS\DLWIN_x000d__x000a_DownLoader=C 2 2 2 7" xfId="36059" xr:uid="{00000000-0005-0000-0000-0000D38C0000}"/>
    <cellStyle name="fo]_x000d__x000a_UserName=Murat Zelef_x000d__x000a_UserCompany=Bumerang_x000d__x000a__x000d__x000a_[File Paths]_x000d__x000a_WorkingDirectory=C:\EQUIS\DLWIN_x000d__x000a_DownLoader=C 2 2 2 7 2" xfId="36060" xr:uid="{00000000-0005-0000-0000-0000D48C0000}"/>
    <cellStyle name="fo]_x000d__x000a_UserName=Murat Zelef_x000d__x000a_UserCompany=Bumerang_x000d__x000a__x000d__x000a_[File Paths]_x000d__x000a_WorkingDirectory=C:\EQUIS\DLWIN_x000d__x000a_DownLoader=C 2 2 2 7 2 2" xfId="36061" xr:uid="{00000000-0005-0000-0000-0000D58C0000}"/>
    <cellStyle name="fo]_x000d__x000a_UserName=Murat Zelef_x000d__x000a_UserCompany=Bumerang_x000d__x000a__x000d__x000a_[File Paths]_x000d__x000a_WorkingDirectory=C:\EQUIS\DLWIN_x000d__x000a_DownLoader=C 2 2 2 7 3" xfId="36062" xr:uid="{00000000-0005-0000-0000-0000D68C0000}"/>
    <cellStyle name="fo]_x000d__x000a_UserName=Murat Zelef_x000d__x000a_UserCompany=Bumerang_x000d__x000a__x000d__x000a_[File Paths]_x000d__x000a_WorkingDirectory=C:\EQUIS\DLWIN_x000d__x000a_DownLoader=C 2 2 2 7 4" xfId="36063" xr:uid="{00000000-0005-0000-0000-0000D78C0000}"/>
    <cellStyle name="fo]_x000d__x000a_UserName=Murat Zelef_x000d__x000a_UserCompany=Bumerang_x000d__x000a__x000d__x000a_[File Paths]_x000d__x000a_WorkingDirectory=C:\EQUIS\DLWIN_x000d__x000a_DownLoader=C 2 2 2 8" xfId="36064" xr:uid="{00000000-0005-0000-0000-0000D88C0000}"/>
    <cellStyle name="fo]_x000d__x000a_UserName=Murat Zelef_x000d__x000a_UserCompany=Bumerang_x000d__x000a__x000d__x000a_[File Paths]_x000d__x000a_WorkingDirectory=C:\EQUIS\DLWIN_x000d__x000a_DownLoader=C 2 2 2 8 2" xfId="36065" xr:uid="{00000000-0005-0000-0000-0000D98C0000}"/>
    <cellStyle name="fo]_x000d__x000a_UserName=Murat Zelef_x000d__x000a_UserCompany=Bumerang_x000d__x000a__x000d__x000a_[File Paths]_x000d__x000a_WorkingDirectory=C:\EQUIS\DLWIN_x000d__x000a_DownLoader=C 2 2 2 9" xfId="36066" xr:uid="{00000000-0005-0000-0000-0000DA8C0000}"/>
    <cellStyle name="fo]_x000d__x000a_UserName=Murat Zelef_x000d__x000a_UserCompany=Bumerang_x000d__x000a__x000d__x000a_[File Paths]_x000d__x000a_WorkingDirectory=C:\EQUIS\DLWIN_x000d__x000a_DownLoader=C 2 2 2_8760 to TOD Calc_Template" xfId="36067" xr:uid="{00000000-0005-0000-0000-0000DB8C0000}"/>
    <cellStyle name="fo]_x000d__x000a_UserName=Murat Zelef_x000d__x000a_UserCompany=Bumerang_x000d__x000a__x000d__x000a_[File Paths]_x000d__x000a_WorkingDirectory=C:\EQUIS\DLWIN_x000d__x000a_DownLoader=C 2 2 3" xfId="36068" xr:uid="{00000000-0005-0000-0000-0000DC8C0000}"/>
    <cellStyle name="fo]_x000d__x000a_UserName=Murat Zelef_x000d__x000a_UserCompany=Bumerang_x000d__x000a__x000d__x000a_[File Paths]_x000d__x000a_WorkingDirectory=C:\EQUIS\DLWIN_x000d__x000a_DownLoader=C 2 2 3 2" xfId="36069" xr:uid="{00000000-0005-0000-0000-0000DD8C0000}"/>
    <cellStyle name="fo]_x000d__x000a_UserName=Murat Zelef_x000d__x000a_UserCompany=Bumerang_x000d__x000a__x000d__x000a_[File Paths]_x000d__x000a_WorkingDirectory=C:\EQUIS\DLWIN_x000d__x000a_DownLoader=C 2 2 3 2 2" xfId="36070" xr:uid="{00000000-0005-0000-0000-0000DE8C0000}"/>
    <cellStyle name="fo]_x000d__x000a_UserName=Murat Zelef_x000d__x000a_UserCompany=Bumerang_x000d__x000a__x000d__x000a_[File Paths]_x000d__x000a_WorkingDirectory=C:\EQUIS\DLWIN_x000d__x000a_DownLoader=C 2 2 3 2 2 2" xfId="36071" xr:uid="{00000000-0005-0000-0000-0000DF8C0000}"/>
    <cellStyle name="fo]_x000d__x000a_UserName=Murat Zelef_x000d__x000a_UserCompany=Bumerang_x000d__x000a__x000d__x000a_[File Paths]_x000d__x000a_WorkingDirectory=C:\EQUIS\DLWIN_x000d__x000a_DownLoader=C 2 2 3 2 3" xfId="36072" xr:uid="{00000000-0005-0000-0000-0000E08C0000}"/>
    <cellStyle name="fo]_x000d__x000a_UserName=Murat Zelef_x000d__x000a_UserCompany=Bumerang_x000d__x000a__x000d__x000a_[File Paths]_x000d__x000a_WorkingDirectory=C:\EQUIS\DLWIN_x000d__x000a_DownLoader=C 2 2 3 2 4" xfId="36073" xr:uid="{00000000-0005-0000-0000-0000E18C0000}"/>
    <cellStyle name="fo]_x000d__x000a_UserName=Murat Zelef_x000d__x000a_UserCompany=Bumerang_x000d__x000a__x000d__x000a_[File Paths]_x000d__x000a_WorkingDirectory=C:\EQUIS\DLWIN_x000d__x000a_DownLoader=C 2 2 3 3" xfId="36074" xr:uid="{00000000-0005-0000-0000-0000E28C0000}"/>
    <cellStyle name="fo]_x000d__x000a_UserName=Murat Zelef_x000d__x000a_UserCompany=Bumerang_x000d__x000a__x000d__x000a_[File Paths]_x000d__x000a_WorkingDirectory=C:\EQUIS\DLWIN_x000d__x000a_DownLoader=C 2 2 3 3 2" xfId="36075" xr:uid="{00000000-0005-0000-0000-0000E38C0000}"/>
    <cellStyle name="fo]_x000d__x000a_UserName=Murat Zelef_x000d__x000a_UserCompany=Bumerang_x000d__x000a__x000d__x000a_[File Paths]_x000d__x000a_WorkingDirectory=C:\EQUIS\DLWIN_x000d__x000a_DownLoader=C 2 2 3 3 2 2" xfId="36076" xr:uid="{00000000-0005-0000-0000-0000E48C0000}"/>
    <cellStyle name="fo]_x000d__x000a_UserName=Murat Zelef_x000d__x000a_UserCompany=Bumerang_x000d__x000a__x000d__x000a_[File Paths]_x000d__x000a_WorkingDirectory=C:\EQUIS\DLWIN_x000d__x000a_DownLoader=C 2 2 3 3 3" xfId="36077" xr:uid="{00000000-0005-0000-0000-0000E58C0000}"/>
    <cellStyle name="fo]_x000d__x000a_UserName=Murat Zelef_x000d__x000a_UserCompany=Bumerang_x000d__x000a__x000d__x000a_[File Paths]_x000d__x000a_WorkingDirectory=C:\EQUIS\DLWIN_x000d__x000a_DownLoader=C 2 2 3 3 4" xfId="36078" xr:uid="{00000000-0005-0000-0000-0000E68C0000}"/>
    <cellStyle name="fo]_x000d__x000a_UserName=Murat Zelef_x000d__x000a_UserCompany=Bumerang_x000d__x000a__x000d__x000a_[File Paths]_x000d__x000a_WorkingDirectory=C:\EQUIS\DLWIN_x000d__x000a_DownLoader=C 2 2 3 4" xfId="36079" xr:uid="{00000000-0005-0000-0000-0000E78C0000}"/>
    <cellStyle name="fo]_x000d__x000a_UserName=Murat Zelef_x000d__x000a_UserCompany=Bumerang_x000d__x000a__x000d__x000a_[File Paths]_x000d__x000a_WorkingDirectory=C:\EQUIS\DLWIN_x000d__x000a_DownLoader=C 2 2 3 4 2" xfId="36080" xr:uid="{00000000-0005-0000-0000-0000E88C0000}"/>
    <cellStyle name="fo]_x000d__x000a_UserName=Murat Zelef_x000d__x000a_UserCompany=Bumerang_x000d__x000a__x000d__x000a_[File Paths]_x000d__x000a_WorkingDirectory=C:\EQUIS\DLWIN_x000d__x000a_DownLoader=C 2 2 3 5" xfId="36081" xr:uid="{00000000-0005-0000-0000-0000E98C0000}"/>
    <cellStyle name="fo]_x000d__x000a_UserName=Murat Zelef_x000d__x000a_UserCompany=Bumerang_x000d__x000a__x000d__x000a_[File Paths]_x000d__x000a_WorkingDirectory=C:\EQUIS\DLWIN_x000d__x000a_DownLoader=C 2 2 3 6" xfId="36082" xr:uid="{00000000-0005-0000-0000-0000EA8C0000}"/>
    <cellStyle name="fo]_x000d__x000a_UserName=Murat Zelef_x000d__x000a_UserCompany=Bumerang_x000d__x000a__x000d__x000a_[File Paths]_x000d__x000a_WorkingDirectory=C:\EQUIS\DLWIN_x000d__x000a_DownLoader=C 2 2 4" xfId="36083" xr:uid="{00000000-0005-0000-0000-0000EB8C0000}"/>
    <cellStyle name="fo]_x000d__x000a_UserName=Murat Zelef_x000d__x000a_UserCompany=Bumerang_x000d__x000a__x000d__x000a_[File Paths]_x000d__x000a_WorkingDirectory=C:\EQUIS\DLWIN_x000d__x000a_DownLoader=C 2 2 4 2" xfId="36084" xr:uid="{00000000-0005-0000-0000-0000EC8C0000}"/>
    <cellStyle name="fo]_x000d__x000a_UserName=Murat Zelef_x000d__x000a_UserCompany=Bumerang_x000d__x000a__x000d__x000a_[File Paths]_x000d__x000a_WorkingDirectory=C:\EQUIS\DLWIN_x000d__x000a_DownLoader=C 2 2 4 2 2" xfId="36085" xr:uid="{00000000-0005-0000-0000-0000ED8C0000}"/>
    <cellStyle name="fo]_x000d__x000a_UserName=Murat Zelef_x000d__x000a_UserCompany=Bumerang_x000d__x000a__x000d__x000a_[File Paths]_x000d__x000a_WorkingDirectory=C:\EQUIS\DLWIN_x000d__x000a_DownLoader=C 2 2 4 2 2 2" xfId="36086" xr:uid="{00000000-0005-0000-0000-0000EE8C0000}"/>
    <cellStyle name="fo]_x000d__x000a_UserName=Murat Zelef_x000d__x000a_UserCompany=Bumerang_x000d__x000a__x000d__x000a_[File Paths]_x000d__x000a_WorkingDirectory=C:\EQUIS\DLWIN_x000d__x000a_DownLoader=C 2 2 4 2 3" xfId="36087" xr:uid="{00000000-0005-0000-0000-0000EF8C0000}"/>
    <cellStyle name="fo]_x000d__x000a_UserName=Murat Zelef_x000d__x000a_UserCompany=Bumerang_x000d__x000a__x000d__x000a_[File Paths]_x000d__x000a_WorkingDirectory=C:\EQUIS\DLWIN_x000d__x000a_DownLoader=C 2 2 4 2 4" xfId="36088" xr:uid="{00000000-0005-0000-0000-0000F08C0000}"/>
    <cellStyle name="fo]_x000d__x000a_UserName=Murat Zelef_x000d__x000a_UserCompany=Bumerang_x000d__x000a__x000d__x000a_[File Paths]_x000d__x000a_WorkingDirectory=C:\EQUIS\DLWIN_x000d__x000a_DownLoader=C 2 2 4 3" xfId="36089" xr:uid="{00000000-0005-0000-0000-0000F18C0000}"/>
    <cellStyle name="fo]_x000d__x000a_UserName=Murat Zelef_x000d__x000a_UserCompany=Bumerang_x000d__x000a__x000d__x000a_[File Paths]_x000d__x000a_WorkingDirectory=C:\EQUIS\DLWIN_x000d__x000a_DownLoader=C 2 2 4 3 2" xfId="36090" xr:uid="{00000000-0005-0000-0000-0000F28C0000}"/>
    <cellStyle name="fo]_x000d__x000a_UserName=Murat Zelef_x000d__x000a_UserCompany=Bumerang_x000d__x000a__x000d__x000a_[File Paths]_x000d__x000a_WorkingDirectory=C:\EQUIS\DLWIN_x000d__x000a_DownLoader=C 2 2 4 3 2 2" xfId="36091" xr:uid="{00000000-0005-0000-0000-0000F38C0000}"/>
    <cellStyle name="fo]_x000d__x000a_UserName=Murat Zelef_x000d__x000a_UserCompany=Bumerang_x000d__x000a__x000d__x000a_[File Paths]_x000d__x000a_WorkingDirectory=C:\EQUIS\DLWIN_x000d__x000a_DownLoader=C 2 2 4 3 3" xfId="36092" xr:uid="{00000000-0005-0000-0000-0000F48C0000}"/>
    <cellStyle name="fo]_x000d__x000a_UserName=Murat Zelef_x000d__x000a_UserCompany=Bumerang_x000d__x000a__x000d__x000a_[File Paths]_x000d__x000a_WorkingDirectory=C:\EQUIS\DLWIN_x000d__x000a_DownLoader=C 2 2 4 3 4" xfId="36093" xr:uid="{00000000-0005-0000-0000-0000F58C0000}"/>
    <cellStyle name="fo]_x000d__x000a_UserName=Murat Zelef_x000d__x000a_UserCompany=Bumerang_x000d__x000a__x000d__x000a_[File Paths]_x000d__x000a_WorkingDirectory=C:\EQUIS\DLWIN_x000d__x000a_DownLoader=C 2 2 4 4" xfId="36094" xr:uid="{00000000-0005-0000-0000-0000F68C0000}"/>
    <cellStyle name="fo]_x000d__x000a_UserName=Murat Zelef_x000d__x000a_UserCompany=Bumerang_x000d__x000a__x000d__x000a_[File Paths]_x000d__x000a_WorkingDirectory=C:\EQUIS\DLWIN_x000d__x000a_DownLoader=C 2 2 4 4 2" xfId="36095" xr:uid="{00000000-0005-0000-0000-0000F78C0000}"/>
    <cellStyle name="fo]_x000d__x000a_UserName=Murat Zelef_x000d__x000a_UserCompany=Bumerang_x000d__x000a__x000d__x000a_[File Paths]_x000d__x000a_WorkingDirectory=C:\EQUIS\DLWIN_x000d__x000a_DownLoader=C 2 2 4 5" xfId="36096" xr:uid="{00000000-0005-0000-0000-0000F88C0000}"/>
    <cellStyle name="fo]_x000d__x000a_UserName=Murat Zelef_x000d__x000a_UserCompany=Bumerang_x000d__x000a__x000d__x000a_[File Paths]_x000d__x000a_WorkingDirectory=C:\EQUIS\DLWIN_x000d__x000a_DownLoader=C 2 2 4 6" xfId="36097" xr:uid="{00000000-0005-0000-0000-0000F98C0000}"/>
    <cellStyle name="fo]_x000d__x000a_UserName=Murat Zelef_x000d__x000a_UserCompany=Bumerang_x000d__x000a__x000d__x000a_[File Paths]_x000d__x000a_WorkingDirectory=C:\EQUIS\DLWIN_x000d__x000a_DownLoader=C 2 2 5" xfId="36098" xr:uid="{00000000-0005-0000-0000-0000FA8C0000}"/>
    <cellStyle name="fo]_x000d__x000a_UserName=Murat Zelef_x000d__x000a_UserCompany=Bumerang_x000d__x000a__x000d__x000a_[File Paths]_x000d__x000a_WorkingDirectory=C:\EQUIS\DLWIN_x000d__x000a_DownLoader=C 2 2 5 2" xfId="36099" xr:uid="{00000000-0005-0000-0000-0000FB8C0000}"/>
    <cellStyle name="fo]_x000d__x000a_UserName=Murat Zelef_x000d__x000a_UserCompany=Bumerang_x000d__x000a__x000d__x000a_[File Paths]_x000d__x000a_WorkingDirectory=C:\EQUIS\DLWIN_x000d__x000a_DownLoader=C 2 2 5 2 2" xfId="36100" xr:uid="{00000000-0005-0000-0000-0000FC8C0000}"/>
    <cellStyle name="fo]_x000d__x000a_UserName=Murat Zelef_x000d__x000a_UserCompany=Bumerang_x000d__x000a__x000d__x000a_[File Paths]_x000d__x000a_WorkingDirectory=C:\EQUIS\DLWIN_x000d__x000a_DownLoader=C 2 2 5 2 2 2" xfId="36101" xr:uid="{00000000-0005-0000-0000-0000FD8C0000}"/>
    <cellStyle name="fo]_x000d__x000a_UserName=Murat Zelef_x000d__x000a_UserCompany=Bumerang_x000d__x000a__x000d__x000a_[File Paths]_x000d__x000a_WorkingDirectory=C:\EQUIS\DLWIN_x000d__x000a_DownLoader=C 2 2 5 2 3" xfId="36102" xr:uid="{00000000-0005-0000-0000-0000FE8C0000}"/>
    <cellStyle name="fo]_x000d__x000a_UserName=Murat Zelef_x000d__x000a_UserCompany=Bumerang_x000d__x000a__x000d__x000a_[File Paths]_x000d__x000a_WorkingDirectory=C:\EQUIS\DLWIN_x000d__x000a_DownLoader=C 2 2 5 2 4" xfId="36103" xr:uid="{00000000-0005-0000-0000-0000FF8C0000}"/>
    <cellStyle name="fo]_x000d__x000a_UserName=Murat Zelef_x000d__x000a_UserCompany=Bumerang_x000d__x000a__x000d__x000a_[File Paths]_x000d__x000a_WorkingDirectory=C:\EQUIS\DLWIN_x000d__x000a_DownLoader=C 2 2 5 3" xfId="36104" xr:uid="{00000000-0005-0000-0000-0000008D0000}"/>
    <cellStyle name="fo]_x000d__x000a_UserName=Murat Zelef_x000d__x000a_UserCompany=Bumerang_x000d__x000a__x000d__x000a_[File Paths]_x000d__x000a_WorkingDirectory=C:\EQUIS\DLWIN_x000d__x000a_DownLoader=C 2 2 5 3 2" xfId="36105" xr:uid="{00000000-0005-0000-0000-0000018D0000}"/>
    <cellStyle name="fo]_x000d__x000a_UserName=Murat Zelef_x000d__x000a_UserCompany=Bumerang_x000d__x000a__x000d__x000a_[File Paths]_x000d__x000a_WorkingDirectory=C:\EQUIS\DLWIN_x000d__x000a_DownLoader=C 2 2 5 3 2 2" xfId="36106" xr:uid="{00000000-0005-0000-0000-0000028D0000}"/>
    <cellStyle name="fo]_x000d__x000a_UserName=Murat Zelef_x000d__x000a_UserCompany=Bumerang_x000d__x000a__x000d__x000a_[File Paths]_x000d__x000a_WorkingDirectory=C:\EQUIS\DLWIN_x000d__x000a_DownLoader=C 2 2 5 3 3" xfId="36107" xr:uid="{00000000-0005-0000-0000-0000038D0000}"/>
    <cellStyle name="fo]_x000d__x000a_UserName=Murat Zelef_x000d__x000a_UserCompany=Bumerang_x000d__x000a__x000d__x000a_[File Paths]_x000d__x000a_WorkingDirectory=C:\EQUIS\DLWIN_x000d__x000a_DownLoader=C 2 2 5 3 4" xfId="36108" xr:uid="{00000000-0005-0000-0000-0000048D0000}"/>
    <cellStyle name="fo]_x000d__x000a_UserName=Murat Zelef_x000d__x000a_UserCompany=Bumerang_x000d__x000a__x000d__x000a_[File Paths]_x000d__x000a_WorkingDirectory=C:\EQUIS\DLWIN_x000d__x000a_DownLoader=C 2 2 5 4" xfId="36109" xr:uid="{00000000-0005-0000-0000-0000058D0000}"/>
    <cellStyle name="fo]_x000d__x000a_UserName=Murat Zelef_x000d__x000a_UserCompany=Bumerang_x000d__x000a__x000d__x000a_[File Paths]_x000d__x000a_WorkingDirectory=C:\EQUIS\DLWIN_x000d__x000a_DownLoader=C 2 2 5 4 2" xfId="36110" xr:uid="{00000000-0005-0000-0000-0000068D0000}"/>
    <cellStyle name="fo]_x000d__x000a_UserName=Murat Zelef_x000d__x000a_UserCompany=Bumerang_x000d__x000a__x000d__x000a_[File Paths]_x000d__x000a_WorkingDirectory=C:\EQUIS\DLWIN_x000d__x000a_DownLoader=C 2 2 5 5" xfId="36111" xr:uid="{00000000-0005-0000-0000-0000078D0000}"/>
    <cellStyle name="fo]_x000d__x000a_UserName=Murat Zelef_x000d__x000a_UserCompany=Bumerang_x000d__x000a__x000d__x000a_[File Paths]_x000d__x000a_WorkingDirectory=C:\EQUIS\DLWIN_x000d__x000a_DownLoader=C 2 2 5 6" xfId="36112" xr:uid="{00000000-0005-0000-0000-0000088D0000}"/>
    <cellStyle name="fo]_x000d__x000a_UserName=Murat Zelef_x000d__x000a_UserCompany=Bumerang_x000d__x000a__x000d__x000a_[File Paths]_x000d__x000a_WorkingDirectory=C:\EQUIS\DLWIN_x000d__x000a_DownLoader=C 2 2 6" xfId="36113" xr:uid="{00000000-0005-0000-0000-0000098D0000}"/>
    <cellStyle name="fo]_x000d__x000a_UserName=Murat Zelef_x000d__x000a_UserCompany=Bumerang_x000d__x000a__x000d__x000a_[File Paths]_x000d__x000a_WorkingDirectory=C:\EQUIS\DLWIN_x000d__x000a_DownLoader=C 2 2 6 2" xfId="36114" xr:uid="{00000000-0005-0000-0000-00000A8D0000}"/>
    <cellStyle name="fo]_x000d__x000a_UserName=Murat Zelef_x000d__x000a_UserCompany=Bumerang_x000d__x000a__x000d__x000a_[File Paths]_x000d__x000a_WorkingDirectory=C:\EQUIS\DLWIN_x000d__x000a_DownLoader=C 2 2 6 2 2" xfId="36115" xr:uid="{00000000-0005-0000-0000-00000B8D0000}"/>
    <cellStyle name="fo]_x000d__x000a_UserName=Murat Zelef_x000d__x000a_UserCompany=Bumerang_x000d__x000a__x000d__x000a_[File Paths]_x000d__x000a_WorkingDirectory=C:\EQUIS\DLWIN_x000d__x000a_DownLoader=C 2 2 6 2 2 2" xfId="36116" xr:uid="{00000000-0005-0000-0000-00000C8D0000}"/>
    <cellStyle name="fo]_x000d__x000a_UserName=Murat Zelef_x000d__x000a_UserCompany=Bumerang_x000d__x000a__x000d__x000a_[File Paths]_x000d__x000a_WorkingDirectory=C:\EQUIS\DLWIN_x000d__x000a_DownLoader=C 2 2 6 2 3" xfId="36117" xr:uid="{00000000-0005-0000-0000-00000D8D0000}"/>
    <cellStyle name="fo]_x000d__x000a_UserName=Murat Zelef_x000d__x000a_UserCompany=Bumerang_x000d__x000a__x000d__x000a_[File Paths]_x000d__x000a_WorkingDirectory=C:\EQUIS\DLWIN_x000d__x000a_DownLoader=C 2 2 6 2 4" xfId="36118" xr:uid="{00000000-0005-0000-0000-00000E8D0000}"/>
    <cellStyle name="fo]_x000d__x000a_UserName=Murat Zelef_x000d__x000a_UserCompany=Bumerang_x000d__x000a__x000d__x000a_[File Paths]_x000d__x000a_WorkingDirectory=C:\EQUIS\DLWIN_x000d__x000a_DownLoader=C 2 2 6 3" xfId="36119" xr:uid="{00000000-0005-0000-0000-00000F8D0000}"/>
    <cellStyle name="fo]_x000d__x000a_UserName=Murat Zelef_x000d__x000a_UserCompany=Bumerang_x000d__x000a__x000d__x000a_[File Paths]_x000d__x000a_WorkingDirectory=C:\EQUIS\DLWIN_x000d__x000a_DownLoader=C 2 2 6 3 2" xfId="36120" xr:uid="{00000000-0005-0000-0000-0000108D0000}"/>
    <cellStyle name="fo]_x000d__x000a_UserName=Murat Zelef_x000d__x000a_UserCompany=Bumerang_x000d__x000a__x000d__x000a_[File Paths]_x000d__x000a_WorkingDirectory=C:\EQUIS\DLWIN_x000d__x000a_DownLoader=C 2 2 6 3 2 2" xfId="36121" xr:uid="{00000000-0005-0000-0000-0000118D0000}"/>
    <cellStyle name="fo]_x000d__x000a_UserName=Murat Zelef_x000d__x000a_UserCompany=Bumerang_x000d__x000a__x000d__x000a_[File Paths]_x000d__x000a_WorkingDirectory=C:\EQUIS\DLWIN_x000d__x000a_DownLoader=C 2 2 6 3 3" xfId="36122" xr:uid="{00000000-0005-0000-0000-0000128D0000}"/>
    <cellStyle name="fo]_x000d__x000a_UserName=Murat Zelef_x000d__x000a_UserCompany=Bumerang_x000d__x000a__x000d__x000a_[File Paths]_x000d__x000a_WorkingDirectory=C:\EQUIS\DLWIN_x000d__x000a_DownLoader=C 2 2 6 3 4" xfId="36123" xr:uid="{00000000-0005-0000-0000-0000138D0000}"/>
    <cellStyle name="fo]_x000d__x000a_UserName=Murat Zelef_x000d__x000a_UserCompany=Bumerang_x000d__x000a__x000d__x000a_[File Paths]_x000d__x000a_WorkingDirectory=C:\EQUIS\DLWIN_x000d__x000a_DownLoader=C 2 2 6 4" xfId="36124" xr:uid="{00000000-0005-0000-0000-0000148D0000}"/>
    <cellStyle name="fo]_x000d__x000a_UserName=Murat Zelef_x000d__x000a_UserCompany=Bumerang_x000d__x000a__x000d__x000a_[File Paths]_x000d__x000a_WorkingDirectory=C:\EQUIS\DLWIN_x000d__x000a_DownLoader=C 2 2 6 4 2" xfId="36125" xr:uid="{00000000-0005-0000-0000-0000158D0000}"/>
    <cellStyle name="fo]_x000d__x000a_UserName=Murat Zelef_x000d__x000a_UserCompany=Bumerang_x000d__x000a__x000d__x000a_[File Paths]_x000d__x000a_WorkingDirectory=C:\EQUIS\DLWIN_x000d__x000a_DownLoader=C 2 2 6 5" xfId="36126" xr:uid="{00000000-0005-0000-0000-0000168D0000}"/>
    <cellStyle name="fo]_x000d__x000a_UserName=Murat Zelef_x000d__x000a_UserCompany=Bumerang_x000d__x000a__x000d__x000a_[File Paths]_x000d__x000a_WorkingDirectory=C:\EQUIS\DLWIN_x000d__x000a_DownLoader=C 2 2 6 6" xfId="36127" xr:uid="{00000000-0005-0000-0000-0000178D0000}"/>
    <cellStyle name="fo]_x000d__x000a_UserName=Murat Zelef_x000d__x000a_UserCompany=Bumerang_x000d__x000a__x000d__x000a_[File Paths]_x000d__x000a_WorkingDirectory=C:\EQUIS\DLWIN_x000d__x000a_DownLoader=C 2 2 7" xfId="36128" xr:uid="{00000000-0005-0000-0000-0000188D0000}"/>
    <cellStyle name="fo]_x000d__x000a_UserName=Murat Zelef_x000d__x000a_UserCompany=Bumerang_x000d__x000a__x000d__x000a_[File Paths]_x000d__x000a_WorkingDirectory=C:\EQUIS\DLWIN_x000d__x000a_DownLoader=C 2 2 7 2" xfId="36129" xr:uid="{00000000-0005-0000-0000-0000198D0000}"/>
    <cellStyle name="fo]_x000d__x000a_UserName=Murat Zelef_x000d__x000a_UserCompany=Bumerang_x000d__x000a__x000d__x000a_[File Paths]_x000d__x000a_WorkingDirectory=C:\EQUIS\DLWIN_x000d__x000a_DownLoader=C 2 2 7 2 2" xfId="36130" xr:uid="{00000000-0005-0000-0000-00001A8D0000}"/>
    <cellStyle name="fo]_x000d__x000a_UserName=Murat Zelef_x000d__x000a_UserCompany=Bumerang_x000d__x000a__x000d__x000a_[File Paths]_x000d__x000a_WorkingDirectory=C:\EQUIS\DLWIN_x000d__x000a_DownLoader=C 2 2 7 3" xfId="36131" xr:uid="{00000000-0005-0000-0000-00001B8D0000}"/>
    <cellStyle name="fo]_x000d__x000a_UserName=Murat Zelef_x000d__x000a_UserCompany=Bumerang_x000d__x000a__x000d__x000a_[File Paths]_x000d__x000a_WorkingDirectory=C:\EQUIS\DLWIN_x000d__x000a_DownLoader=C 2 2 7 4" xfId="36132" xr:uid="{00000000-0005-0000-0000-00001C8D0000}"/>
    <cellStyle name="fo]_x000d__x000a_UserName=Murat Zelef_x000d__x000a_UserCompany=Bumerang_x000d__x000a__x000d__x000a_[File Paths]_x000d__x000a_WorkingDirectory=C:\EQUIS\DLWIN_x000d__x000a_DownLoader=C 2 2 8" xfId="36133" xr:uid="{00000000-0005-0000-0000-00001D8D0000}"/>
    <cellStyle name="fo]_x000d__x000a_UserName=Murat Zelef_x000d__x000a_UserCompany=Bumerang_x000d__x000a__x000d__x000a_[File Paths]_x000d__x000a_WorkingDirectory=C:\EQUIS\DLWIN_x000d__x000a_DownLoader=C 2 2 8 2" xfId="36134" xr:uid="{00000000-0005-0000-0000-00001E8D0000}"/>
    <cellStyle name="fo]_x000d__x000a_UserName=Murat Zelef_x000d__x000a_UserCompany=Bumerang_x000d__x000a__x000d__x000a_[File Paths]_x000d__x000a_WorkingDirectory=C:\EQUIS\DLWIN_x000d__x000a_DownLoader=C 2 2 8 2 2" xfId="36135" xr:uid="{00000000-0005-0000-0000-00001F8D0000}"/>
    <cellStyle name="fo]_x000d__x000a_UserName=Murat Zelef_x000d__x000a_UserCompany=Bumerang_x000d__x000a__x000d__x000a_[File Paths]_x000d__x000a_WorkingDirectory=C:\EQUIS\DLWIN_x000d__x000a_DownLoader=C 2 2 8 3" xfId="36136" xr:uid="{00000000-0005-0000-0000-0000208D0000}"/>
    <cellStyle name="fo]_x000d__x000a_UserName=Murat Zelef_x000d__x000a_UserCompany=Bumerang_x000d__x000a__x000d__x000a_[File Paths]_x000d__x000a_WorkingDirectory=C:\EQUIS\DLWIN_x000d__x000a_DownLoader=C 2 2 8 4" xfId="36137" xr:uid="{00000000-0005-0000-0000-0000218D0000}"/>
    <cellStyle name="fo]_x000d__x000a_UserName=Murat Zelef_x000d__x000a_UserCompany=Bumerang_x000d__x000a__x000d__x000a_[File Paths]_x000d__x000a_WorkingDirectory=C:\EQUIS\DLWIN_x000d__x000a_DownLoader=C 2 2 9" xfId="36138" xr:uid="{00000000-0005-0000-0000-0000228D0000}"/>
    <cellStyle name="fo]_x000d__x000a_UserName=Murat Zelef_x000d__x000a_UserCompany=Bumerang_x000d__x000a__x000d__x000a_[File Paths]_x000d__x000a_WorkingDirectory=C:\EQUIS\DLWIN_x000d__x000a_DownLoader=C 2 2 9 2" xfId="36139" xr:uid="{00000000-0005-0000-0000-0000238D0000}"/>
    <cellStyle name="fo]_x000d__x000a_UserName=Murat Zelef_x000d__x000a_UserCompany=Bumerang_x000d__x000a__x000d__x000a_[File Paths]_x000d__x000a_WorkingDirectory=C:\EQUIS\DLWIN_x000d__x000a_DownLoader=C 2 2_8760 to TOD Calc_Template" xfId="36140" xr:uid="{00000000-0005-0000-0000-0000248D0000}"/>
    <cellStyle name="fo]_x000d__x000a_UserName=Murat Zelef_x000d__x000a_UserCompany=Bumerang_x000d__x000a__x000d__x000a_[File Paths]_x000d__x000a_WorkingDirectory=C:\EQUIS\DLWIN_x000d__x000a_DownLoader=C 2 3" xfId="36141" xr:uid="{00000000-0005-0000-0000-0000258D0000}"/>
    <cellStyle name="fo]_x000d__x000a_UserName=Murat Zelef_x000d__x000a_UserCompany=Bumerang_x000d__x000a__x000d__x000a_[File Paths]_x000d__x000a_WorkingDirectory=C:\EQUIS\DLWIN_x000d__x000a_DownLoader=C 2 3 10" xfId="36142" xr:uid="{00000000-0005-0000-0000-0000268D0000}"/>
    <cellStyle name="fo]_x000d__x000a_UserName=Murat Zelef_x000d__x000a_UserCompany=Bumerang_x000d__x000a__x000d__x000a_[File Paths]_x000d__x000a_WorkingDirectory=C:\EQUIS\DLWIN_x000d__x000a_DownLoader=C 2 3 11" xfId="36143" xr:uid="{00000000-0005-0000-0000-0000278D0000}"/>
    <cellStyle name="fo]_x000d__x000a_UserName=Murat Zelef_x000d__x000a_UserCompany=Bumerang_x000d__x000a__x000d__x000a_[File Paths]_x000d__x000a_WorkingDirectory=C:\EQUIS\DLWIN_x000d__x000a_DownLoader=C 2 3 2" xfId="36144" xr:uid="{00000000-0005-0000-0000-0000288D0000}"/>
    <cellStyle name="fo]_x000d__x000a_UserName=Murat Zelef_x000d__x000a_UserCompany=Bumerang_x000d__x000a__x000d__x000a_[File Paths]_x000d__x000a_WorkingDirectory=C:\EQUIS\DLWIN_x000d__x000a_DownLoader=C 2 3 2 10" xfId="36145" xr:uid="{00000000-0005-0000-0000-0000298D0000}"/>
    <cellStyle name="fo]_x000d__x000a_UserName=Murat Zelef_x000d__x000a_UserCompany=Bumerang_x000d__x000a__x000d__x000a_[File Paths]_x000d__x000a_WorkingDirectory=C:\EQUIS\DLWIN_x000d__x000a_DownLoader=C 2 3 2 2" xfId="36146" xr:uid="{00000000-0005-0000-0000-00002A8D0000}"/>
    <cellStyle name="fo]_x000d__x000a_UserName=Murat Zelef_x000d__x000a_UserCompany=Bumerang_x000d__x000a__x000d__x000a_[File Paths]_x000d__x000a_WorkingDirectory=C:\EQUIS\DLWIN_x000d__x000a_DownLoader=C 2 3 2 2 2" xfId="36147" xr:uid="{00000000-0005-0000-0000-00002B8D0000}"/>
    <cellStyle name="fo]_x000d__x000a_UserName=Murat Zelef_x000d__x000a_UserCompany=Bumerang_x000d__x000a__x000d__x000a_[File Paths]_x000d__x000a_WorkingDirectory=C:\EQUIS\DLWIN_x000d__x000a_DownLoader=C 2 3 2 2 2 2" xfId="36148" xr:uid="{00000000-0005-0000-0000-00002C8D0000}"/>
    <cellStyle name="fo]_x000d__x000a_UserName=Murat Zelef_x000d__x000a_UserCompany=Bumerang_x000d__x000a__x000d__x000a_[File Paths]_x000d__x000a_WorkingDirectory=C:\EQUIS\DLWIN_x000d__x000a_DownLoader=C 2 3 2 2 2 2 2" xfId="36149" xr:uid="{00000000-0005-0000-0000-00002D8D0000}"/>
    <cellStyle name="fo]_x000d__x000a_UserName=Murat Zelef_x000d__x000a_UserCompany=Bumerang_x000d__x000a__x000d__x000a_[File Paths]_x000d__x000a_WorkingDirectory=C:\EQUIS\DLWIN_x000d__x000a_DownLoader=C 2 3 2 2 2 3" xfId="36150" xr:uid="{00000000-0005-0000-0000-00002E8D0000}"/>
    <cellStyle name="fo]_x000d__x000a_UserName=Murat Zelef_x000d__x000a_UserCompany=Bumerang_x000d__x000a__x000d__x000a_[File Paths]_x000d__x000a_WorkingDirectory=C:\EQUIS\DLWIN_x000d__x000a_DownLoader=C 2 3 2 2 2 4" xfId="36151" xr:uid="{00000000-0005-0000-0000-00002F8D0000}"/>
    <cellStyle name="fo]_x000d__x000a_UserName=Murat Zelef_x000d__x000a_UserCompany=Bumerang_x000d__x000a__x000d__x000a_[File Paths]_x000d__x000a_WorkingDirectory=C:\EQUIS\DLWIN_x000d__x000a_DownLoader=C 2 3 2 2 3" xfId="36152" xr:uid="{00000000-0005-0000-0000-0000308D0000}"/>
    <cellStyle name="fo]_x000d__x000a_UserName=Murat Zelef_x000d__x000a_UserCompany=Bumerang_x000d__x000a__x000d__x000a_[File Paths]_x000d__x000a_WorkingDirectory=C:\EQUIS\DLWIN_x000d__x000a_DownLoader=C 2 3 2 2 3 2" xfId="36153" xr:uid="{00000000-0005-0000-0000-0000318D0000}"/>
    <cellStyle name="fo]_x000d__x000a_UserName=Murat Zelef_x000d__x000a_UserCompany=Bumerang_x000d__x000a__x000d__x000a_[File Paths]_x000d__x000a_WorkingDirectory=C:\EQUIS\DLWIN_x000d__x000a_DownLoader=C 2 3 2 2 3 2 2" xfId="36154" xr:uid="{00000000-0005-0000-0000-0000328D0000}"/>
    <cellStyle name="fo]_x000d__x000a_UserName=Murat Zelef_x000d__x000a_UserCompany=Bumerang_x000d__x000a__x000d__x000a_[File Paths]_x000d__x000a_WorkingDirectory=C:\EQUIS\DLWIN_x000d__x000a_DownLoader=C 2 3 2 2 3 3" xfId="36155" xr:uid="{00000000-0005-0000-0000-0000338D0000}"/>
    <cellStyle name="fo]_x000d__x000a_UserName=Murat Zelef_x000d__x000a_UserCompany=Bumerang_x000d__x000a__x000d__x000a_[File Paths]_x000d__x000a_WorkingDirectory=C:\EQUIS\DLWIN_x000d__x000a_DownLoader=C 2 3 2 2 3 4" xfId="36156" xr:uid="{00000000-0005-0000-0000-0000348D0000}"/>
    <cellStyle name="fo]_x000d__x000a_UserName=Murat Zelef_x000d__x000a_UserCompany=Bumerang_x000d__x000a__x000d__x000a_[File Paths]_x000d__x000a_WorkingDirectory=C:\EQUIS\DLWIN_x000d__x000a_DownLoader=C 2 3 2 2 4" xfId="36157" xr:uid="{00000000-0005-0000-0000-0000358D0000}"/>
    <cellStyle name="fo]_x000d__x000a_UserName=Murat Zelef_x000d__x000a_UserCompany=Bumerang_x000d__x000a__x000d__x000a_[File Paths]_x000d__x000a_WorkingDirectory=C:\EQUIS\DLWIN_x000d__x000a_DownLoader=C 2 3 2 2 4 2" xfId="36158" xr:uid="{00000000-0005-0000-0000-0000368D0000}"/>
    <cellStyle name="fo]_x000d__x000a_UserName=Murat Zelef_x000d__x000a_UserCompany=Bumerang_x000d__x000a__x000d__x000a_[File Paths]_x000d__x000a_WorkingDirectory=C:\EQUIS\DLWIN_x000d__x000a_DownLoader=C 2 3 2 2 5" xfId="36159" xr:uid="{00000000-0005-0000-0000-0000378D0000}"/>
    <cellStyle name="fo]_x000d__x000a_UserName=Murat Zelef_x000d__x000a_UserCompany=Bumerang_x000d__x000a__x000d__x000a_[File Paths]_x000d__x000a_WorkingDirectory=C:\EQUIS\DLWIN_x000d__x000a_DownLoader=C 2 3 2 2 6" xfId="36160" xr:uid="{00000000-0005-0000-0000-0000388D0000}"/>
    <cellStyle name="fo]_x000d__x000a_UserName=Murat Zelef_x000d__x000a_UserCompany=Bumerang_x000d__x000a__x000d__x000a_[File Paths]_x000d__x000a_WorkingDirectory=C:\EQUIS\DLWIN_x000d__x000a_DownLoader=C 2 3 2 3" xfId="36161" xr:uid="{00000000-0005-0000-0000-0000398D0000}"/>
    <cellStyle name="fo]_x000d__x000a_UserName=Murat Zelef_x000d__x000a_UserCompany=Bumerang_x000d__x000a__x000d__x000a_[File Paths]_x000d__x000a_WorkingDirectory=C:\EQUIS\DLWIN_x000d__x000a_DownLoader=C 2 3 2 3 2" xfId="36162" xr:uid="{00000000-0005-0000-0000-00003A8D0000}"/>
    <cellStyle name="fo]_x000d__x000a_UserName=Murat Zelef_x000d__x000a_UserCompany=Bumerang_x000d__x000a__x000d__x000a_[File Paths]_x000d__x000a_WorkingDirectory=C:\EQUIS\DLWIN_x000d__x000a_DownLoader=C 2 3 2 3 2 2" xfId="36163" xr:uid="{00000000-0005-0000-0000-00003B8D0000}"/>
    <cellStyle name="fo]_x000d__x000a_UserName=Murat Zelef_x000d__x000a_UserCompany=Bumerang_x000d__x000a__x000d__x000a_[File Paths]_x000d__x000a_WorkingDirectory=C:\EQUIS\DLWIN_x000d__x000a_DownLoader=C 2 3 2 3 2 2 2" xfId="36164" xr:uid="{00000000-0005-0000-0000-00003C8D0000}"/>
    <cellStyle name="fo]_x000d__x000a_UserName=Murat Zelef_x000d__x000a_UserCompany=Bumerang_x000d__x000a__x000d__x000a_[File Paths]_x000d__x000a_WorkingDirectory=C:\EQUIS\DLWIN_x000d__x000a_DownLoader=C 2 3 2 3 2 3" xfId="36165" xr:uid="{00000000-0005-0000-0000-00003D8D0000}"/>
    <cellStyle name="fo]_x000d__x000a_UserName=Murat Zelef_x000d__x000a_UserCompany=Bumerang_x000d__x000a__x000d__x000a_[File Paths]_x000d__x000a_WorkingDirectory=C:\EQUIS\DLWIN_x000d__x000a_DownLoader=C 2 3 2 3 2 4" xfId="36166" xr:uid="{00000000-0005-0000-0000-00003E8D0000}"/>
    <cellStyle name="fo]_x000d__x000a_UserName=Murat Zelef_x000d__x000a_UserCompany=Bumerang_x000d__x000a__x000d__x000a_[File Paths]_x000d__x000a_WorkingDirectory=C:\EQUIS\DLWIN_x000d__x000a_DownLoader=C 2 3 2 3 3" xfId="36167" xr:uid="{00000000-0005-0000-0000-00003F8D0000}"/>
    <cellStyle name="fo]_x000d__x000a_UserName=Murat Zelef_x000d__x000a_UserCompany=Bumerang_x000d__x000a__x000d__x000a_[File Paths]_x000d__x000a_WorkingDirectory=C:\EQUIS\DLWIN_x000d__x000a_DownLoader=C 2 3 2 3 3 2" xfId="36168" xr:uid="{00000000-0005-0000-0000-0000408D0000}"/>
    <cellStyle name="fo]_x000d__x000a_UserName=Murat Zelef_x000d__x000a_UserCompany=Bumerang_x000d__x000a__x000d__x000a_[File Paths]_x000d__x000a_WorkingDirectory=C:\EQUIS\DLWIN_x000d__x000a_DownLoader=C 2 3 2 3 3 2 2" xfId="36169" xr:uid="{00000000-0005-0000-0000-0000418D0000}"/>
    <cellStyle name="fo]_x000d__x000a_UserName=Murat Zelef_x000d__x000a_UserCompany=Bumerang_x000d__x000a__x000d__x000a_[File Paths]_x000d__x000a_WorkingDirectory=C:\EQUIS\DLWIN_x000d__x000a_DownLoader=C 2 3 2 3 3 3" xfId="36170" xr:uid="{00000000-0005-0000-0000-0000428D0000}"/>
    <cellStyle name="fo]_x000d__x000a_UserName=Murat Zelef_x000d__x000a_UserCompany=Bumerang_x000d__x000a__x000d__x000a_[File Paths]_x000d__x000a_WorkingDirectory=C:\EQUIS\DLWIN_x000d__x000a_DownLoader=C 2 3 2 3 3 4" xfId="36171" xr:uid="{00000000-0005-0000-0000-0000438D0000}"/>
    <cellStyle name="fo]_x000d__x000a_UserName=Murat Zelef_x000d__x000a_UserCompany=Bumerang_x000d__x000a__x000d__x000a_[File Paths]_x000d__x000a_WorkingDirectory=C:\EQUIS\DLWIN_x000d__x000a_DownLoader=C 2 3 2 3 4" xfId="36172" xr:uid="{00000000-0005-0000-0000-0000448D0000}"/>
    <cellStyle name="fo]_x000d__x000a_UserName=Murat Zelef_x000d__x000a_UserCompany=Bumerang_x000d__x000a__x000d__x000a_[File Paths]_x000d__x000a_WorkingDirectory=C:\EQUIS\DLWIN_x000d__x000a_DownLoader=C 2 3 2 3 4 2" xfId="36173" xr:uid="{00000000-0005-0000-0000-0000458D0000}"/>
    <cellStyle name="fo]_x000d__x000a_UserName=Murat Zelef_x000d__x000a_UserCompany=Bumerang_x000d__x000a__x000d__x000a_[File Paths]_x000d__x000a_WorkingDirectory=C:\EQUIS\DLWIN_x000d__x000a_DownLoader=C 2 3 2 3 5" xfId="36174" xr:uid="{00000000-0005-0000-0000-0000468D0000}"/>
    <cellStyle name="fo]_x000d__x000a_UserName=Murat Zelef_x000d__x000a_UserCompany=Bumerang_x000d__x000a__x000d__x000a_[File Paths]_x000d__x000a_WorkingDirectory=C:\EQUIS\DLWIN_x000d__x000a_DownLoader=C 2 3 2 3 6" xfId="36175" xr:uid="{00000000-0005-0000-0000-0000478D0000}"/>
    <cellStyle name="fo]_x000d__x000a_UserName=Murat Zelef_x000d__x000a_UserCompany=Bumerang_x000d__x000a__x000d__x000a_[File Paths]_x000d__x000a_WorkingDirectory=C:\EQUIS\DLWIN_x000d__x000a_DownLoader=C 2 3 2 4" xfId="36176" xr:uid="{00000000-0005-0000-0000-0000488D0000}"/>
    <cellStyle name="fo]_x000d__x000a_UserName=Murat Zelef_x000d__x000a_UserCompany=Bumerang_x000d__x000a__x000d__x000a_[File Paths]_x000d__x000a_WorkingDirectory=C:\EQUIS\DLWIN_x000d__x000a_DownLoader=C 2 3 2 4 2" xfId="36177" xr:uid="{00000000-0005-0000-0000-0000498D0000}"/>
    <cellStyle name="fo]_x000d__x000a_UserName=Murat Zelef_x000d__x000a_UserCompany=Bumerang_x000d__x000a__x000d__x000a_[File Paths]_x000d__x000a_WorkingDirectory=C:\EQUIS\DLWIN_x000d__x000a_DownLoader=C 2 3 2 4 2 2" xfId="36178" xr:uid="{00000000-0005-0000-0000-00004A8D0000}"/>
    <cellStyle name="fo]_x000d__x000a_UserName=Murat Zelef_x000d__x000a_UserCompany=Bumerang_x000d__x000a__x000d__x000a_[File Paths]_x000d__x000a_WorkingDirectory=C:\EQUIS\DLWIN_x000d__x000a_DownLoader=C 2 3 2 4 2 2 2" xfId="36179" xr:uid="{00000000-0005-0000-0000-00004B8D0000}"/>
    <cellStyle name="fo]_x000d__x000a_UserName=Murat Zelef_x000d__x000a_UserCompany=Bumerang_x000d__x000a__x000d__x000a_[File Paths]_x000d__x000a_WorkingDirectory=C:\EQUIS\DLWIN_x000d__x000a_DownLoader=C 2 3 2 4 2 3" xfId="36180" xr:uid="{00000000-0005-0000-0000-00004C8D0000}"/>
    <cellStyle name="fo]_x000d__x000a_UserName=Murat Zelef_x000d__x000a_UserCompany=Bumerang_x000d__x000a__x000d__x000a_[File Paths]_x000d__x000a_WorkingDirectory=C:\EQUIS\DLWIN_x000d__x000a_DownLoader=C 2 3 2 4 2 4" xfId="36181" xr:uid="{00000000-0005-0000-0000-00004D8D0000}"/>
    <cellStyle name="fo]_x000d__x000a_UserName=Murat Zelef_x000d__x000a_UserCompany=Bumerang_x000d__x000a__x000d__x000a_[File Paths]_x000d__x000a_WorkingDirectory=C:\EQUIS\DLWIN_x000d__x000a_DownLoader=C 2 3 2 4 3" xfId="36182" xr:uid="{00000000-0005-0000-0000-00004E8D0000}"/>
    <cellStyle name="fo]_x000d__x000a_UserName=Murat Zelef_x000d__x000a_UserCompany=Bumerang_x000d__x000a__x000d__x000a_[File Paths]_x000d__x000a_WorkingDirectory=C:\EQUIS\DLWIN_x000d__x000a_DownLoader=C 2 3 2 4 3 2" xfId="36183" xr:uid="{00000000-0005-0000-0000-00004F8D0000}"/>
    <cellStyle name="fo]_x000d__x000a_UserName=Murat Zelef_x000d__x000a_UserCompany=Bumerang_x000d__x000a__x000d__x000a_[File Paths]_x000d__x000a_WorkingDirectory=C:\EQUIS\DLWIN_x000d__x000a_DownLoader=C 2 3 2 4 3 2 2" xfId="36184" xr:uid="{00000000-0005-0000-0000-0000508D0000}"/>
    <cellStyle name="fo]_x000d__x000a_UserName=Murat Zelef_x000d__x000a_UserCompany=Bumerang_x000d__x000a__x000d__x000a_[File Paths]_x000d__x000a_WorkingDirectory=C:\EQUIS\DLWIN_x000d__x000a_DownLoader=C 2 3 2 4 3 3" xfId="36185" xr:uid="{00000000-0005-0000-0000-0000518D0000}"/>
    <cellStyle name="fo]_x000d__x000a_UserName=Murat Zelef_x000d__x000a_UserCompany=Bumerang_x000d__x000a__x000d__x000a_[File Paths]_x000d__x000a_WorkingDirectory=C:\EQUIS\DLWIN_x000d__x000a_DownLoader=C 2 3 2 4 3 4" xfId="36186" xr:uid="{00000000-0005-0000-0000-0000528D0000}"/>
    <cellStyle name="fo]_x000d__x000a_UserName=Murat Zelef_x000d__x000a_UserCompany=Bumerang_x000d__x000a__x000d__x000a_[File Paths]_x000d__x000a_WorkingDirectory=C:\EQUIS\DLWIN_x000d__x000a_DownLoader=C 2 3 2 4 4" xfId="36187" xr:uid="{00000000-0005-0000-0000-0000538D0000}"/>
    <cellStyle name="fo]_x000d__x000a_UserName=Murat Zelef_x000d__x000a_UserCompany=Bumerang_x000d__x000a__x000d__x000a_[File Paths]_x000d__x000a_WorkingDirectory=C:\EQUIS\DLWIN_x000d__x000a_DownLoader=C 2 3 2 4 4 2" xfId="36188" xr:uid="{00000000-0005-0000-0000-0000548D0000}"/>
    <cellStyle name="fo]_x000d__x000a_UserName=Murat Zelef_x000d__x000a_UserCompany=Bumerang_x000d__x000a__x000d__x000a_[File Paths]_x000d__x000a_WorkingDirectory=C:\EQUIS\DLWIN_x000d__x000a_DownLoader=C 2 3 2 4 5" xfId="36189" xr:uid="{00000000-0005-0000-0000-0000558D0000}"/>
    <cellStyle name="fo]_x000d__x000a_UserName=Murat Zelef_x000d__x000a_UserCompany=Bumerang_x000d__x000a__x000d__x000a_[File Paths]_x000d__x000a_WorkingDirectory=C:\EQUIS\DLWIN_x000d__x000a_DownLoader=C 2 3 2 4 6" xfId="36190" xr:uid="{00000000-0005-0000-0000-0000568D0000}"/>
    <cellStyle name="fo]_x000d__x000a_UserName=Murat Zelef_x000d__x000a_UserCompany=Bumerang_x000d__x000a__x000d__x000a_[File Paths]_x000d__x000a_WorkingDirectory=C:\EQUIS\DLWIN_x000d__x000a_DownLoader=C 2 3 2 5" xfId="36191" xr:uid="{00000000-0005-0000-0000-0000578D0000}"/>
    <cellStyle name="fo]_x000d__x000a_UserName=Murat Zelef_x000d__x000a_UserCompany=Bumerang_x000d__x000a__x000d__x000a_[File Paths]_x000d__x000a_WorkingDirectory=C:\EQUIS\DLWIN_x000d__x000a_DownLoader=C 2 3 2 5 2" xfId="36192" xr:uid="{00000000-0005-0000-0000-0000588D0000}"/>
    <cellStyle name="fo]_x000d__x000a_UserName=Murat Zelef_x000d__x000a_UserCompany=Bumerang_x000d__x000a__x000d__x000a_[File Paths]_x000d__x000a_WorkingDirectory=C:\EQUIS\DLWIN_x000d__x000a_DownLoader=C 2 3 2 5 2 2" xfId="36193" xr:uid="{00000000-0005-0000-0000-0000598D0000}"/>
    <cellStyle name="fo]_x000d__x000a_UserName=Murat Zelef_x000d__x000a_UserCompany=Bumerang_x000d__x000a__x000d__x000a_[File Paths]_x000d__x000a_WorkingDirectory=C:\EQUIS\DLWIN_x000d__x000a_DownLoader=C 2 3 2 5 2 2 2" xfId="36194" xr:uid="{00000000-0005-0000-0000-00005A8D0000}"/>
    <cellStyle name="fo]_x000d__x000a_UserName=Murat Zelef_x000d__x000a_UserCompany=Bumerang_x000d__x000a__x000d__x000a_[File Paths]_x000d__x000a_WorkingDirectory=C:\EQUIS\DLWIN_x000d__x000a_DownLoader=C 2 3 2 5 2 3" xfId="36195" xr:uid="{00000000-0005-0000-0000-00005B8D0000}"/>
    <cellStyle name="fo]_x000d__x000a_UserName=Murat Zelef_x000d__x000a_UserCompany=Bumerang_x000d__x000a__x000d__x000a_[File Paths]_x000d__x000a_WorkingDirectory=C:\EQUIS\DLWIN_x000d__x000a_DownLoader=C 2 3 2 5 2 4" xfId="36196" xr:uid="{00000000-0005-0000-0000-00005C8D0000}"/>
    <cellStyle name="fo]_x000d__x000a_UserName=Murat Zelef_x000d__x000a_UserCompany=Bumerang_x000d__x000a__x000d__x000a_[File Paths]_x000d__x000a_WorkingDirectory=C:\EQUIS\DLWIN_x000d__x000a_DownLoader=C 2 3 2 5 3" xfId="36197" xr:uid="{00000000-0005-0000-0000-00005D8D0000}"/>
    <cellStyle name="fo]_x000d__x000a_UserName=Murat Zelef_x000d__x000a_UserCompany=Bumerang_x000d__x000a__x000d__x000a_[File Paths]_x000d__x000a_WorkingDirectory=C:\EQUIS\DLWIN_x000d__x000a_DownLoader=C 2 3 2 5 3 2" xfId="36198" xr:uid="{00000000-0005-0000-0000-00005E8D0000}"/>
    <cellStyle name="fo]_x000d__x000a_UserName=Murat Zelef_x000d__x000a_UserCompany=Bumerang_x000d__x000a__x000d__x000a_[File Paths]_x000d__x000a_WorkingDirectory=C:\EQUIS\DLWIN_x000d__x000a_DownLoader=C 2 3 2 5 3 2 2" xfId="36199" xr:uid="{00000000-0005-0000-0000-00005F8D0000}"/>
    <cellStyle name="fo]_x000d__x000a_UserName=Murat Zelef_x000d__x000a_UserCompany=Bumerang_x000d__x000a__x000d__x000a_[File Paths]_x000d__x000a_WorkingDirectory=C:\EQUIS\DLWIN_x000d__x000a_DownLoader=C 2 3 2 5 3 3" xfId="36200" xr:uid="{00000000-0005-0000-0000-0000608D0000}"/>
    <cellStyle name="fo]_x000d__x000a_UserName=Murat Zelef_x000d__x000a_UserCompany=Bumerang_x000d__x000a__x000d__x000a_[File Paths]_x000d__x000a_WorkingDirectory=C:\EQUIS\DLWIN_x000d__x000a_DownLoader=C 2 3 2 5 3 4" xfId="36201" xr:uid="{00000000-0005-0000-0000-0000618D0000}"/>
    <cellStyle name="fo]_x000d__x000a_UserName=Murat Zelef_x000d__x000a_UserCompany=Bumerang_x000d__x000a__x000d__x000a_[File Paths]_x000d__x000a_WorkingDirectory=C:\EQUIS\DLWIN_x000d__x000a_DownLoader=C 2 3 2 5 4" xfId="36202" xr:uid="{00000000-0005-0000-0000-0000628D0000}"/>
    <cellStyle name="fo]_x000d__x000a_UserName=Murat Zelef_x000d__x000a_UserCompany=Bumerang_x000d__x000a__x000d__x000a_[File Paths]_x000d__x000a_WorkingDirectory=C:\EQUIS\DLWIN_x000d__x000a_DownLoader=C 2 3 2 5 4 2" xfId="36203" xr:uid="{00000000-0005-0000-0000-0000638D0000}"/>
    <cellStyle name="fo]_x000d__x000a_UserName=Murat Zelef_x000d__x000a_UserCompany=Bumerang_x000d__x000a__x000d__x000a_[File Paths]_x000d__x000a_WorkingDirectory=C:\EQUIS\DLWIN_x000d__x000a_DownLoader=C 2 3 2 5 5" xfId="36204" xr:uid="{00000000-0005-0000-0000-0000648D0000}"/>
    <cellStyle name="fo]_x000d__x000a_UserName=Murat Zelef_x000d__x000a_UserCompany=Bumerang_x000d__x000a__x000d__x000a_[File Paths]_x000d__x000a_WorkingDirectory=C:\EQUIS\DLWIN_x000d__x000a_DownLoader=C 2 3 2 5 6" xfId="36205" xr:uid="{00000000-0005-0000-0000-0000658D0000}"/>
    <cellStyle name="fo]_x000d__x000a_UserName=Murat Zelef_x000d__x000a_UserCompany=Bumerang_x000d__x000a__x000d__x000a_[File Paths]_x000d__x000a_WorkingDirectory=C:\EQUIS\DLWIN_x000d__x000a_DownLoader=C 2 3 2 6" xfId="36206" xr:uid="{00000000-0005-0000-0000-0000668D0000}"/>
    <cellStyle name="fo]_x000d__x000a_UserName=Murat Zelef_x000d__x000a_UserCompany=Bumerang_x000d__x000a__x000d__x000a_[File Paths]_x000d__x000a_WorkingDirectory=C:\EQUIS\DLWIN_x000d__x000a_DownLoader=C 2 3 2 6 2" xfId="36207" xr:uid="{00000000-0005-0000-0000-0000678D0000}"/>
    <cellStyle name="fo]_x000d__x000a_UserName=Murat Zelef_x000d__x000a_UserCompany=Bumerang_x000d__x000a__x000d__x000a_[File Paths]_x000d__x000a_WorkingDirectory=C:\EQUIS\DLWIN_x000d__x000a_DownLoader=C 2 3 2 6 2 2" xfId="36208" xr:uid="{00000000-0005-0000-0000-0000688D0000}"/>
    <cellStyle name="fo]_x000d__x000a_UserName=Murat Zelef_x000d__x000a_UserCompany=Bumerang_x000d__x000a__x000d__x000a_[File Paths]_x000d__x000a_WorkingDirectory=C:\EQUIS\DLWIN_x000d__x000a_DownLoader=C 2 3 2 6 3" xfId="36209" xr:uid="{00000000-0005-0000-0000-0000698D0000}"/>
    <cellStyle name="fo]_x000d__x000a_UserName=Murat Zelef_x000d__x000a_UserCompany=Bumerang_x000d__x000a__x000d__x000a_[File Paths]_x000d__x000a_WorkingDirectory=C:\EQUIS\DLWIN_x000d__x000a_DownLoader=C 2 3 2 6 4" xfId="36210" xr:uid="{00000000-0005-0000-0000-00006A8D0000}"/>
    <cellStyle name="fo]_x000d__x000a_UserName=Murat Zelef_x000d__x000a_UserCompany=Bumerang_x000d__x000a__x000d__x000a_[File Paths]_x000d__x000a_WorkingDirectory=C:\EQUIS\DLWIN_x000d__x000a_DownLoader=C 2 3 2 7" xfId="36211" xr:uid="{00000000-0005-0000-0000-00006B8D0000}"/>
    <cellStyle name="fo]_x000d__x000a_UserName=Murat Zelef_x000d__x000a_UserCompany=Bumerang_x000d__x000a__x000d__x000a_[File Paths]_x000d__x000a_WorkingDirectory=C:\EQUIS\DLWIN_x000d__x000a_DownLoader=C 2 3 2 7 2" xfId="36212" xr:uid="{00000000-0005-0000-0000-00006C8D0000}"/>
    <cellStyle name="fo]_x000d__x000a_UserName=Murat Zelef_x000d__x000a_UserCompany=Bumerang_x000d__x000a__x000d__x000a_[File Paths]_x000d__x000a_WorkingDirectory=C:\EQUIS\DLWIN_x000d__x000a_DownLoader=C 2 3 2 7 2 2" xfId="36213" xr:uid="{00000000-0005-0000-0000-00006D8D0000}"/>
    <cellStyle name="fo]_x000d__x000a_UserName=Murat Zelef_x000d__x000a_UserCompany=Bumerang_x000d__x000a__x000d__x000a_[File Paths]_x000d__x000a_WorkingDirectory=C:\EQUIS\DLWIN_x000d__x000a_DownLoader=C 2 3 2 7 3" xfId="36214" xr:uid="{00000000-0005-0000-0000-00006E8D0000}"/>
    <cellStyle name="fo]_x000d__x000a_UserName=Murat Zelef_x000d__x000a_UserCompany=Bumerang_x000d__x000a__x000d__x000a_[File Paths]_x000d__x000a_WorkingDirectory=C:\EQUIS\DLWIN_x000d__x000a_DownLoader=C 2 3 2 7 4" xfId="36215" xr:uid="{00000000-0005-0000-0000-00006F8D0000}"/>
    <cellStyle name="fo]_x000d__x000a_UserName=Murat Zelef_x000d__x000a_UserCompany=Bumerang_x000d__x000a__x000d__x000a_[File Paths]_x000d__x000a_WorkingDirectory=C:\EQUIS\DLWIN_x000d__x000a_DownLoader=C 2 3 2 8" xfId="36216" xr:uid="{00000000-0005-0000-0000-0000708D0000}"/>
    <cellStyle name="fo]_x000d__x000a_UserName=Murat Zelef_x000d__x000a_UserCompany=Bumerang_x000d__x000a__x000d__x000a_[File Paths]_x000d__x000a_WorkingDirectory=C:\EQUIS\DLWIN_x000d__x000a_DownLoader=C 2 3 2 8 2" xfId="36217" xr:uid="{00000000-0005-0000-0000-0000718D0000}"/>
    <cellStyle name="fo]_x000d__x000a_UserName=Murat Zelef_x000d__x000a_UserCompany=Bumerang_x000d__x000a__x000d__x000a_[File Paths]_x000d__x000a_WorkingDirectory=C:\EQUIS\DLWIN_x000d__x000a_DownLoader=C 2 3 2 9" xfId="36218" xr:uid="{00000000-0005-0000-0000-0000728D0000}"/>
    <cellStyle name="fo]_x000d__x000a_UserName=Murat Zelef_x000d__x000a_UserCompany=Bumerang_x000d__x000a__x000d__x000a_[File Paths]_x000d__x000a_WorkingDirectory=C:\EQUIS\DLWIN_x000d__x000a_DownLoader=C 2 3 2_8760 to TOD Calc_Template" xfId="36219" xr:uid="{00000000-0005-0000-0000-0000738D0000}"/>
    <cellStyle name="fo]_x000d__x000a_UserName=Murat Zelef_x000d__x000a_UserCompany=Bumerang_x000d__x000a__x000d__x000a_[File Paths]_x000d__x000a_WorkingDirectory=C:\EQUIS\DLWIN_x000d__x000a_DownLoader=C 2 3 3" xfId="36220" xr:uid="{00000000-0005-0000-0000-0000748D0000}"/>
    <cellStyle name="fo]_x000d__x000a_UserName=Murat Zelef_x000d__x000a_UserCompany=Bumerang_x000d__x000a__x000d__x000a_[File Paths]_x000d__x000a_WorkingDirectory=C:\EQUIS\DLWIN_x000d__x000a_DownLoader=C 2 3 3 2" xfId="36221" xr:uid="{00000000-0005-0000-0000-0000758D0000}"/>
    <cellStyle name="fo]_x000d__x000a_UserName=Murat Zelef_x000d__x000a_UserCompany=Bumerang_x000d__x000a__x000d__x000a_[File Paths]_x000d__x000a_WorkingDirectory=C:\EQUIS\DLWIN_x000d__x000a_DownLoader=C 2 3 3 2 2" xfId="36222" xr:uid="{00000000-0005-0000-0000-0000768D0000}"/>
    <cellStyle name="fo]_x000d__x000a_UserName=Murat Zelef_x000d__x000a_UserCompany=Bumerang_x000d__x000a__x000d__x000a_[File Paths]_x000d__x000a_WorkingDirectory=C:\EQUIS\DLWIN_x000d__x000a_DownLoader=C 2 3 3 2 2 2" xfId="36223" xr:uid="{00000000-0005-0000-0000-0000778D0000}"/>
    <cellStyle name="fo]_x000d__x000a_UserName=Murat Zelef_x000d__x000a_UserCompany=Bumerang_x000d__x000a__x000d__x000a_[File Paths]_x000d__x000a_WorkingDirectory=C:\EQUIS\DLWIN_x000d__x000a_DownLoader=C 2 3 3 2 3" xfId="36224" xr:uid="{00000000-0005-0000-0000-0000788D0000}"/>
    <cellStyle name="fo]_x000d__x000a_UserName=Murat Zelef_x000d__x000a_UserCompany=Bumerang_x000d__x000a__x000d__x000a_[File Paths]_x000d__x000a_WorkingDirectory=C:\EQUIS\DLWIN_x000d__x000a_DownLoader=C 2 3 3 2 4" xfId="36225" xr:uid="{00000000-0005-0000-0000-0000798D0000}"/>
    <cellStyle name="fo]_x000d__x000a_UserName=Murat Zelef_x000d__x000a_UserCompany=Bumerang_x000d__x000a__x000d__x000a_[File Paths]_x000d__x000a_WorkingDirectory=C:\EQUIS\DLWIN_x000d__x000a_DownLoader=C 2 3 3 3" xfId="36226" xr:uid="{00000000-0005-0000-0000-00007A8D0000}"/>
    <cellStyle name="fo]_x000d__x000a_UserName=Murat Zelef_x000d__x000a_UserCompany=Bumerang_x000d__x000a__x000d__x000a_[File Paths]_x000d__x000a_WorkingDirectory=C:\EQUIS\DLWIN_x000d__x000a_DownLoader=C 2 3 3 3 2" xfId="36227" xr:uid="{00000000-0005-0000-0000-00007B8D0000}"/>
    <cellStyle name="fo]_x000d__x000a_UserName=Murat Zelef_x000d__x000a_UserCompany=Bumerang_x000d__x000a__x000d__x000a_[File Paths]_x000d__x000a_WorkingDirectory=C:\EQUIS\DLWIN_x000d__x000a_DownLoader=C 2 3 3 3 2 2" xfId="36228" xr:uid="{00000000-0005-0000-0000-00007C8D0000}"/>
    <cellStyle name="fo]_x000d__x000a_UserName=Murat Zelef_x000d__x000a_UserCompany=Bumerang_x000d__x000a__x000d__x000a_[File Paths]_x000d__x000a_WorkingDirectory=C:\EQUIS\DLWIN_x000d__x000a_DownLoader=C 2 3 3 3 3" xfId="36229" xr:uid="{00000000-0005-0000-0000-00007D8D0000}"/>
    <cellStyle name="fo]_x000d__x000a_UserName=Murat Zelef_x000d__x000a_UserCompany=Bumerang_x000d__x000a__x000d__x000a_[File Paths]_x000d__x000a_WorkingDirectory=C:\EQUIS\DLWIN_x000d__x000a_DownLoader=C 2 3 3 3 4" xfId="36230" xr:uid="{00000000-0005-0000-0000-00007E8D0000}"/>
    <cellStyle name="fo]_x000d__x000a_UserName=Murat Zelef_x000d__x000a_UserCompany=Bumerang_x000d__x000a__x000d__x000a_[File Paths]_x000d__x000a_WorkingDirectory=C:\EQUIS\DLWIN_x000d__x000a_DownLoader=C 2 3 3 4" xfId="36231" xr:uid="{00000000-0005-0000-0000-00007F8D0000}"/>
    <cellStyle name="fo]_x000d__x000a_UserName=Murat Zelef_x000d__x000a_UserCompany=Bumerang_x000d__x000a__x000d__x000a_[File Paths]_x000d__x000a_WorkingDirectory=C:\EQUIS\DLWIN_x000d__x000a_DownLoader=C 2 3 3 4 2" xfId="36232" xr:uid="{00000000-0005-0000-0000-0000808D0000}"/>
    <cellStyle name="fo]_x000d__x000a_UserName=Murat Zelef_x000d__x000a_UserCompany=Bumerang_x000d__x000a__x000d__x000a_[File Paths]_x000d__x000a_WorkingDirectory=C:\EQUIS\DLWIN_x000d__x000a_DownLoader=C 2 3 3 5" xfId="36233" xr:uid="{00000000-0005-0000-0000-0000818D0000}"/>
    <cellStyle name="fo]_x000d__x000a_UserName=Murat Zelef_x000d__x000a_UserCompany=Bumerang_x000d__x000a__x000d__x000a_[File Paths]_x000d__x000a_WorkingDirectory=C:\EQUIS\DLWIN_x000d__x000a_DownLoader=C 2 3 3 6" xfId="36234" xr:uid="{00000000-0005-0000-0000-0000828D0000}"/>
    <cellStyle name="fo]_x000d__x000a_UserName=Murat Zelef_x000d__x000a_UserCompany=Bumerang_x000d__x000a__x000d__x000a_[File Paths]_x000d__x000a_WorkingDirectory=C:\EQUIS\DLWIN_x000d__x000a_DownLoader=C 2 3 4" xfId="36235" xr:uid="{00000000-0005-0000-0000-0000838D0000}"/>
    <cellStyle name="fo]_x000d__x000a_UserName=Murat Zelef_x000d__x000a_UserCompany=Bumerang_x000d__x000a__x000d__x000a_[File Paths]_x000d__x000a_WorkingDirectory=C:\EQUIS\DLWIN_x000d__x000a_DownLoader=C 2 3 4 2" xfId="36236" xr:uid="{00000000-0005-0000-0000-0000848D0000}"/>
    <cellStyle name="fo]_x000d__x000a_UserName=Murat Zelef_x000d__x000a_UserCompany=Bumerang_x000d__x000a__x000d__x000a_[File Paths]_x000d__x000a_WorkingDirectory=C:\EQUIS\DLWIN_x000d__x000a_DownLoader=C 2 3 4 2 2" xfId="36237" xr:uid="{00000000-0005-0000-0000-0000858D0000}"/>
    <cellStyle name="fo]_x000d__x000a_UserName=Murat Zelef_x000d__x000a_UserCompany=Bumerang_x000d__x000a__x000d__x000a_[File Paths]_x000d__x000a_WorkingDirectory=C:\EQUIS\DLWIN_x000d__x000a_DownLoader=C 2 3 4 2 2 2" xfId="36238" xr:uid="{00000000-0005-0000-0000-0000868D0000}"/>
    <cellStyle name="fo]_x000d__x000a_UserName=Murat Zelef_x000d__x000a_UserCompany=Bumerang_x000d__x000a__x000d__x000a_[File Paths]_x000d__x000a_WorkingDirectory=C:\EQUIS\DLWIN_x000d__x000a_DownLoader=C 2 3 4 2 3" xfId="36239" xr:uid="{00000000-0005-0000-0000-0000878D0000}"/>
    <cellStyle name="fo]_x000d__x000a_UserName=Murat Zelef_x000d__x000a_UserCompany=Bumerang_x000d__x000a__x000d__x000a_[File Paths]_x000d__x000a_WorkingDirectory=C:\EQUIS\DLWIN_x000d__x000a_DownLoader=C 2 3 4 2 4" xfId="36240" xr:uid="{00000000-0005-0000-0000-0000888D0000}"/>
    <cellStyle name="fo]_x000d__x000a_UserName=Murat Zelef_x000d__x000a_UserCompany=Bumerang_x000d__x000a__x000d__x000a_[File Paths]_x000d__x000a_WorkingDirectory=C:\EQUIS\DLWIN_x000d__x000a_DownLoader=C 2 3 4 3" xfId="36241" xr:uid="{00000000-0005-0000-0000-0000898D0000}"/>
    <cellStyle name="fo]_x000d__x000a_UserName=Murat Zelef_x000d__x000a_UserCompany=Bumerang_x000d__x000a__x000d__x000a_[File Paths]_x000d__x000a_WorkingDirectory=C:\EQUIS\DLWIN_x000d__x000a_DownLoader=C 2 3 4 3 2" xfId="36242" xr:uid="{00000000-0005-0000-0000-00008A8D0000}"/>
    <cellStyle name="fo]_x000d__x000a_UserName=Murat Zelef_x000d__x000a_UserCompany=Bumerang_x000d__x000a__x000d__x000a_[File Paths]_x000d__x000a_WorkingDirectory=C:\EQUIS\DLWIN_x000d__x000a_DownLoader=C 2 3 4 3 2 2" xfId="36243" xr:uid="{00000000-0005-0000-0000-00008B8D0000}"/>
    <cellStyle name="fo]_x000d__x000a_UserName=Murat Zelef_x000d__x000a_UserCompany=Bumerang_x000d__x000a__x000d__x000a_[File Paths]_x000d__x000a_WorkingDirectory=C:\EQUIS\DLWIN_x000d__x000a_DownLoader=C 2 3 4 3 3" xfId="36244" xr:uid="{00000000-0005-0000-0000-00008C8D0000}"/>
    <cellStyle name="fo]_x000d__x000a_UserName=Murat Zelef_x000d__x000a_UserCompany=Bumerang_x000d__x000a__x000d__x000a_[File Paths]_x000d__x000a_WorkingDirectory=C:\EQUIS\DLWIN_x000d__x000a_DownLoader=C 2 3 4 3 4" xfId="36245" xr:uid="{00000000-0005-0000-0000-00008D8D0000}"/>
    <cellStyle name="fo]_x000d__x000a_UserName=Murat Zelef_x000d__x000a_UserCompany=Bumerang_x000d__x000a__x000d__x000a_[File Paths]_x000d__x000a_WorkingDirectory=C:\EQUIS\DLWIN_x000d__x000a_DownLoader=C 2 3 4 4" xfId="36246" xr:uid="{00000000-0005-0000-0000-00008E8D0000}"/>
    <cellStyle name="fo]_x000d__x000a_UserName=Murat Zelef_x000d__x000a_UserCompany=Bumerang_x000d__x000a__x000d__x000a_[File Paths]_x000d__x000a_WorkingDirectory=C:\EQUIS\DLWIN_x000d__x000a_DownLoader=C 2 3 4 4 2" xfId="36247" xr:uid="{00000000-0005-0000-0000-00008F8D0000}"/>
    <cellStyle name="fo]_x000d__x000a_UserName=Murat Zelef_x000d__x000a_UserCompany=Bumerang_x000d__x000a__x000d__x000a_[File Paths]_x000d__x000a_WorkingDirectory=C:\EQUIS\DLWIN_x000d__x000a_DownLoader=C 2 3 4 5" xfId="36248" xr:uid="{00000000-0005-0000-0000-0000908D0000}"/>
    <cellStyle name="fo]_x000d__x000a_UserName=Murat Zelef_x000d__x000a_UserCompany=Bumerang_x000d__x000a__x000d__x000a_[File Paths]_x000d__x000a_WorkingDirectory=C:\EQUIS\DLWIN_x000d__x000a_DownLoader=C 2 3 4 6" xfId="36249" xr:uid="{00000000-0005-0000-0000-0000918D0000}"/>
    <cellStyle name="fo]_x000d__x000a_UserName=Murat Zelef_x000d__x000a_UserCompany=Bumerang_x000d__x000a__x000d__x000a_[File Paths]_x000d__x000a_WorkingDirectory=C:\EQUIS\DLWIN_x000d__x000a_DownLoader=C 2 3 5" xfId="36250" xr:uid="{00000000-0005-0000-0000-0000928D0000}"/>
    <cellStyle name="fo]_x000d__x000a_UserName=Murat Zelef_x000d__x000a_UserCompany=Bumerang_x000d__x000a__x000d__x000a_[File Paths]_x000d__x000a_WorkingDirectory=C:\EQUIS\DLWIN_x000d__x000a_DownLoader=C 2 3 5 2" xfId="36251" xr:uid="{00000000-0005-0000-0000-0000938D0000}"/>
    <cellStyle name="fo]_x000d__x000a_UserName=Murat Zelef_x000d__x000a_UserCompany=Bumerang_x000d__x000a__x000d__x000a_[File Paths]_x000d__x000a_WorkingDirectory=C:\EQUIS\DLWIN_x000d__x000a_DownLoader=C 2 3 5 2 2" xfId="36252" xr:uid="{00000000-0005-0000-0000-0000948D0000}"/>
    <cellStyle name="fo]_x000d__x000a_UserName=Murat Zelef_x000d__x000a_UserCompany=Bumerang_x000d__x000a__x000d__x000a_[File Paths]_x000d__x000a_WorkingDirectory=C:\EQUIS\DLWIN_x000d__x000a_DownLoader=C 2 3 5 2 2 2" xfId="36253" xr:uid="{00000000-0005-0000-0000-0000958D0000}"/>
    <cellStyle name="fo]_x000d__x000a_UserName=Murat Zelef_x000d__x000a_UserCompany=Bumerang_x000d__x000a__x000d__x000a_[File Paths]_x000d__x000a_WorkingDirectory=C:\EQUIS\DLWIN_x000d__x000a_DownLoader=C 2 3 5 2 3" xfId="36254" xr:uid="{00000000-0005-0000-0000-0000968D0000}"/>
    <cellStyle name="fo]_x000d__x000a_UserName=Murat Zelef_x000d__x000a_UserCompany=Bumerang_x000d__x000a__x000d__x000a_[File Paths]_x000d__x000a_WorkingDirectory=C:\EQUIS\DLWIN_x000d__x000a_DownLoader=C 2 3 5 2 4" xfId="36255" xr:uid="{00000000-0005-0000-0000-0000978D0000}"/>
    <cellStyle name="fo]_x000d__x000a_UserName=Murat Zelef_x000d__x000a_UserCompany=Bumerang_x000d__x000a__x000d__x000a_[File Paths]_x000d__x000a_WorkingDirectory=C:\EQUIS\DLWIN_x000d__x000a_DownLoader=C 2 3 5 3" xfId="36256" xr:uid="{00000000-0005-0000-0000-0000988D0000}"/>
    <cellStyle name="fo]_x000d__x000a_UserName=Murat Zelef_x000d__x000a_UserCompany=Bumerang_x000d__x000a__x000d__x000a_[File Paths]_x000d__x000a_WorkingDirectory=C:\EQUIS\DLWIN_x000d__x000a_DownLoader=C 2 3 5 3 2" xfId="36257" xr:uid="{00000000-0005-0000-0000-0000998D0000}"/>
    <cellStyle name="fo]_x000d__x000a_UserName=Murat Zelef_x000d__x000a_UserCompany=Bumerang_x000d__x000a__x000d__x000a_[File Paths]_x000d__x000a_WorkingDirectory=C:\EQUIS\DLWIN_x000d__x000a_DownLoader=C 2 3 5 3 2 2" xfId="36258" xr:uid="{00000000-0005-0000-0000-00009A8D0000}"/>
    <cellStyle name="fo]_x000d__x000a_UserName=Murat Zelef_x000d__x000a_UserCompany=Bumerang_x000d__x000a__x000d__x000a_[File Paths]_x000d__x000a_WorkingDirectory=C:\EQUIS\DLWIN_x000d__x000a_DownLoader=C 2 3 5 3 3" xfId="36259" xr:uid="{00000000-0005-0000-0000-00009B8D0000}"/>
    <cellStyle name="fo]_x000d__x000a_UserName=Murat Zelef_x000d__x000a_UserCompany=Bumerang_x000d__x000a__x000d__x000a_[File Paths]_x000d__x000a_WorkingDirectory=C:\EQUIS\DLWIN_x000d__x000a_DownLoader=C 2 3 5 3 4" xfId="36260" xr:uid="{00000000-0005-0000-0000-00009C8D0000}"/>
    <cellStyle name="fo]_x000d__x000a_UserName=Murat Zelef_x000d__x000a_UserCompany=Bumerang_x000d__x000a__x000d__x000a_[File Paths]_x000d__x000a_WorkingDirectory=C:\EQUIS\DLWIN_x000d__x000a_DownLoader=C 2 3 5 4" xfId="36261" xr:uid="{00000000-0005-0000-0000-00009D8D0000}"/>
    <cellStyle name="fo]_x000d__x000a_UserName=Murat Zelef_x000d__x000a_UserCompany=Bumerang_x000d__x000a__x000d__x000a_[File Paths]_x000d__x000a_WorkingDirectory=C:\EQUIS\DLWIN_x000d__x000a_DownLoader=C 2 3 5 4 2" xfId="36262" xr:uid="{00000000-0005-0000-0000-00009E8D0000}"/>
    <cellStyle name="fo]_x000d__x000a_UserName=Murat Zelef_x000d__x000a_UserCompany=Bumerang_x000d__x000a__x000d__x000a_[File Paths]_x000d__x000a_WorkingDirectory=C:\EQUIS\DLWIN_x000d__x000a_DownLoader=C 2 3 5 5" xfId="36263" xr:uid="{00000000-0005-0000-0000-00009F8D0000}"/>
    <cellStyle name="fo]_x000d__x000a_UserName=Murat Zelef_x000d__x000a_UserCompany=Bumerang_x000d__x000a__x000d__x000a_[File Paths]_x000d__x000a_WorkingDirectory=C:\EQUIS\DLWIN_x000d__x000a_DownLoader=C 2 3 5 6" xfId="36264" xr:uid="{00000000-0005-0000-0000-0000A08D0000}"/>
    <cellStyle name="fo]_x000d__x000a_UserName=Murat Zelef_x000d__x000a_UserCompany=Bumerang_x000d__x000a__x000d__x000a_[File Paths]_x000d__x000a_WorkingDirectory=C:\EQUIS\DLWIN_x000d__x000a_DownLoader=C 2 3 6" xfId="36265" xr:uid="{00000000-0005-0000-0000-0000A18D0000}"/>
    <cellStyle name="fo]_x000d__x000a_UserName=Murat Zelef_x000d__x000a_UserCompany=Bumerang_x000d__x000a__x000d__x000a_[File Paths]_x000d__x000a_WorkingDirectory=C:\EQUIS\DLWIN_x000d__x000a_DownLoader=C 2 3 6 2" xfId="36266" xr:uid="{00000000-0005-0000-0000-0000A28D0000}"/>
    <cellStyle name="fo]_x000d__x000a_UserName=Murat Zelef_x000d__x000a_UserCompany=Bumerang_x000d__x000a__x000d__x000a_[File Paths]_x000d__x000a_WorkingDirectory=C:\EQUIS\DLWIN_x000d__x000a_DownLoader=C 2 3 6 2 2" xfId="36267" xr:uid="{00000000-0005-0000-0000-0000A38D0000}"/>
    <cellStyle name="fo]_x000d__x000a_UserName=Murat Zelef_x000d__x000a_UserCompany=Bumerang_x000d__x000a__x000d__x000a_[File Paths]_x000d__x000a_WorkingDirectory=C:\EQUIS\DLWIN_x000d__x000a_DownLoader=C 2 3 6 2 2 2" xfId="36268" xr:uid="{00000000-0005-0000-0000-0000A48D0000}"/>
    <cellStyle name="fo]_x000d__x000a_UserName=Murat Zelef_x000d__x000a_UserCompany=Bumerang_x000d__x000a__x000d__x000a_[File Paths]_x000d__x000a_WorkingDirectory=C:\EQUIS\DLWIN_x000d__x000a_DownLoader=C 2 3 6 2 3" xfId="36269" xr:uid="{00000000-0005-0000-0000-0000A58D0000}"/>
    <cellStyle name="fo]_x000d__x000a_UserName=Murat Zelef_x000d__x000a_UserCompany=Bumerang_x000d__x000a__x000d__x000a_[File Paths]_x000d__x000a_WorkingDirectory=C:\EQUIS\DLWIN_x000d__x000a_DownLoader=C 2 3 6 2 4" xfId="36270" xr:uid="{00000000-0005-0000-0000-0000A68D0000}"/>
    <cellStyle name="fo]_x000d__x000a_UserName=Murat Zelef_x000d__x000a_UserCompany=Bumerang_x000d__x000a__x000d__x000a_[File Paths]_x000d__x000a_WorkingDirectory=C:\EQUIS\DLWIN_x000d__x000a_DownLoader=C 2 3 6 3" xfId="36271" xr:uid="{00000000-0005-0000-0000-0000A78D0000}"/>
    <cellStyle name="fo]_x000d__x000a_UserName=Murat Zelef_x000d__x000a_UserCompany=Bumerang_x000d__x000a__x000d__x000a_[File Paths]_x000d__x000a_WorkingDirectory=C:\EQUIS\DLWIN_x000d__x000a_DownLoader=C 2 3 6 3 2" xfId="36272" xr:uid="{00000000-0005-0000-0000-0000A88D0000}"/>
    <cellStyle name="fo]_x000d__x000a_UserName=Murat Zelef_x000d__x000a_UserCompany=Bumerang_x000d__x000a__x000d__x000a_[File Paths]_x000d__x000a_WorkingDirectory=C:\EQUIS\DLWIN_x000d__x000a_DownLoader=C 2 3 6 3 2 2" xfId="36273" xr:uid="{00000000-0005-0000-0000-0000A98D0000}"/>
    <cellStyle name="fo]_x000d__x000a_UserName=Murat Zelef_x000d__x000a_UserCompany=Bumerang_x000d__x000a__x000d__x000a_[File Paths]_x000d__x000a_WorkingDirectory=C:\EQUIS\DLWIN_x000d__x000a_DownLoader=C 2 3 6 3 3" xfId="36274" xr:uid="{00000000-0005-0000-0000-0000AA8D0000}"/>
    <cellStyle name="fo]_x000d__x000a_UserName=Murat Zelef_x000d__x000a_UserCompany=Bumerang_x000d__x000a__x000d__x000a_[File Paths]_x000d__x000a_WorkingDirectory=C:\EQUIS\DLWIN_x000d__x000a_DownLoader=C 2 3 6 3 4" xfId="36275" xr:uid="{00000000-0005-0000-0000-0000AB8D0000}"/>
    <cellStyle name="fo]_x000d__x000a_UserName=Murat Zelef_x000d__x000a_UserCompany=Bumerang_x000d__x000a__x000d__x000a_[File Paths]_x000d__x000a_WorkingDirectory=C:\EQUIS\DLWIN_x000d__x000a_DownLoader=C 2 3 6 4" xfId="36276" xr:uid="{00000000-0005-0000-0000-0000AC8D0000}"/>
    <cellStyle name="fo]_x000d__x000a_UserName=Murat Zelef_x000d__x000a_UserCompany=Bumerang_x000d__x000a__x000d__x000a_[File Paths]_x000d__x000a_WorkingDirectory=C:\EQUIS\DLWIN_x000d__x000a_DownLoader=C 2 3 6 4 2" xfId="36277" xr:uid="{00000000-0005-0000-0000-0000AD8D0000}"/>
    <cellStyle name="fo]_x000d__x000a_UserName=Murat Zelef_x000d__x000a_UserCompany=Bumerang_x000d__x000a__x000d__x000a_[File Paths]_x000d__x000a_WorkingDirectory=C:\EQUIS\DLWIN_x000d__x000a_DownLoader=C 2 3 6 5" xfId="36278" xr:uid="{00000000-0005-0000-0000-0000AE8D0000}"/>
    <cellStyle name="fo]_x000d__x000a_UserName=Murat Zelef_x000d__x000a_UserCompany=Bumerang_x000d__x000a__x000d__x000a_[File Paths]_x000d__x000a_WorkingDirectory=C:\EQUIS\DLWIN_x000d__x000a_DownLoader=C 2 3 6 6" xfId="36279" xr:uid="{00000000-0005-0000-0000-0000AF8D0000}"/>
    <cellStyle name="fo]_x000d__x000a_UserName=Murat Zelef_x000d__x000a_UserCompany=Bumerang_x000d__x000a__x000d__x000a_[File Paths]_x000d__x000a_WorkingDirectory=C:\EQUIS\DLWIN_x000d__x000a_DownLoader=C 2 3 7" xfId="36280" xr:uid="{00000000-0005-0000-0000-0000B08D0000}"/>
    <cellStyle name="fo]_x000d__x000a_UserName=Murat Zelef_x000d__x000a_UserCompany=Bumerang_x000d__x000a__x000d__x000a_[File Paths]_x000d__x000a_WorkingDirectory=C:\EQUIS\DLWIN_x000d__x000a_DownLoader=C 2 3 7 2" xfId="36281" xr:uid="{00000000-0005-0000-0000-0000B18D0000}"/>
    <cellStyle name="fo]_x000d__x000a_UserName=Murat Zelef_x000d__x000a_UserCompany=Bumerang_x000d__x000a__x000d__x000a_[File Paths]_x000d__x000a_WorkingDirectory=C:\EQUIS\DLWIN_x000d__x000a_DownLoader=C 2 3 7 2 2" xfId="36282" xr:uid="{00000000-0005-0000-0000-0000B28D0000}"/>
    <cellStyle name="fo]_x000d__x000a_UserName=Murat Zelef_x000d__x000a_UserCompany=Bumerang_x000d__x000a__x000d__x000a_[File Paths]_x000d__x000a_WorkingDirectory=C:\EQUIS\DLWIN_x000d__x000a_DownLoader=C 2 3 7 3" xfId="36283" xr:uid="{00000000-0005-0000-0000-0000B38D0000}"/>
    <cellStyle name="fo]_x000d__x000a_UserName=Murat Zelef_x000d__x000a_UserCompany=Bumerang_x000d__x000a__x000d__x000a_[File Paths]_x000d__x000a_WorkingDirectory=C:\EQUIS\DLWIN_x000d__x000a_DownLoader=C 2 3 7 4" xfId="36284" xr:uid="{00000000-0005-0000-0000-0000B48D0000}"/>
    <cellStyle name="fo]_x000d__x000a_UserName=Murat Zelef_x000d__x000a_UserCompany=Bumerang_x000d__x000a__x000d__x000a_[File Paths]_x000d__x000a_WorkingDirectory=C:\EQUIS\DLWIN_x000d__x000a_DownLoader=C 2 3 8" xfId="36285" xr:uid="{00000000-0005-0000-0000-0000B58D0000}"/>
    <cellStyle name="fo]_x000d__x000a_UserName=Murat Zelef_x000d__x000a_UserCompany=Bumerang_x000d__x000a__x000d__x000a_[File Paths]_x000d__x000a_WorkingDirectory=C:\EQUIS\DLWIN_x000d__x000a_DownLoader=C 2 3 8 2" xfId="36286" xr:uid="{00000000-0005-0000-0000-0000B68D0000}"/>
    <cellStyle name="fo]_x000d__x000a_UserName=Murat Zelef_x000d__x000a_UserCompany=Bumerang_x000d__x000a__x000d__x000a_[File Paths]_x000d__x000a_WorkingDirectory=C:\EQUIS\DLWIN_x000d__x000a_DownLoader=C 2 3 8 2 2" xfId="36287" xr:uid="{00000000-0005-0000-0000-0000B78D0000}"/>
    <cellStyle name="fo]_x000d__x000a_UserName=Murat Zelef_x000d__x000a_UserCompany=Bumerang_x000d__x000a__x000d__x000a_[File Paths]_x000d__x000a_WorkingDirectory=C:\EQUIS\DLWIN_x000d__x000a_DownLoader=C 2 3 8 3" xfId="36288" xr:uid="{00000000-0005-0000-0000-0000B88D0000}"/>
    <cellStyle name="fo]_x000d__x000a_UserName=Murat Zelef_x000d__x000a_UserCompany=Bumerang_x000d__x000a__x000d__x000a_[File Paths]_x000d__x000a_WorkingDirectory=C:\EQUIS\DLWIN_x000d__x000a_DownLoader=C 2 3 8 4" xfId="36289" xr:uid="{00000000-0005-0000-0000-0000B98D0000}"/>
    <cellStyle name="fo]_x000d__x000a_UserName=Murat Zelef_x000d__x000a_UserCompany=Bumerang_x000d__x000a__x000d__x000a_[File Paths]_x000d__x000a_WorkingDirectory=C:\EQUIS\DLWIN_x000d__x000a_DownLoader=C 2 3 9" xfId="36290" xr:uid="{00000000-0005-0000-0000-0000BA8D0000}"/>
    <cellStyle name="fo]_x000d__x000a_UserName=Murat Zelef_x000d__x000a_UserCompany=Bumerang_x000d__x000a__x000d__x000a_[File Paths]_x000d__x000a_WorkingDirectory=C:\EQUIS\DLWIN_x000d__x000a_DownLoader=C 2 3 9 2" xfId="36291" xr:uid="{00000000-0005-0000-0000-0000BB8D0000}"/>
    <cellStyle name="fo]_x000d__x000a_UserName=Murat Zelef_x000d__x000a_UserCompany=Bumerang_x000d__x000a__x000d__x000a_[File Paths]_x000d__x000a_WorkingDirectory=C:\EQUIS\DLWIN_x000d__x000a_DownLoader=C 2 3_8760 to TOD Calc_Template" xfId="36292" xr:uid="{00000000-0005-0000-0000-0000BC8D0000}"/>
    <cellStyle name="fo]_x000d__x000a_UserName=Murat Zelef_x000d__x000a_UserCompany=Bumerang_x000d__x000a__x000d__x000a_[File Paths]_x000d__x000a_WorkingDirectory=C:\EQUIS\DLWIN_x000d__x000a_DownLoader=C 3" xfId="36293" xr:uid="{00000000-0005-0000-0000-0000BD8D0000}"/>
    <cellStyle name="fo]_x000d__x000a_UserName=Murat Zelef_x000d__x000a_UserCompany=Bumerang_x000d__x000a__x000d__x000a_[File Paths]_x000d__x000a_WorkingDirectory=C:\EQUIS\DLWIN_x000d__x000a_DownLoader=C 3 2" xfId="36294" xr:uid="{00000000-0005-0000-0000-0000BE8D0000}"/>
    <cellStyle name="fo]_x000d__x000a_UserName=Murat Zelef_x000d__x000a_UserCompany=Bumerang_x000d__x000a__x000d__x000a_[File Paths]_x000d__x000a_WorkingDirectory=C:\EQUIS\DLWIN_x000d__x000a_DownLoader=C 3 2 10" xfId="36295" xr:uid="{00000000-0005-0000-0000-0000BF8D0000}"/>
    <cellStyle name="fo]_x000d__x000a_UserName=Murat Zelef_x000d__x000a_UserCompany=Bumerang_x000d__x000a__x000d__x000a_[File Paths]_x000d__x000a_WorkingDirectory=C:\EQUIS\DLWIN_x000d__x000a_DownLoader=C 3 2 11" xfId="36296" xr:uid="{00000000-0005-0000-0000-0000C08D0000}"/>
    <cellStyle name="fo]_x000d__x000a_UserName=Murat Zelef_x000d__x000a_UserCompany=Bumerang_x000d__x000a__x000d__x000a_[File Paths]_x000d__x000a_WorkingDirectory=C:\EQUIS\DLWIN_x000d__x000a_DownLoader=C 3 2 2" xfId="36297" xr:uid="{00000000-0005-0000-0000-0000C18D0000}"/>
    <cellStyle name="fo]_x000d__x000a_UserName=Murat Zelef_x000d__x000a_UserCompany=Bumerang_x000d__x000a__x000d__x000a_[File Paths]_x000d__x000a_WorkingDirectory=C:\EQUIS\DLWIN_x000d__x000a_DownLoader=C 3 2 2 10" xfId="36298" xr:uid="{00000000-0005-0000-0000-0000C28D0000}"/>
    <cellStyle name="fo]_x000d__x000a_UserName=Murat Zelef_x000d__x000a_UserCompany=Bumerang_x000d__x000a__x000d__x000a_[File Paths]_x000d__x000a_WorkingDirectory=C:\EQUIS\DLWIN_x000d__x000a_DownLoader=C 3 2 2 2" xfId="36299" xr:uid="{00000000-0005-0000-0000-0000C38D0000}"/>
    <cellStyle name="fo]_x000d__x000a_UserName=Murat Zelef_x000d__x000a_UserCompany=Bumerang_x000d__x000a__x000d__x000a_[File Paths]_x000d__x000a_WorkingDirectory=C:\EQUIS\DLWIN_x000d__x000a_DownLoader=C 3 2 2 2 2" xfId="36300" xr:uid="{00000000-0005-0000-0000-0000C48D0000}"/>
    <cellStyle name="fo]_x000d__x000a_UserName=Murat Zelef_x000d__x000a_UserCompany=Bumerang_x000d__x000a__x000d__x000a_[File Paths]_x000d__x000a_WorkingDirectory=C:\EQUIS\DLWIN_x000d__x000a_DownLoader=C 3 2 2 2 2 2" xfId="36301" xr:uid="{00000000-0005-0000-0000-0000C58D0000}"/>
    <cellStyle name="fo]_x000d__x000a_UserName=Murat Zelef_x000d__x000a_UserCompany=Bumerang_x000d__x000a__x000d__x000a_[File Paths]_x000d__x000a_WorkingDirectory=C:\EQUIS\DLWIN_x000d__x000a_DownLoader=C 3 2 2 2 2 2 2" xfId="36302" xr:uid="{00000000-0005-0000-0000-0000C68D0000}"/>
    <cellStyle name="fo]_x000d__x000a_UserName=Murat Zelef_x000d__x000a_UserCompany=Bumerang_x000d__x000a__x000d__x000a_[File Paths]_x000d__x000a_WorkingDirectory=C:\EQUIS\DLWIN_x000d__x000a_DownLoader=C 3 2 2 2 2 3" xfId="36303" xr:uid="{00000000-0005-0000-0000-0000C78D0000}"/>
    <cellStyle name="fo]_x000d__x000a_UserName=Murat Zelef_x000d__x000a_UserCompany=Bumerang_x000d__x000a__x000d__x000a_[File Paths]_x000d__x000a_WorkingDirectory=C:\EQUIS\DLWIN_x000d__x000a_DownLoader=C 3 2 2 2 2 4" xfId="36304" xr:uid="{00000000-0005-0000-0000-0000C88D0000}"/>
    <cellStyle name="fo]_x000d__x000a_UserName=Murat Zelef_x000d__x000a_UserCompany=Bumerang_x000d__x000a__x000d__x000a_[File Paths]_x000d__x000a_WorkingDirectory=C:\EQUIS\DLWIN_x000d__x000a_DownLoader=C 3 2 2 2 3" xfId="36305" xr:uid="{00000000-0005-0000-0000-0000C98D0000}"/>
    <cellStyle name="fo]_x000d__x000a_UserName=Murat Zelef_x000d__x000a_UserCompany=Bumerang_x000d__x000a__x000d__x000a_[File Paths]_x000d__x000a_WorkingDirectory=C:\EQUIS\DLWIN_x000d__x000a_DownLoader=C 3 2 2 2 3 2" xfId="36306" xr:uid="{00000000-0005-0000-0000-0000CA8D0000}"/>
    <cellStyle name="fo]_x000d__x000a_UserName=Murat Zelef_x000d__x000a_UserCompany=Bumerang_x000d__x000a__x000d__x000a_[File Paths]_x000d__x000a_WorkingDirectory=C:\EQUIS\DLWIN_x000d__x000a_DownLoader=C 3 2 2 2 3 2 2" xfId="36307" xr:uid="{00000000-0005-0000-0000-0000CB8D0000}"/>
    <cellStyle name="fo]_x000d__x000a_UserName=Murat Zelef_x000d__x000a_UserCompany=Bumerang_x000d__x000a__x000d__x000a_[File Paths]_x000d__x000a_WorkingDirectory=C:\EQUIS\DLWIN_x000d__x000a_DownLoader=C 3 2 2 2 3 3" xfId="36308" xr:uid="{00000000-0005-0000-0000-0000CC8D0000}"/>
    <cellStyle name="fo]_x000d__x000a_UserName=Murat Zelef_x000d__x000a_UserCompany=Bumerang_x000d__x000a__x000d__x000a_[File Paths]_x000d__x000a_WorkingDirectory=C:\EQUIS\DLWIN_x000d__x000a_DownLoader=C 3 2 2 2 3 4" xfId="36309" xr:uid="{00000000-0005-0000-0000-0000CD8D0000}"/>
    <cellStyle name="fo]_x000d__x000a_UserName=Murat Zelef_x000d__x000a_UserCompany=Bumerang_x000d__x000a__x000d__x000a_[File Paths]_x000d__x000a_WorkingDirectory=C:\EQUIS\DLWIN_x000d__x000a_DownLoader=C 3 2 2 2 4" xfId="36310" xr:uid="{00000000-0005-0000-0000-0000CE8D0000}"/>
    <cellStyle name="fo]_x000d__x000a_UserName=Murat Zelef_x000d__x000a_UserCompany=Bumerang_x000d__x000a__x000d__x000a_[File Paths]_x000d__x000a_WorkingDirectory=C:\EQUIS\DLWIN_x000d__x000a_DownLoader=C 3 2 2 2 4 2" xfId="36311" xr:uid="{00000000-0005-0000-0000-0000CF8D0000}"/>
    <cellStyle name="fo]_x000d__x000a_UserName=Murat Zelef_x000d__x000a_UserCompany=Bumerang_x000d__x000a__x000d__x000a_[File Paths]_x000d__x000a_WorkingDirectory=C:\EQUIS\DLWIN_x000d__x000a_DownLoader=C 3 2 2 2 5" xfId="36312" xr:uid="{00000000-0005-0000-0000-0000D08D0000}"/>
    <cellStyle name="fo]_x000d__x000a_UserName=Murat Zelef_x000d__x000a_UserCompany=Bumerang_x000d__x000a__x000d__x000a_[File Paths]_x000d__x000a_WorkingDirectory=C:\EQUIS\DLWIN_x000d__x000a_DownLoader=C 3 2 2 2 6" xfId="36313" xr:uid="{00000000-0005-0000-0000-0000D18D0000}"/>
    <cellStyle name="fo]_x000d__x000a_UserName=Murat Zelef_x000d__x000a_UserCompany=Bumerang_x000d__x000a__x000d__x000a_[File Paths]_x000d__x000a_WorkingDirectory=C:\EQUIS\DLWIN_x000d__x000a_DownLoader=C 3 2 2 3" xfId="36314" xr:uid="{00000000-0005-0000-0000-0000D28D0000}"/>
    <cellStyle name="fo]_x000d__x000a_UserName=Murat Zelef_x000d__x000a_UserCompany=Bumerang_x000d__x000a__x000d__x000a_[File Paths]_x000d__x000a_WorkingDirectory=C:\EQUIS\DLWIN_x000d__x000a_DownLoader=C 3 2 2 3 2" xfId="36315" xr:uid="{00000000-0005-0000-0000-0000D38D0000}"/>
    <cellStyle name="fo]_x000d__x000a_UserName=Murat Zelef_x000d__x000a_UserCompany=Bumerang_x000d__x000a__x000d__x000a_[File Paths]_x000d__x000a_WorkingDirectory=C:\EQUIS\DLWIN_x000d__x000a_DownLoader=C 3 2 2 3 2 2" xfId="36316" xr:uid="{00000000-0005-0000-0000-0000D48D0000}"/>
    <cellStyle name="fo]_x000d__x000a_UserName=Murat Zelef_x000d__x000a_UserCompany=Bumerang_x000d__x000a__x000d__x000a_[File Paths]_x000d__x000a_WorkingDirectory=C:\EQUIS\DLWIN_x000d__x000a_DownLoader=C 3 2 2 3 2 2 2" xfId="36317" xr:uid="{00000000-0005-0000-0000-0000D58D0000}"/>
    <cellStyle name="fo]_x000d__x000a_UserName=Murat Zelef_x000d__x000a_UserCompany=Bumerang_x000d__x000a__x000d__x000a_[File Paths]_x000d__x000a_WorkingDirectory=C:\EQUIS\DLWIN_x000d__x000a_DownLoader=C 3 2 2 3 2 3" xfId="36318" xr:uid="{00000000-0005-0000-0000-0000D68D0000}"/>
    <cellStyle name="fo]_x000d__x000a_UserName=Murat Zelef_x000d__x000a_UserCompany=Bumerang_x000d__x000a__x000d__x000a_[File Paths]_x000d__x000a_WorkingDirectory=C:\EQUIS\DLWIN_x000d__x000a_DownLoader=C 3 2 2 3 2 4" xfId="36319" xr:uid="{00000000-0005-0000-0000-0000D78D0000}"/>
    <cellStyle name="fo]_x000d__x000a_UserName=Murat Zelef_x000d__x000a_UserCompany=Bumerang_x000d__x000a__x000d__x000a_[File Paths]_x000d__x000a_WorkingDirectory=C:\EQUIS\DLWIN_x000d__x000a_DownLoader=C 3 2 2 3 3" xfId="36320" xr:uid="{00000000-0005-0000-0000-0000D88D0000}"/>
    <cellStyle name="fo]_x000d__x000a_UserName=Murat Zelef_x000d__x000a_UserCompany=Bumerang_x000d__x000a__x000d__x000a_[File Paths]_x000d__x000a_WorkingDirectory=C:\EQUIS\DLWIN_x000d__x000a_DownLoader=C 3 2 2 3 3 2" xfId="36321" xr:uid="{00000000-0005-0000-0000-0000D98D0000}"/>
    <cellStyle name="fo]_x000d__x000a_UserName=Murat Zelef_x000d__x000a_UserCompany=Bumerang_x000d__x000a__x000d__x000a_[File Paths]_x000d__x000a_WorkingDirectory=C:\EQUIS\DLWIN_x000d__x000a_DownLoader=C 3 2 2 3 3 2 2" xfId="36322" xr:uid="{00000000-0005-0000-0000-0000DA8D0000}"/>
    <cellStyle name="fo]_x000d__x000a_UserName=Murat Zelef_x000d__x000a_UserCompany=Bumerang_x000d__x000a__x000d__x000a_[File Paths]_x000d__x000a_WorkingDirectory=C:\EQUIS\DLWIN_x000d__x000a_DownLoader=C 3 2 2 3 3 3" xfId="36323" xr:uid="{00000000-0005-0000-0000-0000DB8D0000}"/>
    <cellStyle name="fo]_x000d__x000a_UserName=Murat Zelef_x000d__x000a_UserCompany=Bumerang_x000d__x000a__x000d__x000a_[File Paths]_x000d__x000a_WorkingDirectory=C:\EQUIS\DLWIN_x000d__x000a_DownLoader=C 3 2 2 3 3 4" xfId="36324" xr:uid="{00000000-0005-0000-0000-0000DC8D0000}"/>
    <cellStyle name="fo]_x000d__x000a_UserName=Murat Zelef_x000d__x000a_UserCompany=Bumerang_x000d__x000a__x000d__x000a_[File Paths]_x000d__x000a_WorkingDirectory=C:\EQUIS\DLWIN_x000d__x000a_DownLoader=C 3 2 2 3 4" xfId="36325" xr:uid="{00000000-0005-0000-0000-0000DD8D0000}"/>
    <cellStyle name="fo]_x000d__x000a_UserName=Murat Zelef_x000d__x000a_UserCompany=Bumerang_x000d__x000a__x000d__x000a_[File Paths]_x000d__x000a_WorkingDirectory=C:\EQUIS\DLWIN_x000d__x000a_DownLoader=C 3 2 2 3 4 2" xfId="36326" xr:uid="{00000000-0005-0000-0000-0000DE8D0000}"/>
    <cellStyle name="fo]_x000d__x000a_UserName=Murat Zelef_x000d__x000a_UserCompany=Bumerang_x000d__x000a__x000d__x000a_[File Paths]_x000d__x000a_WorkingDirectory=C:\EQUIS\DLWIN_x000d__x000a_DownLoader=C 3 2 2 3 5" xfId="36327" xr:uid="{00000000-0005-0000-0000-0000DF8D0000}"/>
    <cellStyle name="fo]_x000d__x000a_UserName=Murat Zelef_x000d__x000a_UserCompany=Bumerang_x000d__x000a__x000d__x000a_[File Paths]_x000d__x000a_WorkingDirectory=C:\EQUIS\DLWIN_x000d__x000a_DownLoader=C 3 2 2 3 6" xfId="36328" xr:uid="{00000000-0005-0000-0000-0000E08D0000}"/>
    <cellStyle name="fo]_x000d__x000a_UserName=Murat Zelef_x000d__x000a_UserCompany=Bumerang_x000d__x000a__x000d__x000a_[File Paths]_x000d__x000a_WorkingDirectory=C:\EQUIS\DLWIN_x000d__x000a_DownLoader=C 3 2 2 4" xfId="36329" xr:uid="{00000000-0005-0000-0000-0000E18D0000}"/>
    <cellStyle name="fo]_x000d__x000a_UserName=Murat Zelef_x000d__x000a_UserCompany=Bumerang_x000d__x000a__x000d__x000a_[File Paths]_x000d__x000a_WorkingDirectory=C:\EQUIS\DLWIN_x000d__x000a_DownLoader=C 3 2 2 4 2" xfId="36330" xr:uid="{00000000-0005-0000-0000-0000E28D0000}"/>
    <cellStyle name="fo]_x000d__x000a_UserName=Murat Zelef_x000d__x000a_UserCompany=Bumerang_x000d__x000a__x000d__x000a_[File Paths]_x000d__x000a_WorkingDirectory=C:\EQUIS\DLWIN_x000d__x000a_DownLoader=C 3 2 2 4 2 2" xfId="36331" xr:uid="{00000000-0005-0000-0000-0000E38D0000}"/>
    <cellStyle name="fo]_x000d__x000a_UserName=Murat Zelef_x000d__x000a_UserCompany=Bumerang_x000d__x000a__x000d__x000a_[File Paths]_x000d__x000a_WorkingDirectory=C:\EQUIS\DLWIN_x000d__x000a_DownLoader=C 3 2 2 4 2 2 2" xfId="36332" xr:uid="{00000000-0005-0000-0000-0000E48D0000}"/>
    <cellStyle name="fo]_x000d__x000a_UserName=Murat Zelef_x000d__x000a_UserCompany=Bumerang_x000d__x000a__x000d__x000a_[File Paths]_x000d__x000a_WorkingDirectory=C:\EQUIS\DLWIN_x000d__x000a_DownLoader=C 3 2 2 4 2 3" xfId="36333" xr:uid="{00000000-0005-0000-0000-0000E58D0000}"/>
    <cellStyle name="fo]_x000d__x000a_UserName=Murat Zelef_x000d__x000a_UserCompany=Bumerang_x000d__x000a__x000d__x000a_[File Paths]_x000d__x000a_WorkingDirectory=C:\EQUIS\DLWIN_x000d__x000a_DownLoader=C 3 2 2 4 2 4" xfId="36334" xr:uid="{00000000-0005-0000-0000-0000E68D0000}"/>
    <cellStyle name="fo]_x000d__x000a_UserName=Murat Zelef_x000d__x000a_UserCompany=Bumerang_x000d__x000a__x000d__x000a_[File Paths]_x000d__x000a_WorkingDirectory=C:\EQUIS\DLWIN_x000d__x000a_DownLoader=C 3 2 2 4 3" xfId="36335" xr:uid="{00000000-0005-0000-0000-0000E78D0000}"/>
    <cellStyle name="fo]_x000d__x000a_UserName=Murat Zelef_x000d__x000a_UserCompany=Bumerang_x000d__x000a__x000d__x000a_[File Paths]_x000d__x000a_WorkingDirectory=C:\EQUIS\DLWIN_x000d__x000a_DownLoader=C 3 2 2 4 3 2" xfId="36336" xr:uid="{00000000-0005-0000-0000-0000E88D0000}"/>
    <cellStyle name="fo]_x000d__x000a_UserName=Murat Zelef_x000d__x000a_UserCompany=Bumerang_x000d__x000a__x000d__x000a_[File Paths]_x000d__x000a_WorkingDirectory=C:\EQUIS\DLWIN_x000d__x000a_DownLoader=C 3 2 2 4 3 2 2" xfId="36337" xr:uid="{00000000-0005-0000-0000-0000E98D0000}"/>
    <cellStyle name="fo]_x000d__x000a_UserName=Murat Zelef_x000d__x000a_UserCompany=Bumerang_x000d__x000a__x000d__x000a_[File Paths]_x000d__x000a_WorkingDirectory=C:\EQUIS\DLWIN_x000d__x000a_DownLoader=C 3 2 2 4 3 3" xfId="36338" xr:uid="{00000000-0005-0000-0000-0000EA8D0000}"/>
    <cellStyle name="fo]_x000d__x000a_UserName=Murat Zelef_x000d__x000a_UserCompany=Bumerang_x000d__x000a__x000d__x000a_[File Paths]_x000d__x000a_WorkingDirectory=C:\EQUIS\DLWIN_x000d__x000a_DownLoader=C 3 2 2 4 3 4" xfId="36339" xr:uid="{00000000-0005-0000-0000-0000EB8D0000}"/>
    <cellStyle name="fo]_x000d__x000a_UserName=Murat Zelef_x000d__x000a_UserCompany=Bumerang_x000d__x000a__x000d__x000a_[File Paths]_x000d__x000a_WorkingDirectory=C:\EQUIS\DLWIN_x000d__x000a_DownLoader=C 3 2 2 4 4" xfId="36340" xr:uid="{00000000-0005-0000-0000-0000EC8D0000}"/>
    <cellStyle name="fo]_x000d__x000a_UserName=Murat Zelef_x000d__x000a_UserCompany=Bumerang_x000d__x000a__x000d__x000a_[File Paths]_x000d__x000a_WorkingDirectory=C:\EQUIS\DLWIN_x000d__x000a_DownLoader=C 3 2 2 4 4 2" xfId="36341" xr:uid="{00000000-0005-0000-0000-0000ED8D0000}"/>
    <cellStyle name="fo]_x000d__x000a_UserName=Murat Zelef_x000d__x000a_UserCompany=Bumerang_x000d__x000a__x000d__x000a_[File Paths]_x000d__x000a_WorkingDirectory=C:\EQUIS\DLWIN_x000d__x000a_DownLoader=C 3 2 2 4 5" xfId="36342" xr:uid="{00000000-0005-0000-0000-0000EE8D0000}"/>
    <cellStyle name="fo]_x000d__x000a_UserName=Murat Zelef_x000d__x000a_UserCompany=Bumerang_x000d__x000a__x000d__x000a_[File Paths]_x000d__x000a_WorkingDirectory=C:\EQUIS\DLWIN_x000d__x000a_DownLoader=C 3 2 2 4 6" xfId="36343" xr:uid="{00000000-0005-0000-0000-0000EF8D0000}"/>
    <cellStyle name="fo]_x000d__x000a_UserName=Murat Zelef_x000d__x000a_UserCompany=Bumerang_x000d__x000a__x000d__x000a_[File Paths]_x000d__x000a_WorkingDirectory=C:\EQUIS\DLWIN_x000d__x000a_DownLoader=C 3 2 2 5" xfId="36344" xr:uid="{00000000-0005-0000-0000-0000F08D0000}"/>
    <cellStyle name="fo]_x000d__x000a_UserName=Murat Zelef_x000d__x000a_UserCompany=Bumerang_x000d__x000a__x000d__x000a_[File Paths]_x000d__x000a_WorkingDirectory=C:\EQUIS\DLWIN_x000d__x000a_DownLoader=C 3 2 2 5 2" xfId="36345" xr:uid="{00000000-0005-0000-0000-0000F18D0000}"/>
    <cellStyle name="fo]_x000d__x000a_UserName=Murat Zelef_x000d__x000a_UserCompany=Bumerang_x000d__x000a__x000d__x000a_[File Paths]_x000d__x000a_WorkingDirectory=C:\EQUIS\DLWIN_x000d__x000a_DownLoader=C 3 2 2 5 2 2" xfId="36346" xr:uid="{00000000-0005-0000-0000-0000F28D0000}"/>
    <cellStyle name="fo]_x000d__x000a_UserName=Murat Zelef_x000d__x000a_UserCompany=Bumerang_x000d__x000a__x000d__x000a_[File Paths]_x000d__x000a_WorkingDirectory=C:\EQUIS\DLWIN_x000d__x000a_DownLoader=C 3 2 2 5 2 2 2" xfId="36347" xr:uid="{00000000-0005-0000-0000-0000F38D0000}"/>
    <cellStyle name="fo]_x000d__x000a_UserName=Murat Zelef_x000d__x000a_UserCompany=Bumerang_x000d__x000a__x000d__x000a_[File Paths]_x000d__x000a_WorkingDirectory=C:\EQUIS\DLWIN_x000d__x000a_DownLoader=C 3 2 2 5 2 3" xfId="36348" xr:uid="{00000000-0005-0000-0000-0000F48D0000}"/>
    <cellStyle name="fo]_x000d__x000a_UserName=Murat Zelef_x000d__x000a_UserCompany=Bumerang_x000d__x000a__x000d__x000a_[File Paths]_x000d__x000a_WorkingDirectory=C:\EQUIS\DLWIN_x000d__x000a_DownLoader=C 3 2 2 5 2 4" xfId="36349" xr:uid="{00000000-0005-0000-0000-0000F58D0000}"/>
    <cellStyle name="fo]_x000d__x000a_UserName=Murat Zelef_x000d__x000a_UserCompany=Bumerang_x000d__x000a__x000d__x000a_[File Paths]_x000d__x000a_WorkingDirectory=C:\EQUIS\DLWIN_x000d__x000a_DownLoader=C 3 2 2 5 3" xfId="36350" xr:uid="{00000000-0005-0000-0000-0000F68D0000}"/>
    <cellStyle name="fo]_x000d__x000a_UserName=Murat Zelef_x000d__x000a_UserCompany=Bumerang_x000d__x000a__x000d__x000a_[File Paths]_x000d__x000a_WorkingDirectory=C:\EQUIS\DLWIN_x000d__x000a_DownLoader=C 3 2 2 5 3 2" xfId="36351" xr:uid="{00000000-0005-0000-0000-0000F78D0000}"/>
    <cellStyle name="fo]_x000d__x000a_UserName=Murat Zelef_x000d__x000a_UserCompany=Bumerang_x000d__x000a__x000d__x000a_[File Paths]_x000d__x000a_WorkingDirectory=C:\EQUIS\DLWIN_x000d__x000a_DownLoader=C 3 2 2 5 3 2 2" xfId="36352" xr:uid="{00000000-0005-0000-0000-0000F88D0000}"/>
    <cellStyle name="fo]_x000d__x000a_UserName=Murat Zelef_x000d__x000a_UserCompany=Bumerang_x000d__x000a__x000d__x000a_[File Paths]_x000d__x000a_WorkingDirectory=C:\EQUIS\DLWIN_x000d__x000a_DownLoader=C 3 2 2 5 3 3" xfId="36353" xr:uid="{00000000-0005-0000-0000-0000F98D0000}"/>
    <cellStyle name="fo]_x000d__x000a_UserName=Murat Zelef_x000d__x000a_UserCompany=Bumerang_x000d__x000a__x000d__x000a_[File Paths]_x000d__x000a_WorkingDirectory=C:\EQUIS\DLWIN_x000d__x000a_DownLoader=C 3 2 2 5 3 4" xfId="36354" xr:uid="{00000000-0005-0000-0000-0000FA8D0000}"/>
    <cellStyle name="fo]_x000d__x000a_UserName=Murat Zelef_x000d__x000a_UserCompany=Bumerang_x000d__x000a__x000d__x000a_[File Paths]_x000d__x000a_WorkingDirectory=C:\EQUIS\DLWIN_x000d__x000a_DownLoader=C 3 2 2 5 4" xfId="36355" xr:uid="{00000000-0005-0000-0000-0000FB8D0000}"/>
    <cellStyle name="fo]_x000d__x000a_UserName=Murat Zelef_x000d__x000a_UserCompany=Bumerang_x000d__x000a__x000d__x000a_[File Paths]_x000d__x000a_WorkingDirectory=C:\EQUIS\DLWIN_x000d__x000a_DownLoader=C 3 2 2 5 4 2" xfId="36356" xr:uid="{00000000-0005-0000-0000-0000FC8D0000}"/>
    <cellStyle name="fo]_x000d__x000a_UserName=Murat Zelef_x000d__x000a_UserCompany=Bumerang_x000d__x000a__x000d__x000a_[File Paths]_x000d__x000a_WorkingDirectory=C:\EQUIS\DLWIN_x000d__x000a_DownLoader=C 3 2 2 5 5" xfId="36357" xr:uid="{00000000-0005-0000-0000-0000FD8D0000}"/>
    <cellStyle name="fo]_x000d__x000a_UserName=Murat Zelef_x000d__x000a_UserCompany=Bumerang_x000d__x000a__x000d__x000a_[File Paths]_x000d__x000a_WorkingDirectory=C:\EQUIS\DLWIN_x000d__x000a_DownLoader=C 3 2 2 5 6" xfId="36358" xr:uid="{00000000-0005-0000-0000-0000FE8D0000}"/>
    <cellStyle name="fo]_x000d__x000a_UserName=Murat Zelef_x000d__x000a_UserCompany=Bumerang_x000d__x000a__x000d__x000a_[File Paths]_x000d__x000a_WorkingDirectory=C:\EQUIS\DLWIN_x000d__x000a_DownLoader=C 3 2 2 6" xfId="36359" xr:uid="{00000000-0005-0000-0000-0000FF8D0000}"/>
    <cellStyle name="fo]_x000d__x000a_UserName=Murat Zelef_x000d__x000a_UserCompany=Bumerang_x000d__x000a__x000d__x000a_[File Paths]_x000d__x000a_WorkingDirectory=C:\EQUIS\DLWIN_x000d__x000a_DownLoader=C 3 2 2 6 2" xfId="36360" xr:uid="{00000000-0005-0000-0000-0000008E0000}"/>
    <cellStyle name="fo]_x000d__x000a_UserName=Murat Zelef_x000d__x000a_UserCompany=Bumerang_x000d__x000a__x000d__x000a_[File Paths]_x000d__x000a_WorkingDirectory=C:\EQUIS\DLWIN_x000d__x000a_DownLoader=C 3 2 2 6 2 2" xfId="36361" xr:uid="{00000000-0005-0000-0000-0000018E0000}"/>
    <cellStyle name="fo]_x000d__x000a_UserName=Murat Zelef_x000d__x000a_UserCompany=Bumerang_x000d__x000a__x000d__x000a_[File Paths]_x000d__x000a_WorkingDirectory=C:\EQUIS\DLWIN_x000d__x000a_DownLoader=C 3 2 2 6 3" xfId="36362" xr:uid="{00000000-0005-0000-0000-0000028E0000}"/>
    <cellStyle name="fo]_x000d__x000a_UserName=Murat Zelef_x000d__x000a_UserCompany=Bumerang_x000d__x000a__x000d__x000a_[File Paths]_x000d__x000a_WorkingDirectory=C:\EQUIS\DLWIN_x000d__x000a_DownLoader=C 3 2 2 6 4" xfId="36363" xr:uid="{00000000-0005-0000-0000-0000038E0000}"/>
    <cellStyle name="fo]_x000d__x000a_UserName=Murat Zelef_x000d__x000a_UserCompany=Bumerang_x000d__x000a__x000d__x000a_[File Paths]_x000d__x000a_WorkingDirectory=C:\EQUIS\DLWIN_x000d__x000a_DownLoader=C 3 2 2 7" xfId="36364" xr:uid="{00000000-0005-0000-0000-0000048E0000}"/>
    <cellStyle name="fo]_x000d__x000a_UserName=Murat Zelef_x000d__x000a_UserCompany=Bumerang_x000d__x000a__x000d__x000a_[File Paths]_x000d__x000a_WorkingDirectory=C:\EQUIS\DLWIN_x000d__x000a_DownLoader=C 3 2 2 7 2" xfId="36365" xr:uid="{00000000-0005-0000-0000-0000058E0000}"/>
    <cellStyle name="fo]_x000d__x000a_UserName=Murat Zelef_x000d__x000a_UserCompany=Bumerang_x000d__x000a__x000d__x000a_[File Paths]_x000d__x000a_WorkingDirectory=C:\EQUIS\DLWIN_x000d__x000a_DownLoader=C 3 2 2 7 2 2" xfId="36366" xr:uid="{00000000-0005-0000-0000-0000068E0000}"/>
    <cellStyle name="fo]_x000d__x000a_UserName=Murat Zelef_x000d__x000a_UserCompany=Bumerang_x000d__x000a__x000d__x000a_[File Paths]_x000d__x000a_WorkingDirectory=C:\EQUIS\DLWIN_x000d__x000a_DownLoader=C 3 2 2 7 3" xfId="36367" xr:uid="{00000000-0005-0000-0000-0000078E0000}"/>
    <cellStyle name="fo]_x000d__x000a_UserName=Murat Zelef_x000d__x000a_UserCompany=Bumerang_x000d__x000a__x000d__x000a_[File Paths]_x000d__x000a_WorkingDirectory=C:\EQUIS\DLWIN_x000d__x000a_DownLoader=C 3 2 2 7 4" xfId="36368" xr:uid="{00000000-0005-0000-0000-0000088E0000}"/>
    <cellStyle name="fo]_x000d__x000a_UserName=Murat Zelef_x000d__x000a_UserCompany=Bumerang_x000d__x000a__x000d__x000a_[File Paths]_x000d__x000a_WorkingDirectory=C:\EQUIS\DLWIN_x000d__x000a_DownLoader=C 3 2 2 8" xfId="36369" xr:uid="{00000000-0005-0000-0000-0000098E0000}"/>
    <cellStyle name="fo]_x000d__x000a_UserName=Murat Zelef_x000d__x000a_UserCompany=Bumerang_x000d__x000a__x000d__x000a_[File Paths]_x000d__x000a_WorkingDirectory=C:\EQUIS\DLWIN_x000d__x000a_DownLoader=C 3 2 2 8 2" xfId="36370" xr:uid="{00000000-0005-0000-0000-00000A8E0000}"/>
    <cellStyle name="fo]_x000d__x000a_UserName=Murat Zelef_x000d__x000a_UserCompany=Bumerang_x000d__x000a__x000d__x000a_[File Paths]_x000d__x000a_WorkingDirectory=C:\EQUIS\DLWIN_x000d__x000a_DownLoader=C 3 2 2 9" xfId="36371" xr:uid="{00000000-0005-0000-0000-00000B8E0000}"/>
    <cellStyle name="fo]_x000d__x000a_UserName=Murat Zelef_x000d__x000a_UserCompany=Bumerang_x000d__x000a__x000d__x000a_[File Paths]_x000d__x000a_WorkingDirectory=C:\EQUIS\DLWIN_x000d__x000a_DownLoader=C 3 2 2_8760 to TOD Calc_Template" xfId="36372" xr:uid="{00000000-0005-0000-0000-00000C8E0000}"/>
    <cellStyle name="fo]_x000d__x000a_UserName=Murat Zelef_x000d__x000a_UserCompany=Bumerang_x000d__x000a__x000d__x000a_[File Paths]_x000d__x000a_WorkingDirectory=C:\EQUIS\DLWIN_x000d__x000a_DownLoader=C 3 2 3" xfId="36373" xr:uid="{00000000-0005-0000-0000-00000D8E0000}"/>
    <cellStyle name="fo]_x000d__x000a_UserName=Murat Zelef_x000d__x000a_UserCompany=Bumerang_x000d__x000a__x000d__x000a_[File Paths]_x000d__x000a_WorkingDirectory=C:\EQUIS\DLWIN_x000d__x000a_DownLoader=C 3 2 3 2" xfId="36374" xr:uid="{00000000-0005-0000-0000-00000E8E0000}"/>
    <cellStyle name="fo]_x000d__x000a_UserName=Murat Zelef_x000d__x000a_UserCompany=Bumerang_x000d__x000a__x000d__x000a_[File Paths]_x000d__x000a_WorkingDirectory=C:\EQUIS\DLWIN_x000d__x000a_DownLoader=C 3 2 3 2 2" xfId="36375" xr:uid="{00000000-0005-0000-0000-00000F8E0000}"/>
    <cellStyle name="fo]_x000d__x000a_UserName=Murat Zelef_x000d__x000a_UserCompany=Bumerang_x000d__x000a__x000d__x000a_[File Paths]_x000d__x000a_WorkingDirectory=C:\EQUIS\DLWIN_x000d__x000a_DownLoader=C 3 2 3 2 2 2" xfId="36376" xr:uid="{00000000-0005-0000-0000-0000108E0000}"/>
    <cellStyle name="fo]_x000d__x000a_UserName=Murat Zelef_x000d__x000a_UserCompany=Bumerang_x000d__x000a__x000d__x000a_[File Paths]_x000d__x000a_WorkingDirectory=C:\EQUIS\DLWIN_x000d__x000a_DownLoader=C 3 2 3 2 3" xfId="36377" xr:uid="{00000000-0005-0000-0000-0000118E0000}"/>
    <cellStyle name="fo]_x000d__x000a_UserName=Murat Zelef_x000d__x000a_UserCompany=Bumerang_x000d__x000a__x000d__x000a_[File Paths]_x000d__x000a_WorkingDirectory=C:\EQUIS\DLWIN_x000d__x000a_DownLoader=C 3 2 3 2 4" xfId="36378" xr:uid="{00000000-0005-0000-0000-0000128E0000}"/>
    <cellStyle name="fo]_x000d__x000a_UserName=Murat Zelef_x000d__x000a_UserCompany=Bumerang_x000d__x000a__x000d__x000a_[File Paths]_x000d__x000a_WorkingDirectory=C:\EQUIS\DLWIN_x000d__x000a_DownLoader=C 3 2 3 3" xfId="36379" xr:uid="{00000000-0005-0000-0000-0000138E0000}"/>
    <cellStyle name="fo]_x000d__x000a_UserName=Murat Zelef_x000d__x000a_UserCompany=Bumerang_x000d__x000a__x000d__x000a_[File Paths]_x000d__x000a_WorkingDirectory=C:\EQUIS\DLWIN_x000d__x000a_DownLoader=C 3 2 3 3 2" xfId="36380" xr:uid="{00000000-0005-0000-0000-0000148E0000}"/>
    <cellStyle name="fo]_x000d__x000a_UserName=Murat Zelef_x000d__x000a_UserCompany=Bumerang_x000d__x000a__x000d__x000a_[File Paths]_x000d__x000a_WorkingDirectory=C:\EQUIS\DLWIN_x000d__x000a_DownLoader=C 3 2 3 3 2 2" xfId="36381" xr:uid="{00000000-0005-0000-0000-0000158E0000}"/>
    <cellStyle name="fo]_x000d__x000a_UserName=Murat Zelef_x000d__x000a_UserCompany=Bumerang_x000d__x000a__x000d__x000a_[File Paths]_x000d__x000a_WorkingDirectory=C:\EQUIS\DLWIN_x000d__x000a_DownLoader=C 3 2 3 3 3" xfId="36382" xr:uid="{00000000-0005-0000-0000-0000168E0000}"/>
    <cellStyle name="fo]_x000d__x000a_UserName=Murat Zelef_x000d__x000a_UserCompany=Bumerang_x000d__x000a__x000d__x000a_[File Paths]_x000d__x000a_WorkingDirectory=C:\EQUIS\DLWIN_x000d__x000a_DownLoader=C 3 2 3 3 4" xfId="36383" xr:uid="{00000000-0005-0000-0000-0000178E0000}"/>
    <cellStyle name="fo]_x000d__x000a_UserName=Murat Zelef_x000d__x000a_UserCompany=Bumerang_x000d__x000a__x000d__x000a_[File Paths]_x000d__x000a_WorkingDirectory=C:\EQUIS\DLWIN_x000d__x000a_DownLoader=C 3 2 3 4" xfId="36384" xr:uid="{00000000-0005-0000-0000-0000188E0000}"/>
    <cellStyle name="fo]_x000d__x000a_UserName=Murat Zelef_x000d__x000a_UserCompany=Bumerang_x000d__x000a__x000d__x000a_[File Paths]_x000d__x000a_WorkingDirectory=C:\EQUIS\DLWIN_x000d__x000a_DownLoader=C 3 2 3 4 2" xfId="36385" xr:uid="{00000000-0005-0000-0000-0000198E0000}"/>
    <cellStyle name="fo]_x000d__x000a_UserName=Murat Zelef_x000d__x000a_UserCompany=Bumerang_x000d__x000a__x000d__x000a_[File Paths]_x000d__x000a_WorkingDirectory=C:\EQUIS\DLWIN_x000d__x000a_DownLoader=C 3 2 3 5" xfId="36386" xr:uid="{00000000-0005-0000-0000-00001A8E0000}"/>
    <cellStyle name="fo]_x000d__x000a_UserName=Murat Zelef_x000d__x000a_UserCompany=Bumerang_x000d__x000a__x000d__x000a_[File Paths]_x000d__x000a_WorkingDirectory=C:\EQUIS\DLWIN_x000d__x000a_DownLoader=C 3 2 3 6" xfId="36387" xr:uid="{00000000-0005-0000-0000-00001B8E0000}"/>
    <cellStyle name="fo]_x000d__x000a_UserName=Murat Zelef_x000d__x000a_UserCompany=Bumerang_x000d__x000a__x000d__x000a_[File Paths]_x000d__x000a_WorkingDirectory=C:\EQUIS\DLWIN_x000d__x000a_DownLoader=C 3 2 4" xfId="36388" xr:uid="{00000000-0005-0000-0000-00001C8E0000}"/>
    <cellStyle name="fo]_x000d__x000a_UserName=Murat Zelef_x000d__x000a_UserCompany=Bumerang_x000d__x000a__x000d__x000a_[File Paths]_x000d__x000a_WorkingDirectory=C:\EQUIS\DLWIN_x000d__x000a_DownLoader=C 3 2 4 2" xfId="36389" xr:uid="{00000000-0005-0000-0000-00001D8E0000}"/>
    <cellStyle name="fo]_x000d__x000a_UserName=Murat Zelef_x000d__x000a_UserCompany=Bumerang_x000d__x000a__x000d__x000a_[File Paths]_x000d__x000a_WorkingDirectory=C:\EQUIS\DLWIN_x000d__x000a_DownLoader=C 3 2 4 2 2" xfId="36390" xr:uid="{00000000-0005-0000-0000-00001E8E0000}"/>
    <cellStyle name="fo]_x000d__x000a_UserName=Murat Zelef_x000d__x000a_UserCompany=Bumerang_x000d__x000a__x000d__x000a_[File Paths]_x000d__x000a_WorkingDirectory=C:\EQUIS\DLWIN_x000d__x000a_DownLoader=C 3 2 4 2 2 2" xfId="36391" xr:uid="{00000000-0005-0000-0000-00001F8E0000}"/>
    <cellStyle name="fo]_x000d__x000a_UserName=Murat Zelef_x000d__x000a_UserCompany=Bumerang_x000d__x000a__x000d__x000a_[File Paths]_x000d__x000a_WorkingDirectory=C:\EQUIS\DLWIN_x000d__x000a_DownLoader=C 3 2 4 2 3" xfId="36392" xr:uid="{00000000-0005-0000-0000-0000208E0000}"/>
    <cellStyle name="fo]_x000d__x000a_UserName=Murat Zelef_x000d__x000a_UserCompany=Bumerang_x000d__x000a__x000d__x000a_[File Paths]_x000d__x000a_WorkingDirectory=C:\EQUIS\DLWIN_x000d__x000a_DownLoader=C 3 2 4 2 4" xfId="36393" xr:uid="{00000000-0005-0000-0000-0000218E0000}"/>
    <cellStyle name="fo]_x000d__x000a_UserName=Murat Zelef_x000d__x000a_UserCompany=Bumerang_x000d__x000a__x000d__x000a_[File Paths]_x000d__x000a_WorkingDirectory=C:\EQUIS\DLWIN_x000d__x000a_DownLoader=C 3 2 4 3" xfId="36394" xr:uid="{00000000-0005-0000-0000-0000228E0000}"/>
    <cellStyle name="fo]_x000d__x000a_UserName=Murat Zelef_x000d__x000a_UserCompany=Bumerang_x000d__x000a__x000d__x000a_[File Paths]_x000d__x000a_WorkingDirectory=C:\EQUIS\DLWIN_x000d__x000a_DownLoader=C 3 2 4 3 2" xfId="36395" xr:uid="{00000000-0005-0000-0000-0000238E0000}"/>
    <cellStyle name="fo]_x000d__x000a_UserName=Murat Zelef_x000d__x000a_UserCompany=Bumerang_x000d__x000a__x000d__x000a_[File Paths]_x000d__x000a_WorkingDirectory=C:\EQUIS\DLWIN_x000d__x000a_DownLoader=C 3 2 4 3 2 2" xfId="36396" xr:uid="{00000000-0005-0000-0000-0000248E0000}"/>
    <cellStyle name="fo]_x000d__x000a_UserName=Murat Zelef_x000d__x000a_UserCompany=Bumerang_x000d__x000a__x000d__x000a_[File Paths]_x000d__x000a_WorkingDirectory=C:\EQUIS\DLWIN_x000d__x000a_DownLoader=C 3 2 4 3 3" xfId="36397" xr:uid="{00000000-0005-0000-0000-0000258E0000}"/>
    <cellStyle name="fo]_x000d__x000a_UserName=Murat Zelef_x000d__x000a_UserCompany=Bumerang_x000d__x000a__x000d__x000a_[File Paths]_x000d__x000a_WorkingDirectory=C:\EQUIS\DLWIN_x000d__x000a_DownLoader=C 3 2 4 3 4" xfId="36398" xr:uid="{00000000-0005-0000-0000-0000268E0000}"/>
    <cellStyle name="fo]_x000d__x000a_UserName=Murat Zelef_x000d__x000a_UserCompany=Bumerang_x000d__x000a__x000d__x000a_[File Paths]_x000d__x000a_WorkingDirectory=C:\EQUIS\DLWIN_x000d__x000a_DownLoader=C 3 2 4 4" xfId="36399" xr:uid="{00000000-0005-0000-0000-0000278E0000}"/>
    <cellStyle name="fo]_x000d__x000a_UserName=Murat Zelef_x000d__x000a_UserCompany=Bumerang_x000d__x000a__x000d__x000a_[File Paths]_x000d__x000a_WorkingDirectory=C:\EQUIS\DLWIN_x000d__x000a_DownLoader=C 3 2 4 4 2" xfId="36400" xr:uid="{00000000-0005-0000-0000-0000288E0000}"/>
    <cellStyle name="fo]_x000d__x000a_UserName=Murat Zelef_x000d__x000a_UserCompany=Bumerang_x000d__x000a__x000d__x000a_[File Paths]_x000d__x000a_WorkingDirectory=C:\EQUIS\DLWIN_x000d__x000a_DownLoader=C 3 2 4 5" xfId="36401" xr:uid="{00000000-0005-0000-0000-0000298E0000}"/>
    <cellStyle name="fo]_x000d__x000a_UserName=Murat Zelef_x000d__x000a_UserCompany=Bumerang_x000d__x000a__x000d__x000a_[File Paths]_x000d__x000a_WorkingDirectory=C:\EQUIS\DLWIN_x000d__x000a_DownLoader=C 3 2 4 6" xfId="36402" xr:uid="{00000000-0005-0000-0000-00002A8E0000}"/>
    <cellStyle name="fo]_x000d__x000a_UserName=Murat Zelef_x000d__x000a_UserCompany=Bumerang_x000d__x000a__x000d__x000a_[File Paths]_x000d__x000a_WorkingDirectory=C:\EQUIS\DLWIN_x000d__x000a_DownLoader=C 3 2 5" xfId="36403" xr:uid="{00000000-0005-0000-0000-00002B8E0000}"/>
    <cellStyle name="fo]_x000d__x000a_UserName=Murat Zelef_x000d__x000a_UserCompany=Bumerang_x000d__x000a__x000d__x000a_[File Paths]_x000d__x000a_WorkingDirectory=C:\EQUIS\DLWIN_x000d__x000a_DownLoader=C 3 2 5 2" xfId="36404" xr:uid="{00000000-0005-0000-0000-00002C8E0000}"/>
    <cellStyle name="fo]_x000d__x000a_UserName=Murat Zelef_x000d__x000a_UserCompany=Bumerang_x000d__x000a__x000d__x000a_[File Paths]_x000d__x000a_WorkingDirectory=C:\EQUIS\DLWIN_x000d__x000a_DownLoader=C 3 2 5 2 2" xfId="36405" xr:uid="{00000000-0005-0000-0000-00002D8E0000}"/>
    <cellStyle name="fo]_x000d__x000a_UserName=Murat Zelef_x000d__x000a_UserCompany=Bumerang_x000d__x000a__x000d__x000a_[File Paths]_x000d__x000a_WorkingDirectory=C:\EQUIS\DLWIN_x000d__x000a_DownLoader=C 3 2 5 2 2 2" xfId="36406" xr:uid="{00000000-0005-0000-0000-00002E8E0000}"/>
    <cellStyle name="fo]_x000d__x000a_UserName=Murat Zelef_x000d__x000a_UserCompany=Bumerang_x000d__x000a__x000d__x000a_[File Paths]_x000d__x000a_WorkingDirectory=C:\EQUIS\DLWIN_x000d__x000a_DownLoader=C 3 2 5 2 3" xfId="36407" xr:uid="{00000000-0005-0000-0000-00002F8E0000}"/>
    <cellStyle name="fo]_x000d__x000a_UserName=Murat Zelef_x000d__x000a_UserCompany=Bumerang_x000d__x000a__x000d__x000a_[File Paths]_x000d__x000a_WorkingDirectory=C:\EQUIS\DLWIN_x000d__x000a_DownLoader=C 3 2 5 2 4" xfId="36408" xr:uid="{00000000-0005-0000-0000-0000308E0000}"/>
    <cellStyle name="fo]_x000d__x000a_UserName=Murat Zelef_x000d__x000a_UserCompany=Bumerang_x000d__x000a__x000d__x000a_[File Paths]_x000d__x000a_WorkingDirectory=C:\EQUIS\DLWIN_x000d__x000a_DownLoader=C 3 2 5 3" xfId="36409" xr:uid="{00000000-0005-0000-0000-0000318E0000}"/>
    <cellStyle name="fo]_x000d__x000a_UserName=Murat Zelef_x000d__x000a_UserCompany=Bumerang_x000d__x000a__x000d__x000a_[File Paths]_x000d__x000a_WorkingDirectory=C:\EQUIS\DLWIN_x000d__x000a_DownLoader=C 3 2 5 3 2" xfId="36410" xr:uid="{00000000-0005-0000-0000-0000328E0000}"/>
    <cellStyle name="fo]_x000d__x000a_UserName=Murat Zelef_x000d__x000a_UserCompany=Bumerang_x000d__x000a__x000d__x000a_[File Paths]_x000d__x000a_WorkingDirectory=C:\EQUIS\DLWIN_x000d__x000a_DownLoader=C 3 2 5 3 2 2" xfId="36411" xr:uid="{00000000-0005-0000-0000-0000338E0000}"/>
    <cellStyle name="fo]_x000d__x000a_UserName=Murat Zelef_x000d__x000a_UserCompany=Bumerang_x000d__x000a__x000d__x000a_[File Paths]_x000d__x000a_WorkingDirectory=C:\EQUIS\DLWIN_x000d__x000a_DownLoader=C 3 2 5 3 3" xfId="36412" xr:uid="{00000000-0005-0000-0000-0000348E0000}"/>
    <cellStyle name="fo]_x000d__x000a_UserName=Murat Zelef_x000d__x000a_UserCompany=Bumerang_x000d__x000a__x000d__x000a_[File Paths]_x000d__x000a_WorkingDirectory=C:\EQUIS\DLWIN_x000d__x000a_DownLoader=C 3 2 5 3 4" xfId="36413" xr:uid="{00000000-0005-0000-0000-0000358E0000}"/>
    <cellStyle name="fo]_x000d__x000a_UserName=Murat Zelef_x000d__x000a_UserCompany=Bumerang_x000d__x000a__x000d__x000a_[File Paths]_x000d__x000a_WorkingDirectory=C:\EQUIS\DLWIN_x000d__x000a_DownLoader=C 3 2 5 4" xfId="36414" xr:uid="{00000000-0005-0000-0000-0000368E0000}"/>
    <cellStyle name="fo]_x000d__x000a_UserName=Murat Zelef_x000d__x000a_UserCompany=Bumerang_x000d__x000a__x000d__x000a_[File Paths]_x000d__x000a_WorkingDirectory=C:\EQUIS\DLWIN_x000d__x000a_DownLoader=C 3 2 5 4 2" xfId="36415" xr:uid="{00000000-0005-0000-0000-0000378E0000}"/>
    <cellStyle name="fo]_x000d__x000a_UserName=Murat Zelef_x000d__x000a_UserCompany=Bumerang_x000d__x000a__x000d__x000a_[File Paths]_x000d__x000a_WorkingDirectory=C:\EQUIS\DLWIN_x000d__x000a_DownLoader=C 3 2 5 5" xfId="36416" xr:uid="{00000000-0005-0000-0000-0000388E0000}"/>
    <cellStyle name="fo]_x000d__x000a_UserName=Murat Zelef_x000d__x000a_UserCompany=Bumerang_x000d__x000a__x000d__x000a_[File Paths]_x000d__x000a_WorkingDirectory=C:\EQUIS\DLWIN_x000d__x000a_DownLoader=C 3 2 5 6" xfId="36417" xr:uid="{00000000-0005-0000-0000-0000398E0000}"/>
    <cellStyle name="fo]_x000d__x000a_UserName=Murat Zelef_x000d__x000a_UserCompany=Bumerang_x000d__x000a__x000d__x000a_[File Paths]_x000d__x000a_WorkingDirectory=C:\EQUIS\DLWIN_x000d__x000a_DownLoader=C 3 2 6" xfId="36418" xr:uid="{00000000-0005-0000-0000-00003A8E0000}"/>
    <cellStyle name="fo]_x000d__x000a_UserName=Murat Zelef_x000d__x000a_UserCompany=Bumerang_x000d__x000a__x000d__x000a_[File Paths]_x000d__x000a_WorkingDirectory=C:\EQUIS\DLWIN_x000d__x000a_DownLoader=C 3 2 6 2" xfId="36419" xr:uid="{00000000-0005-0000-0000-00003B8E0000}"/>
    <cellStyle name="fo]_x000d__x000a_UserName=Murat Zelef_x000d__x000a_UserCompany=Bumerang_x000d__x000a__x000d__x000a_[File Paths]_x000d__x000a_WorkingDirectory=C:\EQUIS\DLWIN_x000d__x000a_DownLoader=C 3 2 6 2 2" xfId="36420" xr:uid="{00000000-0005-0000-0000-00003C8E0000}"/>
    <cellStyle name="fo]_x000d__x000a_UserName=Murat Zelef_x000d__x000a_UserCompany=Bumerang_x000d__x000a__x000d__x000a_[File Paths]_x000d__x000a_WorkingDirectory=C:\EQUIS\DLWIN_x000d__x000a_DownLoader=C 3 2 6 2 2 2" xfId="36421" xr:uid="{00000000-0005-0000-0000-00003D8E0000}"/>
    <cellStyle name="fo]_x000d__x000a_UserName=Murat Zelef_x000d__x000a_UserCompany=Bumerang_x000d__x000a__x000d__x000a_[File Paths]_x000d__x000a_WorkingDirectory=C:\EQUIS\DLWIN_x000d__x000a_DownLoader=C 3 2 6 2 3" xfId="36422" xr:uid="{00000000-0005-0000-0000-00003E8E0000}"/>
    <cellStyle name="fo]_x000d__x000a_UserName=Murat Zelef_x000d__x000a_UserCompany=Bumerang_x000d__x000a__x000d__x000a_[File Paths]_x000d__x000a_WorkingDirectory=C:\EQUIS\DLWIN_x000d__x000a_DownLoader=C 3 2 6 2 4" xfId="36423" xr:uid="{00000000-0005-0000-0000-00003F8E0000}"/>
    <cellStyle name="fo]_x000d__x000a_UserName=Murat Zelef_x000d__x000a_UserCompany=Bumerang_x000d__x000a__x000d__x000a_[File Paths]_x000d__x000a_WorkingDirectory=C:\EQUIS\DLWIN_x000d__x000a_DownLoader=C 3 2 6 3" xfId="36424" xr:uid="{00000000-0005-0000-0000-0000408E0000}"/>
    <cellStyle name="fo]_x000d__x000a_UserName=Murat Zelef_x000d__x000a_UserCompany=Bumerang_x000d__x000a__x000d__x000a_[File Paths]_x000d__x000a_WorkingDirectory=C:\EQUIS\DLWIN_x000d__x000a_DownLoader=C 3 2 6 3 2" xfId="36425" xr:uid="{00000000-0005-0000-0000-0000418E0000}"/>
    <cellStyle name="fo]_x000d__x000a_UserName=Murat Zelef_x000d__x000a_UserCompany=Bumerang_x000d__x000a__x000d__x000a_[File Paths]_x000d__x000a_WorkingDirectory=C:\EQUIS\DLWIN_x000d__x000a_DownLoader=C 3 2 6 3 2 2" xfId="36426" xr:uid="{00000000-0005-0000-0000-0000428E0000}"/>
    <cellStyle name="fo]_x000d__x000a_UserName=Murat Zelef_x000d__x000a_UserCompany=Bumerang_x000d__x000a__x000d__x000a_[File Paths]_x000d__x000a_WorkingDirectory=C:\EQUIS\DLWIN_x000d__x000a_DownLoader=C 3 2 6 3 3" xfId="36427" xr:uid="{00000000-0005-0000-0000-0000438E0000}"/>
    <cellStyle name="fo]_x000d__x000a_UserName=Murat Zelef_x000d__x000a_UserCompany=Bumerang_x000d__x000a__x000d__x000a_[File Paths]_x000d__x000a_WorkingDirectory=C:\EQUIS\DLWIN_x000d__x000a_DownLoader=C 3 2 6 3 4" xfId="36428" xr:uid="{00000000-0005-0000-0000-0000448E0000}"/>
    <cellStyle name="fo]_x000d__x000a_UserName=Murat Zelef_x000d__x000a_UserCompany=Bumerang_x000d__x000a__x000d__x000a_[File Paths]_x000d__x000a_WorkingDirectory=C:\EQUIS\DLWIN_x000d__x000a_DownLoader=C 3 2 6 4" xfId="36429" xr:uid="{00000000-0005-0000-0000-0000458E0000}"/>
    <cellStyle name="fo]_x000d__x000a_UserName=Murat Zelef_x000d__x000a_UserCompany=Bumerang_x000d__x000a__x000d__x000a_[File Paths]_x000d__x000a_WorkingDirectory=C:\EQUIS\DLWIN_x000d__x000a_DownLoader=C 3 2 6 4 2" xfId="36430" xr:uid="{00000000-0005-0000-0000-0000468E0000}"/>
    <cellStyle name="fo]_x000d__x000a_UserName=Murat Zelef_x000d__x000a_UserCompany=Bumerang_x000d__x000a__x000d__x000a_[File Paths]_x000d__x000a_WorkingDirectory=C:\EQUIS\DLWIN_x000d__x000a_DownLoader=C 3 2 6 5" xfId="36431" xr:uid="{00000000-0005-0000-0000-0000478E0000}"/>
    <cellStyle name="fo]_x000d__x000a_UserName=Murat Zelef_x000d__x000a_UserCompany=Bumerang_x000d__x000a__x000d__x000a_[File Paths]_x000d__x000a_WorkingDirectory=C:\EQUIS\DLWIN_x000d__x000a_DownLoader=C 3 2 6 6" xfId="36432" xr:uid="{00000000-0005-0000-0000-0000488E0000}"/>
    <cellStyle name="fo]_x000d__x000a_UserName=Murat Zelef_x000d__x000a_UserCompany=Bumerang_x000d__x000a__x000d__x000a_[File Paths]_x000d__x000a_WorkingDirectory=C:\EQUIS\DLWIN_x000d__x000a_DownLoader=C 3 2 7" xfId="36433" xr:uid="{00000000-0005-0000-0000-0000498E0000}"/>
    <cellStyle name="fo]_x000d__x000a_UserName=Murat Zelef_x000d__x000a_UserCompany=Bumerang_x000d__x000a__x000d__x000a_[File Paths]_x000d__x000a_WorkingDirectory=C:\EQUIS\DLWIN_x000d__x000a_DownLoader=C 3 2 7 2" xfId="36434" xr:uid="{00000000-0005-0000-0000-00004A8E0000}"/>
    <cellStyle name="fo]_x000d__x000a_UserName=Murat Zelef_x000d__x000a_UserCompany=Bumerang_x000d__x000a__x000d__x000a_[File Paths]_x000d__x000a_WorkingDirectory=C:\EQUIS\DLWIN_x000d__x000a_DownLoader=C 3 2 7 2 2" xfId="36435" xr:uid="{00000000-0005-0000-0000-00004B8E0000}"/>
    <cellStyle name="fo]_x000d__x000a_UserName=Murat Zelef_x000d__x000a_UserCompany=Bumerang_x000d__x000a__x000d__x000a_[File Paths]_x000d__x000a_WorkingDirectory=C:\EQUIS\DLWIN_x000d__x000a_DownLoader=C 3 2 7 3" xfId="36436" xr:uid="{00000000-0005-0000-0000-00004C8E0000}"/>
    <cellStyle name="fo]_x000d__x000a_UserName=Murat Zelef_x000d__x000a_UserCompany=Bumerang_x000d__x000a__x000d__x000a_[File Paths]_x000d__x000a_WorkingDirectory=C:\EQUIS\DLWIN_x000d__x000a_DownLoader=C 3 2 7 4" xfId="36437" xr:uid="{00000000-0005-0000-0000-00004D8E0000}"/>
    <cellStyle name="fo]_x000d__x000a_UserName=Murat Zelef_x000d__x000a_UserCompany=Bumerang_x000d__x000a__x000d__x000a_[File Paths]_x000d__x000a_WorkingDirectory=C:\EQUIS\DLWIN_x000d__x000a_DownLoader=C 3 2 8" xfId="36438" xr:uid="{00000000-0005-0000-0000-00004E8E0000}"/>
    <cellStyle name="fo]_x000d__x000a_UserName=Murat Zelef_x000d__x000a_UserCompany=Bumerang_x000d__x000a__x000d__x000a_[File Paths]_x000d__x000a_WorkingDirectory=C:\EQUIS\DLWIN_x000d__x000a_DownLoader=C 3 2 8 2" xfId="36439" xr:uid="{00000000-0005-0000-0000-00004F8E0000}"/>
    <cellStyle name="fo]_x000d__x000a_UserName=Murat Zelef_x000d__x000a_UserCompany=Bumerang_x000d__x000a__x000d__x000a_[File Paths]_x000d__x000a_WorkingDirectory=C:\EQUIS\DLWIN_x000d__x000a_DownLoader=C 3 2 8 2 2" xfId="36440" xr:uid="{00000000-0005-0000-0000-0000508E0000}"/>
    <cellStyle name="fo]_x000d__x000a_UserName=Murat Zelef_x000d__x000a_UserCompany=Bumerang_x000d__x000a__x000d__x000a_[File Paths]_x000d__x000a_WorkingDirectory=C:\EQUIS\DLWIN_x000d__x000a_DownLoader=C 3 2 8 3" xfId="36441" xr:uid="{00000000-0005-0000-0000-0000518E0000}"/>
    <cellStyle name="fo]_x000d__x000a_UserName=Murat Zelef_x000d__x000a_UserCompany=Bumerang_x000d__x000a__x000d__x000a_[File Paths]_x000d__x000a_WorkingDirectory=C:\EQUIS\DLWIN_x000d__x000a_DownLoader=C 3 2 8 4" xfId="36442" xr:uid="{00000000-0005-0000-0000-0000528E0000}"/>
    <cellStyle name="fo]_x000d__x000a_UserName=Murat Zelef_x000d__x000a_UserCompany=Bumerang_x000d__x000a__x000d__x000a_[File Paths]_x000d__x000a_WorkingDirectory=C:\EQUIS\DLWIN_x000d__x000a_DownLoader=C 3 2 9" xfId="36443" xr:uid="{00000000-0005-0000-0000-0000538E0000}"/>
    <cellStyle name="fo]_x000d__x000a_UserName=Murat Zelef_x000d__x000a_UserCompany=Bumerang_x000d__x000a__x000d__x000a_[File Paths]_x000d__x000a_WorkingDirectory=C:\EQUIS\DLWIN_x000d__x000a_DownLoader=C 3 2 9 2" xfId="36444" xr:uid="{00000000-0005-0000-0000-0000548E0000}"/>
    <cellStyle name="fo]_x000d__x000a_UserName=Murat Zelef_x000d__x000a_UserCompany=Bumerang_x000d__x000a__x000d__x000a_[File Paths]_x000d__x000a_WorkingDirectory=C:\EQUIS\DLWIN_x000d__x000a_DownLoader=C 3 2_8760 to TOD Calc_Template" xfId="36445" xr:uid="{00000000-0005-0000-0000-0000558E0000}"/>
    <cellStyle name="fo]_x000d__x000a_UserName=Murat Zelef_x000d__x000a_UserCompany=Bumerang_x000d__x000a__x000d__x000a_[File Paths]_x000d__x000a_WorkingDirectory=C:\EQUIS\DLWIN_x000d__x000a_DownLoader=C 3 3" xfId="36446" xr:uid="{00000000-0005-0000-0000-0000568E0000}"/>
    <cellStyle name="fo]_x000d__x000a_UserName=Murat Zelef_x000d__x000a_UserCompany=Bumerang_x000d__x000a__x000d__x000a_[File Paths]_x000d__x000a_WorkingDirectory=C:\EQUIS\DLWIN_x000d__x000a_DownLoader=C 3 3 10" xfId="36447" xr:uid="{00000000-0005-0000-0000-0000578E0000}"/>
    <cellStyle name="fo]_x000d__x000a_UserName=Murat Zelef_x000d__x000a_UserCompany=Bumerang_x000d__x000a__x000d__x000a_[File Paths]_x000d__x000a_WorkingDirectory=C:\EQUIS\DLWIN_x000d__x000a_DownLoader=C 3 3 11" xfId="36448" xr:uid="{00000000-0005-0000-0000-0000588E0000}"/>
    <cellStyle name="fo]_x000d__x000a_UserName=Murat Zelef_x000d__x000a_UserCompany=Bumerang_x000d__x000a__x000d__x000a_[File Paths]_x000d__x000a_WorkingDirectory=C:\EQUIS\DLWIN_x000d__x000a_DownLoader=C 3 3 2" xfId="36449" xr:uid="{00000000-0005-0000-0000-0000598E0000}"/>
    <cellStyle name="fo]_x000d__x000a_UserName=Murat Zelef_x000d__x000a_UserCompany=Bumerang_x000d__x000a__x000d__x000a_[File Paths]_x000d__x000a_WorkingDirectory=C:\EQUIS\DLWIN_x000d__x000a_DownLoader=C 3 3 2 10" xfId="36450" xr:uid="{00000000-0005-0000-0000-00005A8E0000}"/>
    <cellStyle name="fo]_x000d__x000a_UserName=Murat Zelef_x000d__x000a_UserCompany=Bumerang_x000d__x000a__x000d__x000a_[File Paths]_x000d__x000a_WorkingDirectory=C:\EQUIS\DLWIN_x000d__x000a_DownLoader=C 3 3 2 2" xfId="36451" xr:uid="{00000000-0005-0000-0000-00005B8E0000}"/>
    <cellStyle name="fo]_x000d__x000a_UserName=Murat Zelef_x000d__x000a_UserCompany=Bumerang_x000d__x000a__x000d__x000a_[File Paths]_x000d__x000a_WorkingDirectory=C:\EQUIS\DLWIN_x000d__x000a_DownLoader=C 3 3 2 2 2" xfId="36452" xr:uid="{00000000-0005-0000-0000-00005C8E0000}"/>
    <cellStyle name="fo]_x000d__x000a_UserName=Murat Zelef_x000d__x000a_UserCompany=Bumerang_x000d__x000a__x000d__x000a_[File Paths]_x000d__x000a_WorkingDirectory=C:\EQUIS\DLWIN_x000d__x000a_DownLoader=C 3 3 2 2 2 2" xfId="36453" xr:uid="{00000000-0005-0000-0000-00005D8E0000}"/>
    <cellStyle name="fo]_x000d__x000a_UserName=Murat Zelef_x000d__x000a_UserCompany=Bumerang_x000d__x000a__x000d__x000a_[File Paths]_x000d__x000a_WorkingDirectory=C:\EQUIS\DLWIN_x000d__x000a_DownLoader=C 3 3 2 2 2 2 2" xfId="36454" xr:uid="{00000000-0005-0000-0000-00005E8E0000}"/>
    <cellStyle name="fo]_x000d__x000a_UserName=Murat Zelef_x000d__x000a_UserCompany=Bumerang_x000d__x000a__x000d__x000a_[File Paths]_x000d__x000a_WorkingDirectory=C:\EQUIS\DLWIN_x000d__x000a_DownLoader=C 3 3 2 2 2 3" xfId="36455" xr:uid="{00000000-0005-0000-0000-00005F8E0000}"/>
    <cellStyle name="fo]_x000d__x000a_UserName=Murat Zelef_x000d__x000a_UserCompany=Bumerang_x000d__x000a__x000d__x000a_[File Paths]_x000d__x000a_WorkingDirectory=C:\EQUIS\DLWIN_x000d__x000a_DownLoader=C 3 3 2 2 2 4" xfId="36456" xr:uid="{00000000-0005-0000-0000-0000608E0000}"/>
    <cellStyle name="fo]_x000d__x000a_UserName=Murat Zelef_x000d__x000a_UserCompany=Bumerang_x000d__x000a__x000d__x000a_[File Paths]_x000d__x000a_WorkingDirectory=C:\EQUIS\DLWIN_x000d__x000a_DownLoader=C 3 3 2 2 3" xfId="36457" xr:uid="{00000000-0005-0000-0000-0000618E0000}"/>
    <cellStyle name="fo]_x000d__x000a_UserName=Murat Zelef_x000d__x000a_UserCompany=Bumerang_x000d__x000a__x000d__x000a_[File Paths]_x000d__x000a_WorkingDirectory=C:\EQUIS\DLWIN_x000d__x000a_DownLoader=C 3 3 2 2 3 2" xfId="36458" xr:uid="{00000000-0005-0000-0000-0000628E0000}"/>
    <cellStyle name="fo]_x000d__x000a_UserName=Murat Zelef_x000d__x000a_UserCompany=Bumerang_x000d__x000a__x000d__x000a_[File Paths]_x000d__x000a_WorkingDirectory=C:\EQUIS\DLWIN_x000d__x000a_DownLoader=C 3 3 2 2 3 2 2" xfId="36459" xr:uid="{00000000-0005-0000-0000-0000638E0000}"/>
    <cellStyle name="fo]_x000d__x000a_UserName=Murat Zelef_x000d__x000a_UserCompany=Bumerang_x000d__x000a__x000d__x000a_[File Paths]_x000d__x000a_WorkingDirectory=C:\EQUIS\DLWIN_x000d__x000a_DownLoader=C 3 3 2 2 3 3" xfId="36460" xr:uid="{00000000-0005-0000-0000-0000648E0000}"/>
    <cellStyle name="fo]_x000d__x000a_UserName=Murat Zelef_x000d__x000a_UserCompany=Bumerang_x000d__x000a__x000d__x000a_[File Paths]_x000d__x000a_WorkingDirectory=C:\EQUIS\DLWIN_x000d__x000a_DownLoader=C 3 3 2 2 3 4" xfId="36461" xr:uid="{00000000-0005-0000-0000-0000658E0000}"/>
    <cellStyle name="fo]_x000d__x000a_UserName=Murat Zelef_x000d__x000a_UserCompany=Bumerang_x000d__x000a__x000d__x000a_[File Paths]_x000d__x000a_WorkingDirectory=C:\EQUIS\DLWIN_x000d__x000a_DownLoader=C 3 3 2 2 4" xfId="36462" xr:uid="{00000000-0005-0000-0000-0000668E0000}"/>
    <cellStyle name="fo]_x000d__x000a_UserName=Murat Zelef_x000d__x000a_UserCompany=Bumerang_x000d__x000a__x000d__x000a_[File Paths]_x000d__x000a_WorkingDirectory=C:\EQUIS\DLWIN_x000d__x000a_DownLoader=C 3 3 2 2 4 2" xfId="36463" xr:uid="{00000000-0005-0000-0000-0000678E0000}"/>
    <cellStyle name="fo]_x000d__x000a_UserName=Murat Zelef_x000d__x000a_UserCompany=Bumerang_x000d__x000a__x000d__x000a_[File Paths]_x000d__x000a_WorkingDirectory=C:\EQUIS\DLWIN_x000d__x000a_DownLoader=C 3 3 2 2 5" xfId="36464" xr:uid="{00000000-0005-0000-0000-0000688E0000}"/>
    <cellStyle name="fo]_x000d__x000a_UserName=Murat Zelef_x000d__x000a_UserCompany=Bumerang_x000d__x000a__x000d__x000a_[File Paths]_x000d__x000a_WorkingDirectory=C:\EQUIS\DLWIN_x000d__x000a_DownLoader=C 3 3 2 2 6" xfId="36465" xr:uid="{00000000-0005-0000-0000-0000698E0000}"/>
    <cellStyle name="fo]_x000d__x000a_UserName=Murat Zelef_x000d__x000a_UserCompany=Bumerang_x000d__x000a__x000d__x000a_[File Paths]_x000d__x000a_WorkingDirectory=C:\EQUIS\DLWIN_x000d__x000a_DownLoader=C 3 3 2 3" xfId="36466" xr:uid="{00000000-0005-0000-0000-00006A8E0000}"/>
    <cellStyle name="fo]_x000d__x000a_UserName=Murat Zelef_x000d__x000a_UserCompany=Bumerang_x000d__x000a__x000d__x000a_[File Paths]_x000d__x000a_WorkingDirectory=C:\EQUIS\DLWIN_x000d__x000a_DownLoader=C 3 3 2 3 2" xfId="36467" xr:uid="{00000000-0005-0000-0000-00006B8E0000}"/>
    <cellStyle name="fo]_x000d__x000a_UserName=Murat Zelef_x000d__x000a_UserCompany=Bumerang_x000d__x000a__x000d__x000a_[File Paths]_x000d__x000a_WorkingDirectory=C:\EQUIS\DLWIN_x000d__x000a_DownLoader=C 3 3 2 3 2 2" xfId="36468" xr:uid="{00000000-0005-0000-0000-00006C8E0000}"/>
    <cellStyle name="fo]_x000d__x000a_UserName=Murat Zelef_x000d__x000a_UserCompany=Bumerang_x000d__x000a__x000d__x000a_[File Paths]_x000d__x000a_WorkingDirectory=C:\EQUIS\DLWIN_x000d__x000a_DownLoader=C 3 3 2 3 2 2 2" xfId="36469" xr:uid="{00000000-0005-0000-0000-00006D8E0000}"/>
    <cellStyle name="fo]_x000d__x000a_UserName=Murat Zelef_x000d__x000a_UserCompany=Bumerang_x000d__x000a__x000d__x000a_[File Paths]_x000d__x000a_WorkingDirectory=C:\EQUIS\DLWIN_x000d__x000a_DownLoader=C 3 3 2 3 2 3" xfId="36470" xr:uid="{00000000-0005-0000-0000-00006E8E0000}"/>
    <cellStyle name="fo]_x000d__x000a_UserName=Murat Zelef_x000d__x000a_UserCompany=Bumerang_x000d__x000a__x000d__x000a_[File Paths]_x000d__x000a_WorkingDirectory=C:\EQUIS\DLWIN_x000d__x000a_DownLoader=C 3 3 2 3 2 4" xfId="36471" xr:uid="{00000000-0005-0000-0000-00006F8E0000}"/>
    <cellStyle name="fo]_x000d__x000a_UserName=Murat Zelef_x000d__x000a_UserCompany=Bumerang_x000d__x000a__x000d__x000a_[File Paths]_x000d__x000a_WorkingDirectory=C:\EQUIS\DLWIN_x000d__x000a_DownLoader=C 3 3 2 3 3" xfId="36472" xr:uid="{00000000-0005-0000-0000-0000708E0000}"/>
    <cellStyle name="fo]_x000d__x000a_UserName=Murat Zelef_x000d__x000a_UserCompany=Bumerang_x000d__x000a__x000d__x000a_[File Paths]_x000d__x000a_WorkingDirectory=C:\EQUIS\DLWIN_x000d__x000a_DownLoader=C 3 3 2 3 3 2" xfId="36473" xr:uid="{00000000-0005-0000-0000-0000718E0000}"/>
    <cellStyle name="fo]_x000d__x000a_UserName=Murat Zelef_x000d__x000a_UserCompany=Bumerang_x000d__x000a__x000d__x000a_[File Paths]_x000d__x000a_WorkingDirectory=C:\EQUIS\DLWIN_x000d__x000a_DownLoader=C 3 3 2 3 3 2 2" xfId="36474" xr:uid="{00000000-0005-0000-0000-0000728E0000}"/>
    <cellStyle name="fo]_x000d__x000a_UserName=Murat Zelef_x000d__x000a_UserCompany=Bumerang_x000d__x000a__x000d__x000a_[File Paths]_x000d__x000a_WorkingDirectory=C:\EQUIS\DLWIN_x000d__x000a_DownLoader=C 3 3 2 3 3 3" xfId="36475" xr:uid="{00000000-0005-0000-0000-0000738E0000}"/>
    <cellStyle name="fo]_x000d__x000a_UserName=Murat Zelef_x000d__x000a_UserCompany=Bumerang_x000d__x000a__x000d__x000a_[File Paths]_x000d__x000a_WorkingDirectory=C:\EQUIS\DLWIN_x000d__x000a_DownLoader=C 3 3 2 3 3 4" xfId="36476" xr:uid="{00000000-0005-0000-0000-0000748E0000}"/>
    <cellStyle name="fo]_x000d__x000a_UserName=Murat Zelef_x000d__x000a_UserCompany=Bumerang_x000d__x000a__x000d__x000a_[File Paths]_x000d__x000a_WorkingDirectory=C:\EQUIS\DLWIN_x000d__x000a_DownLoader=C 3 3 2 3 4" xfId="36477" xr:uid="{00000000-0005-0000-0000-0000758E0000}"/>
    <cellStyle name="fo]_x000d__x000a_UserName=Murat Zelef_x000d__x000a_UserCompany=Bumerang_x000d__x000a__x000d__x000a_[File Paths]_x000d__x000a_WorkingDirectory=C:\EQUIS\DLWIN_x000d__x000a_DownLoader=C 3 3 2 3 4 2" xfId="36478" xr:uid="{00000000-0005-0000-0000-0000768E0000}"/>
    <cellStyle name="fo]_x000d__x000a_UserName=Murat Zelef_x000d__x000a_UserCompany=Bumerang_x000d__x000a__x000d__x000a_[File Paths]_x000d__x000a_WorkingDirectory=C:\EQUIS\DLWIN_x000d__x000a_DownLoader=C 3 3 2 3 5" xfId="36479" xr:uid="{00000000-0005-0000-0000-0000778E0000}"/>
    <cellStyle name="fo]_x000d__x000a_UserName=Murat Zelef_x000d__x000a_UserCompany=Bumerang_x000d__x000a__x000d__x000a_[File Paths]_x000d__x000a_WorkingDirectory=C:\EQUIS\DLWIN_x000d__x000a_DownLoader=C 3 3 2 3 6" xfId="36480" xr:uid="{00000000-0005-0000-0000-0000788E0000}"/>
    <cellStyle name="fo]_x000d__x000a_UserName=Murat Zelef_x000d__x000a_UserCompany=Bumerang_x000d__x000a__x000d__x000a_[File Paths]_x000d__x000a_WorkingDirectory=C:\EQUIS\DLWIN_x000d__x000a_DownLoader=C 3 3 2 4" xfId="36481" xr:uid="{00000000-0005-0000-0000-0000798E0000}"/>
    <cellStyle name="fo]_x000d__x000a_UserName=Murat Zelef_x000d__x000a_UserCompany=Bumerang_x000d__x000a__x000d__x000a_[File Paths]_x000d__x000a_WorkingDirectory=C:\EQUIS\DLWIN_x000d__x000a_DownLoader=C 3 3 2 4 2" xfId="36482" xr:uid="{00000000-0005-0000-0000-00007A8E0000}"/>
    <cellStyle name="fo]_x000d__x000a_UserName=Murat Zelef_x000d__x000a_UserCompany=Bumerang_x000d__x000a__x000d__x000a_[File Paths]_x000d__x000a_WorkingDirectory=C:\EQUIS\DLWIN_x000d__x000a_DownLoader=C 3 3 2 4 2 2" xfId="36483" xr:uid="{00000000-0005-0000-0000-00007B8E0000}"/>
    <cellStyle name="fo]_x000d__x000a_UserName=Murat Zelef_x000d__x000a_UserCompany=Bumerang_x000d__x000a__x000d__x000a_[File Paths]_x000d__x000a_WorkingDirectory=C:\EQUIS\DLWIN_x000d__x000a_DownLoader=C 3 3 2 4 2 2 2" xfId="36484" xr:uid="{00000000-0005-0000-0000-00007C8E0000}"/>
    <cellStyle name="fo]_x000d__x000a_UserName=Murat Zelef_x000d__x000a_UserCompany=Bumerang_x000d__x000a__x000d__x000a_[File Paths]_x000d__x000a_WorkingDirectory=C:\EQUIS\DLWIN_x000d__x000a_DownLoader=C 3 3 2 4 2 3" xfId="36485" xr:uid="{00000000-0005-0000-0000-00007D8E0000}"/>
    <cellStyle name="fo]_x000d__x000a_UserName=Murat Zelef_x000d__x000a_UserCompany=Bumerang_x000d__x000a__x000d__x000a_[File Paths]_x000d__x000a_WorkingDirectory=C:\EQUIS\DLWIN_x000d__x000a_DownLoader=C 3 3 2 4 2 4" xfId="36486" xr:uid="{00000000-0005-0000-0000-00007E8E0000}"/>
    <cellStyle name="fo]_x000d__x000a_UserName=Murat Zelef_x000d__x000a_UserCompany=Bumerang_x000d__x000a__x000d__x000a_[File Paths]_x000d__x000a_WorkingDirectory=C:\EQUIS\DLWIN_x000d__x000a_DownLoader=C 3 3 2 4 3" xfId="36487" xr:uid="{00000000-0005-0000-0000-00007F8E0000}"/>
    <cellStyle name="fo]_x000d__x000a_UserName=Murat Zelef_x000d__x000a_UserCompany=Bumerang_x000d__x000a__x000d__x000a_[File Paths]_x000d__x000a_WorkingDirectory=C:\EQUIS\DLWIN_x000d__x000a_DownLoader=C 3 3 2 4 3 2" xfId="36488" xr:uid="{00000000-0005-0000-0000-0000808E0000}"/>
    <cellStyle name="fo]_x000d__x000a_UserName=Murat Zelef_x000d__x000a_UserCompany=Bumerang_x000d__x000a__x000d__x000a_[File Paths]_x000d__x000a_WorkingDirectory=C:\EQUIS\DLWIN_x000d__x000a_DownLoader=C 3 3 2 4 3 2 2" xfId="36489" xr:uid="{00000000-0005-0000-0000-0000818E0000}"/>
    <cellStyle name="fo]_x000d__x000a_UserName=Murat Zelef_x000d__x000a_UserCompany=Bumerang_x000d__x000a__x000d__x000a_[File Paths]_x000d__x000a_WorkingDirectory=C:\EQUIS\DLWIN_x000d__x000a_DownLoader=C 3 3 2 4 3 3" xfId="36490" xr:uid="{00000000-0005-0000-0000-0000828E0000}"/>
    <cellStyle name="fo]_x000d__x000a_UserName=Murat Zelef_x000d__x000a_UserCompany=Bumerang_x000d__x000a__x000d__x000a_[File Paths]_x000d__x000a_WorkingDirectory=C:\EQUIS\DLWIN_x000d__x000a_DownLoader=C 3 3 2 4 3 4" xfId="36491" xr:uid="{00000000-0005-0000-0000-0000838E0000}"/>
    <cellStyle name="fo]_x000d__x000a_UserName=Murat Zelef_x000d__x000a_UserCompany=Bumerang_x000d__x000a__x000d__x000a_[File Paths]_x000d__x000a_WorkingDirectory=C:\EQUIS\DLWIN_x000d__x000a_DownLoader=C 3 3 2 4 4" xfId="36492" xr:uid="{00000000-0005-0000-0000-0000848E0000}"/>
    <cellStyle name="fo]_x000d__x000a_UserName=Murat Zelef_x000d__x000a_UserCompany=Bumerang_x000d__x000a__x000d__x000a_[File Paths]_x000d__x000a_WorkingDirectory=C:\EQUIS\DLWIN_x000d__x000a_DownLoader=C 3 3 2 4 4 2" xfId="36493" xr:uid="{00000000-0005-0000-0000-0000858E0000}"/>
    <cellStyle name="fo]_x000d__x000a_UserName=Murat Zelef_x000d__x000a_UserCompany=Bumerang_x000d__x000a__x000d__x000a_[File Paths]_x000d__x000a_WorkingDirectory=C:\EQUIS\DLWIN_x000d__x000a_DownLoader=C 3 3 2 4 5" xfId="36494" xr:uid="{00000000-0005-0000-0000-0000868E0000}"/>
    <cellStyle name="fo]_x000d__x000a_UserName=Murat Zelef_x000d__x000a_UserCompany=Bumerang_x000d__x000a__x000d__x000a_[File Paths]_x000d__x000a_WorkingDirectory=C:\EQUIS\DLWIN_x000d__x000a_DownLoader=C 3 3 2 4 6" xfId="36495" xr:uid="{00000000-0005-0000-0000-0000878E0000}"/>
    <cellStyle name="fo]_x000d__x000a_UserName=Murat Zelef_x000d__x000a_UserCompany=Bumerang_x000d__x000a__x000d__x000a_[File Paths]_x000d__x000a_WorkingDirectory=C:\EQUIS\DLWIN_x000d__x000a_DownLoader=C 3 3 2 5" xfId="36496" xr:uid="{00000000-0005-0000-0000-0000888E0000}"/>
    <cellStyle name="fo]_x000d__x000a_UserName=Murat Zelef_x000d__x000a_UserCompany=Bumerang_x000d__x000a__x000d__x000a_[File Paths]_x000d__x000a_WorkingDirectory=C:\EQUIS\DLWIN_x000d__x000a_DownLoader=C 3 3 2 5 2" xfId="36497" xr:uid="{00000000-0005-0000-0000-0000898E0000}"/>
    <cellStyle name="fo]_x000d__x000a_UserName=Murat Zelef_x000d__x000a_UserCompany=Bumerang_x000d__x000a__x000d__x000a_[File Paths]_x000d__x000a_WorkingDirectory=C:\EQUIS\DLWIN_x000d__x000a_DownLoader=C 3 3 2 5 2 2" xfId="36498" xr:uid="{00000000-0005-0000-0000-00008A8E0000}"/>
    <cellStyle name="fo]_x000d__x000a_UserName=Murat Zelef_x000d__x000a_UserCompany=Bumerang_x000d__x000a__x000d__x000a_[File Paths]_x000d__x000a_WorkingDirectory=C:\EQUIS\DLWIN_x000d__x000a_DownLoader=C 3 3 2 5 2 2 2" xfId="36499" xr:uid="{00000000-0005-0000-0000-00008B8E0000}"/>
    <cellStyle name="fo]_x000d__x000a_UserName=Murat Zelef_x000d__x000a_UserCompany=Bumerang_x000d__x000a__x000d__x000a_[File Paths]_x000d__x000a_WorkingDirectory=C:\EQUIS\DLWIN_x000d__x000a_DownLoader=C 3 3 2 5 2 3" xfId="36500" xr:uid="{00000000-0005-0000-0000-00008C8E0000}"/>
    <cellStyle name="fo]_x000d__x000a_UserName=Murat Zelef_x000d__x000a_UserCompany=Bumerang_x000d__x000a__x000d__x000a_[File Paths]_x000d__x000a_WorkingDirectory=C:\EQUIS\DLWIN_x000d__x000a_DownLoader=C 3 3 2 5 2 4" xfId="36501" xr:uid="{00000000-0005-0000-0000-00008D8E0000}"/>
    <cellStyle name="fo]_x000d__x000a_UserName=Murat Zelef_x000d__x000a_UserCompany=Bumerang_x000d__x000a__x000d__x000a_[File Paths]_x000d__x000a_WorkingDirectory=C:\EQUIS\DLWIN_x000d__x000a_DownLoader=C 3 3 2 5 3" xfId="36502" xr:uid="{00000000-0005-0000-0000-00008E8E0000}"/>
    <cellStyle name="fo]_x000d__x000a_UserName=Murat Zelef_x000d__x000a_UserCompany=Bumerang_x000d__x000a__x000d__x000a_[File Paths]_x000d__x000a_WorkingDirectory=C:\EQUIS\DLWIN_x000d__x000a_DownLoader=C 3 3 2 5 3 2" xfId="36503" xr:uid="{00000000-0005-0000-0000-00008F8E0000}"/>
    <cellStyle name="fo]_x000d__x000a_UserName=Murat Zelef_x000d__x000a_UserCompany=Bumerang_x000d__x000a__x000d__x000a_[File Paths]_x000d__x000a_WorkingDirectory=C:\EQUIS\DLWIN_x000d__x000a_DownLoader=C 3 3 2 5 3 2 2" xfId="36504" xr:uid="{00000000-0005-0000-0000-0000908E0000}"/>
    <cellStyle name="fo]_x000d__x000a_UserName=Murat Zelef_x000d__x000a_UserCompany=Bumerang_x000d__x000a__x000d__x000a_[File Paths]_x000d__x000a_WorkingDirectory=C:\EQUIS\DLWIN_x000d__x000a_DownLoader=C 3 3 2 5 3 3" xfId="36505" xr:uid="{00000000-0005-0000-0000-0000918E0000}"/>
    <cellStyle name="fo]_x000d__x000a_UserName=Murat Zelef_x000d__x000a_UserCompany=Bumerang_x000d__x000a__x000d__x000a_[File Paths]_x000d__x000a_WorkingDirectory=C:\EQUIS\DLWIN_x000d__x000a_DownLoader=C 3 3 2 5 3 4" xfId="36506" xr:uid="{00000000-0005-0000-0000-0000928E0000}"/>
    <cellStyle name="fo]_x000d__x000a_UserName=Murat Zelef_x000d__x000a_UserCompany=Bumerang_x000d__x000a__x000d__x000a_[File Paths]_x000d__x000a_WorkingDirectory=C:\EQUIS\DLWIN_x000d__x000a_DownLoader=C 3 3 2 5 4" xfId="36507" xr:uid="{00000000-0005-0000-0000-0000938E0000}"/>
    <cellStyle name="fo]_x000d__x000a_UserName=Murat Zelef_x000d__x000a_UserCompany=Bumerang_x000d__x000a__x000d__x000a_[File Paths]_x000d__x000a_WorkingDirectory=C:\EQUIS\DLWIN_x000d__x000a_DownLoader=C 3 3 2 5 4 2" xfId="36508" xr:uid="{00000000-0005-0000-0000-0000948E0000}"/>
    <cellStyle name="fo]_x000d__x000a_UserName=Murat Zelef_x000d__x000a_UserCompany=Bumerang_x000d__x000a__x000d__x000a_[File Paths]_x000d__x000a_WorkingDirectory=C:\EQUIS\DLWIN_x000d__x000a_DownLoader=C 3 3 2 5 5" xfId="36509" xr:uid="{00000000-0005-0000-0000-0000958E0000}"/>
    <cellStyle name="fo]_x000d__x000a_UserName=Murat Zelef_x000d__x000a_UserCompany=Bumerang_x000d__x000a__x000d__x000a_[File Paths]_x000d__x000a_WorkingDirectory=C:\EQUIS\DLWIN_x000d__x000a_DownLoader=C 3 3 2 5 6" xfId="36510" xr:uid="{00000000-0005-0000-0000-0000968E0000}"/>
    <cellStyle name="fo]_x000d__x000a_UserName=Murat Zelef_x000d__x000a_UserCompany=Bumerang_x000d__x000a__x000d__x000a_[File Paths]_x000d__x000a_WorkingDirectory=C:\EQUIS\DLWIN_x000d__x000a_DownLoader=C 3 3 2 6" xfId="36511" xr:uid="{00000000-0005-0000-0000-0000978E0000}"/>
    <cellStyle name="fo]_x000d__x000a_UserName=Murat Zelef_x000d__x000a_UserCompany=Bumerang_x000d__x000a__x000d__x000a_[File Paths]_x000d__x000a_WorkingDirectory=C:\EQUIS\DLWIN_x000d__x000a_DownLoader=C 3 3 2 6 2" xfId="36512" xr:uid="{00000000-0005-0000-0000-0000988E0000}"/>
    <cellStyle name="fo]_x000d__x000a_UserName=Murat Zelef_x000d__x000a_UserCompany=Bumerang_x000d__x000a__x000d__x000a_[File Paths]_x000d__x000a_WorkingDirectory=C:\EQUIS\DLWIN_x000d__x000a_DownLoader=C 3 3 2 6 2 2" xfId="36513" xr:uid="{00000000-0005-0000-0000-0000998E0000}"/>
    <cellStyle name="fo]_x000d__x000a_UserName=Murat Zelef_x000d__x000a_UserCompany=Bumerang_x000d__x000a__x000d__x000a_[File Paths]_x000d__x000a_WorkingDirectory=C:\EQUIS\DLWIN_x000d__x000a_DownLoader=C 3 3 2 6 3" xfId="36514" xr:uid="{00000000-0005-0000-0000-00009A8E0000}"/>
    <cellStyle name="fo]_x000d__x000a_UserName=Murat Zelef_x000d__x000a_UserCompany=Bumerang_x000d__x000a__x000d__x000a_[File Paths]_x000d__x000a_WorkingDirectory=C:\EQUIS\DLWIN_x000d__x000a_DownLoader=C 3 3 2 6 4" xfId="36515" xr:uid="{00000000-0005-0000-0000-00009B8E0000}"/>
    <cellStyle name="fo]_x000d__x000a_UserName=Murat Zelef_x000d__x000a_UserCompany=Bumerang_x000d__x000a__x000d__x000a_[File Paths]_x000d__x000a_WorkingDirectory=C:\EQUIS\DLWIN_x000d__x000a_DownLoader=C 3 3 2 7" xfId="36516" xr:uid="{00000000-0005-0000-0000-00009C8E0000}"/>
    <cellStyle name="fo]_x000d__x000a_UserName=Murat Zelef_x000d__x000a_UserCompany=Bumerang_x000d__x000a__x000d__x000a_[File Paths]_x000d__x000a_WorkingDirectory=C:\EQUIS\DLWIN_x000d__x000a_DownLoader=C 3 3 2 7 2" xfId="36517" xr:uid="{00000000-0005-0000-0000-00009D8E0000}"/>
    <cellStyle name="fo]_x000d__x000a_UserName=Murat Zelef_x000d__x000a_UserCompany=Bumerang_x000d__x000a__x000d__x000a_[File Paths]_x000d__x000a_WorkingDirectory=C:\EQUIS\DLWIN_x000d__x000a_DownLoader=C 3 3 2 7 2 2" xfId="36518" xr:uid="{00000000-0005-0000-0000-00009E8E0000}"/>
    <cellStyle name="fo]_x000d__x000a_UserName=Murat Zelef_x000d__x000a_UserCompany=Bumerang_x000d__x000a__x000d__x000a_[File Paths]_x000d__x000a_WorkingDirectory=C:\EQUIS\DLWIN_x000d__x000a_DownLoader=C 3 3 2 7 3" xfId="36519" xr:uid="{00000000-0005-0000-0000-00009F8E0000}"/>
    <cellStyle name="fo]_x000d__x000a_UserName=Murat Zelef_x000d__x000a_UserCompany=Bumerang_x000d__x000a__x000d__x000a_[File Paths]_x000d__x000a_WorkingDirectory=C:\EQUIS\DLWIN_x000d__x000a_DownLoader=C 3 3 2 7 4" xfId="36520" xr:uid="{00000000-0005-0000-0000-0000A08E0000}"/>
    <cellStyle name="fo]_x000d__x000a_UserName=Murat Zelef_x000d__x000a_UserCompany=Bumerang_x000d__x000a__x000d__x000a_[File Paths]_x000d__x000a_WorkingDirectory=C:\EQUIS\DLWIN_x000d__x000a_DownLoader=C 3 3 2 8" xfId="36521" xr:uid="{00000000-0005-0000-0000-0000A18E0000}"/>
    <cellStyle name="fo]_x000d__x000a_UserName=Murat Zelef_x000d__x000a_UserCompany=Bumerang_x000d__x000a__x000d__x000a_[File Paths]_x000d__x000a_WorkingDirectory=C:\EQUIS\DLWIN_x000d__x000a_DownLoader=C 3 3 2 8 2" xfId="36522" xr:uid="{00000000-0005-0000-0000-0000A28E0000}"/>
    <cellStyle name="fo]_x000d__x000a_UserName=Murat Zelef_x000d__x000a_UserCompany=Bumerang_x000d__x000a__x000d__x000a_[File Paths]_x000d__x000a_WorkingDirectory=C:\EQUIS\DLWIN_x000d__x000a_DownLoader=C 3 3 2 9" xfId="36523" xr:uid="{00000000-0005-0000-0000-0000A38E0000}"/>
    <cellStyle name="fo]_x000d__x000a_UserName=Murat Zelef_x000d__x000a_UserCompany=Bumerang_x000d__x000a__x000d__x000a_[File Paths]_x000d__x000a_WorkingDirectory=C:\EQUIS\DLWIN_x000d__x000a_DownLoader=C 3 3 2_8760 to TOD Calc_Template" xfId="36524" xr:uid="{00000000-0005-0000-0000-0000A48E0000}"/>
    <cellStyle name="fo]_x000d__x000a_UserName=Murat Zelef_x000d__x000a_UserCompany=Bumerang_x000d__x000a__x000d__x000a_[File Paths]_x000d__x000a_WorkingDirectory=C:\EQUIS\DLWIN_x000d__x000a_DownLoader=C 3 3 3" xfId="36525" xr:uid="{00000000-0005-0000-0000-0000A58E0000}"/>
    <cellStyle name="fo]_x000d__x000a_UserName=Murat Zelef_x000d__x000a_UserCompany=Bumerang_x000d__x000a__x000d__x000a_[File Paths]_x000d__x000a_WorkingDirectory=C:\EQUIS\DLWIN_x000d__x000a_DownLoader=C 3 3 3 2" xfId="36526" xr:uid="{00000000-0005-0000-0000-0000A68E0000}"/>
    <cellStyle name="fo]_x000d__x000a_UserName=Murat Zelef_x000d__x000a_UserCompany=Bumerang_x000d__x000a__x000d__x000a_[File Paths]_x000d__x000a_WorkingDirectory=C:\EQUIS\DLWIN_x000d__x000a_DownLoader=C 3 3 3 2 2" xfId="36527" xr:uid="{00000000-0005-0000-0000-0000A78E0000}"/>
    <cellStyle name="fo]_x000d__x000a_UserName=Murat Zelef_x000d__x000a_UserCompany=Bumerang_x000d__x000a__x000d__x000a_[File Paths]_x000d__x000a_WorkingDirectory=C:\EQUIS\DLWIN_x000d__x000a_DownLoader=C 3 3 3 2 2 2" xfId="36528" xr:uid="{00000000-0005-0000-0000-0000A88E0000}"/>
    <cellStyle name="fo]_x000d__x000a_UserName=Murat Zelef_x000d__x000a_UserCompany=Bumerang_x000d__x000a__x000d__x000a_[File Paths]_x000d__x000a_WorkingDirectory=C:\EQUIS\DLWIN_x000d__x000a_DownLoader=C 3 3 3 2 3" xfId="36529" xr:uid="{00000000-0005-0000-0000-0000A98E0000}"/>
    <cellStyle name="fo]_x000d__x000a_UserName=Murat Zelef_x000d__x000a_UserCompany=Bumerang_x000d__x000a__x000d__x000a_[File Paths]_x000d__x000a_WorkingDirectory=C:\EQUIS\DLWIN_x000d__x000a_DownLoader=C 3 3 3 2 4" xfId="36530" xr:uid="{00000000-0005-0000-0000-0000AA8E0000}"/>
    <cellStyle name="fo]_x000d__x000a_UserName=Murat Zelef_x000d__x000a_UserCompany=Bumerang_x000d__x000a__x000d__x000a_[File Paths]_x000d__x000a_WorkingDirectory=C:\EQUIS\DLWIN_x000d__x000a_DownLoader=C 3 3 3 3" xfId="36531" xr:uid="{00000000-0005-0000-0000-0000AB8E0000}"/>
    <cellStyle name="fo]_x000d__x000a_UserName=Murat Zelef_x000d__x000a_UserCompany=Bumerang_x000d__x000a__x000d__x000a_[File Paths]_x000d__x000a_WorkingDirectory=C:\EQUIS\DLWIN_x000d__x000a_DownLoader=C 3 3 3 3 2" xfId="36532" xr:uid="{00000000-0005-0000-0000-0000AC8E0000}"/>
    <cellStyle name="fo]_x000d__x000a_UserName=Murat Zelef_x000d__x000a_UserCompany=Bumerang_x000d__x000a__x000d__x000a_[File Paths]_x000d__x000a_WorkingDirectory=C:\EQUIS\DLWIN_x000d__x000a_DownLoader=C 3 3 3 3 2 2" xfId="36533" xr:uid="{00000000-0005-0000-0000-0000AD8E0000}"/>
    <cellStyle name="fo]_x000d__x000a_UserName=Murat Zelef_x000d__x000a_UserCompany=Bumerang_x000d__x000a__x000d__x000a_[File Paths]_x000d__x000a_WorkingDirectory=C:\EQUIS\DLWIN_x000d__x000a_DownLoader=C 3 3 3 3 3" xfId="36534" xr:uid="{00000000-0005-0000-0000-0000AE8E0000}"/>
    <cellStyle name="fo]_x000d__x000a_UserName=Murat Zelef_x000d__x000a_UserCompany=Bumerang_x000d__x000a__x000d__x000a_[File Paths]_x000d__x000a_WorkingDirectory=C:\EQUIS\DLWIN_x000d__x000a_DownLoader=C 3 3 3 3 4" xfId="36535" xr:uid="{00000000-0005-0000-0000-0000AF8E0000}"/>
    <cellStyle name="fo]_x000d__x000a_UserName=Murat Zelef_x000d__x000a_UserCompany=Bumerang_x000d__x000a__x000d__x000a_[File Paths]_x000d__x000a_WorkingDirectory=C:\EQUIS\DLWIN_x000d__x000a_DownLoader=C 3 3 3 4" xfId="36536" xr:uid="{00000000-0005-0000-0000-0000B08E0000}"/>
    <cellStyle name="fo]_x000d__x000a_UserName=Murat Zelef_x000d__x000a_UserCompany=Bumerang_x000d__x000a__x000d__x000a_[File Paths]_x000d__x000a_WorkingDirectory=C:\EQUIS\DLWIN_x000d__x000a_DownLoader=C 3 3 3 4 2" xfId="36537" xr:uid="{00000000-0005-0000-0000-0000B18E0000}"/>
    <cellStyle name="fo]_x000d__x000a_UserName=Murat Zelef_x000d__x000a_UserCompany=Bumerang_x000d__x000a__x000d__x000a_[File Paths]_x000d__x000a_WorkingDirectory=C:\EQUIS\DLWIN_x000d__x000a_DownLoader=C 3 3 3 5" xfId="36538" xr:uid="{00000000-0005-0000-0000-0000B28E0000}"/>
    <cellStyle name="fo]_x000d__x000a_UserName=Murat Zelef_x000d__x000a_UserCompany=Bumerang_x000d__x000a__x000d__x000a_[File Paths]_x000d__x000a_WorkingDirectory=C:\EQUIS\DLWIN_x000d__x000a_DownLoader=C 3 3 3 6" xfId="36539" xr:uid="{00000000-0005-0000-0000-0000B38E0000}"/>
    <cellStyle name="fo]_x000d__x000a_UserName=Murat Zelef_x000d__x000a_UserCompany=Bumerang_x000d__x000a__x000d__x000a_[File Paths]_x000d__x000a_WorkingDirectory=C:\EQUIS\DLWIN_x000d__x000a_DownLoader=C 3 3 4" xfId="36540" xr:uid="{00000000-0005-0000-0000-0000B48E0000}"/>
    <cellStyle name="fo]_x000d__x000a_UserName=Murat Zelef_x000d__x000a_UserCompany=Bumerang_x000d__x000a__x000d__x000a_[File Paths]_x000d__x000a_WorkingDirectory=C:\EQUIS\DLWIN_x000d__x000a_DownLoader=C 3 3 4 2" xfId="36541" xr:uid="{00000000-0005-0000-0000-0000B58E0000}"/>
    <cellStyle name="fo]_x000d__x000a_UserName=Murat Zelef_x000d__x000a_UserCompany=Bumerang_x000d__x000a__x000d__x000a_[File Paths]_x000d__x000a_WorkingDirectory=C:\EQUIS\DLWIN_x000d__x000a_DownLoader=C 3 3 4 2 2" xfId="36542" xr:uid="{00000000-0005-0000-0000-0000B68E0000}"/>
    <cellStyle name="fo]_x000d__x000a_UserName=Murat Zelef_x000d__x000a_UserCompany=Bumerang_x000d__x000a__x000d__x000a_[File Paths]_x000d__x000a_WorkingDirectory=C:\EQUIS\DLWIN_x000d__x000a_DownLoader=C 3 3 4 2 2 2" xfId="36543" xr:uid="{00000000-0005-0000-0000-0000B78E0000}"/>
    <cellStyle name="fo]_x000d__x000a_UserName=Murat Zelef_x000d__x000a_UserCompany=Bumerang_x000d__x000a__x000d__x000a_[File Paths]_x000d__x000a_WorkingDirectory=C:\EQUIS\DLWIN_x000d__x000a_DownLoader=C 3 3 4 2 3" xfId="36544" xr:uid="{00000000-0005-0000-0000-0000B88E0000}"/>
    <cellStyle name="fo]_x000d__x000a_UserName=Murat Zelef_x000d__x000a_UserCompany=Bumerang_x000d__x000a__x000d__x000a_[File Paths]_x000d__x000a_WorkingDirectory=C:\EQUIS\DLWIN_x000d__x000a_DownLoader=C 3 3 4 2 4" xfId="36545" xr:uid="{00000000-0005-0000-0000-0000B98E0000}"/>
    <cellStyle name="fo]_x000d__x000a_UserName=Murat Zelef_x000d__x000a_UserCompany=Bumerang_x000d__x000a__x000d__x000a_[File Paths]_x000d__x000a_WorkingDirectory=C:\EQUIS\DLWIN_x000d__x000a_DownLoader=C 3 3 4 3" xfId="36546" xr:uid="{00000000-0005-0000-0000-0000BA8E0000}"/>
    <cellStyle name="fo]_x000d__x000a_UserName=Murat Zelef_x000d__x000a_UserCompany=Bumerang_x000d__x000a__x000d__x000a_[File Paths]_x000d__x000a_WorkingDirectory=C:\EQUIS\DLWIN_x000d__x000a_DownLoader=C 3 3 4 3 2" xfId="36547" xr:uid="{00000000-0005-0000-0000-0000BB8E0000}"/>
    <cellStyle name="fo]_x000d__x000a_UserName=Murat Zelef_x000d__x000a_UserCompany=Bumerang_x000d__x000a__x000d__x000a_[File Paths]_x000d__x000a_WorkingDirectory=C:\EQUIS\DLWIN_x000d__x000a_DownLoader=C 3 3 4 3 2 2" xfId="36548" xr:uid="{00000000-0005-0000-0000-0000BC8E0000}"/>
    <cellStyle name="fo]_x000d__x000a_UserName=Murat Zelef_x000d__x000a_UserCompany=Bumerang_x000d__x000a__x000d__x000a_[File Paths]_x000d__x000a_WorkingDirectory=C:\EQUIS\DLWIN_x000d__x000a_DownLoader=C 3 3 4 3 3" xfId="36549" xr:uid="{00000000-0005-0000-0000-0000BD8E0000}"/>
    <cellStyle name="fo]_x000d__x000a_UserName=Murat Zelef_x000d__x000a_UserCompany=Bumerang_x000d__x000a__x000d__x000a_[File Paths]_x000d__x000a_WorkingDirectory=C:\EQUIS\DLWIN_x000d__x000a_DownLoader=C 3 3 4 3 4" xfId="36550" xr:uid="{00000000-0005-0000-0000-0000BE8E0000}"/>
    <cellStyle name="fo]_x000d__x000a_UserName=Murat Zelef_x000d__x000a_UserCompany=Bumerang_x000d__x000a__x000d__x000a_[File Paths]_x000d__x000a_WorkingDirectory=C:\EQUIS\DLWIN_x000d__x000a_DownLoader=C 3 3 4 4" xfId="36551" xr:uid="{00000000-0005-0000-0000-0000BF8E0000}"/>
    <cellStyle name="fo]_x000d__x000a_UserName=Murat Zelef_x000d__x000a_UserCompany=Bumerang_x000d__x000a__x000d__x000a_[File Paths]_x000d__x000a_WorkingDirectory=C:\EQUIS\DLWIN_x000d__x000a_DownLoader=C 3 3 4 4 2" xfId="36552" xr:uid="{00000000-0005-0000-0000-0000C08E0000}"/>
    <cellStyle name="fo]_x000d__x000a_UserName=Murat Zelef_x000d__x000a_UserCompany=Bumerang_x000d__x000a__x000d__x000a_[File Paths]_x000d__x000a_WorkingDirectory=C:\EQUIS\DLWIN_x000d__x000a_DownLoader=C 3 3 4 5" xfId="36553" xr:uid="{00000000-0005-0000-0000-0000C18E0000}"/>
    <cellStyle name="fo]_x000d__x000a_UserName=Murat Zelef_x000d__x000a_UserCompany=Bumerang_x000d__x000a__x000d__x000a_[File Paths]_x000d__x000a_WorkingDirectory=C:\EQUIS\DLWIN_x000d__x000a_DownLoader=C 3 3 4 6" xfId="36554" xr:uid="{00000000-0005-0000-0000-0000C28E0000}"/>
    <cellStyle name="fo]_x000d__x000a_UserName=Murat Zelef_x000d__x000a_UserCompany=Bumerang_x000d__x000a__x000d__x000a_[File Paths]_x000d__x000a_WorkingDirectory=C:\EQUIS\DLWIN_x000d__x000a_DownLoader=C 3 3 5" xfId="36555" xr:uid="{00000000-0005-0000-0000-0000C38E0000}"/>
    <cellStyle name="fo]_x000d__x000a_UserName=Murat Zelef_x000d__x000a_UserCompany=Bumerang_x000d__x000a__x000d__x000a_[File Paths]_x000d__x000a_WorkingDirectory=C:\EQUIS\DLWIN_x000d__x000a_DownLoader=C 3 3 5 2" xfId="36556" xr:uid="{00000000-0005-0000-0000-0000C48E0000}"/>
    <cellStyle name="fo]_x000d__x000a_UserName=Murat Zelef_x000d__x000a_UserCompany=Bumerang_x000d__x000a__x000d__x000a_[File Paths]_x000d__x000a_WorkingDirectory=C:\EQUIS\DLWIN_x000d__x000a_DownLoader=C 3 3 5 2 2" xfId="36557" xr:uid="{00000000-0005-0000-0000-0000C58E0000}"/>
    <cellStyle name="fo]_x000d__x000a_UserName=Murat Zelef_x000d__x000a_UserCompany=Bumerang_x000d__x000a__x000d__x000a_[File Paths]_x000d__x000a_WorkingDirectory=C:\EQUIS\DLWIN_x000d__x000a_DownLoader=C 3 3 5 2 2 2" xfId="36558" xr:uid="{00000000-0005-0000-0000-0000C68E0000}"/>
    <cellStyle name="fo]_x000d__x000a_UserName=Murat Zelef_x000d__x000a_UserCompany=Bumerang_x000d__x000a__x000d__x000a_[File Paths]_x000d__x000a_WorkingDirectory=C:\EQUIS\DLWIN_x000d__x000a_DownLoader=C 3 3 5 2 3" xfId="36559" xr:uid="{00000000-0005-0000-0000-0000C78E0000}"/>
    <cellStyle name="fo]_x000d__x000a_UserName=Murat Zelef_x000d__x000a_UserCompany=Bumerang_x000d__x000a__x000d__x000a_[File Paths]_x000d__x000a_WorkingDirectory=C:\EQUIS\DLWIN_x000d__x000a_DownLoader=C 3 3 5 2 4" xfId="36560" xr:uid="{00000000-0005-0000-0000-0000C88E0000}"/>
    <cellStyle name="fo]_x000d__x000a_UserName=Murat Zelef_x000d__x000a_UserCompany=Bumerang_x000d__x000a__x000d__x000a_[File Paths]_x000d__x000a_WorkingDirectory=C:\EQUIS\DLWIN_x000d__x000a_DownLoader=C 3 3 5 3" xfId="36561" xr:uid="{00000000-0005-0000-0000-0000C98E0000}"/>
    <cellStyle name="fo]_x000d__x000a_UserName=Murat Zelef_x000d__x000a_UserCompany=Bumerang_x000d__x000a__x000d__x000a_[File Paths]_x000d__x000a_WorkingDirectory=C:\EQUIS\DLWIN_x000d__x000a_DownLoader=C 3 3 5 3 2" xfId="36562" xr:uid="{00000000-0005-0000-0000-0000CA8E0000}"/>
    <cellStyle name="fo]_x000d__x000a_UserName=Murat Zelef_x000d__x000a_UserCompany=Bumerang_x000d__x000a__x000d__x000a_[File Paths]_x000d__x000a_WorkingDirectory=C:\EQUIS\DLWIN_x000d__x000a_DownLoader=C 3 3 5 3 2 2" xfId="36563" xr:uid="{00000000-0005-0000-0000-0000CB8E0000}"/>
    <cellStyle name="fo]_x000d__x000a_UserName=Murat Zelef_x000d__x000a_UserCompany=Bumerang_x000d__x000a__x000d__x000a_[File Paths]_x000d__x000a_WorkingDirectory=C:\EQUIS\DLWIN_x000d__x000a_DownLoader=C 3 3 5 3 3" xfId="36564" xr:uid="{00000000-0005-0000-0000-0000CC8E0000}"/>
    <cellStyle name="fo]_x000d__x000a_UserName=Murat Zelef_x000d__x000a_UserCompany=Bumerang_x000d__x000a__x000d__x000a_[File Paths]_x000d__x000a_WorkingDirectory=C:\EQUIS\DLWIN_x000d__x000a_DownLoader=C 3 3 5 3 4" xfId="36565" xr:uid="{00000000-0005-0000-0000-0000CD8E0000}"/>
    <cellStyle name="fo]_x000d__x000a_UserName=Murat Zelef_x000d__x000a_UserCompany=Bumerang_x000d__x000a__x000d__x000a_[File Paths]_x000d__x000a_WorkingDirectory=C:\EQUIS\DLWIN_x000d__x000a_DownLoader=C 3 3 5 4" xfId="36566" xr:uid="{00000000-0005-0000-0000-0000CE8E0000}"/>
    <cellStyle name="fo]_x000d__x000a_UserName=Murat Zelef_x000d__x000a_UserCompany=Bumerang_x000d__x000a__x000d__x000a_[File Paths]_x000d__x000a_WorkingDirectory=C:\EQUIS\DLWIN_x000d__x000a_DownLoader=C 3 3 5 4 2" xfId="36567" xr:uid="{00000000-0005-0000-0000-0000CF8E0000}"/>
    <cellStyle name="fo]_x000d__x000a_UserName=Murat Zelef_x000d__x000a_UserCompany=Bumerang_x000d__x000a__x000d__x000a_[File Paths]_x000d__x000a_WorkingDirectory=C:\EQUIS\DLWIN_x000d__x000a_DownLoader=C 3 3 5 5" xfId="36568" xr:uid="{00000000-0005-0000-0000-0000D08E0000}"/>
    <cellStyle name="fo]_x000d__x000a_UserName=Murat Zelef_x000d__x000a_UserCompany=Bumerang_x000d__x000a__x000d__x000a_[File Paths]_x000d__x000a_WorkingDirectory=C:\EQUIS\DLWIN_x000d__x000a_DownLoader=C 3 3 5 6" xfId="36569" xr:uid="{00000000-0005-0000-0000-0000D18E0000}"/>
    <cellStyle name="fo]_x000d__x000a_UserName=Murat Zelef_x000d__x000a_UserCompany=Bumerang_x000d__x000a__x000d__x000a_[File Paths]_x000d__x000a_WorkingDirectory=C:\EQUIS\DLWIN_x000d__x000a_DownLoader=C 3 3 6" xfId="36570" xr:uid="{00000000-0005-0000-0000-0000D28E0000}"/>
    <cellStyle name="fo]_x000d__x000a_UserName=Murat Zelef_x000d__x000a_UserCompany=Bumerang_x000d__x000a__x000d__x000a_[File Paths]_x000d__x000a_WorkingDirectory=C:\EQUIS\DLWIN_x000d__x000a_DownLoader=C 3 3 6 2" xfId="36571" xr:uid="{00000000-0005-0000-0000-0000D38E0000}"/>
    <cellStyle name="fo]_x000d__x000a_UserName=Murat Zelef_x000d__x000a_UserCompany=Bumerang_x000d__x000a__x000d__x000a_[File Paths]_x000d__x000a_WorkingDirectory=C:\EQUIS\DLWIN_x000d__x000a_DownLoader=C 3 3 6 2 2" xfId="36572" xr:uid="{00000000-0005-0000-0000-0000D48E0000}"/>
    <cellStyle name="fo]_x000d__x000a_UserName=Murat Zelef_x000d__x000a_UserCompany=Bumerang_x000d__x000a__x000d__x000a_[File Paths]_x000d__x000a_WorkingDirectory=C:\EQUIS\DLWIN_x000d__x000a_DownLoader=C 3 3 6 2 2 2" xfId="36573" xr:uid="{00000000-0005-0000-0000-0000D58E0000}"/>
    <cellStyle name="fo]_x000d__x000a_UserName=Murat Zelef_x000d__x000a_UserCompany=Bumerang_x000d__x000a__x000d__x000a_[File Paths]_x000d__x000a_WorkingDirectory=C:\EQUIS\DLWIN_x000d__x000a_DownLoader=C 3 3 6 2 3" xfId="36574" xr:uid="{00000000-0005-0000-0000-0000D68E0000}"/>
    <cellStyle name="fo]_x000d__x000a_UserName=Murat Zelef_x000d__x000a_UserCompany=Bumerang_x000d__x000a__x000d__x000a_[File Paths]_x000d__x000a_WorkingDirectory=C:\EQUIS\DLWIN_x000d__x000a_DownLoader=C 3 3 6 2 4" xfId="36575" xr:uid="{00000000-0005-0000-0000-0000D78E0000}"/>
    <cellStyle name="fo]_x000d__x000a_UserName=Murat Zelef_x000d__x000a_UserCompany=Bumerang_x000d__x000a__x000d__x000a_[File Paths]_x000d__x000a_WorkingDirectory=C:\EQUIS\DLWIN_x000d__x000a_DownLoader=C 3 3 6 3" xfId="36576" xr:uid="{00000000-0005-0000-0000-0000D88E0000}"/>
    <cellStyle name="fo]_x000d__x000a_UserName=Murat Zelef_x000d__x000a_UserCompany=Bumerang_x000d__x000a__x000d__x000a_[File Paths]_x000d__x000a_WorkingDirectory=C:\EQUIS\DLWIN_x000d__x000a_DownLoader=C 3 3 6 3 2" xfId="36577" xr:uid="{00000000-0005-0000-0000-0000D98E0000}"/>
    <cellStyle name="fo]_x000d__x000a_UserName=Murat Zelef_x000d__x000a_UserCompany=Bumerang_x000d__x000a__x000d__x000a_[File Paths]_x000d__x000a_WorkingDirectory=C:\EQUIS\DLWIN_x000d__x000a_DownLoader=C 3 3 6 3 2 2" xfId="36578" xr:uid="{00000000-0005-0000-0000-0000DA8E0000}"/>
    <cellStyle name="fo]_x000d__x000a_UserName=Murat Zelef_x000d__x000a_UserCompany=Bumerang_x000d__x000a__x000d__x000a_[File Paths]_x000d__x000a_WorkingDirectory=C:\EQUIS\DLWIN_x000d__x000a_DownLoader=C 3 3 6 3 3" xfId="36579" xr:uid="{00000000-0005-0000-0000-0000DB8E0000}"/>
    <cellStyle name="fo]_x000d__x000a_UserName=Murat Zelef_x000d__x000a_UserCompany=Bumerang_x000d__x000a__x000d__x000a_[File Paths]_x000d__x000a_WorkingDirectory=C:\EQUIS\DLWIN_x000d__x000a_DownLoader=C 3 3 6 3 4" xfId="36580" xr:uid="{00000000-0005-0000-0000-0000DC8E0000}"/>
    <cellStyle name="fo]_x000d__x000a_UserName=Murat Zelef_x000d__x000a_UserCompany=Bumerang_x000d__x000a__x000d__x000a_[File Paths]_x000d__x000a_WorkingDirectory=C:\EQUIS\DLWIN_x000d__x000a_DownLoader=C 3 3 6 4" xfId="36581" xr:uid="{00000000-0005-0000-0000-0000DD8E0000}"/>
    <cellStyle name="fo]_x000d__x000a_UserName=Murat Zelef_x000d__x000a_UserCompany=Bumerang_x000d__x000a__x000d__x000a_[File Paths]_x000d__x000a_WorkingDirectory=C:\EQUIS\DLWIN_x000d__x000a_DownLoader=C 3 3 6 4 2" xfId="36582" xr:uid="{00000000-0005-0000-0000-0000DE8E0000}"/>
    <cellStyle name="fo]_x000d__x000a_UserName=Murat Zelef_x000d__x000a_UserCompany=Bumerang_x000d__x000a__x000d__x000a_[File Paths]_x000d__x000a_WorkingDirectory=C:\EQUIS\DLWIN_x000d__x000a_DownLoader=C 3 3 6 5" xfId="36583" xr:uid="{00000000-0005-0000-0000-0000DF8E0000}"/>
    <cellStyle name="fo]_x000d__x000a_UserName=Murat Zelef_x000d__x000a_UserCompany=Bumerang_x000d__x000a__x000d__x000a_[File Paths]_x000d__x000a_WorkingDirectory=C:\EQUIS\DLWIN_x000d__x000a_DownLoader=C 3 3 6 6" xfId="36584" xr:uid="{00000000-0005-0000-0000-0000E08E0000}"/>
    <cellStyle name="fo]_x000d__x000a_UserName=Murat Zelef_x000d__x000a_UserCompany=Bumerang_x000d__x000a__x000d__x000a_[File Paths]_x000d__x000a_WorkingDirectory=C:\EQUIS\DLWIN_x000d__x000a_DownLoader=C 3 3 7" xfId="36585" xr:uid="{00000000-0005-0000-0000-0000E18E0000}"/>
    <cellStyle name="fo]_x000d__x000a_UserName=Murat Zelef_x000d__x000a_UserCompany=Bumerang_x000d__x000a__x000d__x000a_[File Paths]_x000d__x000a_WorkingDirectory=C:\EQUIS\DLWIN_x000d__x000a_DownLoader=C 3 3 7 2" xfId="36586" xr:uid="{00000000-0005-0000-0000-0000E28E0000}"/>
    <cellStyle name="fo]_x000d__x000a_UserName=Murat Zelef_x000d__x000a_UserCompany=Bumerang_x000d__x000a__x000d__x000a_[File Paths]_x000d__x000a_WorkingDirectory=C:\EQUIS\DLWIN_x000d__x000a_DownLoader=C 3 3 7 2 2" xfId="36587" xr:uid="{00000000-0005-0000-0000-0000E38E0000}"/>
    <cellStyle name="fo]_x000d__x000a_UserName=Murat Zelef_x000d__x000a_UserCompany=Bumerang_x000d__x000a__x000d__x000a_[File Paths]_x000d__x000a_WorkingDirectory=C:\EQUIS\DLWIN_x000d__x000a_DownLoader=C 3 3 7 3" xfId="36588" xr:uid="{00000000-0005-0000-0000-0000E48E0000}"/>
    <cellStyle name="fo]_x000d__x000a_UserName=Murat Zelef_x000d__x000a_UserCompany=Bumerang_x000d__x000a__x000d__x000a_[File Paths]_x000d__x000a_WorkingDirectory=C:\EQUIS\DLWIN_x000d__x000a_DownLoader=C 3 3 7 4" xfId="36589" xr:uid="{00000000-0005-0000-0000-0000E58E0000}"/>
    <cellStyle name="fo]_x000d__x000a_UserName=Murat Zelef_x000d__x000a_UserCompany=Bumerang_x000d__x000a__x000d__x000a_[File Paths]_x000d__x000a_WorkingDirectory=C:\EQUIS\DLWIN_x000d__x000a_DownLoader=C 3 3 8" xfId="36590" xr:uid="{00000000-0005-0000-0000-0000E68E0000}"/>
    <cellStyle name="fo]_x000d__x000a_UserName=Murat Zelef_x000d__x000a_UserCompany=Bumerang_x000d__x000a__x000d__x000a_[File Paths]_x000d__x000a_WorkingDirectory=C:\EQUIS\DLWIN_x000d__x000a_DownLoader=C 3 3 8 2" xfId="36591" xr:uid="{00000000-0005-0000-0000-0000E78E0000}"/>
    <cellStyle name="fo]_x000d__x000a_UserName=Murat Zelef_x000d__x000a_UserCompany=Bumerang_x000d__x000a__x000d__x000a_[File Paths]_x000d__x000a_WorkingDirectory=C:\EQUIS\DLWIN_x000d__x000a_DownLoader=C 3 3 8 2 2" xfId="36592" xr:uid="{00000000-0005-0000-0000-0000E88E0000}"/>
    <cellStyle name="fo]_x000d__x000a_UserName=Murat Zelef_x000d__x000a_UserCompany=Bumerang_x000d__x000a__x000d__x000a_[File Paths]_x000d__x000a_WorkingDirectory=C:\EQUIS\DLWIN_x000d__x000a_DownLoader=C 3 3 8 3" xfId="36593" xr:uid="{00000000-0005-0000-0000-0000E98E0000}"/>
    <cellStyle name="fo]_x000d__x000a_UserName=Murat Zelef_x000d__x000a_UserCompany=Bumerang_x000d__x000a__x000d__x000a_[File Paths]_x000d__x000a_WorkingDirectory=C:\EQUIS\DLWIN_x000d__x000a_DownLoader=C 3 3 8 4" xfId="36594" xr:uid="{00000000-0005-0000-0000-0000EA8E0000}"/>
    <cellStyle name="fo]_x000d__x000a_UserName=Murat Zelef_x000d__x000a_UserCompany=Bumerang_x000d__x000a__x000d__x000a_[File Paths]_x000d__x000a_WorkingDirectory=C:\EQUIS\DLWIN_x000d__x000a_DownLoader=C 3 3 9" xfId="36595" xr:uid="{00000000-0005-0000-0000-0000EB8E0000}"/>
    <cellStyle name="fo]_x000d__x000a_UserName=Murat Zelef_x000d__x000a_UserCompany=Bumerang_x000d__x000a__x000d__x000a_[File Paths]_x000d__x000a_WorkingDirectory=C:\EQUIS\DLWIN_x000d__x000a_DownLoader=C 3 3 9 2" xfId="36596" xr:uid="{00000000-0005-0000-0000-0000EC8E0000}"/>
    <cellStyle name="fo]_x000d__x000a_UserName=Murat Zelef_x000d__x000a_UserCompany=Bumerang_x000d__x000a__x000d__x000a_[File Paths]_x000d__x000a_WorkingDirectory=C:\EQUIS\DLWIN_x000d__x000a_DownLoader=C 3 3_8760 to TOD Calc_Template" xfId="36597" xr:uid="{00000000-0005-0000-0000-0000ED8E0000}"/>
    <cellStyle name="fo]_x000d__x000a_UserName=Murat Zelef_x000d__x000a_UserCompany=Bumerang_x000d__x000a__x000d__x000a_[File Paths]_x000d__x000a_WorkingDirectory=C:\EQUIS\DLWIN_x000d__x000a_DownLoader=C 4" xfId="36598" xr:uid="{00000000-0005-0000-0000-0000EE8E0000}"/>
    <cellStyle name="fo]_x000d__x000a_UserName=Murat Zelef_x000d__x000a_UserCompany=Bumerang_x000d__x000a__x000d__x000a_[File Paths]_x000d__x000a_WorkingDirectory=C:\EQUIS\DLWIN_x000d__x000a_DownLoader=C 4 2" xfId="36599" xr:uid="{00000000-0005-0000-0000-0000EF8E0000}"/>
    <cellStyle name="fo]_x000d__x000a_UserName=Murat Zelef_x000d__x000a_UserCompany=Bumerang_x000d__x000a__x000d__x000a_[File Paths]_x000d__x000a_WorkingDirectory=C:\EQUIS\DLWIN_x000d__x000a_DownLoader=C 4 2 10" xfId="36600" xr:uid="{00000000-0005-0000-0000-0000F08E0000}"/>
    <cellStyle name="fo]_x000d__x000a_UserName=Murat Zelef_x000d__x000a_UserCompany=Bumerang_x000d__x000a__x000d__x000a_[File Paths]_x000d__x000a_WorkingDirectory=C:\EQUIS\DLWIN_x000d__x000a_DownLoader=C 4 2 11" xfId="36601" xr:uid="{00000000-0005-0000-0000-0000F18E0000}"/>
    <cellStyle name="fo]_x000d__x000a_UserName=Murat Zelef_x000d__x000a_UserCompany=Bumerang_x000d__x000a__x000d__x000a_[File Paths]_x000d__x000a_WorkingDirectory=C:\EQUIS\DLWIN_x000d__x000a_DownLoader=C 4 2 2" xfId="36602" xr:uid="{00000000-0005-0000-0000-0000F28E0000}"/>
    <cellStyle name="fo]_x000d__x000a_UserName=Murat Zelef_x000d__x000a_UserCompany=Bumerang_x000d__x000a__x000d__x000a_[File Paths]_x000d__x000a_WorkingDirectory=C:\EQUIS\DLWIN_x000d__x000a_DownLoader=C 4 2 2 10" xfId="36603" xr:uid="{00000000-0005-0000-0000-0000F38E0000}"/>
    <cellStyle name="fo]_x000d__x000a_UserName=Murat Zelef_x000d__x000a_UserCompany=Bumerang_x000d__x000a__x000d__x000a_[File Paths]_x000d__x000a_WorkingDirectory=C:\EQUIS\DLWIN_x000d__x000a_DownLoader=C 4 2 2 2" xfId="36604" xr:uid="{00000000-0005-0000-0000-0000F48E0000}"/>
    <cellStyle name="fo]_x000d__x000a_UserName=Murat Zelef_x000d__x000a_UserCompany=Bumerang_x000d__x000a__x000d__x000a_[File Paths]_x000d__x000a_WorkingDirectory=C:\EQUIS\DLWIN_x000d__x000a_DownLoader=C 4 2 2 2 2" xfId="36605" xr:uid="{00000000-0005-0000-0000-0000F58E0000}"/>
    <cellStyle name="fo]_x000d__x000a_UserName=Murat Zelef_x000d__x000a_UserCompany=Bumerang_x000d__x000a__x000d__x000a_[File Paths]_x000d__x000a_WorkingDirectory=C:\EQUIS\DLWIN_x000d__x000a_DownLoader=C 4 2 2 2 2 2" xfId="36606" xr:uid="{00000000-0005-0000-0000-0000F68E0000}"/>
    <cellStyle name="fo]_x000d__x000a_UserName=Murat Zelef_x000d__x000a_UserCompany=Bumerang_x000d__x000a__x000d__x000a_[File Paths]_x000d__x000a_WorkingDirectory=C:\EQUIS\DLWIN_x000d__x000a_DownLoader=C 4 2 2 2 2 2 2" xfId="36607" xr:uid="{00000000-0005-0000-0000-0000F78E0000}"/>
    <cellStyle name="fo]_x000d__x000a_UserName=Murat Zelef_x000d__x000a_UserCompany=Bumerang_x000d__x000a__x000d__x000a_[File Paths]_x000d__x000a_WorkingDirectory=C:\EQUIS\DLWIN_x000d__x000a_DownLoader=C 4 2 2 2 2 3" xfId="36608" xr:uid="{00000000-0005-0000-0000-0000F88E0000}"/>
    <cellStyle name="fo]_x000d__x000a_UserName=Murat Zelef_x000d__x000a_UserCompany=Bumerang_x000d__x000a__x000d__x000a_[File Paths]_x000d__x000a_WorkingDirectory=C:\EQUIS\DLWIN_x000d__x000a_DownLoader=C 4 2 2 2 2 4" xfId="36609" xr:uid="{00000000-0005-0000-0000-0000F98E0000}"/>
    <cellStyle name="fo]_x000d__x000a_UserName=Murat Zelef_x000d__x000a_UserCompany=Bumerang_x000d__x000a__x000d__x000a_[File Paths]_x000d__x000a_WorkingDirectory=C:\EQUIS\DLWIN_x000d__x000a_DownLoader=C 4 2 2 2 3" xfId="36610" xr:uid="{00000000-0005-0000-0000-0000FA8E0000}"/>
    <cellStyle name="fo]_x000d__x000a_UserName=Murat Zelef_x000d__x000a_UserCompany=Bumerang_x000d__x000a__x000d__x000a_[File Paths]_x000d__x000a_WorkingDirectory=C:\EQUIS\DLWIN_x000d__x000a_DownLoader=C 4 2 2 2 3 2" xfId="36611" xr:uid="{00000000-0005-0000-0000-0000FB8E0000}"/>
    <cellStyle name="fo]_x000d__x000a_UserName=Murat Zelef_x000d__x000a_UserCompany=Bumerang_x000d__x000a__x000d__x000a_[File Paths]_x000d__x000a_WorkingDirectory=C:\EQUIS\DLWIN_x000d__x000a_DownLoader=C 4 2 2 2 3 2 2" xfId="36612" xr:uid="{00000000-0005-0000-0000-0000FC8E0000}"/>
    <cellStyle name="fo]_x000d__x000a_UserName=Murat Zelef_x000d__x000a_UserCompany=Bumerang_x000d__x000a__x000d__x000a_[File Paths]_x000d__x000a_WorkingDirectory=C:\EQUIS\DLWIN_x000d__x000a_DownLoader=C 4 2 2 2 3 3" xfId="36613" xr:uid="{00000000-0005-0000-0000-0000FD8E0000}"/>
    <cellStyle name="fo]_x000d__x000a_UserName=Murat Zelef_x000d__x000a_UserCompany=Bumerang_x000d__x000a__x000d__x000a_[File Paths]_x000d__x000a_WorkingDirectory=C:\EQUIS\DLWIN_x000d__x000a_DownLoader=C 4 2 2 2 3 4" xfId="36614" xr:uid="{00000000-0005-0000-0000-0000FE8E0000}"/>
    <cellStyle name="fo]_x000d__x000a_UserName=Murat Zelef_x000d__x000a_UserCompany=Bumerang_x000d__x000a__x000d__x000a_[File Paths]_x000d__x000a_WorkingDirectory=C:\EQUIS\DLWIN_x000d__x000a_DownLoader=C 4 2 2 2 4" xfId="36615" xr:uid="{00000000-0005-0000-0000-0000FF8E0000}"/>
    <cellStyle name="fo]_x000d__x000a_UserName=Murat Zelef_x000d__x000a_UserCompany=Bumerang_x000d__x000a__x000d__x000a_[File Paths]_x000d__x000a_WorkingDirectory=C:\EQUIS\DLWIN_x000d__x000a_DownLoader=C 4 2 2 2 4 2" xfId="36616" xr:uid="{00000000-0005-0000-0000-0000008F0000}"/>
    <cellStyle name="fo]_x000d__x000a_UserName=Murat Zelef_x000d__x000a_UserCompany=Bumerang_x000d__x000a__x000d__x000a_[File Paths]_x000d__x000a_WorkingDirectory=C:\EQUIS\DLWIN_x000d__x000a_DownLoader=C 4 2 2 2 5" xfId="36617" xr:uid="{00000000-0005-0000-0000-0000018F0000}"/>
    <cellStyle name="fo]_x000d__x000a_UserName=Murat Zelef_x000d__x000a_UserCompany=Bumerang_x000d__x000a__x000d__x000a_[File Paths]_x000d__x000a_WorkingDirectory=C:\EQUIS\DLWIN_x000d__x000a_DownLoader=C 4 2 2 2 6" xfId="36618" xr:uid="{00000000-0005-0000-0000-0000028F0000}"/>
    <cellStyle name="fo]_x000d__x000a_UserName=Murat Zelef_x000d__x000a_UserCompany=Bumerang_x000d__x000a__x000d__x000a_[File Paths]_x000d__x000a_WorkingDirectory=C:\EQUIS\DLWIN_x000d__x000a_DownLoader=C 4 2 2 3" xfId="36619" xr:uid="{00000000-0005-0000-0000-0000038F0000}"/>
    <cellStyle name="fo]_x000d__x000a_UserName=Murat Zelef_x000d__x000a_UserCompany=Bumerang_x000d__x000a__x000d__x000a_[File Paths]_x000d__x000a_WorkingDirectory=C:\EQUIS\DLWIN_x000d__x000a_DownLoader=C 4 2 2 3 2" xfId="36620" xr:uid="{00000000-0005-0000-0000-0000048F0000}"/>
    <cellStyle name="fo]_x000d__x000a_UserName=Murat Zelef_x000d__x000a_UserCompany=Bumerang_x000d__x000a__x000d__x000a_[File Paths]_x000d__x000a_WorkingDirectory=C:\EQUIS\DLWIN_x000d__x000a_DownLoader=C 4 2 2 3 2 2" xfId="36621" xr:uid="{00000000-0005-0000-0000-0000058F0000}"/>
    <cellStyle name="fo]_x000d__x000a_UserName=Murat Zelef_x000d__x000a_UserCompany=Bumerang_x000d__x000a__x000d__x000a_[File Paths]_x000d__x000a_WorkingDirectory=C:\EQUIS\DLWIN_x000d__x000a_DownLoader=C 4 2 2 3 2 2 2" xfId="36622" xr:uid="{00000000-0005-0000-0000-0000068F0000}"/>
    <cellStyle name="fo]_x000d__x000a_UserName=Murat Zelef_x000d__x000a_UserCompany=Bumerang_x000d__x000a__x000d__x000a_[File Paths]_x000d__x000a_WorkingDirectory=C:\EQUIS\DLWIN_x000d__x000a_DownLoader=C 4 2 2 3 2 3" xfId="36623" xr:uid="{00000000-0005-0000-0000-0000078F0000}"/>
    <cellStyle name="fo]_x000d__x000a_UserName=Murat Zelef_x000d__x000a_UserCompany=Bumerang_x000d__x000a__x000d__x000a_[File Paths]_x000d__x000a_WorkingDirectory=C:\EQUIS\DLWIN_x000d__x000a_DownLoader=C 4 2 2 3 2 4" xfId="36624" xr:uid="{00000000-0005-0000-0000-0000088F0000}"/>
    <cellStyle name="fo]_x000d__x000a_UserName=Murat Zelef_x000d__x000a_UserCompany=Bumerang_x000d__x000a__x000d__x000a_[File Paths]_x000d__x000a_WorkingDirectory=C:\EQUIS\DLWIN_x000d__x000a_DownLoader=C 4 2 2 3 3" xfId="36625" xr:uid="{00000000-0005-0000-0000-0000098F0000}"/>
    <cellStyle name="fo]_x000d__x000a_UserName=Murat Zelef_x000d__x000a_UserCompany=Bumerang_x000d__x000a__x000d__x000a_[File Paths]_x000d__x000a_WorkingDirectory=C:\EQUIS\DLWIN_x000d__x000a_DownLoader=C 4 2 2 3 3 2" xfId="36626" xr:uid="{00000000-0005-0000-0000-00000A8F0000}"/>
    <cellStyle name="fo]_x000d__x000a_UserName=Murat Zelef_x000d__x000a_UserCompany=Bumerang_x000d__x000a__x000d__x000a_[File Paths]_x000d__x000a_WorkingDirectory=C:\EQUIS\DLWIN_x000d__x000a_DownLoader=C 4 2 2 3 3 2 2" xfId="36627" xr:uid="{00000000-0005-0000-0000-00000B8F0000}"/>
    <cellStyle name="fo]_x000d__x000a_UserName=Murat Zelef_x000d__x000a_UserCompany=Bumerang_x000d__x000a__x000d__x000a_[File Paths]_x000d__x000a_WorkingDirectory=C:\EQUIS\DLWIN_x000d__x000a_DownLoader=C 4 2 2 3 3 3" xfId="36628" xr:uid="{00000000-0005-0000-0000-00000C8F0000}"/>
    <cellStyle name="fo]_x000d__x000a_UserName=Murat Zelef_x000d__x000a_UserCompany=Bumerang_x000d__x000a__x000d__x000a_[File Paths]_x000d__x000a_WorkingDirectory=C:\EQUIS\DLWIN_x000d__x000a_DownLoader=C 4 2 2 3 3 4" xfId="36629" xr:uid="{00000000-0005-0000-0000-00000D8F0000}"/>
    <cellStyle name="fo]_x000d__x000a_UserName=Murat Zelef_x000d__x000a_UserCompany=Bumerang_x000d__x000a__x000d__x000a_[File Paths]_x000d__x000a_WorkingDirectory=C:\EQUIS\DLWIN_x000d__x000a_DownLoader=C 4 2 2 3 4" xfId="36630" xr:uid="{00000000-0005-0000-0000-00000E8F0000}"/>
    <cellStyle name="fo]_x000d__x000a_UserName=Murat Zelef_x000d__x000a_UserCompany=Bumerang_x000d__x000a__x000d__x000a_[File Paths]_x000d__x000a_WorkingDirectory=C:\EQUIS\DLWIN_x000d__x000a_DownLoader=C 4 2 2 3 4 2" xfId="36631" xr:uid="{00000000-0005-0000-0000-00000F8F0000}"/>
    <cellStyle name="fo]_x000d__x000a_UserName=Murat Zelef_x000d__x000a_UserCompany=Bumerang_x000d__x000a__x000d__x000a_[File Paths]_x000d__x000a_WorkingDirectory=C:\EQUIS\DLWIN_x000d__x000a_DownLoader=C 4 2 2 3 5" xfId="36632" xr:uid="{00000000-0005-0000-0000-0000108F0000}"/>
    <cellStyle name="fo]_x000d__x000a_UserName=Murat Zelef_x000d__x000a_UserCompany=Bumerang_x000d__x000a__x000d__x000a_[File Paths]_x000d__x000a_WorkingDirectory=C:\EQUIS\DLWIN_x000d__x000a_DownLoader=C 4 2 2 3 6" xfId="36633" xr:uid="{00000000-0005-0000-0000-0000118F0000}"/>
    <cellStyle name="fo]_x000d__x000a_UserName=Murat Zelef_x000d__x000a_UserCompany=Bumerang_x000d__x000a__x000d__x000a_[File Paths]_x000d__x000a_WorkingDirectory=C:\EQUIS\DLWIN_x000d__x000a_DownLoader=C 4 2 2 4" xfId="36634" xr:uid="{00000000-0005-0000-0000-0000128F0000}"/>
    <cellStyle name="fo]_x000d__x000a_UserName=Murat Zelef_x000d__x000a_UserCompany=Bumerang_x000d__x000a__x000d__x000a_[File Paths]_x000d__x000a_WorkingDirectory=C:\EQUIS\DLWIN_x000d__x000a_DownLoader=C 4 2 2 4 2" xfId="36635" xr:uid="{00000000-0005-0000-0000-0000138F0000}"/>
    <cellStyle name="fo]_x000d__x000a_UserName=Murat Zelef_x000d__x000a_UserCompany=Bumerang_x000d__x000a__x000d__x000a_[File Paths]_x000d__x000a_WorkingDirectory=C:\EQUIS\DLWIN_x000d__x000a_DownLoader=C 4 2 2 4 2 2" xfId="36636" xr:uid="{00000000-0005-0000-0000-0000148F0000}"/>
    <cellStyle name="fo]_x000d__x000a_UserName=Murat Zelef_x000d__x000a_UserCompany=Bumerang_x000d__x000a__x000d__x000a_[File Paths]_x000d__x000a_WorkingDirectory=C:\EQUIS\DLWIN_x000d__x000a_DownLoader=C 4 2 2 4 2 2 2" xfId="36637" xr:uid="{00000000-0005-0000-0000-0000158F0000}"/>
    <cellStyle name="fo]_x000d__x000a_UserName=Murat Zelef_x000d__x000a_UserCompany=Bumerang_x000d__x000a__x000d__x000a_[File Paths]_x000d__x000a_WorkingDirectory=C:\EQUIS\DLWIN_x000d__x000a_DownLoader=C 4 2 2 4 2 3" xfId="36638" xr:uid="{00000000-0005-0000-0000-0000168F0000}"/>
    <cellStyle name="fo]_x000d__x000a_UserName=Murat Zelef_x000d__x000a_UserCompany=Bumerang_x000d__x000a__x000d__x000a_[File Paths]_x000d__x000a_WorkingDirectory=C:\EQUIS\DLWIN_x000d__x000a_DownLoader=C 4 2 2 4 2 4" xfId="36639" xr:uid="{00000000-0005-0000-0000-0000178F0000}"/>
    <cellStyle name="fo]_x000d__x000a_UserName=Murat Zelef_x000d__x000a_UserCompany=Bumerang_x000d__x000a__x000d__x000a_[File Paths]_x000d__x000a_WorkingDirectory=C:\EQUIS\DLWIN_x000d__x000a_DownLoader=C 4 2 2 4 3" xfId="36640" xr:uid="{00000000-0005-0000-0000-0000188F0000}"/>
    <cellStyle name="fo]_x000d__x000a_UserName=Murat Zelef_x000d__x000a_UserCompany=Bumerang_x000d__x000a__x000d__x000a_[File Paths]_x000d__x000a_WorkingDirectory=C:\EQUIS\DLWIN_x000d__x000a_DownLoader=C 4 2 2 4 3 2" xfId="36641" xr:uid="{00000000-0005-0000-0000-0000198F0000}"/>
    <cellStyle name="fo]_x000d__x000a_UserName=Murat Zelef_x000d__x000a_UserCompany=Bumerang_x000d__x000a__x000d__x000a_[File Paths]_x000d__x000a_WorkingDirectory=C:\EQUIS\DLWIN_x000d__x000a_DownLoader=C 4 2 2 4 3 2 2" xfId="36642" xr:uid="{00000000-0005-0000-0000-00001A8F0000}"/>
    <cellStyle name="fo]_x000d__x000a_UserName=Murat Zelef_x000d__x000a_UserCompany=Bumerang_x000d__x000a__x000d__x000a_[File Paths]_x000d__x000a_WorkingDirectory=C:\EQUIS\DLWIN_x000d__x000a_DownLoader=C 4 2 2 4 3 3" xfId="36643" xr:uid="{00000000-0005-0000-0000-00001B8F0000}"/>
    <cellStyle name="fo]_x000d__x000a_UserName=Murat Zelef_x000d__x000a_UserCompany=Bumerang_x000d__x000a__x000d__x000a_[File Paths]_x000d__x000a_WorkingDirectory=C:\EQUIS\DLWIN_x000d__x000a_DownLoader=C 4 2 2 4 3 4" xfId="36644" xr:uid="{00000000-0005-0000-0000-00001C8F0000}"/>
    <cellStyle name="fo]_x000d__x000a_UserName=Murat Zelef_x000d__x000a_UserCompany=Bumerang_x000d__x000a__x000d__x000a_[File Paths]_x000d__x000a_WorkingDirectory=C:\EQUIS\DLWIN_x000d__x000a_DownLoader=C 4 2 2 4 4" xfId="36645" xr:uid="{00000000-0005-0000-0000-00001D8F0000}"/>
    <cellStyle name="fo]_x000d__x000a_UserName=Murat Zelef_x000d__x000a_UserCompany=Bumerang_x000d__x000a__x000d__x000a_[File Paths]_x000d__x000a_WorkingDirectory=C:\EQUIS\DLWIN_x000d__x000a_DownLoader=C 4 2 2 4 4 2" xfId="36646" xr:uid="{00000000-0005-0000-0000-00001E8F0000}"/>
    <cellStyle name="fo]_x000d__x000a_UserName=Murat Zelef_x000d__x000a_UserCompany=Bumerang_x000d__x000a__x000d__x000a_[File Paths]_x000d__x000a_WorkingDirectory=C:\EQUIS\DLWIN_x000d__x000a_DownLoader=C 4 2 2 4 5" xfId="36647" xr:uid="{00000000-0005-0000-0000-00001F8F0000}"/>
    <cellStyle name="fo]_x000d__x000a_UserName=Murat Zelef_x000d__x000a_UserCompany=Bumerang_x000d__x000a__x000d__x000a_[File Paths]_x000d__x000a_WorkingDirectory=C:\EQUIS\DLWIN_x000d__x000a_DownLoader=C 4 2 2 4 6" xfId="36648" xr:uid="{00000000-0005-0000-0000-0000208F0000}"/>
    <cellStyle name="fo]_x000d__x000a_UserName=Murat Zelef_x000d__x000a_UserCompany=Bumerang_x000d__x000a__x000d__x000a_[File Paths]_x000d__x000a_WorkingDirectory=C:\EQUIS\DLWIN_x000d__x000a_DownLoader=C 4 2 2 5" xfId="36649" xr:uid="{00000000-0005-0000-0000-0000218F0000}"/>
    <cellStyle name="fo]_x000d__x000a_UserName=Murat Zelef_x000d__x000a_UserCompany=Bumerang_x000d__x000a__x000d__x000a_[File Paths]_x000d__x000a_WorkingDirectory=C:\EQUIS\DLWIN_x000d__x000a_DownLoader=C 4 2 2 5 2" xfId="36650" xr:uid="{00000000-0005-0000-0000-0000228F0000}"/>
    <cellStyle name="fo]_x000d__x000a_UserName=Murat Zelef_x000d__x000a_UserCompany=Bumerang_x000d__x000a__x000d__x000a_[File Paths]_x000d__x000a_WorkingDirectory=C:\EQUIS\DLWIN_x000d__x000a_DownLoader=C 4 2 2 5 2 2" xfId="36651" xr:uid="{00000000-0005-0000-0000-0000238F0000}"/>
    <cellStyle name="fo]_x000d__x000a_UserName=Murat Zelef_x000d__x000a_UserCompany=Bumerang_x000d__x000a__x000d__x000a_[File Paths]_x000d__x000a_WorkingDirectory=C:\EQUIS\DLWIN_x000d__x000a_DownLoader=C 4 2 2 5 2 2 2" xfId="36652" xr:uid="{00000000-0005-0000-0000-0000248F0000}"/>
    <cellStyle name="fo]_x000d__x000a_UserName=Murat Zelef_x000d__x000a_UserCompany=Bumerang_x000d__x000a__x000d__x000a_[File Paths]_x000d__x000a_WorkingDirectory=C:\EQUIS\DLWIN_x000d__x000a_DownLoader=C 4 2 2 5 2 3" xfId="36653" xr:uid="{00000000-0005-0000-0000-0000258F0000}"/>
    <cellStyle name="fo]_x000d__x000a_UserName=Murat Zelef_x000d__x000a_UserCompany=Bumerang_x000d__x000a__x000d__x000a_[File Paths]_x000d__x000a_WorkingDirectory=C:\EQUIS\DLWIN_x000d__x000a_DownLoader=C 4 2 2 5 2 4" xfId="36654" xr:uid="{00000000-0005-0000-0000-0000268F0000}"/>
    <cellStyle name="fo]_x000d__x000a_UserName=Murat Zelef_x000d__x000a_UserCompany=Bumerang_x000d__x000a__x000d__x000a_[File Paths]_x000d__x000a_WorkingDirectory=C:\EQUIS\DLWIN_x000d__x000a_DownLoader=C 4 2 2 5 3" xfId="36655" xr:uid="{00000000-0005-0000-0000-0000278F0000}"/>
    <cellStyle name="fo]_x000d__x000a_UserName=Murat Zelef_x000d__x000a_UserCompany=Bumerang_x000d__x000a__x000d__x000a_[File Paths]_x000d__x000a_WorkingDirectory=C:\EQUIS\DLWIN_x000d__x000a_DownLoader=C 4 2 2 5 3 2" xfId="36656" xr:uid="{00000000-0005-0000-0000-0000288F0000}"/>
    <cellStyle name="fo]_x000d__x000a_UserName=Murat Zelef_x000d__x000a_UserCompany=Bumerang_x000d__x000a__x000d__x000a_[File Paths]_x000d__x000a_WorkingDirectory=C:\EQUIS\DLWIN_x000d__x000a_DownLoader=C 4 2 2 5 3 2 2" xfId="36657" xr:uid="{00000000-0005-0000-0000-0000298F0000}"/>
    <cellStyle name="fo]_x000d__x000a_UserName=Murat Zelef_x000d__x000a_UserCompany=Bumerang_x000d__x000a__x000d__x000a_[File Paths]_x000d__x000a_WorkingDirectory=C:\EQUIS\DLWIN_x000d__x000a_DownLoader=C 4 2 2 5 3 3" xfId="36658" xr:uid="{00000000-0005-0000-0000-00002A8F0000}"/>
    <cellStyle name="fo]_x000d__x000a_UserName=Murat Zelef_x000d__x000a_UserCompany=Bumerang_x000d__x000a__x000d__x000a_[File Paths]_x000d__x000a_WorkingDirectory=C:\EQUIS\DLWIN_x000d__x000a_DownLoader=C 4 2 2 5 3 4" xfId="36659" xr:uid="{00000000-0005-0000-0000-00002B8F0000}"/>
    <cellStyle name="fo]_x000d__x000a_UserName=Murat Zelef_x000d__x000a_UserCompany=Bumerang_x000d__x000a__x000d__x000a_[File Paths]_x000d__x000a_WorkingDirectory=C:\EQUIS\DLWIN_x000d__x000a_DownLoader=C 4 2 2 5 4" xfId="36660" xr:uid="{00000000-0005-0000-0000-00002C8F0000}"/>
    <cellStyle name="fo]_x000d__x000a_UserName=Murat Zelef_x000d__x000a_UserCompany=Bumerang_x000d__x000a__x000d__x000a_[File Paths]_x000d__x000a_WorkingDirectory=C:\EQUIS\DLWIN_x000d__x000a_DownLoader=C 4 2 2 5 4 2" xfId="36661" xr:uid="{00000000-0005-0000-0000-00002D8F0000}"/>
    <cellStyle name="fo]_x000d__x000a_UserName=Murat Zelef_x000d__x000a_UserCompany=Bumerang_x000d__x000a__x000d__x000a_[File Paths]_x000d__x000a_WorkingDirectory=C:\EQUIS\DLWIN_x000d__x000a_DownLoader=C 4 2 2 5 5" xfId="36662" xr:uid="{00000000-0005-0000-0000-00002E8F0000}"/>
    <cellStyle name="fo]_x000d__x000a_UserName=Murat Zelef_x000d__x000a_UserCompany=Bumerang_x000d__x000a__x000d__x000a_[File Paths]_x000d__x000a_WorkingDirectory=C:\EQUIS\DLWIN_x000d__x000a_DownLoader=C 4 2 2 5 6" xfId="36663" xr:uid="{00000000-0005-0000-0000-00002F8F0000}"/>
    <cellStyle name="fo]_x000d__x000a_UserName=Murat Zelef_x000d__x000a_UserCompany=Bumerang_x000d__x000a__x000d__x000a_[File Paths]_x000d__x000a_WorkingDirectory=C:\EQUIS\DLWIN_x000d__x000a_DownLoader=C 4 2 2 6" xfId="36664" xr:uid="{00000000-0005-0000-0000-0000308F0000}"/>
    <cellStyle name="fo]_x000d__x000a_UserName=Murat Zelef_x000d__x000a_UserCompany=Bumerang_x000d__x000a__x000d__x000a_[File Paths]_x000d__x000a_WorkingDirectory=C:\EQUIS\DLWIN_x000d__x000a_DownLoader=C 4 2 2 6 2" xfId="36665" xr:uid="{00000000-0005-0000-0000-0000318F0000}"/>
    <cellStyle name="fo]_x000d__x000a_UserName=Murat Zelef_x000d__x000a_UserCompany=Bumerang_x000d__x000a__x000d__x000a_[File Paths]_x000d__x000a_WorkingDirectory=C:\EQUIS\DLWIN_x000d__x000a_DownLoader=C 4 2 2 6 2 2" xfId="36666" xr:uid="{00000000-0005-0000-0000-0000328F0000}"/>
    <cellStyle name="fo]_x000d__x000a_UserName=Murat Zelef_x000d__x000a_UserCompany=Bumerang_x000d__x000a__x000d__x000a_[File Paths]_x000d__x000a_WorkingDirectory=C:\EQUIS\DLWIN_x000d__x000a_DownLoader=C 4 2 2 6 3" xfId="36667" xr:uid="{00000000-0005-0000-0000-0000338F0000}"/>
    <cellStyle name="fo]_x000d__x000a_UserName=Murat Zelef_x000d__x000a_UserCompany=Bumerang_x000d__x000a__x000d__x000a_[File Paths]_x000d__x000a_WorkingDirectory=C:\EQUIS\DLWIN_x000d__x000a_DownLoader=C 4 2 2 6 4" xfId="36668" xr:uid="{00000000-0005-0000-0000-0000348F0000}"/>
    <cellStyle name="fo]_x000d__x000a_UserName=Murat Zelef_x000d__x000a_UserCompany=Bumerang_x000d__x000a__x000d__x000a_[File Paths]_x000d__x000a_WorkingDirectory=C:\EQUIS\DLWIN_x000d__x000a_DownLoader=C 4 2 2 7" xfId="36669" xr:uid="{00000000-0005-0000-0000-0000358F0000}"/>
    <cellStyle name="fo]_x000d__x000a_UserName=Murat Zelef_x000d__x000a_UserCompany=Bumerang_x000d__x000a__x000d__x000a_[File Paths]_x000d__x000a_WorkingDirectory=C:\EQUIS\DLWIN_x000d__x000a_DownLoader=C 4 2 2 7 2" xfId="36670" xr:uid="{00000000-0005-0000-0000-0000368F0000}"/>
    <cellStyle name="fo]_x000d__x000a_UserName=Murat Zelef_x000d__x000a_UserCompany=Bumerang_x000d__x000a__x000d__x000a_[File Paths]_x000d__x000a_WorkingDirectory=C:\EQUIS\DLWIN_x000d__x000a_DownLoader=C 4 2 2 7 2 2" xfId="36671" xr:uid="{00000000-0005-0000-0000-0000378F0000}"/>
    <cellStyle name="fo]_x000d__x000a_UserName=Murat Zelef_x000d__x000a_UserCompany=Bumerang_x000d__x000a__x000d__x000a_[File Paths]_x000d__x000a_WorkingDirectory=C:\EQUIS\DLWIN_x000d__x000a_DownLoader=C 4 2 2 7 3" xfId="36672" xr:uid="{00000000-0005-0000-0000-0000388F0000}"/>
    <cellStyle name="fo]_x000d__x000a_UserName=Murat Zelef_x000d__x000a_UserCompany=Bumerang_x000d__x000a__x000d__x000a_[File Paths]_x000d__x000a_WorkingDirectory=C:\EQUIS\DLWIN_x000d__x000a_DownLoader=C 4 2 2 7 4" xfId="36673" xr:uid="{00000000-0005-0000-0000-0000398F0000}"/>
    <cellStyle name="fo]_x000d__x000a_UserName=Murat Zelef_x000d__x000a_UserCompany=Bumerang_x000d__x000a__x000d__x000a_[File Paths]_x000d__x000a_WorkingDirectory=C:\EQUIS\DLWIN_x000d__x000a_DownLoader=C 4 2 2 8" xfId="36674" xr:uid="{00000000-0005-0000-0000-00003A8F0000}"/>
    <cellStyle name="fo]_x000d__x000a_UserName=Murat Zelef_x000d__x000a_UserCompany=Bumerang_x000d__x000a__x000d__x000a_[File Paths]_x000d__x000a_WorkingDirectory=C:\EQUIS\DLWIN_x000d__x000a_DownLoader=C 4 2 2 8 2" xfId="36675" xr:uid="{00000000-0005-0000-0000-00003B8F0000}"/>
    <cellStyle name="fo]_x000d__x000a_UserName=Murat Zelef_x000d__x000a_UserCompany=Bumerang_x000d__x000a__x000d__x000a_[File Paths]_x000d__x000a_WorkingDirectory=C:\EQUIS\DLWIN_x000d__x000a_DownLoader=C 4 2 2 9" xfId="36676" xr:uid="{00000000-0005-0000-0000-00003C8F0000}"/>
    <cellStyle name="fo]_x000d__x000a_UserName=Murat Zelef_x000d__x000a_UserCompany=Bumerang_x000d__x000a__x000d__x000a_[File Paths]_x000d__x000a_WorkingDirectory=C:\EQUIS\DLWIN_x000d__x000a_DownLoader=C 4 2 2_8760 to TOD Calc_Template" xfId="36677" xr:uid="{00000000-0005-0000-0000-00003D8F0000}"/>
    <cellStyle name="fo]_x000d__x000a_UserName=Murat Zelef_x000d__x000a_UserCompany=Bumerang_x000d__x000a__x000d__x000a_[File Paths]_x000d__x000a_WorkingDirectory=C:\EQUIS\DLWIN_x000d__x000a_DownLoader=C 4 2 3" xfId="36678" xr:uid="{00000000-0005-0000-0000-00003E8F0000}"/>
    <cellStyle name="fo]_x000d__x000a_UserName=Murat Zelef_x000d__x000a_UserCompany=Bumerang_x000d__x000a__x000d__x000a_[File Paths]_x000d__x000a_WorkingDirectory=C:\EQUIS\DLWIN_x000d__x000a_DownLoader=C 4 2 3 2" xfId="36679" xr:uid="{00000000-0005-0000-0000-00003F8F0000}"/>
    <cellStyle name="fo]_x000d__x000a_UserName=Murat Zelef_x000d__x000a_UserCompany=Bumerang_x000d__x000a__x000d__x000a_[File Paths]_x000d__x000a_WorkingDirectory=C:\EQUIS\DLWIN_x000d__x000a_DownLoader=C 4 2 3 2 2" xfId="36680" xr:uid="{00000000-0005-0000-0000-0000408F0000}"/>
    <cellStyle name="fo]_x000d__x000a_UserName=Murat Zelef_x000d__x000a_UserCompany=Bumerang_x000d__x000a__x000d__x000a_[File Paths]_x000d__x000a_WorkingDirectory=C:\EQUIS\DLWIN_x000d__x000a_DownLoader=C 4 2 3 2 2 2" xfId="36681" xr:uid="{00000000-0005-0000-0000-0000418F0000}"/>
    <cellStyle name="fo]_x000d__x000a_UserName=Murat Zelef_x000d__x000a_UserCompany=Bumerang_x000d__x000a__x000d__x000a_[File Paths]_x000d__x000a_WorkingDirectory=C:\EQUIS\DLWIN_x000d__x000a_DownLoader=C 4 2 3 2 3" xfId="36682" xr:uid="{00000000-0005-0000-0000-0000428F0000}"/>
    <cellStyle name="fo]_x000d__x000a_UserName=Murat Zelef_x000d__x000a_UserCompany=Bumerang_x000d__x000a__x000d__x000a_[File Paths]_x000d__x000a_WorkingDirectory=C:\EQUIS\DLWIN_x000d__x000a_DownLoader=C 4 2 3 2 4" xfId="36683" xr:uid="{00000000-0005-0000-0000-0000438F0000}"/>
    <cellStyle name="fo]_x000d__x000a_UserName=Murat Zelef_x000d__x000a_UserCompany=Bumerang_x000d__x000a__x000d__x000a_[File Paths]_x000d__x000a_WorkingDirectory=C:\EQUIS\DLWIN_x000d__x000a_DownLoader=C 4 2 3 3" xfId="36684" xr:uid="{00000000-0005-0000-0000-0000448F0000}"/>
    <cellStyle name="fo]_x000d__x000a_UserName=Murat Zelef_x000d__x000a_UserCompany=Bumerang_x000d__x000a__x000d__x000a_[File Paths]_x000d__x000a_WorkingDirectory=C:\EQUIS\DLWIN_x000d__x000a_DownLoader=C 4 2 3 3 2" xfId="36685" xr:uid="{00000000-0005-0000-0000-0000458F0000}"/>
    <cellStyle name="fo]_x000d__x000a_UserName=Murat Zelef_x000d__x000a_UserCompany=Bumerang_x000d__x000a__x000d__x000a_[File Paths]_x000d__x000a_WorkingDirectory=C:\EQUIS\DLWIN_x000d__x000a_DownLoader=C 4 2 3 3 2 2" xfId="36686" xr:uid="{00000000-0005-0000-0000-0000468F0000}"/>
    <cellStyle name="fo]_x000d__x000a_UserName=Murat Zelef_x000d__x000a_UserCompany=Bumerang_x000d__x000a__x000d__x000a_[File Paths]_x000d__x000a_WorkingDirectory=C:\EQUIS\DLWIN_x000d__x000a_DownLoader=C 4 2 3 3 3" xfId="36687" xr:uid="{00000000-0005-0000-0000-0000478F0000}"/>
    <cellStyle name="fo]_x000d__x000a_UserName=Murat Zelef_x000d__x000a_UserCompany=Bumerang_x000d__x000a__x000d__x000a_[File Paths]_x000d__x000a_WorkingDirectory=C:\EQUIS\DLWIN_x000d__x000a_DownLoader=C 4 2 3 3 4" xfId="36688" xr:uid="{00000000-0005-0000-0000-0000488F0000}"/>
    <cellStyle name="fo]_x000d__x000a_UserName=Murat Zelef_x000d__x000a_UserCompany=Bumerang_x000d__x000a__x000d__x000a_[File Paths]_x000d__x000a_WorkingDirectory=C:\EQUIS\DLWIN_x000d__x000a_DownLoader=C 4 2 3 4" xfId="36689" xr:uid="{00000000-0005-0000-0000-0000498F0000}"/>
    <cellStyle name="fo]_x000d__x000a_UserName=Murat Zelef_x000d__x000a_UserCompany=Bumerang_x000d__x000a__x000d__x000a_[File Paths]_x000d__x000a_WorkingDirectory=C:\EQUIS\DLWIN_x000d__x000a_DownLoader=C 4 2 3 4 2" xfId="36690" xr:uid="{00000000-0005-0000-0000-00004A8F0000}"/>
    <cellStyle name="fo]_x000d__x000a_UserName=Murat Zelef_x000d__x000a_UserCompany=Bumerang_x000d__x000a__x000d__x000a_[File Paths]_x000d__x000a_WorkingDirectory=C:\EQUIS\DLWIN_x000d__x000a_DownLoader=C 4 2 3 5" xfId="36691" xr:uid="{00000000-0005-0000-0000-00004B8F0000}"/>
    <cellStyle name="fo]_x000d__x000a_UserName=Murat Zelef_x000d__x000a_UserCompany=Bumerang_x000d__x000a__x000d__x000a_[File Paths]_x000d__x000a_WorkingDirectory=C:\EQUIS\DLWIN_x000d__x000a_DownLoader=C 4 2 3 6" xfId="36692" xr:uid="{00000000-0005-0000-0000-00004C8F0000}"/>
    <cellStyle name="fo]_x000d__x000a_UserName=Murat Zelef_x000d__x000a_UserCompany=Bumerang_x000d__x000a__x000d__x000a_[File Paths]_x000d__x000a_WorkingDirectory=C:\EQUIS\DLWIN_x000d__x000a_DownLoader=C 4 2 4" xfId="36693" xr:uid="{00000000-0005-0000-0000-00004D8F0000}"/>
    <cellStyle name="fo]_x000d__x000a_UserName=Murat Zelef_x000d__x000a_UserCompany=Bumerang_x000d__x000a__x000d__x000a_[File Paths]_x000d__x000a_WorkingDirectory=C:\EQUIS\DLWIN_x000d__x000a_DownLoader=C 4 2 4 2" xfId="36694" xr:uid="{00000000-0005-0000-0000-00004E8F0000}"/>
    <cellStyle name="fo]_x000d__x000a_UserName=Murat Zelef_x000d__x000a_UserCompany=Bumerang_x000d__x000a__x000d__x000a_[File Paths]_x000d__x000a_WorkingDirectory=C:\EQUIS\DLWIN_x000d__x000a_DownLoader=C 4 2 4 2 2" xfId="36695" xr:uid="{00000000-0005-0000-0000-00004F8F0000}"/>
    <cellStyle name="fo]_x000d__x000a_UserName=Murat Zelef_x000d__x000a_UserCompany=Bumerang_x000d__x000a__x000d__x000a_[File Paths]_x000d__x000a_WorkingDirectory=C:\EQUIS\DLWIN_x000d__x000a_DownLoader=C 4 2 4 2 2 2" xfId="36696" xr:uid="{00000000-0005-0000-0000-0000508F0000}"/>
    <cellStyle name="fo]_x000d__x000a_UserName=Murat Zelef_x000d__x000a_UserCompany=Bumerang_x000d__x000a__x000d__x000a_[File Paths]_x000d__x000a_WorkingDirectory=C:\EQUIS\DLWIN_x000d__x000a_DownLoader=C 4 2 4 2 3" xfId="36697" xr:uid="{00000000-0005-0000-0000-0000518F0000}"/>
    <cellStyle name="fo]_x000d__x000a_UserName=Murat Zelef_x000d__x000a_UserCompany=Bumerang_x000d__x000a__x000d__x000a_[File Paths]_x000d__x000a_WorkingDirectory=C:\EQUIS\DLWIN_x000d__x000a_DownLoader=C 4 2 4 2 4" xfId="36698" xr:uid="{00000000-0005-0000-0000-0000528F0000}"/>
    <cellStyle name="fo]_x000d__x000a_UserName=Murat Zelef_x000d__x000a_UserCompany=Bumerang_x000d__x000a__x000d__x000a_[File Paths]_x000d__x000a_WorkingDirectory=C:\EQUIS\DLWIN_x000d__x000a_DownLoader=C 4 2 4 3" xfId="36699" xr:uid="{00000000-0005-0000-0000-0000538F0000}"/>
    <cellStyle name="fo]_x000d__x000a_UserName=Murat Zelef_x000d__x000a_UserCompany=Bumerang_x000d__x000a__x000d__x000a_[File Paths]_x000d__x000a_WorkingDirectory=C:\EQUIS\DLWIN_x000d__x000a_DownLoader=C 4 2 4 3 2" xfId="36700" xr:uid="{00000000-0005-0000-0000-0000548F0000}"/>
    <cellStyle name="fo]_x000d__x000a_UserName=Murat Zelef_x000d__x000a_UserCompany=Bumerang_x000d__x000a__x000d__x000a_[File Paths]_x000d__x000a_WorkingDirectory=C:\EQUIS\DLWIN_x000d__x000a_DownLoader=C 4 2 4 3 2 2" xfId="36701" xr:uid="{00000000-0005-0000-0000-0000558F0000}"/>
    <cellStyle name="fo]_x000d__x000a_UserName=Murat Zelef_x000d__x000a_UserCompany=Bumerang_x000d__x000a__x000d__x000a_[File Paths]_x000d__x000a_WorkingDirectory=C:\EQUIS\DLWIN_x000d__x000a_DownLoader=C 4 2 4 3 3" xfId="36702" xr:uid="{00000000-0005-0000-0000-0000568F0000}"/>
    <cellStyle name="fo]_x000d__x000a_UserName=Murat Zelef_x000d__x000a_UserCompany=Bumerang_x000d__x000a__x000d__x000a_[File Paths]_x000d__x000a_WorkingDirectory=C:\EQUIS\DLWIN_x000d__x000a_DownLoader=C 4 2 4 3 4" xfId="36703" xr:uid="{00000000-0005-0000-0000-0000578F0000}"/>
    <cellStyle name="fo]_x000d__x000a_UserName=Murat Zelef_x000d__x000a_UserCompany=Bumerang_x000d__x000a__x000d__x000a_[File Paths]_x000d__x000a_WorkingDirectory=C:\EQUIS\DLWIN_x000d__x000a_DownLoader=C 4 2 4 4" xfId="36704" xr:uid="{00000000-0005-0000-0000-0000588F0000}"/>
    <cellStyle name="fo]_x000d__x000a_UserName=Murat Zelef_x000d__x000a_UserCompany=Bumerang_x000d__x000a__x000d__x000a_[File Paths]_x000d__x000a_WorkingDirectory=C:\EQUIS\DLWIN_x000d__x000a_DownLoader=C 4 2 4 4 2" xfId="36705" xr:uid="{00000000-0005-0000-0000-0000598F0000}"/>
    <cellStyle name="fo]_x000d__x000a_UserName=Murat Zelef_x000d__x000a_UserCompany=Bumerang_x000d__x000a__x000d__x000a_[File Paths]_x000d__x000a_WorkingDirectory=C:\EQUIS\DLWIN_x000d__x000a_DownLoader=C 4 2 4 5" xfId="36706" xr:uid="{00000000-0005-0000-0000-00005A8F0000}"/>
    <cellStyle name="fo]_x000d__x000a_UserName=Murat Zelef_x000d__x000a_UserCompany=Bumerang_x000d__x000a__x000d__x000a_[File Paths]_x000d__x000a_WorkingDirectory=C:\EQUIS\DLWIN_x000d__x000a_DownLoader=C 4 2 4 6" xfId="36707" xr:uid="{00000000-0005-0000-0000-00005B8F0000}"/>
    <cellStyle name="fo]_x000d__x000a_UserName=Murat Zelef_x000d__x000a_UserCompany=Bumerang_x000d__x000a__x000d__x000a_[File Paths]_x000d__x000a_WorkingDirectory=C:\EQUIS\DLWIN_x000d__x000a_DownLoader=C 4 2 5" xfId="36708" xr:uid="{00000000-0005-0000-0000-00005C8F0000}"/>
    <cellStyle name="fo]_x000d__x000a_UserName=Murat Zelef_x000d__x000a_UserCompany=Bumerang_x000d__x000a__x000d__x000a_[File Paths]_x000d__x000a_WorkingDirectory=C:\EQUIS\DLWIN_x000d__x000a_DownLoader=C 4 2 5 2" xfId="36709" xr:uid="{00000000-0005-0000-0000-00005D8F0000}"/>
    <cellStyle name="fo]_x000d__x000a_UserName=Murat Zelef_x000d__x000a_UserCompany=Bumerang_x000d__x000a__x000d__x000a_[File Paths]_x000d__x000a_WorkingDirectory=C:\EQUIS\DLWIN_x000d__x000a_DownLoader=C 4 2 5 2 2" xfId="36710" xr:uid="{00000000-0005-0000-0000-00005E8F0000}"/>
    <cellStyle name="fo]_x000d__x000a_UserName=Murat Zelef_x000d__x000a_UserCompany=Bumerang_x000d__x000a__x000d__x000a_[File Paths]_x000d__x000a_WorkingDirectory=C:\EQUIS\DLWIN_x000d__x000a_DownLoader=C 4 2 5 2 2 2" xfId="36711" xr:uid="{00000000-0005-0000-0000-00005F8F0000}"/>
    <cellStyle name="fo]_x000d__x000a_UserName=Murat Zelef_x000d__x000a_UserCompany=Bumerang_x000d__x000a__x000d__x000a_[File Paths]_x000d__x000a_WorkingDirectory=C:\EQUIS\DLWIN_x000d__x000a_DownLoader=C 4 2 5 2 3" xfId="36712" xr:uid="{00000000-0005-0000-0000-0000608F0000}"/>
    <cellStyle name="fo]_x000d__x000a_UserName=Murat Zelef_x000d__x000a_UserCompany=Bumerang_x000d__x000a__x000d__x000a_[File Paths]_x000d__x000a_WorkingDirectory=C:\EQUIS\DLWIN_x000d__x000a_DownLoader=C 4 2 5 2 4" xfId="36713" xr:uid="{00000000-0005-0000-0000-0000618F0000}"/>
    <cellStyle name="fo]_x000d__x000a_UserName=Murat Zelef_x000d__x000a_UserCompany=Bumerang_x000d__x000a__x000d__x000a_[File Paths]_x000d__x000a_WorkingDirectory=C:\EQUIS\DLWIN_x000d__x000a_DownLoader=C 4 2 5 3" xfId="36714" xr:uid="{00000000-0005-0000-0000-0000628F0000}"/>
    <cellStyle name="fo]_x000d__x000a_UserName=Murat Zelef_x000d__x000a_UserCompany=Bumerang_x000d__x000a__x000d__x000a_[File Paths]_x000d__x000a_WorkingDirectory=C:\EQUIS\DLWIN_x000d__x000a_DownLoader=C 4 2 5 3 2" xfId="36715" xr:uid="{00000000-0005-0000-0000-0000638F0000}"/>
    <cellStyle name="fo]_x000d__x000a_UserName=Murat Zelef_x000d__x000a_UserCompany=Bumerang_x000d__x000a__x000d__x000a_[File Paths]_x000d__x000a_WorkingDirectory=C:\EQUIS\DLWIN_x000d__x000a_DownLoader=C 4 2 5 3 2 2" xfId="36716" xr:uid="{00000000-0005-0000-0000-0000648F0000}"/>
    <cellStyle name="fo]_x000d__x000a_UserName=Murat Zelef_x000d__x000a_UserCompany=Bumerang_x000d__x000a__x000d__x000a_[File Paths]_x000d__x000a_WorkingDirectory=C:\EQUIS\DLWIN_x000d__x000a_DownLoader=C 4 2 5 3 3" xfId="36717" xr:uid="{00000000-0005-0000-0000-0000658F0000}"/>
    <cellStyle name="fo]_x000d__x000a_UserName=Murat Zelef_x000d__x000a_UserCompany=Bumerang_x000d__x000a__x000d__x000a_[File Paths]_x000d__x000a_WorkingDirectory=C:\EQUIS\DLWIN_x000d__x000a_DownLoader=C 4 2 5 3 4" xfId="36718" xr:uid="{00000000-0005-0000-0000-0000668F0000}"/>
    <cellStyle name="fo]_x000d__x000a_UserName=Murat Zelef_x000d__x000a_UserCompany=Bumerang_x000d__x000a__x000d__x000a_[File Paths]_x000d__x000a_WorkingDirectory=C:\EQUIS\DLWIN_x000d__x000a_DownLoader=C 4 2 5 4" xfId="36719" xr:uid="{00000000-0005-0000-0000-0000678F0000}"/>
    <cellStyle name="fo]_x000d__x000a_UserName=Murat Zelef_x000d__x000a_UserCompany=Bumerang_x000d__x000a__x000d__x000a_[File Paths]_x000d__x000a_WorkingDirectory=C:\EQUIS\DLWIN_x000d__x000a_DownLoader=C 4 2 5 4 2" xfId="36720" xr:uid="{00000000-0005-0000-0000-0000688F0000}"/>
    <cellStyle name="fo]_x000d__x000a_UserName=Murat Zelef_x000d__x000a_UserCompany=Bumerang_x000d__x000a__x000d__x000a_[File Paths]_x000d__x000a_WorkingDirectory=C:\EQUIS\DLWIN_x000d__x000a_DownLoader=C 4 2 5 5" xfId="36721" xr:uid="{00000000-0005-0000-0000-0000698F0000}"/>
    <cellStyle name="fo]_x000d__x000a_UserName=Murat Zelef_x000d__x000a_UserCompany=Bumerang_x000d__x000a__x000d__x000a_[File Paths]_x000d__x000a_WorkingDirectory=C:\EQUIS\DLWIN_x000d__x000a_DownLoader=C 4 2 5 6" xfId="36722" xr:uid="{00000000-0005-0000-0000-00006A8F0000}"/>
    <cellStyle name="fo]_x000d__x000a_UserName=Murat Zelef_x000d__x000a_UserCompany=Bumerang_x000d__x000a__x000d__x000a_[File Paths]_x000d__x000a_WorkingDirectory=C:\EQUIS\DLWIN_x000d__x000a_DownLoader=C 4 2 6" xfId="36723" xr:uid="{00000000-0005-0000-0000-00006B8F0000}"/>
    <cellStyle name="fo]_x000d__x000a_UserName=Murat Zelef_x000d__x000a_UserCompany=Bumerang_x000d__x000a__x000d__x000a_[File Paths]_x000d__x000a_WorkingDirectory=C:\EQUIS\DLWIN_x000d__x000a_DownLoader=C 4 2 6 2" xfId="36724" xr:uid="{00000000-0005-0000-0000-00006C8F0000}"/>
    <cellStyle name="fo]_x000d__x000a_UserName=Murat Zelef_x000d__x000a_UserCompany=Bumerang_x000d__x000a__x000d__x000a_[File Paths]_x000d__x000a_WorkingDirectory=C:\EQUIS\DLWIN_x000d__x000a_DownLoader=C 4 2 6 2 2" xfId="36725" xr:uid="{00000000-0005-0000-0000-00006D8F0000}"/>
    <cellStyle name="fo]_x000d__x000a_UserName=Murat Zelef_x000d__x000a_UserCompany=Bumerang_x000d__x000a__x000d__x000a_[File Paths]_x000d__x000a_WorkingDirectory=C:\EQUIS\DLWIN_x000d__x000a_DownLoader=C 4 2 6 2 2 2" xfId="36726" xr:uid="{00000000-0005-0000-0000-00006E8F0000}"/>
    <cellStyle name="fo]_x000d__x000a_UserName=Murat Zelef_x000d__x000a_UserCompany=Bumerang_x000d__x000a__x000d__x000a_[File Paths]_x000d__x000a_WorkingDirectory=C:\EQUIS\DLWIN_x000d__x000a_DownLoader=C 4 2 6 2 3" xfId="36727" xr:uid="{00000000-0005-0000-0000-00006F8F0000}"/>
    <cellStyle name="fo]_x000d__x000a_UserName=Murat Zelef_x000d__x000a_UserCompany=Bumerang_x000d__x000a__x000d__x000a_[File Paths]_x000d__x000a_WorkingDirectory=C:\EQUIS\DLWIN_x000d__x000a_DownLoader=C 4 2 6 2 4" xfId="36728" xr:uid="{00000000-0005-0000-0000-0000708F0000}"/>
    <cellStyle name="fo]_x000d__x000a_UserName=Murat Zelef_x000d__x000a_UserCompany=Bumerang_x000d__x000a__x000d__x000a_[File Paths]_x000d__x000a_WorkingDirectory=C:\EQUIS\DLWIN_x000d__x000a_DownLoader=C 4 2 6 3" xfId="36729" xr:uid="{00000000-0005-0000-0000-0000718F0000}"/>
    <cellStyle name="fo]_x000d__x000a_UserName=Murat Zelef_x000d__x000a_UserCompany=Bumerang_x000d__x000a__x000d__x000a_[File Paths]_x000d__x000a_WorkingDirectory=C:\EQUIS\DLWIN_x000d__x000a_DownLoader=C 4 2 6 3 2" xfId="36730" xr:uid="{00000000-0005-0000-0000-0000728F0000}"/>
    <cellStyle name="fo]_x000d__x000a_UserName=Murat Zelef_x000d__x000a_UserCompany=Bumerang_x000d__x000a__x000d__x000a_[File Paths]_x000d__x000a_WorkingDirectory=C:\EQUIS\DLWIN_x000d__x000a_DownLoader=C 4 2 6 3 2 2" xfId="36731" xr:uid="{00000000-0005-0000-0000-0000738F0000}"/>
    <cellStyle name="fo]_x000d__x000a_UserName=Murat Zelef_x000d__x000a_UserCompany=Bumerang_x000d__x000a__x000d__x000a_[File Paths]_x000d__x000a_WorkingDirectory=C:\EQUIS\DLWIN_x000d__x000a_DownLoader=C 4 2 6 3 3" xfId="36732" xr:uid="{00000000-0005-0000-0000-0000748F0000}"/>
    <cellStyle name="fo]_x000d__x000a_UserName=Murat Zelef_x000d__x000a_UserCompany=Bumerang_x000d__x000a__x000d__x000a_[File Paths]_x000d__x000a_WorkingDirectory=C:\EQUIS\DLWIN_x000d__x000a_DownLoader=C 4 2 6 3 4" xfId="36733" xr:uid="{00000000-0005-0000-0000-0000758F0000}"/>
    <cellStyle name="fo]_x000d__x000a_UserName=Murat Zelef_x000d__x000a_UserCompany=Bumerang_x000d__x000a__x000d__x000a_[File Paths]_x000d__x000a_WorkingDirectory=C:\EQUIS\DLWIN_x000d__x000a_DownLoader=C 4 2 6 4" xfId="36734" xr:uid="{00000000-0005-0000-0000-0000768F0000}"/>
    <cellStyle name="fo]_x000d__x000a_UserName=Murat Zelef_x000d__x000a_UserCompany=Bumerang_x000d__x000a__x000d__x000a_[File Paths]_x000d__x000a_WorkingDirectory=C:\EQUIS\DLWIN_x000d__x000a_DownLoader=C 4 2 6 4 2" xfId="36735" xr:uid="{00000000-0005-0000-0000-0000778F0000}"/>
    <cellStyle name="fo]_x000d__x000a_UserName=Murat Zelef_x000d__x000a_UserCompany=Bumerang_x000d__x000a__x000d__x000a_[File Paths]_x000d__x000a_WorkingDirectory=C:\EQUIS\DLWIN_x000d__x000a_DownLoader=C 4 2 6 5" xfId="36736" xr:uid="{00000000-0005-0000-0000-0000788F0000}"/>
    <cellStyle name="fo]_x000d__x000a_UserName=Murat Zelef_x000d__x000a_UserCompany=Bumerang_x000d__x000a__x000d__x000a_[File Paths]_x000d__x000a_WorkingDirectory=C:\EQUIS\DLWIN_x000d__x000a_DownLoader=C 4 2 6 6" xfId="36737" xr:uid="{00000000-0005-0000-0000-0000798F0000}"/>
    <cellStyle name="fo]_x000d__x000a_UserName=Murat Zelef_x000d__x000a_UserCompany=Bumerang_x000d__x000a__x000d__x000a_[File Paths]_x000d__x000a_WorkingDirectory=C:\EQUIS\DLWIN_x000d__x000a_DownLoader=C 4 2 7" xfId="36738" xr:uid="{00000000-0005-0000-0000-00007A8F0000}"/>
    <cellStyle name="fo]_x000d__x000a_UserName=Murat Zelef_x000d__x000a_UserCompany=Bumerang_x000d__x000a__x000d__x000a_[File Paths]_x000d__x000a_WorkingDirectory=C:\EQUIS\DLWIN_x000d__x000a_DownLoader=C 4 2 7 2" xfId="36739" xr:uid="{00000000-0005-0000-0000-00007B8F0000}"/>
    <cellStyle name="fo]_x000d__x000a_UserName=Murat Zelef_x000d__x000a_UserCompany=Bumerang_x000d__x000a__x000d__x000a_[File Paths]_x000d__x000a_WorkingDirectory=C:\EQUIS\DLWIN_x000d__x000a_DownLoader=C 4 2 7 2 2" xfId="36740" xr:uid="{00000000-0005-0000-0000-00007C8F0000}"/>
    <cellStyle name="fo]_x000d__x000a_UserName=Murat Zelef_x000d__x000a_UserCompany=Bumerang_x000d__x000a__x000d__x000a_[File Paths]_x000d__x000a_WorkingDirectory=C:\EQUIS\DLWIN_x000d__x000a_DownLoader=C 4 2 7 3" xfId="36741" xr:uid="{00000000-0005-0000-0000-00007D8F0000}"/>
    <cellStyle name="fo]_x000d__x000a_UserName=Murat Zelef_x000d__x000a_UserCompany=Bumerang_x000d__x000a__x000d__x000a_[File Paths]_x000d__x000a_WorkingDirectory=C:\EQUIS\DLWIN_x000d__x000a_DownLoader=C 4 2 7 4" xfId="36742" xr:uid="{00000000-0005-0000-0000-00007E8F0000}"/>
    <cellStyle name="fo]_x000d__x000a_UserName=Murat Zelef_x000d__x000a_UserCompany=Bumerang_x000d__x000a__x000d__x000a_[File Paths]_x000d__x000a_WorkingDirectory=C:\EQUIS\DLWIN_x000d__x000a_DownLoader=C 4 2 8" xfId="36743" xr:uid="{00000000-0005-0000-0000-00007F8F0000}"/>
    <cellStyle name="fo]_x000d__x000a_UserName=Murat Zelef_x000d__x000a_UserCompany=Bumerang_x000d__x000a__x000d__x000a_[File Paths]_x000d__x000a_WorkingDirectory=C:\EQUIS\DLWIN_x000d__x000a_DownLoader=C 4 2 8 2" xfId="36744" xr:uid="{00000000-0005-0000-0000-0000808F0000}"/>
    <cellStyle name="fo]_x000d__x000a_UserName=Murat Zelef_x000d__x000a_UserCompany=Bumerang_x000d__x000a__x000d__x000a_[File Paths]_x000d__x000a_WorkingDirectory=C:\EQUIS\DLWIN_x000d__x000a_DownLoader=C 4 2 8 2 2" xfId="36745" xr:uid="{00000000-0005-0000-0000-0000818F0000}"/>
    <cellStyle name="fo]_x000d__x000a_UserName=Murat Zelef_x000d__x000a_UserCompany=Bumerang_x000d__x000a__x000d__x000a_[File Paths]_x000d__x000a_WorkingDirectory=C:\EQUIS\DLWIN_x000d__x000a_DownLoader=C 4 2 8 3" xfId="36746" xr:uid="{00000000-0005-0000-0000-0000828F0000}"/>
    <cellStyle name="fo]_x000d__x000a_UserName=Murat Zelef_x000d__x000a_UserCompany=Bumerang_x000d__x000a__x000d__x000a_[File Paths]_x000d__x000a_WorkingDirectory=C:\EQUIS\DLWIN_x000d__x000a_DownLoader=C 4 2 8 4" xfId="36747" xr:uid="{00000000-0005-0000-0000-0000838F0000}"/>
    <cellStyle name="fo]_x000d__x000a_UserName=Murat Zelef_x000d__x000a_UserCompany=Bumerang_x000d__x000a__x000d__x000a_[File Paths]_x000d__x000a_WorkingDirectory=C:\EQUIS\DLWIN_x000d__x000a_DownLoader=C 4 2 9" xfId="36748" xr:uid="{00000000-0005-0000-0000-0000848F0000}"/>
    <cellStyle name="fo]_x000d__x000a_UserName=Murat Zelef_x000d__x000a_UserCompany=Bumerang_x000d__x000a__x000d__x000a_[File Paths]_x000d__x000a_WorkingDirectory=C:\EQUIS\DLWIN_x000d__x000a_DownLoader=C 4 2 9 2" xfId="36749" xr:uid="{00000000-0005-0000-0000-0000858F0000}"/>
    <cellStyle name="fo]_x000d__x000a_UserName=Murat Zelef_x000d__x000a_UserCompany=Bumerang_x000d__x000a__x000d__x000a_[File Paths]_x000d__x000a_WorkingDirectory=C:\EQUIS\DLWIN_x000d__x000a_DownLoader=C 4 2_8760 to TOD Calc_Template" xfId="36750" xr:uid="{00000000-0005-0000-0000-0000868F0000}"/>
    <cellStyle name="fo]_x000d__x000a_UserName=Murat Zelef_x000d__x000a_UserCompany=Bumerang_x000d__x000a__x000d__x000a_[File Paths]_x000d__x000a_WorkingDirectory=C:\EQUIS\DLWIN_x000d__x000a_DownLoader=C 4 3" xfId="36751" xr:uid="{00000000-0005-0000-0000-0000878F0000}"/>
    <cellStyle name="fo]_x000d__x000a_UserName=Murat Zelef_x000d__x000a_UserCompany=Bumerang_x000d__x000a__x000d__x000a_[File Paths]_x000d__x000a_WorkingDirectory=C:\EQUIS\DLWIN_x000d__x000a_DownLoader=C 4 3 10" xfId="36752" xr:uid="{00000000-0005-0000-0000-0000888F0000}"/>
    <cellStyle name="fo]_x000d__x000a_UserName=Murat Zelef_x000d__x000a_UserCompany=Bumerang_x000d__x000a__x000d__x000a_[File Paths]_x000d__x000a_WorkingDirectory=C:\EQUIS\DLWIN_x000d__x000a_DownLoader=C 4 3 11" xfId="36753" xr:uid="{00000000-0005-0000-0000-0000898F0000}"/>
    <cellStyle name="fo]_x000d__x000a_UserName=Murat Zelef_x000d__x000a_UserCompany=Bumerang_x000d__x000a__x000d__x000a_[File Paths]_x000d__x000a_WorkingDirectory=C:\EQUIS\DLWIN_x000d__x000a_DownLoader=C 4 3 2" xfId="36754" xr:uid="{00000000-0005-0000-0000-00008A8F0000}"/>
    <cellStyle name="fo]_x000d__x000a_UserName=Murat Zelef_x000d__x000a_UserCompany=Bumerang_x000d__x000a__x000d__x000a_[File Paths]_x000d__x000a_WorkingDirectory=C:\EQUIS\DLWIN_x000d__x000a_DownLoader=C 4 3 2 10" xfId="36755" xr:uid="{00000000-0005-0000-0000-00008B8F0000}"/>
    <cellStyle name="fo]_x000d__x000a_UserName=Murat Zelef_x000d__x000a_UserCompany=Bumerang_x000d__x000a__x000d__x000a_[File Paths]_x000d__x000a_WorkingDirectory=C:\EQUIS\DLWIN_x000d__x000a_DownLoader=C 4 3 2 2" xfId="36756" xr:uid="{00000000-0005-0000-0000-00008C8F0000}"/>
    <cellStyle name="fo]_x000d__x000a_UserName=Murat Zelef_x000d__x000a_UserCompany=Bumerang_x000d__x000a__x000d__x000a_[File Paths]_x000d__x000a_WorkingDirectory=C:\EQUIS\DLWIN_x000d__x000a_DownLoader=C 4 3 2 2 2" xfId="36757" xr:uid="{00000000-0005-0000-0000-00008D8F0000}"/>
    <cellStyle name="fo]_x000d__x000a_UserName=Murat Zelef_x000d__x000a_UserCompany=Bumerang_x000d__x000a__x000d__x000a_[File Paths]_x000d__x000a_WorkingDirectory=C:\EQUIS\DLWIN_x000d__x000a_DownLoader=C 4 3 2 2 2 2" xfId="36758" xr:uid="{00000000-0005-0000-0000-00008E8F0000}"/>
    <cellStyle name="fo]_x000d__x000a_UserName=Murat Zelef_x000d__x000a_UserCompany=Bumerang_x000d__x000a__x000d__x000a_[File Paths]_x000d__x000a_WorkingDirectory=C:\EQUIS\DLWIN_x000d__x000a_DownLoader=C 4 3 2 2 2 2 2" xfId="36759" xr:uid="{00000000-0005-0000-0000-00008F8F0000}"/>
    <cellStyle name="fo]_x000d__x000a_UserName=Murat Zelef_x000d__x000a_UserCompany=Bumerang_x000d__x000a__x000d__x000a_[File Paths]_x000d__x000a_WorkingDirectory=C:\EQUIS\DLWIN_x000d__x000a_DownLoader=C 4 3 2 2 2 3" xfId="36760" xr:uid="{00000000-0005-0000-0000-0000908F0000}"/>
    <cellStyle name="fo]_x000d__x000a_UserName=Murat Zelef_x000d__x000a_UserCompany=Bumerang_x000d__x000a__x000d__x000a_[File Paths]_x000d__x000a_WorkingDirectory=C:\EQUIS\DLWIN_x000d__x000a_DownLoader=C 4 3 2 2 2 4" xfId="36761" xr:uid="{00000000-0005-0000-0000-0000918F0000}"/>
    <cellStyle name="fo]_x000d__x000a_UserName=Murat Zelef_x000d__x000a_UserCompany=Bumerang_x000d__x000a__x000d__x000a_[File Paths]_x000d__x000a_WorkingDirectory=C:\EQUIS\DLWIN_x000d__x000a_DownLoader=C 4 3 2 2 3" xfId="36762" xr:uid="{00000000-0005-0000-0000-0000928F0000}"/>
    <cellStyle name="fo]_x000d__x000a_UserName=Murat Zelef_x000d__x000a_UserCompany=Bumerang_x000d__x000a__x000d__x000a_[File Paths]_x000d__x000a_WorkingDirectory=C:\EQUIS\DLWIN_x000d__x000a_DownLoader=C 4 3 2 2 3 2" xfId="36763" xr:uid="{00000000-0005-0000-0000-0000938F0000}"/>
    <cellStyle name="fo]_x000d__x000a_UserName=Murat Zelef_x000d__x000a_UserCompany=Bumerang_x000d__x000a__x000d__x000a_[File Paths]_x000d__x000a_WorkingDirectory=C:\EQUIS\DLWIN_x000d__x000a_DownLoader=C 4 3 2 2 3 2 2" xfId="36764" xr:uid="{00000000-0005-0000-0000-0000948F0000}"/>
    <cellStyle name="fo]_x000d__x000a_UserName=Murat Zelef_x000d__x000a_UserCompany=Bumerang_x000d__x000a__x000d__x000a_[File Paths]_x000d__x000a_WorkingDirectory=C:\EQUIS\DLWIN_x000d__x000a_DownLoader=C 4 3 2 2 3 3" xfId="36765" xr:uid="{00000000-0005-0000-0000-0000958F0000}"/>
    <cellStyle name="fo]_x000d__x000a_UserName=Murat Zelef_x000d__x000a_UserCompany=Bumerang_x000d__x000a__x000d__x000a_[File Paths]_x000d__x000a_WorkingDirectory=C:\EQUIS\DLWIN_x000d__x000a_DownLoader=C 4 3 2 2 3 4" xfId="36766" xr:uid="{00000000-0005-0000-0000-0000968F0000}"/>
    <cellStyle name="fo]_x000d__x000a_UserName=Murat Zelef_x000d__x000a_UserCompany=Bumerang_x000d__x000a__x000d__x000a_[File Paths]_x000d__x000a_WorkingDirectory=C:\EQUIS\DLWIN_x000d__x000a_DownLoader=C 4 3 2 2 4" xfId="36767" xr:uid="{00000000-0005-0000-0000-0000978F0000}"/>
    <cellStyle name="fo]_x000d__x000a_UserName=Murat Zelef_x000d__x000a_UserCompany=Bumerang_x000d__x000a__x000d__x000a_[File Paths]_x000d__x000a_WorkingDirectory=C:\EQUIS\DLWIN_x000d__x000a_DownLoader=C 4 3 2 2 4 2" xfId="36768" xr:uid="{00000000-0005-0000-0000-0000988F0000}"/>
    <cellStyle name="fo]_x000d__x000a_UserName=Murat Zelef_x000d__x000a_UserCompany=Bumerang_x000d__x000a__x000d__x000a_[File Paths]_x000d__x000a_WorkingDirectory=C:\EQUIS\DLWIN_x000d__x000a_DownLoader=C 4 3 2 2 5" xfId="36769" xr:uid="{00000000-0005-0000-0000-0000998F0000}"/>
    <cellStyle name="fo]_x000d__x000a_UserName=Murat Zelef_x000d__x000a_UserCompany=Bumerang_x000d__x000a__x000d__x000a_[File Paths]_x000d__x000a_WorkingDirectory=C:\EQUIS\DLWIN_x000d__x000a_DownLoader=C 4 3 2 2 6" xfId="36770" xr:uid="{00000000-0005-0000-0000-00009A8F0000}"/>
    <cellStyle name="fo]_x000d__x000a_UserName=Murat Zelef_x000d__x000a_UserCompany=Bumerang_x000d__x000a__x000d__x000a_[File Paths]_x000d__x000a_WorkingDirectory=C:\EQUIS\DLWIN_x000d__x000a_DownLoader=C 4 3 2 3" xfId="36771" xr:uid="{00000000-0005-0000-0000-00009B8F0000}"/>
    <cellStyle name="fo]_x000d__x000a_UserName=Murat Zelef_x000d__x000a_UserCompany=Bumerang_x000d__x000a__x000d__x000a_[File Paths]_x000d__x000a_WorkingDirectory=C:\EQUIS\DLWIN_x000d__x000a_DownLoader=C 4 3 2 3 2" xfId="36772" xr:uid="{00000000-0005-0000-0000-00009C8F0000}"/>
    <cellStyle name="fo]_x000d__x000a_UserName=Murat Zelef_x000d__x000a_UserCompany=Bumerang_x000d__x000a__x000d__x000a_[File Paths]_x000d__x000a_WorkingDirectory=C:\EQUIS\DLWIN_x000d__x000a_DownLoader=C 4 3 2 3 2 2" xfId="36773" xr:uid="{00000000-0005-0000-0000-00009D8F0000}"/>
    <cellStyle name="fo]_x000d__x000a_UserName=Murat Zelef_x000d__x000a_UserCompany=Bumerang_x000d__x000a__x000d__x000a_[File Paths]_x000d__x000a_WorkingDirectory=C:\EQUIS\DLWIN_x000d__x000a_DownLoader=C 4 3 2 3 2 2 2" xfId="36774" xr:uid="{00000000-0005-0000-0000-00009E8F0000}"/>
    <cellStyle name="fo]_x000d__x000a_UserName=Murat Zelef_x000d__x000a_UserCompany=Bumerang_x000d__x000a__x000d__x000a_[File Paths]_x000d__x000a_WorkingDirectory=C:\EQUIS\DLWIN_x000d__x000a_DownLoader=C 4 3 2 3 2 3" xfId="36775" xr:uid="{00000000-0005-0000-0000-00009F8F0000}"/>
    <cellStyle name="fo]_x000d__x000a_UserName=Murat Zelef_x000d__x000a_UserCompany=Bumerang_x000d__x000a__x000d__x000a_[File Paths]_x000d__x000a_WorkingDirectory=C:\EQUIS\DLWIN_x000d__x000a_DownLoader=C 4 3 2 3 2 4" xfId="36776" xr:uid="{00000000-0005-0000-0000-0000A08F0000}"/>
    <cellStyle name="fo]_x000d__x000a_UserName=Murat Zelef_x000d__x000a_UserCompany=Bumerang_x000d__x000a__x000d__x000a_[File Paths]_x000d__x000a_WorkingDirectory=C:\EQUIS\DLWIN_x000d__x000a_DownLoader=C 4 3 2 3 3" xfId="36777" xr:uid="{00000000-0005-0000-0000-0000A18F0000}"/>
    <cellStyle name="fo]_x000d__x000a_UserName=Murat Zelef_x000d__x000a_UserCompany=Bumerang_x000d__x000a__x000d__x000a_[File Paths]_x000d__x000a_WorkingDirectory=C:\EQUIS\DLWIN_x000d__x000a_DownLoader=C 4 3 2 3 3 2" xfId="36778" xr:uid="{00000000-0005-0000-0000-0000A28F0000}"/>
    <cellStyle name="fo]_x000d__x000a_UserName=Murat Zelef_x000d__x000a_UserCompany=Bumerang_x000d__x000a__x000d__x000a_[File Paths]_x000d__x000a_WorkingDirectory=C:\EQUIS\DLWIN_x000d__x000a_DownLoader=C 4 3 2 3 3 2 2" xfId="36779" xr:uid="{00000000-0005-0000-0000-0000A38F0000}"/>
    <cellStyle name="fo]_x000d__x000a_UserName=Murat Zelef_x000d__x000a_UserCompany=Bumerang_x000d__x000a__x000d__x000a_[File Paths]_x000d__x000a_WorkingDirectory=C:\EQUIS\DLWIN_x000d__x000a_DownLoader=C 4 3 2 3 3 3" xfId="36780" xr:uid="{00000000-0005-0000-0000-0000A48F0000}"/>
    <cellStyle name="fo]_x000d__x000a_UserName=Murat Zelef_x000d__x000a_UserCompany=Bumerang_x000d__x000a__x000d__x000a_[File Paths]_x000d__x000a_WorkingDirectory=C:\EQUIS\DLWIN_x000d__x000a_DownLoader=C 4 3 2 3 3 4" xfId="36781" xr:uid="{00000000-0005-0000-0000-0000A58F0000}"/>
    <cellStyle name="fo]_x000d__x000a_UserName=Murat Zelef_x000d__x000a_UserCompany=Bumerang_x000d__x000a__x000d__x000a_[File Paths]_x000d__x000a_WorkingDirectory=C:\EQUIS\DLWIN_x000d__x000a_DownLoader=C 4 3 2 3 4" xfId="36782" xr:uid="{00000000-0005-0000-0000-0000A68F0000}"/>
    <cellStyle name="fo]_x000d__x000a_UserName=Murat Zelef_x000d__x000a_UserCompany=Bumerang_x000d__x000a__x000d__x000a_[File Paths]_x000d__x000a_WorkingDirectory=C:\EQUIS\DLWIN_x000d__x000a_DownLoader=C 4 3 2 3 4 2" xfId="36783" xr:uid="{00000000-0005-0000-0000-0000A78F0000}"/>
    <cellStyle name="fo]_x000d__x000a_UserName=Murat Zelef_x000d__x000a_UserCompany=Bumerang_x000d__x000a__x000d__x000a_[File Paths]_x000d__x000a_WorkingDirectory=C:\EQUIS\DLWIN_x000d__x000a_DownLoader=C 4 3 2 3 5" xfId="36784" xr:uid="{00000000-0005-0000-0000-0000A88F0000}"/>
    <cellStyle name="fo]_x000d__x000a_UserName=Murat Zelef_x000d__x000a_UserCompany=Bumerang_x000d__x000a__x000d__x000a_[File Paths]_x000d__x000a_WorkingDirectory=C:\EQUIS\DLWIN_x000d__x000a_DownLoader=C 4 3 2 3 6" xfId="36785" xr:uid="{00000000-0005-0000-0000-0000A98F0000}"/>
    <cellStyle name="fo]_x000d__x000a_UserName=Murat Zelef_x000d__x000a_UserCompany=Bumerang_x000d__x000a__x000d__x000a_[File Paths]_x000d__x000a_WorkingDirectory=C:\EQUIS\DLWIN_x000d__x000a_DownLoader=C 4 3 2 4" xfId="36786" xr:uid="{00000000-0005-0000-0000-0000AA8F0000}"/>
    <cellStyle name="fo]_x000d__x000a_UserName=Murat Zelef_x000d__x000a_UserCompany=Bumerang_x000d__x000a__x000d__x000a_[File Paths]_x000d__x000a_WorkingDirectory=C:\EQUIS\DLWIN_x000d__x000a_DownLoader=C 4 3 2 4 2" xfId="36787" xr:uid="{00000000-0005-0000-0000-0000AB8F0000}"/>
    <cellStyle name="fo]_x000d__x000a_UserName=Murat Zelef_x000d__x000a_UserCompany=Bumerang_x000d__x000a__x000d__x000a_[File Paths]_x000d__x000a_WorkingDirectory=C:\EQUIS\DLWIN_x000d__x000a_DownLoader=C 4 3 2 4 2 2" xfId="36788" xr:uid="{00000000-0005-0000-0000-0000AC8F0000}"/>
    <cellStyle name="fo]_x000d__x000a_UserName=Murat Zelef_x000d__x000a_UserCompany=Bumerang_x000d__x000a__x000d__x000a_[File Paths]_x000d__x000a_WorkingDirectory=C:\EQUIS\DLWIN_x000d__x000a_DownLoader=C 4 3 2 4 2 2 2" xfId="36789" xr:uid="{00000000-0005-0000-0000-0000AD8F0000}"/>
    <cellStyle name="fo]_x000d__x000a_UserName=Murat Zelef_x000d__x000a_UserCompany=Bumerang_x000d__x000a__x000d__x000a_[File Paths]_x000d__x000a_WorkingDirectory=C:\EQUIS\DLWIN_x000d__x000a_DownLoader=C 4 3 2 4 2 3" xfId="36790" xr:uid="{00000000-0005-0000-0000-0000AE8F0000}"/>
    <cellStyle name="fo]_x000d__x000a_UserName=Murat Zelef_x000d__x000a_UserCompany=Bumerang_x000d__x000a__x000d__x000a_[File Paths]_x000d__x000a_WorkingDirectory=C:\EQUIS\DLWIN_x000d__x000a_DownLoader=C 4 3 2 4 2 4" xfId="36791" xr:uid="{00000000-0005-0000-0000-0000AF8F0000}"/>
    <cellStyle name="fo]_x000d__x000a_UserName=Murat Zelef_x000d__x000a_UserCompany=Bumerang_x000d__x000a__x000d__x000a_[File Paths]_x000d__x000a_WorkingDirectory=C:\EQUIS\DLWIN_x000d__x000a_DownLoader=C 4 3 2 4 3" xfId="36792" xr:uid="{00000000-0005-0000-0000-0000B08F0000}"/>
    <cellStyle name="fo]_x000d__x000a_UserName=Murat Zelef_x000d__x000a_UserCompany=Bumerang_x000d__x000a__x000d__x000a_[File Paths]_x000d__x000a_WorkingDirectory=C:\EQUIS\DLWIN_x000d__x000a_DownLoader=C 4 3 2 4 3 2" xfId="36793" xr:uid="{00000000-0005-0000-0000-0000B18F0000}"/>
    <cellStyle name="fo]_x000d__x000a_UserName=Murat Zelef_x000d__x000a_UserCompany=Bumerang_x000d__x000a__x000d__x000a_[File Paths]_x000d__x000a_WorkingDirectory=C:\EQUIS\DLWIN_x000d__x000a_DownLoader=C 4 3 2 4 3 2 2" xfId="36794" xr:uid="{00000000-0005-0000-0000-0000B28F0000}"/>
    <cellStyle name="fo]_x000d__x000a_UserName=Murat Zelef_x000d__x000a_UserCompany=Bumerang_x000d__x000a__x000d__x000a_[File Paths]_x000d__x000a_WorkingDirectory=C:\EQUIS\DLWIN_x000d__x000a_DownLoader=C 4 3 2 4 3 3" xfId="36795" xr:uid="{00000000-0005-0000-0000-0000B38F0000}"/>
    <cellStyle name="fo]_x000d__x000a_UserName=Murat Zelef_x000d__x000a_UserCompany=Bumerang_x000d__x000a__x000d__x000a_[File Paths]_x000d__x000a_WorkingDirectory=C:\EQUIS\DLWIN_x000d__x000a_DownLoader=C 4 3 2 4 3 4" xfId="36796" xr:uid="{00000000-0005-0000-0000-0000B48F0000}"/>
    <cellStyle name="fo]_x000d__x000a_UserName=Murat Zelef_x000d__x000a_UserCompany=Bumerang_x000d__x000a__x000d__x000a_[File Paths]_x000d__x000a_WorkingDirectory=C:\EQUIS\DLWIN_x000d__x000a_DownLoader=C 4 3 2 4 4" xfId="36797" xr:uid="{00000000-0005-0000-0000-0000B58F0000}"/>
    <cellStyle name="fo]_x000d__x000a_UserName=Murat Zelef_x000d__x000a_UserCompany=Bumerang_x000d__x000a__x000d__x000a_[File Paths]_x000d__x000a_WorkingDirectory=C:\EQUIS\DLWIN_x000d__x000a_DownLoader=C 4 3 2 4 4 2" xfId="36798" xr:uid="{00000000-0005-0000-0000-0000B68F0000}"/>
    <cellStyle name="fo]_x000d__x000a_UserName=Murat Zelef_x000d__x000a_UserCompany=Bumerang_x000d__x000a__x000d__x000a_[File Paths]_x000d__x000a_WorkingDirectory=C:\EQUIS\DLWIN_x000d__x000a_DownLoader=C 4 3 2 4 5" xfId="36799" xr:uid="{00000000-0005-0000-0000-0000B78F0000}"/>
    <cellStyle name="fo]_x000d__x000a_UserName=Murat Zelef_x000d__x000a_UserCompany=Bumerang_x000d__x000a__x000d__x000a_[File Paths]_x000d__x000a_WorkingDirectory=C:\EQUIS\DLWIN_x000d__x000a_DownLoader=C 4 3 2 4 6" xfId="36800" xr:uid="{00000000-0005-0000-0000-0000B88F0000}"/>
    <cellStyle name="fo]_x000d__x000a_UserName=Murat Zelef_x000d__x000a_UserCompany=Bumerang_x000d__x000a__x000d__x000a_[File Paths]_x000d__x000a_WorkingDirectory=C:\EQUIS\DLWIN_x000d__x000a_DownLoader=C 4 3 2 5" xfId="36801" xr:uid="{00000000-0005-0000-0000-0000B98F0000}"/>
    <cellStyle name="fo]_x000d__x000a_UserName=Murat Zelef_x000d__x000a_UserCompany=Bumerang_x000d__x000a__x000d__x000a_[File Paths]_x000d__x000a_WorkingDirectory=C:\EQUIS\DLWIN_x000d__x000a_DownLoader=C 4 3 2 5 2" xfId="36802" xr:uid="{00000000-0005-0000-0000-0000BA8F0000}"/>
    <cellStyle name="fo]_x000d__x000a_UserName=Murat Zelef_x000d__x000a_UserCompany=Bumerang_x000d__x000a__x000d__x000a_[File Paths]_x000d__x000a_WorkingDirectory=C:\EQUIS\DLWIN_x000d__x000a_DownLoader=C 4 3 2 5 2 2" xfId="36803" xr:uid="{00000000-0005-0000-0000-0000BB8F0000}"/>
    <cellStyle name="fo]_x000d__x000a_UserName=Murat Zelef_x000d__x000a_UserCompany=Bumerang_x000d__x000a__x000d__x000a_[File Paths]_x000d__x000a_WorkingDirectory=C:\EQUIS\DLWIN_x000d__x000a_DownLoader=C 4 3 2 5 2 2 2" xfId="36804" xr:uid="{00000000-0005-0000-0000-0000BC8F0000}"/>
    <cellStyle name="fo]_x000d__x000a_UserName=Murat Zelef_x000d__x000a_UserCompany=Bumerang_x000d__x000a__x000d__x000a_[File Paths]_x000d__x000a_WorkingDirectory=C:\EQUIS\DLWIN_x000d__x000a_DownLoader=C 4 3 2 5 2 3" xfId="36805" xr:uid="{00000000-0005-0000-0000-0000BD8F0000}"/>
    <cellStyle name="fo]_x000d__x000a_UserName=Murat Zelef_x000d__x000a_UserCompany=Bumerang_x000d__x000a__x000d__x000a_[File Paths]_x000d__x000a_WorkingDirectory=C:\EQUIS\DLWIN_x000d__x000a_DownLoader=C 4 3 2 5 2 4" xfId="36806" xr:uid="{00000000-0005-0000-0000-0000BE8F0000}"/>
    <cellStyle name="fo]_x000d__x000a_UserName=Murat Zelef_x000d__x000a_UserCompany=Bumerang_x000d__x000a__x000d__x000a_[File Paths]_x000d__x000a_WorkingDirectory=C:\EQUIS\DLWIN_x000d__x000a_DownLoader=C 4 3 2 5 3" xfId="36807" xr:uid="{00000000-0005-0000-0000-0000BF8F0000}"/>
    <cellStyle name="fo]_x000d__x000a_UserName=Murat Zelef_x000d__x000a_UserCompany=Bumerang_x000d__x000a__x000d__x000a_[File Paths]_x000d__x000a_WorkingDirectory=C:\EQUIS\DLWIN_x000d__x000a_DownLoader=C 4 3 2 5 3 2" xfId="36808" xr:uid="{00000000-0005-0000-0000-0000C08F0000}"/>
    <cellStyle name="fo]_x000d__x000a_UserName=Murat Zelef_x000d__x000a_UserCompany=Bumerang_x000d__x000a__x000d__x000a_[File Paths]_x000d__x000a_WorkingDirectory=C:\EQUIS\DLWIN_x000d__x000a_DownLoader=C 4 3 2 5 3 2 2" xfId="36809" xr:uid="{00000000-0005-0000-0000-0000C18F0000}"/>
    <cellStyle name="fo]_x000d__x000a_UserName=Murat Zelef_x000d__x000a_UserCompany=Bumerang_x000d__x000a__x000d__x000a_[File Paths]_x000d__x000a_WorkingDirectory=C:\EQUIS\DLWIN_x000d__x000a_DownLoader=C 4 3 2 5 3 3" xfId="36810" xr:uid="{00000000-0005-0000-0000-0000C28F0000}"/>
    <cellStyle name="fo]_x000d__x000a_UserName=Murat Zelef_x000d__x000a_UserCompany=Bumerang_x000d__x000a__x000d__x000a_[File Paths]_x000d__x000a_WorkingDirectory=C:\EQUIS\DLWIN_x000d__x000a_DownLoader=C 4 3 2 5 3 4" xfId="36811" xr:uid="{00000000-0005-0000-0000-0000C38F0000}"/>
    <cellStyle name="fo]_x000d__x000a_UserName=Murat Zelef_x000d__x000a_UserCompany=Bumerang_x000d__x000a__x000d__x000a_[File Paths]_x000d__x000a_WorkingDirectory=C:\EQUIS\DLWIN_x000d__x000a_DownLoader=C 4 3 2 5 4" xfId="36812" xr:uid="{00000000-0005-0000-0000-0000C48F0000}"/>
    <cellStyle name="fo]_x000d__x000a_UserName=Murat Zelef_x000d__x000a_UserCompany=Bumerang_x000d__x000a__x000d__x000a_[File Paths]_x000d__x000a_WorkingDirectory=C:\EQUIS\DLWIN_x000d__x000a_DownLoader=C 4 3 2 5 4 2" xfId="36813" xr:uid="{00000000-0005-0000-0000-0000C58F0000}"/>
    <cellStyle name="fo]_x000d__x000a_UserName=Murat Zelef_x000d__x000a_UserCompany=Bumerang_x000d__x000a__x000d__x000a_[File Paths]_x000d__x000a_WorkingDirectory=C:\EQUIS\DLWIN_x000d__x000a_DownLoader=C 4 3 2 5 5" xfId="36814" xr:uid="{00000000-0005-0000-0000-0000C68F0000}"/>
    <cellStyle name="fo]_x000d__x000a_UserName=Murat Zelef_x000d__x000a_UserCompany=Bumerang_x000d__x000a__x000d__x000a_[File Paths]_x000d__x000a_WorkingDirectory=C:\EQUIS\DLWIN_x000d__x000a_DownLoader=C 4 3 2 5 6" xfId="36815" xr:uid="{00000000-0005-0000-0000-0000C78F0000}"/>
    <cellStyle name="fo]_x000d__x000a_UserName=Murat Zelef_x000d__x000a_UserCompany=Bumerang_x000d__x000a__x000d__x000a_[File Paths]_x000d__x000a_WorkingDirectory=C:\EQUIS\DLWIN_x000d__x000a_DownLoader=C 4 3 2 6" xfId="36816" xr:uid="{00000000-0005-0000-0000-0000C88F0000}"/>
    <cellStyle name="fo]_x000d__x000a_UserName=Murat Zelef_x000d__x000a_UserCompany=Bumerang_x000d__x000a__x000d__x000a_[File Paths]_x000d__x000a_WorkingDirectory=C:\EQUIS\DLWIN_x000d__x000a_DownLoader=C 4 3 2 6 2" xfId="36817" xr:uid="{00000000-0005-0000-0000-0000C98F0000}"/>
    <cellStyle name="fo]_x000d__x000a_UserName=Murat Zelef_x000d__x000a_UserCompany=Bumerang_x000d__x000a__x000d__x000a_[File Paths]_x000d__x000a_WorkingDirectory=C:\EQUIS\DLWIN_x000d__x000a_DownLoader=C 4 3 2 6 2 2" xfId="36818" xr:uid="{00000000-0005-0000-0000-0000CA8F0000}"/>
    <cellStyle name="fo]_x000d__x000a_UserName=Murat Zelef_x000d__x000a_UserCompany=Bumerang_x000d__x000a__x000d__x000a_[File Paths]_x000d__x000a_WorkingDirectory=C:\EQUIS\DLWIN_x000d__x000a_DownLoader=C 4 3 2 6 3" xfId="36819" xr:uid="{00000000-0005-0000-0000-0000CB8F0000}"/>
    <cellStyle name="fo]_x000d__x000a_UserName=Murat Zelef_x000d__x000a_UserCompany=Bumerang_x000d__x000a__x000d__x000a_[File Paths]_x000d__x000a_WorkingDirectory=C:\EQUIS\DLWIN_x000d__x000a_DownLoader=C 4 3 2 6 4" xfId="36820" xr:uid="{00000000-0005-0000-0000-0000CC8F0000}"/>
    <cellStyle name="fo]_x000d__x000a_UserName=Murat Zelef_x000d__x000a_UserCompany=Bumerang_x000d__x000a__x000d__x000a_[File Paths]_x000d__x000a_WorkingDirectory=C:\EQUIS\DLWIN_x000d__x000a_DownLoader=C 4 3 2 7" xfId="36821" xr:uid="{00000000-0005-0000-0000-0000CD8F0000}"/>
    <cellStyle name="fo]_x000d__x000a_UserName=Murat Zelef_x000d__x000a_UserCompany=Bumerang_x000d__x000a__x000d__x000a_[File Paths]_x000d__x000a_WorkingDirectory=C:\EQUIS\DLWIN_x000d__x000a_DownLoader=C 4 3 2 7 2" xfId="36822" xr:uid="{00000000-0005-0000-0000-0000CE8F0000}"/>
    <cellStyle name="fo]_x000d__x000a_UserName=Murat Zelef_x000d__x000a_UserCompany=Bumerang_x000d__x000a__x000d__x000a_[File Paths]_x000d__x000a_WorkingDirectory=C:\EQUIS\DLWIN_x000d__x000a_DownLoader=C 4 3 2 7 2 2" xfId="36823" xr:uid="{00000000-0005-0000-0000-0000CF8F0000}"/>
    <cellStyle name="fo]_x000d__x000a_UserName=Murat Zelef_x000d__x000a_UserCompany=Bumerang_x000d__x000a__x000d__x000a_[File Paths]_x000d__x000a_WorkingDirectory=C:\EQUIS\DLWIN_x000d__x000a_DownLoader=C 4 3 2 7 3" xfId="36824" xr:uid="{00000000-0005-0000-0000-0000D08F0000}"/>
    <cellStyle name="fo]_x000d__x000a_UserName=Murat Zelef_x000d__x000a_UserCompany=Bumerang_x000d__x000a__x000d__x000a_[File Paths]_x000d__x000a_WorkingDirectory=C:\EQUIS\DLWIN_x000d__x000a_DownLoader=C 4 3 2 7 4" xfId="36825" xr:uid="{00000000-0005-0000-0000-0000D18F0000}"/>
    <cellStyle name="fo]_x000d__x000a_UserName=Murat Zelef_x000d__x000a_UserCompany=Bumerang_x000d__x000a__x000d__x000a_[File Paths]_x000d__x000a_WorkingDirectory=C:\EQUIS\DLWIN_x000d__x000a_DownLoader=C 4 3 2 8" xfId="36826" xr:uid="{00000000-0005-0000-0000-0000D28F0000}"/>
    <cellStyle name="fo]_x000d__x000a_UserName=Murat Zelef_x000d__x000a_UserCompany=Bumerang_x000d__x000a__x000d__x000a_[File Paths]_x000d__x000a_WorkingDirectory=C:\EQUIS\DLWIN_x000d__x000a_DownLoader=C 4 3 2 8 2" xfId="36827" xr:uid="{00000000-0005-0000-0000-0000D38F0000}"/>
    <cellStyle name="fo]_x000d__x000a_UserName=Murat Zelef_x000d__x000a_UserCompany=Bumerang_x000d__x000a__x000d__x000a_[File Paths]_x000d__x000a_WorkingDirectory=C:\EQUIS\DLWIN_x000d__x000a_DownLoader=C 4 3 2 9" xfId="36828" xr:uid="{00000000-0005-0000-0000-0000D48F0000}"/>
    <cellStyle name="fo]_x000d__x000a_UserName=Murat Zelef_x000d__x000a_UserCompany=Bumerang_x000d__x000a__x000d__x000a_[File Paths]_x000d__x000a_WorkingDirectory=C:\EQUIS\DLWIN_x000d__x000a_DownLoader=C 4 3 2_8760 to TOD Calc_Template" xfId="36829" xr:uid="{00000000-0005-0000-0000-0000D58F0000}"/>
    <cellStyle name="fo]_x000d__x000a_UserName=Murat Zelef_x000d__x000a_UserCompany=Bumerang_x000d__x000a__x000d__x000a_[File Paths]_x000d__x000a_WorkingDirectory=C:\EQUIS\DLWIN_x000d__x000a_DownLoader=C 4 3 3" xfId="36830" xr:uid="{00000000-0005-0000-0000-0000D68F0000}"/>
    <cellStyle name="fo]_x000d__x000a_UserName=Murat Zelef_x000d__x000a_UserCompany=Bumerang_x000d__x000a__x000d__x000a_[File Paths]_x000d__x000a_WorkingDirectory=C:\EQUIS\DLWIN_x000d__x000a_DownLoader=C 4 3 3 2" xfId="36831" xr:uid="{00000000-0005-0000-0000-0000D78F0000}"/>
    <cellStyle name="fo]_x000d__x000a_UserName=Murat Zelef_x000d__x000a_UserCompany=Bumerang_x000d__x000a__x000d__x000a_[File Paths]_x000d__x000a_WorkingDirectory=C:\EQUIS\DLWIN_x000d__x000a_DownLoader=C 4 3 3 2 2" xfId="36832" xr:uid="{00000000-0005-0000-0000-0000D88F0000}"/>
    <cellStyle name="fo]_x000d__x000a_UserName=Murat Zelef_x000d__x000a_UserCompany=Bumerang_x000d__x000a__x000d__x000a_[File Paths]_x000d__x000a_WorkingDirectory=C:\EQUIS\DLWIN_x000d__x000a_DownLoader=C 4 3 3 2 2 2" xfId="36833" xr:uid="{00000000-0005-0000-0000-0000D98F0000}"/>
    <cellStyle name="fo]_x000d__x000a_UserName=Murat Zelef_x000d__x000a_UserCompany=Bumerang_x000d__x000a__x000d__x000a_[File Paths]_x000d__x000a_WorkingDirectory=C:\EQUIS\DLWIN_x000d__x000a_DownLoader=C 4 3 3 2 3" xfId="36834" xr:uid="{00000000-0005-0000-0000-0000DA8F0000}"/>
    <cellStyle name="fo]_x000d__x000a_UserName=Murat Zelef_x000d__x000a_UserCompany=Bumerang_x000d__x000a__x000d__x000a_[File Paths]_x000d__x000a_WorkingDirectory=C:\EQUIS\DLWIN_x000d__x000a_DownLoader=C 4 3 3 2 4" xfId="36835" xr:uid="{00000000-0005-0000-0000-0000DB8F0000}"/>
    <cellStyle name="fo]_x000d__x000a_UserName=Murat Zelef_x000d__x000a_UserCompany=Bumerang_x000d__x000a__x000d__x000a_[File Paths]_x000d__x000a_WorkingDirectory=C:\EQUIS\DLWIN_x000d__x000a_DownLoader=C 4 3 3 3" xfId="36836" xr:uid="{00000000-0005-0000-0000-0000DC8F0000}"/>
    <cellStyle name="fo]_x000d__x000a_UserName=Murat Zelef_x000d__x000a_UserCompany=Bumerang_x000d__x000a__x000d__x000a_[File Paths]_x000d__x000a_WorkingDirectory=C:\EQUIS\DLWIN_x000d__x000a_DownLoader=C 4 3 3 3 2" xfId="36837" xr:uid="{00000000-0005-0000-0000-0000DD8F0000}"/>
    <cellStyle name="fo]_x000d__x000a_UserName=Murat Zelef_x000d__x000a_UserCompany=Bumerang_x000d__x000a__x000d__x000a_[File Paths]_x000d__x000a_WorkingDirectory=C:\EQUIS\DLWIN_x000d__x000a_DownLoader=C 4 3 3 3 2 2" xfId="36838" xr:uid="{00000000-0005-0000-0000-0000DE8F0000}"/>
    <cellStyle name="fo]_x000d__x000a_UserName=Murat Zelef_x000d__x000a_UserCompany=Bumerang_x000d__x000a__x000d__x000a_[File Paths]_x000d__x000a_WorkingDirectory=C:\EQUIS\DLWIN_x000d__x000a_DownLoader=C 4 3 3 3 3" xfId="36839" xr:uid="{00000000-0005-0000-0000-0000DF8F0000}"/>
    <cellStyle name="fo]_x000d__x000a_UserName=Murat Zelef_x000d__x000a_UserCompany=Bumerang_x000d__x000a__x000d__x000a_[File Paths]_x000d__x000a_WorkingDirectory=C:\EQUIS\DLWIN_x000d__x000a_DownLoader=C 4 3 3 3 4" xfId="36840" xr:uid="{00000000-0005-0000-0000-0000E08F0000}"/>
    <cellStyle name="fo]_x000d__x000a_UserName=Murat Zelef_x000d__x000a_UserCompany=Bumerang_x000d__x000a__x000d__x000a_[File Paths]_x000d__x000a_WorkingDirectory=C:\EQUIS\DLWIN_x000d__x000a_DownLoader=C 4 3 3 4" xfId="36841" xr:uid="{00000000-0005-0000-0000-0000E18F0000}"/>
    <cellStyle name="fo]_x000d__x000a_UserName=Murat Zelef_x000d__x000a_UserCompany=Bumerang_x000d__x000a__x000d__x000a_[File Paths]_x000d__x000a_WorkingDirectory=C:\EQUIS\DLWIN_x000d__x000a_DownLoader=C 4 3 3 4 2" xfId="36842" xr:uid="{00000000-0005-0000-0000-0000E28F0000}"/>
    <cellStyle name="fo]_x000d__x000a_UserName=Murat Zelef_x000d__x000a_UserCompany=Bumerang_x000d__x000a__x000d__x000a_[File Paths]_x000d__x000a_WorkingDirectory=C:\EQUIS\DLWIN_x000d__x000a_DownLoader=C 4 3 3 5" xfId="36843" xr:uid="{00000000-0005-0000-0000-0000E38F0000}"/>
    <cellStyle name="fo]_x000d__x000a_UserName=Murat Zelef_x000d__x000a_UserCompany=Bumerang_x000d__x000a__x000d__x000a_[File Paths]_x000d__x000a_WorkingDirectory=C:\EQUIS\DLWIN_x000d__x000a_DownLoader=C 4 3 3 6" xfId="36844" xr:uid="{00000000-0005-0000-0000-0000E48F0000}"/>
    <cellStyle name="fo]_x000d__x000a_UserName=Murat Zelef_x000d__x000a_UserCompany=Bumerang_x000d__x000a__x000d__x000a_[File Paths]_x000d__x000a_WorkingDirectory=C:\EQUIS\DLWIN_x000d__x000a_DownLoader=C 4 3 4" xfId="36845" xr:uid="{00000000-0005-0000-0000-0000E58F0000}"/>
    <cellStyle name="fo]_x000d__x000a_UserName=Murat Zelef_x000d__x000a_UserCompany=Bumerang_x000d__x000a__x000d__x000a_[File Paths]_x000d__x000a_WorkingDirectory=C:\EQUIS\DLWIN_x000d__x000a_DownLoader=C 4 3 4 2" xfId="36846" xr:uid="{00000000-0005-0000-0000-0000E68F0000}"/>
    <cellStyle name="fo]_x000d__x000a_UserName=Murat Zelef_x000d__x000a_UserCompany=Bumerang_x000d__x000a__x000d__x000a_[File Paths]_x000d__x000a_WorkingDirectory=C:\EQUIS\DLWIN_x000d__x000a_DownLoader=C 4 3 4 2 2" xfId="36847" xr:uid="{00000000-0005-0000-0000-0000E78F0000}"/>
    <cellStyle name="fo]_x000d__x000a_UserName=Murat Zelef_x000d__x000a_UserCompany=Bumerang_x000d__x000a__x000d__x000a_[File Paths]_x000d__x000a_WorkingDirectory=C:\EQUIS\DLWIN_x000d__x000a_DownLoader=C 4 3 4 2 2 2" xfId="36848" xr:uid="{00000000-0005-0000-0000-0000E88F0000}"/>
    <cellStyle name="fo]_x000d__x000a_UserName=Murat Zelef_x000d__x000a_UserCompany=Bumerang_x000d__x000a__x000d__x000a_[File Paths]_x000d__x000a_WorkingDirectory=C:\EQUIS\DLWIN_x000d__x000a_DownLoader=C 4 3 4 2 3" xfId="36849" xr:uid="{00000000-0005-0000-0000-0000E98F0000}"/>
    <cellStyle name="fo]_x000d__x000a_UserName=Murat Zelef_x000d__x000a_UserCompany=Bumerang_x000d__x000a__x000d__x000a_[File Paths]_x000d__x000a_WorkingDirectory=C:\EQUIS\DLWIN_x000d__x000a_DownLoader=C 4 3 4 2 4" xfId="36850" xr:uid="{00000000-0005-0000-0000-0000EA8F0000}"/>
    <cellStyle name="fo]_x000d__x000a_UserName=Murat Zelef_x000d__x000a_UserCompany=Bumerang_x000d__x000a__x000d__x000a_[File Paths]_x000d__x000a_WorkingDirectory=C:\EQUIS\DLWIN_x000d__x000a_DownLoader=C 4 3 4 3" xfId="36851" xr:uid="{00000000-0005-0000-0000-0000EB8F0000}"/>
    <cellStyle name="fo]_x000d__x000a_UserName=Murat Zelef_x000d__x000a_UserCompany=Bumerang_x000d__x000a__x000d__x000a_[File Paths]_x000d__x000a_WorkingDirectory=C:\EQUIS\DLWIN_x000d__x000a_DownLoader=C 4 3 4 3 2" xfId="36852" xr:uid="{00000000-0005-0000-0000-0000EC8F0000}"/>
    <cellStyle name="fo]_x000d__x000a_UserName=Murat Zelef_x000d__x000a_UserCompany=Bumerang_x000d__x000a__x000d__x000a_[File Paths]_x000d__x000a_WorkingDirectory=C:\EQUIS\DLWIN_x000d__x000a_DownLoader=C 4 3 4 3 2 2" xfId="36853" xr:uid="{00000000-0005-0000-0000-0000ED8F0000}"/>
    <cellStyle name="fo]_x000d__x000a_UserName=Murat Zelef_x000d__x000a_UserCompany=Bumerang_x000d__x000a__x000d__x000a_[File Paths]_x000d__x000a_WorkingDirectory=C:\EQUIS\DLWIN_x000d__x000a_DownLoader=C 4 3 4 3 3" xfId="36854" xr:uid="{00000000-0005-0000-0000-0000EE8F0000}"/>
    <cellStyle name="fo]_x000d__x000a_UserName=Murat Zelef_x000d__x000a_UserCompany=Bumerang_x000d__x000a__x000d__x000a_[File Paths]_x000d__x000a_WorkingDirectory=C:\EQUIS\DLWIN_x000d__x000a_DownLoader=C 4 3 4 3 4" xfId="36855" xr:uid="{00000000-0005-0000-0000-0000EF8F0000}"/>
    <cellStyle name="fo]_x000d__x000a_UserName=Murat Zelef_x000d__x000a_UserCompany=Bumerang_x000d__x000a__x000d__x000a_[File Paths]_x000d__x000a_WorkingDirectory=C:\EQUIS\DLWIN_x000d__x000a_DownLoader=C 4 3 4 4" xfId="36856" xr:uid="{00000000-0005-0000-0000-0000F08F0000}"/>
    <cellStyle name="fo]_x000d__x000a_UserName=Murat Zelef_x000d__x000a_UserCompany=Bumerang_x000d__x000a__x000d__x000a_[File Paths]_x000d__x000a_WorkingDirectory=C:\EQUIS\DLWIN_x000d__x000a_DownLoader=C 4 3 4 4 2" xfId="36857" xr:uid="{00000000-0005-0000-0000-0000F18F0000}"/>
    <cellStyle name="fo]_x000d__x000a_UserName=Murat Zelef_x000d__x000a_UserCompany=Bumerang_x000d__x000a__x000d__x000a_[File Paths]_x000d__x000a_WorkingDirectory=C:\EQUIS\DLWIN_x000d__x000a_DownLoader=C 4 3 4 5" xfId="36858" xr:uid="{00000000-0005-0000-0000-0000F28F0000}"/>
    <cellStyle name="fo]_x000d__x000a_UserName=Murat Zelef_x000d__x000a_UserCompany=Bumerang_x000d__x000a__x000d__x000a_[File Paths]_x000d__x000a_WorkingDirectory=C:\EQUIS\DLWIN_x000d__x000a_DownLoader=C 4 3 4 6" xfId="36859" xr:uid="{00000000-0005-0000-0000-0000F38F0000}"/>
    <cellStyle name="fo]_x000d__x000a_UserName=Murat Zelef_x000d__x000a_UserCompany=Bumerang_x000d__x000a__x000d__x000a_[File Paths]_x000d__x000a_WorkingDirectory=C:\EQUIS\DLWIN_x000d__x000a_DownLoader=C 4 3 5" xfId="36860" xr:uid="{00000000-0005-0000-0000-0000F48F0000}"/>
    <cellStyle name="fo]_x000d__x000a_UserName=Murat Zelef_x000d__x000a_UserCompany=Bumerang_x000d__x000a__x000d__x000a_[File Paths]_x000d__x000a_WorkingDirectory=C:\EQUIS\DLWIN_x000d__x000a_DownLoader=C 4 3 5 2" xfId="36861" xr:uid="{00000000-0005-0000-0000-0000F58F0000}"/>
    <cellStyle name="fo]_x000d__x000a_UserName=Murat Zelef_x000d__x000a_UserCompany=Bumerang_x000d__x000a__x000d__x000a_[File Paths]_x000d__x000a_WorkingDirectory=C:\EQUIS\DLWIN_x000d__x000a_DownLoader=C 4 3 5 2 2" xfId="36862" xr:uid="{00000000-0005-0000-0000-0000F68F0000}"/>
    <cellStyle name="fo]_x000d__x000a_UserName=Murat Zelef_x000d__x000a_UserCompany=Bumerang_x000d__x000a__x000d__x000a_[File Paths]_x000d__x000a_WorkingDirectory=C:\EQUIS\DLWIN_x000d__x000a_DownLoader=C 4 3 5 2 2 2" xfId="36863" xr:uid="{00000000-0005-0000-0000-0000F78F0000}"/>
    <cellStyle name="fo]_x000d__x000a_UserName=Murat Zelef_x000d__x000a_UserCompany=Bumerang_x000d__x000a__x000d__x000a_[File Paths]_x000d__x000a_WorkingDirectory=C:\EQUIS\DLWIN_x000d__x000a_DownLoader=C 4 3 5 2 3" xfId="36864" xr:uid="{00000000-0005-0000-0000-0000F88F0000}"/>
    <cellStyle name="fo]_x000d__x000a_UserName=Murat Zelef_x000d__x000a_UserCompany=Bumerang_x000d__x000a__x000d__x000a_[File Paths]_x000d__x000a_WorkingDirectory=C:\EQUIS\DLWIN_x000d__x000a_DownLoader=C 4 3 5 2 4" xfId="36865" xr:uid="{00000000-0005-0000-0000-0000F98F0000}"/>
    <cellStyle name="fo]_x000d__x000a_UserName=Murat Zelef_x000d__x000a_UserCompany=Bumerang_x000d__x000a__x000d__x000a_[File Paths]_x000d__x000a_WorkingDirectory=C:\EQUIS\DLWIN_x000d__x000a_DownLoader=C 4 3 5 3" xfId="36866" xr:uid="{00000000-0005-0000-0000-0000FA8F0000}"/>
    <cellStyle name="fo]_x000d__x000a_UserName=Murat Zelef_x000d__x000a_UserCompany=Bumerang_x000d__x000a__x000d__x000a_[File Paths]_x000d__x000a_WorkingDirectory=C:\EQUIS\DLWIN_x000d__x000a_DownLoader=C 4 3 5 3 2" xfId="36867" xr:uid="{00000000-0005-0000-0000-0000FB8F0000}"/>
    <cellStyle name="fo]_x000d__x000a_UserName=Murat Zelef_x000d__x000a_UserCompany=Bumerang_x000d__x000a__x000d__x000a_[File Paths]_x000d__x000a_WorkingDirectory=C:\EQUIS\DLWIN_x000d__x000a_DownLoader=C 4 3 5 3 2 2" xfId="36868" xr:uid="{00000000-0005-0000-0000-0000FC8F0000}"/>
    <cellStyle name="fo]_x000d__x000a_UserName=Murat Zelef_x000d__x000a_UserCompany=Bumerang_x000d__x000a__x000d__x000a_[File Paths]_x000d__x000a_WorkingDirectory=C:\EQUIS\DLWIN_x000d__x000a_DownLoader=C 4 3 5 3 3" xfId="36869" xr:uid="{00000000-0005-0000-0000-0000FD8F0000}"/>
    <cellStyle name="fo]_x000d__x000a_UserName=Murat Zelef_x000d__x000a_UserCompany=Bumerang_x000d__x000a__x000d__x000a_[File Paths]_x000d__x000a_WorkingDirectory=C:\EQUIS\DLWIN_x000d__x000a_DownLoader=C 4 3 5 3 4" xfId="36870" xr:uid="{00000000-0005-0000-0000-0000FE8F0000}"/>
    <cellStyle name="fo]_x000d__x000a_UserName=Murat Zelef_x000d__x000a_UserCompany=Bumerang_x000d__x000a__x000d__x000a_[File Paths]_x000d__x000a_WorkingDirectory=C:\EQUIS\DLWIN_x000d__x000a_DownLoader=C 4 3 5 4" xfId="36871" xr:uid="{00000000-0005-0000-0000-0000FF8F0000}"/>
    <cellStyle name="fo]_x000d__x000a_UserName=Murat Zelef_x000d__x000a_UserCompany=Bumerang_x000d__x000a__x000d__x000a_[File Paths]_x000d__x000a_WorkingDirectory=C:\EQUIS\DLWIN_x000d__x000a_DownLoader=C 4 3 5 4 2" xfId="36872" xr:uid="{00000000-0005-0000-0000-000000900000}"/>
    <cellStyle name="fo]_x000d__x000a_UserName=Murat Zelef_x000d__x000a_UserCompany=Bumerang_x000d__x000a__x000d__x000a_[File Paths]_x000d__x000a_WorkingDirectory=C:\EQUIS\DLWIN_x000d__x000a_DownLoader=C 4 3 5 5" xfId="36873" xr:uid="{00000000-0005-0000-0000-000001900000}"/>
    <cellStyle name="fo]_x000d__x000a_UserName=Murat Zelef_x000d__x000a_UserCompany=Bumerang_x000d__x000a__x000d__x000a_[File Paths]_x000d__x000a_WorkingDirectory=C:\EQUIS\DLWIN_x000d__x000a_DownLoader=C 4 3 5 6" xfId="36874" xr:uid="{00000000-0005-0000-0000-000002900000}"/>
    <cellStyle name="fo]_x000d__x000a_UserName=Murat Zelef_x000d__x000a_UserCompany=Bumerang_x000d__x000a__x000d__x000a_[File Paths]_x000d__x000a_WorkingDirectory=C:\EQUIS\DLWIN_x000d__x000a_DownLoader=C 4 3 6" xfId="36875" xr:uid="{00000000-0005-0000-0000-000003900000}"/>
    <cellStyle name="fo]_x000d__x000a_UserName=Murat Zelef_x000d__x000a_UserCompany=Bumerang_x000d__x000a__x000d__x000a_[File Paths]_x000d__x000a_WorkingDirectory=C:\EQUIS\DLWIN_x000d__x000a_DownLoader=C 4 3 6 2" xfId="36876" xr:uid="{00000000-0005-0000-0000-000004900000}"/>
    <cellStyle name="fo]_x000d__x000a_UserName=Murat Zelef_x000d__x000a_UserCompany=Bumerang_x000d__x000a__x000d__x000a_[File Paths]_x000d__x000a_WorkingDirectory=C:\EQUIS\DLWIN_x000d__x000a_DownLoader=C 4 3 6 2 2" xfId="36877" xr:uid="{00000000-0005-0000-0000-000005900000}"/>
    <cellStyle name="fo]_x000d__x000a_UserName=Murat Zelef_x000d__x000a_UserCompany=Bumerang_x000d__x000a__x000d__x000a_[File Paths]_x000d__x000a_WorkingDirectory=C:\EQUIS\DLWIN_x000d__x000a_DownLoader=C 4 3 6 2 2 2" xfId="36878" xr:uid="{00000000-0005-0000-0000-000006900000}"/>
    <cellStyle name="fo]_x000d__x000a_UserName=Murat Zelef_x000d__x000a_UserCompany=Bumerang_x000d__x000a__x000d__x000a_[File Paths]_x000d__x000a_WorkingDirectory=C:\EQUIS\DLWIN_x000d__x000a_DownLoader=C 4 3 6 2 3" xfId="36879" xr:uid="{00000000-0005-0000-0000-000007900000}"/>
    <cellStyle name="fo]_x000d__x000a_UserName=Murat Zelef_x000d__x000a_UserCompany=Bumerang_x000d__x000a__x000d__x000a_[File Paths]_x000d__x000a_WorkingDirectory=C:\EQUIS\DLWIN_x000d__x000a_DownLoader=C 4 3 6 2 4" xfId="36880" xr:uid="{00000000-0005-0000-0000-000008900000}"/>
    <cellStyle name="fo]_x000d__x000a_UserName=Murat Zelef_x000d__x000a_UserCompany=Bumerang_x000d__x000a__x000d__x000a_[File Paths]_x000d__x000a_WorkingDirectory=C:\EQUIS\DLWIN_x000d__x000a_DownLoader=C 4 3 6 3" xfId="36881" xr:uid="{00000000-0005-0000-0000-000009900000}"/>
    <cellStyle name="fo]_x000d__x000a_UserName=Murat Zelef_x000d__x000a_UserCompany=Bumerang_x000d__x000a__x000d__x000a_[File Paths]_x000d__x000a_WorkingDirectory=C:\EQUIS\DLWIN_x000d__x000a_DownLoader=C 4 3 6 3 2" xfId="36882" xr:uid="{00000000-0005-0000-0000-00000A900000}"/>
    <cellStyle name="fo]_x000d__x000a_UserName=Murat Zelef_x000d__x000a_UserCompany=Bumerang_x000d__x000a__x000d__x000a_[File Paths]_x000d__x000a_WorkingDirectory=C:\EQUIS\DLWIN_x000d__x000a_DownLoader=C 4 3 6 3 2 2" xfId="36883" xr:uid="{00000000-0005-0000-0000-00000B900000}"/>
    <cellStyle name="fo]_x000d__x000a_UserName=Murat Zelef_x000d__x000a_UserCompany=Bumerang_x000d__x000a__x000d__x000a_[File Paths]_x000d__x000a_WorkingDirectory=C:\EQUIS\DLWIN_x000d__x000a_DownLoader=C 4 3 6 3 3" xfId="36884" xr:uid="{00000000-0005-0000-0000-00000C900000}"/>
    <cellStyle name="fo]_x000d__x000a_UserName=Murat Zelef_x000d__x000a_UserCompany=Bumerang_x000d__x000a__x000d__x000a_[File Paths]_x000d__x000a_WorkingDirectory=C:\EQUIS\DLWIN_x000d__x000a_DownLoader=C 4 3 6 3 4" xfId="36885" xr:uid="{00000000-0005-0000-0000-00000D900000}"/>
    <cellStyle name="fo]_x000d__x000a_UserName=Murat Zelef_x000d__x000a_UserCompany=Bumerang_x000d__x000a__x000d__x000a_[File Paths]_x000d__x000a_WorkingDirectory=C:\EQUIS\DLWIN_x000d__x000a_DownLoader=C 4 3 6 4" xfId="36886" xr:uid="{00000000-0005-0000-0000-00000E900000}"/>
    <cellStyle name="fo]_x000d__x000a_UserName=Murat Zelef_x000d__x000a_UserCompany=Bumerang_x000d__x000a__x000d__x000a_[File Paths]_x000d__x000a_WorkingDirectory=C:\EQUIS\DLWIN_x000d__x000a_DownLoader=C 4 3 6 4 2" xfId="36887" xr:uid="{00000000-0005-0000-0000-00000F900000}"/>
    <cellStyle name="fo]_x000d__x000a_UserName=Murat Zelef_x000d__x000a_UserCompany=Bumerang_x000d__x000a__x000d__x000a_[File Paths]_x000d__x000a_WorkingDirectory=C:\EQUIS\DLWIN_x000d__x000a_DownLoader=C 4 3 6 5" xfId="36888" xr:uid="{00000000-0005-0000-0000-000010900000}"/>
    <cellStyle name="fo]_x000d__x000a_UserName=Murat Zelef_x000d__x000a_UserCompany=Bumerang_x000d__x000a__x000d__x000a_[File Paths]_x000d__x000a_WorkingDirectory=C:\EQUIS\DLWIN_x000d__x000a_DownLoader=C 4 3 6 6" xfId="36889" xr:uid="{00000000-0005-0000-0000-000011900000}"/>
    <cellStyle name="fo]_x000d__x000a_UserName=Murat Zelef_x000d__x000a_UserCompany=Bumerang_x000d__x000a__x000d__x000a_[File Paths]_x000d__x000a_WorkingDirectory=C:\EQUIS\DLWIN_x000d__x000a_DownLoader=C 4 3 7" xfId="36890" xr:uid="{00000000-0005-0000-0000-000012900000}"/>
    <cellStyle name="fo]_x000d__x000a_UserName=Murat Zelef_x000d__x000a_UserCompany=Bumerang_x000d__x000a__x000d__x000a_[File Paths]_x000d__x000a_WorkingDirectory=C:\EQUIS\DLWIN_x000d__x000a_DownLoader=C 4 3 7 2" xfId="36891" xr:uid="{00000000-0005-0000-0000-000013900000}"/>
    <cellStyle name="fo]_x000d__x000a_UserName=Murat Zelef_x000d__x000a_UserCompany=Bumerang_x000d__x000a__x000d__x000a_[File Paths]_x000d__x000a_WorkingDirectory=C:\EQUIS\DLWIN_x000d__x000a_DownLoader=C 4 3 7 2 2" xfId="36892" xr:uid="{00000000-0005-0000-0000-000014900000}"/>
    <cellStyle name="fo]_x000d__x000a_UserName=Murat Zelef_x000d__x000a_UserCompany=Bumerang_x000d__x000a__x000d__x000a_[File Paths]_x000d__x000a_WorkingDirectory=C:\EQUIS\DLWIN_x000d__x000a_DownLoader=C 4 3 7 3" xfId="36893" xr:uid="{00000000-0005-0000-0000-000015900000}"/>
    <cellStyle name="fo]_x000d__x000a_UserName=Murat Zelef_x000d__x000a_UserCompany=Bumerang_x000d__x000a__x000d__x000a_[File Paths]_x000d__x000a_WorkingDirectory=C:\EQUIS\DLWIN_x000d__x000a_DownLoader=C 4 3 7 4" xfId="36894" xr:uid="{00000000-0005-0000-0000-000016900000}"/>
    <cellStyle name="fo]_x000d__x000a_UserName=Murat Zelef_x000d__x000a_UserCompany=Bumerang_x000d__x000a__x000d__x000a_[File Paths]_x000d__x000a_WorkingDirectory=C:\EQUIS\DLWIN_x000d__x000a_DownLoader=C 4 3 8" xfId="36895" xr:uid="{00000000-0005-0000-0000-000017900000}"/>
    <cellStyle name="fo]_x000d__x000a_UserName=Murat Zelef_x000d__x000a_UserCompany=Bumerang_x000d__x000a__x000d__x000a_[File Paths]_x000d__x000a_WorkingDirectory=C:\EQUIS\DLWIN_x000d__x000a_DownLoader=C 4 3 8 2" xfId="36896" xr:uid="{00000000-0005-0000-0000-000018900000}"/>
    <cellStyle name="fo]_x000d__x000a_UserName=Murat Zelef_x000d__x000a_UserCompany=Bumerang_x000d__x000a__x000d__x000a_[File Paths]_x000d__x000a_WorkingDirectory=C:\EQUIS\DLWIN_x000d__x000a_DownLoader=C 4 3 8 2 2" xfId="36897" xr:uid="{00000000-0005-0000-0000-000019900000}"/>
    <cellStyle name="fo]_x000d__x000a_UserName=Murat Zelef_x000d__x000a_UserCompany=Bumerang_x000d__x000a__x000d__x000a_[File Paths]_x000d__x000a_WorkingDirectory=C:\EQUIS\DLWIN_x000d__x000a_DownLoader=C 4 3 8 3" xfId="36898" xr:uid="{00000000-0005-0000-0000-00001A900000}"/>
    <cellStyle name="fo]_x000d__x000a_UserName=Murat Zelef_x000d__x000a_UserCompany=Bumerang_x000d__x000a__x000d__x000a_[File Paths]_x000d__x000a_WorkingDirectory=C:\EQUIS\DLWIN_x000d__x000a_DownLoader=C 4 3 8 4" xfId="36899" xr:uid="{00000000-0005-0000-0000-00001B900000}"/>
    <cellStyle name="fo]_x000d__x000a_UserName=Murat Zelef_x000d__x000a_UserCompany=Bumerang_x000d__x000a__x000d__x000a_[File Paths]_x000d__x000a_WorkingDirectory=C:\EQUIS\DLWIN_x000d__x000a_DownLoader=C 4 3 9" xfId="36900" xr:uid="{00000000-0005-0000-0000-00001C900000}"/>
    <cellStyle name="fo]_x000d__x000a_UserName=Murat Zelef_x000d__x000a_UserCompany=Bumerang_x000d__x000a__x000d__x000a_[File Paths]_x000d__x000a_WorkingDirectory=C:\EQUIS\DLWIN_x000d__x000a_DownLoader=C 4 3 9 2" xfId="36901" xr:uid="{00000000-0005-0000-0000-00001D900000}"/>
    <cellStyle name="fo]_x000d__x000a_UserName=Murat Zelef_x000d__x000a_UserCompany=Bumerang_x000d__x000a__x000d__x000a_[File Paths]_x000d__x000a_WorkingDirectory=C:\EQUIS\DLWIN_x000d__x000a_DownLoader=C 4 3_8760 to TOD Calc_Template" xfId="36902" xr:uid="{00000000-0005-0000-0000-00001E900000}"/>
    <cellStyle name="fo]_x000d__x000a_UserName=Murat Zelef_x000d__x000a_UserCompany=Bumerang_x000d__x000a__x000d__x000a_[File Paths]_x000d__x000a_WorkingDirectory=C:\EQUIS\DLWIN_x000d__x000a_DownLoader=C 5" xfId="36903" xr:uid="{00000000-0005-0000-0000-00001F900000}"/>
    <cellStyle name="fo]_x000d__x000a_UserName=Murat Zelef_x000d__x000a_UserCompany=Bumerang_x000d__x000a__x000d__x000a_[File Paths]_x000d__x000a_WorkingDirectory=C:\EQUIS\DLWIN_x000d__x000a_DownLoader=C 5 10" xfId="36904" xr:uid="{00000000-0005-0000-0000-000020900000}"/>
    <cellStyle name="fo]_x000d__x000a_UserName=Murat Zelef_x000d__x000a_UserCompany=Bumerang_x000d__x000a__x000d__x000a_[File Paths]_x000d__x000a_WorkingDirectory=C:\EQUIS\DLWIN_x000d__x000a_DownLoader=C 5 11" xfId="36905" xr:uid="{00000000-0005-0000-0000-000021900000}"/>
    <cellStyle name="fo]_x000d__x000a_UserName=Murat Zelef_x000d__x000a_UserCompany=Bumerang_x000d__x000a__x000d__x000a_[File Paths]_x000d__x000a_WorkingDirectory=C:\EQUIS\DLWIN_x000d__x000a_DownLoader=C 5 2" xfId="36906" xr:uid="{00000000-0005-0000-0000-000022900000}"/>
    <cellStyle name="fo]_x000d__x000a_UserName=Murat Zelef_x000d__x000a_UserCompany=Bumerang_x000d__x000a__x000d__x000a_[File Paths]_x000d__x000a_WorkingDirectory=C:\EQUIS\DLWIN_x000d__x000a_DownLoader=C 5 2 10" xfId="36907" xr:uid="{00000000-0005-0000-0000-000023900000}"/>
    <cellStyle name="fo]_x000d__x000a_UserName=Murat Zelef_x000d__x000a_UserCompany=Bumerang_x000d__x000a__x000d__x000a_[File Paths]_x000d__x000a_WorkingDirectory=C:\EQUIS\DLWIN_x000d__x000a_DownLoader=C 5 2 2" xfId="36908" xr:uid="{00000000-0005-0000-0000-000024900000}"/>
    <cellStyle name="fo]_x000d__x000a_UserName=Murat Zelef_x000d__x000a_UserCompany=Bumerang_x000d__x000a__x000d__x000a_[File Paths]_x000d__x000a_WorkingDirectory=C:\EQUIS\DLWIN_x000d__x000a_DownLoader=C 5 2 2 2" xfId="36909" xr:uid="{00000000-0005-0000-0000-000025900000}"/>
    <cellStyle name="fo]_x000d__x000a_UserName=Murat Zelef_x000d__x000a_UserCompany=Bumerang_x000d__x000a__x000d__x000a_[File Paths]_x000d__x000a_WorkingDirectory=C:\EQUIS\DLWIN_x000d__x000a_DownLoader=C 5 2 2 2 2" xfId="36910" xr:uid="{00000000-0005-0000-0000-000026900000}"/>
    <cellStyle name="fo]_x000d__x000a_UserName=Murat Zelef_x000d__x000a_UserCompany=Bumerang_x000d__x000a__x000d__x000a_[File Paths]_x000d__x000a_WorkingDirectory=C:\EQUIS\DLWIN_x000d__x000a_DownLoader=C 5 2 2 2 2 2" xfId="36911" xr:uid="{00000000-0005-0000-0000-000027900000}"/>
    <cellStyle name="fo]_x000d__x000a_UserName=Murat Zelef_x000d__x000a_UserCompany=Bumerang_x000d__x000a__x000d__x000a_[File Paths]_x000d__x000a_WorkingDirectory=C:\EQUIS\DLWIN_x000d__x000a_DownLoader=C 5 2 2 2 3" xfId="36912" xr:uid="{00000000-0005-0000-0000-000028900000}"/>
    <cellStyle name="fo]_x000d__x000a_UserName=Murat Zelef_x000d__x000a_UserCompany=Bumerang_x000d__x000a__x000d__x000a_[File Paths]_x000d__x000a_WorkingDirectory=C:\EQUIS\DLWIN_x000d__x000a_DownLoader=C 5 2 2 2 4" xfId="36913" xr:uid="{00000000-0005-0000-0000-000029900000}"/>
    <cellStyle name="fo]_x000d__x000a_UserName=Murat Zelef_x000d__x000a_UserCompany=Bumerang_x000d__x000a__x000d__x000a_[File Paths]_x000d__x000a_WorkingDirectory=C:\EQUIS\DLWIN_x000d__x000a_DownLoader=C 5 2 2 3" xfId="36914" xr:uid="{00000000-0005-0000-0000-00002A900000}"/>
    <cellStyle name="fo]_x000d__x000a_UserName=Murat Zelef_x000d__x000a_UserCompany=Bumerang_x000d__x000a__x000d__x000a_[File Paths]_x000d__x000a_WorkingDirectory=C:\EQUIS\DLWIN_x000d__x000a_DownLoader=C 5 2 2 3 2" xfId="36915" xr:uid="{00000000-0005-0000-0000-00002B900000}"/>
    <cellStyle name="fo]_x000d__x000a_UserName=Murat Zelef_x000d__x000a_UserCompany=Bumerang_x000d__x000a__x000d__x000a_[File Paths]_x000d__x000a_WorkingDirectory=C:\EQUIS\DLWIN_x000d__x000a_DownLoader=C 5 2 2 3 2 2" xfId="36916" xr:uid="{00000000-0005-0000-0000-00002C900000}"/>
    <cellStyle name="fo]_x000d__x000a_UserName=Murat Zelef_x000d__x000a_UserCompany=Bumerang_x000d__x000a__x000d__x000a_[File Paths]_x000d__x000a_WorkingDirectory=C:\EQUIS\DLWIN_x000d__x000a_DownLoader=C 5 2 2 3 3" xfId="36917" xr:uid="{00000000-0005-0000-0000-00002D900000}"/>
    <cellStyle name="fo]_x000d__x000a_UserName=Murat Zelef_x000d__x000a_UserCompany=Bumerang_x000d__x000a__x000d__x000a_[File Paths]_x000d__x000a_WorkingDirectory=C:\EQUIS\DLWIN_x000d__x000a_DownLoader=C 5 2 2 3 4" xfId="36918" xr:uid="{00000000-0005-0000-0000-00002E900000}"/>
    <cellStyle name="fo]_x000d__x000a_UserName=Murat Zelef_x000d__x000a_UserCompany=Bumerang_x000d__x000a__x000d__x000a_[File Paths]_x000d__x000a_WorkingDirectory=C:\EQUIS\DLWIN_x000d__x000a_DownLoader=C 5 2 2 4" xfId="36919" xr:uid="{00000000-0005-0000-0000-00002F900000}"/>
    <cellStyle name="fo]_x000d__x000a_UserName=Murat Zelef_x000d__x000a_UserCompany=Bumerang_x000d__x000a__x000d__x000a_[File Paths]_x000d__x000a_WorkingDirectory=C:\EQUIS\DLWIN_x000d__x000a_DownLoader=C 5 2 2 4 2" xfId="36920" xr:uid="{00000000-0005-0000-0000-000030900000}"/>
    <cellStyle name="fo]_x000d__x000a_UserName=Murat Zelef_x000d__x000a_UserCompany=Bumerang_x000d__x000a__x000d__x000a_[File Paths]_x000d__x000a_WorkingDirectory=C:\EQUIS\DLWIN_x000d__x000a_DownLoader=C 5 2 2 5" xfId="36921" xr:uid="{00000000-0005-0000-0000-000031900000}"/>
    <cellStyle name="fo]_x000d__x000a_UserName=Murat Zelef_x000d__x000a_UserCompany=Bumerang_x000d__x000a__x000d__x000a_[File Paths]_x000d__x000a_WorkingDirectory=C:\EQUIS\DLWIN_x000d__x000a_DownLoader=C 5 2 2 6" xfId="36922" xr:uid="{00000000-0005-0000-0000-000032900000}"/>
    <cellStyle name="fo]_x000d__x000a_UserName=Murat Zelef_x000d__x000a_UserCompany=Bumerang_x000d__x000a__x000d__x000a_[File Paths]_x000d__x000a_WorkingDirectory=C:\EQUIS\DLWIN_x000d__x000a_DownLoader=C 5 2 3" xfId="36923" xr:uid="{00000000-0005-0000-0000-000033900000}"/>
    <cellStyle name="fo]_x000d__x000a_UserName=Murat Zelef_x000d__x000a_UserCompany=Bumerang_x000d__x000a__x000d__x000a_[File Paths]_x000d__x000a_WorkingDirectory=C:\EQUIS\DLWIN_x000d__x000a_DownLoader=C 5 2 3 2" xfId="36924" xr:uid="{00000000-0005-0000-0000-000034900000}"/>
    <cellStyle name="fo]_x000d__x000a_UserName=Murat Zelef_x000d__x000a_UserCompany=Bumerang_x000d__x000a__x000d__x000a_[File Paths]_x000d__x000a_WorkingDirectory=C:\EQUIS\DLWIN_x000d__x000a_DownLoader=C 5 2 3 2 2" xfId="36925" xr:uid="{00000000-0005-0000-0000-000035900000}"/>
    <cellStyle name="fo]_x000d__x000a_UserName=Murat Zelef_x000d__x000a_UserCompany=Bumerang_x000d__x000a__x000d__x000a_[File Paths]_x000d__x000a_WorkingDirectory=C:\EQUIS\DLWIN_x000d__x000a_DownLoader=C 5 2 3 2 2 2" xfId="36926" xr:uid="{00000000-0005-0000-0000-000036900000}"/>
    <cellStyle name="fo]_x000d__x000a_UserName=Murat Zelef_x000d__x000a_UserCompany=Bumerang_x000d__x000a__x000d__x000a_[File Paths]_x000d__x000a_WorkingDirectory=C:\EQUIS\DLWIN_x000d__x000a_DownLoader=C 5 2 3 2 3" xfId="36927" xr:uid="{00000000-0005-0000-0000-000037900000}"/>
    <cellStyle name="fo]_x000d__x000a_UserName=Murat Zelef_x000d__x000a_UserCompany=Bumerang_x000d__x000a__x000d__x000a_[File Paths]_x000d__x000a_WorkingDirectory=C:\EQUIS\DLWIN_x000d__x000a_DownLoader=C 5 2 3 2 4" xfId="36928" xr:uid="{00000000-0005-0000-0000-000038900000}"/>
    <cellStyle name="fo]_x000d__x000a_UserName=Murat Zelef_x000d__x000a_UserCompany=Bumerang_x000d__x000a__x000d__x000a_[File Paths]_x000d__x000a_WorkingDirectory=C:\EQUIS\DLWIN_x000d__x000a_DownLoader=C 5 2 3 3" xfId="36929" xr:uid="{00000000-0005-0000-0000-000039900000}"/>
    <cellStyle name="fo]_x000d__x000a_UserName=Murat Zelef_x000d__x000a_UserCompany=Bumerang_x000d__x000a__x000d__x000a_[File Paths]_x000d__x000a_WorkingDirectory=C:\EQUIS\DLWIN_x000d__x000a_DownLoader=C 5 2 3 3 2" xfId="36930" xr:uid="{00000000-0005-0000-0000-00003A900000}"/>
    <cellStyle name="fo]_x000d__x000a_UserName=Murat Zelef_x000d__x000a_UserCompany=Bumerang_x000d__x000a__x000d__x000a_[File Paths]_x000d__x000a_WorkingDirectory=C:\EQUIS\DLWIN_x000d__x000a_DownLoader=C 5 2 3 3 2 2" xfId="36931" xr:uid="{00000000-0005-0000-0000-00003B900000}"/>
    <cellStyle name="fo]_x000d__x000a_UserName=Murat Zelef_x000d__x000a_UserCompany=Bumerang_x000d__x000a__x000d__x000a_[File Paths]_x000d__x000a_WorkingDirectory=C:\EQUIS\DLWIN_x000d__x000a_DownLoader=C 5 2 3 3 3" xfId="36932" xr:uid="{00000000-0005-0000-0000-00003C900000}"/>
    <cellStyle name="fo]_x000d__x000a_UserName=Murat Zelef_x000d__x000a_UserCompany=Bumerang_x000d__x000a__x000d__x000a_[File Paths]_x000d__x000a_WorkingDirectory=C:\EQUIS\DLWIN_x000d__x000a_DownLoader=C 5 2 3 3 4" xfId="36933" xr:uid="{00000000-0005-0000-0000-00003D900000}"/>
    <cellStyle name="fo]_x000d__x000a_UserName=Murat Zelef_x000d__x000a_UserCompany=Bumerang_x000d__x000a__x000d__x000a_[File Paths]_x000d__x000a_WorkingDirectory=C:\EQUIS\DLWIN_x000d__x000a_DownLoader=C 5 2 3 4" xfId="36934" xr:uid="{00000000-0005-0000-0000-00003E900000}"/>
    <cellStyle name="fo]_x000d__x000a_UserName=Murat Zelef_x000d__x000a_UserCompany=Bumerang_x000d__x000a__x000d__x000a_[File Paths]_x000d__x000a_WorkingDirectory=C:\EQUIS\DLWIN_x000d__x000a_DownLoader=C 5 2 3 4 2" xfId="36935" xr:uid="{00000000-0005-0000-0000-00003F900000}"/>
    <cellStyle name="fo]_x000d__x000a_UserName=Murat Zelef_x000d__x000a_UserCompany=Bumerang_x000d__x000a__x000d__x000a_[File Paths]_x000d__x000a_WorkingDirectory=C:\EQUIS\DLWIN_x000d__x000a_DownLoader=C 5 2 3 5" xfId="36936" xr:uid="{00000000-0005-0000-0000-000040900000}"/>
    <cellStyle name="fo]_x000d__x000a_UserName=Murat Zelef_x000d__x000a_UserCompany=Bumerang_x000d__x000a__x000d__x000a_[File Paths]_x000d__x000a_WorkingDirectory=C:\EQUIS\DLWIN_x000d__x000a_DownLoader=C 5 2 3 6" xfId="36937" xr:uid="{00000000-0005-0000-0000-000041900000}"/>
    <cellStyle name="fo]_x000d__x000a_UserName=Murat Zelef_x000d__x000a_UserCompany=Bumerang_x000d__x000a__x000d__x000a_[File Paths]_x000d__x000a_WorkingDirectory=C:\EQUIS\DLWIN_x000d__x000a_DownLoader=C 5 2 4" xfId="36938" xr:uid="{00000000-0005-0000-0000-000042900000}"/>
    <cellStyle name="fo]_x000d__x000a_UserName=Murat Zelef_x000d__x000a_UserCompany=Bumerang_x000d__x000a__x000d__x000a_[File Paths]_x000d__x000a_WorkingDirectory=C:\EQUIS\DLWIN_x000d__x000a_DownLoader=C 5 2 4 2" xfId="36939" xr:uid="{00000000-0005-0000-0000-000043900000}"/>
    <cellStyle name="fo]_x000d__x000a_UserName=Murat Zelef_x000d__x000a_UserCompany=Bumerang_x000d__x000a__x000d__x000a_[File Paths]_x000d__x000a_WorkingDirectory=C:\EQUIS\DLWIN_x000d__x000a_DownLoader=C 5 2 4 2 2" xfId="36940" xr:uid="{00000000-0005-0000-0000-000044900000}"/>
    <cellStyle name="fo]_x000d__x000a_UserName=Murat Zelef_x000d__x000a_UserCompany=Bumerang_x000d__x000a__x000d__x000a_[File Paths]_x000d__x000a_WorkingDirectory=C:\EQUIS\DLWIN_x000d__x000a_DownLoader=C 5 2 4 2 2 2" xfId="36941" xr:uid="{00000000-0005-0000-0000-000045900000}"/>
    <cellStyle name="fo]_x000d__x000a_UserName=Murat Zelef_x000d__x000a_UserCompany=Bumerang_x000d__x000a__x000d__x000a_[File Paths]_x000d__x000a_WorkingDirectory=C:\EQUIS\DLWIN_x000d__x000a_DownLoader=C 5 2 4 2 3" xfId="36942" xr:uid="{00000000-0005-0000-0000-000046900000}"/>
    <cellStyle name="fo]_x000d__x000a_UserName=Murat Zelef_x000d__x000a_UserCompany=Bumerang_x000d__x000a__x000d__x000a_[File Paths]_x000d__x000a_WorkingDirectory=C:\EQUIS\DLWIN_x000d__x000a_DownLoader=C 5 2 4 2 4" xfId="36943" xr:uid="{00000000-0005-0000-0000-000047900000}"/>
    <cellStyle name="fo]_x000d__x000a_UserName=Murat Zelef_x000d__x000a_UserCompany=Bumerang_x000d__x000a__x000d__x000a_[File Paths]_x000d__x000a_WorkingDirectory=C:\EQUIS\DLWIN_x000d__x000a_DownLoader=C 5 2 4 3" xfId="36944" xr:uid="{00000000-0005-0000-0000-000048900000}"/>
    <cellStyle name="fo]_x000d__x000a_UserName=Murat Zelef_x000d__x000a_UserCompany=Bumerang_x000d__x000a__x000d__x000a_[File Paths]_x000d__x000a_WorkingDirectory=C:\EQUIS\DLWIN_x000d__x000a_DownLoader=C 5 2 4 3 2" xfId="36945" xr:uid="{00000000-0005-0000-0000-000049900000}"/>
    <cellStyle name="fo]_x000d__x000a_UserName=Murat Zelef_x000d__x000a_UserCompany=Bumerang_x000d__x000a__x000d__x000a_[File Paths]_x000d__x000a_WorkingDirectory=C:\EQUIS\DLWIN_x000d__x000a_DownLoader=C 5 2 4 3 2 2" xfId="36946" xr:uid="{00000000-0005-0000-0000-00004A900000}"/>
    <cellStyle name="fo]_x000d__x000a_UserName=Murat Zelef_x000d__x000a_UserCompany=Bumerang_x000d__x000a__x000d__x000a_[File Paths]_x000d__x000a_WorkingDirectory=C:\EQUIS\DLWIN_x000d__x000a_DownLoader=C 5 2 4 3 3" xfId="36947" xr:uid="{00000000-0005-0000-0000-00004B900000}"/>
    <cellStyle name="fo]_x000d__x000a_UserName=Murat Zelef_x000d__x000a_UserCompany=Bumerang_x000d__x000a__x000d__x000a_[File Paths]_x000d__x000a_WorkingDirectory=C:\EQUIS\DLWIN_x000d__x000a_DownLoader=C 5 2 4 3 4" xfId="36948" xr:uid="{00000000-0005-0000-0000-00004C900000}"/>
    <cellStyle name="fo]_x000d__x000a_UserName=Murat Zelef_x000d__x000a_UserCompany=Bumerang_x000d__x000a__x000d__x000a_[File Paths]_x000d__x000a_WorkingDirectory=C:\EQUIS\DLWIN_x000d__x000a_DownLoader=C 5 2 4 4" xfId="36949" xr:uid="{00000000-0005-0000-0000-00004D900000}"/>
    <cellStyle name="fo]_x000d__x000a_UserName=Murat Zelef_x000d__x000a_UserCompany=Bumerang_x000d__x000a__x000d__x000a_[File Paths]_x000d__x000a_WorkingDirectory=C:\EQUIS\DLWIN_x000d__x000a_DownLoader=C 5 2 4 4 2" xfId="36950" xr:uid="{00000000-0005-0000-0000-00004E900000}"/>
    <cellStyle name="fo]_x000d__x000a_UserName=Murat Zelef_x000d__x000a_UserCompany=Bumerang_x000d__x000a__x000d__x000a_[File Paths]_x000d__x000a_WorkingDirectory=C:\EQUIS\DLWIN_x000d__x000a_DownLoader=C 5 2 4 5" xfId="36951" xr:uid="{00000000-0005-0000-0000-00004F900000}"/>
    <cellStyle name="fo]_x000d__x000a_UserName=Murat Zelef_x000d__x000a_UserCompany=Bumerang_x000d__x000a__x000d__x000a_[File Paths]_x000d__x000a_WorkingDirectory=C:\EQUIS\DLWIN_x000d__x000a_DownLoader=C 5 2 4 6" xfId="36952" xr:uid="{00000000-0005-0000-0000-000050900000}"/>
    <cellStyle name="fo]_x000d__x000a_UserName=Murat Zelef_x000d__x000a_UserCompany=Bumerang_x000d__x000a__x000d__x000a_[File Paths]_x000d__x000a_WorkingDirectory=C:\EQUIS\DLWIN_x000d__x000a_DownLoader=C 5 2 5" xfId="36953" xr:uid="{00000000-0005-0000-0000-000051900000}"/>
    <cellStyle name="fo]_x000d__x000a_UserName=Murat Zelef_x000d__x000a_UserCompany=Bumerang_x000d__x000a__x000d__x000a_[File Paths]_x000d__x000a_WorkingDirectory=C:\EQUIS\DLWIN_x000d__x000a_DownLoader=C 5 2 5 2" xfId="36954" xr:uid="{00000000-0005-0000-0000-000052900000}"/>
    <cellStyle name="fo]_x000d__x000a_UserName=Murat Zelef_x000d__x000a_UserCompany=Bumerang_x000d__x000a__x000d__x000a_[File Paths]_x000d__x000a_WorkingDirectory=C:\EQUIS\DLWIN_x000d__x000a_DownLoader=C 5 2 5 2 2" xfId="36955" xr:uid="{00000000-0005-0000-0000-000053900000}"/>
    <cellStyle name="fo]_x000d__x000a_UserName=Murat Zelef_x000d__x000a_UserCompany=Bumerang_x000d__x000a__x000d__x000a_[File Paths]_x000d__x000a_WorkingDirectory=C:\EQUIS\DLWIN_x000d__x000a_DownLoader=C 5 2 5 2 2 2" xfId="36956" xr:uid="{00000000-0005-0000-0000-000054900000}"/>
    <cellStyle name="fo]_x000d__x000a_UserName=Murat Zelef_x000d__x000a_UserCompany=Bumerang_x000d__x000a__x000d__x000a_[File Paths]_x000d__x000a_WorkingDirectory=C:\EQUIS\DLWIN_x000d__x000a_DownLoader=C 5 2 5 2 3" xfId="36957" xr:uid="{00000000-0005-0000-0000-000055900000}"/>
    <cellStyle name="fo]_x000d__x000a_UserName=Murat Zelef_x000d__x000a_UserCompany=Bumerang_x000d__x000a__x000d__x000a_[File Paths]_x000d__x000a_WorkingDirectory=C:\EQUIS\DLWIN_x000d__x000a_DownLoader=C 5 2 5 2 4" xfId="36958" xr:uid="{00000000-0005-0000-0000-000056900000}"/>
    <cellStyle name="fo]_x000d__x000a_UserName=Murat Zelef_x000d__x000a_UserCompany=Bumerang_x000d__x000a__x000d__x000a_[File Paths]_x000d__x000a_WorkingDirectory=C:\EQUIS\DLWIN_x000d__x000a_DownLoader=C 5 2 5 3" xfId="36959" xr:uid="{00000000-0005-0000-0000-000057900000}"/>
    <cellStyle name="fo]_x000d__x000a_UserName=Murat Zelef_x000d__x000a_UserCompany=Bumerang_x000d__x000a__x000d__x000a_[File Paths]_x000d__x000a_WorkingDirectory=C:\EQUIS\DLWIN_x000d__x000a_DownLoader=C 5 2 5 3 2" xfId="36960" xr:uid="{00000000-0005-0000-0000-000058900000}"/>
    <cellStyle name="fo]_x000d__x000a_UserName=Murat Zelef_x000d__x000a_UserCompany=Bumerang_x000d__x000a__x000d__x000a_[File Paths]_x000d__x000a_WorkingDirectory=C:\EQUIS\DLWIN_x000d__x000a_DownLoader=C 5 2 5 3 2 2" xfId="36961" xr:uid="{00000000-0005-0000-0000-000059900000}"/>
    <cellStyle name="fo]_x000d__x000a_UserName=Murat Zelef_x000d__x000a_UserCompany=Bumerang_x000d__x000a__x000d__x000a_[File Paths]_x000d__x000a_WorkingDirectory=C:\EQUIS\DLWIN_x000d__x000a_DownLoader=C 5 2 5 3 3" xfId="36962" xr:uid="{00000000-0005-0000-0000-00005A900000}"/>
    <cellStyle name="fo]_x000d__x000a_UserName=Murat Zelef_x000d__x000a_UserCompany=Bumerang_x000d__x000a__x000d__x000a_[File Paths]_x000d__x000a_WorkingDirectory=C:\EQUIS\DLWIN_x000d__x000a_DownLoader=C 5 2 5 3 4" xfId="36963" xr:uid="{00000000-0005-0000-0000-00005B900000}"/>
    <cellStyle name="fo]_x000d__x000a_UserName=Murat Zelef_x000d__x000a_UserCompany=Bumerang_x000d__x000a__x000d__x000a_[File Paths]_x000d__x000a_WorkingDirectory=C:\EQUIS\DLWIN_x000d__x000a_DownLoader=C 5 2 5 4" xfId="36964" xr:uid="{00000000-0005-0000-0000-00005C900000}"/>
    <cellStyle name="fo]_x000d__x000a_UserName=Murat Zelef_x000d__x000a_UserCompany=Bumerang_x000d__x000a__x000d__x000a_[File Paths]_x000d__x000a_WorkingDirectory=C:\EQUIS\DLWIN_x000d__x000a_DownLoader=C 5 2 5 4 2" xfId="36965" xr:uid="{00000000-0005-0000-0000-00005D900000}"/>
    <cellStyle name="fo]_x000d__x000a_UserName=Murat Zelef_x000d__x000a_UserCompany=Bumerang_x000d__x000a__x000d__x000a_[File Paths]_x000d__x000a_WorkingDirectory=C:\EQUIS\DLWIN_x000d__x000a_DownLoader=C 5 2 5 5" xfId="36966" xr:uid="{00000000-0005-0000-0000-00005E900000}"/>
    <cellStyle name="fo]_x000d__x000a_UserName=Murat Zelef_x000d__x000a_UserCompany=Bumerang_x000d__x000a__x000d__x000a_[File Paths]_x000d__x000a_WorkingDirectory=C:\EQUIS\DLWIN_x000d__x000a_DownLoader=C 5 2 5 6" xfId="36967" xr:uid="{00000000-0005-0000-0000-00005F900000}"/>
    <cellStyle name="fo]_x000d__x000a_UserName=Murat Zelef_x000d__x000a_UserCompany=Bumerang_x000d__x000a__x000d__x000a_[File Paths]_x000d__x000a_WorkingDirectory=C:\EQUIS\DLWIN_x000d__x000a_DownLoader=C 5 2 6" xfId="36968" xr:uid="{00000000-0005-0000-0000-000060900000}"/>
    <cellStyle name="fo]_x000d__x000a_UserName=Murat Zelef_x000d__x000a_UserCompany=Bumerang_x000d__x000a__x000d__x000a_[File Paths]_x000d__x000a_WorkingDirectory=C:\EQUIS\DLWIN_x000d__x000a_DownLoader=C 5 2 6 2" xfId="36969" xr:uid="{00000000-0005-0000-0000-000061900000}"/>
    <cellStyle name="fo]_x000d__x000a_UserName=Murat Zelef_x000d__x000a_UserCompany=Bumerang_x000d__x000a__x000d__x000a_[File Paths]_x000d__x000a_WorkingDirectory=C:\EQUIS\DLWIN_x000d__x000a_DownLoader=C 5 2 6 2 2" xfId="36970" xr:uid="{00000000-0005-0000-0000-000062900000}"/>
    <cellStyle name="fo]_x000d__x000a_UserName=Murat Zelef_x000d__x000a_UserCompany=Bumerang_x000d__x000a__x000d__x000a_[File Paths]_x000d__x000a_WorkingDirectory=C:\EQUIS\DLWIN_x000d__x000a_DownLoader=C 5 2 6 3" xfId="36971" xr:uid="{00000000-0005-0000-0000-000063900000}"/>
    <cellStyle name="fo]_x000d__x000a_UserName=Murat Zelef_x000d__x000a_UserCompany=Bumerang_x000d__x000a__x000d__x000a_[File Paths]_x000d__x000a_WorkingDirectory=C:\EQUIS\DLWIN_x000d__x000a_DownLoader=C 5 2 6 4" xfId="36972" xr:uid="{00000000-0005-0000-0000-000064900000}"/>
    <cellStyle name="fo]_x000d__x000a_UserName=Murat Zelef_x000d__x000a_UserCompany=Bumerang_x000d__x000a__x000d__x000a_[File Paths]_x000d__x000a_WorkingDirectory=C:\EQUIS\DLWIN_x000d__x000a_DownLoader=C 5 2 7" xfId="36973" xr:uid="{00000000-0005-0000-0000-000065900000}"/>
    <cellStyle name="fo]_x000d__x000a_UserName=Murat Zelef_x000d__x000a_UserCompany=Bumerang_x000d__x000a__x000d__x000a_[File Paths]_x000d__x000a_WorkingDirectory=C:\EQUIS\DLWIN_x000d__x000a_DownLoader=C 5 2 7 2" xfId="36974" xr:uid="{00000000-0005-0000-0000-000066900000}"/>
    <cellStyle name="fo]_x000d__x000a_UserName=Murat Zelef_x000d__x000a_UserCompany=Bumerang_x000d__x000a__x000d__x000a_[File Paths]_x000d__x000a_WorkingDirectory=C:\EQUIS\DLWIN_x000d__x000a_DownLoader=C 5 2 7 2 2" xfId="36975" xr:uid="{00000000-0005-0000-0000-000067900000}"/>
    <cellStyle name="fo]_x000d__x000a_UserName=Murat Zelef_x000d__x000a_UserCompany=Bumerang_x000d__x000a__x000d__x000a_[File Paths]_x000d__x000a_WorkingDirectory=C:\EQUIS\DLWIN_x000d__x000a_DownLoader=C 5 2 7 3" xfId="36976" xr:uid="{00000000-0005-0000-0000-000068900000}"/>
    <cellStyle name="fo]_x000d__x000a_UserName=Murat Zelef_x000d__x000a_UserCompany=Bumerang_x000d__x000a__x000d__x000a_[File Paths]_x000d__x000a_WorkingDirectory=C:\EQUIS\DLWIN_x000d__x000a_DownLoader=C 5 2 7 4" xfId="36977" xr:uid="{00000000-0005-0000-0000-000069900000}"/>
    <cellStyle name="fo]_x000d__x000a_UserName=Murat Zelef_x000d__x000a_UserCompany=Bumerang_x000d__x000a__x000d__x000a_[File Paths]_x000d__x000a_WorkingDirectory=C:\EQUIS\DLWIN_x000d__x000a_DownLoader=C 5 2 8" xfId="36978" xr:uid="{00000000-0005-0000-0000-00006A900000}"/>
    <cellStyle name="fo]_x000d__x000a_UserName=Murat Zelef_x000d__x000a_UserCompany=Bumerang_x000d__x000a__x000d__x000a_[File Paths]_x000d__x000a_WorkingDirectory=C:\EQUIS\DLWIN_x000d__x000a_DownLoader=C 5 2 8 2" xfId="36979" xr:uid="{00000000-0005-0000-0000-00006B900000}"/>
    <cellStyle name="fo]_x000d__x000a_UserName=Murat Zelef_x000d__x000a_UserCompany=Bumerang_x000d__x000a__x000d__x000a_[File Paths]_x000d__x000a_WorkingDirectory=C:\EQUIS\DLWIN_x000d__x000a_DownLoader=C 5 2 9" xfId="36980" xr:uid="{00000000-0005-0000-0000-00006C900000}"/>
    <cellStyle name="fo]_x000d__x000a_UserName=Murat Zelef_x000d__x000a_UserCompany=Bumerang_x000d__x000a__x000d__x000a_[File Paths]_x000d__x000a_WorkingDirectory=C:\EQUIS\DLWIN_x000d__x000a_DownLoader=C 5 2_8760 to TOD Calc_Template" xfId="36981" xr:uid="{00000000-0005-0000-0000-00006D900000}"/>
    <cellStyle name="fo]_x000d__x000a_UserName=Murat Zelef_x000d__x000a_UserCompany=Bumerang_x000d__x000a__x000d__x000a_[File Paths]_x000d__x000a_WorkingDirectory=C:\EQUIS\DLWIN_x000d__x000a_DownLoader=C 5 3" xfId="36982" xr:uid="{00000000-0005-0000-0000-00006E900000}"/>
    <cellStyle name="fo]_x000d__x000a_UserName=Murat Zelef_x000d__x000a_UserCompany=Bumerang_x000d__x000a__x000d__x000a_[File Paths]_x000d__x000a_WorkingDirectory=C:\EQUIS\DLWIN_x000d__x000a_DownLoader=C 5 3 2" xfId="36983" xr:uid="{00000000-0005-0000-0000-00006F900000}"/>
    <cellStyle name="fo]_x000d__x000a_UserName=Murat Zelef_x000d__x000a_UserCompany=Bumerang_x000d__x000a__x000d__x000a_[File Paths]_x000d__x000a_WorkingDirectory=C:\EQUIS\DLWIN_x000d__x000a_DownLoader=C 5 3 2 2" xfId="36984" xr:uid="{00000000-0005-0000-0000-000070900000}"/>
    <cellStyle name="fo]_x000d__x000a_UserName=Murat Zelef_x000d__x000a_UserCompany=Bumerang_x000d__x000a__x000d__x000a_[File Paths]_x000d__x000a_WorkingDirectory=C:\EQUIS\DLWIN_x000d__x000a_DownLoader=C 5 3 2 2 2" xfId="36985" xr:uid="{00000000-0005-0000-0000-000071900000}"/>
    <cellStyle name="fo]_x000d__x000a_UserName=Murat Zelef_x000d__x000a_UserCompany=Bumerang_x000d__x000a__x000d__x000a_[File Paths]_x000d__x000a_WorkingDirectory=C:\EQUIS\DLWIN_x000d__x000a_DownLoader=C 5 3 2 3" xfId="36986" xr:uid="{00000000-0005-0000-0000-000072900000}"/>
    <cellStyle name="fo]_x000d__x000a_UserName=Murat Zelef_x000d__x000a_UserCompany=Bumerang_x000d__x000a__x000d__x000a_[File Paths]_x000d__x000a_WorkingDirectory=C:\EQUIS\DLWIN_x000d__x000a_DownLoader=C 5 3 2 4" xfId="36987" xr:uid="{00000000-0005-0000-0000-000073900000}"/>
    <cellStyle name="fo]_x000d__x000a_UserName=Murat Zelef_x000d__x000a_UserCompany=Bumerang_x000d__x000a__x000d__x000a_[File Paths]_x000d__x000a_WorkingDirectory=C:\EQUIS\DLWIN_x000d__x000a_DownLoader=C 5 3 3" xfId="36988" xr:uid="{00000000-0005-0000-0000-000074900000}"/>
    <cellStyle name="fo]_x000d__x000a_UserName=Murat Zelef_x000d__x000a_UserCompany=Bumerang_x000d__x000a__x000d__x000a_[File Paths]_x000d__x000a_WorkingDirectory=C:\EQUIS\DLWIN_x000d__x000a_DownLoader=C 5 3 3 2" xfId="36989" xr:uid="{00000000-0005-0000-0000-000075900000}"/>
    <cellStyle name="fo]_x000d__x000a_UserName=Murat Zelef_x000d__x000a_UserCompany=Bumerang_x000d__x000a__x000d__x000a_[File Paths]_x000d__x000a_WorkingDirectory=C:\EQUIS\DLWIN_x000d__x000a_DownLoader=C 5 3 3 2 2" xfId="36990" xr:uid="{00000000-0005-0000-0000-000076900000}"/>
    <cellStyle name="fo]_x000d__x000a_UserName=Murat Zelef_x000d__x000a_UserCompany=Bumerang_x000d__x000a__x000d__x000a_[File Paths]_x000d__x000a_WorkingDirectory=C:\EQUIS\DLWIN_x000d__x000a_DownLoader=C 5 3 3 3" xfId="36991" xr:uid="{00000000-0005-0000-0000-000077900000}"/>
    <cellStyle name="fo]_x000d__x000a_UserName=Murat Zelef_x000d__x000a_UserCompany=Bumerang_x000d__x000a__x000d__x000a_[File Paths]_x000d__x000a_WorkingDirectory=C:\EQUIS\DLWIN_x000d__x000a_DownLoader=C 5 3 3 4" xfId="36992" xr:uid="{00000000-0005-0000-0000-000078900000}"/>
    <cellStyle name="fo]_x000d__x000a_UserName=Murat Zelef_x000d__x000a_UserCompany=Bumerang_x000d__x000a__x000d__x000a_[File Paths]_x000d__x000a_WorkingDirectory=C:\EQUIS\DLWIN_x000d__x000a_DownLoader=C 5 3 4" xfId="36993" xr:uid="{00000000-0005-0000-0000-000079900000}"/>
    <cellStyle name="fo]_x000d__x000a_UserName=Murat Zelef_x000d__x000a_UserCompany=Bumerang_x000d__x000a__x000d__x000a_[File Paths]_x000d__x000a_WorkingDirectory=C:\EQUIS\DLWIN_x000d__x000a_DownLoader=C 5 3 4 2" xfId="36994" xr:uid="{00000000-0005-0000-0000-00007A900000}"/>
    <cellStyle name="fo]_x000d__x000a_UserName=Murat Zelef_x000d__x000a_UserCompany=Bumerang_x000d__x000a__x000d__x000a_[File Paths]_x000d__x000a_WorkingDirectory=C:\EQUIS\DLWIN_x000d__x000a_DownLoader=C 5 3 5" xfId="36995" xr:uid="{00000000-0005-0000-0000-00007B900000}"/>
    <cellStyle name="fo]_x000d__x000a_UserName=Murat Zelef_x000d__x000a_UserCompany=Bumerang_x000d__x000a__x000d__x000a_[File Paths]_x000d__x000a_WorkingDirectory=C:\EQUIS\DLWIN_x000d__x000a_DownLoader=C 5 3 6" xfId="36996" xr:uid="{00000000-0005-0000-0000-00007C900000}"/>
    <cellStyle name="fo]_x000d__x000a_UserName=Murat Zelef_x000d__x000a_UserCompany=Bumerang_x000d__x000a__x000d__x000a_[File Paths]_x000d__x000a_WorkingDirectory=C:\EQUIS\DLWIN_x000d__x000a_DownLoader=C 5 4" xfId="36997" xr:uid="{00000000-0005-0000-0000-00007D900000}"/>
    <cellStyle name="fo]_x000d__x000a_UserName=Murat Zelef_x000d__x000a_UserCompany=Bumerang_x000d__x000a__x000d__x000a_[File Paths]_x000d__x000a_WorkingDirectory=C:\EQUIS\DLWIN_x000d__x000a_DownLoader=C 5 4 2" xfId="36998" xr:uid="{00000000-0005-0000-0000-00007E900000}"/>
    <cellStyle name="fo]_x000d__x000a_UserName=Murat Zelef_x000d__x000a_UserCompany=Bumerang_x000d__x000a__x000d__x000a_[File Paths]_x000d__x000a_WorkingDirectory=C:\EQUIS\DLWIN_x000d__x000a_DownLoader=C 5 4 2 2" xfId="36999" xr:uid="{00000000-0005-0000-0000-00007F900000}"/>
    <cellStyle name="fo]_x000d__x000a_UserName=Murat Zelef_x000d__x000a_UserCompany=Bumerang_x000d__x000a__x000d__x000a_[File Paths]_x000d__x000a_WorkingDirectory=C:\EQUIS\DLWIN_x000d__x000a_DownLoader=C 5 4 2 2 2" xfId="37000" xr:uid="{00000000-0005-0000-0000-000080900000}"/>
    <cellStyle name="fo]_x000d__x000a_UserName=Murat Zelef_x000d__x000a_UserCompany=Bumerang_x000d__x000a__x000d__x000a_[File Paths]_x000d__x000a_WorkingDirectory=C:\EQUIS\DLWIN_x000d__x000a_DownLoader=C 5 4 2 3" xfId="37001" xr:uid="{00000000-0005-0000-0000-000081900000}"/>
    <cellStyle name="fo]_x000d__x000a_UserName=Murat Zelef_x000d__x000a_UserCompany=Bumerang_x000d__x000a__x000d__x000a_[File Paths]_x000d__x000a_WorkingDirectory=C:\EQUIS\DLWIN_x000d__x000a_DownLoader=C 5 4 2 4" xfId="37002" xr:uid="{00000000-0005-0000-0000-000082900000}"/>
    <cellStyle name="fo]_x000d__x000a_UserName=Murat Zelef_x000d__x000a_UserCompany=Bumerang_x000d__x000a__x000d__x000a_[File Paths]_x000d__x000a_WorkingDirectory=C:\EQUIS\DLWIN_x000d__x000a_DownLoader=C 5 4 3" xfId="37003" xr:uid="{00000000-0005-0000-0000-000083900000}"/>
    <cellStyle name="fo]_x000d__x000a_UserName=Murat Zelef_x000d__x000a_UserCompany=Bumerang_x000d__x000a__x000d__x000a_[File Paths]_x000d__x000a_WorkingDirectory=C:\EQUIS\DLWIN_x000d__x000a_DownLoader=C 5 4 3 2" xfId="37004" xr:uid="{00000000-0005-0000-0000-000084900000}"/>
    <cellStyle name="fo]_x000d__x000a_UserName=Murat Zelef_x000d__x000a_UserCompany=Bumerang_x000d__x000a__x000d__x000a_[File Paths]_x000d__x000a_WorkingDirectory=C:\EQUIS\DLWIN_x000d__x000a_DownLoader=C 5 4 3 2 2" xfId="37005" xr:uid="{00000000-0005-0000-0000-000085900000}"/>
    <cellStyle name="fo]_x000d__x000a_UserName=Murat Zelef_x000d__x000a_UserCompany=Bumerang_x000d__x000a__x000d__x000a_[File Paths]_x000d__x000a_WorkingDirectory=C:\EQUIS\DLWIN_x000d__x000a_DownLoader=C 5 4 3 3" xfId="37006" xr:uid="{00000000-0005-0000-0000-000086900000}"/>
    <cellStyle name="fo]_x000d__x000a_UserName=Murat Zelef_x000d__x000a_UserCompany=Bumerang_x000d__x000a__x000d__x000a_[File Paths]_x000d__x000a_WorkingDirectory=C:\EQUIS\DLWIN_x000d__x000a_DownLoader=C 5 4 3 4" xfId="37007" xr:uid="{00000000-0005-0000-0000-000087900000}"/>
    <cellStyle name="fo]_x000d__x000a_UserName=Murat Zelef_x000d__x000a_UserCompany=Bumerang_x000d__x000a__x000d__x000a_[File Paths]_x000d__x000a_WorkingDirectory=C:\EQUIS\DLWIN_x000d__x000a_DownLoader=C 5 4 4" xfId="37008" xr:uid="{00000000-0005-0000-0000-000088900000}"/>
    <cellStyle name="fo]_x000d__x000a_UserName=Murat Zelef_x000d__x000a_UserCompany=Bumerang_x000d__x000a__x000d__x000a_[File Paths]_x000d__x000a_WorkingDirectory=C:\EQUIS\DLWIN_x000d__x000a_DownLoader=C 5 4 4 2" xfId="37009" xr:uid="{00000000-0005-0000-0000-000089900000}"/>
    <cellStyle name="fo]_x000d__x000a_UserName=Murat Zelef_x000d__x000a_UserCompany=Bumerang_x000d__x000a__x000d__x000a_[File Paths]_x000d__x000a_WorkingDirectory=C:\EQUIS\DLWIN_x000d__x000a_DownLoader=C 5 4 5" xfId="37010" xr:uid="{00000000-0005-0000-0000-00008A900000}"/>
    <cellStyle name="fo]_x000d__x000a_UserName=Murat Zelef_x000d__x000a_UserCompany=Bumerang_x000d__x000a__x000d__x000a_[File Paths]_x000d__x000a_WorkingDirectory=C:\EQUIS\DLWIN_x000d__x000a_DownLoader=C 5 4 6" xfId="37011" xr:uid="{00000000-0005-0000-0000-00008B900000}"/>
    <cellStyle name="fo]_x000d__x000a_UserName=Murat Zelef_x000d__x000a_UserCompany=Bumerang_x000d__x000a__x000d__x000a_[File Paths]_x000d__x000a_WorkingDirectory=C:\EQUIS\DLWIN_x000d__x000a_DownLoader=C 5 5" xfId="37012" xr:uid="{00000000-0005-0000-0000-00008C900000}"/>
    <cellStyle name="fo]_x000d__x000a_UserName=Murat Zelef_x000d__x000a_UserCompany=Bumerang_x000d__x000a__x000d__x000a_[File Paths]_x000d__x000a_WorkingDirectory=C:\EQUIS\DLWIN_x000d__x000a_DownLoader=C 5 5 2" xfId="37013" xr:uid="{00000000-0005-0000-0000-00008D900000}"/>
    <cellStyle name="fo]_x000d__x000a_UserName=Murat Zelef_x000d__x000a_UserCompany=Bumerang_x000d__x000a__x000d__x000a_[File Paths]_x000d__x000a_WorkingDirectory=C:\EQUIS\DLWIN_x000d__x000a_DownLoader=C 5 5 2 2" xfId="37014" xr:uid="{00000000-0005-0000-0000-00008E900000}"/>
    <cellStyle name="fo]_x000d__x000a_UserName=Murat Zelef_x000d__x000a_UserCompany=Bumerang_x000d__x000a__x000d__x000a_[File Paths]_x000d__x000a_WorkingDirectory=C:\EQUIS\DLWIN_x000d__x000a_DownLoader=C 5 5 2 2 2" xfId="37015" xr:uid="{00000000-0005-0000-0000-00008F900000}"/>
    <cellStyle name="fo]_x000d__x000a_UserName=Murat Zelef_x000d__x000a_UserCompany=Bumerang_x000d__x000a__x000d__x000a_[File Paths]_x000d__x000a_WorkingDirectory=C:\EQUIS\DLWIN_x000d__x000a_DownLoader=C 5 5 2 3" xfId="37016" xr:uid="{00000000-0005-0000-0000-000090900000}"/>
    <cellStyle name="fo]_x000d__x000a_UserName=Murat Zelef_x000d__x000a_UserCompany=Bumerang_x000d__x000a__x000d__x000a_[File Paths]_x000d__x000a_WorkingDirectory=C:\EQUIS\DLWIN_x000d__x000a_DownLoader=C 5 5 2 4" xfId="37017" xr:uid="{00000000-0005-0000-0000-000091900000}"/>
    <cellStyle name="fo]_x000d__x000a_UserName=Murat Zelef_x000d__x000a_UserCompany=Bumerang_x000d__x000a__x000d__x000a_[File Paths]_x000d__x000a_WorkingDirectory=C:\EQUIS\DLWIN_x000d__x000a_DownLoader=C 5 5 3" xfId="37018" xr:uid="{00000000-0005-0000-0000-000092900000}"/>
    <cellStyle name="fo]_x000d__x000a_UserName=Murat Zelef_x000d__x000a_UserCompany=Bumerang_x000d__x000a__x000d__x000a_[File Paths]_x000d__x000a_WorkingDirectory=C:\EQUIS\DLWIN_x000d__x000a_DownLoader=C 5 5 3 2" xfId="37019" xr:uid="{00000000-0005-0000-0000-000093900000}"/>
    <cellStyle name="fo]_x000d__x000a_UserName=Murat Zelef_x000d__x000a_UserCompany=Bumerang_x000d__x000a__x000d__x000a_[File Paths]_x000d__x000a_WorkingDirectory=C:\EQUIS\DLWIN_x000d__x000a_DownLoader=C 5 5 3 2 2" xfId="37020" xr:uid="{00000000-0005-0000-0000-000094900000}"/>
    <cellStyle name="fo]_x000d__x000a_UserName=Murat Zelef_x000d__x000a_UserCompany=Bumerang_x000d__x000a__x000d__x000a_[File Paths]_x000d__x000a_WorkingDirectory=C:\EQUIS\DLWIN_x000d__x000a_DownLoader=C 5 5 3 3" xfId="37021" xr:uid="{00000000-0005-0000-0000-000095900000}"/>
    <cellStyle name="fo]_x000d__x000a_UserName=Murat Zelef_x000d__x000a_UserCompany=Bumerang_x000d__x000a__x000d__x000a_[File Paths]_x000d__x000a_WorkingDirectory=C:\EQUIS\DLWIN_x000d__x000a_DownLoader=C 5 5 3 4" xfId="37022" xr:uid="{00000000-0005-0000-0000-000096900000}"/>
    <cellStyle name="fo]_x000d__x000a_UserName=Murat Zelef_x000d__x000a_UserCompany=Bumerang_x000d__x000a__x000d__x000a_[File Paths]_x000d__x000a_WorkingDirectory=C:\EQUIS\DLWIN_x000d__x000a_DownLoader=C 5 5 4" xfId="37023" xr:uid="{00000000-0005-0000-0000-000097900000}"/>
    <cellStyle name="fo]_x000d__x000a_UserName=Murat Zelef_x000d__x000a_UserCompany=Bumerang_x000d__x000a__x000d__x000a_[File Paths]_x000d__x000a_WorkingDirectory=C:\EQUIS\DLWIN_x000d__x000a_DownLoader=C 5 5 4 2" xfId="37024" xr:uid="{00000000-0005-0000-0000-000098900000}"/>
    <cellStyle name="fo]_x000d__x000a_UserName=Murat Zelef_x000d__x000a_UserCompany=Bumerang_x000d__x000a__x000d__x000a_[File Paths]_x000d__x000a_WorkingDirectory=C:\EQUIS\DLWIN_x000d__x000a_DownLoader=C 5 5 5" xfId="37025" xr:uid="{00000000-0005-0000-0000-000099900000}"/>
    <cellStyle name="fo]_x000d__x000a_UserName=Murat Zelef_x000d__x000a_UserCompany=Bumerang_x000d__x000a__x000d__x000a_[File Paths]_x000d__x000a_WorkingDirectory=C:\EQUIS\DLWIN_x000d__x000a_DownLoader=C 5 5 6" xfId="37026" xr:uid="{00000000-0005-0000-0000-00009A900000}"/>
    <cellStyle name="fo]_x000d__x000a_UserName=Murat Zelef_x000d__x000a_UserCompany=Bumerang_x000d__x000a__x000d__x000a_[File Paths]_x000d__x000a_WorkingDirectory=C:\EQUIS\DLWIN_x000d__x000a_DownLoader=C 5 6" xfId="37027" xr:uid="{00000000-0005-0000-0000-00009B900000}"/>
    <cellStyle name="fo]_x000d__x000a_UserName=Murat Zelef_x000d__x000a_UserCompany=Bumerang_x000d__x000a__x000d__x000a_[File Paths]_x000d__x000a_WorkingDirectory=C:\EQUIS\DLWIN_x000d__x000a_DownLoader=C 5 6 2" xfId="37028" xr:uid="{00000000-0005-0000-0000-00009C900000}"/>
    <cellStyle name="fo]_x000d__x000a_UserName=Murat Zelef_x000d__x000a_UserCompany=Bumerang_x000d__x000a__x000d__x000a_[File Paths]_x000d__x000a_WorkingDirectory=C:\EQUIS\DLWIN_x000d__x000a_DownLoader=C 5 6 2 2" xfId="37029" xr:uid="{00000000-0005-0000-0000-00009D900000}"/>
    <cellStyle name="fo]_x000d__x000a_UserName=Murat Zelef_x000d__x000a_UserCompany=Bumerang_x000d__x000a__x000d__x000a_[File Paths]_x000d__x000a_WorkingDirectory=C:\EQUIS\DLWIN_x000d__x000a_DownLoader=C 5 6 2 2 2" xfId="37030" xr:uid="{00000000-0005-0000-0000-00009E900000}"/>
    <cellStyle name="fo]_x000d__x000a_UserName=Murat Zelef_x000d__x000a_UserCompany=Bumerang_x000d__x000a__x000d__x000a_[File Paths]_x000d__x000a_WorkingDirectory=C:\EQUIS\DLWIN_x000d__x000a_DownLoader=C 5 6 2 3" xfId="37031" xr:uid="{00000000-0005-0000-0000-00009F900000}"/>
    <cellStyle name="fo]_x000d__x000a_UserName=Murat Zelef_x000d__x000a_UserCompany=Bumerang_x000d__x000a__x000d__x000a_[File Paths]_x000d__x000a_WorkingDirectory=C:\EQUIS\DLWIN_x000d__x000a_DownLoader=C 5 6 2 4" xfId="37032" xr:uid="{00000000-0005-0000-0000-0000A0900000}"/>
    <cellStyle name="fo]_x000d__x000a_UserName=Murat Zelef_x000d__x000a_UserCompany=Bumerang_x000d__x000a__x000d__x000a_[File Paths]_x000d__x000a_WorkingDirectory=C:\EQUIS\DLWIN_x000d__x000a_DownLoader=C 5 6 3" xfId="37033" xr:uid="{00000000-0005-0000-0000-0000A1900000}"/>
    <cellStyle name="fo]_x000d__x000a_UserName=Murat Zelef_x000d__x000a_UserCompany=Bumerang_x000d__x000a__x000d__x000a_[File Paths]_x000d__x000a_WorkingDirectory=C:\EQUIS\DLWIN_x000d__x000a_DownLoader=C 5 6 3 2" xfId="37034" xr:uid="{00000000-0005-0000-0000-0000A2900000}"/>
    <cellStyle name="fo]_x000d__x000a_UserName=Murat Zelef_x000d__x000a_UserCompany=Bumerang_x000d__x000a__x000d__x000a_[File Paths]_x000d__x000a_WorkingDirectory=C:\EQUIS\DLWIN_x000d__x000a_DownLoader=C 5 6 3 2 2" xfId="37035" xr:uid="{00000000-0005-0000-0000-0000A3900000}"/>
    <cellStyle name="fo]_x000d__x000a_UserName=Murat Zelef_x000d__x000a_UserCompany=Bumerang_x000d__x000a__x000d__x000a_[File Paths]_x000d__x000a_WorkingDirectory=C:\EQUIS\DLWIN_x000d__x000a_DownLoader=C 5 6 3 3" xfId="37036" xr:uid="{00000000-0005-0000-0000-0000A4900000}"/>
    <cellStyle name="fo]_x000d__x000a_UserName=Murat Zelef_x000d__x000a_UserCompany=Bumerang_x000d__x000a__x000d__x000a_[File Paths]_x000d__x000a_WorkingDirectory=C:\EQUIS\DLWIN_x000d__x000a_DownLoader=C 5 6 3 4" xfId="37037" xr:uid="{00000000-0005-0000-0000-0000A5900000}"/>
    <cellStyle name="fo]_x000d__x000a_UserName=Murat Zelef_x000d__x000a_UserCompany=Bumerang_x000d__x000a__x000d__x000a_[File Paths]_x000d__x000a_WorkingDirectory=C:\EQUIS\DLWIN_x000d__x000a_DownLoader=C 5 6 4" xfId="37038" xr:uid="{00000000-0005-0000-0000-0000A6900000}"/>
    <cellStyle name="fo]_x000d__x000a_UserName=Murat Zelef_x000d__x000a_UserCompany=Bumerang_x000d__x000a__x000d__x000a_[File Paths]_x000d__x000a_WorkingDirectory=C:\EQUIS\DLWIN_x000d__x000a_DownLoader=C 5 6 4 2" xfId="37039" xr:uid="{00000000-0005-0000-0000-0000A7900000}"/>
    <cellStyle name="fo]_x000d__x000a_UserName=Murat Zelef_x000d__x000a_UserCompany=Bumerang_x000d__x000a__x000d__x000a_[File Paths]_x000d__x000a_WorkingDirectory=C:\EQUIS\DLWIN_x000d__x000a_DownLoader=C 5 6 5" xfId="37040" xr:uid="{00000000-0005-0000-0000-0000A8900000}"/>
    <cellStyle name="fo]_x000d__x000a_UserName=Murat Zelef_x000d__x000a_UserCompany=Bumerang_x000d__x000a__x000d__x000a_[File Paths]_x000d__x000a_WorkingDirectory=C:\EQUIS\DLWIN_x000d__x000a_DownLoader=C 5 6 6" xfId="37041" xr:uid="{00000000-0005-0000-0000-0000A9900000}"/>
    <cellStyle name="fo]_x000d__x000a_UserName=Murat Zelef_x000d__x000a_UserCompany=Bumerang_x000d__x000a__x000d__x000a_[File Paths]_x000d__x000a_WorkingDirectory=C:\EQUIS\DLWIN_x000d__x000a_DownLoader=C 5 7" xfId="37042" xr:uid="{00000000-0005-0000-0000-0000AA900000}"/>
    <cellStyle name="fo]_x000d__x000a_UserName=Murat Zelef_x000d__x000a_UserCompany=Bumerang_x000d__x000a__x000d__x000a_[File Paths]_x000d__x000a_WorkingDirectory=C:\EQUIS\DLWIN_x000d__x000a_DownLoader=C 5 7 2" xfId="37043" xr:uid="{00000000-0005-0000-0000-0000AB900000}"/>
    <cellStyle name="fo]_x000d__x000a_UserName=Murat Zelef_x000d__x000a_UserCompany=Bumerang_x000d__x000a__x000d__x000a_[File Paths]_x000d__x000a_WorkingDirectory=C:\EQUIS\DLWIN_x000d__x000a_DownLoader=C 5 7 2 2" xfId="37044" xr:uid="{00000000-0005-0000-0000-0000AC900000}"/>
    <cellStyle name="fo]_x000d__x000a_UserName=Murat Zelef_x000d__x000a_UserCompany=Bumerang_x000d__x000a__x000d__x000a_[File Paths]_x000d__x000a_WorkingDirectory=C:\EQUIS\DLWIN_x000d__x000a_DownLoader=C 5 7 3" xfId="37045" xr:uid="{00000000-0005-0000-0000-0000AD900000}"/>
    <cellStyle name="fo]_x000d__x000a_UserName=Murat Zelef_x000d__x000a_UserCompany=Bumerang_x000d__x000a__x000d__x000a_[File Paths]_x000d__x000a_WorkingDirectory=C:\EQUIS\DLWIN_x000d__x000a_DownLoader=C 5 7 4" xfId="37046" xr:uid="{00000000-0005-0000-0000-0000AE900000}"/>
    <cellStyle name="fo]_x000d__x000a_UserName=Murat Zelef_x000d__x000a_UserCompany=Bumerang_x000d__x000a__x000d__x000a_[File Paths]_x000d__x000a_WorkingDirectory=C:\EQUIS\DLWIN_x000d__x000a_DownLoader=C 5 8" xfId="37047" xr:uid="{00000000-0005-0000-0000-0000AF900000}"/>
    <cellStyle name="fo]_x000d__x000a_UserName=Murat Zelef_x000d__x000a_UserCompany=Bumerang_x000d__x000a__x000d__x000a_[File Paths]_x000d__x000a_WorkingDirectory=C:\EQUIS\DLWIN_x000d__x000a_DownLoader=C 5 8 2" xfId="37048" xr:uid="{00000000-0005-0000-0000-0000B0900000}"/>
    <cellStyle name="fo]_x000d__x000a_UserName=Murat Zelef_x000d__x000a_UserCompany=Bumerang_x000d__x000a__x000d__x000a_[File Paths]_x000d__x000a_WorkingDirectory=C:\EQUIS\DLWIN_x000d__x000a_DownLoader=C 5 8 2 2" xfId="37049" xr:uid="{00000000-0005-0000-0000-0000B1900000}"/>
    <cellStyle name="fo]_x000d__x000a_UserName=Murat Zelef_x000d__x000a_UserCompany=Bumerang_x000d__x000a__x000d__x000a_[File Paths]_x000d__x000a_WorkingDirectory=C:\EQUIS\DLWIN_x000d__x000a_DownLoader=C 5 8 3" xfId="37050" xr:uid="{00000000-0005-0000-0000-0000B2900000}"/>
    <cellStyle name="fo]_x000d__x000a_UserName=Murat Zelef_x000d__x000a_UserCompany=Bumerang_x000d__x000a__x000d__x000a_[File Paths]_x000d__x000a_WorkingDirectory=C:\EQUIS\DLWIN_x000d__x000a_DownLoader=C 5 8 4" xfId="37051" xr:uid="{00000000-0005-0000-0000-0000B3900000}"/>
    <cellStyle name="fo]_x000d__x000a_UserName=Murat Zelef_x000d__x000a_UserCompany=Bumerang_x000d__x000a__x000d__x000a_[File Paths]_x000d__x000a_WorkingDirectory=C:\EQUIS\DLWIN_x000d__x000a_DownLoader=C 5 9" xfId="37052" xr:uid="{00000000-0005-0000-0000-0000B4900000}"/>
    <cellStyle name="fo]_x000d__x000a_UserName=Murat Zelef_x000d__x000a_UserCompany=Bumerang_x000d__x000a__x000d__x000a_[File Paths]_x000d__x000a_WorkingDirectory=C:\EQUIS\DLWIN_x000d__x000a_DownLoader=C 5 9 2" xfId="37053" xr:uid="{00000000-0005-0000-0000-0000B5900000}"/>
    <cellStyle name="fo]_x000d__x000a_UserName=Murat Zelef_x000d__x000a_UserCompany=Bumerang_x000d__x000a__x000d__x000a_[File Paths]_x000d__x000a_WorkingDirectory=C:\EQUIS\DLWIN_x000d__x000a_DownLoader=C 5_8760 to TOD Calc_Template" xfId="37054" xr:uid="{00000000-0005-0000-0000-0000B6900000}"/>
    <cellStyle name="fo]_x000d__x000a_UserName=Murat Zelef_x000d__x000a_UserCompany=Bumerang_x000d__x000a__x000d__x000a_[File Paths]_x000d__x000a_WorkingDirectory=C:\EQUIS\DLWIN_x000d__x000a_DownLoader=C 6" xfId="37055" xr:uid="{00000000-0005-0000-0000-0000B7900000}"/>
    <cellStyle name="fo]_x000d__x000a_UserName=Murat Zelef_x000d__x000a_UserCompany=Bumerang_x000d__x000a__x000d__x000a_[File Paths]_x000d__x000a_WorkingDirectory=C:\EQUIS\DLWIN_x000d__x000a_DownLoader=C 6 10" xfId="37056" xr:uid="{00000000-0005-0000-0000-0000B8900000}"/>
    <cellStyle name="fo]_x000d__x000a_UserName=Murat Zelef_x000d__x000a_UserCompany=Bumerang_x000d__x000a__x000d__x000a_[File Paths]_x000d__x000a_WorkingDirectory=C:\EQUIS\DLWIN_x000d__x000a_DownLoader=C 6 11" xfId="37057" xr:uid="{00000000-0005-0000-0000-0000B9900000}"/>
    <cellStyle name="fo]_x000d__x000a_UserName=Murat Zelef_x000d__x000a_UserCompany=Bumerang_x000d__x000a__x000d__x000a_[File Paths]_x000d__x000a_WorkingDirectory=C:\EQUIS\DLWIN_x000d__x000a_DownLoader=C 6 2" xfId="37058" xr:uid="{00000000-0005-0000-0000-0000BA900000}"/>
    <cellStyle name="fo]_x000d__x000a_UserName=Murat Zelef_x000d__x000a_UserCompany=Bumerang_x000d__x000a__x000d__x000a_[File Paths]_x000d__x000a_WorkingDirectory=C:\EQUIS\DLWIN_x000d__x000a_DownLoader=C 6 2 10" xfId="37059" xr:uid="{00000000-0005-0000-0000-0000BB900000}"/>
    <cellStyle name="fo]_x000d__x000a_UserName=Murat Zelef_x000d__x000a_UserCompany=Bumerang_x000d__x000a__x000d__x000a_[File Paths]_x000d__x000a_WorkingDirectory=C:\EQUIS\DLWIN_x000d__x000a_DownLoader=C 6 2 2" xfId="37060" xr:uid="{00000000-0005-0000-0000-0000BC900000}"/>
    <cellStyle name="fo]_x000d__x000a_UserName=Murat Zelef_x000d__x000a_UserCompany=Bumerang_x000d__x000a__x000d__x000a_[File Paths]_x000d__x000a_WorkingDirectory=C:\EQUIS\DLWIN_x000d__x000a_DownLoader=C 6 2 2 2" xfId="37061" xr:uid="{00000000-0005-0000-0000-0000BD900000}"/>
    <cellStyle name="fo]_x000d__x000a_UserName=Murat Zelef_x000d__x000a_UserCompany=Bumerang_x000d__x000a__x000d__x000a_[File Paths]_x000d__x000a_WorkingDirectory=C:\EQUIS\DLWIN_x000d__x000a_DownLoader=C 6 2 2 2 2" xfId="37062" xr:uid="{00000000-0005-0000-0000-0000BE900000}"/>
    <cellStyle name="fo]_x000d__x000a_UserName=Murat Zelef_x000d__x000a_UserCompany=Bumerang_x000d__x000a__x000d__x000a_[File Paths]_x000d__x000a_WorkingDirectory=C:\EQUIS\DLWIN_x000d__x000a_DownLoader=C 6 2 2 2 2 2" xfId="37063" xr:uid="{00000000-0005-0000-0000-0000BF900000}"/>
    <cellStyle name="fo]_x000d__x000a_UserName=Murat Zelef_x000d__x000a_UserCompany=Bumerang_x000d__x000a__x000d__x000a_[File Paths]_x000d__x000a_WorkingDirectory=C:\EQUIS\DLWIN_x000d__x000a_DownLoader=C 6 2 2 2 3" xfId="37064" xr:uid="{00000000-0005-0000-0000-0000C0900000}"/>
    <cellStyle name="fo]_x000d__x000a_UserName=Murat Zelef_x000d__x000a_UserCompany=Bumerang_x000d__x000a__x000d__x000a_[File Paths]_x000d__x000a_WorkingDirectory=C:\EQUIS\DLWIN_x000d__x000a_DownLoader=C 6 2 2 2 4" xfId="37065" xr:uid="{00000000-0005-0000-0000-0000C1900000}"/>
    <cellStyle name="fo]_x000d__x000a_UserName=Murat Zelef_x000d__x000a_UserCompany=Bumerang_x000d__x000a__x000d__x000a_[File Paths]_x000d__x000a_WorkingDirectory=C:\EQUIS\DLWIN_x000d__x000a_DownLoader=C 6 2 2 3" xfId="37066" xr:uid="{00000000-0005-0000-0000-0000C2900000}"/>
    <cellStyle name="fo]_x000d__x000a_UserName=Murat Zelef_x000d__x000a_UserCompany=Bumerang_x000d__x000a__x000d__x000a_[File Paths]_x000d__x000a_WorkingDirectory=C:\EQUIS\DLWIN_x000d__x000a_DownLoader=C 6 2 2 3 2" xfId="37067" xr:uid="{00000000-0005-0000-0000-0000C3900000}"/>
    <cellStyle name="fo]_x000d__x000a_UserName=Murat Zelef_x000d__x000a_UserCompany=Bumerang_x000d__x000a__x000d__x000a_[File Paths]_x000d__x000a_WorkingDirectory=C:\EQUIS\DLWIN_x000d__x000a_DownLoader=C 6 2 2 3 2 2" xfId="37068" xr:uid="{00000000-0005-0000-0000-0000C4900000}"/>
    <cellStyle name="fo]_x000d__x000a_UserName=Murat Zelef_x000d__x000a_UserCompany=Bumerang_x000d__x000a__x000d__x000a_[File Paths]_x000d__x000a_WorkingDirectory=C:\EQUIS\DLWIN_x000d__x000a_DownLoader=C 6 2 2 3 3" xfId="37069" xr:uid="{00000000-0005-0000-0000-0000C5900000}"/>
    <cellStyle name="fo]_x000d__x000a_UserName=Murat Zelef_x000d__x000a_UserCompany=Bumerang_x000d__x000a__x000d__x000a_[File Paths]_x000d__x000a_WorkingDirectory=C:\EQUIS\DLWIN_x000d__x000a_DownLoader=C 6 2 2 3 4" xfId="37070" xr:uid="{00000000-0005-0000-0000-0000C6900000}"/>
    <cellStyle name="fo]_x000d__x000a_UserName=Murat Zelef_x000d__x000a_UserCompany=Bumerang_x000d__x000a__x000d__x000a_[File Paths]_x000d__x000a_WorkingDirectory=C:\EQUIS\DLWIN_x000d__x000a_DownLoader=C 6 2 2 4" xfId="37071" xr:uid="{00000000-0005-0000-0000-0000C7900000}"/>
    <cellStyle name="fo]_x000d__x000a_UserName=Murat Zelef_x000d__x000a_UserCompany=Bumerang_x000d__x000a__x000d__x000a_[File Paths]_x000d__x000a_WorkingDirectory=C:\EQUIS\DLWIN_x000d__x000a_DownLoader=C 6 2 2 4 2" xfId="37072" xr:uid="{00000000-0005-0000-0000-0000C8900000}"/>
    <cellStyle name="fo]_x000d__x000a_UserName=Murat Zelef_x000d__x000a_UserCompany=Bumerang_x000d__x000a__x000d__x000a_[File Paths]_x000d__x000a_WorkingDirectory=C:\EQUIS\DLWIN_x000d__x000a_DownLoader=C 6 2 2 5" xfId="37073" xr:uid="{00000000-0005-0000-0000-0000C9900000}"/>
    <cellStyle name="fo]_x000d__x000a_UserName=Murat Zelef_x000d__x000a_UserCompany=Bumerang_x000d__x000a__x000d__x000a_[File Paths]_x000d__x000a_WorkingDirectory=C:\EQUIS\DLWIN_x000d__x000a_DownLoader=C 6 2 2 6" xfId="37074" xr:uid="{00000000-0005-0000-0000-0000CA900000}"/>
    <cellStyle name="fo]_x000d__x000a_UserName=Murat Zelef_x000d__x000a_UserCompany=Bumerang_x000d__x000a__x000d__x000a_[File Paths]_x000d__x000a_WorkingDirectory=C:\EQUIS\DLWIN_x000d__x000a_DownLoader=C 6 2 3" xfId="37075" xr:uid="{00000000-0005-0000-0000-0000CB900000}"/>
    <cellStyle name="fo]_x000d__x000a_UserName=Murat Zelef_x000d__x000a_UserCompany=Bumerang_x000d__x000a__x000d__x000a_[File Paths]_x000d__x000a_WorkingDirectory=C:\EQUIS\DLWIN_x000d__x000a_DownLoader=C 6 2 3 2" xfId="37076" xr:uid="{00000000-0005-0000-0000-0000CC900000}"/>
    <cellStyle name="fo]_x000d__x000a_UserName=Murat Zelef_x000d__x000a_UserCompany=Bumerang_x000d__x000a__x000d__x000a_[File Paths]_x000d__x000a_WorkingDirectory=C:\EQUIS\DLWIN_x000d__x000a_DownLoader=C 6 2 3 2 2" xfId="37077" xr:uid="{00000000-0005-0000-0000-0000CD900000}"/>
    <cellStyle name="fo]_x000d__x000a_UserName=Murat Zelef_x000d__x000a_UserCompany=Bumerang_x000d__x000a__x000d__x000a_[File Paths]_x000d__x000a_WorkingDirectory=C:\EQUIS\DLWIN_x000d__x000a_DownLoader=C 6 2 3 2 2 2" xfId="37078" xr:uid="{00000000-0005-0000-0000-0000CE900000}"/>
    <cellStyle name="fo]_x000d__x000a_UserName=Murat Zelef_x000d__x000a_UserCompany=Bumerang_x000d__x000a__x000d__x000a_[File Paths]_x000d__x000a_WorkingDirectory=C:\EQUIS\DLWIN_x000d__x000a_DownLoader=C 6 2 3 2 3" xfId="37079" xr:uid="{00000000-0005-0000-0000-0000CF900000}"/>
    <cellStyle name="fo]_x000d__x000a_UserName=Murat Zelef_x000d__x000a_UserCompany=Bumerang_x000d__x000a__x000d__x000a_[File Paths]_x000d__x000a_WorkingDirectory=C:\EQUIS\DLWIN_x000d__x000a_DownLoader=C 6 2 3 2 4" xfId="37080" xr:uid="{00000000-0005-0000-0000-0000D0900000}"/>
    <cellStyle name="fo]_x000d__x000a_UserName=Murat Zelef_x000d__x000a_UserCompany=Bumerang_x000d__x000a__x000d__x000a_[File Paths]_x000d__x000a_WorkingDirectory=C:\EQUIS\DLWIN_x000d__x000a_DownLoader=C 6 2 3 3" xfId="37081" xr:uid="{00000000-0005-0000-0000-0000D1900000}"/>
    <cellStyle name="fo]_x000d__x000a_UserName=Murat Zelef_x000d__x000a_UserCompany=Bumerang_x000d__x000a__x000d__x000a_[File Paths]_x000d__x000a_WorkingDirectory=C:\EQUIS\DLWIN_x000d__x000a_DownLoader=C 6 2 3 3 2" xfId="37082" xr:uid="{00000000-0005-0000-0000-0000D2900000}"/>
    <cellStyle name="fo]_x000d__x000a_UserName=Murat Zelef_x000d__x000a_UserCompany=Bumerang_x000d__x000a__x000d__x000a_[File Paths]_x000d__x000a_WorkingDirectory=C:\EQUIS\DLWIN_x000d__x000a_DownLoader=C 6 2 3 3 2 2" xfId="37083" xr:uid="{00000000-0005-0000-0000-0000D3900000}"/>
    <cellStyle name="fo]_x000d__x000a_UserName=Murat Zelef_x000d__x000a_UserCompany=Bumerang_x000d__x000a__x000d__x000a_[File Paths]_x000d__x000a_WorkingDirectory=C:\EQUIS\DLWIN_x000d__x000a_DownLoader=C 6 2 3 3 3" xfId="37084" xr:uid="{00000000-0005-0000-0000-0000D4900000}"/>
    <cellStyle name="fo]_x000d__x000a_UserName=Murat Zelef_x000d__x000a_UserCompany=Bumerang_x000d__x000a__x000d__x000a_[File Paths]_x000d__x000a_WorkingDirectory=C:\EQUIS\DLWIN_x000d__x000a_DownLoader=C 6 2 3 3 4" xfId="37085" xr:uid="{00000000-0005-0000-0000-0000D5900000}"/>
    <cellStyle name="fo]_x000d__x000a_UserName=Murat Zelef_x000d__x000a_UserCompany=Bumerang_x000d__x000a__x000d__x000a_[File Paths]_x000d__x000a_WorkingDirectory=C:\EQUIS\DLWIN_x000d__x000a_DownLoader=C 6 2 3 4" xfId="37086" xr:uid="{00000000-0005-0000-0000-0000D6900000}"/>
    <cellStyle name="fo]_x000d__x000a_UserName=Murat Zelef_x000d__x000a_UserCompany=Bumerang_x000d__x000a__x000d__x000a_[File Paths]_x000d__x000a_WorkingDirectory=C:\EQUIS\DLWIN_x000d__x000a_DownLoader=C 6 2 3 4 2" xfId="37087" xr:uid="{00000000-0005-0000-0000-0000D7900000}"/>
    <cellStyle name="fo]_x000d__x000a_UserName=Murat Zelef_x000d__x000a_UserCompany=Bumerang_x000d__x000a__x000d__x000a_[File Paths]_x000d__x000a_WorkingDirectory=C:\EQUIS\DLWIN_x000d__x000a_DownLoader=C 6 2 3 5" xfId="37088" xr:uid="{00000000-0005-0000-0000-0000D8900000}"/>
    <cellStyle name="fo]_x000d__x000a_UserName=Murat Zelef_x000d__x000a_UserCompany=Bumerang_x000d__x000a__x000d__x000a_[File Paths]_x000d__x000a_WorkingDirectory=C:\EQUIS\DLWIN_x000d__x000a_DownLoader=C 6 2 3 6" xfId="37089" xr:uid="{00000000-0005-0000-0000-0000D9900000}"/>
    <cellStyle name="fo]_x000d__x000a_UserName=Murat Zelef_x000d__x000a_UserCompany=Bumerang_x000d__x000a__x000d__x000a_[File Paths]_x000d__x000a_WorkingDirectory=C:\EQUIS\DLWIN_x000d__x000a_DownLoader=C 6 2 4" xfId="37090" xr:uid="{00000000-0005-0000-0000-0000DA900000}"/>
    <cellStyle name="fo]_x000d__x000a_UserName=Murat Zelef_x000d__x000a_UserCompany=Bumerang_x000d__x000a__x000d__x000a_[File Paths]_x000d__x000a_WorkingDirectory=C:\EQUIS\DLWIN_x000d__x000a_DownLoader=C 6 2 4 2" xfId="37091" xr:uid="{00000000-0005-0000-0000-0000DB900000}"/>
    <cellStyle name="fo]_x000d__x000a_UserName=Murat Zelef_x000d__x000a_UserCompany=Bumerang_x000d__x000a__x000d__x000a_[File Paths]_x000d__x000a_WorkingDirectory=C:\EQUIS\DLWIN_x000d__x000a_DownLoader=C 6 2 4 2 2" xfId="37092" xr:uid="{00000000-0005-0000-0000-0000DC900000}"/>
    <cellStyle name="fo]_x000d__x000a_UserName=Murat Zelef_x000d__x000a_UserCompany=Bumerang_x000d__x000a__x000d__x000a_[File Paths]_x000d__x000a_WorkingDirectory=C:\EQUIS\DLWIN_x000d__x000a_DownLoader=C 6 2 4 2 2 2" xfId="37093" xr:uid="{00000000-0005-0000-0000-0000DD900000}"/>
    <cellStyle name="fo]_x000d__x000a_UserName=Murat Zelef_x000d__x000a_UserCompany=Bumerang_x000d__x000a__x000d__x000a_[File Paths]_x000d__x000a_WorkingDirectory=C:\EQUIS\DLWIN_x000d__x000a_DownLoader=C 6 2 4 2 3" xfId="37094" xr:uid="{00000000-0005-0000-0000-0000DE900000}"/>
    <cellStyle name="fo]_x000d__x000a_UserName=Murat Zelef_x000d__x000a_UserCompany=Bumerang_x000d__x000a__x000d__x000a_[File Paths]_x000d__x000a_WorkingDirectory=C:\EQUIS\DLWIN_x000d__x000a_DownLoader=C 6 2 4 2 4" xfId="37095" xr:uid="{00000000-0005-0000-0000-0000DF900000}"/>
    <cellStyle name="fo]_x000d__x000a_UserName=Murat Zelef_x000d__x000a_UserCompany=Bumerang_x000d__x000a__x000d__x000a_[File Paths]_x000d__x000a_WorkingDirectory=C:\EQUIS\DLWIN_x000d__x000a_DownLoader=C 6 2 4 3" xfId="37096" xr:uid="{00000000-0005-0000-0000-0000E0900000}"/>
    <cellStyle name="fo]_x000d__x000a_UserName=Murat Zelef_x000d__x000a_UserCompany=Bumerang_x000d__x000a__x000d__x000a_[File Paths]_x000d__x000a_WorkingDirectory=C:\EQUIS\DLWIN_x000d__x000a_DownLoader=C 6 2 4 3 2" xfId="37097" xr:uid="{00000000-0005-0000-0000-0000E1900000}"/>
    <cellStyle name="fo]_x000d__x000a_UserName=Murat Zelef_x000d__x000a_UserCompany=Bumerang_x000d__x000a__x000d__x000a_[File Paths]_x000d__x000a_WorkingDirectory=C:\EQUIS\DLWIN_x000d__x000a_DownLoader=C 6 2 4 3 2 2" xfId="37098" xr:uid="{00000000-0005-0000-0000-0000E2900000}"/>
    <cellStyle name="fo]_x000d__x000a_UserName=Murat Zelef_x000d__x000a_UserCompany=Bumerang_x000d__x000a__x000d__x000a_[File Paths]_x000d__x000a_WorkingDirectory=C:\EQUIS\DLWIN_x000d__x000a_DownLoader=C 6 2 4 3 3" xfId="37099" xr:uid="{00000000-0005-0000-0000-0000E3900000}"/>
    <cellStyle name="fo]_x000d__x000a_UserName=Murat Zelef_x000d__x000a_UserCompany=Bumerang_x000d__x000a__x000d__x000a_[File Paths]_x000d__x000a_WorkingDirectory=C:\EQUIS\DLWIN_x000d__x000a_DownLoader=C 6 2 4 3 4" xfId="37100" xr:uid="{00000000-0005-0000-0000-0000E4900000}"/>
    <cellStyle name="fo]_x000d__x000a_UserName=Murat Zelef_x000d__x000a_UserCompany=Bumerang_x000d__x000a__x000d__x000a_[File Paths]_x000d__x000a_WorkingDirectory=C:\EQUIS\DLWIN_x000d__x000a_DownLoader=C 6 2 4 4" xfId="37101" xr:uid="{00000000-0005-0000-0000-0000E5900000}"/>
    <cellStyle name="fo]_x000d__x000a_UserName=Murat Zelef_x000d__x000a_UserCompany=Bumerang_x000d__x000a__x000d__x000a_[File Paths]_x000d__x000a_WorkingDirectory=C:\EQUIS\DLWIN_x000d__x000a_DownLoader=C 6 2 4 4 2" xfId="37102" xr:uid="{00000000-0005-0000-0000-0000E6900000}"/>
    <cellStyle name="fo]_x000d__x000a_UserName=Murat Zelef_x000d__x000a_UserCompany=Bumerang_x000d__x000a__x000d__x000a_[File Paths]_x000d__x000a_WorkingDirectory=C:\EQUIS\DLWIN_x000d__x000a_DownLoader=C 6 2 4 5" xfId="37103" xr:uid="{00000000-0005-0000-0000-0000E7900000}"/>
    <cellStyle name="fo]_x000d__x000a_UserName=Murat Zelef_x000d__x000a_UserCompany=Bumerang_x000d__x000a__x000d__x000a_[File Paths]_x000d__x000a_WorkingDirectory=C:\EQUIS\DLWIN_x000d__x000a_DownLoader=C 6 2 4 6" xfId="37104" xr:uid="{00000000-0005-0000-0000-0000E8900000}"/>
    <cellStyle name="fo]_x000d__x000a_UserName=Murat Zelef_x000d__x000a_UserCompany=Bumerang_x000d__x000a__x000d__x000a_[File Paths]_x000d__x000a_WorkingDirectory=C:\EQUIS\DLWIN_x000d__x000a_DownLoader=C 6 2 5" xfId="37105" xr:uid="{00000000-0005-0000-0000-0000E9900000}"/>
    <cellStyle name="fo]_x000d__x000a_UserName=Murat Zelef_x000d__x000a_UserCompany=Bumerang_x000d__x000a__x000d__x000a_[File Paths]_x000d__x000a_WorkingDirectory=C:\EQUIS\DLWIN_x000d__x000a_DownLoader=C 6 2 5 2" xfId="37106" xr:uid="{00000000-0005-0000-0000-0000EA900000}"/>
    <cellStyle name="fo]_x000d__x000a_UserName=Murat Zelef_x000d__x000a_UserCompany=Bumerang_x000d__x000a__x000d__x000a_[File Paths]_x000d__x000a_WorkingDirectory=C:\EQUIS\DLWIN_x000d__x000a_DownLoader=C 6 2 5 2 2" xfId="37107" xr:uid="{00000000-0005-0000-0000-0000EB900000}"/>
    <cellStyle name="fo]_x000d__x000a_UserName=Murat Zelef_x000d__x000a_UserCompany=Bumerang_x000d__x000a__x000d__x000a_[File Paths]_x000d__x000a_WorkingDirectory=C:\EQUIS\DLWIN_x000d__x000a_DownLoader=C 6 2 5 2 2 2" xfId="37108" xr:uid="{00000000-0005-0000-0000-0000EC900000}"/>
    <cellStyle name="fo]_x000d__x000a_UserName=Murat Zelef_x000d__x000a_UserCompany=Bumerang_x000d__x000a__x000d__x000a_[File Paths]_x000d__x000a_WorkingDirectory=C:\EQUIS\DLWIN_x000d__x000a_DownLoader=C 6 2 5 2 3" xfId="37109" xr:uid="{00000000-0005-0000-0000-0000ED900000}"/>
    <cellStyle name="fo]_x000d__x000a_UserName=Murat Zelef_x000d__x000a_UserCompany=Bumerang_x000d__x000a__x000d__x000a_[File Paths]_x000d__x000a_WorkingDirectory=C:\EQUIS\DLWIN_x000d__x000a_DownLoader=C 6 2 5 2 4" xfId="37110" xr:uid="{00000000-0005-0000-0000-0000EE900000}"/>
    <cellStyle name="fo]_x000d__x000a_UserName=Murat Zelef_x000d__x000a_UserCompany=Bumerang_x000d__x000a__x000d__x000a_[File Paths]_x000d__x000a_WorkingDirectory=C:\EQUIS\DLWIN_x000d__x000a_DownLoader=C 6 2 5 3" xfId="37111" xr:uid="{00000000-0005-0000-0000-0000EF900000}"/>
    <cellStyle name="fo]_x000d__x000a_UserName=Murat Zelef_x000d__x000a_UserCompany=Bumerang_x000d__x000a__x000d__x000a_[File Paths]_x000d__x000a_WorkingDirectory=C:\EQUIS\DLWIN_x000d__x000a_DownLoader=C 6 2 5 3 2" xfId="37112" xr:uid="{00000000-0005-0000-0000-0000F0900000}"/>
    <cellStyle name="fo]_x000d__x000a_UserName=Murat Zelef_x000d__x000a_UserCompany=Bumerang_x000d__x000a__x000d__x000a_[File Paths]_x000d__x000a_WorkingDirectory=C:\EQUIS\DLWIN_x000d__x000a_DownLoader=C 6 2 5 3 2 2" xfId="37113" xr:uid="{00000000-0005-0000-0000-0000F1900000}"/>
    <cellStyle name="fo]_x000d__x000a_UserName=Murat Zelef_x000d__x000a_UserCompany=Bumerang_x000d__x000a__x000d__x000a_[File Paths]_x000d__x000a_WorkingDirectory=C:\EQUIS\DLWIN_x000d__x000a_DownLoader=C 6 2 5 3 3" xfId="37114" xr:uid="{00000000-0005-0000-0000-0000F2900000}"/>
    <cellStyle name="fo]_x000d__x000a_UserName=Murat Zelef_x000d__x000a_UserCompany=Bumerang_x000d__x000a__x000d__x000a_[File Paths]_x000d__x000a_WorkingDirectory=C:\EQUIS\DLWIN_x000d__x000a_DownLoader=C 6 2 5 3 4" xfId="37115" xr:uid="{00000000-0005-0000-0000-0000F3900000}"/>
    <cellStyle name="fo]_x000d__x000a_UserName=Murat Zelef_x000d__x000a_UserCompany=Bumerang_x000d__x000a__x000d__x000a_[File Paths]_x000d__x000a_WorkingDirectory=C:\EQUIS\DLWIN_x000d__x000a_DownLoader=C 6 2 5 4" xfId="37116" xr:uid="{00000000-0005-0000-0000-0000F4900000}"/>
    <cellStyle name="fo]_x000d__x000a_UserName=Murat Zelef_x000d__x000a_UserCompany=Bumerang_x000d__x000a__x000d__x000a_[File Paths]_x000d__x000a_WorkingDirectory=C:\EQUIS\DLWIN_x000d__x000a_DownLoader=C 6 2 5 4 2" xfId="37117" xr:uid="{00000000-0005-0000-0000-0000F5900000}"/>
    <cellStyle name="fo]_x000d__x000a_UserName=Murat Zelef_x000d__x000a_UserCompany=Bumerang_x000d__x000a__x000d__x000a_[File Paths]_x000d__x000a_WorkingDirectory=C:\EQUIS\DLWIN_x000d__x000a_DownLoader=C 6 2 5 5" xfId="37118" xr:uid="{00000000-0005-0000-0000-0000F6900000}"/>
    <cellStyle name="fo]_x000d__x000a_UserName=Murat Zelef_x000d__x000a_UserCompany=Bumerang_x000d__x000a__x000d__x000a_[File Paths]_x000d__x000a_WorkingDirectory=C:\EQUIS\DLWIN_x000d__x000a_DownLoader=C 6 2 5 6" xfId="37119" xr:uid="{00000000-0005-0000-0000-0000F7900000}"/>
    <cellStyle name="fo]_x000d__x000a_UserName=Murat Zelef_x000d__x000a_UserCompany=Bumerang_x000d__x000a__x000d__x000a_[File Paths]_x000d__x000a_WorkingDirectory=C:\EQUIS\DLWIN_x000d__x000a_DownLoader=C 6 2 6" xfId="37120" xr:uid="{00000000-0005-0000-0000-0000F8900000}"/>
    <cellStyle name="fo]_x000d__x000a_UserName=Murat Zelef_x000d__x000a_UserCompany=Bumerang_x000d__x000a__x000d__x000a_[File Paths]_x000d__x000a_WorkingDirectory=C:\EQUIS\DLWIN_x000d__x000a_DownLoader=C 6 2 6 2" xfId="37121" xr:uid="{00000000-0005-0000-0000-0000F9900000}"/>
    <cellStyle name="fo]_x000d__x000a_UserName=Murat Zelef_x000d__x000a_UserCompany=Bumerang_x000d__x000a__x000d__x000a_[File Paths]_x000d__x000a_WorkingDirectory=C:\EQUIS\DLWIN_x000d__x000a_DownLoader=C 6 2 6 2 2" xfId="37122" xr:uid="{00000000-0005-0000-0000-0000FA900000}"/>
    <cellStyle name="fo]_x000d__x000a_UserName=Murat Zelef_x000d__x000a_UserCompany=Bumerang_x000d__x000a__x000d__x000a_[File Paths]_x000d__x000a_WorkingDirectory=C:\EQUIS\DLWIN_x000d__x000a_DownLoader=C 6 2 6 3" xfId="37123" xr:uid="{00000000-0005-0000-0000-0000FB900000}"/>
    <cellStyle name="fo]_x000d__x000a_UserName=Murat Zelef_x000d__x000a_UserCompany=Bumerang_x000d__x000a__x000d__x000a_[File Paths]_x000d__x000a_WorkingDirectory=C:\EQUIS\DLWIN_x000d__x000a_DownLoader=C 6 2 6 4" xfId="37124" xr:uid="{00000000-0005-0000-0000-0000FC900000}"/>
    <cellStyle name="fo]_x000d__x000a_UserName=Murat Zelef_x000d__x000a_UserCompany=Bumerang_x000d__x000a__x000d__x000a_[File Paths]_x000d__x000a_WorkingDirectory=C:\EQUIS\DLWIN_x000d__x000a_DownLoader=C 6 2 7" xfId="37125" xr:uid="{00000000-0005-0000-0000-0000FD900000}"/>
    <cellStyle name="fo]_x000d__x000a_UserName=Murat Zelef_x000d__x000a_UserCompany=Bumerang_x000d__x000a__x000d__x000a_[File Paths]_x000d__x000a_WorkingDirectory=C:\EQUIS\DLWIN_x000d__x000a_DownLoader=C 6 2 7 2" xfId="37126" xr:uid="{00000000-0005-0000-0000-0000FE900000}"/>
    <cellStyle name="fo]_x000d__x000a_UserName=Murat Zelef_x000d__x000a_UserCompany=Bumerang_x000d__x000a__x000d__x000a_[File Paths]_x000d__x000a_WorkingDirectory=C:\EQUIS\DLWIN_x000d__x000a_DownLoader=C 6 2 7 2 2" xfId="37127" xr:uid="{00000000-0005-0000-0000-0000FF900000}"/>
    <cellStyle name="fo]_x000d__x000a_UserName=Murat Zelef_x000d__x000a_UserCompany=Bumerang_x000d__x000a__x000d__x000a_[File Paths]_x000d__x000a_WorkingDirectory=C:\EQUIS\DLWIN_x000d__x000a_DownLoader=C 6 2 7 3" xfId="37128" xr:uid="{00000000-0005-0000-0000-000000910000}"/>
    <cellStyle name="fo]_x000d__x000a_UserName=Murat Zelef_x000d__x000a_UserCompany=Bumerang_x000d__x000a__x000d__x000a_[File Paths]_x000d__x000a_WorkingDirectory=C:\EQUIS\DLWIN_x000d__x000a_DownLoader=C 6 2 7 4" xfId="37129" xr:uid="{00000000-0005-0000-0000-000001910000}"/>
    <cellStyle name="fo]_x000d__x000a_UserName=Murat Zelef_x000d__x000a_UserCompany=Bumerang_x000d__x000a__x000d__x000a_[File Paths]_x000d__x000a_WorkingDirectory=C:\EQUIS\DLWIN_x000d__x000a_DownLoader=C 6 2 8" xfId="37130" xr:uid="{00000000-0005-0000-0000-000002910000}"/>
    <cellStyle name="fo]_x000d__x000a_UserName=Murat Zelef_x000d__x000a_UserCompany=Bumerang_x000d__x000a__x000d__x000a_[File Paths]_x000d__x000a_WorkingDirectory=C:\EQUIS\DLWIN_x000d__x000a_DownLoader=C 6 2 8 2" xfId="37131" xr:uid="{00000000-0005-0000-0000-000003910000}"/>
    <cellStyle name="fo]_x000d__x000a_UserName=Murat Zelef_x000d__x000a_UserCompany=Bumerang_x000d__x000a__x000d__x000a_[File Paths]_x000d__x000a_WorkingDirectory=C:\EQUIS\DLWIN_x000d__x000a_DownLoader=C 6 2 9" xfId="37132" xr:uid="{00000000-0005-0000-0000-000004910000}"/>
    <cellStyle name="fo]_x000d__x000a_UserName=Murat Zelef_x000d__x000a_UserCompany=Bumerang_x000d__x000a__x000d__x000a_[File Paths]_x000d__x000a_WorkingDirectory=C:\EQUIS\DLWIN_x000d__x000a_DownLoader=C 6 2_8760 to TOD Calc_Template" xfId="37133" xr:uid="{00000000-0005-0000-0000-000005910000}"/>
    <cellStyle name="fo]_x000d__x000a_UserName=Murat Zelef_x000d__x000a_UserCompany=Bumerang_x000d__x000a__x000d__x000a_[File Paths]_x000d__x000a_WorkingDirectory=C:\EQUIS\DLWIN_x000d__x000a_DownLoader=C 6 3" xfId="37134" xr:uid="{00000000-0005-0000-0000-000006910000}"/>
    <cellStyle name="fo]_x000d__x000a_UserName=Murat Zelef_x000d__x000a_UserCompany=Bumerang_x000d__x000a__x000d__x000a_[File Paths]_x000d__x000a_WorkingDirectory=C:\EQUIS\DLWIN_x000d__x000a_DownLoader=C 6 3 2" xfId="37135" xr:uid="{00000000-0005-0000-0000-000007910000}"/>
    <cellStyle name="fo]_x000d__x000a_UserName=Murat Zelef_x000d__x000a_UserCompany=Bumerang_x000d__x000a__x000d__x000a_[File Paths]_x000d__x000a_WorkingDirectory=C:\EQUIS\DLWIN_x000d__x000a_DownLoader=C 6 3 2 2" xfId="37136" xr:uid="{00000000-0005-0000-0000-000008910000}"/>
    <cellStyle name="fo]_x000d__x000a_UserName=Murat Zelef_x000d__x000a_UserCompany=Bumerang_x000d__x000a__x000d__x000a_[File Paths]_x000d__x000a_WorkingDirectory=C:\EQUIS\DLWIN_x000d__x000a_DownLoader=C 6 3 2 2 2" xfId="37137" xr:uid="{00000000-0005-0000-0000-000009910000}"/>
    <cellStyle name="fo]_x000d__x000a_UserName=Murat Zelef_x000d__x000a_UserCompany=Bumerang_x000d__x000a__x000d__x000a_[File Paths]_x000d__x000a_WorkingDirectory=C:\EQUIS\DLWIN_x000d__x000a_DownLoader=C 6 3 2 3" xfId="37138" xr:uid="{00000000-0005-0000-0000-00000A910000}"/>
    <cellStyle name="fo]_x000d__x000a_UserName=Murat Zelef_x000d__x000a_UserCompany=Bumerang_x000d__x000a__x000d__x000a_[File Paths]_x000d__x000a_WorkingDirectory=C:\EQUIS\DLWIN_x000d__x000a_DownLoader=C 6 3 2 4" xfId="37139" xr:uid="{00000000-0005-0000-0000-00000B910000}"/>
    <cellStyle name="fo]_x000d__x000a_UserName=Murat Zelef_x000d__x000a_UserCompany=Bumerang_x000d__x000a__x000d__x000a_[File Paths]_x000d__x000a_WorkingDirectory=C:\EQUIS\DLWIN_x000d__x000a_DownLoader=C 6 3 3" xfId="37140" xr:uid="{00000000-0005-0000-0000-00000C910000}"/>
    <cellStyle name="fo]_x000d__x000a_UserName=Murat Zelef_x000d__x000a_UserCompany=Bumerang_x000d__x000a__x000d__x000a_[File Paths]_x000d__x000a_WorkingDirectory=C:\EQUIS\DLWIN_x000d__x000a_DownLoader=C 6 3 3 2" xfId="37141" xr:uid="{00000000-0005-0000-0000-00000D910000}"/>
    <cellStyle name="fo]_x000d__x000a_UserName=Murat Zelef_x000d__x000a_UserCompany=Bumerang_x000d__x000a__x000d__x000a_[File Paths]_x000d__x000a_WorkingDirectory=C:\EQUIS\DLWIN_x000d__x000a_DownLoader=C 6 3 3 2 2" xfId="37142" xr:uid="{00000000-0005-0000-0000-00000E910000}"/>
    <cellStyle name="fo]_x000d__x000a_UserName=Murat Zelef_x000d__x000a_UserCompany=Bumerang_x000d__x000a__x000d__x000a_[File Paths]_x000d__x000a_WorkingDirectory=C:\EQUIS\DLWIN_x000d__x000a_DownLoader=C 6 3 3 3" xfId="37143" xr:uid="{00000000-0005-0000-0000-00000F910000}"/>
    <cellStyle name="fo]_x000d__x000a_UserName=Murat Zelef_x000d__x000a_UserCompany=Bumerang_x000d__x000a__x000d__x000a_[File Paths]_x000d__x000a_WorkingDirectory=C:\EQUIS\DLWIN_x000d__x000a_DownLoader=C 6 3 3 4" xfId="37144" xr:uid="{00000000-0005-0000-0000-000010910000}"/>
    <cellStyle name="fo]_x000d__x000a_UserName=Murat Zelef_x000d__x000a_UserCompany=Bumerang_x000d__x000a__x000d__x000a_[File Paths]_x000d__x000a_WorkingDirectory=C:\EQUIS\DLWIN_x000d__x000a_DownLoader=C 6 3 4" xfId="37145" xr:uid="{00000000-0005-0000-0000-000011910000}"/>
    <cellStyle name="fo]_x000d__x000a_UserName=Murat Zelef_x000d__x000a_UserCompany=Bumerang_x000d__x000a__x000d__x000a_[File Paths]_x000d__x000a_WorkingDirectory=C:\EQUIS\DLWIN_x000d__x000a_DownLoader=C 6 3 4 2" xfId="37146" xr:uid="{00000000-0005-0000-0000-000012910000}"/>
    <cellStyle name="fo]_x000d__x000a_UserName=Murat Zelef_x000d__x000a_UserCompany=Bumerang_x000d__x000a__x000d__x000a_[File Paths]_x000d__x000a_WorkingDirectory=C:\EQUIS\DLWIN_x000d__x000a_DownLoader=C 6 3 5" xfId="37147" xr:uid="{00000000-0005-0000-0000-000013910000}"/>
    <cellStyle name="fo]_x000d__x000a_UserName=Murat Zelef_x000d__x000a_UserCompany=Bumerang_x000d__x000a__x000d__x000a_[File Paths]_x000d__x000a_WorkingDirectory=C:\EQUIS\DLWIN_x000d__x000a_DownLoader=C 6 3 6" xfId="37148" xr:uid="{00000000-0005-0000-0000-000014910000}"/>
    <cellStyle name="fo]_x000d__x000a_UserName=Murat Zelef_x000d__x000a_UserCompany=Bumerang_x000d__x000a__x000d__x000a_[File Paths]_x000d__x000a_WorkingDirectory=C:\EQUIS\DLWIN_x000d__x000a_DownLoader=C 6 4" xfId="37149" xr:uid="{00000000-0005-0000-0000-000015910000}"/>
    <cellStyle name="fo]_x000d__x000a_UserName=Murat Zelef_x000d__x000a_UserCompany=Bumerang_x000d__x000a__x000d__x000a_[File Paths]_x000d__x000a_WorkingDirectory=C:\EQUIS\DLWIN_x000d__x000a_DownLoader=C 6 4 2" xfId="37150" xr:uid="{00000000-0005-0000-0000-000016910000}"/>
    <cellStyle name="fo]_x000d__x000a_UserName=Murat Zelef_x000d__x000a_UserCompany=Bumerang_x000d__x000a__x000d__x000a_[File Paths]_x000d__x000a_WorkingDirectory=C:\EQUIS\DLWIN_x000d__x000a_DownLoader=C 6 4 2 2" xfId="37151" xr:uid="{00000000-0005-0000-0000-000017910000}"/>
    <cellStyle name="fo]_x000d__x000a_UserName=Murat Zelef_x000d__x000a_UserCompany=Bumerang_x000d__x000a__x000d__x000a_[File Paths]_x000d__x000a_WorkingDirectory=C:\EQUIS\DLWIN_x000d__x000a_DownLoader=C 6 4 2 2 2" xfId="37152" xr:uid="{00000000-0005-0000-0000-000018910000}"/>
    <cellStyle name="fo]_x000d__x000a_UserName=Murat Zelef_x000d__x000a_UserCompany=Bumerang_x000d__x000a__x000d__x000a_[File Paths]_x000d__x000a_WorkingDirectory=C:\EQUIS\DLWIN_x000d__x000a_DownLoader=C 6 4 2 3" xfId="37153" xr:uid="{00000000-0005-0000-0000-000019910000}"/>
    <cellStyle name="fo]_x000d__x000a_UserName=Murat Zelef_x000d__x000a_UserCompany=Bumerang_x000d__x000a__x000d__x000a_[File Paths]_x000d__x000a_WorkingDirectory=C:\EQUIS\DLWIN_x000d__x000a_DownLoader=C 6 4 2 4" xfId="37154" xr:uid="{00000000-0005-0000-0000-00001A910000}"/>
    <cellStyle name="fo]_x000d__x000a_UserName=Murat Zelef_x000d__x000a_UserCompany=Bumerang_x000d__x000a__x000d__x000a_[File Paths]_x000d__x000a_WorkingDirectory=C:\EQUIS\DLWIN_x000d__x000a_DownLoader=C 6 4 3" xfId="37155" xr:uid="{00000000-0005-0000-0000-00001B910000}"/>
    <cellStyle name="fo]_x000d__x000a_UserName=Murat Zelef_x000d__x000a_UserCompany=Bumerang_x000d__x000a__x000d__x000a_[File Paths]_x000d__x000a_WorkingDirectory=C:\EQUIS\DLWIN_x000d__x000a_DownLoader=C 6 4 3 2" xfId="37156" xr:uid="{00000000-0005-0000-0000-00001C910000}"/>
    <cellStyle name="fo]_x000d__x000a_UserName=Murat Zelef_x000d__x000a_UserCompany=Bumerang_x000d__x000a__x000d__x000a_[File Paths]_x000d__x000a_WorkingDirectory=C:\EQUIS\DLWIN_x000d__x000a_DownLoader=C 6 4 3 2 2" xfId="37157" xr:uid="{00000000-0005-0000-0000-00001D910000}"/>
    <cellStyle name="fo]_x000d__x000a_UserName=Murat Zelef_x000d__x000a_UserCompany=Bumerang_x000d__x000a__x000d__x000a_[File Paths]_x000d__x000a_WorkingDirectory=C:\EQUIS\DLWIN_x000d__x000a_DownLoader=C 6 4 3 3" xfId="37158" xr:uid="{00000000-0005-0000-0000-00001E910000}"/>
    <cellStyle name="fo]_x000d__x000a_UserName=Murat Zelef_x000d__x000a_UserCompany=Bumerang_x000d__x000a__x000d__x000a_[File Paths]_x000d__x000a_WorkingDirectory=C:\EQUIS\DLWIN_x000d__x000a_DownLoader=C 6 4 3 4" xfId="37159" xr:uid="{00000000-0005-0000-0000-00001F910000}"/>
    <cellStyle name="fo]_x000d__x000a_UserName=Murat Zelef_x000d__x000a_UserCompany=Bumerang_x000d__x000a__x000d__x000a_[File Paths]_x000d__x000a_WorkingDirectory=C:\EQUIS\DLWIN_x000d__x000a_DownLoader=C 6 4 4" xfId="37160" xr:uid="{00000000-0005-0000-0000-000020910000}"/>
    <cellStyle name="fo]_x000d__x000a_UserName=Murat Zelef_x000d__x000a_UserCompany=Bumerang_x000d__x000a__x000d__x000a_[File Paths]_x000d__x000a_WorkingDirectory=C:\EQUIS\DLWIN_x000d__x000a_DownLoader=C 6 4 4 2" xfId="37161" xr:uid="{00000000-0005-0000-0000-000021910000}"/>
    <cellStyle name="fo]_x000d__x000a_UserName=Murat Zelef_x000d__x000a_UserCompany=Bumerang_x000d__x000a__x000d__x000a_[File Paths]_x000d__x000a_WorkingDirectory=C:\EQUIS\DLWIN_x000d__x000a_DownLoader=C 6 4 5" xfId="37162" xr:uid="{00000000-0005-0000-0000-000022910000}"/>
    <cellStyle name="fo]_x000d__x000a_UserName=Murat Zelef_x000d__x000a_UserCompany=Bumerang_x000d__x000a__x000d__x000a_[File Paths]_x000d__x000a_WorkingDirectory=C:\EQUIS\DLWIN_x000d__x000a_DownLoader=C 6 4 6" xfId="37163" xr:uid="{00000000-0005-0000-0000-000023910000}"/>
    <cellStyle name="fo]_x000d__x000a_UserName=Murat Zelef_x000d__x000a_UserCompany=Bumerang_x000d__x000a__x000d__x000a_[File Paths]_x000d__x000a_WorkingDirectory=C:\EQUIS\DLWIN_x000d__x000a_DownLoader=C 6 5" xfId="37164" xr:uid="{00000000-0005-0000-0000-000024910000}"/>
    <cellStyle name="fo]_x000d__x000a_UserName=Murat Zelef_x000d__x000a_UserCompany=Bumerang_x000d__x000a__x000d__x000a_[File Paths]_x000d__x000a_WorkingDirectory=C:\EQUIS\DLWIN_x000d__x000a_DownLoader=C 6 5 2" xfId="37165" xr:uid="{00000000-0005-0000-0000-000025910000}"/>
    <cellStyle name="fo]_x000d__x000a_UserName=Murat Zelef_x000d__x000a_UserCompany=Bumerang_x000d__x000a__x000d__x000a_[File Paths]_x000d__x000a_WorkingDirectory=C:\EQUIS\DLWIN_x000d__x000a_DownLoader=C 6 5 2 2" xfId="37166" xr:uid="{00000000-0005-0000-0000-000026910000}"/>
    <cellStyle name="fo]_x000d__x000a_UserName=Murat Zelef_x000d__x000a_UserCompany=Bumerang_x000d__x000a__x000d__x000a_[File Paths]_x000d__x000a_WorkingDirectory=C:\EQUIS\DLWIN_x000d__x000a_DownLoader=C 6 5 2 2 2" xfId="37167" xr:uid="{00000000-0005-0000-0000-000027910000}"/>
    <cellStyle name="fo]_x000d__x000a_UserName=Murat Zelef_x000d__x000a_UserCompany=Bumerang_x000d__x000a__x000d__x000a_[File Paths]_x000d__x000a_WorkingDirectory=C:\EQUIS\DLWIN_x000d__x000a_DownLoader=C 6 5 2 3" xfId="37168" xr:uid="{00000000-0005-0000-0000-000028910000}"/>
    <cellStyle name="fo]_x000d__x000a_UserName=Murat Zelef_x000d__x000a_UserCompany=Bumerang_x000d__x000a__x000d__x000a_[File Paths]_x000d__x000a_WorkingDirectory=C:\EQUIS\DLWIN_x000d__x000a_DownLoader=C 6 5 2 4" xfId="37169" xr:uid="{00000000-0005-0000-0000-000029910000}"/>
    <cellStyle name="fo]_x000d__x000a_UserName=Murat Zelef_x000d__x000a_UserCompany=Bumerang_x000d__x000a__x000d__x000a_[File Paths]_x000d__x000a_WorkingDirectory=C:\EQUIS\DLWIN_x000d__x000a_DownLoader=C 6 5 3" xfId="37170" xr:uid="{00000000-0005-0000-0000-00002A910000}"/>
    <cellStyle name="fo]_x000d__x000a_UserName=Murat Zelef_x000d__x000a_UserCompany=Bumerang_x000d__x000a__x000d__x000a_[File Paths]_x000d__x000a_WorkingDirectory=C:\EQUIS\DLWIN_x000d__x000a_DownLoader=C 6 5 3 2" xfId="37171" xr:uid="{00000000-0005-0000-0000-00002B910000}"/>
    <cellStyle name="fo]_x000d__x000a_UserName=Murat Zelef_x000d__x000a_UserCompany=Bumerang_x000d__x000a__x000d__x000a_[File Paths]_x000d__x000a_WorkingDirectory=C:\EQUIS\DLWIN_x000d__x000a_DownLoader=C 6 5 3 2 2" xfId="37172" xr:uid="{00000000-0005-0000-0000-00002C910000}"/>
    <cellStyle name="fo]_x000d__x000a_UserName=Murat Zelef_x000d__x000a_UserCompany=Bumerang_x000d__x000a__x000d__x000a_[File Paths]_x000d__x000a_WorkingDirectory=C:\EQUIS\DLWIN_x000d__x000a_DownLoader=C 6 5 3 3" xfId="37173" xr:uid="{00000000-0005-0000-0000-00002D910000}"/>
    <cellStyle name="fo]_x000d__x000a_UserName=Murat Zelef_x000d__x000a_UserCompany=Bumerang_x000d__x000a__x000d__x000a_[File Paths]_x000d__x000a_WorkingDirectory=C:\EQUIS\DLWIN_x000d__x000a_DownLoader=C 6 5 3 4" xfId="37174" xr:uid="{00000000-0005-0000-0000-00002E910000}"/>
    <cellStyle name="fo]_x000d__x000a_UserName=Murat Zelef_x000d__x000a_UserCompany=Bumerang_x000d__x000a__x000d__x000a_[File Paths]_x000d__x000a_WorkingDirectory=C:\EQUIS\DLWIN_x000d__x000a_DownLoader=C 6 5 4" xfId="37175" xr:uid="{00000000-0005-0000-0000-00002F910000}"/>
    <cellStyle name="fo]_x000d__x000a_UserName=Murat Zelef_x000d__x000a_UserCompany=Bumerang_x000d__x000a__x000d__x000a_[File Paths]_x000d__x000a_WorkingDirectory=C:\EQUIS\DLWIN_x000d__x000a_DownLoader=C 6 5 4 2" xfId="37176" xr:uid="{00000000-0005-0000-0000-000030910000}"/>
    <cellStyle name="fo]_x000d__x000a_UserName=Murat Zelef_x000d__x000a_UserCompany=Bumerang_x000d__x000a__x000d__x000a_[File Paths]_x000d__x000a_WorkingDirectory=C:\EQUIS\DLWIN_x000d__x000a_DownLoader=C 6 5 5" xfId="37177" xr:uid="{00000000-0005-0000-0000-000031910000}"/>
    <cellStyle name="fo]_x000d__x000a_UserName=Murat Zelef_x000d__x000a_UserCompany=Bumerang_x000d__x000a__x000d__x000a_[File Paths]_x000d__x000a_WorkingDirectory=C:\EQUIS\DLWIN_x000d__x000a_DownLoader=C 6 5 6" xfId="37178" xr:uid="{00000000-0005-0000-0000-000032910000}"/>
    <cellStyle name="fo]_x000d__x000a_UserName=Murat Zelef_x000d__x000a_UserCompany=Bumerang_x000d__x000a__x000d__x000a_[File Paths]_x000d__x000a_WorkingDirectory=C:\EQUIS\DLWIN_x000d__x000a_DownLoader=C 6 6" xfId="37179" xr:uid="{00000000-0005-0000-0000-000033910000}"/>
    <cellStyle name="fo]_x000d__x000a_UserName=Murat Zelef_x000d__x000a_UserCompany=Bumerang_x000d__x000a__x000d__x000a_[File Paths]_x000d__x000a_WorkingDirectory=C:\EQUIS\DLWIN_x000d__x000a_DownLoader=C 6 6 2" xfId="37180" xr:uid="{00000000-0005-0000-0000-000034910000}"/>
    <cellStyle name="fo]_x000d__x000a_UserName=Murat Zelef_x000d__x000a_UserCompany=Bumerang_x000d__x000a__x000d__x000a_[File Paths]_x000d__x000a_WorkingDirectory=C:\EQUIS\DLWIN_x000d__x000a_DownLoader=C 6 6 2 2" xfId="37181" xr:uid="{00000000-0005-0000-0000-000035910000}"/>
    <cellStyle name="fo]_x000d__x000a_UserName=Murat Zelef_x000d__x000a_UserCompany=Bumerang_x000d__x000a__x000d__x000a_[File Paths]_x000d__x000a_WorkingDirectory=C:\EQUIS\DLWIN_x000d__x000a_DownLoader=C 6 6 2 2 2" xfId="37182" xr:uid="{00000000-0005-0000-0000-000036910000}"/>
    <cellStyle name="fo]_x000d__x000a_UserName=Murat Zelef_x000d__x000a_UserCompany=Bumerang_x000d__x000a__x000d__x000a_[File Paths]_x000d__x000a_WorkingDirectory=C:\EQUIS\DLWIN_x000d__x000a_DownLoader=C 6 6 2 3" xfId="37183" xr:uid="{00000000-0005-0000-0000-000037910000}"/>
    <cellStyle name="fo]_x000d__x000a_UserName=Murat Zelef_x000d__x000a_UserCompany=Bumerang_x000d__x000a__x000d__x000a_[File Paths]_x000d__x000a_WorkingDirectory=C:\EQUIS\DLWIN_x000d__x000a_DownLoader=C 6 6 2 4" xfId="37184" xr:uid="{00000000-0005-0000-0000-000038910000}"/>
    <cellStyle name="fo]_x000d__x000a_UserName=Murat Zelef_x000d__x000a_UserCompany=Bumerang_x000d__x000a__x000d__x000a_[File Paths]_x000d__x000a_WorkingDirectory=C:\EQUIS\DLWIN_x000d__x000a_DownLoader=C 6 6 3" xfId="37185" xr:uid="{00000000-0005-0000-0000-000039910000}"/>
    <cellStyle name="fo]_x000d__x000a_UserName=Murat Zelef_x000d__x000a_UserCompany=Bumerang_x000d__x000a__x000d__x000a_[File Paths]_x000d__x000a_WorkingDirectory=C:\EQUIS\DLWIN_x000d__x000a_DownLoader=C 6 6 3 2" xfId="37186" xr:uid="{00000000-0005-0000-0000-00003A910000}"/>
    <cellStyle name="fo]_x000d__x000a_UserName=Murat Zelef_x000d__x000a_UserCompany=Bumerang_x000d__x000a__x000d__x000a_[File Paths]_x000d__x000a_WorkingDirectory=C:\EQUIS\DLWIN_x000d__x000a_DownLoader=C 6 6 3 2 2" xfId="37187" xr:uid="{00000000-0005-0000-0000-00003B910000}"/>
    <cellStyle name="fo]_x000d__x000a_UserName=Murat Zelef_x000d__x000a_UserCompany=Bumerang_x000d__x000a__x000d__x000a_[File Paths]_x000d__x000a_WorkingDirectory=C:\EQUIS\DLWIN_x000d__x000a_DownLoader=C 6 6 3 3" xfId="37188" xr:uid="{00000000-0005-0000-0000-00003C910000}"/>
    <cellStyle name="fo]_x000d__x000a_UserName=Murat Zelef_x000d__x000a_UserCompany=Bumerang_x000d__x000a__x000d__x000a_[File Paths]_x000d__x000a_WorkingDirectory=C:\EQUIS\DLWIN_x000d__x000a_DownLoader=C 6 6 3 4" xfId="37189" xr:uid="{00000000-0005-0000-0000-00003D910000}"/>
    <cellStyle name="fo]_x000d__x000a_UserName=Murat Zelef_x000d__x000a_UserCompany=Bumerang_x000d__x000a__x000d__x000a_[File Paths]_x000d__x000a_WorkingDirectory=C:\EQUIS\DLWIN_x000d__x000a_DownLoader=C 6 6 4" xfId="37190" xr:uid="{00000000-0005-0000-0000-00003E910000}"/>
    <cellStyle name="fo]_x000d__x000a_UserName=Murat Zelef_x000d__x000a_UserCompany=Bumerang_x000d__x000a__x000d__x000a_[File Paths]_x000d__x000a_WorkingDirectory=C:\EQUIS\DLWIN_x000d__x000a_DownLoader=C 6 6 4 2" xfId="37191" xr:uid="{00000000-0005-0000-0000-00003F910000}"/>
    <cellStyle name="fo]_x000d__x000a_UserName=Murat Zelef_x000d__x000a_UserCompany=Bumerang_x000d__x000a__x000d__x000a_[File Paths]_x000d__x000a_WorkingDirectory=C:\EQUIS\DLWIN_x000d__x000a_DownLoader=C 6 6 5" xfId="37192" xr:uid="{00000000-0005-0000-0000-000040910000}"/>
    <cellStyle name="fo]_x000d__x000a_UserName=Murat Zelef_x000d__x000a_UserCompany=Bumerang_x000d__x000a__x000d__x000a_[File Paths]_x000d__x000a_WorkingDirectory=C:\EQUIS\DLWIN_x000d__x000a_DownLoader=C 6 6 6" xfId="37193" xr:uid="{00000000-0005-0000-0000-000041910000}"/>
    <cellStyle name="fo]_x000d__x000a_UserName=Murat Zelef_x000d__x000a_UserCompany=Bumerang_x000d__x000a__x000d__x000a_[File Paths]_x000d__x000a_WorkingDirectory=C:\EQUIS\DLWIN_x000d__x000a_DownLoader=C 6 7" xfId="37194" xr:uid="{00000000-0005-0000-0000-000042910000}"/>
    <cellStyle name="fo]_x000d__x000a_UserName=Murat Zelef_x000d__x000a_UserCompany=Bumerang_x000d__x000a__x000d__x000a_[File Paths]_x000d__x000a_WorkingDirectory=C:\EQUIS\DLWIN_x000d__x000a_DownLoader=C 6 7 2" xfId="37195" xr:uid="{00000000-0005-0000-0000-000043910000}"/>
    <cellStyle name="fo]_x000d__x000a_UserName=Murat Zelef_x000d__x000a_UserCompany=Bumerang_x000d__x000a__x000d__x000a_[File Paths]_x000d__x000a_WorkingDirectory=C:\EQUIS\DLWIN_x000d__x000a_DownLoader=C 6 7 2 2" xfId="37196" xr:uid="{00000000-0005-0000-0000-000044910000}"/>
    <cellStyle name="fo]_x000d__x000a_UserName=Murat Zelef_x000d__x000a_UserCompany=Bumerang_x000d__x000a__x000d__x000a_[File Paths]_x000d__x000a_WorkingDirectory=C:\EQUIS\DLWIN_x000d__x000a_DownLoader=C 6 7 3" xfId="37197" xr:uid="{00000000-0005-0000-0000-000045910000}"/>
    <cellStyle name="fo]_x000d__x000a_UserName=Murat Zelef_x000d__x000a_UserCompany=Bumerang_x000d__x000a__x000d__x000a_[File Paths]_x000d__x000a_WorkingDirectory=C:\EQUIS\DLWIN_x000d__x000a_DownLoader=C 6 7 4" xfId="37198" xr:uid="{00000000-0005-0000-0000-000046910000}"/>
    <cellStyle name="fo]_x000d__x000a_UserName=Murat Zelef_x000d__x000a_UserCompany=Bumerang_x000d__x000a__x000d__x000a_[File Paths]_x000d__x000a_WorkingDirectory=C:\EQUIS\DLWIN_x000d__x000a_DownLoader=C 6 8" xfId="37199" xr:uid="{00000000-0005-0000-0000-000047910000}"/>
    <cellStyle name="fo]_x000d__x000a_UserName=Murat Zelef_x000d__x000a_UserCompany=Bumerang_x000d__x000a__x000d__x000a_[File Paths]_x000d__x000a_WorkingDirectory=C:\EQUIS\DLWIN_x000d__x000a_DownLoader=C 6 8 2" xfId="37200" xr:uid="{00000000-0005-0000-0000-000048910000}"/>
    <cellStyle name="fo]_x000d__x000a_UserName=Murat Zelef_x000d__x000a_UserCompany=Bumerang_x000d__x000a__x000d__x000a_[File Paths]_x000d__x000a_WorkingDirectory=C:\EQUIS\DLWIN_x000d__x000a_DownLoader=C 6 8 2 2" xfId="37201" xr:uid="{00000000-0005-0000-0000-000049910000}"/>
    <cellStyle name="fo]_x000d__x000a_UserName=Murat Zelef_x000d__x000a_UserCompany=Bumerang_x000d__x000a__x000d__x000a_[File Paths]_x000d__x000a_WorkingDirectory=C:\EQUIS\DLWIN_x000d__x000a_DownLoader=C 6 8 3" xfId="37202" xr:uid="{00000000-0005-0000-0000-00004A910000}"/>
    <cellStyle name="fo]_x000d__x000a_UserName=Murat Zelef_x000d__x000a_UserCompany=Bumerang_x000d__x000a__x000d__x000a_[File Paths]_x000d__x000a_WorkingDirectory=C:\EQUIS\DLWIN_x000d__x000a_DownLoader=C 6 8 4" xfId="37203" xr:uid="{00000000-0005-0000-0000-00004B910000}"/>
    <cellStyle name="fo]_x000d__x000a_UserName=Murat Zelef_x000d__x000a_UserCompany=Bumerang_x000d__x000a__x000d__x000a_[File Paths]_x000d__x000a_WorkingDirectory=C:\EQUIS\DLWIN_x000d__x000a_DownLoader=C 6 9" xfId="37204" xr:uid="{00000000-0005-0000-0000-00004C910000}"/>
    <cellStyle name="fo]_x000d__x000a_UserName=Murat Zelef_x000d__x000a_UserCompany=Bumerang_x000d__x000a__x000d__x000a_[File Paths]_x000d__x000a_WorkingDirectory=C:\EQUIS\DLWIN_x000d__x000a_DownLoader=C 6 9 2" xfId="37205" xr:uid="{00000000-0005-0000-0000-00004D910000}"/>
    <cellStyle name="fo]_x000d__x000a_UserName=Murat Zelef_x000d__x000a_UserCompany=Bumerang_x000d__x000a__x000d__x000a_[File Paths]_x000d__x000a_WorkingDirectory=C:\EQUIS\DLWIN_x000d__x000a_DownLoader=C 6_8760 to TOD Calc_Template" xfId="37206" xr:uid="{00000000-0005-0000-0000-00004E910000}"/>
    <cellStyle name="fo]_x000d__x000a_UserName=Murat Zelef_x000d__x000a_UserCompany=Bumerang_x000d__x000a__x000d__x000a_[File Paths]_x000d__x000a_WorkingDirectory=C:\EQUIS\DLWIN_x000d__x000a_DownLoader=C 7" xfId="37207" xr:uid="{00000000-0005-0000-0000-00004F910000}"/>
    <cellStyle name="fo]_x000d__x000a_UserName=Murat Zelef_x000d__x000a_UserCompany=Bumerang_x000d__x000a__x000d__x000a_[File Paths]_x000d__x000a_WorkingDirectory=C:\EQUIS\DLWIN_x000d__x000a_DownLoader=C 8" xfId="37208" xr:uid="{00000000-0005-0000-0000-000050910000}"/>
    <cellStyle name="fo]_x000d__x000a_UserName=Murat Zelef_x000d__x000a_UserCompany=Bumerang_x000d__x000a__x000d__x000a_[File Paths]_x000d__x000a_WorkingDirectory=C:\EQUIS\DLWIN_x000d__x000a_DownLoader=C 9" xfId="37209" xr:uid="{00000000-0005-0000-0000-000051910000}"/>
    <cellStyle name="Footer SBILogo1" xfId="37210" xr:uid="{00000000-0005-0000-0000-000052910000}"/>
    <cellStyle name="Footer SBILogo2" xfId="37211" xr:uid="{00000000-0005-0000-0000-000053910000}"/>
    <cellStyle name="Footnote" xfId="37212" xr:uid="{00000000-0005-0000-0000-000054910000}"/>
    <cellStyle name="Footnote Reference" xfId="37213" xr:uid="{00000000-0005-0000-0000-000055910000}"/>
    <cellStyle name="Footnote_Citizens-ALLTEL" xfId="37214" xr:uid="{00000000-0005-0000-0000-000056910000}"/>
    <cellStyle name="Footnotes" xfId="37215" xr:uid="{00000000-0005-0000-0000-000057910000}"/>
    <cellStyle name="FORMULA" xfId="37216" xr:uid="{00000000-0005-0000-0000-000058910000}"/>
    <cellStyle name="Formula 2" xfId="37217" xr:uid="{00000000-0005-0000-0000-000059910000}"/>
    <cellStyle name="Formula 3" xfId="37218" xr:uid="{00000000-0005-0000-0000-00005A910000}"/>
    <cellStyle name="fourdecplace" xfId="37219" xr:uid="{00000000-0005-0000-0000-00005B910000}"/>
    <cellStyle name="Front page date" xfId="37220" xr:uid="{00000000-0005-0000-0000-00005C910000}"/>
    <cellStyle name="Future" xfId="37221" xr:uid="{00000000-0005-0000-0000-00005D910000}"/>
    <cellStyle name="g" xfId="37222" xr:uid="{00000000-0005-0000-0000-00005E910000}"/>
    <cellStyle name="g_~3540048" xfId="37223" xr:uid="{00000000-0005-0000-0000-00005F910000}"/>
    <cellStyle name="g_~3540048 2" xfId="37224" xr:uid="{00000000-0005-0000-0000-000060910000}"/>
    <cellStyle name="g_~3540048 2_Hatchet Ridge Debt Profiles" xfId="37225" xr:uid="{00000000-0005-0000-0000-000061910000}"/>
    <cellStyle name="g_~3540048_Hatchet Ridge Debt Profiles" xfId="37226" xr:uid="{00000000-0005-0000-0000-000062910000}"/>
    <cellStyle name="g_bSum" xfId="37227" xr:uid="{00000000-0005-0000-0000-000063910000}"/>
    <cellStyle name="g_bSum_Hatchet Ridge Debt Profiles" xfId="37228" xr:uid="{00000000-0005-0000-0000-000064910000}"/>
    <cellStyle name="g_fOp" xfId="37229" xr:uid="{00000000-0005-0000-0000-000065910000}"/>
    <cellStyle name="g_fOp_Hatchet Ridge Debt Profiles" xfId="37230" xr:uid="{00000000-0005-0000-0000-000066910000}"/>
    <cellStyle name="general" xfId="37231" xr:uid="{00000000-0005-0000-0000-000067910000}"/>
    <cellStyle name="Global" xfId="37232" xr:uid="{00000000-0005-0000-0000-000068910000}"/>
    <cellStyle name="Good 10" xfId="37233" xr:uid="{00000000-0005-0000-0000-000069910000}"/>
    <cellStyle name="Good 11" xfId="37234" xr:uid="{00000000-0005-0000-0000-00006A910000}"/>
    <cellStyle name="Good 2" xfId="37235" xr:uid="{00000000-0005-0000-0000-00006B910000}"/>
    <cellStyle name="Good 2 2" xfId="37236" xr:uid="{00000000-0005-0000-0000-00006C910000}"/>
    <cellStyle name="Good 2 3" xfId="37237" xr:uid="{00000000-0005-0000-0000-00006D910000}"/>
    <cellStyle name="Good 3" xfId="37238" xr:uid="{00000000-0005-0000-0000-00006E910000}"/>
    <cellStyle name="Good 4" xfId="37239" xr:uid="{00000000-0005-0000-0000-00006F910000}"/>
    <cellStyle name="Good 5" xfId="37240" xr:uid="{00000000-0005-0000-0000-000070910000}"/>
    <cellStyle name="Good 6" xfId="37241" xr:uid="{00000000-0005-0000-0000-000071910000}"/>
    <cellStyle name="Good 7" xfId="37242" xr:uid="{00000000-0005-0000-0000-000072910000}"/>
    <cellStyle name="Good 8" xfId="37243" xr:uid="{00000000-0005-0000-0000-000073910000}"/>
    <cellStyle name="Good 9" xfId="37244" xr:uid="{00000000-0005-0000-0000-000074910000}"/>
    <cellStyle name="GRAY" xfId="37245" xr:uid="{00000000-0005-0000-0000-000075910000}"/>
    <cellStyle name="Grey" xfId="37246" xr:uid="{00000000-0005-0000-0000-000076910000}"/>
    <cellStyle name="Grey 2" xfId="37247" xr:uid="{00000000-0005-0000-0000-000077910000}"/>
    <cellStyle name="Grey 3" xfId="37248" xr:uid="{00000000-0005-0000-0000-000078910000}"/>
    <cellStyle name="Grey 4" xfId="37249" xr:uid="{00000000-0005-0000-0000-000079910000}"/>
    <cellStyle name="Grey 5" xfId="37250" xr:uid="{00000000-0005-0000-0000-00007A910000}"/>
    <cellStyle name="Grey_aLog" xfId="37251" xr:uid="{00000000-0005-0000-0000-00007B910000}"/>
    <cellStyle name="Grid" xfId="37252" xr:uid="{00000000-0005-0000-0000-00007C910000}"/>
    <cellStyle name="Grid 2" xfId="37253" xr:uid="{00000000-0005-0000-0000-00007D910000}"/>
    <cellStyle name="Grid 2 2" xfId="37254" xr:uid="{00000000-0005-0000-0000-00007E910000}"/>
    <cellStyle name="Grid 3" xfId="37255" xr:uid="{00000000-0005-0000-0000-00007F910000}"/>
    <cellStyle name="Grid 3 2" xfId="37256" xr:uid="{00000000-0005-0000-0000-000080910000}"/>
    <cellStyle name="Grid 4" xfId="37257" xr:uid="{00000000-0005-0000-0000-000081910000}"/>
    <cellStyle name="Gross Margin" xfId="37258" xr:uid="{00000000-0005-0000-0000-000082910000}"/>
    <cellStyle name="GroupHeader" xfId="37259" xr:uid="{00000000-0005-0000-0000-000083910000}"/>
    <cellStyle name="Growth" xfId="37260" xr:uid="{00000000-0005-0000-0000-000084910000}"/>
    <cellStyle name="Growth Factor" xfId="37261" xr:uid="{00000000-0005-0000-0000-000085910000}"/>
    <cellStyle name="GrowthRate" xfId="37262" xr:uid="{00000000-0005-0000-0000-000086910000}"/>
    <cellStyle name="GrowthSeq" xfId="37263" xr:uid="{00000000-0005-0000-0000-000087910000}"/>
    <cellStyle name="g-tota - Style7" xfId="37264" xr:uid="{00000000-0005-0000-0000-000088910000}"/>
    <cellStyle name="H I D E" xfId="37265" xr:uid="{00000000-0005-0000-0000-000089910000}"/>
    <cellStyle name="H_1998_col_head" xfId="37266" xr:uid="{00000000-0005-0000-0000-00008A910000}"/>
    <cellStyle name="H_1998_col_head_New_Markets_BUConsolidator_v1_06" xfId="37267" xr:uid="{00000000-0005-0000-0000-00008B910000}"/>
    <cellStyle name="hard no." xfId="37268" xr:uid="{00000000-0005-0000-0000-00008C910000}"/>
    <cellStyle name="hard no. 2" xfId="37269" xr:uid="{00000000-0005-0000-0000-00008D910000}"/>
    <cellStyle name="Hard Percent" xfId="37270" xr:uid="{00000000-0005-0000-0000-00008E910000}"/>
    <cellStyle name="Hash Out" xfId="37271" xr:uid="{00000000-0005-0000-0000-00008F910000}"/>
    <cellStyle name="Hash Out 2" xfId="37272" xr:uid="{00000000-0005-0000-0000-000090910000}"/>
    <cellStyle name="Hash Out_bSum" xfId="37273" xr:uid="{00000000-0005-0000-0000-000091910000}"/>
    <cellStyle name="HEADER" xfId="37274" xr:uid="{00000000-0005-0000-0000-000092910000}"/>
    <cellStyle name="Header 10" xfId="37275" xr:uid="{00000000-0005-0000-0000-000093910000}"/>
    <cellStyle name="header 2" xfId="37276" xr:uid="{00000000-0005-0000-0000-000094910000}"/>
    <cellStyle name="header 2 2" xfId="37277" xr:uid="{00000000-0005-0000-0000-000095910000}"/>
    <cellStyle name="header 2 2 2" xfId="37278" xr:uid="{00000000-0005-0000-0000-000096910000}"/>
    <cellStyle name="header 2 2 2 2" xfId="37279" xr:uid="{00000000-0005-0000-0000-000097910000}"/>
    <cellStyle name="header 2 2 3" xfId="37280" xr:uid="{00000000-0005-0000-0000-000098910000}"/>
    <cellStyle name="header 2 2 3 2" xfId="37281" xr:uid="{00000000-0005-0000-0000-000099910000}"/>
    <cellStyle name="header 2 2 4" xfId="37282" xr:uid="{00000000-0005-0000-0000-00009A910000}"/>
    <cellStyle name="header 3" xfId="37283" xr:uid="{00000000-0005-0000-0000-00009B910000}"/>
    <cellStyle name="header 3 2" xfId="37284" xr:uid="{00000000-0005-0000-0000-00009C910000}"/>
    <cellStyle name="header 3 2 2" xfId="37285" xr:uid="{00000000-0005-0000-0000-00009D910000}"/>
    <cellStyle name="header 3 2 2 2" xfId="37286" xr:uid="{00000000-0005-0000-0000-00009E910000}"/>
    <cellStyle name="header 3 2 3" xfId="37287" xr:uid="{00000000-0005-0000-0000-00009F910000}"/>
    <cellStyle name="header 3 2 3 2" xfId="37288" xr:uid="{00000000-0005-0000-0000-0000A0910000}"/>
    <cellStyle name="header 3 2 4" xfId="37289" xr:uid="{00000000-0005-0000-0000-0000A1910000}"/>
    <cellStyle name="header 4" xfId="37290" xr:uid="{00000000-0005-0000-0000-0000A2910000}"/>
    <cellStyle name="header 4 2" xfId="37291" xr:uid="{00000000-0005-0000-0000-0000A3910000}"/>
    <cellStyle name="header 4 2 2" xfId="37292" xr:uid="{00000000-0005-0000-0000-0000A4910000}"/>
    <cellStyle name="header 4 2 2 2" xfId="37293" xr:uid="{00000000-0005-0000-0000-0000A5910000}"/>
    <cellStyle name="header 4 2 3" xfId="37294" xr:uid="{00000000-0005-0000-0000-0000A6910000}"/>
    <cellStyle name="header 4 2 3 2" xfId="37295" xr:uid="{00000000-0005-0000-0000-0000A7910000}"/>
    <cellStyle name="header 4 2 4" xfId="37296" xr:uid="{00000000-0005-0000-0000-0000A8910000}"/>
    <cellStyle name="Header 5" xfId="37297" xr:uid="{00000000-0005-0000-0000-0000A9910000}"/>
    <cellStyle name="Header 6" xfId="37298" xr:uid="{00000000-0005-0000-0000-0000AA910000}"/>
    <cellStyle name="Header 7" xfId="37299" xr:uid="{00000000-0005-0000-0000-0000AB910000}"/>
    <cellStyle name="Header 8" xfId="37300" xr:uid="{00000000-0005-0000-0000-0000AC910000}"/>
    <cellStyle name="Header 9" xfId="37301" xr:uid="{00000000-0005-0000-0000-0000AD910000}"/>
    <cellStyle name="Header date" xfId="37302" xr:uid="{00000000-0005-0000-0000-0000AE910000}"/>
    <cellStyle name="Header date 2" xfId="37303" xr:uid="{00000000-0005-0000-0000-0000AF910000}"/>
    <cellStyle name="Header date 2 2" xfId="37304" xr:uid="{00000000-0005-0000-0000-0000B0910000}"/>
    <cellStyle name="Header date 2 2 2" xfId="37305" xr:uid="{00000000-0005-0000-0000-0000B1910000}"/>
    <cellStyle name="Header date 3" xfId="37306" xr:uid="{00000000-0005-0000-0000-0000B2910000}"/>
    <cellStyle name="Header date 3 2" xfId="37307" xr:uid="{00000000-0005-0000-0000-0000B3910000}"/>
    <cellStyle name="Header date 3 2 2" xfId="37308" xr:uid="{00000000-0005-0000-0000-0000B4910000}"/>
    <cellStyle name="Header date 4" xfId="37309" xr:uid="{00000000-0005-0000-0000-0000B5910000}"/>
    <cellStyle name="Header date 4 2" xfId="37310" xr:uid="{00000000-0005-0000-0000-0000B6910000}"/>
    <cellStyle name="Header Draft Stamp" xfId="37311" xr:uid="{00000000-0005-0000-0000-0000B7910000}"/>
    <cellStyle name="Header Total" xfId="37312" xr:uid="{00000000-0005-0000-0000-0000B8910000}"/>
    <cellStyle name="HEADER_10 - PTC Credit" xfId="37313" xr:uid="{00000000-0005-0000-0000-0000B9910000}"/>
    <cellStyle name="Header1" xfId="37314" xr:uid="{00000000-0005-0000-0000-0000BA910000}"/>
    <cellStyle name="Header2" xfId="37315" xr:uid="{00000000-0005-0000-0000-0000BB910000}"/>
    <cellStyle name="Header2 2" xfId="37316" xr:uid="{00000000-0005-0000-0000-0000BC910000}"/>
    <cellStyle name="Header2 2 2" xfId="37317" xr:uid="{00000000-0005-0000-0000-0000BD910000}"/>
    <cellStyle name="Header2 2 3" xfId="37318" xr:uid="{00000000-0005-0000-0000-0000BE910000}"/>
    <cellStyle name="Header2 2_Agua CIP cash" xfId="37319" xr:uid="{00000000-0005-0000-0000-0000BF910000}"/>
    <cellStyle name="Header2 3" xfId="37320" xr:uid="{00000000-0005-0000-0000-0000C0910000}"/>
    <cellStyle name="Header2 3 2" xfId="37321" xr:uid="{00000000-0005-0000-0000-0000C1910000}"/>
    <cellStyle name="Header2 3 3" xfId="37322" xr:uid="{00000000-0005-0000-0000-0000C2910000}"/>
    <cellStyle name="Header2 3 4" xfId="37323" xr:uid="{00000000-0005-0000-0000-0000C3910000}"/>
    <cellStyle name="Header2 4" xfId="37324" xr:uid="{00000000-0005-0000-0000-0000C4910000}"/>
    <cellStyle name="Header2 4 2" xfId="37325" xr:uid="{00000000-0005-0000-0000-0000C5910000}"/>
    <cellStyle name="Header2 4 3" xfId="37326" xr:uid="{00000000-0005-0000-0000-0000C6910000}"/>
    <cellStyle name="Header2 4 4" xfId="37327" xr:uid="{00000000-0005-0000-0000-0000C7910000}"/>
    <cellStyle name="Header2 5" xfId="37328" xr:uid="{00000000-0005-0000-0000-0000C8910000}"/>
    <cellStyle name="Header2 5 2" xfId="37329" xr:uid="{00000000-0005-0000-0000-0000C9910000}"/>
    <cellStyle name="Header2 5 3" xfId="37330" xr:uid="{00000000-0005-0000-0000-0000CA910000}"/>
    <cellStyle name="Header2 5 4" xfId="37331" xr:uid="{00000000-0005-0000-0000-0000CB910000}"/>
    <cellStyle name="Header2 6" xfId="37332" xr:uid="{00000000-0005-0000-0000-0000CC910000}"/>
    <cellStyle name="Header2 7" xfId="37333" xr:uid="{00000000-0005-0000-0000-0000CD910000}"/>
    <cellStyle name="Header2_Agua CIP cash" xfId="37334" xr:uid="{00000000-0005-0000-0000-0000CE910000}"/>
    <cellStyle name="Header3" xfId="37335" xr:uid="{00000000-0005-0000-0000-0000CF910000}"/>
    <cellStyle name="headers" xfId="37336" xr:uid="{00000000-0005-0000-0000-0000D0910000}"/>
    <cellStyle name="Heading" xfId="37337" xr:uid="{00000000-0005-0000-0000-0000D1910000}"/>
    <cellStyle name="Heading 1 10" xfId="37338" xr:uid="{00000000-0005-0000-0000-0000D2910000}"/>
    <cellStyle name="Heading 1 11" xfId="37339" xr:uid="{00000000-0005-0000-0000-0000D3910000}"/>
    <cellStyle name="Heading 1 2" xfId="37340" xr:uid="{00000000-0005-0000-0000-0000D4910000}"/>
    <cellStyle name="Heading 1 2 2" xfId="37341" xr:uid="{00000000-0005-0000-0000-0000D5910000}"/>
    <cellStyle name="Heading 1 2 3" xfId="37342" xr:uid="{00000000-0005-0000-0000-0000D6910000}"/>
    <cellStyle name="Heading 1 3" xfId="37343" xr:uid="{00000000-0005-0000-0000-0000D7910000}"/>
    <cellStyle name="Heading 1 4" xfId="37344" xr:uid="{00000000-0005-0000-0000-0000D8910000}"/>
    <cellStyle name="Heading 1 5" xfId="37345" xr:uid="{00000000-0005-0000-0000-0000D9910000}"/>
    <cellStyle name="Heading 1 6" xfId="37346" xr:uid="{00000000-0005-0000-0000-0000DA910000}"/>
    <cellStyle name="Heading 1 7" xfId="37347" xr:uid="{00000000-0005-0000-0000-0000DB910000}"/>
    <cellStyle name="Heading 1 8" xfId="37348" xr:uid="{00000000-0005-0000-0000-0000DC910000}"/>
    <cellStyle name="Heading 1 9" xfId="37349" xr:uid="{00000000-0005-0000-0000-0000DD910000}"/>
    <cellStyle name="Heading 1 Above" xfId="37350" xr:uid="{00000000-0005-0000-0000-0000DE910000}"/>
    <cellStyle name="Heading 1+" xfId="37351" xr:uid="{00000000-0005-0000-0000-0000DF910000}"/>
    <cellStyle name="Heading 1+ 2" xfId="37352" xr:uid="{00000000-0005-0000-0000-0000E0910000}"/>
    <cellStyle name="Heading 1+ 2 2" xfId="37353" xr:uid="{00000000-0005-0000-0000-0000E1910000}"/>
    <cellStyle name="Heading 1+ 2 2 2" xfId="37354" xr:uid="{00000000-0005-0000-0000-0000E2910000}"/>
    <cellStyle name="Heading 1+ 2 3" xfId="37355" xr:uid="{00000000-0005-0000-0000-0000E3910000}"/>
    <cellStyle name="Heading 1+ 2 3 2" xfId="37356" xr:uid="{00000000-0005-0000-0000-0000E4910000}"/>
    <cellStyle name="Heading 1+ 2 4" xfId="37357" xr:uid="{00000000-0005-0000-0000-0000E5910000}"/>
    <cellStyle name="Heading 1A" xfId="37358" xr:uid="{00000000-0005-0000-0000-0000E6910000}"/>
    <cellStyle name="Heading 2" xfId="4" builtinId="17"/>
    <cellStyle name="Heading 2 10" xfId="37359" xr:uid="{00000000-0005-0000-0000-0000E8910000}"/>
    <cellStyle name="Heading 2 11" xfId="37360" xr:uid="{00000000-0005-0000-0000-0000E9910000}"/>
    <cellStyle name="Heading 2 2" xfId="37361" xr:uid="{00000000-0005-0000-0000-0000EA910000}"/>
    <cellStyle name="Heading 2 2 2" xfId="37362" xr:uid="{00000000-0005-0000-0000-0000EB910000}"/>
    <cellStyle name="Heading 2 2 3" xfId="37363" xr:uid="{00000000-0005-0000-0000-0000EC910000}"/>
    <cellStyle name="Heading 2 3" xfId="37364" xr:uid="{00000000-0005-0000-0000-0000ED910000}"/>
    <cellStyle name="Heading 2 4" xfId="37365" xr:uid="{00000000-0005-0000-0000-0000EE910000}"/>
    <cellStyle name="Heading 2 5" xfId="37366" xr:uid="{00000000-0005-0000-0000-0000EF910000}"/>
    <cellStyle name="Heading 2 6" xfId="37367" xr:uid="{00000000-0005-0000-0000-0000F0910000}"/>
    <cellStyle name="Heading 2 7" xfId="37368" xr:uid="{00000000-0005-0000-0000-0000F1910000}"/>
    <cellStyle name="Heading 2 8" xfId="37369" xr:uid="{00000000-0005-0000-0000-0000F2910000}"/>
    <cellStyle name="Heading 2 9" xfId="37370" xr:uid="{00000000-0005-0000-0000-0000F3910000}"/>
    <cellStyle name="Heading 2 Below" xfId="37371" xr:uid="{00000000-0005-0000-0000-0000F4910000}"/>
    <cellStyle name="Heading 2+" xfId="37372" xr:uid="{00000000-0005-0000-0000-0000F5910000}"/>
    <cellStyle name="Heading 2+ 2" xfId="37373" xr:uid="{00000000-0005-0000-0000-0000F6910000}"/>
    <cellStyle name="Heading 2+ 2 2" xfId="37374" xr:uid="{00000000-0005-0000-0000-0000F7910000}"/>
    <cellStyle name="Heading 2+ 2 2 2" xfId="37375" xr:uid="{00000000-0005-0000-0000-0000F8910000}"/>
    <cellStyle name="Heading 2+ 2 3" xfId="37376" xr:uid="{00000000-0005-0000-0000-0000F9910000}"/>
    <cellStyle name="Heading 2+ 2 3 2" xfId="37377" xr:uid="{00000000-0005-0000-0000-0000FA910000}"/>
    <cellStyle name="Heading 2+ 2 4" xfId="37378" xr:uid="{00000000-0005-0000-0000-0000FB910000}"/>
    <cellStyle name="Heading 2a" xfId="37379" xr:uid="{00000000-0005-0000-0000-0000FC910000}"/>
    <cellStyle name="Heading 3 10" xfId="37380" xr:uid="{00000000-0005-0000-0000-0000FD910000}"/>
    <cellStyle name="Heading 3 11" xfId="37381" xr:uid="{00000000-0005-0000-0000-0000FE910000}"/>
    <cellStyle name="Heading 3 2" xfId="37382" xr:uid="{00000000-0005-0000-0000-0000FF910000}"/>
    <cellStyle name="Heading 3 2 2" xfId="37383" xr:uid="{00000000-0005-0000-0000-000000920000}"/>
    <cellStyle name="Heading 3 2 3" xfId="37384" xr:uid="{00000000-0005-0000-0000-000001920000}"/>
    <cellStyle name="Heading 3 3" xfId="37385" xr:uid="{00000000-0005-0000-0000-000002920000}"/>
    <cellStyle name="Heading 3 4" xfId="37386" xr:uid="{00000000-0005-0000-0000-000003920000}"/>
    <cellStyle name="Heading 3 5" xfId="37387" xr:uid="{00000000-0005-0000-0000-000004920000}"/>
    <cellStyle name="Heading 3 6" xfId="37388" xr:uid="{00000000-0005-0000-0000-000005920000}"/>
    <cellStyle name="Heading 3 7" xfId="37389" xr:uid="{00000000-0005-0000-0000-000006920000}"/>
    <cellStyle name="Heading 3 8" xfId="37390" xr:uid="{00000000-0005-0000-0000-000007920000}"/>
    <cellStyle name="Heading 3 9" xfId="37391" xr:uid="{00000000-0005-0000-0000-000008920000}"/>
    <cellStyle name="Heading 3+" xfId="37392" xr:uid="{00000000-0005-0000-0000-000009920000}"/>
    <cellStyle name="Heading 4 10" xfId="37393" xr:uid="{00000000-0005-0000-0000-00000A920000}"/>
    <cellStyle name="Heading 4 11" xfId="37394" xr:uid="{00000000-0005-0000-0000-00000B920000}"/>
    <cellStyle name="Heading 4 2" xfId="37395" xr:uid="{00000000-0005-0000-0000-00000C920000}"/>
    <cellStyle name="Heading 4 2 2" xfId="37396" xr:uid="{00000000-0005-0000-0000-00000D920000}"/>
    <cellStyle name="Heading 4 2 3" xfId="37397" xr:uid="{00000000-0005-0000-0000-00000E920000}"/>
    <cellStyle name="Heading 4 3" xfId="37398" xr:uid="{00000000-0005-0000-0000-00000F920000}"/>
    <cellStyle name="Heading 4 4" xfId="37399" xr:uid="{00000000-0005-0000-0000-000010920000}"/>
    <cellStyle name="Heading 4 5" xfId="37400" xr:uid="{00000000-0005-0000-0000-000011920000}"/>
    <cellStyle name="Heading 4 6" xfId="37401" xr:uid="{00000000-0005-0000-0000-000012920000}"/>
    <cellStyle name="Heading 4 7" xfId="37402" xr:uid="{00000000-0005-0000-0000-000013920000}"/>
    <cellStyle name="Heading 4 8" xfId="37403" xr:uid="{00000000-0005-0000-0000-000014920000}"/>
    <cellStyle name="Heading 4 9" xfId="37404" xr:uid="{00000000-0005-0000-0000-000015920000}"/>
    <cellStyle name="Heading No Underline" xfId="37405" xr:uid="{00000000-0005-0000-0000-000016920000}"/>
    <cellStyle name="Heading Section 2" xfId="37406" xr:uid="{00000000-0005-0000-0000-000017920000}"/>
    <cellStyle name="Heading Section 3" xfId="37407" xr:uid="{00000000-0005-0000-0000-000018920000}"/>
    <cellStyle name="Heading With Underline" xfId="37408" xr:uid="{00000000-0005-0000-0000-000019920000}"/>
    <cellStyle name="Heading With Underline 2" xfId="37409" xr:uid="{00000000-0005-0000-0000-00001A920000}"/>
    <cellStyle name="Heading1" xfId="37410" xr:uid="{00000000-0005-0000-0000-00001B920000}"/>
    <cellStyle name="Heading1 2" xfId="37411" xr:uid="{00000000-0005-0000-0000-00001C920000}"/>
    <cellStyle name="Heading1 3" xfId="37412" xr:uid="{00000000-0005-0000-0000-00001D920000}"/>
    <cellStyle name="Heading1 4" xfId="37413" xr:uid="{00000000-0005-0000-0000-00001E920000}"/>
    <cellStyle name="Heading1 5" xfId="37414" xr:uid="{00000000-0005-0000-0000-00001F920000}"/>
    <cellStyle name="Heading1 6" xfId="37415" xr:uid="{00000000-0005-0000-0000-000020920000}"/>
    <cellStyle name="Heading1_2010 EMM Summary File-Q2 FINAL" xfId="37416" xr:uid="{00000000-0005-0000-0000-000021920000}"/>
    <cellStyle name="Heading2" xfId="37417" xr:uid="{00000000-0005-0000-0000-000022920000}"/>
    <cellStyle name="Heading2 2" xfId="37418" xr:uid="{00000000-0005-0000-0000-000023920000}"/>
    <cellStyle name="Heading2 2 2" xfId="37419" xr:uid="{00000000-0005-0000-0000-000024920000}"/>
    <cellStyle name="Heading2 3" xfId="37420" xr:uid="{00000000-0005-0000-0000-000025920000}"/>
    <cellStyle name="Heading2 3 2" xfId="37421" xr:uid="{00000000-0005-0000-0000-000026920000}"/>
    <cellStyle name="Heading2 4" xfId="37422" xr:uid="{00000000-0005-0000-0000-000027920000}"/>
    <cellStyle name="Heading2 4 2" xfId="37423" xr:uid="{00000000-0005-0000-0000-000028920000}"/>
    <cellStyle name="Heading2 5" xfId="37424" xr:uid="{00000000-0005-0000-0000-000029920000}"/>
    <cellStyle name="Heading2 6" xfId="37425" xr:uid="{00000000-0005-0000-0000-00002A920000}"/>
    <cellStyle name="Heading2_2010 EMM Summary File-Q2 FINAL" xfId="37426" xr:uid="{00000000-0005-0000-0000-00002B920000}"/>
    <cellStyle name="HEADINGS" xfId="37427" xr:uid="{00000000-0005-0000-0000-00002C920000}"/>
    <cellStyle name="HEADINGS 2" xfId="37428" xr:uid="{00000000-0005-0000-0000-00002D920000}"/>
    <cellStyle name="HEADINGS 3" xfId="37429" xr:uid="{00000000-0005-0000-0000-00002E920000}"/>
    <cellStyle name="HEADINGS_Acct Review Master" xfId="37430" xr:uid="{00000000-0005-0000-0000-00002F920000}"/>
    <cellStyle name="HEADINGSTOP" xfId="37431" xr:uid="{00000000-0005-0000-0000-000030920000}"/>
    <cellStyle name="Hidden" xfId="37432" xr:uid="{00000000-0005-0000-0000-000031920000}"/>
    <cellStyle name="Hidden 2" xfId="37433" xr:uid="{00000000-0005-0000-0000-000032920000}"/>
    <cellStyle name="HIDE" xfId="37434" xr:uid="{00000000-0005-0000-0000-000033920000}"/>
    <cellStyle name="HIGHLIGHT" xfId="37435" xr:uid="{00000000-0005-0000-0000-000034920000}"/>
    <cellStyle name="HIGHLIGHT 2" xfId="37436" xr:uid="{00000000-0005-0000-0000-000035920000}"/>
    <cellStyle name="HIGHLIGHT 3" xfId="37437" xr:uid="{00000000-0005-0000-0000-000036920000}"/>
    <cellStyle name="HIGHLIGHT 4" xfId="37438" xr:uid="{00000000-0005-0000-0000-000037920000}"/>
    <cellStyle name="HIGHLIGHT_aLog" xfId="37439" xr:uid="{00000000-0005-0000-0000-000038920000}"/>
    <cellStyle name="Historical" xfId="37440" xr:uid="{00000000-0005-0000-0000-000039920000}"/>
    <cellStyle name="hlv14B" xfId="37441" xr:uid="{00000000-0005-0000-0000-00003A920000}"/>
    <cellStyle name="Hyperlink 2" xfId="37442" xr:uid="{00000000-0005-0000-0000-00003B920000}"/>
    <cellStyle name="Hyperlink 2 2" xfId="37443" xr:uid="{00000000-0005-0000-0000-00003C920000}"/>
    <cellStyle name="Hyperlink 2 2 2" xfId="37444" xr:uid="{00000000-0005-0000-0000-00003D920000}"/>
    <cellStyle name="Hyperlink 2 3" xfId="37445" xr:uid="{00000000-0005-0000-0000-00003E920000}"/>
    <cellStyle name="Hyperlink 2_Acct Review Master" xfId="37446" xr:uid="{00000000-0005-0000-0000-00003F920000}"/>
    <cellStyle name="Hyperlink 3" xfId="37447" xr:uid="{00000000-0005-0000-0000-000040920000}"/>
    <cellStyle name="Hyperlink 4" xfId="37448" xr:uid="{00000000-0005-0000-0000-000041920000}"/>
    <cellStyle name="Hyperlink 5" xfId="37449" xr:uid="{00000000-0005-0000-0000-000042920000}"/>
    <cellStyle name="Hyperlink 6" xfId="37450" xr:uid="{00000000-0005-0000-0000-000043920000}"/>
    <cellStyle name="Hyperlink Arrow" xfId="37451" xr:uid="{00000000-0005-0000-0000-000044920000}"/>
    <cellStyle name="Hyperlink Text" xfId="37452" xr:uid="{00000000-0005-0000-0000-000045920000}"/>
    <cellStyle name="Hypertextový odkaz" xfId="37453" xr:uid="{00000000-0005-0000-0000-000046920000}"/>
    <cellStyle name="Important" xfId="37454" xr:uid="{00000000-0005-0000-0000-000047920000}"/>
    <cellStyle name="IncomeStatement" xfId="37455" xr:uid="{00000000-0005-0000-0000-000048920000}"/>
    <cellStyle name="Inconsistent" xfId="37456" xr:uid="{00000000-0005-0000-0000-000049920000}"/>
    <cellStyle name="Initial Inputs" xfId="37457" xr:uid="{00000000-0005-0000-0000-00004A920000}"/>
    <cellStyle name="Input - Comma" xfId="37458" xr:uid="{00000000-0005-0000-0000-00004B920000}"/>
    <cellStyle name="Input - Comma [0]" xfId="37459" xr:uid="{00000000-0005-0000-0000-00004C920000}"/>
    <cellStyle name="Input - Comma_bSum" xfId="37460" xr:uid="{00000000-0005-0000-0000-00004D920000}"/>
    <cellStyle name="Input - Date" xfId="37461" xr:uid="{00000000-0005-0000-0000-00004E920000}"/>
    <cellStyle name="Input - Percent [2]" xfId="37462" xr:uid="{00000000-0005-0000-0000-00004F920000}"/>
    <cellStyle name="Input (Date)" xfId="37463" xr:uid="{00000000-0005-0000-0000-000050920000}"/>
    <cellStyle name="Input (StyleA)" xfId="37464" xr:uid="{00000000-0005-0000-0000-000051920000}"/>
    <cellStyle name="Input [yellow]" xfId="37465" xr:uid="{00000000-0005-0000-0000-000052920000}"/>
    <cellStyle name="Input [yellow] 2" xfId="37466" xr:uid="{00000000-0005-0000-0000-000053920000}"/>
    <cellStyle name="Input [yellow] 2 2" xfId="37467" xr:uid="{00000000-0005-0000-0000-000054920000}"/>
    <cellStyle name="Input [yellow] 2 3" xfId="37468" xr:uid="{00000000-0005-0000-0000-000055920000}"/>
    <cellStyle name="Input [yellow] 2 4" xfId="37469" xr:uid="{00000000-0005-0000-0000-000056920000}"/>
    <cellStyle name="Input [yellow] 3" xfId="37470" xr:uid="{00000000-0005-0000-0000-000057920000}"/>
    <cellStyle name="Input [yellow] 3 2" xfId="37471" xr:uid="{00000000-0005-0000-0000-000058920000}"/>
    <cellStyle name="Input [yellow] 3 3" xfId="37472" xr:uid="{00000000-0005-0000-0000-000059920000}"/>
    <cellStyle name="Input [yellow] 3 4" xfId="37473" xr:uid="{00000000-0005-0000-0000-00005A920000}"/>
    <cellStyle name="Input [yellow] 4" xfId="37474" xr:uid="{00000000-0005-0000-0000-00005B920000}"/>
    <cellStyle name="Input [yellow] 4 2" xfId="37475" xr:uid="{00000000-0005-0000-0000-00005C920000}"/>
    <cellStyle name="Input [yellow] 4 3" xfId="37476" xr:uid="{00000000-0005-0000-0000-00005D920000}"/>
    <cellStyle name="Input [yellow] 4 4" xfId="37477" xr:uid="{00000000-0005-0000-0000-00005E920000}"/>
    <cellStyle name="Input [yellow] 5" xfId="37478" xr:uid="{00000000-0005-0000-0000-00005F920000}"/>
    <cellStyle name="Input [yellow] 6" xfId="37479" xr:uid="{00000000-0005-0000-0000-000060920000}"/>
    <cellStyle name="Input [yellow]_aLog" xfId="37480" xr:uid="{00000000-0005-0000-0000-000061920000}"/>
    <cellStyle name="Input 10" xfId="37481" xr:uid="{00000000-0005-0000-0000-000062920000}"/>
    <cellStyle name="Input 11" xfId="37482" xr:uid="{00000000-0005-0000-0000-000063920000}"/>
    <cellStyle name="Input 2" xfId="37483" xr:uid="{00000000-0005-0000-0000-000064920000}"/>
    <cellStyle name="Input 2 2" xfId="37484" xr:uid="{00000000-0005-0000-0000-000065920000}"/>
    <cellStyle name="Input 2 2 2" xfId="37485" xr:uid="{00000000-0005-0000-0000-000066920000}"/>
    <cellStyle name="Input 2 3" xfId="37486" xr:uid="{00000000-0005-0000-0000-000067920000}"/>
    <cellStyle name="Input 2 3 2" xfId="37487" xr:uid="{00000000-0005-0000-0000-000068920000}"/>
    <cellStyle name="Input 2 4" xfId="37488" xr:uid="{00000000-0005-0000-0000-000069920000}"/>
    <cellStyle name="Input 2 4 2" xfId="37489" xr:uid="{00000000-0005-0000-0000-00006A920000}"/>
    <cellStyle name="Input 2 5" xfId="37490" xr:uid="{00000000-0005-0000-0000-00006B920000}"/>
    <cellStyle name="Input 2 6" xfId="37491" xr:uid="{00000000-0005-0000-0000-00006C920000}"/>
    <cellStyle name="Input 3" xfId="37492" xr:uid="{00000000-0005-0000-0000-00006D920000}"/>
    <cellStyle name="Input 3 2" xfId="37493" xr:uid="{00000000-0005-0000-0000-00006E920000}"/>
    <cellStyle name="Input 3 2 2" xfId="37494" xr:uid="{00000000-0005-0000-0000-00006F920000}"/>
    <cellStyle name="Input 3 3" xfId="37495" xr:uid="{00000000-0005-0000-0000-000070920000}"/>
    <cellStyle name="Input 3 3 2" xfId="37496" xr:uid="{00000000-0005-0000-0000-000071920000}"/>
    <cellStyle name="Input 3 4" xfId="37497" xr:uid="{00000000-0005-0000-0000-000072920000}"/>
    <cellStyle name="Input 4" xfId="37498" xr:uid="{00000000-0005-0000-0000-000073920000}"/>
    <cellStyle name="Input 4 2" xfId="37499" xr:uid="{00000000-0005-0000-0000-000074920000}"/>
    <cellStyle name="Input 4 2 2" xfId="37500" xr:uid="{00000000-0005-0000-0000-000075920000}"/>
    <cellStyle name="Input 4 3" xfId="37501" xr:uid="{00000000-0005-0000-0000-000076920000}"/>
    <cellStyle name="Input 4 3 2" xfId="37502" xr:uid="{00000000-0005-0000-0000-000077920000}"/>
    <cellStyle name="Input 4 4" xfId="37503" xr:uid="{00000000-0005-0000-0000-000078920000}"/>
    <cellStyle name="Input 5" xfId="37504" xr:uid="{00000000-0005-0000-0000-000079920000}"/>
    <cellStyle name="Input 5 2" xfId="37505" xr:uid="{00000000-0005-0000-0000-00007A920000}"/>
    <cellStyle name="Input 5 2 2" xfId="37506" xr:uid="{00000000-0005-0000-0000-00007B920000}"/>
    <cellStyle name="Input 5 3" xfId="37507" xr:uid="{00000000-0005-0000-0000-00007C920000}"/>
    <cellStyle name="Input 5 3 2" xfId="37508" xr:uid="{00000000-0005-0000-0000-00007D920000}"/>
    <cellStyle name="Input 5 4" xfId="37509" xr:uid="{00000000-0005-0000-0000-00007E920000}"/>
    <cellStyle name="Input 6" xfId="37510" xr:uid="{00000000-0005-0000-0000-00007F920000}"/>
    <cellStyle name="Input 6 2" xfId="37511" xr:uid="{00000000-0005-0000-0000-000080920000}"/>
    <cellStyle name="Input 6 2 2" xfId="37512" xr:uid="{00000000-0005-0000-0000-000081920000}"/>
    <cellStyle name="Input 6 3" xfId="37513" xr:uid="{00000000-0005-0000-0000-000082920000}"/>
    <cellStyle name="Input 6 3 2" xfId="37514" xr:uid="{00000000-0005-0000-0000-000083920000}"/>
    <cellStyle name="Input 6 4" xfId="37515" xr:uid="{00000000-0005-0000-0000-000084920000}"/>
    <cellStyle name="Input 7" xfId="37516" xr:uid="{00000000-0005-0000-0000-000085920000}"/>
    <cellStyle name="Input 7 2" xfId="37517" xr:uid="{00000000-0005-0000-0000-000086920000}"/>
    <cellStyle name="Input 7 2 2" xfId="37518" xr:uid="{00000000-0005-0000-0000-000087920000}"/>
    <cellStyle name="Input 7 3" xfId="37519" xr:uid="{00000000-0005-0000-0000-000088920000}"/>
    <cellStyle name="Input 7 3 2" xfId="37520" xr:uid="{00000000-0005-0000-0000-000089920000}"/>
    <cellStyle name="Input 7 4" xfId="37521" xr:uid="{00000000-0005-0000-0000-00008A920000}"/>
    <cellStyle name="Input 8" xfId="37522" xr:uid="{00000000-0005-0000-0000-00008B920000}"/>
    <cellStyle name="Input 8 2" xfId="37523" xr:uid="{00000000-0005-0000-0000-00008C920000}"/>
    <cellStyle name="Input 8 2 2" xfId="37524" xr:uid="{00000000-0005-0000-0000-00008D920000}"/>
    <cellStyle name="Input 8 3" xfId="37525" xr:uid="{00000000-0005-0000-0000-00008E920000}"/>
    <cellStyle name="Input 8 3 2" xfId="37526" xr:uid="{00000000-0005-0000-0000-00008F920000}"/>
    <cellStyle name="Input 8 4" xfId="37527" xr:uid="{00000000-0005-0000-0000-000090920000}"/>
    <cellStyle name="Input 9" xfId="37528" xr:uid="{00000000-0005-0000-0000-000091920000}"/>
    <cellStyle name="Input 9 2" xfId="37529" xr:uid="{00000000-0005-0000-0000-000092920000}"/>
    <cellStyle name="Input 9 2 2" xfId="37530" xr:uid="{00000000-0005-0000-0000-000093920000}"/>
    <cellStyle name="Input 9 3" xfId="37531" xr:uid="{00000000-0005-0000-0000-000094920000}"/>
    <cellStyle name="Input 9 3 2" xfId="37532" xr:uid="{00000000-0005-0000-0000-000095920000}"/>
    <cellStyle name="Input 9 4" xfId="37533" xr:uid="{00000000-0005-0000-0000-000096920000}"/>
    <cellStyle name="Input Currency" xfId="37534" xr:uid="{00000000-0005-0000-0000-000097920000}"/>
    <cellStyle name="Input Currency 2" xfId="37535" xr:uid="{00000000-0005-0000-0000-000098920000}"/>
    <cellStyle name="Input Currency_Diamond Model v49" xfId="37536" xr:uid="{00000000-0005-0000-0000-000099920000}"/>
    <cellStyle name="Input date" xfId="37537" xr:uid="{00000000-0005-0000-0000-00009A920000}"/>
    <cellStyle name="Input Multiple" xfId="37538" xr:uid="{00000000-0005-0000-0000-00009B920000}"/>
    <cellStyle name="Input Perc (0,00)" xfId="37539" xr:uid="{00000000-0005-0000-0000-00009C920000}"/>
    <cellStyle name="Input Perc (0,00) 2" xfId="37540" xr:uid="{00000000-0005-0000-0000-00009D920000}"/>
    <cellStyle name="Input Percent" xfId="37541" xr:uid="{00000000-0005-0000-0000-00009E920000}"/>
    <cellStyle name="Input1" xfId="37542" xr:uid="{00000000-0005-0000-0000-00009F920000}"/>
    <cellStyle name="Input1 2" xfId="37543" xr:uid="{00000000-0005-0000-0000-0000A0920000}"/>
    <cellStyle name="Input1 3" xfId="37544" xr:uid="{00000000-0005-0000-0000-0000A1920000}"/>
    <cellStyle name="Input2" xfId="37545" xr:uid="{00000000-0005-0000-0000-0000A2920000}"/>
    <cellStyle name="Input2 2" xfId="37546" xr:uid="{00000000-0005-0000-0000-0000A3920000}"/>
    <cellStyle name="Input2 2 2" xfId="37547" xr:uid="{00000000-0005-0000-0000-0000A4920000}"/>
    <cellStyle name="Input2 2 2 2" xfId="37548" xr:uid="{00000000-0005-0000-0000-0000A5920000}"/>
    <cellStyle name="Input2 2 2 2 2" xfId="37549" xr:uid="{00000000-0005-0000-0000-0000A6920000}"/>
    <cellStyle name="Input2 2 2 2 2 2" xfId="37550" xr:uid="{00000000-0005-0000-0000-0000A7920000}"/>
    <cellStyle name="Input2 2 2 3" xfId="37551" xr:uid="{00000000-0005-0000-0000-0000A8920000}"/>
    <cellStyle name="Input2 2 2 3 2" xfId="37552" xr:uid="{00000000-0005-0000-0000-0000A9920000}"/>
    <cellStyle name="Input2 2 3" xfId="37553" xr:uid="{00000000-0005-0000-0000-0000AA920000}"/>
    <cellStyle name="Input2 2 3 2" xfId="37554" xr:uid="{00000000-0005-0000-0000-0000AB920000}"/>
    <cellStyle name="Input2 2 3 2 2" xfId="37555" xr:uid="{00000000-0005-0000-0000-0000AC920000}"/>
    <cellStyle name="Input2 2 4" xfId="37556" xr:uid="{00000000-0005-0000-0000-0000AD920000}"/>
    <cellStyle name="Input2 2 4 2" xfId="37557" xr:uid="{00000000-0005-0000-0000-0000AE920000}"/>
    <cellStyle name="Input2 3" xfId="37558" xr:uid="{00000000-0005-0000-0000-0000AF920000}"/>
    <cellStyle name="Input2 3 2" xfId="37559" xr:uid="{00000000-0005-0000-0000-0000B0920000}"/>
    <cellStyle name="Input2 3 2 2" xfId="37560" xr:uid="{00000000-0005-0000-0000-0000B1920000}"/>
    <cellStyle name="Input2 3 2 2 2" xfId="37561" xr:uid="{00000000-0005-0000-0000-0000B2920000}"/>
    <cellStyle name="Input2 3 3" xfId="37562" xr:uid="{00000000-0005-0000-0000-0000B3920000}"/>
    <cellStyle name="Input2 3 3 2" xfId="37563" xr:uid="{00000000-0005-0000-0000-0000B4920000}"/>
    <cellStyle name="Input2 4" xfId="37564" xr:uid="{00000000-0005-0000-0000-0000B5920000}"/>
    <cellStyle name="Input2 4 2" xfId="37565" xr:uid="{00000000-0005-0000-0000-0000B6920000}"/>
    <cellStyle name="Input2 4 2 2" xfId="37566" xr:uid="{00000000-0005-0000-0000-0000B7920000}"/>
    <cellStyle name="Input2 5" xfId="37567" xr:uid="{00000000-0005-0000-0000-0000B8920000}"/>
    <cellStyle name="Input2 5 2" xfId="37568" xr:uid="{00000000-0005-0000-0000-0000B9920000}"/>
    <cellStyle name="InputCurrency" xfId="37569" xr:uid="{00000000-0005-0000-0000-0000BA920000}"/>
    <cellStyle name="InputCurrency2" xfId="37570" xr:uid="{00000000-0005-0000-0000-0000BB920000}"/>
    <cellStyle name="InputMultiple1" xfId="37571" xr:uid="{00000000-0005-0000-0000-0000BC920000}"/>
    <cellStyle name="InputPercent1" xfId="37572" xr:uid="{00000000-0005-0000-0000-0000BD920000}"/>
    <cellStyle name="INPUTS" xfId="37573" xr:uid="{00000000-0005-0000-0000-0000BE920000}"/>
    <cellStyle name="INPUTS 2" xfId="37574" xr:uid="{00000000-0005-0000-0000-0000BF920000}"/>
    <cellStyle name="INPUTS 2 2" xfId="37575" xr:uid="{00000000-0005-0000-0000-0000C0920000}"/>
    <cellStyle name="INPUTS 3" xfId="37576" xr:uid="{00000000-0005-0000-0000-0000C1920000}"/>
    <cellStyle name="Inputs2" xfId="37577" xr:uid="{00000000-0005-0000-0000-0000C2920000}"/>
    <cellStyle name="Inputs2 2" xfId="37578" xr:uid="{00000000-0005-0000-0000-0000C3920000}"/>
    <cellStyle name="Inputs2 3" xfId="37579" xr:uid="{00000000-0005-0000-0000-0000C4920000}"/>
    <cellStyle name="InSheet" xfId="37580" xr:uid="{00000000-0005-0000-0000-0000C5920000}"/>
    <cellStyle name="InSheet 2" xfId="37581" xr:uid="{00000000-0005-0000-0000-0000C6920000}"/>
    <cellStyle name="InSheet 2 2" xfId="37582" xr:uid="{00000000-0005-0000-0000-0000C7920000}"/>
    <cellStyle name="InSheet 2 3" xfId="37583" xr:uid="{00000000-0005-0000-0000-0000C8920000}"/>
    <cellStyle name="InSheet 3" xfId="37584" xr:uid="{00000000-0005-0000-0000-0000C9920000}"/>
    <cellStyle name="InSheet 3 2" xfId="37585" xr:uid="{00000000-0005-0000-0000-0000CA920000}"/>
    <cellStyle name="InSheet 4" xfId="37586" xr:uid="{00000000-0005-0000-0000-0000CB920000}"/>
    <cellStyle name="Irregular Formula" xfId="37587" xr:uid="{00000000-0005-0000-0000-0000CC920000}"/>
    <cellStyle name="ISBSPercentSS" xfId="37588" xr:uid="{00000000-0005-0000-0000-0000CD920000}"/>
    <cellStyle name="ISBSPercentSSBoldwBorders" xfId="37589" xr:uid="{00000000-0005-0000-0000-0000CE920000}"/>
    <cellStyle name="Item Descriptions" xfId="37590" xr:uid="{00000000-0005-0000-0000-0000CF920000}"/>
    <cellStyle name="Item Descriptions - Bold" xfId="37591" xr:uid="{00000000-0005-0000-0000-0000D0920000}"/>
    <cellStyle name="Item Descriptions - Bold 2" xfId="37592" xr:uid="{00000000-0005-0000-0000-0000D1920000}"/>
    <cellStyle name="Item Descriptions - Bold 3" xfId="37593" xr:uid="{00000000-0005-0000-0000-0000D2920000}"/>
    <cellStyle name="Item Descriptions - Bold_Detail" xfId="37594" xr:uid="{00000000-0005-0000-0000-0000D3920000}"/>
    <cellStyle name="Item Descriptions 2" xfId="37595" xr:uid="{00000000-0005-0000-0000-0000D4920000}"/>
    <cellStyle name="Item Descriptions 3" xfId="37596" xr:uid="{00000000-0005-0000-0000-0000D5920000}"/>
    <cellStyle name="Item Descriptions_6079BX" xfId="37597" xr:uid="{00000000-0005-0000-0000-0000D6920000}"/>
    <cellStyle name="Items" xfId="37598" xr:uid="{00000000-0005-0000-0000-0000D7920000}"/>
    <cellStyle name="Kevin" xfId="37599" xr:uid="{00000000-0005-0000-0000-0000D8920000}"/>
    <cellStyle name="Komma [0]_1) una rapportage aug 2001.xls Grafiek 1" xfId="37600" xr:uid="{00000000-0005-0000-0000-0000D9920000}"/>
    <cellStyle name="Komma_1) una rapportage aug 2001.xls Grafiek 1" xfId="37601" xr:uid="{00000000-0005-0000-0000-0000DA920000}"/>
    <cellStyle name="KPMG Heading 1" xfId="37602" xr:uid="{00000000-0005-0000-0000-0000DB920000}"/>
    <cellStyle name="KPMG Heading 2" xfId="37603" xr:uid="{00000000-0005-0000-0000-0000DC920000}"/>
    <cellStyle name="KPMG Heading 3" xfId="37604" xr:uid="{00000000-0005-0000-0000-0000DD920000}"/>
    <cellStyle name="KPMG Heading 4" xfId="37605" xr:uid="{00000000-0005-0000-0000-0000DE920000}"/>
    <cellStyle name="KPMG Normal" xfId="37606" xr:uid="{00000000-0005-0000-0000-0000DF920000}"/>
    <cellStyle name="Lable8Left" xfId="37607" xr:uid="{00000000-0005-0000-0000-0000E0920000}"/>
    <cellStyle name="Lable8Left 2" xfId="37608" xr:uid="{00000000-0005-0000-0000-0000E1920000}"/>
    <cellStyle name="Lable8Left 3" xfId="37609" xr:uid="{00000000-0005-0000-0000-0000E2920000}"/>
    <cellStyle name="Lable8Left_PJM 11" xfId="37610" xr:uid="{00000000-0005-0000-0000-0000E3920000}"/>
    <cellStyle name="Large Page Heading" xfId="37611" xr:uid="{00000000-0005-0000-0000-0000E4920000}"/>
    <cellStyle name="Left:" xfId="37612" xr:uid="{00000000-0005-0000-0000-0000E5920000}"/>
    <cellStyle name="Left: 2" xfId="37613" xr:uid="{00000000-0005-0000-0000-0000E6920000}"/>
    <cellStyle name="Left: 3" xfId="37614" xr:uid="{00000000-0005-0000-0000-0000E7920000}"/>
    <cellStyle name="Level 1" xfId="37615" xr:uid="{00000000-0005-0000-0000-0000E8920000}"/>
    <cellStyle name="Level 2 Total" xfId="37616" xr:uid="{00000000-0005-0000-0000-0000E9920000}"/>
    <cellStyle name="Level 2 Total 2" xfId="37617" xr:uid="{00000000-0005-0000-0000-0000EA920000}"/>
    <cellStyle name="Level 2 Total 2 2" xfId="37618" xr:uid="{00000000-0005-0000-0000-0000EB920000}"/>
    <cellStyle name="Level 2 Total 2 2 2" xfId="37619" xr:uid="{00000000-0005-0000-0000-0000EC920000}"/>
    <cellStyle name="Level 2 Total 2 3" xfId="37620" xr:uid="{00000000-0005-0000-0000-0000ED920000}"/>
    <cellStyle name="Level 2 Total 2 4" xfId="37621" xr:uid="{00000000-0005-0000-0000-0000EE920000}"/>
    <cellStyle name="Level 2 Total 3" xfId="37622" xr:uid="{00000000-0005-0000-0000-0000EF920000}"/>
    <cellStyle name="Level 2 Total 3 2" xfId="37623" xr:uid="{00000000-0005-0000-0000-0000F0920000}"/>
    <cellStyle name="Level 2 Total 3 2 2" xfId="37624" xr:uid="{00000000-0005-0000-0000-0000F1920000}"/>
    <cellStyle name="Level 2 Total 3 3" xfId="37625" xr:uid="{00000000-0005-0000-0000-0000F2920000}"/>
    <cellStyle name="Level 2 Total 3 4" xfId="37626" xr:uid="{00000000-0005-0000-0000-0000F3920000}"/>
    <cellStyle name="Level 2 Total 4" xfId="37627" xr:uid="{00000000-0005-0000-0000-0000F4920000}"/>
    <cellStyle name="Level 2 Total 4 2" xfId="37628" xr:uid="{00000000-0005-0000-0000-0000F5920000}"/>
    <cellStyle name="Level 2 Total 5" xfId="37629" xr:uid="{00000000-0005-0000-0000-0000F6920000}"/>
    <cellStyle name="Level 2 Total 6" xfId="37630" xr:uid="{00000000-0005-0000-0000-0000F7920000}"/>
    <cellStyle name="Line" xfId="37631" xr:uid="{00000000-0005-0000-0000-0000F8920000}"/>
    <cellStyle name="line b - Style6" xfId="37632" xr:uid="{00000000-0005-0000-0000-0000F9920000}"/>
    <cellStyle name="line b - Style6 2" xfId="37633" xr:uid="{00000000-0005-0000-0000-0000FA920000}"/>
    <cellStyle name="line b - Style6 2 2" xfId="37634" xr:uid="{00000000-0005-0000-0000-0000FB920000}"/>
    <cellStyle name="line b - Style6 3" xfId="37635" xr:uid="{00000000-0005-0000-0000-0000FC920000}"/>
    <cellStyle name="line b - Style6 3 2" xfId="37636" xr:uid="{00000000-0005-0000-0000-0000FD920000}"/>
    <cellStyle name="line b - Style6 4" xfId="37637" xr:uid="{00000000-0005-0000-0000-0000FE920000}"/>
    <cellStyle name="Line_ClosingBal" xfId="37638" xr:uid="{00000000-0005-0000-0000-0000FF920000}"/>
    <cellStyle name="Linked" xfId="37639" xr:uid="{00000000-0005-0000-0000-000000930000}"/>
    <cellStyle name="Linked Cell 2" xfId="37640" xr:uid="{00000000-0005-0000-0000-000001930000}"/>
    <cellStyle name="Linked Cell 2 2" xfId="37641" xr:uid="{00000000-0005-0000-0000-000002930000}"/>
    <cellStyle name="Linked Cell 3" xfId="37642" xr:uid="{00000000-0005-0000-0000-000003930000}"/>
    <cellStyle name="Linked Cell 4" xfId="37643" xr:uid="{00000000-0005-0000-0000-000004930000}"/>
    <cellStyle name="m/d/yy" xfId="37644" xr:uid="{00000000-0005-0000-0000-000005930000}"/>
    <cellStyle name="m/d/yy 2" xfId="37645" xr:uid="{00000000-0005-0000-0000-000006930000}"/>
    <cellStyle name="M2" xfId="37646" xr:uid="{00000000-0005-0000-0000-000007930000}"/>
    <cellStyle name="M2 2" xfId="37647" xr:uid="{00000000-0005-0000-0000-000008930000}"/>
    <cellStyle name="M2 3" xfId="37648" xr:uid="{00000000-0005-0000-0000-000009930000}"/>
    <cellStyle name="M3" xfId="37649" xr:uid="{00000000-0005-0000-0000-00000A930000}"/>
    <cellStyle name="M3 2" xfId="37650" xr:uid="{00000000-0005-0000-0000-00000B930000}"/>
    <cellStyle name="M3 3" xfId="37651" xr:uid="{00000000-0005-0000-0000-00000C930000}"/>
    <cellStyle name="Max" xfId="37652" xr:uid="{00000000-0005-0000-0000-00000D930000}"/>
    <cellStyle name="Max 2" xfId="37653" xr:uid="{00000000-0005-0000-0000-00000E930000}"/>
    <cellStyle name="Max 3" xfId="37654" xr:uid="{00000000-0005-0000-0000-00000F930000}"/>
    <cellStyle name="mil" xfId="37655" xr:uid="{00000000-0005-0000-0000-000010930000}"/>
    <cellStyle name="Millares [0]_10 AVERIAS MASIVAS + ANT" xfId="37656" xr:uid="{00000000-0005-0000-0000-000011930000}"/>
    <cellStyle name="Millares_10 AVERIAS MASIVAS + ANT" xfId="37657" xr:uid="{00000000-0005-0000-0000-000012930000}"/>
    <cellStyle name="Milliers [0]_!!!GO" xfId="37658" xr:uid="{00000000-0005-0000-0000-000013930000}"/>
    <cellStyle name="Milliers_!!!GO" xfId="37659" xr:uid="{00000000-0005-0000-0000-000014930000}"/>
    <cellStyle name="Missing" xfId="37660" xr:uid="{00000000-0005-0000-0000-000015930000}"/>
    <cellStyle name="MLComma0" xfId="37661" xr:uid="{00000000-0005-0000-0000-000016930000}"/>
    <cellStyle name="MLComma0 2" xfId="37662" xr:uid="{00000000-0005-0000-0000-000017930000}"/>
    <cellStyle name="MLComma0 3" xfId="37663" xr:uid="{00000000-0005-0000-0000-000018930000}"/>
    <cellStyle name="MLDollar0" xfId="37664" xr:uid="{00000000-0005-0000-0000-000019930000}"/>
    <cellStyle name="MLDollar0 2" xfId="37665" xr:uid="{00000000-0005-0000-0000-00001A930000}"/>
    <cellStyle name="MLDollar0 3" xfId="37666" xr:uid="{00000000-0005-0000-0000-00001B930000}"/>
    <cellStyle name="MMs2Places" xfId="37667" xr:uid="{00000000-0005-0000-0000-00001C930000}"/>
    <cellStyle name="MMs2Places 2" xfId="37668" xr:uid="{00000000-0005-0000-0000-00001D930000}"/>
    <cellStyle name="Moeda_dimon_1" xfId="37669" xr:uid="{00000000-0005-0000-0000-00001E930000}"/>
    <cellStyle name="Moneda [0]_2AV_M_M " xfId="37670" xr:uid="{00000000-0005-0000-0000-00001F930000}"/>
    <cellStyle name="Moneda_2AV_M_M " xfId="37671" xr:uid="{00000000-0005-0000-0000-000020930000}"/>
    <cellStyle name="Month" xfId="37672" xr:uid="{00000000-0005-0000-0000-000021930000}"/>
    <cellStyle name="Month 2" xfId="37673" xr:uid="{00000000-0005-0000-0000-000022930000}"/>
    <cellStyle name="Month 2 2" xfId="37674" xr:uid="{00000000-0005-0000-0000-000023930000}"/>
    <cellStyle name="Month 2 3" xfId="37675" xr:uid="{00000000-0005-0000-0000-000024930000}"/>
    <cellStyle name="Month 2 4" xfId="37676" xr:uid="{00000000-0005-0000-0000-000025930000}"/>
    <cellStyle name="Month 3" xfId="37677" xr:uid="{00000000-0005-0000-0000-000026930000}"/>
    <cellStyle name="Month 3 2" xfId="37678" xr:uid="{00000000-0005-0000-0000-000027930000}"/>
    <cellStyle name="Month 3 3" xfId="37679" xr:uid="{00000000-0005-0000-0000-000028930000}"/>
    <cellStyle name="Month 3 4" xfId="37680" xr:uid="{00000000-0005-0000-0000-000029930000}"/>
    <cellStyle name="Month 4" xfId="37681" xr:uid="{00000000-0005-0000-0000-00002A930000}"/>
    <cellStyle name="Month 4 2" xfId="37682" xr:uid="{00000000-0005-0000-0000-00002B930000}"/>
    <cellStyle name="Month 4 3" xfId="37683" xr:uid="{00000000-0005-0000-0000-00002C930000}"/>
    <cellStyle name="Month 4 4" xfId="37684" xr:uid="{00000000-0005-0000-0000-00002D930000}"/>
    <cellStyle name="Month 5" xfId="37685" xr:uid="{00000000-0005-0000-0000-00002E930000}"/>
    <cellStyle name="Month 6" xfId="37686" xr:uid="{00000000-0005-0000-0000-00002F930000}"/>
    <cellStyle name="Month_Agua CIP cash" xfId="37687" xr:uid="{00000000-0005-0000-0000-000030930000}"/>
    <cellStyle name="Month-long" xfId="37688" xr:uid="{00000000-0005-0000-0000-000031930000}"/>
    <cellStyle name="Month-long 2" xfId="37689" xr:uid="{00000000-0005-0000-0000-000032930000}"/>
    <cellStyle name="Month-short" xfId="37690" xr:uid="{00000000-0005-0000-0000-000033930000}"/>
    <cellStyle name="Month-short 2" xfId="37691" xr:uid="{00000000-0005-0000-0000-000034930000}"/>
    <cellStyle name="Mon-yr" xfId="37692" xr:uid="{00000000-0005-0000-0000-000035930000}"/>
    <cellStyle name="Mon-yr 2" xfId="37693" xr:uid="{00000000-0005-0000-0000-000036930000}"/>
    <cellStyle name="Multiple" xfId="37694" xr:uid="{00000000-0005-0000-0000-000037930000}"/>
    <cellStyle name="Multiple 2" xfId="37695" xr:uid="{00000000-0005-0000-0000-000038930000}"/>
    <cellStyle name="Multiple 3" xfId="37696" xr:uid="{00000000-0005-0000-0000-000039930000}"/>
    <cellStyle name="Name" xfId="37697" xr:uid="{00000000-0005-0000-0000-00003A930000}"/>
    <cellStyle name="Needed Input" xfId="37698" xr:uid="{00000000-0005-0000-0000-00003B930000}"/>
    <cellStyle name="Neutral 2" xfId="37699" xr:uid="{00000000-0005-0000-0000-00003C930000}"/>
    <cellStyle name="Neutral 2 2" xfId="37700" xr:uid="{00000000-0005-0000-0000-00003D930000}"/>
    <cellStyle name="Neutral 3" xfId="37701" xr:uid="{00000000-0005-0000-0000-00003E930000}"/>
    <cellStyle name="Neutral 4" xfId="37702" xr:uid="{00000000-0005-0000-0000-00003F930000}"/>
    <cellStyle name="NewAcct" xfId="37703" xr:uid="{00000000-0005-0000-0000-000040930000}"/>
    <cellStyle name="no dec" xfId="37704" xr:uid="{00000000-0005-0000-0000-000041930000}"/>
    <cellStyle name="no dec 2" xfId="37705" xr:uid="{00000000-0005-0000-0000-000042930000}"/>
    <cellStyle name="No decimals" xfId="37706" xr:uid="{00000000-0005-0000-0000-000043930000}"/>
    <cellStyle name="Normal" xfId="0" builtinId="0"/>
    <cellStyle name="Normal - Input" xfId="37707" xr:uid="{00000000-0005-0000-0000-000045930000}"/>
    <cellStyle name="Normal - Style1" xfId="37708" xr:uid="{00000000-0005-0000-0000-000046930000}"/>
    <cellStyle name="Normal (B)" xfId="37709" xr:uid="{00000000-0005-0000-0000-000047930000}"/>
    <cellStyle name="Normal (G)" xfId="37710" xr:uid="{00000000-0005-0000-0000-000048930000}"/>
    <cellStyle name="Normal 10" xfId="37711" xr:uid="{00000000-0005-0000-0000-000049930000}"/>
    <cellStyle name="Normal 10 10" xfId="37712" xr:uid="{00000000-0005-0000-0000-00004A930000}"/>
    <cellStyle name="Normal 10 11" xfId="37713" xr:uid="{00000000-0005-0000-0000-00004B930000}"/>
    <cellStyle name="Normal 10 2" xfId="37714" xr:uid="{00000000-0005-0000-0000-00004C930000}"/>
    <cellStyle name="Normal 10 2 2" xfId="37715" xr:uid="{00000000-0005-0000-0000-00004D930000}"/>
    <cellStyle name="Normal 10 2 2 2" xfId="37716" xr:uid="{00000000-0005-0000-0000-00004E930000}"/>
    <cellStyle name="Normal 10 2 3" xfId="37717" xr:uid="{00000000-0005-0000-0000-00004F930000}"/>
    <cellStyle name="Normal 10 2 3 2" xfId="37718" xr:uid="{00000000-0005-0000-0000-000050930000}"/>
    <cellStyle name="Normal 10 2 4" xfId="37719" xr:uid="{00000000-0005-0000-0000-000051930000}"/>
    <cellStyle name="Normal 10 2 5" xfId="37720" xr:uid="{00000000-0005-0000-0000-000052930000}"/>
    <cellStyle name="Normal 10 2 5 2" xfId="37721" xr:uid="{00000000-0005-0000-0000-000053930000}"/>
    <cellStyle name="Normal 10 2 5_212990" xfId="37722" xr:uid="{00000000-0005-0000-0000-000054930000}"/>
    <cellStyle name="Normal 10 2_Acct Review Master" xfId="37723" xr:uid="{00000000-0005-0000-0000-000055930000}"/>
    <cellStyle name="Normal 10 3" xfId="37724" xr:uid="{00000000-0005-0000-0000-000056930000}"/>
    <cellStyle name="Normal 10 3 2" xfId="37725" xr:uid="{00000000-0005-0000-0000-000057930000}"/>
    <cellStyle name="Normal 10 3 2 2" xfId="37726" xr:uid="{00000000-0005-0000-0000-000058930000}"/>
    <cellStyle name="Normal 10 3 3" xfId="37727" xr:uid="{00000000-0005-0000-0000-000059930000}"/>
    <cellStyle name="Normal 10 3 3 2" xfId="37728" xr:uid="{00000000-0005-0000-0000-00005A930000}"/>
    <cellStyle name="Normal 10 3 4" xfId="37729" xr:uid="{00000000-0005-0000-0000-00005B930000}"/>
    <cellStyle name="Normal 10 3_212990" xfId="37730" xr:uid="{00000000-0005-0000-0000-00005C930000}"/>
    <cellStyle name="Normal 10 4" xfId="37731" xr:uid="{00000000-0005-0000-0000-00005D930000}"/>
    <cellStyle name="Normal 10 4 2" xfId="37732" xr:uid="{00000000-0005-0000-0000-00005E930000}"/>
    <cellStyle name="Normal 10 5" xfId="37733" xr:uid="{00000000-0005-0000-0000-00005F930000}"/>
    <cellStyle name="Normal 10 5 2" xfId="37734" xr:uid="{00000000-0005-0000-0000-000060930000}"/>
    <cellStyle name="Normal 10 6" xfId="37735" xr:uid="{00000000-0005-0000-0000-000061930000}"/>
    <cellStyle name="Normal 10 6 2" xfId="37736" xr:uid="{00000000-0005-0000-0000-000062930000}"/>
    <cellStyle name="Normal 10 7" xfId="37737" xr:uid="{00000000-0005-0000-0000-000063930000}"/>
    <cellStyle name="Normal 10 8" xfId="37738" xr:uid="{00000000-0005-0000-0000-000064930000}"/>
    <cellStyle name="Normal 10 9" xfId="37739" xr:uid="{00000000-0005-0000-0000-000065930000}"/>
    <cellStyle name="Normal 10_212990" xfId="37740" xr:uid="{00000000-0005-0000-0000-000066930000}"/>
    <cellStyle name="Normal 100" xfId="37741" xr:uid="{00000000-0005-0000-0000-000067930000}"/>
    <cellStyle name="Normal 100 2" xfId="37742" xr:uid="{00000000-0005-0000-0000-000068930000}"/>
    <cellStyle name="Normal 101" xfId="37743" xr:uid="{00000000-0005-0000-0000-000069930000}"/>
    <cellStyle name="Normal 101 2" xfId="37744" xr:uid="{00000000-0005-0000-0000-00006A930000}"/>
    <cellStyle name="Normal 101 2 2" xfId="37745" xr:uid="{00000000-0005-0000-0000-00006B930000}"/>
    <cellStyle name="Normal 101 2 2 2" xfId="37746" xr:uid="{00000000-0005-0000-0000-00006C930000}"/>
    <cellStyle name="Normal 101 2 2 2 2" xfId="37747" xr:uid="{00000000-0005-0000-0000-00006D930000}"/>
    <cellStyle name="Normal 101 2 2 3" xfId="37748" xr:uid="{00000000-0005-0000-0000-00006E930000}"/>
    <cellStyle name="Normal 101 2 2 4" xfId="37749" xr:uid="{00000000-0005-0000-0000-00006F930000}"/>
    <cellStyle name="Normal 101 2 3" xfId="37750" xr:uid="{00000000-0005-0000-0000-000070930000}"/>
    <cellStyle name="Normal 101 2 3 2" xfId="37751" xr:uid="{00000000-0005-0000-0000-000071930000}"/>
    <cellStyle name="Normal 101 2 3 2 2" xfId="37752" xr:uid="{00000000-0005-0000-0000-000072930000}"/>
    <cellStyle name="Normal 101 2 3 3" xfId="37753" xr:uid="{00000000-0005-0000-0000-000073930000}"/>
    <cellStyle name="Normal 101 2 3 4" xfId="37754" xr:uid="{00000000-0005-0000-0000-000074930000}"/>
    <cellStyle name="Normal 101 2 4" xfId="37755" xr:uid="{00000000-0005-0000-0000-000075930000}"/>
    <cellStyle name="Normal 101 2 4 2" xfId="37756" xr:uid="{00000000-0005-0000-0000-000076930000}"/>
    <cellStyle name="Normal 101 2 5" xfId="37757" xr:uid="{00000000-0005-0000-0000-000077930000}"/>
    <cellStyle name="Normal 101 2 6" xfId="37758" xr:uid="{00000000-0005-0000-0000-000078930000}"/>
    <cellStyle name="Normal 101 3" xfId="37759" xr:uid="{00000000-0005-0000-0000-000079930000}"/>
    <cellStyle name="Normal 101 3 2" xfId="37760" xr:uid="{00000000-0005-0000-0000-00007A930000}"/>
    <cellStyle name="Normal 101 3 2 2" xfId="37761" xr:uid="{00000000-0005-0000-0000-00007B930000}"/>
    <cellStyle name="Normal 101 3 3" xfId="37762" xr:uid="{00000000-0005-0000-0000-00007C930000}"/>
    <cellStyle name="Normal 101 3 4" xfId="37763" xr:uid="{00000000-0005-0000-0000-00007D930000}"/>
    <cellStyle name="Normal 101 4" xfId="37764" xr:uid="{00000000-0005-0000-0000-00007E930000}"/>
    <cellStyle name="Normal 101 4 2" xfId="37765" xr:uid="{00000000-0005-0000-0000-00007F930000}"/>
    <cellStyle name="Normal 101 4 2 2" xfId="37766" xr:uid="{00000000-0005-0000-0000-000080930000}"/>
    <cellStyle name="Normal 101 4 3" xfId="37767" xr:uid="{00000000-0005-0000-0000-000081930000}"/>
    <cellStyle name="Normal 101 4 4" xfId="37768" xr:uid="{00000000-0005-0000-0000-000082930000}"/>
    <cellStyle name="Normal 101 5" xfId="37769" xr:uid="{00000000-0005-0000-0000-000083930000}"/>
    <cellStyle name="Normal 101 5 2" xfId="37770" xr:uid="{00000000-0005-0000-0000-000084930000}"/>
    <cellStyle name="Normal 101 6" xfId="37771" xr:uid="{00000000-0005-0000-0000-000085930000}"/>
    <cellStyle name="Normal 101 7" xfId="37772" xr:uid="{00000000-0005-0000-0000-000086930000}"/>
    <cellStyle name="Normal 102" xfId="37773" xr:uid="{00000000-0005-0000-0000-000087930000}"/>
    <cellStyle name="Normal 102 2" xfId="37774" xr:uid="{00000000-0005-0000-0000-000088930000}"/>
    <cellStyle name="Normal 103" xfId="37775" xr:uid="{00000000-0005-0000-0000-000089930000}"/>
    <cellStyle name="Normal 103 2" xfId="37776" xr:uid="{00000000-0005-0000-0000-00008A930000}"/>
    <cellStyle name="Normal 104" xfId="37777" xr:uid="{00000000-0005-0000-0000-00008B930000}"/>
    <cellStyle name="Normal 104 2" xfId="37778" xr:uid="{00000000-0005-0000-0000-00008C930000}"/>
    <cellStyle name="Normal 105" xfId="37779" xr:uid="{00000000-0005-0000-0000-00008D930000}"/>
    <cellStyle name="Normal 105 2" xfId="37780" xr:uid="{00000000-0005-0000-0000-00008E930000}"/>
    <cellStyle name="Normal 105 2 2" xfId="37781" xr:uid="{00000000-0005-0000-0000-00008F930000}"/>
    <cellStyle name="Normal 105 2 2 2" xfId="37782" xr:uid="{00000000-0005-0000-0000-000090930000}"/>
    <cellStyle name="Normal 105 2 2 2 2" xfId="37783" xr:uid="{00000000-0005-0000-0000-000091930000}"/>
    <cellStyle name="Normal 105 2 2 3" xfId="37784" xr:uid="{00000000-0005-0000-0000-000092930000}"/>
    <cellStyle name="Normal 105 2 2 4" xfId="37785" xr:uid="{00000000-0005-0000-0000-000093930000}"/>
    <cellStyle name="Normal 105 2 3" xfId="37786" xr:uid="{00000000-0005-0000-0000-000094930000}"/>
    <cellStyle name="Normal 105 2 3 2" xfId="37787" xr:uid="{00000000-0005-0000-0000-000095930000}"/>
    <cellStyle name="Normal 105 2 3 2 2" xfId="37788" xr:uid="{00000000-0005-0000-0000-000096930000}"/>
    <cellStyle name="Normal 105 2 3 3" xfId="37789" xr:uid="{00000000-0005-0000-0000-000097930000}"/>
    <cellStyle name="Normal 105 2 3 4" xfId="37790" xr:uid="{00000000-0005-0000-0000-000098930000}"/>
    <cellStyle name="Normal 105 2 4" xfId="37791" xr:uid="{00000000-0005-0000-0000-000099930000}"/>
    <cellStyle name="Normal 105 2 4 2" xfId="37792" xr:uid="{00000000-0005-0000-0000-00009A930000}"/>
    <cellStyle name="Normal 105 2 5" xfId="37793" xr:uid="{00000000-0005-0000-0000-00009B930000}"/>
    <cellStyle name="Normal 105 2 6" xfId="37794" xr:uid="{00000000-0005-0000-0000-00009C930000}"/>
    <cellStyle name="Normal 105 3" xfId="37795" xr:uid="{00000000-0005-0000-0000-00009D930000}"/>
    <cellStyle name="Normal 105 3 2" xfId="37796" xr:uid="{00000000-0005-0000-0000-00009E930000}"/>
    <cellStyle name="Normal 105 3 2 2" xfId="37797" xr:uid="{00000000-0005-0000-0000-00009F930000}"/>
    <cellStyle name="Normal 105 3 3" xfId="37798" xr:uid="{00000000-0005-0000-0000-0000A0930000}"/>
    <cellStyle name="Normal 105 3 4" xfId="37799" xr:uid="{00000000-0005-0000-0000-0000A1930000}"/>
    <cellStyle name="Normal 105 4" xfId="37800" xr:uid="{00000000-0005-0000-0000-0000A2930000}"/>
    <cellStyle name="Normal 105 4 2" xfId="37801" xr:uid="{00000000-0005-0000-0000-0000A3930000}"/>
    <cellStyle name="Normal 105 4 2 2" xfId="37802" xr:uid="{00000000-0005-0000-0000-0000A4930000}"/>
    <cellStyle name="Normal 105 4 3" xfId="37803" xr:uid="{00000000-0005-0000-0000-0000A5930000}"/>
    <cellStyle name="Normal 105 4 4" xfId="37804" xr:uid="{00000000-0005-0000-0000-0000A6930000}"/>
    <cellStyle name="Normal 105 5" xfId="37805" xr:uid="{00000000-0005-0000-0000-0000A7930000}"/>
    <cellStyle name="Normal 105 5 2" xfId="37806" xr:uid="{00000000-0005-0000-0000-0000A8930000}"/>
    <cellStyle name="Normal 105 6" xfId="37807" xr:uid="{00000000-0005-0000-0000-0000A9930000}"/>
    <cellStyle name="Normal 105 7" xfId="37808" xr:uid="{00000000-0005-0000-0000-0000AA930000}"/>
    <cellStyle name="Normal 106" xfId="37809" xr:uid="{00000000-0005-0000-0000-0000AB930000}"/>
    <cellStyle name="Normal 106 2" xfId="37810" xr:uid="{00000000-0005-0000-0000-0000AC930000}"/>
    <cellStyle name="Normal 107" xfId="37811" xr:uid="{00000000-0005-0000-0000-0000AD930000}"/>
    <cellStyle name="Normal 107 2" xfId="37812" xr:uid="{00000000-0005-0000-0000-0000AE930000}"/>
    <cellStyle name="Normal 108" xfId="37813" xr:uid="{00000000-0005-0000-0000-0000AF930000}"/>
    <cellStyle name="Normal 108 2" xfId="37814" xr:uid="{00000000-0005-0000-0000-0000B0930000}"/>
    <cellStyle name="Normal 108 2 2" xfId="37815" xr:uid="{00000000-0005-0000-0000-0000B1930000}"/>
    <cellStyle name="Normal 108 2 2 2" xfId="37816" xr:uid="{00000000-0005-0000-0000-0000B2930000}"/>
    <cellStyle name="Normal 108 2 2 2 2" xfId="37817" xr:uid="{00000000-0005-0000-0000-0000B3930000}"/>
    <cellStyle name="Normal 108 2 2 3" xfId="37818" xr:uid="{00000000-0005-0000-0000-0000B4930000}"/>
    <cellStyle name="Normal 108 2 2 4" xfId="37819" xr:uid="{00000000-0005-0000-0000-0000B5930000}"/>
    <cellStyle name="Normal 108 2 3" xfId="37820" xr:uid="{00000000-0005-0000-0000-0000B6930000}"/>
    <cellStyle name="Normal 108 2 3 2" xfId="37821" xr:uid="{00000000-0005-0000-0000-0000B7930000}"/>
    <cellStyle name="Normal 108 2 3 2 2" xfId="37822" xr:uid="{00000000-0005-0000-0000-0000B8930000}"/>
    <cellStyle name="Normal 108 2 3 3" xfId="37823" xr:uid="{00000000-0005-0000-0000-0000B9930000}"/>
    <cellStyle name="Normal 108 2 3 4" xfId="37824" xr:uid="{00000000-0005-0000-0000-0000BA930000}"/>
    <cellStyle name="Normal 108 2 4" xfId="37825" xr:uid="{00000000-0005-0000-0000-0000BB930000}"/>
    <cellStyle name="Normal 108 2 4 2" xfId="37826" xr:uid="{00000000-0005-0000-0000-0000BC930000}"/>
    <cellStyle name="Normal 108 2 5" xfId="37827" xr:uid="{00000000-0005-0000-0000-0000BD930000}"/>
    <cellStyle name="Normal 108 2 6" xfId="37828" xr:uid="{00000000-0005-0000-0000-0000BE930000}"/>
    <cellStyle name="Normal 108 3" xfId="37829" xr:uid="{00000000-0005-0000-0000-0000BF930000}"/>
    <cellStyle name="Normal 108 3 2" xfId="37830" xr:uid="{00000000-0005-0000-0000-0000C0930000}"/>
    <cellStyle name="Normal 108 3 2 2" xfId="37831" xr:uid="{00000000-0005-0000-0000-0000C1930000}"/>
    <cellStyle name="Normal 108 3 3" xfId="37832" xr:uid="{00000000-0005-0000-0000-0000C2930000}"/>
    <cellStyle name="Normal 108 3 4" xfId="37833" xr:uid="{00000000-0005-0000-0000-0000C3930000}"/>
    <cellStyle name="Normal 108 4" xfId="37834" xr:uid="{00000000-0005-0000-0000-0000C4930000}"/>
    <cellStyle name="Normal 108 4 2" xfId="37835" xr:uid="{00000000-0005-0000-0000-0000C5930000}"/>
    <cellStyle name="Normal 108 4 2 2" xfId="37836" xr:uid="{00000000-0005-0000-0000-0000C6930000}"/>
    <cellStyle name="Normal 108 4 3" xfId="37837" xr:uid="{00000000-0005-0000-0000-0000C7930000}"/>
    <cellStyle name="Normal 108 4 4" xfId="37838" xr:uid="{00000000-0005-0000-0000-0000C8930000}"/>
    <cellStyle name="Normal 108 5" xfId="37839" xr:uid="{00000000-0005-0000-0000-0000C9930000}"/>
    <cellStyle name="Normal 108 5 2" xfId="37840" xr:uid="{00000000-0005-0000-0000-0000CA930000}"/>
    <cellStyle name="Normal 108 6" xfId="37841" xr:uid="{00000000-0005-0000-0000-0000CB930000}"/>
    <cellStyle name="Normal 108 7" xfId="37842" xr:uid="{00000000-0005-0000-0000-0000CC930000}"/>
    <cellStyle name="Normal 109" xfId="37843" xr:uid="{00000000-0005-0000-0000-0000CD930000}"/>
    <cellStyle name="Normal 109 2" xfId="37844" xr:uid="{00000000-0005-0000-0000-0000CE930000}"/>
    <cellStyle name="Normal 109 2 2" xfId="37845" xr:uid="{00000000-0005-0000-0000-0000CF930000}"/>
    <cellStyle name="Normal 109 2 2 2" xfId="37846" xr:uid="{00000000-0005-0000-0000-0000D0930000}"/>
    <cellStyle name="Normal 109 2 2 2 2" xfId="37847" xr:uid="{00000000-0005-0000-0000-0000D1930000}"/>
    <cellStyle name="Normal 109 2 2 3" xfId="37848" xr:uid="{00000000-0005-0000-0000-0000D2930000}"/>
    <cellStyle name="Normal 109 2 2 4" xfId="37849" xr:uid="{00000000-0005-0000-0000-0000D3930000}"/>
    <cellStyle name="Normal 109 2 3" xfId="37850" xr:uid="{00000000-0005-0000-0000-0000D4930000}"/>
    <cellStyle name="Normal 109 2 3 2" xfId="37851" xr:uid="{00000000-0005-0000-0000-0000D5930000}"/>
    <cellStyle name="Normal 109 2 3 2 2" xfId="37852" xr:uid="{00000000-0005-0000-0000-0000D6930000}"/>
    <cellStyle name="Normal 109 2 3 3" xfId="37853" xr:uid="{00000000-0005-0000-0000-0000D7930000}"/>
    <cellStyle name="Normal 109 2 3 4" xfId="37854" xr:uid="{00000000-0005-0000-0000-0000D8930000}"/>
    <cellStyle name="Normal 109 2 4" xfId="37855" xr:uid="{00000000-0005-0000-0000-0000D9930000}"/>
    <cellStyle name="Normal 109 2 4 2" xfId="37856" xr:uid="{00000000-0005-0000-0000-0000DA930000}"/>
    <cellStyle name="Normal 109 2 5" xfId="37857" xr:uid="{00000000-0005-0000-0000-0000DB930000}"/>
    <cellStyle name="Normal 109 2 6" xfId="37858" xr:uid="{00000000-0005-0000-0000-0000DC930000}"/>
    <cellStyle name="Normal 109 3" xfId="37859" xr:uid="{00000000-0005-0000-0000-0000DD930000}"/>
    <cellStyle name="Normal 109 3 2" xfId="37860" xr:uid="{00000000-0005-0000-0000-0000DE930000}"/>
    <cellStyle name="Normal 109 3 2 2" xfId="37861" xr:uid="{00000000-0005-0000-0000-0000DF930000}"/>
    <cellStyle name="Normal 109 3 3" xfId="37862" xr:uid="{00000000-0005-0000-0000-0000E0930000}"/>
    <cellStyle name="Normal 109 3 4" xfId="37863" xr:uid="{00000000-0005-0000-0000-0000E1930000}"/>
    <cellStyle name="Normal 109 4" xfId="37864" xr:uid="{00000000-0005-0000-0000-0000E2930000}"/>
    <cellStyle name="Normal 109 4 2" xfId="37865" xr:uid="{00000000-0005-0000-0000-0000E3930000}"/>
    <cellStyle name="Normal 109 4 2 2" xfId="37866" xr:uid="{00000000-0005-0000-0000-0000E4930000}"/>
    <cellStyle name="Normal 109 4 3" xfId="37867" xr:uid="{00000000-0005-0000-0000-0000E5930000}"/>
    <cellStyle name="Normal 109 4 4" xfId="37868" xr:uid="{00000000-0005-0000-0000-0000E6930000}"/>
    <cellStyle name="Normal 109 5" xfId="37869" xr:uid="{00000000-0005-0000-0000-0000E7930000}"/>
    <cellStyle name="Normal 109 5 2" xfId="37870" xr:uid="{00000000-0005-0000-0000-0000E8930000}"/>
    <cellStyle name="Normal 109 6" xfId="37871" xr:uid="{00000000-0005-0000-0000-0000E9930000}"/>
    <cellStyle name="Normal 109 7" xfId="37872" xr:uid="{00000000-0005-0000-0000-0000EA930000}"/>
    <cellStyle name="Normal 11" xfId="37873" xr:uid="{00000000-0005-0000-0000-0000EB930000}"/>
    <cellStyle name="Normal 11 10" xfId="37874" xr:uid="{00000000-0005-0000-0000-0000EC930000}"/>
    <cellStyle name="Normal 11 11" xfId="37875" xr:uid="{00000000-0005-0000-0000-0000ED930000}"/>
    <cellStyle name="Normal 11 12" xfId="37876" xr:uid="{00000000-0005-0000-0000-0000EE930000}"/>
    <cellStyle name="Normal 11 13" xfId="37877" xr:uid="{00000000-0005-0000-0000-0000EF930000}"/>
    <cellStyle name="Normal 11 2" xfId="37878" xr:uid="{00000000-0005-0000-0000-0000F0930000}"/>
    <cellStyle name="Normal 11 2 10" xfId="37879" xr:uid="{00000000-0005-0000-0000-0000F1930000}"/>
    <cellStyle name="Normal 11 2 2" xfId="37880" xr:uid="{00000000-0005-0000-0000-0000F2930000}"/>
    <cellStyle name="Normal 11 2 2 2" xfId="37881" xr:uid="{00000000-0005-0000-0000-0000F3930000}"/>
    <cellStyle name="Normal 11 2 2 2 2" xfId="37882" xr:uid="{00000000-0005-0000-0000-0000F4930000}"/>
    <cellStyle name="Normal 11 2 2 2 2 2" xfId="37883" xr:uid="{00000000-0005-0000-0000-0000F5930000}"/>
    <cellStyle name="Normal 11 2 2 2 2 2 2" xfId="37884" xr:uid="{00000000-0005-0000-0000-0000F6930000}"/>
    <cellStyle name="Normal 11 2 2 2 2 3" xfId="37885" xr:uid="{00000000-0005-0000-0000-0000F7930000}"/>
    <cellStyle name="Normal 11 2 2 2 2 4" xfId="37886" xr:uid="{00000000-0005-0000-0000-0000F8930000}"/>
    <cellStyle name="Normal 11 2 2 2 3" xfId="37887" xr:uid="{00000000-0005-0000-0000-0000F9930000}"/>
    <cellStyle name="Normal 11 2 2 2 3 2" xfId="37888" xr:uid="{00000000-0005-0000-0000-0000FA930000}"/>
    <cellStyle name="Normal 11 2 2 2 3 2 2" xfId="37889" xr:uid="{00000000-0005-0000-0000-0000FB930000}"/>
    <cellStyle name="Normal 11 2 2 2 3 3" xfId="37890" xr:uid="{00000000-0005-0000-0000-0000FC930000}"/>
    <cellStyle name="Normal 11 2 2 2 3 4" xfId="37891" xr:uid="{00000000-0005-0000-0000-0000FD930000}"/>
    <cellStyle name="Normal 11 2 2 2 4" xfId="37892" xr:uid="{00000000-0005-0000-0000-0000FE930000}"/>
    <cellStyle name="Normal 11 2 2 2 4 2" xfId="37893" xr:uid="{00000000-0005-0000-0000-0000FF930000}"/>
    <cellStyle name="Normal 11 2 2 2 5" xfId="37894" xr:uid="{00000000-0005-0000-0000-000000940000}"/>
    <cellStyle name="Normal 11 2 2 2 6" xfId="37895" xr:uid="{00000000-0005-0000-0000-000001940000}"/>
    <cellStyle name="Normal 11 2 2 3" xfId="37896" xr:uid="{00000000-0005-0000-0000-000002940000}"/>
    <cellStyle name="Normal 11 2 2 3 2" xfId="37897" xr:uid="{00000000-0005-0000-0000-000003940000}"/>
    <cellStyle name="Normal 11 2 2 3 2 2" xfId="37898" xr:uid="{00000000-0005-0000-0000-000004940000}"/>
    <cellStyle name="Normal 11 2 2 3 3" xfId="37899" xr:uid="{00000000-0005-0000-0000-000005940000}"/>
    <cellStyle name="Normal 11 2 2 3 4" xfId="37900" xr:uid="{00000000-0005-0000-0000-000006940000}"/>
    <cellStyle name="Normal 11 2 2 4" xfId="37901" xr:uid="{00000000-0005-0000-0000-000007940000}"/>
    <cellStyle name="Normal 11 2 2 4 2" xfId="37902" xr:uid="{00000000-0005-0000-0000-000008940000}"/>
    <cellStyle name="Normal 11 2 2 4 2 2" xfId="37903" xr:uid="{00000000-0005-0000-0000-000009940000}"/>
    <cellStyle name="Normal 11 2 2 4 3" xfId="37904" xr:uid="{00000000-0005-0000-0000-00000A940000}"/>
    <cellStyle name="Normal 11 2 2 4 4" xfId="37905" xr:uid="{00000000-0005-0000-0000-00000B940000}"/>
    <cellStyle name="Normal 11 2 2 5" xfId="37906" xr:uid="{00000000-0005-0000-0000-00000C940000}"/>
    <cellStyle name="Normal 11 2 2 5 2" xfId="37907" xr:uid="{00000000-0005-0000-0000-00000D940000}"/>
    <cellStyle name="Normal 11 2 2 6" xfId="37908" xr:uid="{00000000-0005-0000-0000-00000E940000}"/>
    <cellStyle name="Normal 11 2 2 7" xfId="37909" xr:uid="{00000000-0005-0000-0000-00000F940000}"/>
    <cellStyle name="Normal 11 2 2 8" xfId="37910" xr:uid="{00000000-0005-0000-0000-000010940000}"/>
    <cellStyle name="Normal 11 2 3" xfId="37911" xr:uid="{00000000-0005-0000-0000-000011940000}"/>
    <cellStyle name="Normal 11 2 3 2" xfId="37912" xr:uid="{00000000-0005-0000-0000-000012940000}"/>
    <cellStyle name="Normal 11 2 3 2 2" xfId="37913" xr:uid="{00000000-0005-0000-0000-000013940000}"/>
    <cellStyle name="Normal 11 2 3 2 2 2" xfId="37914" xr:uid="{00000000-0005-0000-0000-000014940000}"/>
    <cellStyle name="Normal 11 2 3 2 3" xfId="37915" xr:uid="{00000000-0005-0000-0000-000015940000}"/>
    <cellStyle name="Normal 11 2 3 2 4" xfId="37916" xr:uid="{00000000-0005-0000-0000-000016940000}"/>
    <cellStyle name="Normal 11 2 3 3" xfId="37917" xr:uid="{00000000-0005-0000-0000-000017940000}"/>
    <cellStyle name="Normal 11 2 3 3 2" xfId="37918" xr:uid="{00000000-0005-0000-0000-000018940000}"/>
    <cellStyle name="Normal 11 2 3 3 2 2" xfId="37919" xr:uid="{00000000-0005-0000-0000-000019940000}"/>
    <cellStyle name="Normal 11 2 3 3 3" xfId="37920" xr:uid="{00000000-0005-0000-0000-00001A940000}"/>
    <cellStyle name="Normal 11 2 3 3 4" xfId="37921" xr:uid="{00000000-0005-0000-0000-00001B940000}"/>
    <cellStyle name="Normal 11 2 3 4" xfId="37922" xr:uid="{00000000-0005-0000-0000-00001C940000}"/>
    <cellStyle name="Normal 11 2 3 4 2" xfId="37923" xr:uid="{00000000-0005-0000-0000-00001D940000}"/>
    <cellStyle name="Normal 11 2 3 5" xfId="37924" xr:uid="{00000000-0005-0000-0000-00001E940000}"/>
    <cellStyle name="Normal 11 2 3 6" xfId="37925" xr:uid="{00000000-0005-0000-0000-00001F940000}"/>
    <cellStyle name="Normal 11 2 3 7" xfId="37926" xr:uid="{00000000-0005-0000-0000-000020940000}"/>
    <cellStyle name="Normal 11 2 4" xfId="37927" xr:uid="{00000000-0005-0000-0000-000021940000}"/>
    <cellStyle name="Normal 11 2 4 2" xfId="37928" xr:uid="{00000000-0005-0000-0000-000022940000}"/>
    <cellStyle name="Normal 11 2 4 2 2" xfId="37929" xr:uid="{00000000-0005-0000-0000-000023940000}"/>
    <cellStyle name="Normal 11 2 4 3" xfId="37930" xr:uid="{00000000-0005-0000-0000-000024940000}"/>
    <cellStyle name="Normal 11 2 4 4" xfId="37931" xr:uid="{00000000-0005-0000-0000-000025940000}"/>
    <cellStyle name="Normal 11 2 4 5" xfId="37932" xr:uid="{00000000-0005-0000-0000-000026940000}"/>
    <cellStyle name="Normal 11 2 5" xfId="37933" xr:uid="{00000000-0005-0000-0000-000027940000}"/>
    <cellStyle name="Normal 11 2 5 2" xfId="37934" xr:uid="{00000000-0005-0000-0000-000028940000}"/>
    <cellStyle name="Normal 11 2 5 2 2" xfId="37935" xr:uid="{00000000-0005-0000-0000-000029940000}"/>
    <cellStyle name="Normal 11 2 5 3" xfId="37936" xr:uid="{00000000-0005-0000-0000-00002A940000}"/>
    <cellStyle name="Normal 11 2 5 4" xfId="37937" xr:uid="{00000000-0005-0000-0000-00002B940000}"/>
    <cellStyle name="Normal 11 2 5 5" xfId="37938" xr:uid="{00000000-0005-0000-0000-00002C940000}"/>
    <cellStyle name="Normal 11 2 6" xfId="37939" xr:uid="{00000000-0005-0000-0000-00002D940000}"/>
    <cellStyle name="Normal 11 2 6 2" xfId="37940" xr:uid="{00000000-0005-0000-0000-00002E940000}"/>
    <cellStyle name="Normal 11 2 6 3" xfId="37941" xr:uid="{00000000-0005-0000-0000-00002F940000}"/>
    <cellStyle name="Normal 11 2 7" xfId="37942" xr:uid="{00000000-0005-0000-0000-000030940000}"/>
    <cellStyle name="Normal 11 2 8" xfId="37943" xr:uid="{00000000-0005-0000-0000-000031940000}"/>
    <cellStyle name="Normal 11 2 9" xfId="37944" xr:uid="{00000000-0005-0000-0000-000032940000}"/>
    <cellStyle name="Normal 11 2_212990" xfId="37945" xr:uid="{00000000-0005-0000-0000-000033940000}"/>
    <cellStyle name="Normal 11 3" xfId="37946" xr:uid="{00000000-0005-0000-0000-000034940000}"/>
    <cellStyle name="Normal 11 3 2" xfId="37947" xr:uid="{00000000-0005-0000-0000-000035940000}"/>
    <cellStyle name="Normal 11 3 3" xfId="37948" xr:uid="{00000000-0005-0000-0000-000036940000}"/>
    <cellStyle name="Normal 11 3 4" xfId="37949" xr:uid="{00000000-0005-0000-0000-000037940000}"/>
    <cellStyle name="Normal 11 3_212990" xfId="37950" xr:uid="{00000000-0005-0000-0000-000038940000}"/>
    <cellStyle name="Normal 11 4" xfId="37951" xr:uid="{00000000-0005-0000-0000-000039940000}"/>
    <cellStyle name="Normal 11 4 2" xfId="37952" xr:uid="{00000000-0005-0000-0000-00003A940000}"/>
    <cellStyle name="Normal 11 5" xfId="37953" xr:uid="{00000000-0005-0000-0000-00003B940000}"/>
    <cellStyle name="Normal 11 5 2" xfId="37954" xr:uid="{00000000-0005-0000-0000-00003C940000}"/>
    <cellStyle name="Normal 11 6" xfId="37955" xr:uid="{00000000-0005-0000-0000-00003D940000}"/>
    <cellStyle name="Normal 11 7" xfId="37956" xr:uid="{00000000-0005-0000-0000-00003E940000}"/>
    <cellStyle name="Normal 11 8" xfId="37957" xr:uid="{00000000-0005-0000-0000-00003F940000}"/>
    <cellStyle name="Normal 11 9" xfId="37958" xr:uid="{00000000-0005-0000-0000-000040940000}"/>
    <cellStyle name="Normal 11_212990" xfId="37959" xr:uid="{00000000-0005-0000-0000-000041940000}"/>
    <cellStyle name="Normal 110" xfId="37960" xr:uid="{00000000-0005-0000-0000-000042940000}"/>
    <cellStyle name="Normal 110 2" xfId="37961" xr:uid="{00000000-0005-0000-0000-000043940000}"/>
    <cellStyle name="Normal 110 2 2" xfId="37962" xr:uid="{00000000-0005-0000-0000-000044940000}"/>
    <cellStyle name="Normal 110 2 2 2" xfId="37963" xr:uid="{00000000-0005-0000-0000-000045940000}"/>
    <cellStyle name="Normal 110 2 2 2 2" xfId="37964" xr:uid="{00000000-0005-0000-0000-000046940000}"/>
    <cellStyle name="Normal 110 2 2 3" xfId="37965" xr:uid="{00000000-0005-0000-0000-000047940000}"/>
    <cellStyle name="Normal 110 2 2 4" xfId="37966" xr:uid="{00000000-0005-0000-0000-000048940000}"/>
    <cellStyle name="Normal 110 2 3" xfId="37967" xr:uid="{00000000-0005-0000-0000-000049940000}"/>
    <cellStyle name="Normal 110 2 3 2" xfId="37968" xr:uid="{00000000-0005-0000-0000-00004A940000}"/>
    <cellStyle name="Normal 110 2 3 2 2" xfId="37969" xr:uid="{00000000-0005-0000-0000-00004B940000}"/>
    <cellStyle name="Normal 110 2 3 3" xfId="37970" xr:uid="{00000000-0005-0000-0000-00004C940000}"/>
    <cellStyle name="Normal 110 2 3 4" xfId="37971" xr:uid="{00000000-0005-0000-0000-00004D940000}"/>
    <cellStyle name="Normal 110 2 4" xfId="37972" xr:uid="{00000000-0005-0000-0000-00004E940000}"/>
    <cellStyle name="Normal 110 2 4 2" xfId="37973" xr:uid="{00000000-0005-0000-0000-00004F940000}"/>
    <cellStyle name="Normal 110 2 5" xfId="37974" xr:uid="{00000000-0005-0000-0000-000050940000}"/>
    <cellStyle name="Normal 110 2 6" xfId="37975" xr:uid="{00000000-0005-0000-0000-000051940000}"/>
    <cellStyle name="Normal 110 3" xfId="37976" xr:uid="{00000000-0005-0000-0000-000052940000}"/>
    <cellStyle name="Normal 110 3 2" xfId="37977" xr:uid="{00000000-0005-0000-0000-000053940000}"/>
    <cellStyle name="Normal 110 3 2 2" xfId="37978" xr:uid="{00000000-0005-0000-0000-000054940000}"/>
    <cellStyle name="Normal 110 3 3" xfId="37979" xr:uid="{00000000-0005-0000-0000-000055940000}"/>
    <cellStyle name="Normal 110 3 4" xfId="37980" xr:uid="{00000000-0005-0000-0000-000056940000}"/>
    <cellStyle name="Normal 110 4" xfId="37981" xr:uid="{00000000-0005-0000-0000-000057940000}"/>
    <cellStyle name="Normal 110 4 2" xfId="37982" xr:uid="{00000000-0005-0000-0000-000058940000}"/>
    <cellStyle name="Normal 110 4 2 2" xfId="37983" xr:uid="{00000000-0005-0000-0000-000059940000}"/>
    <cellStyle name="Normal 110 4 3" xfId="37984" xr:uid="{00000000-0005-0000-0000-00005A940000}"/>
    <cellStyle name="Normal 110 4 4" xfId="37985" xr:uid="{00000000-0005-0000-0000-00005B940000}"/>
    <cellStyle name="Normal 110 5" xfId="37986" xr:uid="{00000000-0005-0000-0000-00005C940000}"/>
    <cellStyle name="Normal 110 5 2" xfId="37987" xr:uid="{00000000-0005-0000-0000-00005D940000}"/>
    <cellStyle name="Normal 110 6" xfId="37988" xr:uid="{00000000-0005-0000-0000-00005E940000}"/>
    <cellStyle name="Normal 110 7" xfId="37989" xr:uid="{00000000-0005-0000-0000-00005F940000}"/>
    <cellStyle name="Normal 111" xfId="37990" xr:uid="{00000000-0005-0000-0000-000060940000}"/>
    <cellStyle name="Normal 111 2" xfId="37991" xr:uid="{00000000-0005-0000-0000-000061940000}"/>
    <cellStyle name="Normal 112" xfId="37992" xr:uid="{00000000-0005-0000-0000-000062940000}"/>
    <cellStyle name="Normal 112 2" xfId="37993" xr:uid="{00000000-0005-0000-0000-000063940000}"/>
    <cellStyle name="Normal 113" xfId="37994" xr:uid="{00000000-0005-0000-0000-000064940000}"/>
    <cellStyle name="Normal 113 2" xfId="37995" xr:uid="{00000000-0005-0000-0000-000065940000}"/>
    <cellStyle name="Normal 113 2 2" xfId="37996" xr:uid="{00000000-0005-0000-0000-000066940000}"/>
    <cellStyle name="Normal 113 2 2 2" xfId="37997" xr:uid="{00000000-0005-0000-0000-000067940000}"/>
    <cellStyle name="Normal 113 2 2 2 2" xfId="37998" xr:uid="{00000000-0005-0000-0000-000068940000}"/>
    <cellStyle name="Normal 113 2 2 3" xfId="37999" xr:uid="{00000000-0005-0000-0000-000069940000}"/>
    <cellStyle name="Normal 113 2 2 4" xfId="38000" xr:uid="{00000000-0005-0000-0000-00006A940000}"/>
    <cellStyle name="Normal 113 2 3" xfId="38001" xr:uid="{00000000-0005-0000-0000-00006B940000}"/>
    <cellStyle name="Normal 113 2 3 2" xfId="38002" xr:uid="{00000000-0005-0000-0000-00006C940000}"/>
    <cellStyle name="Normal 113 2 3 2 2" xfId="38003" xr:uid="{00000000-0005-0000-0000-00006D940000}"/>
    <cellStyle name="Normal 113 2 3 3" xfId="38004" xr:uid="{00000000-0005-0000-0000-00006E940000}"/>
    <cellStyle name="Normal 113 2 3 4" xfId="38005" xr:uid="{00000000-0005-0000-0000-00006F940000}"/>
    <cellStyle name="Normal 113 2 4" xfId="38006" xr:uid="{00000000-0005-0000-0000-000070940000}"/>
    <cellStyle name="Normal 113 2 4 2" xfId="38007" xr:uid="{00000000-0005-0000-0000-000071940000}"/>
    <cellStyle name="Normal 113 2 5" xfId="38008" xr:uid="{00000000-0005-0000-0000-000072940000}"/>
    <cellStyle name="Normal 113 2 6" xfId="38009" xr:uid="{00000000-0005-0000-0000-000073940000}"/>
    <cellStyle name="Normal 113 3" xfId="38010" xr:uid="{00000000-0005-0000-0000-000074940000}"/>
    <cellStyle name="Normal 113 3 2" xfId="38011" xr:uid="{00000000-0005-0000-0000-000075940000}"/>
    <cellStyle name="Normal 113 3 2 2" xfId="38012" xr:uid="{00000000-0005-0000-0000-000076940000}"/>
    <cellStyle name="Normal 113 3 3" xfId="38013" xr:uid="{00000000-0005-0000-0000-000077940000}"/>
    <cellStyle name="Normal 113 3 4" xfId="38014" xr:uid="{00000000-0005-0000-0000-000078940000}"/>
    <cellStyle name="Normal 113 4" xfId="38015" xr:uid="{00000000-0005-0000-0000-000079940000}"/>
    <cellStyle name="Normal 113 4 2" xfId="38016" xr:uid="{00000000-0005-0000-0000-00007A940000}"/>
    <cellStyle name="Normal 113 4 2 2" xfId="38017" xr:uid="{00000000-0005-0000-0000-00007B940000}"/>
    <cellStyle name="Normal 113 4 3" xfId="38018" xr:uid="{00000000-0005-0000-0000-00007C940000}"/>
    <cellStyle name="Normal 113 4 4" xfId="38019" xr:uid="{00000000-0005-0000-0000-00007D940000}"/>
    <cellStyle name="Normal 113 5" xfId="38020" xr:uid="{00000000-0005-0000-0000-00007E940000}"/>
    <cellStyle name="Normal 113 5 2" xfId="38021" xr:uid="{00000000-0005-0000-0000-00007F940000}"/>
    <cellStyle name="Normal 113 6" xfId="38022" xr:uid="{00000000-0005-0000-0000-000080940000}"/>
    <cellStyle name="Normal 113 7" xfId="38023" xr:uid="{00000000-0005-0000-0000-000081940000}"/>
    <cellStyle name="Normal 114" xfId="38024" xr:uid="{00000000-0005-0000-0000-000082940000}"/>
    <cellStyle name="Normal 114 2" xfId="38025" xr:uid="{00000000-0005-0000-0000-000083940000}"/>
    <cellStyle name="Normal 114 2 2" xfId="38026" xr:uid="{00000000-0005-0000-0000-000084940000}"/>
    <cellStyle name="Normal 114 2 2 2" xfId="38027" xr:uid="{00000000-0005-0000-0000-000085940000}"/>
    <cellStyle name="Normal 114 2 3" xfId="38028" xr:uid="{00000000-0005-0000-0000-000086940000}"/>
    <cellStyle name="Normal 114 2 4" xfId="38029" xr:uid="{00000000-0005-0000-0000-000087940000}"/>
    <cellStyle name="Normal 114 3" xfId="38030" xr:uid="{00000000-0005-0000-0000-000088940000}"/>
    <cellStyle name="Normal 114 3 2" xfId="38031" xr:uid="{00000000-0005-0000-0000-000089940000}"/>
    <cellStyle name="Normal 114 3 2 2" xfId="38032" xr:uid="{00000000-0005-0000-0000-00008A940000}"/>
    <cellStyle name="Normal 114 3 3" xfId="38033" xr:uid="{00000000-0005-0000-0000-00008B940000}"/>
    <cellStyle name="Normal 114 3 4" xfId="38034" xr:uid="{00000000-0005-0000-0000-00008C940000}"/>
    <cellStyle name="Normal 114 4" xfId="38035" xr:uid="{00000000-0005-0000-0000-00008D940000}"/>
    <cellStyle name="Normal 114 4 2" xfId="38036" xr:uid="{00000000-0005-0000-0000-00008E940000}"/>
    <cellStyle name="Normal 114 5" xfId="38037" xr:uid="{00000000-0005-0000-0000-00008F940000}"/>
    <cellStyle name="Normal 114 6" xfId="38038" xr:uid="{00000000-0005-0000-0000-000090940000}"/>
    <cellStyle name="Normal 115" xfId="38039" xr:uid="{00000000-0005-0000-0000-000091940000}"/>
    <cellStyle name="Normal 116" xfId="38040" xr:uid="{00000000-0005-0000-0000-000092940000}"/>
    <cellStyle name="Normal 116 2" xfId="38041" xr:uid="{00000000-0005-0000-0000-000093940000}"/>
    <cellStyle name="Normal 116 2 2" xfId="38042" xr:uid="{00000000-0005-0000-0000-000094940000}"/>
    <cellStyle name="Normal 116 2 2 2" xfId="38043" xr:uid="{00000000-0005-0000-0000-000095940000}"/>
    <cellStyle name="Normal 116 2 3" xfId="38044" xr:uid="{00000000-0005-0000-0000-000096940000}"/>
    <cellStyle name="Normal 116 2 4" xfId="38045" xr:uid="{00000000-0005-0000-0000-000097940000}"/>
    <cellStyle name="Normal 116 3" xfId="38046" xr:uid="{00000000-0005-0000-0000-000098940000}"/>
    <cellStyle name="Normal 116 3 2" xfId="38047" xr:uid="{00000000-0005-0000-0000-000099940000}"/>
    <cellStyle name="Normal 116 3 2 2" xfId="38048" xr:uid="{00000000-0005-0000-0000-00009A940000}"/>
    <cellStyle name="Normal 116 3 3" xfId="38049" xr:uid="{00000000-0005-0000-0000-00009B940000}"/>
    <cellStyle name="Normal 116 3 4" xfId="38050" xr:uid="{00000000-0005-0000-0000-00009C940000}"/>
    <cellStyle name="Normal 116 4" xfId="38051" xr:uid="{00000000-0005-0000-0000-00009D940000}"/>
    <cellStyle name="Normal 116 4 2" xfId="38052" xr:uid="{00000000-0005-0000-0000-00009E940000}"/>
    <cellStyle name="Normal 116 5" xfId="38053" xr:uid="{00000000-0005-0000-0000-00009F940000}"/>
    <cellStyle name="Normal 116 6" xfId="38054" xr:uid="{00000000-0005-0000-0000-0000A0940000}"/>
    <cellStyle name="Normal 117" xfId="38055" xr:uid="{00000000-0005-0000-0000-0000A1940000}"/>
    <cellStyle name="Normal 117 2" xfId="38056" xr:uid="{00000000-0005-0000-0000-0000A2940000}"/>
    <cellStyle name="Normal 117 2 2" xfId="38057" xr:uid="{00000000-0005-0000-0000-0000A3940000}"/>
    <cellStyle name="Normal 117 2 2 2" xfId="38058" xr:uid="{00000000-0005-0000-0000-0000A4940000}"/>
    <cellStyle name="Normal 117 2 3" xfId="38059" xr:uid="{00000000-0005-0000-0000-0000A5940000}"/>
    <cellStyle name="Normal 117 2 4" xfId="38060" xr:uid="{00000000-0005-0000-0000-0000A6940000}"/>
    <cellStyle name="Normal 117 3" xfId="38061" xr:uid="{00000000-0005-0000-0000-0000A7940000}"/>
    <cellStyle name="Normal 117 3 2" xfId="38062" xr:uid="{00000000-0005-0000-0000-0000A8940000}"/>
    <cellStyle name="Normal 117 3 2 2" xfId="38063" xr:uid="{00000000-0005-0000-0000-0000A9940000}"/>
    <cellStyle name="Normal 117 3 3" xfId="38064" xr:uid="{00000000-0005-0000-0000-0000AA940000}"/>
    <cellStyle name="Normal 117 3 4" xfId="38065" xr:uid="{00000000-0005-0000-0000-0000AB940000}"/>
    <cellStyle name="Normal 117 4" xfId="38066" xr:uid="{00000000-0005-0000-0000-0000AC940000}"/>
    <cellStyle name="Normal 117 4 2" xfId="38067" xr:uid="{00000000-0005-0000-0000-0000AD940000}"/>
    <cellStyle name="Normal 117 5" xfId="38068" xr:uid="{00000000-0005-0000-0000-0000AE940000}"/>
    <cellStyle name="Normal 117 6" xfId="38069" xr:uid="{00000000-0005-0000-0000-0000AF940000}"/>
    <cellStyle name="Normal 118" xfId="38070" xr:uid="{00000000-0005-0000-0000-0000B0940000}"/>
    <cellStyle name="Normal 118 2" xfId="38071" xr:uid="{00000000-0005-0000-0000-0000B1940000}"/>
    <cellStyle name="Normal 118 2 2" xfId="38072" xr:uid="{00000000-0005-0000-0000-0000B2940000}"/>
    <cellStyle name="Normal 118 2 2 2" xfId="38073" xr:uid="{00000000-0005-0000-0000-0000B3940000}"/>
    <cellStyle name="Normal 118 2 3" xfId="38074" xr:uid="{00000000-0005-0000-0000-0000B4940000}"/>
    <cellStyle name="Normal 118 2 4" xfId="38075" xr:uid="{00000000-0005-0000-0000-0000B5940000}"/>
    <cellStyle name="Normal 118 3" xfId="38076" xr:uid="{00000000-0005-0000-0000-0000B6940000}"/>
    <cellStyle name="Normal 118 3 2" xfId="38077" xr:uid="{00000000-0005-0000-0000-0000B7940000}"/>
    <cellStyle name="Normal 118 3 2 2" xfId="38078" xr:uid="{00000000-0005-0000-0000-0000B8940000}"/>
    <cellStyle name="Normal 118 3 3" xfId="38079" xr:uid="{00000000-0005-0000-0000-0000B9940000}"/>
    <cellStyle name="Normal 118 3 4" xfId="38080" xr:uid="{00000000-0005-0000-0000-0000BA940000}"/>
    <cellStyle name="Normal 118 4" xfId="38081" xr:uid="{00000000-0005-0000-0000-0000BB940000}"/>
    <cellStyle name="Normal 118 4 2" xfId="38082" xr:uid="{00000000-0005-0000-0000-0000BC940000}"/>
    <cellStyle name="Normal 118 5" xfId="38083" xr:uid="{00000000-0005-0000-0000-0000BD940000}"/>
    <cellStyle name="Normal 118 6" xfId="38084" xr:uid="{00000000-0005-0000-0000-0000BE940000}"/>
    <cellStyle name="Normal 119" xfId="38085" xr:uid="{00000000-0005-0000-0000-0000BF940000}"/>
    <cellStyle name="Normal 119 2" xfId="38086" xr:uid="{00000000-0005-0000-0000-0000C0940000}"/>
    <cellStyle name="Normal 119 2 2" xfId="38087" xr:uid="{00000000-0005-0000-0000-0000C1940000}"/>
    <cellStyle name="Normal 119 2 2 2" xfId="38088" xr:uid="{00000000-0005-0000-0000-0000C2940000}"/>
    <cellStyle name="Normal 119 2 3" xfId="38089" xr:uid="{00000000-0005-0000-0000-0000C3940000}"/>
    <cellStyle name="Normal 119 2 4" xfId="38090" xr:uid="{00000000-0005-0000-0000-0000C4940000}"/>
    <cellStyle name="Normal 119 3" xfId="38091" xr:uid="{00000000-0005-0000-0000-0000C5940000}"/>
    <cellStyle name="Normal 119 3 2" xfId="38092" xr:uid="{00000000-0005-0000-0000-0000C6940000}"/>
    <cellStyle name="Normal 119 3 2 2" xfId="38093" xr:uid="{00000000-0005-0000-0000-0000C7940000}"/>
    <cellStyle name="Normal 119 3 3" xfId="38094" xr:uid="{00000000-0005-0000-0000-0000C8940000}"/>
    <cellStyle name="Normal 119 3 4" xfId="38095" xr:uid="{00000000-0005-0000-0000-0000C9940000}"/>
    <cellStyle name="Normal 119 4" xfId="38096" xr:uid="{00000000-0005-0000-0000-0000CA940000}"/>
    <cellStyle name="Normal 119 4 2" xfId="38097" xr:uid="{00000000-0005-0000-0000-0000CB940000}"/>
    <cellStyle name="Normal 119 5" xfId="38098" xr:uid="{00000000-0005-0000-0000-0000CC940000}"/>
    <cellStyle name="Normal 119 6" xfId="38099" xr:uid="{00000000-0005-0000-0000-0000CD940000}"/>
    <cellStyle name="Normal 12" xfId="38100" xr:uid="{00000000-0005-0000-0000-0000CE940000}"/>
    <cellStyle name="Normal 12 2" xfId="38101" xr:uid="{00000000-0005-0000-0000-0000CF940000}"/>
    <cellStyle name="Normal 12 2 2" xfId="38102" xr:uid="{00000000-0005-0000-0000-0000D0940000}"/>
    <cellStyle name="Normal 12 3" xfId="38103" xr:uid="{00000000-0005-0000-0000-0000D1940000}"/>
    <cellStyle name="Normal 12 3 2" xfId="38104" xr:uid="{00000000-0005-0000-0000-0000D2940000}"/>
    <cellStyle name="Normal 12 4" xfId="38105" xr:uid="{00000000-0005-0000-0000-0000D3940000}"/>
    <cellStyle name="Normal 12 5" xfId="38106" xr:uid="{00000000-0005-0000-0000-0000D4940000}"/>
    <cellStyle name="Normal 12 6" xfId="38107" xr:uid="{00000000-0005-0000-0000-0000D5940000}"/>
    <cellStyle name="Normal 12 7" xfId="38108" xr:uid="{00000000-0005-0000-0000-0000D6940000}"/>
    <cellStyle name="Normal 12_Acct Review Master" xfId="38109" xr:uid="{00000000-0005-0000-0000-0000D7940000}"/>
    <cellStyle name="Normal 120" xfId="38110" xr:uid="{00000000-0005-0000-0000-0000D8940000}"/>
    <cellStyle name="Normal 120 2" xfId="38111" xr:uid="{00000000-0005-0000-0000-0000D9940000}"/>
    <cellStyle name="Normal 120 2 2" xfId="38112" xr:uid="{00000000-0005-0000-0000-0000DA940000}"/>
    <cellStyle name="Normal 120 2 2 2" xfId="38113" xr:uid="{00000000-0005-0000-0000-0000DB940000}"/>
    <cellStyle name="Normal 120 2 3" xfId="38114" xr:uid="{00000000-0005-0000-0000-0000DC940000}"/>
    <cellStyle name="Normal 120 2 4" xfId="38115" xr:uid="{00000000-0005-0000-0000-0000DD940000}"/>
    <cellStyle name="Normal 120 3" xfId="38116" xr:uid="{00000000-0005-0000-0000-0000DE940000}"/>
    <cellStyle name="Normal 120 3 2" xfId="38117" xr:uid="{00000000-0005-0000-0000-0000DF940000}"/>
    <cellStyle name="Normal 120 3 2 2" xfId="38118" xr:uid="{00000000-0005-0000-0000-0000E0940000}"/>
    <cellStyle name="Normal 120 3 3" xfId="38119" xr:uid="{00000000-0005-0000-0000-0000E1940000}"/>
    <cellStyle name="Normal 120 3 4" xfId="38120" xr:uid="{00000000-0005-0000-0000-0000E2940000}"/>
    <cellStyle name="Normal 120 4" xfId="38121" xr:uid="{00000000-0005-0000-0000-0000E3940000}"/>
    <cellStyle name="Normal 120 4 2" xfId="38122" xr:uid="{00000000-0005-0000-0000-0000E4940000}"/>
    <cellStyle name="Normal 120 5" xfId="38123" xr:uid="{00000000-0005-0000-0000-0000E5940000}"/>
    <cellStyle name="Normal 120 6" xfId="38124" xr:uid="{00000000-0005-0000-0000-0000E6940000}"/>
    <cellStyle name="Normal 121" xfId="38125" xr:uid="{00000000-0005-0000-0000-0000E7940000}"/>
    <cellStyle name="Normal 121 2" xfId="38126" xr:uid="{00000000-0005-0000-0000-0000E8940000}"/>
    <cellStyle name="Normal 121 2 2" xfId="38127" xr:uid="{00000000-0005-0000-0000-0000E9940000}"/>
    <cellStyle name="Normal 121 2 2 2" xfId="38128" xr:uid="{00000000-0005-0000-0000-0000EA940000}"/>
    <cellStyle name="Normal 121 2 3" xfId="38129" xr:uid="{00000000-0005-0000-0000-0000EB940000}"/>
    <cellStyle name="Normal 121 2 4" xfId="38130" xr:uid="{00000000-0005-0000-0000-0000EC940000}"/>
    <cellStyle name="Normal 121 3" xfId="38131" xr:uid="{00000000-0005-0000-0000-0000ED940000}"/>
    <cellStyle name="Normal 121 3 2" xfId="38132" xr:uid="{00000000-0005-0000-0000-0000EE940000}"/>
    <cellStyle name="Normal 121 3 2 2" xfId="38133" xr:uid="{00000000-0005-0000-0000-0000EF940000}"/>
    <cellStyle name="Normal 121 3 3" xfId="38134" xr:uid="{00000000-0005-0000-0000-0000F0940000}"/>
    <cellStyle name="Normal 121 3 4" xfId="38135" xr:uid="{00000000-0005-0000-0000-0000F1940000}"/>
    <cellStyle name="Normal 121 4" xfId="38136" xr:uid="{00000000-0005-0000-0000-0000F2940000}"/>
    <cellStyle name="Normal 121 4 2" xfId="38137" xr:uid="{00000000-0005-0000-0000-0000F3940000}"/>
    <cellStyle name="Normal 121 5" xfId="38138" xr:uid="{00000000-0005-0000-0000-0000F4940000}"/>
    <cellStyle name="Normal 121 6" xfId="38139" xr:uid="{00000000-0005-0000-0000-0000F5940000}"/>
    <cellStyle name="Normal 122" xfId="38140" xr:uid="{00000000-0005-0000-0000-0000F6940000}"/>
    <cellStyle name="Normal 122 2" xfId="38141" xr:uid="{00000000-0005-0000-0000-0000F7940000}"/>
    <cellStyle name="Normal 122 2 2" xfId="38142" xr:uid="{00000000-0005-0000-0000-0000F8940000}"/>
    <cellStyle name="Normal 122 2 2 2" xfId="38143" xr:uid="{00000000-0005-0000-0000-0000F9940000}"/>
    <cellStyle name="Normal 122 2 3" xfId="38144" xr:uid="{00000000-0005-0000-0000-0000FA940000}"/>
    <cellStyle name="Normal 122 2 4" xfId="38145" xr:uid="{00000000-0005-0000-0000-0000FB940000}"/>
    <cellStyle name="Normal 122 3" xfId="38146" xr:uid="{00000000-0005-0000-0000-0000FC940000}"/>
    <cellStyle name="Normal 122 3 2" xfId="38147" xr:uid="{00000000-0005-0000-0000-0000FD940000}"/>
    <cellStyle name="Normal 122 3 2 2" xfId="38148" xr:uid="{00000000-0005-0000-0000-0000FE940000}"/>
    <cellStyle name="Normal 122 3 3" xfId="38149" xr:uid="{00000000-0005-0000-0000-0000FF940000}"/>
    <cellStyle name="Normal 122 3 4" xfId="38150" xr:uid="{00000000-0005-0000-0000-000000950000}"/>
    <cellStyle name="Normal 122 4" xfId="38151" xr:uid="{00000000-0005-0000-0000-000001950000}"/>
    <cellStyle name="Normal 122 4 2" xfId="38152" xr:uid="{00000000-0005-0000-0000-000002950000}"/>
    <cellStyle name="Normal 122 5" xfId="38153" xr:uid="{00000000-0005-0000-0000-000003950000}"/>
    <cellStyle name="Normal 122 6" xfId="38154" xr:uid="{00000000-0005-0000-0000-000004950000}"/>
    <cellStyle name="Normal 123" xfId="38155" xr:uid="{00000000-0005-0000-0000-000005950000}"/>
    <cellStyle name="Normal 123 2" xfId="38156" xr:uid="{00000000-0005-0000-0000-000006950000}"/>
    <cellStyle name="Normal 123 2 2" xfId="38157" xr:uid="{00000000-0005-0000-0000-000007950000}"/>
    <cellStyle name="Normal 123 2 2 2" xfId="38158" xr:uid="{00000000-0005-0000-0000-000008950000}"/>
    <cellStyle name="Normal 123 2 3" xfId="38159" xr:uid="{00000000-0005-0000-0000-000009950000}"/>
    <cellStyle name="Normal 123 2 4" xfId="38160" xr:uid="{00000000-0005-0000-0000-00000A950000}"/>
    <cellStyle name="Normal 123 3" xfId="38161" xr:uid="{00000000-0005-0000-0000-00000B950000}"/>
    <cellStyle name="Normal 123 3 2" xfId="38162" xr:uid="{00000000-0005-0000-0000-00000C950000}"/>
    <cellStyle name="Normal 123 3 2 2" xfId="38163" xr:uid="{00000000-0005-0000-0000-00000D950000}"/>
    <cellStyle name="Normal 123 3 3" xfId="38164" xr:uid="{00000000-0005-0000-0000-00000E950000}"/>
    <cellStyle name="Normal 123 3 4" xfId="38165" xr:uid="{00000000-0005-0000-0000-00000F950000}"/>
    <cellStyle name="Normal 123 4" xfId="38166" xr:uid="{00000000-0005-0000-0000-000010950000}"/>
    <cellStyle name="Normal 123 4 2" xfId="38167" xr:uid="{00000000-0005-0000-0000-000011950000}"/>
    <cellStyle name="Normal 123 5" xfId="38168" xr:uid="{00000000-0005-0000-0000-000012950000}"/>
    <cellStyle name="Normal 123 6" xfId="38169" xr:uid="{00000000-0005-0000-0000-000013950000}"/>
    <cellStyle name="Normal 124" xfId="38170" xr:uid="{00000000-0005-0000-0000-000014950000}"/>
    <cellStyle name="Normal 124 2" xfId="38171" xr:uid="{00000000-0005-0000-0000-000015950000}"/>
    <cellStyle name="Normal 124 2 2" xfId="38172" xr:uid="{00000000-0005-0000-0000-000016950000}"/>
    <cellStyle name="Normal 124 2 2 2" xfId="38173" xr:uid="{00000000-0005-0000-0000-000017950000}"/>
    <cellStyle name="Normal 124 2 3" xfId="38174" xr:uid="{00000000-0005-0000-0000-000018950000}"/>
    <cellStyle name="Normal 124 2 4" xfId="38175" xr:uid="{00000000-0005-0000-0000-000019950000}"/>
    <cellStyle name="Normal 124 3" xfId="38176" xr:uid="{00000000-0005-0000-0000-00001A950000}"/>
    <cellStyle name="Normal 124 3 2" xfId="38177" xr:uid="{00000000-0005-0000-0000-00001B950000}"/>
    <cellStyle name="Normal 124 3 2 2" xfId="38178" xr:uid="{00000000-0005-0000-0000-00001C950000}"/>
    <cellStyle name="Normal 124 3 3" xfId="38179" xr:uid="{00000000-0005-0000-0000-00001D950000}"/>
    <cellStyle name="Normal 124 3 4" xfId="38180" xr:uid="{00000000-0005-0000-0000-00001E950000}"/>
    <cellStyle name="Normal 124 4" xfId="38181" xr:uid="{00000000-0005-0000-0000-00001F950000}"/>
    <cellStyle name="Normal 124 4 2" xfId="38182" xr:uid="{00000000-0005-0000-0000-000020950000}"/>
    <cellStyle name="Normal 124 5" xfId="38183" xr:uid="{00000000-0005-0000-0000-000021950000}"/>
    <cellStyle name="Normal 124 6" xfId="38184" xr:uid="{00000000-0005-0000-0000-000022950000}"/>
    <cellStyle name="Normal 125" xfId="38185" xr:uid="{00000000-0005-0000-0000-000023950000}"/>
    <cellStyle name="Normal 125 2" xfId="38186" xr:uid="{00000000-0005-0000-0000-000024950000}"/>
    <cellStyle name="Normal 125 2 2" xfId="38187" xr:uid="{00000000-0005-0000-0000-000025950000}"/>
    <cellStyle name="Normal 125 2 2 2" xfId="38188" xr:uid="{00000000-0005-0000-0000-000026950000}"/>
    <cellStyle name="Normal 125 2 3" xfId="38189" xr:uid="{00000000-0005-0000-0000-000027950000}"/>
    <cellStyle name="Normal 125 2 4" xfId="38190" xr:uid="{00000000-0005-0000-0000-000028950000}"/>
    <cellStyle name="Normal 125 3" xfId="38191" xr:uid="{00000000-0005-0000-0000-000029950000}"/>
    <cellStyle name="Normal 125 3 2" xfId="38192" xr:uid="{00000000-0005-0000-0000-00002A950000}"/>
    <cellStyle name="Normal 125 3 2 2" xfId="38193" xr:uid="{00000000-0005-0000-0000-00002B950000}"/>
    <cellStyle name="Normal 125 3 3" xfId="38194" xr:uid="{00000000-0005-0000-0000-00002C950000}"/>
    <cellStyle name="Normal 125 3 4" xfId="38195" xr:uid="{00000000-0005-0000-0000-00002D950000}"/>
    <cellStyle name="Normal 125 4" xfId="38196" xr:uid="{00000000-0005-0000-0000-00002E950000}"/>
    <cellStyle name="Normal 125 4 2" xfId="38197" xr:uid="{00000000-0005-0000-0000-00002F950000}"/>
    <cellStyle name="Normal 125 5" xfId="38198" xr:uid="{00000000-0005-0000-0000-000030950000}"/>
    <cellStyle name="Normal 125 6" xfId="38199" xr:uid="{00000000-0005-0000-0000-000031950000}"/>
    <cellStyle name="Normal 126" xfId="38200" xr:uid="{00000000-0005-0000-0000-000032950000}"/>
    <cellStyle name="Normal 126 2" xfId="38201" xr:uid="{00000000-0005-0000-0000-000033950000}"/>
    <cellStyle name="Normal 126 2 2" xfId="38202" xr:uid="{00000000-0005-0000-0000-000034950000}"/>
    <cellStyle name="Normal 126 2 2 2" xfId="38203" xr:uid="{00000000-0005-0000-0000-000035950000}"/>
    <cellStyle name="Normal 126 2 3" xfId="38204" xr:uid="{00000000-0005-0000-0000-000036950000}"/>
    <cellStyle name="Normal 126 2 4" xfId="38205" xr:uid="{00000000-0005-0000-0000-000037950000}"/>
    <cellStyle name="Normal 126 3" xfId="38206" xr:uid="{00000000-0005-0000-0000-000038950000}"/>
    <cellStyle name="Normal 126 3 2" xfId="38207" xr:uid="{00000000-0005-0000-0000-000039950000}"/>
    <cellStyle name="Normal 126 3 2 2" xfId="38208" xr:uid="{00000000-0005-0000-0000-00003A950000}"/>
    <cellStyle name="Normal 126 3 3" xfId="38209" xr:uid="{00000000-0005-0000-0000-00003B950000}"/>
    <cellStyle name="Normal 126 3 4" xfId="38210" xr:uid="{00000000-0005-0000-0000-00003C950000}"/>
    <cellStyle name="Normal 126 4" xfId="38211" xr:uid="{00000000-0005-0000-0000-00003D950000}"/>
    <cellStyle name="Normal 126 4 2" xfId="38212" xr:uid="{00000000-0005-0000-0000-00003E950000}"/>
    <cellStyle name="Normal 126 5" xfId="38213" xr:uid="{00000000-0005-0000-0000-00003F950000}"/>
    <cellStyle name="Normal 126 6" xfId="38214" xr:uid="{00000000-0005-0000-0000-000040950000}"/>
    <cellStyle name="Normal 127" xfId="38215" xr:uid="{00000000-0005-0000-0000-000041950000}"/>
    <cellStyle name="Normal 127 2" xfId="38216" xr:uid="{00000000-0005-0000-0000-000042950000}"/>
    <cellStyle name="Normal 127 2 2" xfId="38217" xr:uid="{00000000-0005-0000-0000-000043950000}"/>
    <cellStyle name="Normal 127 2 2 2" xfId="38218" xr:uid="{00000000-0005-0000-0000-000044950000}"/>
    <cellStyle name="Normal 127 2 3" xfId="38219" xr:uid="{00000000-0005-0000-0000-000045950000}"/>
    <cellStyle name="Normal 127 2 4" xfId="38220" xr:uid="{00000000-0005-0000-0000-000046950000}"/>
    <cellStyle name="Normal 127 3" xfId="38221" xr:uid="{00000000-0005-0000-0000-000047950000}"/>
    <cellStyle name="Normal 127 3 2" xfId="38222" xr:uid="{00000000-0005-0000-0000-000048950000}"/>
    <cellStyle name="Normal 127 3 2 2" xfId="38223" xr:uid="{00000000-0005-0000-0000-000049950000}"/>
    <cellStyle name="Normal 127 3 3" xfId="38224" xr:uid="{00000000-0005-0000-0000-00004A950000}"/>
    <cellStyle name="Normal 127 3 4" xfId="38225" xr:uid="{00000000-0005-0000-0000-00004B950000}"/>
    <cellStyle name="Normal 127 4" xfId="38226" xr:uid="{00000000-0005-0000-0000-00004C950000}"/>
    <cellStyle name="Normal 127 4 2" xfId="38227" xr:uid="{00000000-0005-0000-0000-00004D950000}"/>
    <cellStyle name="Normal 127 5" xfId="38228" xr:uid="{00000000-0005-0000-0000-00004E950000}"/>
    <cellStyle name="Normal 127 6" xfId="38229" xr:uid="{00000000-0005-0000-0000-00004F950000}"/>
    <cellStyle name="Normal 128" xfId="38230" xr:uid="{00000000-0005-0000-0000-000050950000}"/>
    <cellStyle name="Normal 128 2" xfId="38231" xr:uid="{00000000-0005-0000-0000-000051950000}"/>
    <cellStyle name="Normal 128 2 2" xfId="38232" xr:uid="{00000000-0005-0000-0000-000052950000}"/>
    <cellStyle name="Normal 128 2 2 2" xfId="38233" xr:uid="{00000000-0005-0000-0000-000053950000}"/>
    <cellStyle name="Normal 128 2 3" xfId="38234" xr:uid="{00000000-0005-0000-0000-000054950000}"/>
    <cellStyle name="Normal 128 2 4" xfId="38235" xr:uid="{00000000-0005-0000-0000-000055950000}"/>
    <cellStyle name="Normal 128 3" xfId="38236" xr:uid="{00000000-0005-0000-0000-000056950000}"/>
    <cellStyle name="Normal 128 3 2" xfId="38237" xr:uid="{00000000-0005-0000-0000-000057950000}"/>
    <cellStyle name="Normal 128 3 2 2" xfId="38238" xr:uid="{00000000-0005-0000-0000-000058950000}"/>
    <cellStyle name="Normal 128 3 3" xfId="38239" xr:uid="{00000000-0005-0000-0000-000059950000}"/>
    <cellStyle name="Normal 128 3 4" xfId="38240" xr:uid="{00000000-0005-0000-0000-00005A950000}"/>
    <cellStyle name="Normal 128 4" xfId="38241" xr:uid="{00000000-0005-0000-0000-00005B950000}"/>
    <cellStyle name="Normal 128 4 2" xfId="38242" xr:uid="{00000000-0005-0000-0000-00005C950000}"/>
    <cellStyle name="Normal 128 5" xfId="38243" xr:uid="{00000000-0005-0000-0000-00005D950000}"/>
    <cellStyle name="Normal 128 6" xfId="38244" xr:uid="{00000000-0005-0000-0000-00005E950000}"/>
    <cellStyle name="Normal 129" xfId="38245" xr:uid="{00000000-0005-0000-0000-00005F950000}"/>
    <cellStyle name="Normal 129 2" xfId="38246" xr:uid="{00000000-0005-0000-0000-000060950000}"/>
    <cellStyle name="Normal 129 2 2" xfId="38247" xr:uid="{00000000-0005-0000-0000-000061950000}"/>
    <cellStyle name="Normal 129 2 2 2" xfId="38248" xr:uid="{00000000-0005-0000-0000-000062950000}"/>
    <cellStyle name="Normal 129 2 3" xfId="38249" xr:uid="{00000000-0005-0000-0000-000063950000}"/>
    <cellStyle name="Normal 129 2 4" xfId="38250" xr:uid="{00000000-0005-0000-0000-000064950000}"/>
    <cellStyle name="Normal 129 3" xfId="38251" xr:uid="{00000000-0005-0000-0000-000065950000}"/>
    <cellStyle name="Normal 129 3 2" xfId="38252" xr:uid="{00000000-0005-0000-0000-000066950000}"/>
    <cellStyle name="Normal 129 3 2 2" xfId="38253" xr:uid="{00000000-0005-0000-0000-000067950000}"/>
    <cellStyle name="Normal 129 3 3" xfId="38254" xr:uid="{00000000-0005-0000-0000-000068950000}"/>
    <cellStyle name="Normal 129 3 4" xfId="38255" xr:uid="{00000000-0005-0000-0000-000069950000}"/>
    <cellStyle name="Normal 129 4" xfId="38256" xr:uid="{00000000-0005-0000-0000-00006A950000}"/>
    <cellStyle name="Normal 129 4 2" xfId="38257" xr:uid="{00000000-0005-0000-0000-00006B950000}"/>
    <cellStyle name="Normal 129 5" xfId="38258" xr:uid="{00000000-0005-0000-0000-00006C950000}"/>
    <cellStyle name="Normal 129 6" xfId="38259" xr:uid="{00000000-0005-0000-0000-00006D950000}"/>
    <cellStyle name="Normal 13" xfId="38260" xr:uid="{00000000-0005-0000-0000-00006E950000}"/>
    <cellStyle name="Normal 13 2" xfId="38261" xr:uid="{00000000-0005-0000-0000-00006F950000}"/>
    <cellStyle name="Normal 13 2 2" xfId="38262" xr:uid="{00000000-0005-0000-0000-000070950000}"/>
    <cellStyle name="Normal 13 2 3" xfId="38263" xr:uid="{00000000-0005-0000-0000-000071950000}"/>
    <cellStyle name="Normal 13 2 4" xfId="38264" xr:uid="{00000000-0005-0000-0000-000072950000}"/>
    <cellStyle name="Normal 13 2 5" xfId="38265" xr:uid="{00000000-0005-0000-0000-000073950000}"/>
    <cellStyle name="Normal 13 2_Sheet6" xfId="38266" xr:uid="{00000000-0005-0000-0000-000074950000}"/>
    <cellStyle name="Normal 13 3" xfId="38267" xr:uid="{00000000-0005-0000-0000-000075950000}"/>
    <cellStyle name="Normal 13 4" xfId="38268" xr:uid="{00000000-0005-0000-0000-000076950000}"/>
    <cellStyle name="Normal 13 5" xfId="38269" xr:uid="{00000000-0005-0000-0000-000077950000}"/>
    <cellStyle name="Normal 13_Acct Review Master" xfId="38270" xr:uid="{00000000-0005-0000-0000-000078950000}"/>
    <cellStyle name="Normal 130" xfId="38271" xr:uid="{00000000-0005-0000-0000-000079950000}"/>
    <cellStyle name="Normal 130 2" xfId="38272" xr:uid="{00000000-0005-0000-0000-00007A950000}"/>
    <cellStyle name="Normal 130 2 2" xfId="38273" xr:uid="{00000000-0005-0000-0000-00007B950000}"/>
    <cellStyle name="Normal 130 2 2 2" xfId="38274" xr:uid="{00000000-0005-0000-0000-00007C950000}"/>
    <cellStyle name="Normal 130 2 3" xfId="38275" xr:uid="{00000000-0005-0000-0000-00007D950000}"/>
    <cellStyle name="Normal 130 2 4" xfId="38276" xr:uid="{00000000-0005-0000-0000-00007E950000}"/>
    <cellStyle name="Normal 130 3" xfId="38277" xr:uid="{00000000-0005-0000-0000-00007F950000}"/>
    <cellStyle name="Normal 130 3 2" xfId="38278" xr:uid="{00000000-0005-0000-0000-000080950000}"/>
    <cellStyle name="Normal 130 3 2 2" xfId="38279" xr:uid="{00000000-0005-0000-0000-000081950000}"/>
    <cellStyle name="Normal 130 3 3" xfId="38280" xr:uid="{00000000-0005-0000-0000-000082950000}"/>
    <cellStyle name="Normal 130 3 4" xfId="38281" xr:uid="{00000000-0005-0000-0000-000083950000}"/>
    <cellStyle name="Normal 130 4" xfId="38282" xr:uid="{00000000-0005-0000-0000-000084950000}"/>
    <cellStyle name="Normal 130 4 2" xfId="38283" xr:uid="{00000000-0005-0000-0000-000085950000}"/>
    <cellStyle name="Normal 130 5" xfId="38284" xr:uid="{00000000-0005-0000-0000-000086950000}"/>
    <cellStyle name="Normal 130 6" xfId="38285" xr:uid="{00000000-0005-0000-0000-000087950000}"/>
    <cellStyle name="Normal 131" xfId="38286" xr:uid="{00000000-0005-0000-0000-000088950000}"/>
    <cellStyle name="Normal 131 2" xfId="38287" xr:uid="{00000000-0005-0000-0000-000089950000}"/>
    <cellStyle name="Normal 131 2 2" xfId="38288" xr:uid="{00000000-0005-0000-0000-00008A950000}"/>
    <cellStyle name="Normal 131 2 2 2" xfId="38289" xr:uid="{00000000-0005-0000-0000-00008B950000}"/>
    <cellStyle name="Normal 131 2 3" xfId="38290" xr:uid="{00000000-0005-0000-0000-00008C950000}"/>
    <cellStyle name="Normal 131 2 4" xfId="38291" xr:uid="{00000000-0005-0000-0000-00008D950000}"/>
    <cellStyle name="Normal 131 3" xfId="38292" xr:uid="{00000000-0005-0000-0000-00008E950000}"/>
    <cellStyle name="Normal 131 3 2" xfId="38293" xr:uid="{00000000-0005-0000-0000-00008F950000}"/>
    <cellStyle name="Normal 131 3 2 2" xfId="38294" xr:uid="{00000000-0005-0000-0000-000090950000}"/>
    <cellStyle name="Normal 131 3 3" xfId="38295" xr:uid="{00000000-0005-0000-0000-000091950000}"/>
    <cellStyle name="Normal 131 3 4" xfId="38296" xr:uid="{00000000-0005-0000-0000-000092950000}"/>
    <cellStyle name="Normal 131 4" xfId="38297" xr:uid="{00000000-0005-0000-0000-000093950000}"/>
    <cellStyle name="Normal 131 4 2" xfId="38298" xr:uid="{00000000-0005-0000-0000-000094950000}"/>
    <cellStyle name="Normal 131 5" xfId="38299" xr:uid="{00000000-0005-0000-0000-000095950000}"/>
    <cellStyle name="Normal 131 6" xfId="38300" xr:uid="{00000000-0005-0000-0000-000096950000}"/>
    <cellStyle name="Normal 132" xfId="38301" xr:uid="{00000000-0005-0000-0000-000097950000}"/>
    <cellStyle name="Normal 132 2" xfId="38302" xr:uid="{00000000-0005-0000-0000-000098950000}"/>
    <cellStyle name="Normal 132 2 2" xfId="38303" xr:uid="{00000000-0005-0000-0000-000099950000}"/>
    <cellStyle name="Normal 132 2 2 2" xfId="38304" xr:uid="{00000000-0005-0000-0000-00009A950000}"/>
    <cellStyle name="Normal 132 2 3" xfId="38305" xr:uid="{00000000-0005-0000-0000-00009B950000}"/>
    <cellStyle name="Normal 132 2 4" xfId="38306" xr:uid="{00000000-0005-0000-0000-00009C950000}"/>
    <cellStyle name="Normal 132 3" xfId="38307" xr:uid="{00000000-0005-0000-0000-00009D950000}"/>
    <cellStyle name="Normal 132 3 2" xfId="38308" xr:uid="{00000000-0005-0000-0000-00009E950000}"/>
    <cellStyle name="Normal 132 3 2 2" xfId="38309" xr:uid="{00000000-0005-0000-0000-00009F950000}"/>
    <cellStyle name="Normal 132 3 3" xfId="38310" xr:uid="{00000000-0005-0000-0000-0000A0950000}"/>
    <cellStyle name="Normal 132 3 4" xfId="38311" xr:uid="{00000000-0005-0000-0000-0000A1950000}"/>
    <cellStyle name="Normal 132 4" xfId="38312" xr:uid="{00000000-0005-0000-0000-0000A2950000}"/>
    <cellStyle name="Normal 132 4 2" xfId="38313" xr:uid="{00000000-0005-0000-0000-0000A3950000}"/>
    <cellStyle name="Normal 132 5" xfId="38314" xr:uid="{00000000-0005-0000-0000-0000A4950000}"/>
    <cellStyle name="Normal 132 6" xfId="38315" xr:uid="{00000000-0005-0000-0000-0000A5950000}"/>
    <cellStyle name="Normal 133" xfId="38316" xr:uid="{00000000-0005-0000-0000-0000A6950000}"/>
    <cellStyle name="Normal 133 2" xfId="38317" xr:uid="{00000000-0005-0000-0000-0000A7950000}"/>
    <cellStyle name="Normal 133 2 2" xfId="38318" xr:uid="{00000000-0005-0000-0000-0000A8950000}"/>
    <cellStyle name="Normal 133 2 2 2" xfId="38319" xr:uid="{00000000-0005-0000-0000-0000A9950000}"/>
    <cellStyle name="Normal 133 2 3" xfId="38320" xr:uid="{00000000-0005-0000-0000-0000AA950000}"/>
    <cellStyle name="Normal 133 2 4" xfId="38321" xr:uid="{00000000-0005-0000-0000-0000AB950000}"/>
    <cellStyle name="Normal 133 3" xfId="38322" xr:uid="{00000000-0005-0000-0000-0000AC950000}"/>
    <cellStyle name="Normal 133 3 2" xfId="38323" xr:uid="{00000000-0005-0000-0000-0000AD950000}"/>
    <cellStyle name="Normal 133 3 2 2" xfId="38324" xr:uid="{00000000-0005-0000-0000-0000AE950000}"/>
    <cellStyle name="Normal 133 3 3" xfId="38325" xr:uid="{00000000-0005-0000-0000-0000AF950000}"/>
    <cellStyle name="Normal 133 3 4" xfId="38326" xr:uid="{00000000-0005-0000-0000-0000B0950000}"/>
    <cellStyle name="Normal 133 4" xfId="38327" xr:uid="{00000000-0005-0000-0000-0000B1950000}"/>
    <cellStyle name="Normal 133 4 2" xfId="38328" xr:uid="{00000000-0005-0000-0000-0000B2950000}"/>
    <cellStyle name="Normal 133 5" xfId="38329" xr:uid="{00000000-0005-0000-0000-0000B3950000}"/>
    <cellStyle name="Normal 133 6" xfId="38330" xr:uid="{00000000-0005-0000-0000-0000B4950000}"/>
    <cellStyle name="Normal 134" xfId="38331" xr:uid="{00000000-0005-0000-0000-0000B5950000}"/>
    <cellStyle name="Normal 134 2" xfId="38332" xr:uid="{00000000-0005-0000-0000-0000B6950000}"/>
    <cellStyle name="Normal 134 2 2" xfId="38333" xr:uid="{00000000-0005-0000-0000-0000B7950000}"/>
    <cellStyle name="Normal 134 2 2 2" xfId="38334" xr:uid="{00000000-0005-0000-0000-0000B8950000}"/>
    <cellStyle name="Normal 134 2 3" xfId="38335" xr:uid="{00000000-0005-0000-0000-0000B9950000}"/>
    <cellStyle name="Normal 134 2 4" xfId="38336" xr:uid="{00000000-0005-0000-0000-0000BA950000}"/>
    <cellStyle name="Normal 134 3" xfId="38337" xr:uid="{00000000-0005-0000-0000-0000BB950000}"/>
    <cellStyle name="Normal 134 3 2" xfId="38338" xr:uid="{00000000-0005-0000-0000-0000BC950000}"/>
    <cellStyle name="Normal 134 3 2 2" xfId="38339" xr:uid="{00000000-0005-0000-0000-0000BD950000}"/>
    <cellStyle name="Normal 134 3 3" xfId="38340" xr:uid="{00000000-0005-0000-0000-0000BE950000}"/>
    <cellStyle name="Normal 134 3 4" xfId="38341" xr:uid="{00000000-0005-0000-0000-0000BF950000}"/>
    <cellStyle name="Normal 134 4" xfId="38342" xr:uid="{00000000-0005-0000-0000-0000C0950000}"/>
    <cellStyle name="Normal 134 4 2" xfId="38343" xr:uid="{00000000-0005-0000-0000-0000C1950000}"/>
    <cellStyle name="Normal 134 5" xfId="38344" xr:uid="{00000000-0005-0000-0000-0000C2950000}"/>
    <cellStyle name="Normal 134 6" xfId="38345" xr:uid="{00000000-0005-0000-0000-0000C3950000}"/>
    <cellStyle name="Normal 135" xfId="38346" xr:uid="{00000000-0005-0000-0000-0000C4950000}"/>
    <cellStyle name="Normal 135 2" xfId="38347" xr:uid="{00000000-0005-0000-0000-0000C5950000}"/>
    <cellStyle name="Normal 135 2 2" xfId="38348" xr:uid="{00000000-0005-0000-0000-0000C6950000}"/>
    <cellStyle name="Normal 135 2 2 2" xfId="38349" xr:uid="{00000000-0005-0000-0000-0000C7950000}"/>
    <cellStyle name="Normal 135 2 3" xfId="38350" xr:uid="{00000000-0005-0000-0000-0000C8950000}"/>
    <cellStyle name="Normal 135 2 4" xfId="38351" xr:uid="{00000000-0005-0000-0000-0000C9950000}"/>
    <cellStyle name="Normal 135 3" xfId="38352" xr:uid="{00000000-0005-0000-0000-0000CA950000}"/>
    <cellStyle name="Normal 135 3 2" xfId="38353" xr:uid="{00000000-0005-0000-0000-0000CB950000}"/>
    <cellStyle name="Normal 135 3 2 2" xfId="38354" xr:uid="{00000000-0005-0000-0000-0000CC950000}"/>
    <cellStyle name="Normal 135 3 3" xfId="38355" xr:uid="{00000000-0005-0000-0000-0000CD950000}"/>
    <cellStyle name="Normal 135 3 4" xfId="38356" xr:uid="{00000000-0005-0000-0000-0000CE950000}"/>
    <cellStyle name="Normal 135 4" xfId="38357" xr:uid="{00000000-0005-0000-0000-0000CF950000}"/>
    <cellStyle name="Normal 135 4 2" xfId="38358" xr:uid="{00000000-0005-0000-0000-0000D0950000}"/>
    <cellStyle name="Normal 135 5" xfId="38359" xr:uid="{00000000-0005-0000-0000-0000D1950000}"/>
    <cellStyle name="Normal 135 6" xfId="38360" xr:uid="{00000000-0005-0000-0000-0000D2950000}"/>
    <cellStyle name="Normal 136" xfId="38361" xr:uid="{00000000-0005-0000-0000-0000D3950000}"/>
    <cellStyle name="Normal 136 2" xfId="38362" xr:uid="{00000000-0005-0000-0000-0000D4950000}"/>
    <cellStyle name="Normal 136 2 2" xfId="38363" xr:uid="{00000000-0005-0000-0000-0000D5950000}"/>
    <cellStyle name="Normal 136 2 2 2" xfId="38364" xr:uid="{00000000-0005-0000-0000-0000D6950000}"/>
    <cellStyle name="Normal 136 2 3" xfId="38365" xr:uid="{00000000-0005-0000-0000-0000D7950000}"/>
    <cellStyle name="Normal 136 2 4" xfId="38366" xr:uid="{00000000-0005-0000-0000-0000D8950000}"/>
    <cellStyle name="Normal 136 3" xfId="38367" xr:uid="{00000000-0005-0000-0000-0000D9950000}"/>
    <cellStyle name="Normal 136 3 2" xfId="38368" xr:uid="{00000000-0005-0000-0000-0000DA950000}"/>
    <cellStyle name="Normal 136 3 2 2" xfId="38369" xr:uid="{00000000-0005-0000-0000-0000DB950000}"/>
    <cellStyle name="Normal 136 3 3" xfId="38370" xr:uid="{00000000-0005-0000-0000-0000DC950000}"/>
    <cellStyle name="Normal 136 3 4" xfId="38371" xr:uid="{00000000-0005-0000-0000-0000DD950000}"/>
    <cellStyle name="Normal 136 4" xfId="38372" xr:uid="{00000000-0005-0000-0000-0000DE950000}"/>
    <cellStyle name="Normal 136 4 2" xfId="38373" xr:uid="{00000000-0005-0000-0000-0000DF950000}"/>
    <cellStyle name="Normal 136 5" xfId="38374" xr:uid="{00000000-0005-0000-0000-0000E0950000}"/>
    <cellStyle name="Normal 136 6" xfId="38375" xr:uid="{00000000-0005-0000-0000-0000E1950000}"/>
    <cellStyle name="Normal 137" xfId="38376" xr:uid="{00000000-0005-0000-0000-0000E2950000}"/>
    <cellStyle name="Normal 137 2" xfId="38377" xr:uid="{00000000-0005-0000-0000-0000E3950000}"/>
    <cellStyle name="Normal 137 2 2" xfId="38378" xr:uid="{00000000-0005-0000-0000-0000E4950000}"/>
    <cellStyle name="Normal 137 2 2 2" xfId="38379" xr:uid="{00000000-0005-0000-0000-0000E5950000}"/>
    <cellStyle name="Normal 137 2 3" xfId="38380" xr:uid="{00000000-0005-0000-0000-0000E6950000}"/>
    <cellStyle name="Normal 137 2 4" xfId="38381" xr:uid="{00000000-0005-0000-0000-0000E7950000}"/>
    <cellStyle name="Normal 137 3" xfId="38382" xr:uid="{00000000-0005-0000-0000-0000E8950000}"/>
    <cellStyle name="Normal 137 3 2" xfId="38383" xr:uid="{00000000-0005-0000-0000-0000E9950000}"/>
    <cellStyle name="Normal 137 3 2 2" xfId="38384" xr:uid="{00000000-0005-0000-0000-0000EA950000}"/>
    <cellStyle name="Normal 137 3 3" xfId="38385" xr:uid="{00000000-0005-0000-0000-0000EB950000}"/>
    <cellStyle name="Normal 137 3 4" xfId="38386" xr:uid="{00000000-0005-0000-0000-0000EC950000}"/>
    <cellStyle name="Normal 137 4" xfId="38387" xr:uid="{00000000-0005-0000-0000-0000ED950000}"/>
    <cellStyle name="Normal 137 4 2" xfId="38388" xr:uid="{00000000-0005-0000-0000-0000EE950000}"/>
    <cellStyle name="Normal 137 5" xfId="38389" xr:uid="{00000000-0005-0000-0000-0000EF950000}"/>
    <cellStyle name="Normal 137 6" xfId="38390" xr:uid="{00000000-0005-0000-0000-0000F0950000}"/>
    <cellStyle name="Normal 138" xfId="38391" xr:uid="{00000000-0005-0000-0000-0000F1950000}"/>
    <cellStyle name="Normal 138 2" xfId="38392" xr:uid="{00000000-0005-0000-0000-0000F2950000}"/>
    <cellStyle name="Normal 138 2 2" xfId="38393" xr:uid="{00000000-0005-0000-0000-0000F3950000}"/>
    <cellStyle name="Normal 138 2 2 2" xfId="38394" xr:uid="{00000000-0005-0000-0000-0000F4950000}"/>
    <cellStyle name="Normal 138 2 3" xfId="38395" xr:uid="{00000000-0005-0000-0000-0000F5950000}"/>
    <cellStyle name="Normal 138 2 4" xfId="38396" xr:uid="{00000000-0005-0000-0000-0000F6950000}"/>
    <cellStyle name="Normal 138 3" xfId="38397" xr:uid="{00000000-0005-0000-0000-0000F7950000}"/>
    <cellStyle name="Normal 138 3 2" xfId="38398" xr:uid="{00000000-0005-0000-0000-0000F8950000}"/>
    <cellStyle name="Normal 138 3 2 2" xfId="38399" xr:uid="{00000000-0005-0000-0000-0000F9950000}"/>
    <cellStyle name="Normal 138 3 3" xfId="38400" xr:uid="{00000000-0005-0000-0000-0000FA950000}"/>
    <cellStyle name="Normal 138 3 4" xfId="38401" xr:uid="{00000000-0005-0000-0000-0000FB950000}"/>
    <cellStyle name="Normal 138 4" xfId="38402" xr:uid="{00000000-0005-0000-0000-0000FC950000}"/>
    <cellStyle name="Normal 138 4 2" xfId="38403" xr:uid="{00000000-0005-0000-0000-0000FD950000}"/>
    <cellStyle name="Normal 138 5" xfId="38404" xr:uid="{00000000-0005-0000-0000-0000FE950000}"/>
    <cellStyle name="Normal 138 6" xfId="38405" xr:uid="{00000000-0005-0000-0000-0000FF950000}"/>
    <cellStyle name="Normal 139" xfId="38406" xr:uid="{00000000-0005-0000-0000-000000960000}"/>
    <cellStyle name="Normal 139 2" xfId="38407" xr:uid="{00000000-0005-0000-0000-000001960000}"/>
    <cellStyle name="Normal 139 2 2" xfId="38408" xr:uid="{00000000-0005-0000-0000-000002960000}"/>
    <cellStyle name="Normal 139 2 2 2" xfId="38409" xr:uid="{00000000-0005-0000-0000-000003960000}"/>
    <cellStyle name="Normal 139 2 3" xfId="38410" xr:uid="{00000000-0005-0000-0000-000004960000}"/>
    <cellStyle name="Normal 139 2 4" xfId="38411" xr:uid="{00000000-0005-0000-0000-000005960000}"/>
    <cellStyle name="Normal 139 3" xfId="38412" xr:uid="{00000000-0005-0000-0000-000006960000}"/>
    <cellStyle name="Normal 139 3 2" xfId="38413" xr:uid="{00000000-0005-0000-0000-000007960000}"/>
    <cellStyle name="Normal 139 3 2 2" xfId="38414" xr:uid="{00000000-0005-0000-0000-000008960000}"/>
    <cellStyle name="Normal 139 3 3" xfId="38415" xr:uid="{00000000-0005-0000-0000-000009960000}"/>
    <cellStyle name="Normal 139 3 4" xfId="38416" xr:uid="{00000000-0005-0000-0000-00000A960000}"/>
    <cellStyle name="Normal 139 4" xfId="38417" xr:uid="{00000000-0005-0000-0000-00000B960000}"/>
    <cellStyle name="Normal 139 4 2" xfId="38418" xr:uid="{00000000-0005-0000-0000-00000C960000}"/>
    <cellStyle name="Normal 139 5" xfId="38419" xr:uid="{00000000-0005-0000-0000-00000D960000}"/>
    <cellStyle name="Normal 139 6" xfId="38420" xr:uid="{00000000-0005-0000-0000-00000E960000}"/>
    <cellStyle name="Normal 14" xfId="38421" xr:uid="{00000000-0005-0000-0000-00000F960000}"/>
    <cellStyle name="Normal 14 2" xfId="38422" xr:uid="{00000000-0005-0000-0000-000010960000}"/>
    <cellStyle name="Normal 14 2 2" xfId="38423" xr:uid="{00000000-0005-0000-0000-000011960000}"/>
    <cellStyle name="Normal 14 3" xfId="38424" xr:uid="{00000000-0005-0000-0000-000012960000}"/>
    <cellStyle name="Normal 14 3 2" xfId="38425" xr:uid="{00000000-0005-0000-0000-000013960000}"/>
    <cellStyle name="Normal 14 4" xfId="38426" xr:uid="{00000000-0005-0000-0000-000014960000}"/>
    <cellStyle name="Normal 14 4 2" xfId="38427" xr:uid="{00000000-0005-0000-0000-000015960000}"/>
    <cellStyle name="Normal 14 5" xfId="38428" xr:uid="{00000000-0005-0000-0000-000016960000}"/>
    <cellStyle name="Normal 14 6" xfId="38429" xr:uid="{00000000-0005-0000-0000-000017960000}"/>
    <cellStyle name="Normal 14_Acct Review Master" xfId="38430" xr:uid="{00000000-0005-0000-0000-000018960000}"/>
    <cellStyle name="Normal 140" xfId="38431" xr:uid="{00000000-0005-0000-0000-000019960000}"/>
    <cellStyle name="Normal 140 2" xfId="38432" xr:uid="{00000000-0005-0000-0000-00001A960000}"/>
    <cellStyle name="Normal 140 2 2" xfId="38433" xr:uid="{00000000-0005-0000-0000-00001B960000}"/>
    <cellStyle name="Normal 140 2 2 2" xfId="38434" xr:uid="{00000000-0005-0000-0000-00001C960000}"/>
    <cellStyle name="Normal 140 2 3" xfId="38435" xr:uid="{00000000-0005-0000-0000-00001D960000}"/>
    <cellStyle name="Normal 140 2 4" xfId="38436" xr:uid="{00000000-0005-0000-0000-00001E960000}"/>
    <cellStyle name="Normal 140 3" xfId="38437" xr:uid="{00000000-0005-0000-0000-00001F960000}"/>
    <cellStyle name="Normal 140 3 2" xfId="38438" xr:uid="{00000000-0005-0000-0000-000020960000}"/>
    <cellStyle name="Normal 140 3 2 2" xfId="38439" xr:uid="{00000000-0005-0000-0000-000021960000}"/>
    <cellStyle name="Normal 140 3 3" xfId="38440" xr:uid="{00000000-0005-0000-0000-000022960000}"/>
    <cellStyle name="Normal 140 3 4" xfId="38441" xr:uid="{00000000-0005-0000-0000-000023960000}"/>
    <cellStyle name="Normal 140 4" xfId="38442" xr:uid="{00000000-0005-0000-0000-000024960000}"/>
    <cellStyle name="Normal 140 4 2" xfId="38443" xr:uid="{00000000-0005-0000-0000-000025960000}"/>
    <cellStyle name="Normal 140 5" xfId="38444" xr:uid="{00000000-0005-0000-0000-000026960000}"/>
    <cellStyle name="Normal 140 6" xfId="38445" xr:uid="{00000000-0005-0000-0000-000027960000}"/>
    <cellStyle name="Normal 141" xfId="38446" xr:uid="{00000000-0005-0000-0000-000028960000}"/>
    <cellStyle name="Normal 141 2" xfId="38447" xr:uid="{00000000-0005-0000-0000-000029960000}"/>
    <cellStyle name="Normal 141 2 2" xfId="38448" xr:uid="{00000000-0005-0000-0000-00002A960000}"/>
    <cellStyle name="Normal 141 2 2 2" xfId="38449" xr:uid="{00000000-0005-0000-0000-00002B960000}"/>
    <cellStyle name="Normal 141 2 3" xfId="38450" xr:uid="{00000000-0005-0000-0000-00002C960000}"/>
    <cellStyle name="Normal 141 2 4" xfId="38451" xr:uid="{00000000-0005-0000-0000-00002D960000}"/>
    <cellStyle name="Normal 141 3" xfId="38452" xr:uid="{00000000-0005-0000-0000-00002E960000}"/>
    <cellStyle name="Normal 141 3 2" xfId="38453" xr:uid="{00000000-0005-0000-0000-00002F960000}"/>
    <cellStyle name="Normal 141 3 2 2" xfId="38454" xr:uid="{00000000-0005-0000-0000-000030960000}"/>
    <cellStyle name="Normal 141 3 3" xfId="38455" xr:uid="{00000000-0005-0000-0000-000031960000}"/>
    <cellStyle name="Normal 141 3 4" xfId="38456" xr:uid="{00000000-0005-0000-0000-000032960000}"/>
    <cellStyle name="Normal 141 4" xfId="38457" xr:uid="{00000000-0005-0000-0000-000033960000}"/>
    <cellStyle name="Normal 141 4 2" xfId="38458" xr:uid="{00000000-0005-0000-0000-000034960000}"/>
    <cellStyle name="Normal 141 5" xfId="38459" xr:uid="{00000000-0005-0000-0000-000035960000}"/>
    <cellStyle name="Normal 141 6" xfId="38460" xr:uid="{00000000-0005-0000-0000-000036960000}"/>
    <cellStyle name="Normal 142" xfId="38461" xr:uid="{00000000-0005-0000-0000-000037960000}"/>
    <cellStyle name="Normal 142 2" xfId="38462" xr:uid="{00000000-0005-0000-0000-000038960000}"/>
    <cellStyle name="Normal 142 2 2" xfId="38463" xr:uid="{00000000-0005-0000-0000-000039960000}"/>
    <cellStyle name="Normal 142 2 2 2" xfId="38464" xr:uid="{00000000-0005-0000-0000-00003A960000}"/>
    <cellStyle name="Normal 142 2 3" xfId="38465" xr:uid="{00000000-0005-0000-0000-00003B960000}"/>
    <cellStyle name="Normal 142 2 4" xfId="38466" xr:uid="{00000000-0005-0000-0000-00003C960000}"/>
    <cellStyle name="Normal 142 3" xfId="38467" xr:uid="{00000000-0005-0000-0000-00003D960000}"/>
    <cellStyle name="Normal 142 3 2" xfId="38468" xr:uid="{00000000-0005-0000-0000-00003E960000}"/>
    <cellStyle name="Normal 142 3 2 2" xfId="38469" xr:uid="{00000000-0005-0000-0000-00003F960000}"/>
    <cellStyle name="Normal 142 3 3" xfId="38470" xr:uid="{00000000-0005-0000-0000-000040960000}"/>
    <cellStyle name="Normal 142 3 4" xfId="38471" xr:uid="{00000000-0005-0000-0000-000041960000}"/>
    <cellStyle name="Normal 142 4" xfId="38472" xr:uid="{00000000-0005-0000-0000-000042960000}"/>
    <cellStyle name="Normal 142 4 2" xfId="38473" xr:uid="{00000000-0005-0000-0000-000043960000}"/>
    <cellStyle name="Normal 142 5" xfId="38474" xr:uid="{00000000-0005-0000-0000-000044960000}"/>
    <cellStyle name="Normal 142 6" xfId="38475" xr:uid="{00000000-0005-0000-0000-000045960000}"/>
    <cellStyle name="Normal 143" xfId="38476" xr:uid="{00000000-0005-0000-0000-000046960000}"/>
    <cellStyle name="Normal 143 2" xfId="38477" xr:uid="{00000000-0005-0000-0000-000047960000}"/>
    <cellStyle name="Normal 143 2 2" xfId="38478" xr:uid="{00000000-0005-0000-0000-000048960000}"/>
    <cellStyle name="Normal 143 2 2 2" xfId="38479" xr:uid="{00000000-0005-0000-0000-000049960000}"/>
    <cellStyle name="Normal 143 2 3" xfId="38480" xr:uid="{00000000-0005-0000-0000-00004A960000}"/>
    <cellStyle name="Normal 143 2 4" xfId="38481" xr:uid="{00000000-0005-0000-0000-00004B960000}"/>
    <cellStyle name="Normal 143 3" xfId="38482" xr:uid="{00000000-0005-0000-0000-00004C960000}"/>
    <cellStyle name="Normal 143 3 2" xfId="38483" xr:uid="{00000000-0005-0000-0000-00004D960000}"/>
    <cellStyle name="Normal 143 3 2 2" xfId="38484" xr:uid="{00000000-0005-0000-0000-00004E960000}"/>
    <cellStyle name="Normal 143 3 3" xfId="38485" xr:uid="{00000000-0005-0000-0000-00004F960000}"/>
    <cellStyle name="Normal 143 3 4" xfId="38486" xr:uid="{00000000-0005-0000-0000-000050960000}"/>
    <cellStyle name="Normal 143 4" xfId="38487" xr:uid="{00000000-0005-0000-0000-000051960000}"/>
    <cellStyle name="Normal 143 4 2" xfId="38488" xr:uid="{00000000-0005-0000-0000-000052960000}"/>
    <cellStyle name="Normal 143 5" xfId="38489" xr:uid="{00000000-0005-0000-0000-000053960000}"/>
    <cellStyle name="Normal 143 6" xfId="38490" xr:uid="{00000000-0005-0000-0000-000054960000}"/>
    <cellStyle name="Normal 144" xfId="38491" xr:uid="{00000000-0005-0000-0000-000055960000}"/>
    <cellStyle name="Normal 144 2" xfId="38492" xr:uid="{00000000-0005-0000-0000-000056960000}"/>
    <cellStyle name="Normal 144 2 2" xfId="38493" xr:uid="{00000000-0005-0000-0000-000057960000}"/>
    <cellStyle name="Normal 144 2 2 2" xfId="38494" xr:uid="{00000000-0005-0000-0000-000058960000}"/>
    <cellStyle name="Normal 144 2 3" xfId="38495" xr:uid="{00000000-0005-0000-0000-000059960000}"/>
    <cellStyle name="Normal 144 2 4" xfId="38496" xr:uid="{00000000-0005-0000-0000-00005A960000}"/>
    <cellStyle name="Normal 144 3" xfId="38497" xr:uid="{00000000-0005-0000-0000-00005B960000}"/>
    <cellStyle name="Normal 144 3 2" xfId="38498" xr:uid="{00000000-0005-0000-0000-00005C960000}"/>
    <cellStyle name="Normal 144 3 2 2" xfId="38499" xr:uid="{00000000-0005-0000-0000-00005D960000}"/>
    <cellStyle name="Normal 144 3 3" xfId="38500" xr:uid="{00000000-0005-0000-0000-00005E960000}"/>
    <cellStyle name="Normal 144 3 4" xfId="38501" xr:uid="{00000000-0005-0000-0000-00005F960000}"/>
    <cellStyle name="Normal 144 4" xfId="38502" xr:uid="{00000000-0005-0000-0000-000060960000}"/>
    <cellStyle name="Normal 144 4 2" xfId="38503" xr:uid="{00000000-0005-0000-0000-000061960000}"/>
    <cellStyle name="Normal 144 5" xfId="38504" xr:uid="{00000000-0005-0000-0000-000062960000}"/>
    <cellStyle name="Normal 144 6" xfId="38505" xr:uid="{00000000-0005-0000-0000-000063960000}"/>
    <cellStyle name="Normal 145" xfId="38506" xr:uid="{00000000-0005-0000-0000-000064960000}"/>
    <cellStyle name="Normal 145 2" xfId="38507" xr:uid="{00000000-0005-0000-0000-000065960000}"/>
    <cellStyle name="Normal 145 2 2" xfId="38508" xr:uid="{00000000-0005-0000-0000-000066960000}"/>
    <cellStyle name="Normal 145 2 2 2" xfId="38509" xr:uid="{00000000-0005-0000-0000-000067960000}"/>
    <cellStyle name="Normal 145 2 3" xfId="38510" xr:uid="{00000000-0005-0000-0000-000068960000}"/>
    <cellStyle name="Normal 145 2 4" xfId="38511" xr:uid="{00000000-0005-0000-0000-000069960000}"/>
    <cellStyle name="Normal 145 3" xfId="38512" xr:uid="{00000000-0005-0000-0000-00006A960000}"/>
    <cellStyle name="Normal 145 3 2" xfId="38513" xr:uid="{00000000-0005-0000-0000-00006B960000}"/>
    <cellStyle name="Normal 145 3 2 2" xfId="38514" xr:uid="{00000000-0005-0000-0000-00006C960000}"/>
    <cellStyle name="Normal 145 3 3" xfId="38515" xr:uid="{00000000-0005-0000-0000-00006D960000}"/>
    <cellStyle name="Normal 145 3 4" xfId="38516" xr:uid="{00000000-0005-0000-0000-00006E960000}"/>
    <cellStyle name="Normal 145 4" xfId="38517" xr:uid="{00000000-0005-0000-0000-00006F960000}"/>
    <cellStyle name="Normal 145 4 2" xfId="38518" xr:uid="{00000000-0005-0000-0000-000070960000}"/>
    <cellStyle name="Normal 145 5" xfId="38519" xr:uid="{00000000-0005-0000-0000-000071960000}"/>
    <cellStyle name="Normal 145 6" xfId="38520" xr:uid="{00000000-0005-0000-0000-000072960000}"/>
    <cellStyle name="Normal 146" xfId="38521" xr:uid="{00000000-0005-0000-0000-000073960000}"/>
    <cellStyle name="Normal 146 2" xfId="38522" xr:uid="{00000000-0005-0000-0000-000074960000}"/>
    <cellStyle name="Normal 146 2 2" xfId="38523" xr:uid="{00000000-0005-0000-0000-000075960000}"/>
    <cellStyle name="Normal 146 2 2 2" xfId="38524" xr:uid="{00000000-0005-0000-0000-000076960000}"/>
    <cellStyle name="Normal 146 2 3" xfId="38525" xr:uid="{00000000-0005-0000-0000-000077960000}"/>
    <cellStyle name="Normal 146 2 4" xfId="38526" xr:uid="{00000000-0005-0000-0000-000078960000}"/>
    <cellStyle name="Normal 146 3" xfId="38527" xr:uid="{00000000-0005-0000-0000-000079960000}"/>
    <cellStyle name="Normal 146 3 2" xfId="38528" xr:uid="{00000000-0005-0000-0000-00007A960000}"/>
    <cellStyle name="Normal 146 3 2 2" xfId="38529" xr:uid="{00000000-0005-0000-0000-00007B960000}"/>
    <cellStyle name="Normal 146 3 3" xfId="38530" xr:uid="{00000000-0005-0000-0000-00007C960000}"/>
    <cellStyle name="Normal 146 3 4" xfId="38531" xr:uid="{00000000-0005-0000-0000-00007D960000}"/>
    <cellStyle name="Normal 146 4" xfId="38532" xr:uid="{00000000-0005-0000-0000-00007E960000}"/>
    <cellStyle name="Normal 146 4 2" xfId="38533" xr:uid="{00000000-0005-0000-0000-00007F960000}"/>
    <cellStyle name="Normal 146 5" xfId="38534" xr:uid="{00000000-0005-0000-0000-000080960000}"/>
    <cellStyle name="Normal 146 6" xfId="38535" xr:uid="{00000000-0005-0000-0000-000081960000}"/>
    <cellStyle name="Normal 147" xfId="38536" xr:uid="{00000000-0005-0000-0000-000082960000}"/>
    <cellStyle name="Normal 147 2" xfId="38537" xr:uid="{00000000-0005-0000-0000-000083960000}"/>
    <cellStyle name="Normal 147 2 2" xfId="38538" xr:uid="{00000000-0005-0000-0000-000084960000}"/>
    <cellStyle name="Normal 147 2 2 2" xfId="38539" xr:uid="{00000000-0005-0000-0000-000085960000}"/>
    <cellStyle name="Normal 147 2 3" xfId="38540" xr:uid="{00000000-0005-0000-0000-000086960000}"/>
    <cellStyle name="Normal 147 2 4" xfId="38541" xr:uid="{00000000-0005-0000-0000-000087960000}"/>
    <cellStyle name="Normal 147 3" xfId="38542" xr:uid="{00000000-0005-0000-0000-000088960000}"/>
    <cellStyle name="Normal 147 3 2" xfId="38543" xr:uid="{00000000-0005-0000-0000-000089960000}"/>
    <cellStyle name="Normal 147 3 2 2" xfId="38544" xr:uid="{00000000-0005-0000-0000-00008A960000}"/>
    <cellStyle name="Normal 147 3 3" xfId="38545" xr:uid="{00000000-0005-0000-0000-00008B960000}"/>
    <cellStyle name="Normal 147 3 4" xfId="38546" xr:uid="{00000000-0005-0000-0000-00008C960000}"/>
    <cellStyle name="Normal 147 4" xfId="38547" xr:uid="{00000000-0005-0000-0000-00008D960000}"/>
    <cellStyle name="Normal 147 4 2" xfId="38548" xr:uid="{00000000-0005-0000-0000-00008E960000}"/>
    <cellStyle name="Normal 147 5" xfId="38549" xr:uid="{00000000-0005-0000-0000-00008F960000}"/>
    <cellStyle name="Normal 147 6" xfId="38550" xr:uid="{00000000-0005-0000-0000-000090960000}"/>
    <cellStyle name="Normal 148" xfId="38551" xr:uid="{00000000-0005-0000-0000-000091960000}"/>
    <cellStyle name="Normal 148 2" xfId="38552" xr:uid="{00000000-0005-0000-0000-000092960000}"/>
    <cellStyle name="Normal 148 2 2" xfId="38553" xr:uid="{00000000-0005-0000-0000-000093960000}"/>
    <cellStyle name="Normal 148 2 2 2" xfId="38554" xr:uid="{00000000-0005-0000-0000-000094960000}"/>
    <cellStyle name="Normal 148 2 3" xfId="38555" xr:uid="{00000000-0005-0000-0000-000095960000}"/>
    <cellStyle name="Normal 148 2 4" xfId="38556" xr:uid="{00000000-0005-0000-0000-000096960000}"/>
    <cellStyle name="Normal 148 3" xfId="38557" xr:uid="{00000000-0005-0000-0000-000097960000}"/>
    <cellStyle name="Normal 148 3 2" xfId="38558" xr:uid="{00000000-0005-0000-0000-000098960000}"/>
    <cellStyle name="Normal 148 3 2 2" xfId="38559" xr:uid="{00000000-0005-0000-0000-000099960000}"/>
    <cellStyle name="Normal 148 3 3" xfId="38560" xr:uid="{00000000-0005-0000-0000-00009A960000}"/>
    <cellStyle name="Normal 148 3 4" xfId="38561" xr:uid="{00000000-0005-0000-0000-00009B960000}"/>
    <cellStyle name="Normal 148 4" xfId="38562" xr:uid="{00000000-0005-0000-0000-00009C960000}"/>
    <cellStyle name="Normal 148 4 2" xfId="38563" xr:uid="{00000000-0005-0000-0000-00009D960000}"/>
    <cellStyle name="Normal 148 5" xfId="38564" xr:uid="{00000000-0005-0000-0000-00009E960000}"/>
    <cellStyle name="Normal 148 6" xfId="38565" xr:uid="{00000000-0005-0000-0000-00009F960000}"/>
    <cellStyle name="Normal 149" xfId="38566" xr:uid="{00000000-0005-0000-0000-0000A0960000}"/>
    <cellStyle name="Normal 149 2" xfId="38567" xr:uid="{00000000-0005-0000-0000-0000A1960000}"/>
    <cellStyle name="Normal 149 2 2" xfId="38568" xr:uid="{00000000-0005-0000-0000-0000A2960000}"/>
    <cellStyle name="Normal 149 2 2 2" xfId="38569" xr:uid="{00000000-0005-0000-0000-0000A3960000}"/>
    <cellStyle name="Normal 149 2 3" xfId="38570" xr:uid="{00000000-0005-0000-0000-0000A4960000}"/>
    <cellStyle name="Normal 149 2 4" xfId="38571" xr:uid="{00000000-0005-0000-0000-0000A5960000}"/>
    <cellStyle name="Normal 149 3" xfId="38572" xr:uid="{00000000-0005-0000-0000-0000A6960000}"/>
    <cellStyle name="Normal 149 3 2" xfId="38573" xr:uid="{00000000-0005-0000-0000-0000A7960000}"/>
    <cellStyle name="Normal 149 3 2 2" xfId="38574" xr:uid="{00000000-0005-0000-0000-0000A8960000}"/>
    <cellStyle name="Normal 149 3 3" xfId="38575" xr:uid="{00000000-0005-0000-0000-0000A9960000}"/>
    <cellStyle name="Normal 149 3 4" xfId="38576" xr:uid="{00000000-0005-0000-0000-0000AA960000}"/>
    <cellStyle name="Normal 149 4" xfId="38577" xr:uid="{00000000-0005-0000-0000-0000AB960000}"/>
    <cellStyle name="Normal 149 4 2" xfId="38578" xr:uid="{00000000-0005-0000-0000-0000AC960000}"/>
    <cellStyle name="Normal 149 5" xfId="38579" xr:uid="{00000000-0005-0000-0000-0000AD960000}"/>
    <cellStyle name="Normal 149 6" xfId="38580" xr:uid="{00000000-0005-0000-0000-0000AE960000}"/>
    <cellStyle name="Normal 15" xfId="38581" xr:uid="{00000000-0005-0000-0000-0000AF960000}"/>
    <cellStyle name="Normal 15 2" xfId="38582" xr:uid="{00000000-0005-0000-0000-0000B0960000}"/>
    <cellStyle name="Normal 15 3" xfId="38583" xr:uid="{00000000-0005-0000-0000-0000B1960000}"/>
    <cellStyle name="Normal 15 3 2" xfId="38584" xr:uid="{00000000-0005-0000-0000-0000B2960000}"/>
    <cellStyle name="Normal 15 4" xfId="38585" xr:uid="{00000000-0005-0000-0000-0000B3960000}"/>
    <cellStyle name="Normal 15 4 2" xfId="38586" xr:uid="{00000000-0005-0000-0000-0000B4960000}"/>
    <cellStyle name="Normal 15 5" xfId="38587" xr:uid="{00000000-0005-0000-0000-0000B5960000}"/>
    <cellStyle name="Normal 15 6" xfId="38588" xr:uid="{00000000-0005-0000-0000-0000B6960000}"/>
    <cellStyle name="Normal 15_212990" xfId="38589" xr:uid="{00000000-0005-0000-0000-0000B7960000}"/>
    <cellStyle name="Normal 150" xfId="38590" xr:uid="{00000000-0005-0000-0000-0000B8960000}"/>
    <cellStyle name="Normal 150 2" xfId="38591" xr:uid="{00000000-0005-0000-0000-0000B9960000}"/>
    <cellStyle name="Normal 150 2 2" xfId="38592" xr:uid="{00000000-0005-0000-0000-0000BA960000}"/>
    <cellStyle name="Normal 150 2 2 2" xfId="38593" xr:uid="{00000000-0005-0000-0000-0000BB960000}"/>
    <cellStyle name="Normal 150 2 3" xfId="38594" xr:uid="{00000000-0005-0000-0000-0000BC960000}"/>
    <cellStyle name="Normal 150 2 4" xfId="38595" xr:uid="{00000000-0005-0000-0000-0000BD960000}"/>
    <cellStyle name="Normal 150 3" xfId="38596" xr:uid="{00000000-0005-0000-0000-0000BE960000}"/>
    <cellStyle name="Normal 150 3 2" xfId="38597" xr:uid="{00000000-0005-0000-0000-0000BF960000}"/>
    <cellStyle name="Normal 150 3 2 2" xfId="38598" xr:uid="{00000000-0005-0000-0000-0000C0960000}"/>
    <cellStyle name="Normal 150 3 3" xfId="38599" xr:uid="{00000000-0005-0000-0000-0000C1960000}"/>
    <cellStyle name="Normal 150 3 4" xfId="38600" xr:uid="{00000000-0005-0000-0000-0000C2960000}"/>
    <cellStyle name="Normal 150 4" xfId="38601" xr:uid="{00000000-0005-0000-0000-0000C3960000}"/>
    <cellStyle name="Normal 150 4 2" xfId="38602" xr:uid="{00000000-0005-0000-0000-0000C4960000}"/>
    <cellStyle name="Normal 150 5" xfId="38603" xr:uid="{00000000-0005-0000-0000-0000C5960000}"/>
    <cellStyle name="Normal 150 6" xfId="38604" xr:uid="{00000000-0005-0000-0000-0000C6960000}"/>
    <cellStyle name="Normal 151" xfId="38605" xr:uid="{00000000-0005-0000-0000-0000C7960000}"/>
    <cellStyle name="Normal 151 2" xfId="38606" xr:uid="{00000000-0005-0000-0000-0000C8960000}"/>
    <cellStyle name="Normal 151 2 2" xfId="38607" xr:uid="{00000000-0005-0000-0000-0000C9960000}"/>
    <cellStyle name="Normal 151 2 2 2" xfId="38608" xr:uid="{00000000-0005-0000-0000-0000CA960000}"/>
    <cellStyle name="Normal 151 2 3" xfId="38609" xr:uid="{00000000-0005-0000-0000-0000CB960000}"/>
    <cellStyle name="Normal 151 2 4" xfId="38610" xr:uid="{00000000-0005-0000-0000-0000CC960000}"/>
    <cellStyle name="Normal 151 3" xfId="38611" xr:uid="{00000000-0005-0000-0000-0000CD960000}"/>
    <cellStyle name="Normal 151 3 2" xfId="38612" xr:uid="{00000000-0005-0000-0000-0000CE960000}"/>
    <cellStyle name="Normal 151 3 2 2" xfId="38613" xr:uid="{00000000-0005-0000-0000-0000CF960000}"/>
    <cellStyle name="Normal 151 3 3" xfId="38614" xr:uid="{00000000-0005-0000-0000-0000D0960000}"/>
    <cellStyle name="Normal 151 3 4" xfId="38615" xr:uid="{00000000-0005-0000-0000-0000D1960000}"/>
    <cellStyle name="Normal 151 4" xfId="38616" xr:uid="{00000000-0005-0000-0000-0000D2960000}"/>
    <cellStyle name="Normal 151 4 2" xfId="38617" xr:uid="{00000000-0005-0000-0000-0000D3960000}"/>
    <cellStyle name="Normal 151 5" xfId="38618" xr:uid="{00000000-0005-0000-0000-0000D4960000}"/>
    <cellStyle name="Normal 151 6" xfId="38619" xr:uid="{00000000-0005-0000-0000-0000D5960000}"/>
    <cellStyle name="Normal 152" xfId="38620" xr:uid="{00000000-0005-0000-0000-0000D6960000}"/>
    <cellStyle name="Normal 152 2" xfId="38621" xr:uid="{00000000-0005-0000-0000-0000D7960000}"/>
    <cellStyle name="Normal 152 2 2" xfId="38622" xr:uid="{00000000-0005-0000-0000-0000D8960000}"/>
    <cellStyle name="Normal 152 2 2 2" xfId="38623" xr:uid="{00000000-0005-0000-0000-0000D9960000}"/>
    <cellStyle name="Normal 152 2 3" xfId="38624" xr:uid="{00000000-0005-0000-0000-0000DA960000}"/>
    <cellStyle name="Normal 152 2 4" xfId="38625" xr:uid="{00000000-0005-0000-0000-0000DB960000}"/>
    <cellStyle name="Normal 152 3" xfId="38626" xr:uid="{00000000-0005-0000-0000-0000DC960000}"/>
    <cellStyle name="Normal 152 3 2" xfId="38627" xr:uid="{00000000-0005-0000-0000-0000DD960000}"/>
    <cellStyle name="Normal 152 3 2 2" xfId="38628" xr:uid="{00000000-0005-0000-0000-0000DE960000}"/>
    <cellStyle name="Normal 152 3 3" xfId="38629" xr:uid="{00000000-0005-0000-0000-0000DF960000}"/>
    <cellStyle name="Normal 152 3 4" xfId="38630" xr:uid="{00000000-0005-0000-0000-0000E0960000}"/>
    <cellStyle name="Normal 152 4" xfId="38631" xr:uid="{00000000-0005-0000-0000-0000E1960000}"/>
    <cellStyle name="Normal 152 4 2" xfId="38632" xr:uid="{00000000-0005-0000-0000-0000E2960000}"/>
    <cellStyle name="Normal 152 5" xfId="38633" xr:uid="{00000000-0005-0000-0000-0000E3960000}"/>
    <cellStyle name="Normal 152 6" xfId="38634" xr:uid="{00000000-0005-0000-0000-0000E4960000}"/>
    <cellStyle name="Normal 153" xfId="38635" xr:uid="{00000000-0005-0000-0000-0000E5960000}"/>
    <cellStyle name="Normal 153 2" xfId="38636" xr:uid="{00000000-0005-0000-0000-0000E6960000}"/>
    <cellStyle name="Normal 153 2 2" xfId="38637" xr:uid="{00000000-0005-0000-0000-0000E7960000}"/>
    <cellStyle name="Normal 153 2 2 2" xfId="38638" xr:uid="{00000000-0005-0000-0000-0000E8960000}"/>
    <cellStyle name="Normal 153 2 3" xfId="38639" xr:uid="{00000000-0005-0000-0000-0000E9960000}"/>
    <cellStyle name="Normal 153 2 4" xfId="38640" xr:uid="{00000000-0005-0000-0000-0000EA960000}"/>
    <cellStyle name="Normal 153 3" xfId="38641" xr:uid="{00000000-0005-0000-0000-0000EB960000}"/>
    <cellStyle name="Normal 153 3 2" xfId="38642" xr:uid="{00000000-0005-0000-0000-0000EC960000}"/>
    <cellStyle name="Normal 153 3 2 2" xfId="38643" xr:uid="{00000000-0005-0000-0000-0000ED960000}"/>
    <cellStyle name="Normal 153 3 3" xfId="38644" xr:uid="{00000000-0005-0000-0000-0000EE960000}"/>
    <cellStyle name="Normal 153 3 4" xfId="38645" xr:uid="{00000000-0005-0000-0000-0000EF960000}"/>
    <cellStyle name="Normal 153 4" xfId="38646" xr:uid="{00000000-0005-0000-0000-0000F0960000}"/>
    <cellStyle name="Normal 153 4 2" xfId="38647" xr:uid="{00000000-0005-0000-0000-0000F1960000}"/>
    <cellStyle name="Normal 153 5" xfId="38648" xr:uid="{00000000-0005-0000-0000-0000F2960000}"/>
    <cellStyle name="Normal 153 6" xfId="38649" xr:uid="{00000000-0005-0000-0000-0000F3960000}"/>
    <cellStyle name="Normal 154" xfId="38650" xr:uid="{00000000-0005-0000-0000-0000F4960000}"/>
    <cellStyle name="Normal 154 2" xfId="38651" xr:uid="{00000000-0005-0000-0000-0000F5960000}"/>
    <cellStyle name="Normal 154 2 2" xfId="38652" xr:uid="{00000000-0005-0000-0000-0000F6960000}"/>
    <cellStyle name="Normal 154 2 2 2" xfId="38653" xr:uid="{00000000-0005-0000-0000-0000F7960000}"/>
    <cellStyle name="Normal 154 2 3" xfId="38654" xr:uid="{00000000-0005-0000-0000-0000F8960000}"/>
    <cellStyle name="Normal 154 2 4" xfId="38655" xr:uid="{00000000-0005-0000-0000-0000F9960000}"/>
    <cellStyle name="Normal 154 3" xfId="38656" xr:uid="{00000000-0005-0000-0000-0000FA960000}"/>
    <cellStyle name="Normal 154 3 2" xfId="38657" xr:uid="{00000000-0005-0000-0000-0000FB960000}"/>
    <cellStyle name="Normal 154 3 2 2" xfId="38658" xr:uid="{00000000-0005-0000-0000-0000FC960000}"/>
    <cellStyle name="Normal 154 3 3" xfId="38659" xr:uid="{00000000-0005-0000-0000-0000FD960000}"/>
    <cellStyle name="Normal 154 3 4" xfId="38660" xr:uid="{00000000-0005-0000-0000-0000FE960000}"/>
    <cellStyle name="Normal 154 4" xfId="38661" xr:uid="{00000000-0005-0000-0000-0000FF960000}"/>
    <cellStyle name="Normal 154 4 2" xfId="38662" xr:uid="{00000000-0005-0000-0000-000000970000}"/>
    <cellStyle name="Normal 154 5" xfId="38663" xr:uid="{00000000-0005-0000-0000-000001970000}"/>
    <cellStyle name="Normal 154 6" xfId="38664" xr:uid="{00000000-0005-0000-0000-000002970000}"/>
    <cellStyle name="Normal 155" xfId="38665" xr:uid="{00000000-0005-0000-0000-000003970000}"/>
    <cellStyle name="Normal 155 2" xfId="38666" xr:uid="{00000000-0005-0000-0000-000004970000}"/>
    <cellStyle name="Normal 155 2 2" xfId="38667" xr:uid="{00000000-0005-0000-0000-000005970000}"/>
    <cellStyle name="Normal 155 2 2 2" xfId="38668" xr:uid="{00000000-0005-0000-0000-000006970000}"/>
    <cellStyle name="Normal 155 2 3" xfId="38669" xr:uid="{00000000-0005-0000-0000-000007970000}"/>
    <cellStyle name="Normal 155 2 4" xfId="38670" xr:uid="{00000000-0005-0000-0000-000008970000}"/>
    <cellStyle name="Normal 155 3" xfId="38671" xr:uid="{00000000-0005-0000-0000-000009970000}"/>
    <cellStyle name="Normal 155 3 2" xfId="38672" xr:uid="{00000000-0005-0000-0000-00000A970000}"/>
    <cellStyle name="Normal 155 3 2 2" xfId="38673" xr:uid="{00000000-0005-0000-0000-00000B970000}"/>
    <cellStyle name="Normal 155 3 3" xfId="38674" xr:uid="{00000000-0005-0000-0000-00000C970000}"/>
    <cellStyle name="Normal 155 3 4" xfId="38675" xr:uid="{00000000-0005-0000-0000-00000D970000}"/>
    <cellStyle name="Normal 155 4" xfId="38676" xr:uid="{00000000-0005-0000-0000-00000E970000}"/>
    <cellStyle name="Normal 155 4 2" xfId="38677" xr:uid="{00000000-0005-0000-0000-00000F970000}"/>
    <cellStyle name="Normal 155 5" xfId="38678" xr:uid="{00000000-0005-0000-0000-000010970000}"/>
    <cellStyle name="Normal 155 6" xfId="38679" xr:uid="{00000000-0005-0000-0000-000011970000}"/>
    <cellStyle name="Normal 156" xfId="38680" xr:uid="{00000000-0005-0000-0000-000012970000}"/>
    <cellStyle name="Normal 156 2" xfId="38681" xr:uid="{00000000-0005-0000-0000-000013970000}"/>
    <cellStyle name="Normal 156 2 2" xfId="38682" xr:uid="{00000000-0005-0000-0000-000014970000}"/>
    <cellStyle name="Normal 156 2 2 2" xfId="38683" xr:uid="{00000000-0005-0000-0000-000015970000}"/>
    <cellStyle name="Normal 156 2 3" xfId="38684" xr:uid="{00000000-0005-0000-0000-000016970000}"/>
    <cellStyle name="Normal 156 2 4" xfId="38685" xr:uid="{00000000-0005-0000-0000-000017970000}"/>
    <cellStyle name="Normal 156 3" xfId="38686" xr:uid="{00000000-0005-0000-0000-000018970000}"/>
    <cellStyle name="Normal 156 3 2" xfId="38687" xr:uid="{00000000-0005-0000-0000-000019970000}"/>
    <cellStyle name="Normal 156 3 2 2" xfId="38688" xr:uid="{00000000-0005-0000-0000-00001A970000}"/>
    <cellStyle name="Normal 156 3 3" xfId="38689" xr:uid="{00000000-0005-0000-0000-00001B970000}"/>
    <cellStyle name="Normal 156 3 4" xfId="38690" xr:uid="{00000000-0005-0000-0000-00001C970000}"/>
    <cellStyle name="Normal 156 4" xfId="38691" xr:uid="{00000000-0005-0000-0000-00001D970000}"/>
    <cellStyle name="Normal 156 4 2" xfId="38692" xr:uid="{00000000-0005-0000-0000-00001E970000}"/>
    <cellStyle name="Normal 156 5" xfId="38693" xr:uid="{00000000-0005-0000-0000-00001F970000}"/>
    <cellStyle name="Normal 156 6" xfId="38694" xr:uid="{00000000-0005-0000-0000-000020970000}"/>
    <cellStyle name="Normal 157" xfId="38695" xr:uid="{00000000-0005-0000-0000-000021970000}"/>
    <cellStyle name="Normal 157 2" xfId="38696" xr:uid="{00000000-0005-0000-0000-000022970000}"/>
    <cellStyle name="Normal 157 2 2" xfId="38697" xr:uid="{00000000-0005-0000-0000-000023970000}"/>
    <cellStyle name="Normal 157 2 2 2" xfId="38698" xr:uid="{00000000-0005-0000-0000-000024970000}"/>
    <cellStyle name="Normal 157 2 3" xfId="38699" xr:uid="{00000000-0005-0000-0000-000025970000}"/>
    <cellStyle name="Normal 157 2 4" xfId="38700" xr:uid="{00000000-0005-0000-0000-000026970000}"/>
    <cellStyle name="Normal 157 3" xfId="38701" xr:uid="{00000000-0005-0000-0000-000027970000}"/>
    <cellStyle name="Normal 157 3 2" xfId="38702" xr:uid="{00000000-0005-0000-0000-000028970000}"/>
    <cellStyle name="Normal 157 3 2 2" xfId="38703" xr:uid="{00000000-0005-0000-0000-000029970000}"/>
    <cellStyle name="Normal 157 3 3" xfId="38704" xr:uid="{00000000-0005-0000-0000-00002A970000}"/>
    <cellStyle name="Normal 157 3 4" xfId="38705" xr:uid="{00000000-0005-0000-0000-00002B970000}"/>
    <cellStyle name="Normal 157 4" xfId="38706" xr:uid="{00000000-0005-0000-0000-00002C970000}"/>
    <cellStyle name="Normal 157 4 2" xfId="38707" xr:uid="{00000000-0005-0000-0000-00002D970000}"/>
    <cellStyle name="Normal 157 5" xfId="38708" xr:uid="{00000000-0005-0000-0000-00002E970000}"/>
    <cellStyle name="Normal 157 6" xfId="38709" xr:uid="{00000000-0005-0000-0000-00002F970000}"/>
    <cellStyle name="Normal 158" xfId="38710" xr:uid="{00000000-0005-0000-0000-000030970000}"/>
    <cellStyle name="Normal 158 2" xfId="38711" xr:uid="{00000000-0005-0000-0000-000031970000}"/>
    <cellStyle name="Normal 158 2 2" xfId="38712" xr:uid="{00000000-0005-0000-0000-000032970000}"/>
    <cellStyle name="Normal 158 2 2 2" xfId="38713" xr:uid="{00000000-0005-0000-0000-000033970000}"/>
    <cellStyle name="Normal 158 2 3" xfId="38714" xr:uid="{00000000-0005-0000-0000-000034970000}"/>
    <cellStyle name="Normal 158 2 4" xfId="38715" xr:uid="{00000000-0005-0000-0000-000035970000}"/>
    <cellStyle name="Normal 158 3" xfId="38716" xr:uid="{00000000-0005-0000-0000-000036970000}"/>
    <cellStyle name="Normal 158 3 2" xfId="38717" xr:uid="{00000000-0005-0000-0000-000037970000}"/>
    <cellStyle name="Normal 158 3 2 2" xfId="38718" xr:uid="{00000000-0005-0000-0000-000038970000}"/>
    <cellStyle name="Normal 158 3 3" xfId="38719" xr:uid="{00000000-0005-0000-0000-000039970000}"/>
    <cellStyle name="Normal 158 3 4" xfId="38720" xr:uid="{00000000-0005-0000-0000-00003A970000}"/>
    <cellStyle name="Normal 158 4" xfId="38721" xr:uid="{00000000-0005-0000-0000-00003B970000}"/>
    <cellStyle name="Normal 158 4 2" xfId="38722" xr:uid="{00000000-0005-0000-0000-00003C970000}"/>
    <cellStyle name="Normal 158 5" xfId="38723" xr:uid="{00000000-0005-0000-0000-00003D970000}"/>
    <cellStyle name="Normal 158 6" xfId="38724" xr:uid="{00000000-0005-0000-0000-00003E970000}"/>
    <cellStyle name="Normal 159" xfId="38725" xr:uid="{00000000-0005-0000-0000-00003F970000}"/>
    <cellStyle name="Normal 159 2" xfId="38726" xr:uid="{00000000-0005-0000-0000-000040970000}"/>
    <cellStyle name="Normal 159 2 2" xfId="38727" xr:uid="{00000000-0005-0000-0000-000041970000}"/>
    <cellStyle name="Normal 159 2 2 2" xfId="38728" xr:uid="{00000000-0005-0000-0000-000042970000}"/>
    <cellStyle name="Normal 159 2 3" xfId="38729" xr:uid="{00000000-0005-0000-0000-000043970000}"/>
    <cellStyle name="Normal 159 2 4" xfId="38730" xr:uid="{00000000-0005-0000-0000-000044970000}"/>
    <cellStyle name="Normal 159 3" xfId="38731" xr:uid="{00000000-0005-0000-0000-000045970000}"/>
    <cellStyle name="Normal 159 3 2" xfId="38732" xr:uid="{00000000-0005-0000-0000-000046970000}"/>
    <cellStyle name="Normal 159 3 2 2" xfId="38733" xr:uid="{00000000-0005-0000-0000-000047970000}"/>
    <cellStyle name="Normal 159 3 3" xfId="38734" xr:uid="{00000000-0005-0000-0000-000048970000}"/>
    <cellStyle name="Normal 159 3 4" xfId="38735" xr:uid="{00000000-0005-0000-0000-000049970000}"/>
    <cellStyle name="Normal 159 4" xfId="38736" xr:uid="{00000000-0005-0000-0000-00004A970000}"/>
    <cellStyle name="Normal 159 4 2" xfId="38737" xr:uid="{00000000-0005-0000-0000-00004B970000}"/>
    <cellStyle name="Normal 159 5" xfId="38738" xr:uid="{00000000-0005-0000-0000-00004C970000}"/>
    <cellStyle name="Normal 159 6" xfId="38739" xr:uid="{00000000-0005-0000-0000-00004D970000}"/>
    <cellStyle name="Normal 16" xfId="38740" xr:uid="{00000000-0005-0000-0000-00004E970000}"/>
    <cellStyle name="Normal 16 10" xfId="38741" xr:uid="{00000000-0005-0000-0000-00004F970000}"/>
    <cellStyle name="Normal 16 11" xfId="38742" xr:uid="{00000000-0005-0000-0000-000050970000}"/>
    <cellStyle name="Normal 16 2" xfId="38743" xr:uid="{00000000-0005-0000-0000-000051970000}"/>
    <cellStyle name="Normal 16 2 2" xfId="38744" xr:uid="{00000000-0005-0000-0000-000052970000}"/>
    <cellStyle name="Normal 16 2 3" xfId="38745" xr:uid="{00000000-0005-0000-0000-000053970000}"/>
    <cellStyle name="Normal 16 2 4" xfId="38746" xr:uid="{00000000-0005-0000-0000-000054970000}"/>
    <cellStyle name="Normal 16 2_Acct Review Master" xfId="38747" xr:uid="{00000000-0005-0000-0000-000055970000}"/>
    <cellStyle name="Normal 16 3" xfId="38748" xr:uid="{00000000-0005-0000-0000-000056970000}"/>
    <cellStyle name="Normal 16 3 2" xfId="38749" xr:uid="{00000000-0005-0000-0000-000057970000}"/>
    <cellStyle name="Normal 16 3 2 2" xfId="38750" xr:uid="{00000000-0005-0000-0000-000058970000}"/>
    <cellStyle name="Normal 16 3 2 2 2" xfId="38751" xr:uid="{00000000-0005-0000-0000-000059970000}"/>
    <cellStyle name="Normal 16 3 2 3" xfId="38752" xr:uid="{00000000-0005-0000-0000-00005A970000}"/>
    <cellStyle name="Normal 16 3 2 4" xfId="38753" xr:uid="{00000000-0005-0000-0000-00005B970000}"/>
    <cellStyle name="Normal 16 3 3" xfId="38754" xr:uid="{00000000-0005-0000-0000-00005C970000}"/>
    <cellStyle name="Normal 16 3 3 2" xfId="38755" xr:uid="{00000000-0005-0000-0000-00005D970000}"/>
    <cellStyle name="Normal 16 3 3 2 2" xfId="38756" xr:uid="{00000000-0005-0000-0000-00005E970000}"/>
    <cellStyle name="Normal 16 3 3 3" xfId="38757" xr:uid="{00000000-0005-0000-0000-00005F970000}"/>
    <cellStyle name="Normal 16 3 3 4" xfId="38758" xr:uid="{00000000-0005-0000-0000-000060970000}"/>
    <cellStyle name="Normal 16 3 4" xfId="38759" xr:uid="{00000000-0005-0000-0000-000061970000}"/>
    <cellStyle name="Normal 16 3 4 2" xfId="38760" xr:uid="{00000000-0005-0000-0000-000062970000}"/>
    <cellStyle name="Normal 16 3 5" xfId="38761" xr:uid="{00000000-0005-0000-0000-000063970000}"/>
    <cellStyle name="Normal 16 3 6" xfId="38762" xr:uid="{00000000-0005-0000-0000-000064970000}"/>
    <cellStyle name="Normal 16 3 7" xfId="38763" xr:uid="{00000000-0005-0000-0000-000065970000}"/>
    <cellStyle name="Normal 16 4" xfId="38764" xr:uid="{00000000-0005-0000-0000-000066970000}"/>
    <cellStyle name="Normal 16 5" xfId="38765" xr:uid="{00000000-0005-0000-0000-000067970000}"/>
    <cellStyle name="Normal 16 6" xfId="38766" xr:uid="{00000000-0005-0000-0000-000068970000}"/>
    <cellStyle name="Normal 16 7" xfId="38767" xr:uid="{00000000-0005-0000-0000-000069970000}"/>
    <cellStyle name="Normal 16 8" xfId="38768" xr:uid="{00000000-0005-0000-0000-00006A970000}"/>
    <cellStyle name="Normal 16 9" xfId="38769" xr:uid="{00000000-0005-0000-0000-00006B970000}"/>
    <cellStyle name="Normal 16_212990" xfId="38770" xr:uid="{00000000-0005-0000-0000-00006C970000}"/>
    <cellStyle name="Normal 160" xfId="38771" xr:uid="{00000000-0005-0000-0000-00006D970000}"/>
    <cellStyle name="Normal 160 2" xfId="38772" xr:uid="{00000000-0005-0000-0000-00006E970000}"/>
    <cellStyle name="Normal 160 2 2" xfId="38773" xr:uid="{00000000-0005-0000-0000-00006F970000}"/>
    <cellStyle name="Normal 160 2 2 2" xfId="38774" xr:uid="{00000000-0005-0000-0000-000070970000}"/>
    <cellStyle name="Normal 160 2 3" xfId="38775" xr:uid="{00000000-0005-0000-0000-000071970000}"/>
    <cellStyle name="Normal 160 2 4" xfId="38776" xr:uid="{00000000-0005-0000-0000-000072970000}"/>
    <cellStyle name="Normal 160 3" xfId="38777" xr:uid="{00000000-0005-0000-0000-000073970000}"/>
    <cellStyle name="Normal 160 3 2" xfId="38778" xr:uid="{00000000-0005-0000-0000-000074970000}"/>
    <cellStyle name="Normal 160 3 2 2" xfId="38779" xr:uid="{00000000-0005-0000-0000-000075970000}"/>
    <cellStyle name="Normal 160 3 3" xfId="38780" xr:uid="{00000000-0005-0000-0000-000076970000}"/>
    <cellStyle name="Normal 160 3 4" xfId="38781" xr:uid="{00000000-0005-0000-0000-000077970000}"/>
    <cellStyle name="Normal 160 4" xfId="38782" xr:uid="{00000000-0005-0000-0000-000078970000}"/>
    <cellStyle name="Normal 160 4 2" xfId="38783" xr:uid="{00000000-0005-0000-0000-000079970000}"/>
    <cellStyle name="Normal 160 5" xfId="38784" xr:uid="{00000000-0005-0000-0000-00007A970000}"/>
    <cellStyle name="Normal 160 6" xfId="38785" xr:uid="{00000000-0005-0000-0000-00007B970000}"/>
    <cellStyle name="Normal 161" xfId="38786" xr:uid="{00000000-0005-0000-0000-00007C970000}"/>
    <cellStyle name="Normal 161 2" xfId="38787" xr:uid="{00000000-0005-0000-0000-00007D970000}"/>
    <cellStyle name="Normal 161 2 2" xfId="38788" xr:uid="{00000000-0005-0000-0000-00007E970000}"/>
    <cellStyle name="Normal 161 2 2 2" xfId="38789" xr:uid="{00000000-0005-0000-0000-00007F970000}"/>
    <cellStyle name="Normal 161 2 3" xfId="38790" xr:uid="{00000000-0005-0000-0000-000080970000}"/>
    <cellStyle name="Normal 161 2 4" xfId="38791" xr:uid="{00000000-0005-0000-0000-000081970000}"/>
    <cellStyle name="Normal 161 3" xfId="38792" xr:uid="{00000000-0005-0000-0000-000082970000}"/>
    <cellStyle name="Normal 161 3 2" xfId="38793" xr:uid="{00000000-0005-0000-0000-000083970000}"/>
    <cellStyle name="Normal 161 3 2 2" xfId="38794" xr:uid="{00000000-0005-0000-0000-000084970000}"/>
    <cellStyle name="Normal 161 3 3" xfId="38795" xr:uid="{00000000-0005-0000-0000-000085970000}"/>
    <cellStyle name="Normal 161 3 4" xfId="38796" xr:uid="{00000000-0005-0000-0000-000086970000}"/>
    <cellStyle name="Normal 161 4" xfId="38797" xr:uid="{00000000-0005-0000-0000-000087970000}"/>
    <cellStyle name="Normal 161 4 2" xfId="38798" xr:uid="{00000000-0005-0000-0000-000088970000}"/>
    <cellStyle name="Normal 161 5" xfId="38799" xr:uid="{00000000-0005-0000-0000-000089970000}"/>
    <cellStyle name="Normal 161 6" xfId="38800" xr:uid="{00000000-0005-0000-0000-00008A970000}"/>
    <cellStyle name="Normal 162" xfId="38801" xr:uid="{00000000-0005-0000-0000-00008B970000}"/>
    <cellStyle name="Normal 162 2" xfId="38802" xr:uid="{00000000-0005-0000-0000-00008C970000}"/>
    <cellStyle name="Normal 162 2 2" xfId="38803" xr:uid="{00000000-0005-0000-0000-00008D970000}"/>
    <cellStyle name="Normal 162 2 2 2" xfId="38804" xr:uid="{00000000-0005-0000-0000-00008E970000}"/>
    <cellStyle name="Normal 162 2 3" xfId="38805" xr:uid="{00000000-0005-0000-0000-00008F970000}"/>
    <cellStyle name="Normal 162 2 4" xfId="38806" xr:uid="{00000000-0005-0000-0000-000090970000}"/>
    <cellStyle name="Normal 162 3" xfId="38807" xr:uid="{00000000-0005-0000-0000-000091970000}"/>
    <cellStyle name="Normal 162 3 2" xfId="38808" xr:uid="{00000000-0005-0000-0000-000092970000}"/>
    <cellStyle name="Normal 162 3 2 2" xfId="38809" xr:uid="{00000000-0005-0000-0000-000093970000}"/>
    <cellStyle name="Normal 162 3 3" xfId="38810" xr:uid="{00000000-0005-0000-0000-000094970000}"/>
    <cellStyle name="Normal 162 3 4" xfId="38811" xr:uid="{00000000-0005-0000-0000-000095970000}"/>
    <cellStyle name="Normal 162 4" xfId="38812" xr:uid="{00000000-0005-0000-0000-000096970000}"/>
    <cellStyle name="Normal 162 4 2" xfId="38813" xr:uid="{00000000-0005-0000-0000-000097970000}"/>
    <cellStyle name="Normal 162 5" xfId="38814" xr:uid="{00000000-0005-0000-0000-000098970000}"/>
    <cellStyle name="Normal 162 6" xfId="38815" xr:uid="{00000000-0005-0000-0000-000099970000}"/>
    <cellStyle name="Normal 163" xfId="38816" xr:uid="{00000000-0005-0000-0000-00009A970000}"/>
    <cellStyle name="Normal 163 2" xfId="38817" xr:uid="{00000000-0005-0000-0000-00009B970000}"/>
    <cellStyle name="Normal 163 2 2" xfId="38818" xr:uid="{00000000-0005-0000-0000-00009C970000}"/>
    <cellStyle name="Normal 163 2 2 2" xfId="38819" xr:uid="{00000000-0005-0000-0000-00009D970000}"/>
    <cellStyle name="Normal 163 2 3" xfId="38820" xr:uid="{00000000-0005-0000-0000-00009E970000}"/>
    <cellStyle name="Normal 163 2 4" xfId="38821" xr:uid="{00000000-0005-0000-0000-00009F970000}"/>
    <cellStyle name="Normal 163 3" xfId="38822" xr:uid="{00000000-0005-0000-0000-0000A0970000}"/>
    <cellStyle name="Normal 163 3 2" xfId="38823" xr:uid="{00000000-0005-0000-0000-0000A1970000}"/>
    <cellStyle name="Normal 163 3 2 2" xfId="38824" xr:uid="{00000000-0005-0000-0000-0000A2970000}"/>
    <cellStyle name="Normal 163 3 3" xfId="38825" xr:uid="{00000000-0005-0000-0000-0000A3970000}"/>
    <cellStyle name="Normal 163 3 4" xfId="38826" xr:uid="{00000000-0005-0000-0000-0000A4970000}"/>
    <cellStyle name="Normal 163 4" xfId="38827" xr:uid="{00000000-0005-0000-0000-0000A5970000}"/>
    <cellStyle name="Normal 163 4 2" xfId="38828" xr:uid="{00000000-0005-0000-0000-0000A6970000}"/>
    <cellStyle name="Normal 163 5" xfId="38829" xr:uid="{00000000-0005-0000-0000-0000A7970000}"/>
    <cellStyle name="Normal 163 6" xfId="38830" xr:uid="{00000000-0005-0000-0000-0000A8970000}"/>
    <cellStyle name="Normal 164" xfId="38831" xr:uid="{00000000-0005-0000-0000-0000A9970000}"/>
    <cellStyle name="Normal 164 2" xfId="38832" xr:uid="{00000000-0005-0000-0000-0000AA970000}"/>
    <cellStyle name="Normal 164 2 2" xfId="38833" xr:uid="{00000000-0005-0000-0000-0000AB970000}"/>
    <cellStyle name="Normal 164 2 2 2" xfId="38834" xr:uid="{00000000-0005-0000-0000-0000AC970000}"/>
    <cellStyle name="Normal 164 2 3" xfId="38835" xr:uid="{00000000-0005-0000-0000-0000AD970000}"/>
    <cellStyle name="Normal 164 2 4" xfId="38836" xr:uid="{00000000-0005-0000-0000-0000AE970000}"/>
    <cellStyle name="Normal 164 3" xfId="38837" xr:uid="{00000000-0005-0000-0000-0000AF970000}"/>
    <cellStyle name="Normal 164 3 2" xfId="38838" xr:uid="{00000000-0005-0000-0000-0000B0970000}"/>
    <cellStyle name="Normal 164 3 2 2" xfId="38839" xr:uid="{00000000-0005-0000-0000-0000B1970000}"/>
    <cellStyle name="Normal 164 3 3" xfId="38840" xr:uid="{00000000-0005-0000-0000-0000B2970000}"/>
    <cellStyle name="Normal 164 3 4" xfId="38841" xr:uid="{00000000-0005-0000-0000-0000B3970000}"/>
    <cellStyle name="Normal 164 4" xfId="38842" xr:uid="{00000000-0005-0000-0000-0000B4970000}"/>
    <cellStyle name="Normal 164 4 2" xfId="38843" xr:uid="{00000000-0005-0000-0000-0000B5970000}"/>
    <cellStyle name="Normal 164 5" xfId="38844" xr:uid="{00000000-0005-0000-0000-0000B6970000}"/>
    <cellStyle name="Normal 164 6" xfId="38845" xr:uid="{00000000-0005-0000-0000-0000B7970000}"/>
    <cellStyle name="Normal 165" xfId="38846" xr:uid="{00000000-0005-0000-0000-0000B8970000}"/>
    <cellStyle name="Normal 165 2" xfId="38847" xr:uid="{00000000-0005-0000-0000-0000B9970000}"/>
    <cellStyle name="Normal 165 2 2" xfId="38848" xr:uid="{00000000-0005-0000-0000-0000BA970000}"/>
    <cellStyle name="Normal 165 2 2 2" xfId="38849" xr:uid="{00000000-0005-0000-0000-0000BB970000}"/>
    <cellStyle name="Normal 165 2 3" xfId="38850" xr:uid="{00000000-0005-0000-0000-0000BC970000}"/>
    <cellStyle name="Normal 165 2 4" xfId="38851" xr:uid="{00000000-0005-0000-0000-0000BD970000}"/>
    <cellStyle name="Normal 165 3" xfId="38852" xr:uid="{00000000-0005-0000-0000-0000BE970000}"/>
    <cellStyle name="Normal 165 3 2" xfId="38853" xr:uid="{00000000-0005-0000-0000-0000BF970000}"/>
    <cellStyle name="Normal 165 3 2 2" xfId="38854" xr:uid="{00000000-0005-0000-0000-0000C0970000}"/>
    <cellStyle name="Normal 165 3 3" xfId="38855" xr:uid="{00000000-0005-0000-0000-0000C1970000}"/>
    <cellStyle name="Normal 165 3 4" xfId="38856" xr:uid="{00000000-0005-0000-0000-0000C2970000}"/>
    <cellStyle name="Normal 165 4" xfId="38857" xr:uid="{00000000-0005-0000-0000-0000C3970000}"/>
    <cellStyle name="Normal 165 4 2" xfId="38858" xr:uid="{00000000-0005-0000-0000-0000C4970000}"/>
    <cellStyle name="Normal 165 5" xfId="38859" xr:uid="{00000000-0005-0000-0000-0000C5970000}"/>
    <cellStyle name="Normal 165 6" xfId="38860" xr:uid="{00000000-0005-0000-0000-0000C6970000}"/>
    <cellStyle name="Normal 166" xfId="38861" xr:uid="{00000000-0005-0000-0000-0000C7970000}"/>
    <cellStyle name="Normal 166 2" xfId="38862" xr:uid="{00000000-0005-0000-0000-0000C8970000}"/>
    <cellStyle name="Normal 166 2 2" xfId="38863" xr:uid="{00000000-0005-0000-0000-0000C9970000}"/>
    <cellStyle name="Normal 166 2 2 2" xfId="38864" xr:uid="{00000000-0005-0000-0000-0000CA970000}"/>
    <cellStyle name="Normal 166 2 3" xfId="38865" xr:uid="{00000000-0005-0000-0000-0000CB970000}"/>
    <cellStyle name="Normal 166 2 4" xfId="38866" xr:uid="{00000000-0005-0000-0000-0000CC970000}"/>
    <cellStyle name="Normal 166 3" xfId="38867" xr:uid="{00000000-0005-0000-0000-0000CD970000}"/>
    <cellStyle name="Normal 166 3 2" xfId="38868" xr:uid="{00000000-0005-0000-0000-0000CE970000}"/>
    <cellStyle name="Normal 166 3 2 2" xfId="38869" xr:uid="{00000000-0005-0000-0000-0000CF970000}"/>
    <cellStyle name="Normal 166 3 3" xfId="38870" xr:uid="{00000000-0005-0000-0000-0000D0970000}"/>
    <cellStyle name="Normal 166 3 4" xfId="38871" xr:uid="{00000000-0005-0000-0000-0000D1970000}"/>
    <cellStyle name="Normal 166 4" xfId="38872" xr:uid="{00000000-0005-0000-0000-0000D2970000}"/>
    <cellStyle name="Normal 166 4 2" xfId="38873" xr:uid="{00000000-0005-0000-0000-0000D3970000}"/>
    <cellStyle name="Normal 166 5" xfId="38874" xr:uid="{00000000-0005-0000-0000-0000D4970000}"/>
    <cellStyle name="Normal 166 6" xfId="38875" xr:uid="{00000000-0005-0000-0000-0000D5970000}"/>
    <cellStyle name="Normal 167" xfId="38876" xr:uid="{00000000-0005-0000-0000-0000D6970000}"/>
    <cellStyle name="Normal 167 2" xfId="38877" xr:uid="{00000000-0005-0000-0000-0000D7970000}"/>
    <cellStyle name="Normal 167 2 2" xfId="38878" xr:uid="{00000000-0005-0000-0000-0000D8970000}"/>
    <cellStyle name="Normal 167 2 2 2" xfId="38879" xr:uid="{00000000-0005-0000-0000-0000D9970000}"/>
    <cellStyle name="Normal 167 2 3" xfId="38880" xr:uid="{00000000-0005-0000-0000-0000DA970000}"/>
    <cellStyle name="Normal 167 2 4" xfId="38881" xr:uid="{00000000-0005-0000-0000-0000DB970000}"/>
    <cellStyle name="Normal 167 3" xfId="38882" xr:uid="{00000000-0005-0000-0000-0000DC970000}"/>
    <cellStyle name="Normal 167 3 2" xfId="38883" xr:uid="{00000000-0005-0000-0000-0000DD970000}"/>
    <cellStyle name="Normal 167 3 2 2" xfId="38884" xr:uid="{00000000-0005-0000-0000-0000DE970000}"/>
    <cellStyle name="Normal 167 3 3" xfId="38885" xr:uid="{00000000-0005-0000-0000-0000DF970000}"/>
    <cellStyle name="Normal 167 3 4" xfId="38886" xr:uid="{00000000-0005-0000-0000-0000E0970000}"/>
    <cellStyle name="Normal 167 4" xfId="38887" xr:uid="{00000000-0005-0000-0000-0000E1970000}"/>
    <cellStyle name="Normal 167 4 2" xfId="38888" xr:uid="{00000000-0005-0000-0000-0000E2970000}"/>
    <cellStyle name="Normal 167 5" xfId="38889" xr:uid="{00000000-0005-0000-0000-0000E3970000}"/>
    <cellStyle name="Normal 167 6" xfId="38890" xr:uid="{00000000-0005-0000-0000-0000E4970000}"/>
    <cellStyle name="Normal 168" xfId="38891" xr:uid="{00000000-0005-0000-0000-0000E5970000}"/>
    <cellStyle name="Normal 168 2" xfId="38892" xr:uid="{00000000-0005-0000-0000-0000E6970000}"/>
    <cellStyle name="Normal 168 2 2" xfId="38893" xr:uid="{00000000-0005-0000-0000-0000E7970000}"/>
    <cellStyle name="Normal 168 2 2 2" xfId="38894" xr:uid="{00000000-0005-0000-0000-0000E8970000}"/>
    <cellStyle name="Normal 168 2 3" xfId="38895" xr:uid="{00000000-0005-0000-0000-0000E9970000}"/>
    <cellStyle name="Normal 168 2 4" xfId="38896" xr:uid="{00000000-0005-0000-0000-0000EA970000}"/>
    <cellStyle name="Normal 168 3" xfId="38897" xr:uid="{00000000-0005-0000-0000-0000EB970000}"/>
    <cellStyle name="Normal 168 3 2" xfId="38898" xr:uid="{00000000-0005-0000-0000-0000EC970000}"/>
    <cellStyle name="Normal 168 3 2 2" xfId="38899" xr:uid="{00000000-0005-0000-0000-0000ED970000}"/>
    <cellStyle name="Normal 168 3 3" xfId="38900" xr:uid="{00000000-0005-0000-0000-0000EE970000}"/>
    <cellStyle name="Normal 168 3 4" xfId="38901" xr:uid="{00000000-0005-0000-0000-0000EF970000}"/>
    <cellStyle name="Normal 168 4" xfId="38902" xr:uid="{00000000-0005-0000-0000-0000F0970000}"/>
    <cellStyle name="Normal 168 4 2" xfId="38903" xr:uid="{00000000-0005-0000-0000-0000F1970000}"/>
    <cellStyle name="Normal 168 5" xfId="38904" xr:uid="{00000000-0005-0000-0000-0000F2970000}"/>
    <cellStyle name="Normal 168 6" xfId="38905" xr:uid="{00000000-0005-0000-0000-0000F3970000}"/>
    <cellStyle name="Normal 169" xfId="38906" xr:uid="{00000000-0005-0000-0000-0000F4970000}"/>
    <cellStyle name="Normal 169 2" xfId="38907" xr:uid="{00000000-0005-0000-0000-0000F5970000}"/>
    <cellStyle name="Normal 169 2 2" xfId="38908" xr:uid="{00000000-0005-0000-0000-0000F6970000}"/>
    <cellStyle name="Normal 169 2 2 2" xfId="38909" xr:uid="{00000000-0005-0000-0000-0000F7970000}"/>
    <cellStyle name="Normal 169 2 3" xfId="38910" xr:uid="{00000000-0005-0000-0000-0000F8970000}"/>
    <cellStyle name="Normal 169 2 4" xfId="38911" xr:uid="{00000000-0005-0000-0000-0000F9970000}"/>
    <cellStyle name="Normal 169 3" xfId="38912" xr:uid="{00000000-0005-0000-0000-0000FA970000}"/>
    <cellStyle name="Normal 169 3 2" xfId="38913" xr:uid="{00000000-0005-0000-0000-0000FB970000}"/>
    <cellStyle name="Normal 169 3 2 2" xfId="38914" xr:uid="{00000000-0005-0000-0000-0000FC970000}"/>
    <cellStyle name="Normal 169 3 3" xfId="38915" xr:uid="{00000000-0005-0000-0000-0000FD970000}"/>
    <cellStyle name="Normal 169 3 4" xfId="38916" xr:uid="{00000000-0005-0000-0000-0000FE970000}"/>
    <cellStyle name="Normal 169 4" xfId="38917" xr:uid="{00000000-0005-0000-0000-0000FF970000}"/>
    <cellStyle name="Normal 169 4 2" xfId="38918" xr:uid="{00000000-0005-0000-0000-000000980000}"/>
    <cellStyle name="Normal 169 5" xfId="38919" xr:uid="{00000000-0005-0000-0000-000001980000}"/>
    <cellStyle name="Normal 169 6" xfId="38920" xr:uid="{00000000-0005-0000-0000-000002980000}"/>
    <cellStyle name="Normal 17" xfId="38921" xr:uid="{00000000-0005-0000-0000-000003980000}"/>
    <cellStyle name="Normal 17 2" xfId="38922" xr:uid="{00000000-0005-0000-0000-000004980000}"/>
    <cellStyle name="Normal 17 2 2" xfId="38923" xr:uid="{00000000-0005-0000-0000-000005980000}"/>
    <cellStyle name="Normal 17 3" xfId="38924" xr:uid="{00000000-0005-0000-0000-000006980000}"/>
    <cellStyle name="Normal 17 3 2" xfId="38925" xr:uid="{00000000-0005-0000-0000-000007980000}"/>
    <cellStyle name="Normal 17 3 2 2" xfId="38926" xr:uid="{00000000-0005-0000-0000-000008980000}"/>
    <cellStyle name="Normal 17 3 2 2 2" xfId="38927" xr:uid="{00000000-0005-0000-0000-000009980000}"/>
    <cellStyle name="Normal 17 3 2 3" xfId="38928" xr:uid="{00000000-0005-0000-0000-00000A980000}"/>
    <cellStyle name="Normal 17 3 2 4" xfId="38929" xr:uid="{00000000-0005-0000-0000-00000B980000}"/>
    <cellStyle name="Normal 17 3 3" xfId="38930" xr:uid="{00000000-0005-0000-0000-00000C980000}"/>
    <cellStyle name="Normal 17 3 3 2" xfId="38931" xr:uid="{00000000-0005-0000-0000-00000D980000}"/>
    <cellStyle name="Normal 17 3 3 2 2" xfId="38932" xr:uid="{00000000-0005-0000-0000-00000E980000}"/>
    <cellStyle name="Normal 17 3 3 3" xfId="38933" xr:uid="{00000000-0005-0000-0000-00000F980000}"/>
    <cellStyle name="Normal 17 3 3 4" xfId="38934" xr:uid="{00000000-0005-0000-0000-000010980000}"/>
    <cellStyle name="Normal 17 3 4" xfId="38935" xr:uid="{00000000-0005-0000-0000-000011980000}"/>
    <cellStyle name="Normal 17 3 4 2" xfId="38936" xr:uid="{00000000-0005-0000-0000-000012980000}"/>
    <cellStyle name="Normal 17 3 5" xfId="38937" xr:uid="{00000000-0005-0000-0000-000013980000}"/>
    <cellStyle name="Normal 17 3 6" xfId="38938" xr:uid="{00000000-0005-0000-0000-000014980000}"/>
    <cellStyle name="Normal 17 3 7" xfId="38939" xr:uid="{00000000-0005-0000-0000-000015980000}"/>
    <cellStyle name="Normal 17 4" xfId="38940" xr:uid="{00000000-0005-0000-0000-000016980000}"/>
    <cellStyle name="Normal 17 5" xfId="38941" xr:uid="{00000000-0005-0000-0000-000017980000}"/>
    <cellStyle name="Normal 17_Acct Review Master" xfId="38942" xr:uid="{00000000-0005-0000-0000-000018980000}"/>
    <cellStyle name="Normal 170" xfId="38943" xr:uid="{00000000-0005-0000-0000-000019980000}"/>
    <cellStyle name="Normal 170 2" xfId="38944" xr:uid="{00000000-0005-0000-0000-00001A980000}"/>
    <cellStyle name="Normal 170 2 2" xfId="38945" xr:uid="{00000000-0005-0000-0000-00001B980000}"/>
    <cellStyle name="Normal 170 2 2 2" xfId="38946" xr:uid="{00000000-0005-0000-0000-00001C980000}"/>
    <cellStyle name="Normal 170 2 3" xfId="38947" xr:uid="{00000000-0005-0000-0000-00001D980000}"/>
    <cellStyle name="Normal 170 2 4" xfId="38948" xr:uid="{00000000-0005-0000-0000-00001E980000}"/>
    <cellStyle name="Normal 170 3" xfId="38949" xr:uid="{00000000-0005-0000-0000-00001F980000}"/>
    <cellStyle name="Normal 170 3 2" xfId="38950" xr:uid="{00000000-0005-0000-0000-000020980000}"/>
    <cellStyle name="Normal 170 3 2 2" xfId="38951" xr:uid="{00000000-0005-0000-0000-000021980000}"/>
    <cellStyle name="Normal 170 3 3" xfId="38952" xr:uid="{00000000-0005-0000-0000-000022980000}"/>
    <cellStyle name="Normal 170 3 4" xfId="38953" xr:uid="{00000000-0005-0000-0000-000023980000}"/>
    <cellStyle name="Normal 170 4" xfId="38954" xr:uid="{00000000-0005-0000-0000-000024980000}"/>
    <cellStyle name="Normal 170 4 2" xfId="38955" xr:uid="{00000000-0005-0000-0000-000025980000}"/>
    <cellStyle name="Normal 170 5" xfId="38956" xr:uid="{00000000-0005-0000-0000-000026980000}"/>
    <cellStyle name="Normal 170 6" xfId="38957" xr:uid="{00000000-0005-0000-0000-000027980000}"/>
    <cellStyle name="Normal 171" xfId="38958" xr:uid="{00000000-0005-0000-0000-000028980000}"/>
    <cellStyle name="Normal 171 2" xfId="38959" xr:uid="{00000000-0005-0000-0000-000029980000}"/>
    <cellStyle name="Normal 171 2 2" xfId="38960" xr:uid="{00000000-0005-0000-0000-00002A980000}"/>
    <cellStyle name="Normal 171 2 2 2" xfId="38961" xr:uid="{00000000-0005-0000-0000-00002B980000}"/>
    <cellStyle name="Normal 171 2 3" xfId="38962" xr:uid="{00000000-0005-0000-0000-00002C980000}"/>
    <cellStyle name="Normal 171 2 4" xfId="38963" xr:uid="{00000000-0005-0000-0000-00002D980000}"/>
    <cellStyle name="Normal 171 3" xfId="38964" xr:uid="{00000000-0005-0000-0000-00002E980000}"/>
    <cellStyle name="Normal 171 3 2" xfId="38965" xr:uid="{00000000-0005-0000-0000-00002F980000}"/>
    <cellStyle name="Normal 171 3 2 2" xfId="38966" xr:uid="{00000000-0005-0000-0000-000030980000}"/>
    <cellStyle name="Normal 171 3 3" xfId="38967" xr:uid="{00000000-0005-0000-0000-000031980000}"/>
    <cellStyle name="Normal 171 3 4" xfId="38968" xr:uid="{00000000-0005-0000-0000-000032980000}"/>
    <cellStyle name="Normal 171 4" xfId="38969" xr:uid="{00000000-0005-0000-0000-000033980000}"/>
    <cellStyle name="Normal 171 4 2" xfId="38970" xr:uid="{00000000-0005-0000-0000-000034980000}"/>
    <cellStyle name="Normal 171 5" xfId="38971" xr:uid="{00000000-0005-0000-0000-000035980000}"/>
    <cellStyle name="Normal 171 6" xfId="38972" xr:uid="{00000000-0005-0000-0000-000036980000}"/>
    <cellStyle name="Normal 172" xfId="38973" xr:uid="{00000000-0005-0000-0000-000037980000}"/>
    <cellStyle name="Normal 172 2" xfId="38974" xr:uid="{00000000-0005-0000-0000-000038980000}"/>
    <cellStyle name="Normal 172 2 2" xfId="38975" xr:uid="{00000000-0005-0000-0000-000039980000}"/>
    <cellStyle name="Normal 172 2 2 2" xfId="38976" xr:uid="{00000000-0005-0000-0000-00003A980000}"/>
    <cellStyle name="Normal 172 2 3" xfId="38977" xr:uid="{00000000-0005-0000-0000-00003B980000}"/>
    <cellStyle name="Normal 172 2 4" xfId="38978" xr:uid="{00000000-0005-0000-0000-00003C980000}"/>
    <cellStyle name="Normal 172 3" xfId="38979" xr:uid="{00000000-0005-0000-0000-00003D980000}"/>
    <cellStyle name="Normal 172 3 2" xfId="38980" xr:uid="{00000000-0005-0000-0000-00003E980000}"/>
    <cellStyle name="Normal 172 3 2 2" xfId="38981" xr:uid="{00000000-0005-0000-0000-00003F980000}"/>
    <cellStyle name="Normal 172 3 3" xfId="38982" xr:uid="{00000000-0005-0000-0000-000040980000}"/>
    <cellStyle name="Normal 172 3 4" xfId="38983" xr:uid="{00000000-0005-0000-0000-000041980000}"/>
    <cellStyle name="Normal 172 4" xfId="38984" xr:uid="{00000000-0005-0000-0000-000042980000}"/>
    <cellStyle name="Normal 172 4 2" xfId="38985" xr:uid="{00000000-0005-0000-0000-000043980000}"/>
    <cellStyle name="Normal 172 5" xfId="38986" xr:uid="{00000000-0005-0000-0000-000044980000}"/>
    <cellStyle name="Normal 172 6" xfId="38987" xr:uid="{00000000-0005-0000-0000-000045980000}"/>
    <cellStyle name="Normal 173" xfId="38988" xr:uid="{00000000-0005-0000-0000-000046980000}"/>
    <cellStyle name="Normal 173 2" xfId="38989" xr:uid="{00000000-0005-0000-0000-000047980000}"/>
    <cellStyle name="Normal 173 2 2" xfId="38990" xr:uid="{00000000-0005-0000-0000-000048980000}"/>
    <cellStyle name="Normal 173 2 2 2" xfId="38991" xr:uid="{00000000-0005-0000-0000-000049980000}"/>
    <cellStyle name="Normal 173 2 3" xfId="38992" xr:uid="{00000000-0005-0000-0000-00004A980000}"/>
    <cellStyle name="Normal 173 2 4" xfId="38993" xr:uid="{00000000-0005-0000-0000-00004B980000}"/>
    <cellStyle name="Normal 173 3" xfId="38994" xr:uid="{00000000-0005-0000-0000-00004C980000}"/>
    <cellStyle name="Normal 173 3 2" xfId="38995" xr:uid="{00000000-0005-0000-0000-00004D980000}"/>
    <cellStyle name="Normal 173 3 2 2" xfId="38996" xr:uid="{00000000-0005-0000-0000-00004E980000}"/>
    <cellStyle name="Normal 173 3 3" xfId="38997" xr:uid="{00000000-0005-0000-0000-00004F980000}"/>
    <cellStyle name="Normal 173 3 4" xfId="38998" xr:uid="{00000000-0005-0000-0000-000050980000}"/>
    <cellStyle name="Normal 173 4" xfId="38999" xr:uid="{00000000-0005-0000-0000-000051980000}"/>
    <cellStyle name="Normal 173 4 2" xfId="39000" xr:uid="{00000000-0005-0000-0000-000052980000}"/>
    <cellStyle name="Normal 173 5" xfId="39001" xr:uid="{00000000-0005-0000-0000-000053980000}"/>
    <cellStyle name="Normal 173 6" xfId="39002" xr:uid="{00000000-0005-0000-0000-000054980000}"/>
    <cellStyle name="Normal 174" xfId="39003" xr:uid="{00000000-0005-0000-0000-000055980000}"/>
    <cellStyle name="Normal 174 2" xfId="39004" xr:uid="{00000000-0005-0000-0000-000056980000}"/>
    <cellStyle name="Normal 174 2 2" xfId="39005" xr:uid="{00000000-0005-0000-0000-000057980000}"/>
    <cellStyle name="Normal 174 2 2 2" xfId="39006" xr:uid="{00000000-0005-0000-0000-000058980000}"/>
    <cellStyle name="Normal 174 2 3" xfId="39007" xr:uid="{00000000-0005-0000-0000-000059980000}"/>
    <cellStyle name="Normal 174 2 4" xfId="39008" xr:uid="{00000000-0005-0000-0000-00005A980000}"/>
    <cellStyle name="Normal 174 3" xfId="39009" xr:uid="{00000000-0005-0000-0000-00005B980000}"/>
    <cellStyle name="Normal 174 3 2" xfId="39010" xr:uid="{00000000-0005-0000-0000-00005C980000}"/>
    <cellStyle name="Normal 174 3 2 2" xfId="39011" xr:uid="{00000000-0005-0000-0000-00005D980000}"/>
    <cellStyle name="Normal 174 3 3" xfId="39012" xr:uid="{00000000-0005-0000-0000-00005E980000}"/>
    <cellStyle name="Normal 174 3 4" xfId="39013" xr:uid="{00000000-0005-0000-0000-00005F980000}"/>
    <cellStyle name="Normal 174 4" xfId="39014" xr:uid="{00000000-0005-0000-0000-000060980000}"/>
    <cellStyle name="Normal 174 4 2" xfId="39015" xr:uid="{00000000-0005-0000-0000-000061980000}"/>
    <cellStyle name="Normal 174 5" xfId="39016" xr:uid="{00000000-0005-0000-0000-000062980000}"/>
    <cellStyle name="Normal 174 6" xfId="39017" xr:uid="{00000000-0005-0000-0000-000063980000}"/>
    <cellStyle name="Normal 175" xfId="39018" xr:uid="{00000000-0005-0000-0000-000064980000}"/>
    <cellStyle name="Normal 175 2" xfId="39019" xr:uid="{00000000-0005-0000-0000-000065980000}"/>
    <cellStyle name="Normal 175 2 2" xfId="39020" xr:uid="{00000000-0005-0000-0000-000066980000}"/>
    <cellStyle name="Normal 175 2 2 2" xfId="39021" xr:uid="{00000000-0005-0000-0000-000067980000}"/>
    <cellStyle name="Normal 175 2 3" xfId="39022" xr:uid="{00000000-0005-0000-0000-000068980000}"/>
    <cellStyle name="Normal 175 2 4" xfId="39023" xr:uid="{00000000-0005-0000-0000-000069980000}"/>
    <cellStyle name="Normal 175 3" xfId="39024" xr:uid="{00000000-0005-0000-0000-00006A980000}"/>
    <cellStyle name="Normal 175 3 2" xfId="39025" xr:uid="{00000000-0005-0000-0000-00006B980000}"/>
    <cellStyle name="Normal 175 3 2 2" xfId="39026" xr:uid="{00000000-0005-0000-0000-00006C980000}"/>
    <cellStyle name="Normal 175 3 3" xfId="39027" xr:uid="{00000000-0005-0000-0000-00006D980000}"/>
    <cellStyle name="Normal 175 3 4" xfId="39028" xr:uid="{00000000-0005-0000-0000-00006E980000}"/>
    <cellStyle name="Normal 175 4" xfId="39029" xr:uid="{00000000-0005-0000-0000-00006F980000}"/>
    <cellStyle name="Normal 175 4 2" xfId="39030" xr:uid="{00000000-0005-0000-0000-000070980000}"/>
    <cellStyle name="Normal 175 5" xfId="39031" xr:uid="{00000000-0005-0000-0000-000071980000}"/>
    <cellStyle name="Normal 175 6" xfId="39032" xr:uid="{00000000-0005-0000-0000-000072980000}"/>
    <cellStyle name="Normal 176" xfId="39033" xr:uid="{00000000-0005-0000-0000-000073980000}"/>
    <cellStyle name="Normal 176 2" xfId="39034" xr:uid="{00000000-0005-0000-0000-000074980000}"/>
    <cellStyle name="Normal 176 2 2" xfId="39035" xr:uid="{00000000-0005-0000-0000-000075980000}"/>
    <cellStyle name="Normal 176 2 2 2" xfId="39036" xr:uid="{00000000-0005-0000-0000-000076980000}"/>
    <cellStyle name="Normal 176 2 3" xfId="39037" xr:uid="{00000000-0005-0000-0000-000077980000}"/>
    <cellStyle name="Normal 176 2 4" xfId="39038" xr:uid="{00000000-0005-0000-0000-000078980000}"/>
    <cellStyle name="Normal 176 3" xfId="39039" xr:uid="{00000000-0005-0000-0000-000079980000}"/>
    <cellStyle name="Normal 176 3 2" xfId="39040" xr:uid="{00000000-0005-0000-0000-00007A980000}"/>
    <cellStyle name="Normal 176 3 2 2" xfId="39041" xr:uid="{00000000-0005-0000-0000-00007B980000}"/>
    <cellStyle name="Normal 176 3 3" xfId="39042" xr:uid="{00000000-0005-0000-0000-00007C980000}"/>
    <cellStyle name="Normal 176 3 4" xfId="39043" xr:uid="{00000000-0005-0000-0000-00007D980000}"/>
    <cellStyle name="Normal 176 4" xfId="39044" xr:uid="{00000000-0005-0000-0000-00007E980000}"/>
    <cellStyle name="Normal 176 4 2" xfId="39045" xr:uid="{00000000-0005-0000-0000-00007F980000}"/>
    <cellStyle name="Normal 176 5" xfId="39046" xr:uid="{00000000-0005-0000-0000-000080980000}"/>
    <cellStyle name="Normal 176 6" xfId="39047" xr:uid="{00000000-0005-0000-0000-000081980000}"/>
    <cellStyle name="Normal 177" xfId="39048" xr:uid="{00000000-0005-0000-0000-000082980000}"/>
    <cellStyle name="Normal 177 2" xfId="39049" xr:uid="{00000000-0005-0000-0000-000083980000}"/>
    <cellStyle name="Normal 177 2 2" xfId="39050" xr:uid="{00000000-0005-0000-0000-000084980000}"/>
    <cellStyle name="Normal 177 2 2 2" xfId="39051" xr:uid="{00000000-0005-0000-0000-000085980000}"/>
    <cellStyle name="Normal 177 2 3" xfId="39052" xr:uid="{00000000-0005-0000-0000-000086980000}"/>
    <cellStyle name="Normal 177 2 4" xfId="39053" xr:uid="{00000000-0005-0000-0000-000087980000}"/>
    <cellStyle name="Normal 177 3" xfId="39054" xr:uid="{00000000-0005-0000-0000-000088980000}"/>
    <cellStyle name="Normal 177 3 2" xfId="39055" xr:uid="{00000000-0005-0000-0000-000089980000}"/>
    <cellStyle name="Normal 177 3 2 2" xfId="39056" xr:uid="{00000000-0005-0000-0000-00008A980000}"/>
    <cellStyle name="Normal 177 3 3" xfId="39057" xr:uid="{00000000-0005-0000-0000-00008B980000}"/>
    <cellStyle name="Normal 177 3 4" xfId="39058" xr:uid="{00000000-0005-0000-0000-00008C980000}"/>
    <cellStyle name="Normal 177 4" xfId="39059" xr:uid="{00000000-0005-0000-0000-00008D980000}"/>
    <cellStyle name="Normal 177 4 2" xfId="39060" xr:uid="{00000000-0005-0000-0000-00008E980000}"/>
    <cellStyle name="Normal 177 5" xfId="39061" xr:uid="{00000000-0005-0000-0000-00008F980000}"/>
    <cellStyle name="Normal 177 6" xfId="39062" xr:uid="{00000000-0005-0000-0000-000090980000}"/>
    <cellStyle name="Normal 178" xfId="39063" xr:uid="{00000000-0005-0000-0000-000091980000}"/>
    <cellStyle name="Normal 178 2" xfId="39064" xr:uid="{00000000-0005-0000-0000-000092980000}"/>
    <cellStyle name="Normal 178 2 2" xfId="39065" xr:uid="{00000000-0005-0000-0000-000093980000}"/>
    <cellStyle name="Normal 178 2 2 2" xfId="39066" xr:uid="{00000000-0005-0000-0000-000094980000}"/>
    <cellStyle name="Normal 178 2 3" xfId="39067" xr:uid="{00000000-0005-0000-0000-000095980000}"/>
    <cellStyle name="Normal 178 2 4" xfId="39068" xr:uid="{00000000-0005-0000-0000-000096980000}"/>
    <cellStyle name="Normal 178 3" xfId="39069" xr:uid="{00000000-0005-0000-0000-000097980000}"/>
    <cellStyle name="Normal 178 3 2" xfId="39070" xr:uid="{00000000-0005-0000-0000-000098980000}"/>
    <cellStyle name="Normal 178 3 2 2" xfId="39071" xr:uid="{00000000-0005-0000-0000-000099980000}"/>
    <cellStyle name="Normal 178 3 3" xfId="39072" xr:uid="{00000000-0005-0000-0000-00009A980000}"/>
    <cellStyle name="Normal 178 3 4" xfId="39073" xr:uid="{00000000-0005-0000-0000-00009B980000}"/>
    <cellStyle name="Normal 178 4" xfId="39074" xr:uid="{00000000-0005-0000-0000-00009C980000}"/>
    <cellStyle name="Normal 178 4 2" xfId="39075" xr:uid="{00000000-0005-0000-0000-00009D980000}"/>
    <cellStyle name="Normal 178 5" xfId="39076" xr:uid="{00000000-0005-0000-0000-00009E980000}"/>
    <cellStyle name="Normal 178 6" xfId="39077" xr:uid="{00000000-0005-0000-0000-00009F980000}"/>
    <cellStyle name="Normal 179" xfId="39078" xr:uid="{00000000-0005-0000-0000-0000A0980000}"/>
    <cellStyle name="Normal 179 2" xfId="39079" xr:uid="{00000000-0005-0000-0000-0000A1980000}"/>
    <cellStyle name="Normal 179 2 2" xfId="39080" xr:uid="{00000000-0005-0000-0000-0000A2980000}"/>
    <cellStyle name="Normal 179 2 2 2" xfId="39081" xr:uid="{00000000-0005-0000-0000-0000A3980000}"/>
    <cellStyle name="Normal 179 2 3" xfId="39082" xr:uid="{00000000-0005-0000-0000-0000A4980000}"/>
    <cellStyle name="Normal 179 2 4" xfId="39083" xr:uid="{00000000-0005-0000-0000-0000A5980000}"/>
    <cellStyle name="Normal 179 3" xfId="39084" xr:uid="{00000000-0005-0000-0000-0000A6980000}"/>
    <cellStyle name="Normal 179 3 2" xfId="39085" xr:uid="{00000000-0005-0000-0000-0000A7980000}"/>
    <cellStyle name="Normal 179 3 2 2" xfId="39086" xr:uid="{00000000-0005-0000-0000-0000A8980000}"/>
    <cellStyle name="Normal 179 3 3" xfId="39087" xr:uid="{00000000-0005-0000-0000-0000A9980000}"/>
    <cellStyle name="Normal 179 3 4" xfId="39088" xr:uid="{00000000-0005-0000-0000-0000AA980000}"/>
    <cellStyle name="Normal 179 4" xfId="39089" xr:uid="{00000000-0005-0000-0000-0000AB980000}"/>
    <cellStyle name="Normal 179 4 2" xfId="39090" xr:uid="{00000000-0005-0000-0000-0000AC980000}"/>
    <cellStyle name="Normal 179 5" xfId="39091" xr:uid="{00000000-0005-0000-0000-0000AD980000}"/>
    <cellStyle name="Normal 179 6" xfId="39092" xr:uid="{00000000-0005-0000-0000-0000AE980000}"/>
    <cellStyle name="Normal 18" xfId="39093" xr:uid="{00000000-0005-0000-0000-0000AF980000}"/>
    <cellStyle name="Normal 18 2" xfId="39094" xr:uid="{00000000-0005-0000-0000-0000B0980000}"/>
    <cellStyle name="Normal 18 2 2" xfId="39095" xr:uid="{00000000-0005-0000-0000-0000B1980000}"/>
    <cellStyle name="Normal 18 3" xfId="39096" xr:uid="{00000000-0005-0000-0000-0000B2980000}"/>
    <cellStyle name="Normal 18 3 2" xfId="39097" xr:uid="{00000000-0005-0000-0000-0000B3980000}"/>
    <cellStyle name="Normal 18 3 2 2" xfId="39098" xr:uid="{00000000-0005-0000-0000-0000B4980000}"/>
    <cellStyle name="Normal 18 3 2 2 2" xfId="39099" xr:uid="{00000000-0005-0000-0000-0000B5980000}"/>
    <cellStyle name="Normal 18 3 2 3" xfId="39100" xr:uid="{00000000-0005-0000-0000-0000B6980000}"/>
    <cellStyle name="Normal 18 3 2 4" xfId="39101" xr:uid="{00000000-0005-0000-0000-0000B7980000}"/>
    <cellStyle name="Normal 18 3 3" xfId="39102" xr:uid="{00000000-0005-0000-0000-0000B8980000}"/>
    <cellStyle name="Normal 18 3 3 2" xfId="39103" xr:uid="{00000000-0005-0000-0000-0000B9980000}"/>
    <cellStyle name="Normal 18 3 3 2 2" xfId="39104" xr:uid="{00000000-0005-0000-0000-0000BA980000}"/>
    <cellStyle name="Normal 18 3 3 3" xfId="39105" xr:uid="{00000000-0005-0000-0000-0000BB980000}"/>
    <cellStyle name="Normal 18 3 3 4" xfId="39106" xr:uid="{00000000-0005-0000-0000-0000BC980000}"/>
    <cellStyle name="Normal 18 3 4" xfId="39107" xr:uid="{00000000-0005-0000-0000-0000BD980000}"/>
    <cellStyle name="Normal 18 3 4 2" xfId="39108" xr:uid="{00000000-0005-0000-0000-0000BE980000}"/>
    <cellStyle name="Normal 18 3 5" xfId="39109" xr:uid="{00000000-0005-0000-0000-0000BF980000}"/>
    <cellStyle name="Normal 18 3 6" xfId="39110" xr:uid="{00000000-0005-0000-0000-0000C0980000}"/>
    <cellStyle name="Normal 18 3 7" xfId="39111" xr:uid="{00000000-0005-0000-0000-0000C1980000}"/>
    <cellStyle name="Normal 18 4" xfId="39112" xr:uid="{00000000-0005-0000-0000-0000C2980000}"/>
    <cellStyle name="Normal 18 5" xfId="39113" xr:uid="{00000000-0005-0000-0000-0000C3980000}"/>
    <cellStyle name="Normal 18 6" xfId="39114" xr:uid="{00000000-0005-0000-0000-0000C4980000}"/>
    <cellStyle name="Normal 18_Acct Review Master" xfId="39115" xr:uid="{00000000-0005-0000-0000-0000C5980000}"/>
    <cellStyle name="Normal 180" xfId="39116" xr:uid="{00000000-0005-0000-0000-0000C6980000}"/>
    <cellStyle name="Normal 180 2" xfId="39117" xr:uid="{00000000-0005-0000-0000-0000C7980000}"/>
    <cellStyle name="Normal 180 2 2" xfId="39118" xr:uid="{00000000-0005-0000-0000-0000C8980000}"/>
    <cellStyle name="Normal 180 2 2 2" xfId="39119" xr:uid="{00000000-0005-0000-0000-0000C9980000}"/>
    <cellStyle name="Normal 180 2 3" xfId="39120" xr:uid="{00000000-0005-0000-0000-0000CA980000}"/>
    <cellStyle name="Normal 180 2 4" xfId="39121" xr:uid="{00000000-0005-0000-0000-0000CB980000}"/>
    <cellStyle name="Normal 180 3" xfId="39122" xr:uid="{00000000-0005-0000-0000-0000CC980000}"/>
    <cellStyle name="Normal 180 3 2" xfId="39123" xr:uid="{00000000-0005-0000-0000-0000CD980000}"/>
    <cellStyle name="Normal 180 3 2 2" xfId="39124" xr:uid="{00000000-0005-0000-0000-0000CE980000}"/>
    <cellStyle name="Normal 180 3 3" xfId="39125" xr:uid="{00000000-0005-0000-0000-0000CF980000}"/>
    <cellStyle name="Normal 180 3 4" xfId="39126" xr:uid="{00000000-0005-0000-0000-0000D0980000}"/>
    <cellStyle name="Normal 180 4" xfId="39127" xr:uid="{00000000-0005-0000-0000-0000D1980000}"/>
    <cellStyle name="Normal 180 4 2" xfId="39128" xr:uid="{00000000-0005-0000-0000-0000D2980000}"/>
    <cellStyle name="Normal 180 5" xfId="39129" xr:uid="{00000000-0005-0000-0000-0000D3980000}"/>
    <cellStyle name="Normal 180 6" xfId="39130" xr:uid="{00000000-0005-0000-0000-0000D4980000}"/>
    <cellStyle name="Normal 181" xfId="39131" xr:uid="{00000000-0005-0000-0000-0000D5980000}"/>
    <cellStyle name="Normal 181 2" xfId="39132" xr:uid="{00000000-0005-0000-0000-0000D6980000}"/>
    <cellStyle name="Normal 181 2 2" xfId="39133" xr:uid="{00000000-0005-0000-0000-0000D7980000}"/>
    <cellStyle name="Normal 181 2 2 2" xfId="39134" xr:uid="{00000000-0005-0000-0000-0000D8980000}"/>
    <cellStyle name="Normal 181 2 3" xfId="39135" xr:uid="{00000000-0005-0000-0000-0000D9980000}"/>
    <cellStyle name="Normal 181 2 4" xfId="39136" xr:uid="{00000000-0005-0000-0000-0000DA980000}"/>
    <cellStyle name="Normal 181 3" xfId="39137" xr:uid="{00000000-0005-0000-0000-0000DB980000}"/>
    <cellStyle name="Normal 181 3 2" xfId="39138" xr:uid="{00000000-0005-0000-0000-0000DC980000}"/>
    <cellStyle name="Normal 181 3 2 2" xfId="39139" xr:uid="{00000000-0005-0000-0000-0000DD980000}"/>
    <cellStyle name="Normal 181 3 3" xfId="39140" xr:uid="{00000000-0005-0000-0000-0000DE980000}"/>
    <cellStyle name="Normal 181 3 4" xfId="39141" xr:uid="{00000000-0005-0000-0000-0000DF980000}"/>
    <cellStyle name="Normal 181 4" xfId="39142" xr:uid="{00000000-0005-0000-0000-0000E0980000}"/>
    <cellStyle name="Normal 181 4 2" xfId="39143" xr:uid="{00000000-0005-0000-0000-0000E1980000}"/>
    <cellStyle name="Normal 181 5" xfId="39144" xr:uid="{00000000-0005-0000-0000-0000E2980000}"/>
    <cellStyle name="Normal 181 6" xfId="39145" xr:uid="{00000000-0005-0000-0000-0000E3980000}"/>
    <cellStyle name="Normal 182" xfId="39146" xr:uid="{00000000-0005-0000-0000-0000E4980000}"/>
    <cellStyle name="Normal 182 2" xfId="39147" xr:uid="{00000000-0005-0000-0000-0000E5980000}"/>
    <cellStyle name="Normal 182 2 2" xfId="39148" xr:uid="{00000000-0005-0000-0000-0000E6980000}"/>
    <cellStyle name="Normal 182 2 2 2" xfId="39149" xr:uid="{00000000-0005-0000-0000-0000E7980000}"/>
    <cellStyle name="Normal 182 2 3" xfId="39150" xr:uid="{00000000-0005-0000-0000-0000E8980000}"/>
    <cellStyle name="Normal 182 2 4" xfId="39151" xr:uid="{00000000-0005-0000-0000-0000E9980000}"/>
    <cellStyle name="Normal 182 3" xfId="39152" xr:uid="{00000000-0005-0000-0000-0000EA980000}"/>
    <cellStyle name="Normal 182 3 2" xfId="39153" xr:uid="{00000000-0005-0000-0000-0000EB980000}"/>
    <cellStyle name="Normal 182 3 2 2" xfId="39154" xr:uid="{00000000-0005-0000-0000-0000EC980000}"/>
    <cellStyle name="Normal 182 3 3" xfId="39155" xr:uid="{00000000-0005-0000-0000-0000ED980000}"/>
    <cellStyle name="Normal 182 3 4" xfId="39156" xr:uid="{00000000-0005-0000-0000-0000EE980000}"/>
    <cellStyle name="Normal 182 4" xfId="39157" xr:uid="{00000000-0005-0000-0000-0000EF980000}"/>
    <cellStyle name="Normal 182 4 2" xfId="39158" xr:uid="{00000000-0005-0000-0000-0000F0980000}"/>
    <cellStyle name="Normal 182 5" xfId="39159" xr:uid="{00000000-0005-0000-0000-0000F1980000}"/>
    <cellStyle name="Normal 182 6" xfId="39160" xr:uid="{00000000-0005-0000-0000-0000F2980000}"/>
    <cellStyle name="Normal 183" xfId="39161" xr:uid="{00000000-0005-0000-0000-0000F3980000}"/>
    <cellStyle name="Normal 183 2" xfId="39162" xr:uid="{00000000-0005-0000-0000-0000F4980000}"/>
    <cellStyle name="Normal 183 2 2" xfId="39163" xr:uid="{00000000-0005-0000-0000-0000F5980000}"/>
    <cellStyle name="Normal 183 2 2 2" xfId="39164" xr:uid="{00000000-0005-0000-0000-0000F6980000}"/>
    <cellStyle name="Normal 183 2 3" xfId="39165" xr:uid="{00000000-0005-0000-0000-0000F7980000}"/>
    <cellStyle name="Normal 183 2 4" xfId="39166" xr:uid="{00000000-0005-0000-0000-0000F8980000}"/>
    <cellStyle name="Normal 183 3" xfId="39167" xr:uid="{00000000-0005-0000-0000-0000F9980000}"/>
    <cellStyle name="Normal 183 3 2" xfId="39168" xr:uid="{00000000-0005-0000-0000-0000FA980000}"/>
    <cellStyle name="Normal 183 3 2 2" xfId="39169" xr:uid="{00000000-0005-0000-0000-0000FB980000}"/>
    <cellStyle name="Normal 183 3 3" xfId="39170" xr:uid="{00000000-0005-0000-0000-0000FC980000}"/>
    <cellStyle name="Normal 183 3 4" xfId="39171" xr:uid="{00000000-0005-0000-0000-0000FD980000}"/>
    <cellStyle name="Normal 183 4" xfId="39172" xr:uid="{00000000-0005-0000-0000-0000FE980000}"/>
    <cellStyle name="Normal 183 4 2" xfId="39173" xr:uid="{00000000-0005-0000-0000-0000FF980000}"/>
    <cellStyle name="Normal 183 5" xfId="39174" xr:uid="{00000000-0005-0000-0000-000000990000}"/>
    <cellStyle name="Normal 183 6" xfId="39175" xr:uid="{00000000-0005-0000-0000-000001990000}"/>
    <cellStyle name="Normal 184" xfId="39176" xr:uid="{00000000-0005-0000-0000-000002990000}"/>
    <cellStyle name="Normal 184 2" xfId="39177" xr:uid="{00000000-0005-0000-0000-000003990000}"/>
    <cellStyle name="Normal 184 2 2" xfId="39178" xr:uid="{00000000-0005-0000-0000-000004990000}"/>
    <cellStyle name="Normal 184 2 2 2" xfId="39179" xr:uid="{00000000-0005-0000-0000-000005990000}"/>
    <cellStyle name="Normal 184 2 3" xfId="39180" xr:uid="{00000000-0005-0000-0000-000006990000}"/>
    <cellStyle name="Normal 184 2 4" xfId="39181" xr:uid="{00000000-0005-0000-0000-000007990000}"/>
    <cellStyle name="Normal 184 3" xfId="39182" xr:uid="{00000000-0005-0000-0000-000008990000}"/>
    <cellStyle name="Normal 184 3 2" xfId="39183" xr:uid="{00000000-0005-0000-0000-000009990000}"/>
    <cellStyle name="Normal 184 3 2 2" xfId="39184" xr:uid="{00000000-0005-0000-0000-00000A990000}"/>
    <cellStyle name="Normal 184 3 3" xfId="39185" xr:uid="{00000000-0005-0000-0000-00000B990000}"/>
    <cellStyle name="Normal 184 3 4" xfId="39186" xr:uid="{00000000-0005-0000-0000-00000C990000}"/>
    <cellStyle name="Normal 184 4" xfId="39187" xr:uid="{00000000-0005-0000-0000-00000D990000}"/>
    <cellStyle name="Normal 184 4 2" xfId="39188" xr:uid="{00000000-0005-0000-0000-00000E990000}"/>
    <cellStyle name="Normal 184 5" xfId="39189" xr:uid="{00000000-0005-0000-0000-00000F990000}"/>
    <cellStyle name="Normal 184 6" xfId="39190" xr:uid="{00000000-0005-0000-0000-000010990000}"/>
    <cellStyle name="Normal 185" xfId="39191" xr:uid="{00000000-0005-0000-0000-000011990000}"/>
    <cellStyle name="Normal 185 2" xfId="39192" xr:uid="{00000000-0005-0000-0000-000012990000}"/>
    <cellStyle name="Normal 185 2 2" xfId="39193" xr:uid="{00000000-0005-0000-0000-000013990000}"/>
    <cellStyle name="Normal 185 2 2 2" xfId="39194" xr:uid="{00000000-0005-0000-0000-000014990000}"/>
    <cellStyle name="Normal 185 2 3" xfId="39195" xr:uid="{00000000-0005-0000-0000-000015990000}"/>
    <cellStyle name="Normal 185 2 4" xfId="39196" xr:uid="{00000000-0005-0000-0000-000016990000}"/>
    <cellStyle name="Normal 185 3" xfId="39197" xr:uid="{00000000-0005-0000-0000-000017990000}"/>
    <cellStyle name="Normal 185 3 2" xfId="39198" xr:uid="{00000000-0005-0000-0000-000018990000}"/>
    <cellStyle name="Normal 185 3 2 2" xfId="39199" xr:uid="{00000000-0005-0000-0000-000019990000}"/>
    <cellStyle name="Normal 185 3 3" xfId="39200" xr:uid="{00000000-0005-0000-0000-00001A990000}"/>
    <cellStyle name="Normal 185 3 4" xfId="39201" xr:uid="{00000000-0005-0000-0000-00001B990000}"/>
    <cellStyle name="Normal 185 4" xfId="39202" xr:uid="{00000000-0005-0000-0000-00001C990000}"/>
    <cellStyle name="Normal 185 4 2" xfId="39203" xr:uid="{00000000-0005-0000-0000-00001D990000}"/>
    <cellStyle name="Normal 185 5" xfId="39204" xr:uid="{00000000-0005-0000-0000-00001E990000}"/>
    <cellStyle name="Normal 185 6" xfId="39205" xr:uid="{00000000-0005-0000-0000-00001F990000}"/>
    <cellStyle name="Normal 186" xfId="39206" xr:uid="{00000000-0005-0000-0000-000020990000}"/>
    <cellStyle name="Normal 186 2" xfId="39207" xr:uid="{00000000-0005-0000-0000-000021990000}"/>
    <cellStyle name="Normal 186 2 2" xfId="39208" xr:uid="{00000000-0005-0000-0000-000022990000}"/>
    <cellStyle name="Normal 186 2 2 2" xfId="39209" xr:uid="{00000000-0005-0000-0000-000023990000}"/>
    <cellStyle name="Normal 186 2 3" xfId="39210" xr:uid="{00000000-0005-0000-0000-000024990000}"/>
    <cellStyle name="Normal 186 2 4" xfId="39211" xr:uid="{00000000-0005-0000-0000-000025990000}"/>
    <cellStyle name="Normal 186 3" xfId="39212" xr:uid="{00000000-0005-0000-0000-000026990000}"/>
    <cellStyle name="Normal 186 3 2" xfId="39213" xr:uid="{00000000-0005-0000-0000-000027990000}"/>
    <cellStyle name="Normal 186 3 2 2" xfId="39214" xr:uid="{00000000-0005-0000-0000-000028990000}"/>
    <cellStyle name="Normal 186 3 3" xfId="39215" xr:uid="{00000000-0005-0000-0000-000029990000}"/>
    <cellStyle name="Normal 186 3 4" xfId="39216" xr:uid="{00000000-0005-0000-0000-00002A990000}"/>
    <cellStyle name="Normal 186 4" xfId="39217" xr:uid="{00000000-0005-0000-0000-00002B990000}"/>
    <cellStyle name="Normal 186 4 2" xfId="39218" xr:uid="{00000000-0005-0000-0000-00002C990000}"/>
    <cellStyle name="Normal 186 5" xfId="39219" xr:uid="{00000000-0005-0000-0000-00002D990000}"/>
    <cellStyle name="Normal 186 6" xfId="39220" xr:uid="{00000000-0005-0000-0000-00002E990000}"/>
    <cellStyle name="Normal 187" xfId="39221" xr:uid="{00000000-0005-0000-0000-00002F990000}"/>
    <cellStyle name="Normal 187 2" xfId="39222" xr:uid="{00000000-0005-0000-0000-000030990000}"/>
    <cellStyle name="Normal 187 2 2" xfId="39223" xr:uid="{00000000-0005-0000-0000-000031990000}"/>
    <cellStyle name="Normal 187 2 2 2" xfId="39224" xr:uid="{00000000-0005-0000-0000-000032990000}"/>
    <cellStyle name="Normal 187 2 3" xfId="39225" xr:uid="{00000000-0005-0000-0000-000033990000}"/>
    <cellStyle name="Normal 187 2 4" xfId="39226" xr:uid="{00000000-0005-0000-0000-000034990000}"/>
    <cellStyle name="Normal 187 3" xfId="39227" xr:uid="{00000000-0005-0000-0000-000035990000}"/>
    <cellStyle name="Normal 187 3 2" xfId="39228" xr:uid="{00000000-0005-0000-0000-000036990000}"/>
    <cellStyle name="Normal 187 3 2 2" xfId="39229" xr:uid="{00000000-0005-0000-0000-000037990000}"/>
    <cellStyle name="Normal 187 3 3" xfId="39230" xr:uid="{00000000-0005-0000-0000-000038990000}"/>
    <cellStyle name="Normal 187 3 4" xfId="39231" xr:uid="{00000000-0005-0000-0000-000039990000}"/>
    <cellStyle name="Normal 187 4" xfId="39232" xr:uid="{00000000-0005-0000-0000-00003A990000}"/>
    <cellStyle name="Normal 187 4 2" xfId="39233" xr:uid="{00000000-0005-0000-0000-00003B990000}"/>
    <cellStyle name="Normal 187 5" xfId="39234" xr:uid="{00000000-0005-0000-0000-00003C990000}"/>
    <cellStyle name="Normal 187 6" xfId="39235" xr:uid="{00000000-0005-0000-0000-00003D990000}"/>
    <cellStyle name="Normal 188" xfId="39236" xr:uid="{00000000-0005-0000-0000-00003E990000}"/>
    <cellStyle name="Normal 188 2" xfId="39237" xr:uid="{00000000-0005-0000-0000-00003F990000}"/>
    <cellStyle name="Normal 188 2 2" xfId="39238" xr:uid="{00000000-0005-0000-0000-000040990000}"/>
    <cellStyle name="Normal 188 2 2 2" xfId="39239" xr:uid="{00000000-0005-0000-0000-000041990000}"/>
    <cellStyle name="Normal 188 2 3" xfId="39240" xr:uid="{00000000-0005-0000-0000-000042990000}"/>
    <cellStyle name="Normal 188 2 4" xfId="39241" xr:uid="{00000000-0005-0000-0000-000043990000}"/>
    <cellStyle name="Normal 188 3" xfId="39242" xr:uid="{00000000-0005-0000-0000-000044990000}"/>
    <cellStyle name="Normal 188 3 2" xfId="39243" xr:uid="{00000000-0005-0000-0000-000045990000}"/>
    <cellStyle name="Normal 188 3 2 2" xfId="39244" xr:uid="{00000000-0005-0000-0000-000046990000}"/>
    <cellStyle name="Normal 188 3 3" xfId="39245" xr:uid="{00000000-0005-0000-0000-000047990000}"/>
    <cellStyle name="Normal 188 3 4" xfId="39246" xr:uid="{00000000-0005-0000-0000-000048990000}"/>
    <cellStyle name="Normal 188 4" xfId="39247" xr:uid="{00000000-0005-0000-0000-000049990000}"/>
    <cellStyle name="Normal 188 4 2" xfId="39248" xr:uid="{00000000-0005-0000-0000-00004A990000}"/>
    <cellStyle name="Normal 188 5" xfId="39249" xr:uid="{00000000-0005-0000-0000-00004B990000}"/>
    <cellStyle name="Normal 188 6" xfId="39250" xr:uid="{00000000-0005-0000-0000-00004C990000}"/>
    <cellStyle name="Normal 189" xfId="39251" xr:uid="{00000000-0005-0000-0000-00004D990000}"/>
    <cellStyle name="Normal 189 2" xfId="39252" xr:uid="{00000000-0005-0000-0000-00004E990000}"/>
    <cellStyle name="Normal 189 2 2" xfId="39253" xr:uid="{00000000-0005-0000-0000-00004F990000}"/>
    <cellStyle name="Normal 189 2 2 2" xfId="39254" xr:uid="{00000000-0005-0000-0000-000050990000}"/>
    <cellStyle name="Normal 189 2 3" xfId="39255" xr:uid="{00000000-0005-0000-0000-000051990000}"/>
    <cellStyle name="Normal 189 2 4" xfId="39256" xr:uid="{00000000-0005-0000-0000-000052990000}"/>
    <cellStyle name="Normal 189 3" xfId="39257" xr:uid="{00000000-0005-0000-0000-000053990000}"/>
    <cellStyle name="Normal 189 3 2" xfId="39258" xr:uid="{00000000-0005-0000-0000-000054990000}"/>
    <cellStyle name="Normal 189 3 2 2" xfId="39259" xr:uid="{00000000-0005-0000-0000-000055990000}"/>
    <cellStyle name="Normal 189 3 3" xfId="39260" xr:uid="{00000000-0005-0000-0000-000056990000}"/>
    <cellStyle name="Normal 189 3 4" xfId="39261" xr:uid="{00000000-0005-0000-0000-000057990000}"/>
    <cellStyle name="Normal 189 4" xfId="39262" xr:uid="{00000000-0005-0000-0000-000058990000}"/>
    <cellStyle name="Normal 189 4 2" xfId="39263" xr:uid="{00000000-0005-0000-0000-000059990000}"/>
    <cellStyle name="Normal 189 5" xfId="39264" xr:uid="{00000000-0005-0000-0000-00005A990000}"/>
    <cellStyle name="Normal 189 6" xfId="39265" xr:uid="{00000000-0005-0000-0000-00005B990000}"/>
    <cellStyle name="Normal 19" xfId="39266" xr:uid="{00000000-0005-0000-0000-00005C990000}"/>
    <cellStyle name="Normal 19 10" xfId="39267" xr:uid="{00000000-0005-0000-0000-00005D990000}"/>
    <cellStyle name="Normal 19 2" xfId="39268" xr:uid="{00000000-0005-0000-0000-00005E990000}"/>
    <cellStyle name="Normal 19 2 2" xfId="39269" xr:uid="{00000000-0005-0000-0000-00005F990000}"/>
    <cellStyle name="Normal 19 2 3" xfId="39270" xr:uid="{00000000-0005-0000-0000-000060990000}"/>
    <cellStyle name="Normal 19 2 4" xfId="39271" xr:uid="{00000000-0005-0000-0000-000061990000}"/>
    <cellStyle name="Normal 19 2 5" xfId="39272" xr:uid="{00000000-0005-0000-0000-000062990000}"/>
    <cellStyle name="Normal 19 2_Acct Review Master" xfId="39273" xr:uid="{00000000-0005-0000-0000-000063990000}"/>
    <cellStyle name="Normal 19 3" xfId="39274" xr:uid="{00000000-0005-0000-0000-000064990000}"/>
    <cellStyle name="Normal 19 3 2" xfId="39275" xr:uid="{00000000-0005-0000-0000-000065990000}"/>
    <cellStyle name="Normal 19 3 2 2" xfId="39276" xr:uid="{00000000-0005-0000-0000-000066990000}"/>
    <cellStyle name="Normal 19 3 2 2 2" xfId="39277" xr:uid="{00000000-0005-0000-0000-000067990000}"/>
    <cellStyle name="Normal 19 3 2 2 3" xfId="39278" xr:uid="{00000000-0005-0000-0000-000068990000}"/>
    <cellStyle name="Normal 19 3 2 3" xfId="39279" xr:uid="{00000000-0005-0000-0000-000069990000}"/>
    <cellStyle name="Normal 19 3 2 3 2" xfId="39280" xr:uid="{00000000-0005-0000-0000-00006A990000}"/>
    <cellStyle name="Normal 19 3 2 4" xfId="39281" xr:uid="{00000000-0005-0000-0000-00006B990000}"/>
    <cellStyle name="Normal 19 3 2 5" xfId="39282" xr:uid="{00000000-0005-0000-0000-00006C990000}"/>
    <cellStyle name="Normal 19 3 2_Acct Review Master" xfId="39283" xr:uid="{00000000-0005-0000-0000-00006D990000}"/>
    <cellStyle name="Normal 19 3 3" xfId="39284" xr:uid="{00000000-0005-0000-0000-00006E990000}"/>
    <cellStyle name="Normal 19 3 3 2" xfId="39285" xr:uid="{00000000-0005-0000-0000-00006F990000}"/>
    <cellStyle name="Normal 19 3 3 2 2" xfId="39286" xr:uid="{00000000-0005-0000-0000-000070990000}"/>
    <cellStyle name="Normal 19 3 3 3" xfId="39287" xr:uid="{00000000-0005-0000-0000-000071990000}"/>
    <cellStyle name="Normal 19 3 3 4" xfId="39288" xr:uid="{00000000-0005-0000-0000-000072990000}"/>
    <cellStyle name="Normal 19 3 3 5" xfId="39289" xr:uid="{00000000-0005-0000-0000-000073990000}"/>
    <cellStyle name="Normal 19 3 4" xfId="39290" xr:uid="{00000000-0005-0000-0000-000074990000}"/>
    <cellStyle name="Normal 19 3 4 2" xfId="39291" xr:uid="{00000000-0005-0000-0000-000075990000}"/>
    <cellStyle name="Normal 19 3 4 3" xfId="39292" xr:uid="{00000000-0005-0000-0000-000076990000}"/>
    <cellStyle name="Normal 19 3 5" xfId="39293" xr:uid="{00000000-0005-0000-0000-000077990000}"/>
    <cellStyle name="Normal 19 3 5 2" xfId="39294" xr:uid="{00000000-0005-0000-0000-000078990000}"/>
    <cellStyle name="Normal 19 3 6" xfId="39295" xr:uid="{00000000-0005-0000-0000-000079990000}"/>
    <cellStyle name="Normal 19 3 7" xfId="39296" xr:uid="{00000000-0005-0000-0000-00007A990000}"/>
    <cellStyle name="Normal 19 3_212990" xfId="39297" xr:uid="{00000000-0005-0000-0000-00007B990000}"/>
    <cellStyle name="Normal 19 4" xfId="39298" xr:uid="{00000000-0005-0000-0000-00007C990000}"/>
    <cellStyle name="Normal 19 4 2" xfId="39299" xr:uid="{00000000-0005-0000-0000-00007D990000}"/>
    <cellStyle name="Normal 19 5" xfId="39300" xr:uid="{00000000-0005-0000-0000-00007E990000}"/>
    <cellStyle name="Normal 19 6" xfId="39301" xr:uid="{00000000-0005-0000-0000-00007F990000}"/>
    <cellStyle name="Normal 19 7" xfId="39302" xr:uid="{00000000-0005-0000-0000-000080990000}"/>
    <cellStyle name="Normal 19 8" xfId="39303" xr:uid="{00000000-0005-0000-0000-000081990000}"/>
    <cellStyle name="Normal 19 9" xfId="39304" xr:uid="{00000000-0005-0000-0000-000082990000}"/>
    <cellStyle name="Normal 19_212990" xfId="39305" xr:uid="{00000000-0005-0000-0000-000083990000}"/>
    <cellStyle name="Normal 190" xfId="39306" xr:uid="{00000000-0005-0000-0000-000084990000}"/>
    <cellStyle name="Normal 190 2" xfId="39307" xr:uid="{00000000-0005-0000-0000-000085990000}"/>
    <cellStyle name="Normal 190 2 2" xfId="39308" xr:uid="{00000000-0005-0000-0000-000086990000}"/>
    <cellStyle name="Normal 190 2 2 2" xfId="39309" xr:uid="{00000000-0005-0000-0000-000087990000}"/>
    <cellStyle name="Normal 190 2 3" xfId="39310" xr:uid="{00000000-0005-0000-0000-000088990000}"/>
    <cellStyle name="Normal 190 2 4" xfId="39311" xr:uid="{00000000-0005-0000-0000-000089990000}"/>
    <cellStyle name="Normal 190 3" xfId="39312" xr:uid="{00000000-0005-0000-0000-00008A990000}"/>
    <cellStyle name="Normal 190 3 2" xfId="39313" xr:uid="{00000000-0005-0000-0000-00008B990000}"/>
    <cellStyle name="Normal 190 3 2 2" xfId="39314" xr:uid="{00000000-0005-0000-0000-00008C990000}"/>
    <cellStyle name="Normal 190 3 3" xfId="39315" xr:uid="{00000000-0005-0000-0000-00008D990000}"/>
    <cellStyle name="Normal 190 3 4" xfId="39316" xr:uid="{00000000-0005-0000-0000-00008E990000}"/>
    <cellStyle name="Normal 190 4" xfId="39317" xr:uid="{00000000-0005-0000-0000-00008F990000}"/>
    <cellStyle name="Normal 190 4 2" xfId="39318" xr:uid="{00000000-0005-0000-0000-000090990000}"/>
    <cellStyle name="Normal 190 5" xfId="39319" xr:uid="{00000000-0005-0000-0000-000091990000}"/>
    <cellStyle name="Normal 190 6" xfId="39320" xr:uid="{00000000-0005-0000-0000-000092990000}"/>
    <cellStyle name="Normal 191" xfId="39321" xr:uid="{00000000-0005-0000-0000-000093990000}"/>
    <cellStyle name="Normal 191 2" xfId="39322" xr:uid="{00000000-0005-0000-0000-000094990000}"/>
    <cellStyle name="Normal 191 2 2" xfId="39323" xr:uid="{00000000-0005-0000-0000-000095990000}"/>
    <cellStyle name="Normal 191 2 2 2" xfId="39324" xr:uid="{00000000-0005-0000-0000-000096990000}"/>
    <cellStyle name="Normal 191 2 3" xfId="39325" xr:uid="{00000000-0005-0000-0000-000097990000}"/>
    <cellStyle name="Normal 191 2 4" xfId="39326" xr:uid="{00000000-0005-0000-0000-000098990000}"/>
    <cellStyle name="Normal 191 3" xfId="39327" xr:uid="{00000000-0005-0000-0000-000099990000}"/>
    <cellStyle name="Normal 191 3 2" xfId="39328" xr:uid="{00000000-0005-0000-0000-00009A990000}"/>
    <cellStyle name="Normal 191 3 2 2" xfId="39329" xr:uid="{00000000-0005-0000-0000-00009B990000}"/>
    <cellStyle name="Normal 191 3 3" xfId="39330" xr:uid="{00000000-0005-0000-0000-00009C990000}"/>
    <cellStyle name="Normal 191 3 4" xfId="39331" xr:uid="{00000000-0005-0000-0000-00009D990000}"/>
    <cellStyle name="Normal 191 4" xfId="39332" xr:uid="{00000000-0005-0000-0000-00009E990000}"/>
    <cellStyle name="Normal 191 4 2" xfId="39333" xr:uid="{00000000-0005-0000-0000-00009F990000}"/>
    <cellStyle name="Normal 191 5" xfId="39334" xr:uid="{00000000-0005-0000-0000-0000A0990000}"/>
    <cellStyle name="Normal 191 6" xfId="39335" xr:uid="{00000000-0005-0000-0000-0000A1990000}"/>
    <cellStyle name="Normal 192" xfId="39336" xr:uid="{00000000-0005-0000-0000-0000A2990000}"/>
    <cellStyle name="Normal 192 2" xfId="39337" xr:uid="{00000000-0005-0000-0000-0000A3990000}"/>
    <cellStyle name="Normal 192 2 2" xfId="39338" xr:uid="{00000000-0005-0000-0000-0000A4990000}"/>
    <cellStyle name="Normal 192 2 2 2" xfId="39339" xr:uid="{00000000-0005-0000-0000-0000A5990000}"/>
    <cellStyle name="Normal 192 2 3" xfId="39340" xr:uid="{00000000-0005-0000-0000-0000A6990000}"/>
    <cellStyle name="Normal 192 2 4" xfId="39341" xr:uid="{00000000-0005-0000-0000-0000A7990000}"/>
    <cellStyle name="Normal 192 3" xfId="39342" xr:uid="{00000000-0005-0000-0000-0000A8990000}"/>
    <cellStyle name="Normal 192 3 2" xfId="39343" xr:uid="{00000000-0005-0000-0000-0000A9990000}"/>
    <cellStyle name="Normal 192 3 2 2" xfId="39344" xr:uid="{00000000-0005-0000-0000-0000AA990000}"/>
    <cellStyle name="Normal 192 3 3" xfId="39345" xr:uid="{00000000-0005-0000-0000-0000AB990000}"/>
    <cellStyle name="Normal 192 3 4" xfId="39346" xr:uid="{00000000-0005-0000-0000-0000AC990000}"/>
    <cellStyle name="Normal 192 4" xfId="39347" xr:uid="{00000000-0005-0000-0000-0000AD990000}"/>
    <cellStyle name="Normal 192 4 2" xfId="39348" xr:uid="{00000000-0005-0000-0000-0000AE990000}"/>
    <cellStyle name="Normal 192 5" xfId="39349" xr:uid="{00000000-0005-0000-0000-0000AF990000}"/>
    <cellStyle name="Normal 192 6" xfId="39350" xr:uid="{00000000-0005-0000-0000-0000B0990000}"/>
    <cellStyle name="Normal 193" xfId="39351" xr:uid="{00000000-0005-0000-0000-0000B1990000}"/>
    <cellStyle name="Normal 193 2" xfId="39352" xr:uid="{00000000-0005-0000-0000-0000B2990000}"/>
    <cellStyle name="Normal 193 2 2" xfId="39353" xr:uid="{00000000-0005-0000-0000-0000B3990000}"/>
    <cellStyle name="Normal 193 2 2 2" xfId="39354" xr:uid="{00000000-0005-0000-0000-0000B4990000}"/>
    <cellStyle name="Normal 193 2 3" xfId="39355" xr:uid="{00000000-0005-0000-0000-0000B5990000}"/>
    <cellStyle name="Normal 193 2 4" xfId="39356" xr:uid="{00000000-0005-0000-0000-0000B6990000}"/>
    <cellStyle name="Normal 193 3" xfId="39357" xr:uid="{00000000-0005-0000-0000-0000B7990000}"/>
    <cellStyle name="Normal 193 3 2" xfId="39358" xr:uid="{00000000-0005-0000-0000-0000B8990000}"/>
    <cellStyle name="Normal 193 3 2 2" xfId="39359" xr:uid="{00000000-0005-0000-0000-0000B9990000}"/>
    <cellStyle name="Normal 193 3 3" xfId="39360" xr:uid="{00000000-0005-0000-0000-0000BA990000}"/>
    <cellStyle name="Normal 193 3 4" xfId="39361" xr:uid="{00000000-0005-0000-0000-0000BB990000}"/>
    <cellStyle name="Normal 193 4" xfId="39362" xr:uid="{00000000-0005-0000-0000-0000BC990000}"/>
    <cellStyle name="Normal 193 4 2" xfId="39363" xr:uid="{00000000-0005-0000-0000-0000BD990000}"/>
    <cellStyle name="Normal 193 5" xfId="39364" xr:uid="{00000000-0005-0000-0000-0000BE990000}"/>
    <cellStyle name="Normal 193 6" xfId="39365" xr:uid="{00000000-0005-0000-0000-0000BF990000}"/>
    <cellStyle name="Normal 194" xfId="39366" xr:uid="{00000000-0005-0000-0000-0000C0990000}"/>
    <cellStyle name="Normal 194 2" xfId="39367" xr:uid="{00000000-0005-0000-0000-0000C1990000}"/>
    <cellStyle name="Normal 194 2 2" xfId="39368" xr:uid="{00000000-0005-0000-0000-0000C2990000}"/>
    <cellStyle name="Normal 194 2 2 2" xfId="39369" xr:uid="{00000000-0005-0000-0000-0000C3990000}"/>
    <cellStyle name="Normal 194 2 3" xfId="39370" xr:uid="{00000000-0005-0000-0000-0000C4990000}"/>
    <cellStyle name="Normal 194 2 4" xfId="39371" xr:uid="{00000000-0005-0000-0000-0000C5990000}"/>
    <cellStyle name="Normal 194 3" xfId="39372" xr:uid="{00000000-0005-0000-0000-0000C6990000}"/>
    <cellStyle name="Normal 194 3 2" xfId="39373" xr:uid="{00000000-0005-0000-0000-0000C7990000}"/>
    <cellStyle name="Normal 194 3 2 2" xfId="39374" xr:uid="{00000000-0005-0000-0000-0000C8990000}"/>
    <cellStyle name="Normal 194 3 3" xfId="39375" xr:uid="{00000000-0005-0000-0000-0000C9990000}"/>
    <cellStyle name="Normal 194 3 4" xfId="39376" xr:uid="{00000000-0005-0000-0000-0000CA990000}"/>
    <cellStyle name="Normal 194 4" xfId="39377" xr:uid="{00000000-0005-0000-0000-0000CB990000}"/>
    <cellStyle name="Normal 194 4 2" xfId="39378" xr:uid="{00000000-0005-0000-0000-0000CC990000}"/>
    <cellStyle name="Normal 194 5" xfId="39379" xr:uid="{00000000-0005-0000-0000-0000CD990000}"/>
    <cellStyle name="Normal 194 6" xfId="39380" xr:uid="{00000000-0005-0000-0000-0000CE990000}"/>
    <cellStyle name="Normal 195" xfId="39381" xr:uid="{00000000-0005-0000-0000-0000CF990000}"/>
    <cellStyle name="Normal 195 2" xfId="39382" xr:uid="{00000000-0005-0000-0000-0000D0990000}"/>
    <cellStyle name="Normal 195 2 2" xfId="39383" xr:uid="{00000000-0005-0000-0000-0000D1990000}"/>
    <cellStyle name="Normal 195 2 2 2" xfId="39384" xr:uid="{00000000-0005-0000-0000-0000D2990000}"/>
    <cellStyle name="Normal 195 2 3" xfId="39385" xr:uid="{00000000-0005-0000-0000-0000D3990000}"/>
    <cellStyle name="Normal 195 2 4" xfId="39386" xr:uid="{00000000-0005-0000-0000-0000D4990000}"/>
    <cellStyle name="Normal 195 3" xfId="39387" xr:uid="{00000000-0005-0000-0000-0000D5990000}"/>
    <cellStyle name="Normal 195 3 2" xfId="39388" xr:uid="{00000000-0005-0000-0000-0000D6990000}"/>
    <cellStyle name="Normal 195 3 2 2" xfId="39389" xr:uid="{00000000-0005-0000-0000-0000D7990000}"/>
    <cellStyle name="Normal 195 3 3" xfId="39390" xr:uid="{00000000-0005-0000-0000-0000D8990000}"/>
    <cellStyle name="Normal 195 3 4" xfId="39391" xr:uid="{00000000-0005-0000-0000-0000D9990000}"/>
    <cellStyle name="Normal 195 4" xfId="39392" xr:uid="{00000000-0005-0000-0000-0000DA990000}"/>
    <cellStyle name="Normal 195 4 2" xfId="39393" xr:uid="{00000000-0005-0000-0000-0000DB990000}"/>
    <cellStyle name="Normal 195 5" xfId="39394" xr:uid="{00000000-0005-0000-0000-0000DC990000}"/>
    <cellStyle name="Normal 195 6" xfId="39395" xr:uid="{00000000-0005-0000-0000-0000DD990000}"/>
    <cellStyle name="Normal 196" xfId="39396" xr:uid="{00000000-0005-0000-0000-0000DE990000}"/>
    <cellStyle name="Normal 196 2" xfId="39397" xr:uid="{00000000-0005-0000-0000-0000DF990000}"/>
    <cellStyle name="Normal 196 2 2" xfId="39398" xr:uid="{00000000-0005-0000-0000-0000E0990000}"/>
    <cellStyle name="Normal 196 2 2 2" xfId="39399" xr:uid="{00000000-0005-0000-0000-0000E1990000}"/>
    <cellStyle name="Normal 196 2 3" xfId="39400" xr:uid="{00000000-0005-0000-0000-0000E2990000}"/>
    <cellStyle name="Normal 196 2 4" xfId="39401" xr:uid="{00000000-0005-0000-0000-0000E3990000}"/>
    <cellStyle name="Normal 196 3" xfId="39402" xr:uid="{00000000-0005-0000-0000-0000E4990000}"/>
    <cellStyle name="Normal 196 3 2" xfId="39403" xr:uid="{00000000-0005-0000-0000-0000E5990000}"/>
    <cellStyle name="Normal 196 3 2 2" xfId="39404" xr:uid="{00000000-0005-0000-0000-0000E6990000}"/>
    <cellStyle name="Normal 196 3 3" xfId="39405" xr:uid="{00000000-0005-0000-0000-0000E7990000}"/>
    <cellStyle name="Normal 196 3 4" xfId="39406" xr:uid="{00000000-0005-0000-0000-0000E8990000}"/>
    <cellStyle name="Normal 196 4" xfId="39407" xr:uid="{00000000-0005-0000-0000-0000E9990000}"/>
    <cellStyle name="Normal 196 4 2" xfId="39408" xr:uid="{00000000-0005-0000-0000-0000EA990000}"/>
    <cellStyle name="Normal 196 5" xfId="39409" xr:uid="{00000000-0005-0000-0000-0000EB990000}"/>
    <cellStyle name="Normal 196 6" xfId="39410" xr:uid="{00000000-0005-0000-0000-0000EC990000}"/>
    <cellStyle name="Normal 197" xfId="39411" xr:uid="{00000000-0005-0000-0000-0000ED990000}"/>
    <cellStyle name="Normal 197 2" xfId="39412" xr:uid="{00000000-0005-0000-0000-0000EE990000}"/>
    <cellStyle name="Normal 197 2 2" xfId="39413" xr:uid="{00000000-0005-0000-0000-0000EF990000}"/>
    <cellStyle name="Normal 197 2 2 2" xfId="39414" xr:uid="{00000000-0005-0000-0000-0000F0990000}"/>
    <cellStyle name="Normal 197 2 3" xfId="39415" xr:uid="{00000000-0005-0000-0000-0000F1990000}"/>
    <cellStyle name="Normal 197 2 4" xfId="39416" xr:uid="{00000000-0005-0000-0000-0000F2990000}"/>
    <cellStyle name="Normal 197 3" xfId="39417" xr:uid="{00000000-0005-0000-0000-0000F3990000}"/>
    <cellStyle name="Normal 197 3 2" xfId="39418" xr:uid="{00000000-0005-0000-0000-0000F4990000}"/>
    <cellStyle name="Normal 197 3 2 2" xfId="39419" xr:uid="{00000000-0005-0000-0000-0000F5990000}"/>
    <cellStyle name="Normal 197 3 3" xfId="39420" xr:uid="{00000000-0005-0000-0000-0000F6990000}"/>
    <cellStyle name="Normal 197 3 4" xfId="39421" xr:uid="{00000000-0005-0000-0000-0000F7990000}"/>
    <cellStyle name="Normal 197 4" xfId="39422" xr:uid="{00000000-0005-0000-0000-0000F8990000}"/>
    <cellStyle name="Normal 197 4 2" xfId="39423" xr:uid="{00000000-0005-0000-0000-0000F9990000}"/>
    <cellStyle name="Normal 197 5" xfId="39424" xr:uid="{00000000-0005-0000-0000-0000FA990000}"/>
    <cellStyle name="Normal 197 6" xfId="39425" xr:uid="{00000000-0005-0000-0000-0000FB990000}"/>
    <cellStyle name="Normal 198" xfId="39426" xr:uid="{00000000-0005-0000-0000-0000FC990000}"/>
    <cellStyle name="Normal 198 2" xfId="39427" xr:uid="{00000000-0005-0000-0000-0000FD990000}"/>
    <cellStyle name="Normal 198 2 2" xfId="39428" xr:uid="{00000000-0005-0000-0000-0000FE990000}"/>
    <cellStyle name="Normal 198 2 2 2" xfId="39429" xr:uid="{00000000-0005-0000-0000-0000FF990000}"/>
    <cellStyle name="Normal 198 2 3" xfId="39430" xr:uid="{00000000-0005-0000-0000-0000009A0000}"/>
    <cellStyle name="Normal 198 2 4" xfId="39431" xr:uid="{00000000-0005-0000-0000-0000019A0000}"/>
    <cellStyle name="Normal 198 3" xfId="39432" xr:uid="{00000000-0005-0000-0000-0000029A0000}"/>
    <cellStyle name="Normal 198 3 2" xfId="39433" xr:uid="{00000000-0005-0000-0000-0000039A0000}"/>
    <cellStyle name="Normal 198 3 2 2" xfId="39434" xr:uid="{00000000-0005-0000-0000-0000049A0000}"/>
    <cellStyle name="Normal 198 3 3" xfId="39435" xr:uid="{00000000-0005-0000-0000-0000059A0000}"/>
    <cellStyle name="Normal 198 3 4" xfId="39436" xr:uid="{00000000-0005-0000-0000-0000069A0000}"/>
    <cellStyle name="Normal 198 4" xfId="39437" xr:uid="{00000000-0005-0000-0000-0000079A0000}"/>
    <cellStyle name="Normal 198 4 2" xfId="39438" xr:uid="{00000000-0005-0000-0000-0000089A0000}"/>
    <cellStyle name="Normal 198 5" xfId="39439" xr:uid="{00000000-0005-0000-0000-0000099A0000}"/>
    <cellStyle name="Normal 198 6" xfId="39440" xr:uid="{00000000-0005-0000-0000-00000A9A0000}"/>
    <cellStyle name="Normal 199" xfId="39441" xr:uid="{00000000-0005-0000-0000-00000B9A0000}"/>
    <cellStyle name="Normal 199 2" xfId="39442" xr:uid="{00000000-0005-0000-0000-00000C9A0000}"/>
    <cellStyle name="Normal 199 2 2" xfId="39443" xr:uid="{00000000-0005-0000-0000-00000D9A0000}"/>
    <cellStyle name="Normal 199 2 2 2" xfId="39444" xr:uid="{00000000-0005-0000-0000-00000E9A0000}"/>
    <cellStyle name="Normal 199 2 3" xfId="39445" xr:uid="{00000000-0005-0000-0000-00000F9A0000}"/>
    <cellStyle name="Normal 199 2 4" xfId="39446" xr:uid="{00000000-0005-0000-0000-0000109A0000}"/>
    <cellStyle name="Normal 199 3" xfId="39447" xr:uid="{00000000-0005-0000-0000-0000119A0000}"/>
    <cellStyle name="Normal 199 3 2" xfId="39448" xr:uid="{00000000-0005-0000-0000-0000129A0000}"/>
    <cellStyle name="Normal 199 3 2 2" xfId="39449" xr:uid="{00000000-0005-0000-0000-0000139A0000}"/>
    <cellStyle name="Normal 199 3 3" xfId="39450" xr:uid="{00000000-0005-0000-0000-0000149A0000}"/>
    <cellStyle name="Normal 199 3 4" xfId="39451" xr:uid="{00000000-0005-0000-0000-0000159A0000}"/>
    <cellStyle name="Normal 199 4" xfId="39452" xr:uid="{00000000-0005-0000-0000-0000169A0000}"/>
    <cellStyle name="Normal 199 4 2" xfId="39453" xr:uid="{00000000-0005-0000-0000-0000179A0000}"/>
    <cellStyle name="Normal 199 5" xfId="39454" xr:uid="{00000000-0005-0000-0000-0000189A0000}"/>
    <cellStyle name="Normal 199 6" xfId="39455" xr:uid="{00000000-0005-0000-0000-0000199A0000}"/>
    <cellStyle name="Normal 2" xfId="5" xr:uid="{00000000-0005-0000-0000-00001A9A0000}"/>
    <cellStyle name="Normal 2 10" xfId="39456" xr:uid="{00000000-0005-0000-0000-00001B9A0000}"/>
    <cellStyle name="Normal 2 10 10" xfId="39457" xr:uid="{00000000-0005-0000-0000-00001C9A0000}"/>
    <cellStyle name="Normal 2 10 11" xfId="39458" xr:uid="{00000000-0005-0000-0000-00001D9A0000}"/>
    <cellStyle name="Normal 2 10 2" xfId="39459" xr:uid="{00000000-0005-0000-0000-00001E9A0000}"/>
    <cellStyle name="Normal 2 10 2 2" xfId="39460" xr:uid="{00000000-0005-0000-0000-00001F9A0000}"/>
    <cellStyle name="Normal 2 10 2 2 2" xfId="39461" xr:uid="{00000000-0005-0000-0000-0000209A0000}"/>
    <cellStyle name="Normal 2 10 2 2 2 2" xfId="39462" xr:uid="{00000000-0005-0000-0000-0000219A0000}"/>
    <cellStyle name="Normal 2 10 2 2 2 2 2" xfId="39463" xr:uid="{00000000-0005-0000-0000-0000229A0000}"/>
    <cellStyle name="Normal 2 10 2 2 2 2 2 2" xfId="39464" xr:uid="{00000000-0005-0000-0000-0000239A0000}"/>
    <cellStyle name="Normal 2 10 2 2 2 2 3" xfId="39465" xr:uid="{00000000-0005-0000-0000-0000249A0000}"/>
    <cellStyle name="Normal 2 10 2 2 2 2 4" xfId="39466" xr:uid="{00000000-0005-0000-0000-0000259A0000}"/>
    <cellStyle name="Normal 2 10 2 2 2 3" xfId="39467" xr:uid="{00000000-0005-0000-0000-0000269A0000}"/>
    <cellStyle name="Normal 2 10 2 2 2 3 2" xfId="39468" xr:uid="{00000000-0005-0000-0000-0000279A0000}"/>
    <cellStyle name="Normal 2 10 2 2 2 3 2 2" xfId="39469" xr:uid="{00000000-0005-0000-0000-0000289A0000}"/>
    <cellStyle name="Normal 2 10 2 2 2 3 3" xfId="39470" xr:uid="{00000000-0005-0000-0000-0000299A0000}"/>
    <cellStyle name="Normal 2 10 2 2 2 3 4" xfId="39471" xr:uid="{00000000-0005-0000-0000-00002A9A0000}"/>
    <cellStyle name="Normal 2 10 2 2 2 4" xfId="39472" xr:uid="{00000000-0005-0000-0000-00002B9A0000}"/>
    <cellStyle name="Normal 2 10 2 2 2 4 2" xfId="39473" xr:uid="{00000000-0005-0000-0000-00002C9A0000}"/>
    <cellStyle name="Normal 2 10 2 2 2 5" xfId="39474" xr:uid="{00000000-0005-0000-0000-00002D9A0000}"/>
    <cellStyle name="Normal 2 10 2 2 2 6" xfId="39475" xr:uid="{00000000-0005-0000-0000-00002E9A0000}"/>
    <cellStyle name="Normal 2 10 2 2 3" xfId="39476" xr:uid="{00000000-0005-0000-0000-00002F9A0000}"/>
    <cellStyle name="Normal 2 10 2 2 3 2" xfId="39477" xr:uid="{00000000-0005-0000-0000-0000309A0000}"/>
    <cellStyle name="Normal 2 10 2 2 3 2 2" xfId="39478" xr:uid="{00000000-0005-0000-0000-0000319A0000}"/>
    <cellStyle name="Normal 2 10 2 2 3 3" xfId="39479" xr:uid="{00000000-0005-0000-0000-0000329A0000}"/>
    <cellStyle name="Normal 2 10 2 2 3 4" xfId="39480" xr:uid="{00000000-0005-0000-0000-0000339A0000}"/>
    <cellStyle name="Normal 2 10 2 2 4" xfId="39481" xr:uid="{00000000-0005-0000-0000-0000349A0000}"/>
    <cellStyle name="Normal 2 10 2 2 4 2" xfId="39482" xr:uid="{00000000-0005-0000-0000-0000359A0000}"/>
    <cellStyle name="Normal 2 10 2 2 4 2 2" xfId="39483" xr:uid="{00000000-0005-0000-0000-0000369A0000}"/>
    <cellStyle name="Normal 2 10 2 2 4 3" xfId="39484" xr:uid="{00000000-0005-0000-0000-0000379A0000}"/>
    <cellStyle name="Normal 2 10 2 2 4 4" xfId="39485" xr:uid="{00000000-0005-0000-0000-0000389A0000}"/>
    <cellStyle name="Normal 2 10 2 2 5" xfId="39486" xr:uid="{00000000-0005-0000-0000-0000399A0000}"/>
    <cellStyle name="Normal 2 10 2 2 5 2" xfId="39487" xr:uid="{00000000-0005-0000-0000-00003A9A0000}"/>
    <cellStyle name="Normal 2 10 2 2 6" xfId="39488" xr:uid="{00000000-0005-0000-0000-00003B9A0000}"/>
    <cellStyle name="Normal 2 10 2 2 7" xfId="39489" xr:uid="{00000000-0005-0000-0000-00003C9A0000}"/>
    <cellStyle name="Normal 2 10 2 2 8" xfId="39490" xr:uid="{00000000-0005-0000-0000-00003D9A0000}"/>
    <cellStyle name="Normal 2 10 2 3" xfId="39491" xr:uid="{00000000-0005-0000-0000-00003E9A0000}"/>
    <cellStyle name="Normal 2 10 2 3 2" xfId="39492" xr:uid="{00000000-0005-0000-0000-00003F9A0000}"/>
    <cellStyle name="Normal 2 10 2 3 2 2" xfId="39493" xr:uid="{00000000-0005-0000-0000-0000409A0000}"/>
    <cellStyle name="Normal 2 10 2 3 2 2 2" xfId="39494" xr:uid="{00000000-0005-0000-0000-0000419A0000}"/>
    <cellStyle name="Normal 2 10 2 3 2 3" xfId="39495" xr:uid="{00000000-0005-0000-0000-0000429A0000}"/>
    <cellStyle name="Normal 2 10 2 3 2 4" xfId="39496" xr:uid="{00000000-0005-0000-0000-0000439A0000}"/>
    <cellStyle name="Normal 2 10 2 3 3" xfId="39497" xr:uid="{00000000-0005-0000-0000-0000449A0000}"/>
    <cellStyle name="Normal 2 10 2 3 3 2" xfId="39498" xr:uid="{00000000-0005-0000-0000-0000459A0000}"/>
    <cellStyle name="Normal 2 10 2 3 3 2 2" xfId="39499" xr:uid="{00000000-0005-0000-0000-0000469A0000}"/>
    <cellStyle name="Normal 2 10 2 3 3 3" xfId="39500" xr:uid="{00000000-0005-0000-0000-0000479A0000}"/>
    <cellStyle name="Normal 2 10 2 3 3 4" xfId="39501" xr:uid="{00000000-0005-0000-0000-0000489A0000}"/>
    <cellStyle name="Normal 2 10 2 3 4" xfId="39502" xr:uid="{00000000-0005-0000-0000-0000499A0000}"/>
    <cellStyle name="Normal 2 10 2 3 4 2" xfId="39503" xr:uid="{00000000-0005-0000-0000-00004A9A0000}"/>
    <cellStyle name="Normal 2 10 2 3 5" xfId="39504" xr:uid="{00000000-0005-0000-0000-00004B9A0000}"/>
    <cellStyle name="Normal 2 10 2 3 6" xfId="39505" xr:uid="{00000000-0005-0000-0000-00004C9A0000}"/>
    <cellStyle name="Normal 2 10 2 3 7" xfId="39506" xr:uid="{00000000-0005-0000-0000-00004D9A0000}"/>
    <cellStyle name="Normal 2 10 2 4" xfId="39507" xr:uid="{00000000-0005-0000-0000-00004E9A0000}"/>
    <cellStyle name="Normal 2 10 2 4 2" xfId="39508" xr:uid="{00000000-0005-0000-0000-00004F9A0000}"/>
    <cellStyle name="Normal 2 10 2 4 2 2" xfId="39509" xr:uid="{00000000-0005-0000-0000-0000509A0000}"/>
    <cellStyle name="Normal 2 10 2 4 3" xfId="39510" xr:uid="{00000000-0005-0000-0000-0000519A0000}"/>
    <cellStyle name="Normal 2 10 2 4 4" xfId="39511" xr:uid="{00000000-0005-0000-0000-0000529A0000}"/>
    <cellStyle name="Normal 2 10 2 5" xfId="39512" xr:uid="{00000000-0005-0000-0000-0000539A0000}"/>
    <cellStyle name="Normal 2 10 2 5 2" xfId="39513" xr:uid="{00000000-0005-0000-0000-0000549A0000}"/>
    <cellStyle name="Normal 2 10 2 5 2 2" xfId="39514" xr:uid="{00000000-0005-0000-0000-0000559A0000}"/>
    <cellStyle name="Normal 2 10 2 5 3" xfId="39515" xr:uid="{00000000-0005-0000-0000-0000569A0000}"/>
    <cellStyle name="Normal 2 10 2 5 4" xfId="39516" xr:uid="{00000000-0005-0000-0000-0000579A0000}"/>
    <cellStyle name="Normal 2 10 2 6" xfId="39517" xr:uid="{00000000-0005-0000-0000-0000589A0000}"/>
    <cellStyle name="Normal 2 10 2 6 2" xfId="39518" xr:uid="{00000000-0005-0000-0000-0000599A0000}"/>
    <cellStyle name="Normal 2 10 2 7" xfId="39519" xr:uid="{00000000-0005-0000-0000-00005A9A0000}"/>
    <cellStyle name="Normal 2 10 2 8" xfId="39520" xr:uid="{00000000-0005-0000-0000-00005B9A0000}"/>
    <cellStyle name="Normal 2 10 2 9" xfId="39521" xr:uid="{00000000-0005-0000-0000-00005C9A0000}"/>
    <cellStyle name="Normal 2 10 2_212990" xfId="39522" xr:uid="{00000000-0005-0000-0000-00005D9A0000}"/>
    <cellStyle name="Normal 2 10 3" xfId="39523" xr:uid="{00000000-0005-0000-0000-00005E9A0000}"/>
    <cellStyle name="Normal 2 10 3 2" xfId="39524" xr:uid="{00000000-0005-0000-0000-00005F9A0000}"/>
    <cellStyle name="Normal 2 10 3 2 2" xfId="39525" xr:uid="{00000000-0005-0000-0000-0000609A0000}"/>
    <cellStyle name="Normal 2 10 3 2 2 2" xfId="39526" xr:uid="{00000000-0005-0000-0000-0000619A0000}"/>
    <cellStyle name="Normal 2 10 3 2 2 2 2" xfId="39527" xr:uid="{00000000-0005-0000-0000-0000629A0000}"/>
    <cellStyle name="Normal 2 10 3 2 2 3" xfId="39528" xr:uid="{00000000-0005-0000-0000-0000639A0000}"/>
    <cellStyle name="Normal 2 10 3 2 2 4" xfId="39529" xr:uid="{00000000-0005-0000-0000-0000649A0000}"/>
    <cellStyle name="Normal 2 10 3 2 3" xfId="39530" xr:uid="{00000000-0005-0000-0000-0000659A0000}"/>
    <cellStyle name="Normal 2 10 3 2 3 2" xfId="39531" xr:uid="{00000000-0005-0000-0000-0000669A0000}"/>
    <cellStyle name="Normal 2 10 3 2 3 2 2" xfId="39532" xr:uid="{00000000-0005-0000-0000-0000679A0000}"/>
    <cellStyle name="Normal 2 10 3 2 3 3" xfId="39533" xr:uid="{00000000-0005-0000-0000-0000689A0000}"/>
    <cellStyle name="Normal 2 10 3 2 3 4" xfId="39534" xr:uid="{00000000-0005-0000-0000-0000699A0000}"/>
    <cellStyle name="Normal 2 10 3 2 4" xfId="39535" xr:uid="{00000000-0005-0000-0000-00006A9A0000}"/>
    <cellStyle name="Normal 2 10 3 2 4 2" xfId="39536" xr:uid="{00000000-0005-0000-0000-00006B9A0000}"/>
    <cellStyle name="Normal 2 10 3 2 5" xfId="39537" xr:uid="{00000000-0005-0000-0000-00006C9A0000}"/>
    <cellStyle name="Normal 2 10 3 2 6" xfId="39538" xr:uid="{00000000-0005-0000-0000-00006D9A0000}"/>
    <cellStyle name="Normal 2 10 3 3" xfId="39539" xr:uid="{00000000-0005-0000-0000-00006E9A0000}"/>
    <cellStyle name="Normal 2 10 3 3 2" xfId="39540" xr:uid="{00000000-0005-0000-0000-00006F9A0000}"/>
    <cellStyle name="Normal 2 10 3 3 2 2" xfId="39541" xr:uid="{00000000-0005-0000-0000-0000709A0000}"/>
    <cellStyle name="Normal 2 10 3 3 3" xfId="39542" xr:uid="{00000000-0005-0000-0000-0000719A0000}"/>
    <cellStyle name="Normal 2 10 3 3 4" xfId="39543" xr:uid="{00000000-0005-0000-0000-0000729A0000}"/>
    <cellStyle name="Normal 2 10 3 4" xfId="39544" xr:uid="{00000000-0005-0000-0000-0000739A0000}"/>
    <cellStyle name="Normal 2 10 3 4 2" xfId="39545" xr:uid="{00000000-0005-0000-0000-0000749A0000}"/>
    <cellStyle name="Normal 2 10 3 4 2 2" xfId="39546" xr:uid="{00000000-0005-0000-0000-0000759A0000}"/>
    <cellStyle name="Normal 2 10 3 4 3" xfId="39547" xr:uid="{00000000-0005-0000-0000-0000769A0000}"/>
    <cellStyle name="Normal 2 10 3 4 4" xfId="39548" xr:uid="{00000000-0005-0000-0000-0000779A0000}"/>
    <cellStyle name="Normal 2 10 3 5" xfId="39549" xr:uid="{00000000-0005-0000-0000-0000789A0000}"/>
    <cellStyle name="Normal 2 10 3 5 2" xfId="39550" xr:uid="{00000000-0005-0000-0000-0000799A0000}"/>
    <cellStyle name="Normal 2 10 3 6" xfId="39551" xr:uid="{00000000-0005-0000-0000-00007A9A0000}"/>
    <cellStyle name="Normal 2 10 3 7" xfId="39552" xr:uid="{00000000-0005-0000-0000-00007B9A0000}"/>
    <cellStyle name="Normal 2 10 3 8" xfId="39553" xr:uid="{00000000-0005-0000-0000-00007C9A0000}"/>
    <cellStyle name="Normal 2 10 4" xfId="39554" xr:uid="{00000000-0005-0000-0000-00007D9A0000}"/>
    <cellStyle name="Normal 2 10 4 2" xfId="39555" xr:uid="{00000000-0005-0000-0000-00007E9A0000}"/>
    <cellStyle name="Normal 2 10 5" xfId="39556" xr:uid="{00000000-0005-0000-0000-00007F9A0000}"/>
    <cellStyle name="Normal 2 10 5 2" xfId="39557" xr:uid="{00000000-0005-0000-0000-0000809A0000}"/>
    <cellStyle name="Normal 2 10 5 2 2" xfId="39558" xr:uid="{00000000-0005-0000-0000-0000819A0000}"/>
    <cellStyle name="Normal 2 10 5 2 2 2" xfId="39559" xr:uid="{00000000-0005-0000-0000-0000829A0000}"/>
    <cellStyle name="Normal 2 10 5 2 3" xfId="39560" xr:uid="{00000000-0005-0000-0000-0000839A0000}"/>
    <cellStyle name="Normal 2 10 5 2 4" xfId="39561" xr:uid="{00000000-0005-0000-0000-0000849A0000}"/>
    <cellStyle name="Normal 2 10 5 3" xfId="39562" xr:uid="{00000000-0005-0000-0000-0000859A0000}"/>
    <cellStyle name="Normal 2 10 5 3 2" xfId="39563" xr:uid="{00000000-0005-0000-0000-0000869A0000}"/>
    <cellStyle name="Normal 2 10 5 3 2 2" xfId="39564" xr:uid="{00000000-0005-0000-0000-0000879A0000}"/>
    <cellStyle name="Normal 2 10 5 3 3" xfId="39565" xr:uid="{00000000-0005-0000-0000-0000889A0000}"/>
    <cellStyle name="Normal 2 10 5 3 4" xfId="39566" xr:uid="{00000000-0005-0000-0000-0000899A0000}"/>
    <cellStyle name="Normal 2 10 5 4" xfId="39567" xr:uid="{00000000-0005-0000-0000-00008A9A0000}"/>
    <cellStyle name="Normal 2 10 5 4 2" xfId="39568" xr:uid="{00000000-0005-0000-0000-00008B9A0000}"/>
    <cellStyle name="Normal 2 10 5 5" xfId="39569" xr:uid="{00000000-0005-0000-0000-00008C9A0000}"/>
    <cellStyle name="Normal 2 10 5 6" xfId="39570" xr:uid="{00000000-0005-0000-0000-00008D9A0000}"/>
    <cellStyle name="Normal 2 10 6" xfId="39571" xr:uid="{00000000-0005-0000-0000-00008E9A0000}"/>
    <cellStyle name="Normal 2 10 6 2" xfId="39572" xr:uid="{00000000-0005-0000-0000-00008F9A0000}"/>
    <cellStyle name="Normal 2 10 6 2 2" xfId="39573" xr:uid="{00000000-0005-0000-0000-0000909A0000}"/>
    <cellStyle name="Normal 2 10 6 3" xfId="39574" xr:uid="{00000000-0005-0000-0000-0000919A0000}"/>
    <cellStyle name="Normal 2 10 6 4" xfId="39575" xr:uid="{00000000-0005-0000-0000-0000929A0000}"/>
    <cellStyle name="Normal 2 10 7" xfId="39576" xr:uid="{00000000-0005-0000-0000-0000939A0000}"/>
    <cellStyle name="Normal 2 10 7 2" xfId="39577" xr:uid="{00000000-0005-0000-0000-0000949A0000}"/>
    <cellStyle name="Normal 2 10 7 2 2" xfId="39578" xr:uid="{00000000-0005-0000-0000-0000959A0000}"/>
    <cellStyle name="Normal 2 10 7 3" xfId="39579" xr:uid="{00000000-0005-0000-0000-0000969A0000}"/>
    <cellStyle name="Normal 2 10 7 4" xfId="39580" xr:uid="{00000000-0005-0000-0000-0000979A0000}"/>
    <cellStyle name="Normal 2 10 8" xfId="39581" xr:uid="{00000000-0005-0000-0000-0000989A0000}"/>
    <cellStyle name="Normal 2 10 8 2" xfId="39582" xr:uid="{00000000-0005-0000-0000-0000999A0000}"/>
    <cellStyle name="Normal 2 10 9" xfId="39583" xr:uid="{00000000-0005-0000-0000-00009A9A0000}"/>
    <cellStyle name="Normal 2 10_212990" xfId="39584" xr:uid="{00000000-0005-0000-0000-00009B9A0000}"/>
    <cellStyle name="Normal 2 11" xfId="39585" xr:uid="{00000000-0005-0000-0000-00009C9A0000}"/>
    <cellStyle name="Normal 2 11 2" xfId="39586" xr:uid="{00000000-0005-0000-0000-00009D9A0000}"/>
    <cellStyle name="Normal 2 11 2 2" xfId="39587" xr:uid="{00000000-0005-0000-0000-00009E9A0000}"/>
    <cellStyle name="Normal 2 11 3" xfId="39588" xr:uid="{00000000-0005-0000-0000-00009F9A0000}"/>
    <cellStyle name="Normal 2 11 3 2" xfId="39589" xr:uid="{00000000-0005-0000-0000-0000A09A0000}"/>
    <cellStyle name="Normal 2 11 3 2 2" xfId="39590" xr:uid="{00000000-0005-0000-0000-0000A19A0000}"/>
    <cellStyle name="Normal 2 11 3 2 2 2" xfId="39591" xr:uid="{00000000-0005-0000-0000-0000A29A0000}"/>
    <cellStyle name="Normal 2 11 3 2 3" xfId="39592" xr:uid="{00000000-0005-0000-0000-0000A39A0000}"/>
    <cellStyle name="Normal 2 11 3 2 4" xfId="39593" xr:uid="{00000000-0005-0000-0000-0000A49A0000}"/>
    <cellStyle name="Normal 2 11 3 3" xfId="39594" xr:uid="{00000000-0005-0000-0000-0000A59A0000}"/>
    <cellStyle name="Normal 2 11 3 3 2" xfId="39595" xr:uid="{00000000-0005-0000-0000-0000A69A0000}"/>
    <cellStyle name="Normal 2 11 3 3 2 2" xfId="39596" xr:uid="{00000000-0005-0000-0000-0000A79A0000}"/>
    <cellStyle name="Normal 2 11 3 3 3" xfId="39597" xr:uid="{00000000-0005-0000-0000-0000A89A0000}"/>
    <cellStyle name="Normal 2 11 3 3 4" xfId="39598" xr:uid="{00000000-0005-0000-0000-0000A99A0000}"/>
    <cellStyle name="Normal 2 11 3 4" xfId="39599" xr:uid="{00000000-0005-0000-0000-0000AA9A0000}"/>
    <cellStyle name="Normal 2 11 3 4 2" xfId="39600" xr:uid="{00000000-0005-0000-0000-0000AB9A0000}"/>
    <cellStyle name="Normal 2 11 3 5" xfId="39601" xr:uid="{00000000-0005-0000-0000-0000AC9A0000}"/>
    <cellStyle name="Normal 2 11 3 6" xfId="39602" xr:uid="{00000000-0005-0000-0000-0000AD9A0000}"/>
    <cellStyle name="Normal 2 11 4" xfId="39603" xr:uid="{00000000-0005-0000-0000-0000AE9A0000}"/>
    <cellStyle name="Normal 2 11 4 2" xfId="39604" xr:uid="{00000000-0005-0000-0000-0000AF9A0000}"/>
    <cellStyle name="Normal 2 11 4 2 2" xfId="39605" xr:uid="{00000000-0005-0000-0000-0000B09A0000}"/>
    <cellStyle name="Normal 2 11 4 3" xfId="39606" xr:uid="{00000000-0005-0000-0000-0000B19A0000}"/>
    <cellStyle name="Normal 2 11 4 4" xfId="39607" xr:uid="{00000000-0005-0000-0000-0000B29A0000}"/>
    <cellStyle name="Normal 2 11 5" xfId="39608" xr:uid="{00000000-0005-0000-0000-0000B39A0000}"/>
    <cellStyle name="Normal 2 11 5 2" xfId="39609" xr:uid="{00000000-0005-0000-0000-0000B49A0000}"/>
    <cellStyle name="Normal 2 11 5 2 2" xfId="39610" xr:uid="{00000000-0005-0000-0000-0000B59A0000}"/>
    <cellStyle name="Normal 2 11 5 3" xfId="39611" xr:uid="{00000000-0005-0000-0000-0000B69A0000}"/>
    <cellStyle name="Normal 2 11 5 4" xfId="39612" xr:uid="{00000000-0005-0000-0000-0000B79A0000}"/>
    <cellStyle name="Normal 2 11 6" xfId="39613" xr:uid="{00000000-0005-0000-0000-0000B89A0000}"/>
    <cellStyle name="Normal 2 11 6 2" xfId="39614" xr:uid="{00000000-0005-0000-0000-0000B99A0000}"/>
    <cellStyle name="Normal 2 11 7" xfId="39615" xr:uid="{00000000-0005-0000-0000-0000BA9A0000}"/>
    <cellStyle name="Normal 2 11 8" xfId="39616" xr:uid="{00000000-0005-0000-0000-0000BB9A0000}"/>
    <cellStyle name="Normal 2 11 9" xfId="39617" xr:uid="{00000000-0005-0000-0000-0000BC9A0000}"/>
    <cellStyle name="Normal 2 11_Acct Review Master" xfId="39618" xr:uid="{00000000-0005-0000-0000-0000BD9A0000}"/>
    <cellStyle name="Normal 2 12" xfId="39619" xr:uid="{00000000-0005-0000-0000-0000BE9A0000}"/>
    <cellStyle name="Normal 2 12 2" xfId="39620" xr:uid="{00000000-0005-0000-0000-0000BF9A0000}"/>
    <cellStyle name="Normal 2 12 2 2" xfId="39621" xr:uid="{00000000-0005-0000-0000-0000C09A0000}"/>
    <cellStyle name="Normal 2 12 3" xfId="39622" xr:uid="{00000000-0005-0000-0000-0000C19A0000}"/>
    <cellStyle name="Normal 2 12 3 2" xfId="39623" xr:uid="{00000000-0005-0000-0000-0000C29A0000}"/>
    <cellStyle name="Normal 2 12 3 2 2" xfId="39624" xr:uid="{00000000-0005-0000-0000-0000C39A0000}"/>
    <cellStyle name="Normal 2 12 3 2 2 2" xfId="39625" xr:uid="{00000000-0005-0000-0000-0000C49A0000}"/>
    <cellStyle name="Normal 2 12 3 2 3" xfId="39626" xr:uid="{00000000-0005-0000-0000-0000C59A0000}"/>
    <cellStyle name="Normal 2 12 3 2 4" xfId="39627" xr:uid="{00000000-0005-0000-0000-0000C69A0000}"/>
    <cellStyle name="Normal 2 12 3 3" xfId="39628" xr:uid="{00000000-0005-0000-0000-0000C79A0000}"/>
    <cellStyle name="Normal 2 12 3 3 2" xfId="39629" xr:uid="{00000000-0005-0000-0000-0000C89A0000}"/>
    <cellStyle name="Normal 2 12 3 3 2 2" xfId="39630" xr:uid="{00000000-0005-0000-0000-0000C99A0000}"/>
    <cellStyle name="Normal 2 12 3 3 3" xfId="39631" xr:uid="{00000000-0005-0000-0000-0000CA9A0000}"/>
    <cellStyle name="Normal 2 12 3 3 4" xfId="39632" xr:uid="{00000000-0005-0000-0000-0000CB9A0000}"/>
    <cellStyle name="Normal 2 12 3 4" xfId="39633" xr:uid="{00000000-0005-0000-0000-0000CC9A0000}"/>
    <cellStyle name="Normal 2 12 3 4 2" xfId="39634" xr:uid="{00000000-0005-0000-0000-0000CD9A0000}"/>
    <cellStyle name="Normal 2 12 3 5" xfId="39635" xr:uid="{00000000-0005-0000-0000-0000CE9A0000}"/>
    <cellStyle name="Normal 2 12 3 6" xfId="39636" xr:uid="{00000000-0005-0000-0000-0000CF9A0000}"/>
    <cellStyle name="Normal 2 12 3 7" xfId="39637" xr:uid="{00000000-0005-0000-0000-0000D09A0000}"/>
    <cellStyle name="Normal 2 12 4" xfId="39638" xr:uid="{00000000-0005-0000-0000-0000D19A0000}"/>
    <cellStyle name="Normal 2 12 4 2" xfId="39639" xr:uid="{00000000-0005-0000-0000-0000D29A0000}"/>
    <cellStyle name="Normal 2 12 4 2 2" xfId="39640" xr:uid="{00000000-0005-0000-0000-0000D39A0000}"/>
    <cellStyle name="Normal 2 12 4 3" xfId="39641" xr:uid="{00000000-0005-0000-0000-0000D49A0000}"/>
    <cellStyle name="Normal 2 12 4 4" xfId="39642" xr:uid="{00000000-0005-0000-0000-0000D59A0000}"/>
    <cellStyle name="Normal 2 12 5" xfId="39643" xr:uid="{00000000-0005-0000-0000-0000D69A0000}"/>
    <cellStyle name="Normal 2 12 5 2" xfId="39644" xr:uid="{00000000-0005-0000-0000-0000D79A0000}"/>
    <cellStyle name="Normal 2 12 5 2 2" xfId="39645" xr:uid="{00000000-0005-0000-0000-0000D89A0000}"/>
    <cellStyle name="Normal 2 12 5 3" xfId="39646" xr:uid="{00000000-0005-0000-0000-0000D99A0000}"/>
    <cellStyle name="Normal 2 12 5 4" xfId="39647" xr:uid="{00000000-0005-0000-0000-0000DA9A0000}"/>
    <cellStyle name="Normal 2 12 6" xfId="39648" xr:uid="{00000000-0005-0000-0000-0000DB9A0000}"/>
    <cellStyle name="Normal 2 12 6 2" xfId="39649" xr:uid="{00000000-0005-0000-0000-0000DC9A0000}"/>
    <cellStyle name="Normal 2 12 7" xfId="39650" xr:uid="{00000000-0005-0000-0000-0000DD9A0000}"/>
    <cellStyle name="Normal 2 12 8" xfId="39651" xr:uid="{00000000-0005-0000-0000-0000DE9A0000}"/>
    <cellStyle name="Normal 2 12 9" xfId="39652" xr:uid="{00000000-0005-0000-0000-0000DF9A0000}"/>
    <cellStyle name="Normal 2 12_212990" xfId="39653" xr:uid="{00000000-0005-0000-0000-0000E09A0000}"/>
    <cellStyle name="Normal 2 13" xfId="39654" xr:uid="{00000000-0005-0000-0000-0000E19A0000}"/>
    <cellStyle name="Normal 2 13 2" xfId="39655" xr:uid="{00000000-0005-0000-0000-0000E29A0000}"/>
    <cellStyle name="Normal 2 13 3" xfId="39656" xr:uid="{00000000-0005-0000-0000-0000E39A0000}"/>
    <cellStyle name="Normal 2 13 3 2" xfId="39657" xr:uid="{00000000-0005-0000-0000-0000E49A0000}"/>
    <cellStyle name="Normal 2 13 3 2 2" xfId="39658" xr:uid="{00000000-0005-0000-0000-0000E59A0000}"/>
    <cellStyle name="Normal 2 13 3 2 2 2" xfId="39659" xr:uid="{00000000-0005-0000-0000-0000E69A0000}"/>
    <cellStyle name="Normal 2 13 3 2 3" xfId="39660" xr:uid="{00000000-0005-0000-0000-0000E79A0000}"/>
    <cellStyle name="Normal 2 13 3 2 4" xfId="39661" xr:uid="{00000000-0005-0000-0000-0000E89A0000}"/>
    <cellStyle name="Normal 2 13 3 3" xfId="39662" xr:uid="{00000000-0005-0000-0000-0000E99A0000}"/>
    <cellStyle name="Normal 2 13 3 3 2" xfId="39663" xr:uid="{00000000-0005-0000-0000-0000EA9A0000}"/>
    <cellStyle name="Normal 2 13 3 3 2 2" xfId="39664" xr:uid="{00000000-0005-0000-0000-0000EB9A0000}"/>
    <cellStyle name="Normal 2 13 3 3 3" xfId="39665" xr:uid="{00000000-0005-0000-0000-0000EC9A0000}"/>
    <cellStyle name="Normal 2 13 3 3 4" xfId="39666" xr:uid="{00000000-0005-0000-0000-0000ED9A0000}"/>
    <cellStyle name="Normal 2 13 3 4" xfId="39667" xr:uid="{00000000-0005-0000-0000-0000EE9A0000}"/>
    <cellStyle name="Normal 2 13 3 4 2" xfId="39668" xr:uid="{00000000-0005-0000-0000-0000EF9A0000}"/>
    <cellStyle name="Normal 2 13 3 5" xfId="39669" xr:uid="{00000000-0005-0000-0000-0000F09A0000}"/>
    <cellStyle name="Normal 2 13 3 6" xfId="39670" xr:uid="{00000000-0005-0000-0000-0000F19A0000}"/>
    <cellStyle name="Normal 2 13 4" xfId="39671" xr:uid="{00000000-0005-0000-0000-0000F29A0000}"/>
    <cellStyle name="Normal 2 13 4 2" xfId="39672" xr:uid="{00000000-0005-0000-0000-0000F39A0000}"/>
    <cellStyle name="Normal 2 13 4 2 2" xfId="39673" xr:uid="{00000000-0005-0000-0000-0000F49A0000}"/>
    <cellStyle name="Normal 2 13 4 3" xfId="39674" xr:uid="{00000000-0005-0000-0000-0000F59A0000}"/>
    <cellStyle name="Normal 2 13 4 4" xfId="39675" xr:uid="{00000000-0005-0000-0000-0000F69A0000}"/>
    <cellStyle name="Normal 2 13 5" xfId="39676" xr:uid="{00000000-0005-0000-0000-0000F79A0000}"/>
    <cellStyle name="Normal 2 13 5 2" xfId="39677" xr:uid="{00000000-0005-0000-0000-0000F89A0000}"/>
    <cellStyle name="Normal 2 13 5 2 2" xfId="39678" xr:uid="{00000000-0005-0000-0000-0000F99A0000}"/>
    <cellStyle name="Normal 2 13 5 3" xfId="39679" xr:uid="{00000000-0005-0000-0000-0000FA9A0000}"/>
    <cellStyle name="Normal 2 13 5 4" xfId="39680" xr:uid="{00000000-0005-0000-0000-0000FB9A0000}"/>
    <cellStyle name="Normal 2 13 6" xfId="39681" xr:uid="{00000000-0005-0000-0000-0000FC9A0000}"/>
    <cellStyle name="Normal 2 13 6 2" xfId="39682" xr:uid="{00000000-0005-0000-0000-0000FD9A0000}"/>
    <cellStyle name="Normal 2 13 7" xfId="39683" xr:uid="{00000000-0005-0000-0000-0000FE9A0000}"/>
    <cellStyle name="Normal 2 13 8" xfId="39684" xr:uid="{00000000-0005-0000-0000-0000FF9A0000}"/>
    <cellStyle name="Normal 2 14" xfId="39685" xr:uid="{00000000-0005-0000-0000-0000009B0000}"/>
    <cellStyle name="Normal 2 14 2" xfId="39686" xr:uid="{00000000-0005-0000-0000-0000019B0000}"/>
    <cellStyle name="Normal 2 14 3" xfId="39687" xr:uid="{00000000-0005-0000-0000-0000029B0000}"/>
    <cellStyle name="Normal 2 14 3 2" xfId="39688" xr:uid="{00000000-0005-0000-0000-0000039B0000}"/>
    <cellStyle name="Normal 2 14 3 2 2" xfId="39689" xr:uid="{00000000-0005-0000-0000-0000049B0000}"/>
    <cellStyle name="Normal 2 14 3 2 2 2" xfId="39690" xr:uid="{00000000-0005-0000-0000-0000059B0000}"/>
    <cellStyle name="Normal 2 14 3 2 3" xfId="39691" xr:uid="{00000000-0005-0000-0000-0000069B0000}"/>
    <cellStyle name="Normal 2 14 3 2 4" xfId="39692" xr:uid="{00000000-0005-0000-0000-0000079B0000}"/>
    <cellStyle name="Normal 2 14 3 3" xfId="39693" xr:uid="{00000000-0005-0000-0000-0000089B0000}"/>
    <cellStyle name="Normal 2 14 3 3 2" xfId="39694" xr:uid="{00000000-0005-0000-0000-0000099B0000}"/>
    <cellStyle name="Normal 2 14 3 3 2 2" xfId="39695" xr:uid="{00000000-0005-0000-0000-00000A9B0000}"/>
    <cellStyle name="Normal 2 14 3 3 3" xfId="39696" xr:uid="{00000000-0005-0000-0000-00000B9B0000}"/>
    <cellStyle name="Normal 2 14 3 3 4" xfId="39697" xr:uid="{00000000-0005-0000-0000-00000C9B0000}"/>
    <cellStyle name="Normal 2 14 3 4" xfId="39698" xr:uid="{00000000-0005-0000-0000-00000D9B0000}"/>
    <cellStyle name="Normal 2 14 3 4 2" xfId="39699" xr:uid="{00000000-0005-0000-0000-00000E9B0000}"/>
    <cellStyle name="Normal 2 14 3 5" xfId="39700" xr:uid="{00000000-0005-0000-0000-00000F9B0000}"/>
    <cellStyle name="Normal 2 14 3 6" xfId="39701" xr:uid="{00000000-0005-0000-0000-0000109B0000}"/>
    <cellStyle name="Normal 2 14 4" xfId="39702" xr:uid="{00000000-0005-0000-0000-0000119B0000}"/>
    <cellStyle name="Normal 2 14 4 2" xfId="39703" xr:uid="{00000000-0005-0000-0000-0000129B0000}"/>
    <cellStyle name="Normal 2 14 4 2 2" xfId="39704" xr:uid="{00000000-0005-0000-0000-0000139B0000}"/>
    <cellStyle name="Normal 2 14 4 3" xfId="39705" xr:uid="{00000000-0005-0000-0000-0000149B0000}"/>
    <cellStyle name="Normal 2 14 4 4" xfId="39706" xr:uid="{00000000-0005-0000-0000-0000159B0000}"/>
    <cellStyle name="Normal 2 14 5" xfId="39707" xr:uid="{00000000-0005-0000-0000-0000169B0000}"/>
    <cellStyle name="Normal 2 14 5 2" xfId="39708" xr:uid="{00000000-0005-0000-0000-0000179B0000}"/>
    <cellStyle name="Normal 2 14 5 2 2" xfId="39709" xr:uid="{00000000-0005-0000-0000-0000189B0000}"/>
    <cellStyle name="Normal 2 14 5 3" xfId="39710" xr:uid="{00000000-0005-0000-0000-0000199B0000}"/>
    <cellStyle name="Normal 2 14 5 4" xfId="39711" xr:uid="{00000000-0005-0000-0000-00001A9B0000}"/>
    <cellStyle name="Normal 2 14 6" xfId="39712" xr:uid="{00000000-0005-0000-0000-00001B9B0000}"/>
    <cellStyle name="Normal 2 14 6 2" xfId="39713" xr:uid="{00000000-0005-0000-0000-00001C9B0000}"/>
    <cellStyle name="Normal 2 14 7" xfId="39714" xr:uid="{00000000-0005-0000-0000-00001D9B0000}"/>
    <cellStyle name="Normal 2 14 8" xfId="39715" xr:uid="{00000000-0005-0000-0000-00001E9B0000}"/>
    <cellStyle name="Normal 2 14 9" xfId="39716" xr:uid="{00000000-0005-0000-0000-00001F9B0000}"/>
    <cellStyle name="Normal 2 15" xfId="39717" xr:uid="{00000000-0005-0000-0000-0000209B0000}"/>
    <cellStyle name="Normal 2 15 2" xfId="39718" xr:uid="{00000000-0005-0000-0000-0000219B0000}"/>
    <cellStyle name="Normal 2 15 3" xfId="39719" xr:uid="{00000000-0005-0000-0000-0000229B0000}"/>
    <cellStyle name="Normal 2 15 3 2" xfId="39720" xr:uid="{00000000-0005-0000-0000-0000239B0000}"/>
    <cellStyle name="Normal 2 15 3 2 2" xfId="39721" xr:uid="{00000000-0005-0000-0000-0000249B0000}"/>
    <cellStyle name="Normal 2 15 3 2 2 2" xfId="39722" xr:uid="{00000000-0005-0000-0000-0000259B0000}"/>
    <cellStyle name="Normal 2 15 3 2 3" xfId="39723" xr:uid="{00000000-0005-0000-0000-0000269B0000}"/>
    <cellStyle name="Normal 2 15 3 2 4" xfId="39724" xr:uid="{00000000-0005-0000-0000-0000279B0000}"/>
    <cellStyle name="Normal 2 15 3 3" xfId="39725" xr:uid="{00000000-0005-0000-0000-0000289B0000}"/>
    <cellStyle name="Normal 2 15 3 3 2" xfId="39726" xr:uid="{00000000-0005-0000-0000-0000299B0000}"/>
    <cellStyle name="Normal 2 15 3 3 2 2" xfId="39727" xr:uid="{00000000-0005-0000-0000-00002A9B0000}"/>
    <cellStyle name="Normal 2 15 3 3 3" xfId="39728" xr:uid="{00000000-0005-0000-0000-00002B9B0000}"/>
    <cellStyle name="Normal 2 15 3 3 4" xfId="39729" xr:uid="{00000000-0005-0000-0000-00002C9B0000}"/>
    <cellStyle name="Normal 2 15 3 4" xfId="39730" xr:uid="{00000000-0005-0000-0000-00002D9B0000}"/>
    <cellStyle name="Normal 2 15 3 4 2" xfId="39731" xr:uid="{00000000-0005-0000-0000-00002E9B0000}"/>
    <cellStyle name="Normal 2 15 3 5" xfId="39732" xr:uid="{00000000-0005-0000-0000-00002F9B0000}"/>
    <cellStyle name="Normal 2 15 3 6" xfId="39733" xr:uid="{00000000-0005-0000-0000-0000309B0000}"/>
    <cellStyle name="Normal 2 15 4" xfId="39734" xr:uid="{00000000-0005-0000-0000-0000319B0000}"/>
    <cellStyle name="Normal 2 15 4 2" xfId="39735" xr:uid="{00000000-0005-0000-0000-0000329B0000}"/>
    <cellStyle name="Normal 2 15 4 2 2" xfId="39736" xr:uid="{00000000-0005-0000-0000-0000339B0000}"/>
    <cellStyle name="Normal 2 15 4 3" xfId="39737" xr:uid="{00000000-0005-0000-0000-0000349B0000}"/>
    <cellStyle name="Normal 2 15 4 4" xfId="39738" xr:uid="{00000000-0005-0000-0000-0000359B0000}"/>
    <cellStyle name="Normal 2 15 5" xfId="39739" xr:uid="{00000000-0005-0000-0000-0000369B0000}"/>
    <cellStyle name="Normal 2 15 5 2" xfId="39740" xr:uid="{00000000-0005-0000-0000-0000379B0000}"/>
    <cellStyle name="Normal 2 15 5 2 2" xfId="39741" xr:uid="{00000000-0005-0000-0000-0000389B0000}"/>
    <cellStyle name="Normal 2 15 5 3" xfId="39742" xr:uid="{00000000-0005-0000-0000-0000399B0000}"/>
    <cellStyle name="Normal 2 15 5 4" xfId="39743" xr:uid="{00000000-0005-0000-0000-00003A9B0000}"/>
    <cellStyle name="Normal 2 15 6" xfId="39744" xr:uid="{00000000-0005-0000-0000-00003B9B0000}"/>
    <cellStyle name="Normal 2 15 6 2" xfId="39745" xr:uid="{00000000-0005-0000-0000-00003C9B0000}"/>
    <cellStyle name="Normal 2 15 7" xfId="39746" xr:uid="{00000000-0005-0000-0000-00003D9B0000}"/>
    <cellStyle name="Normal 2 15 8" xfId="39747" xr:uid="{00000000-0005-0000-0000-00003E9B0000}"/>
    <cellStyle name="Normal 2 15 9" xfId="39748" xr:uid="{00000000-0005-0000-0000-00003F9B0000}"/>
    <cellStyle name="Normal 2 16" xfId="39749" xr:uid="{00000000-0005-0000-0000-0000409B0000}"/>
    <cellStyle name="Normal 2 16 2" xfId="39750" xr:uid="{00000000-0005-0000-0000-0000419B0000}"/>
    <cellStyle name="Normal 2 16 2 2" xfId="39751" xr:uid="{00000000-0005-0000-0000-0000429B0000}"/>
    <cellStyle name="Normal 2 16 2 2 2" xfId="39752" xr:uid="{00000000-0005-0000-0000-0000439B0000}"/>
    <cellStyle name="Normal 2 16 2 2 2 2" xfId="39753" xr:uid="{00000000-0005-0000-0000-0000449B0000}"/>
    <cellStyle name="Normal 2 16 2 2 3" xfId="39754" xr:uid="{00000000-0005-0000-0000-0000459B0000}"/>
    <cellStyle name="Normal 2 16 2 2 4" xfId="39755" xr:uid="{00000000-0005-0000-0000-0000469B0000}"/>
    <cellStyle name="Normal 2 16 2 3" xfId="39756" xr:uid="{00000000-0005-0000-0000-0000479B0000}"/>
    <cellStyle name="Normal 2 16 2 3 2" xfId="39757" xr:uid="{00000000-0005-0000-0000-0000489B0000}"/>
    <cellStyle name="Normal 2 16 2 3 2 2" xfId="39758" xr:uid="{00000000-0005-0000-0000-0000499B0000}"/>
    <cellStyle name="Normal 2 16 2 3 3" xfId="39759" xr:uid="{00000000-0005-0000-0000-00004A9B0000}"/>
    <cellStyle name="Normal 2 16 2 3 4" xfId="39760" xr:uid="{00000000-0005-0000-0000-00004B9B0000}"/>
    <cellStyle name="Normal 2 16 2 4" xfId="39761" xr:uid="{00000000-0005-0000-0000-00004C9B0000}"/>
    <cellStyle name="Normal 2 16 2 4 2" xfId="39762" xr:uid="{00000000-0005-0000-0000-00004D9B0000}"/>
    <cellStyle name="Normal 2 16 2 5" xfId="39763" xr:uid="{00000000-0005-0000-0000-00004E9B0000}"/>
    <cellStyle name="Normal 2 16 2 6" xfId="39764" xr:uid="{00000000-0005-0000-0000-00004F9B0000}"/>
    <cellStyle name="Normal 2 16 3" xfId="39765" xr:uid="{00000000-0005-0000-0000-0000509B0000}"/>
    <cellStyle name="Normal 2 16 3 2" xfId="39766" xr:uid="{00000000-0005-0000-0000-0000519B0000}"/>
    <cellStyle name="Normal 2 16 3 2 2" xfId="39767" xr:uid="{00000000-0005-0000-0000-0000529B0000}"/>
    <cellStyle name="Normal 2 16 3 3" xfId="39768" xr:uid="{00000000-0005-0000-0000-0000539B0000}"/>
    <cellStyle name="Normal 2 16 3 4" xfId="39769" xr:uid="{00000000-0005-0000-0000-0000549B0000}"/>
    <cellStyle name="Normal 2 16 4" xfId="39770" xr:uid="{00000000-0005-0000-0000-0000559B0000}"/>
    <cellStyle name="Normal 2 16 4 2" xfId="39771" xr:uid="{00000000-0005-0000-0000-0000569B0000}"/>
    <cellStyle name="Normal 2 16 4 2 2" xfId="39772" xr:uid="{00000000-0005-0000-0000-0000579B0000}"/>
    <cellStyle name="Normal 2 16 4 3" xfId="39773" xr:uid="{00000000-0005-0000-0000-0000589B0000}"/>
    <cellStyle name="Normal 2 16 4 4" xfId="39774" xr:uid="{00000000-0005-0000-0000-0000599B0000}"/>
    <cellStyle name="Normal 2 16 5" xfId="39775" xr:uid="{00000000-0005-0000-0000-00005A9B0000}"/>
    <cellStyle name="Normal 2 16 5 2" xfId="39776" xr:uid="{00000000-0005-0000-0000-00005B9B0000}"/>
    <cellStyle name="Normal 2 16 6" xfId="39777" xr:uid="{00000000-0005-0000-0000-00005C9B0000}"/>
    <cellStyle name="Normal 2 16 7" xfId="39778" xr:uid="{00000000-0005-0000-0000-00005D9B0000}"/>
    <cellStyle name="Normal 2 16 8" xfId="39779" xr:uid="{00000000-0005-0000-0000-00005E9B0000}"/>
    <cellStyle name="Normal 2 17" xfId="39780" xr:uid="{00000000-0005-0000-0000-00005F9B0000}"/>
    <cellStyle name="Normal 2 17 2" xfId="39781" xr:uid="{00000000-0005-0000-0000-0000609B0000}"/>
    <cellStyle name="Normal 2 17 2 2" xfId="39782" xr:uid="{00000000-0005-0000-0000-0000619B0000}"/>
    <cellStyle name="Normal 2 17 2 2 2" xfId="39783" xr:uid="{00000000-0005-0000-0000-0000629B0000}"/>
    <cellStyle name="Normal 2 17 2 2 2 2" xfId="39784" xr:uid="{00000000-0005-0000-0000-0000639B0000}"/>
    <cellStyle name="Normal 2 17 2 2 3" xfId="39785" xr:uid="{00000000-0005-0000-0000-0000649B0000}"/>
    <cellStyle name="Normal 2 17 2 2 4" xfId="39786" xr:uid="{00000000-0005-0000-0000-0000659B0000}"/>
    <cellStyle name="Normal 2 17 2 3" xfId="39787" xr:uid="{00000000-0005-0000-0000-0000669B0000}"/>
    <cellStyle name="Normal 2 17 2 3 2" xfId="39788" xr:uid="{00000000-0005-0000-0000-0000679B0000}"/>
    <cellStyle name="Normal 2 17 2 3 2 2" xfId="39789" xr:uid="{00000000-0005-0000-0000-0000689B0000}"/>
    <cellStyle name="Normal 2 17 2 3 3" xfId="39790" xr:uid="{00000000-0005-0000-0000-0000699B0000}"/>
    <cellStyle name="Normal 2 17 2 3 4" xfId="39791" xr:uid="{00000000-0005-0000-0000-00006A9B0000}"/>
    <cellStyle name="Normal 2 17 2 4" xfId="39792" xr:uid="{00000000-0005-0000-0000-00006B9B0000}"/>
    <cellStyle name="Normal 2 17 2 4 2" xfId="39793" xr:uid="{00000000-0005-0000-0000-00006C9B0000}"/>
    <cellStyle name="Normal 2 17 2 5" xfId="39794" xr:uid="{00000000-0005-0000-0000-00006D9B0000}"/>
    <cellStyle name="Normal 2 17 2 6" xfId="39795" xr:uid="{00000000-0005-0000-0000-00006E9B0000}"/>
    <cellStyle name="Normal 2 17 3" xfId="39796" xr:uid="{00000000-0005-0000-0000-00006F9B0000}"/>
    <cellStyle name="Normal 2 17 3 2" xfId="39797" xr:uid="{00000000-0005-0000-0000-0000709B0000}"/>
    <cellStyle name="Normal 2 17 3 2 2" xfId="39798" xr:uid="{00000000-0005-0000-0000-0000719B0000}"/>
    <cellStyle name="Normal 2 17 3 3" xfId="39799" xr:uid="{00000000-0005-0000-0000-0000729B0000}"/>
    <cellStyle name="Normal 2 17 3 4" xfId="39800" xr:uid="{00000000-0005-0000-0000-0000739B0000}"/>
    <cellStyle name="Normal 2 17 4" xfId="39801" xr:uid="{00000000-0005-0000-0000-0000749B0000}"/>
    <cellStyle name="Normal 2 17 4 2" xfId="39802" xr:uid="{00000000-0005-0000-0000-0000759B0000}"/>
    <cellStyle name="Normal 2 17 4 2 2" xfId="39803" xr:uid="{00000000-0005-0000-0000-0000769B0000}"/>
    <cellStyle name="Normal 2 17 4 3" xfId="39804" xr:uid="{00000000-0005-0000-0000-0000779B0000}"/>
    <cellStyle name="Normal 2 17 4 4" xfId="39805" xr:uid="{00000000-0005-0000-0000-0000789B0000}"/>
    <cellStyle name="Normal 2 17 5" xfId="39806" xr:uid="{00000000-0005-0000-0000-0000799B0000}"/>
    <cellStyle name="Normal 2 17 5 2" xfId="39807" xr:uid="{00000000-0005-0000-0000-00007A9B0000}"/>
    <cellStyle name="Normal 2 17 6" xfId="39808" xr:uid="{00000000-0005-0000-0000-00007B9B0000}"/>
    <cellStyle name="Normal 2 17 7" xfId="39809" xr:uid="{00000000-0005-0000-0000-00007C9B0000}"/>
    <cellStyle name="Normal 2 17 8" xfId="39810" xr:uid="{00000000-0005-0000-0000-00007D9B0000}"/>
    <cellStyle name="Normal 2 18" xfId="39811" xr:uid="{00000000-0005-0000-0000-00007E9B0000}"/>
    <cellStyle name="Normal 2 18 2" xfId="39812" xr:uid="{00000000-0005-0000-0000-00007F9B0000}"/>
    <cellStyle name="Normal 2 18 3" xfId="39813" xr:uid="{00000000-0005-0000-0000-0000809B0000}"/>
    <cellStyle name="Normal 2 18 3 2" xfId="39814" xr:uid="{00000000-0005-0000-0000-0000819B0000}"/>
    <cellStyle name="Normal 2 18 3 2 2" xfId="39815" xr:uid="{00000000-0005-0000-0000-0000829B0000}"/>
    <cellStyle name="Normal 2 18 3 2 2 2" xfId="39816" xr:uid="{00000000-0005-0000-0000-0000839B0000}"/>
    <cellStyle name="Normal 2 18 3 2 3" xfId="39817" xr:uid="{00000000-0005-0000-0000-0000849B0000}"/>
    <cellStyle name="Normal 2 18 3 2 4" xfId="39818" xr:uid="{00000000-0005-0000-0000-0000859B0000}"/>
    <cellStyle name="Normal 2 18 3 3" xfId="39819" xr:uid="{00000000-0005-0000-0000-0000869B0000}"/>
    <cellStyle name="Normal 2 18 3 3 2" xfId="39820" xr:uid="{00000000-0005-0000-0000-0000879B0000}"/>
    <cellStyle name="Normal 2 18 3 3 2 2" xfId="39821" xr:uid="{00000000-0005-0000-0000-0000889B0000}"/>
    <cellStyle name="Normal 2 18 3 3 3" xfId="39822" xr:uid="{00000000-0005-0000-0000-0000899B0000}"/>
    <cellStyle name="Normal 2 18 3 3 4" xfId="39823" xr:uid="{00000000-0005-0000-0000-00008A9B0000}"/>
    <cellStyle name="Normal 2 18 3 4" xfId="39824" xr:uid="{00000000-0005-0000-0000-00008B9B0000}"/>
    <cellStyle name="Normal 2 18 3 4 2" xfId="39825" xr:uid="{00000000-0005-0000-0000-00008C9B0000}"/>
    <cellStyle name="Normal 2 18 3 5" xfId="39826" xr:uid="{00000000-0005-0000-0000-00008D9B0000}"/>
    <cellStyle name="Normal 2 18 3 6" xfId="39827" xr:uid="{00000000-0005-0000-0000-00008E9B0000}"/>
    <cellStyle name="Normal 2 18 4" xfId="39828" xr:uid="{00000000-0005-0000-0000-00008F9B0000}"/>
    <cellStyle name="Normal 2 18 4 2" xfId="39829" xr:uid="{00000000-0005-0000-0000-0000909B0000}"/>
    <cellStyle name="Normal 2 18 4 2 2" xfId="39830" xr:uid="{00000000-0005-0000-0000-0000919B0000}"/>
    <cellStyle name="Normal 2 18 4 3" xfId="39831" xr:uid="{00000000-0005-0000-0000-0000929B0000}"/>
    <cellStyle name="Normal 2 18 4 4" xfId="39832" xr:uid="{00000000-0005-0000-0000-0000939B0000}"/>
    <cellStyle name="Normal 2 18 5" xfId="39833" xr:uid="{00000000-0005-0000-0000-0000949B0000}"/>
    <cellStyle name="Normal 2 18 5 2" xfId="39834" xr:uid="{00000000-0005-0000-0000-0000959B0000}"/>
    <cellStyle name="Normal 2 18 5 2 2" xfId="39835" xr:uid="{00000000-0005-0000-0000-0000969B0000}"/>
    <cellStyle name="Normal 2 18 5 3" xfId="39836" xr:uid="{00000000-0005-0000-0000-0000979B0000}"/>
    <cellStyle name="Normal 2 18 5 4" xfId="39837" xr:uid="{00000000-0005-0000-0000-0000989B0000}"/>
    <cellStyle name="Normal 2 18 6" xfId="39838" xr:uid="{00000000-0005-0000-0000-0000999B0000}"/>
    <cellStyle name="Normal 2 18 6 2" xfId="39839" xr:uid="{00000000-0005-0000-0000-00009A9B0000}"/>
    <cellStyle name="Normal 2 18 7" xfId="39840" xr:uid="{00000000-0005-0000-0000-00009B9B0000}"/>
    <cellStyle name="Normal 2 18 8" xfId="39841" xr:uid="{00000000-0005-0000-0000-00009C9B0000}"/>
    <cellStyle name="Normal 2 18 9" xfId="39842" xr:uid="{00000000-0005-0000-0000-00009D9B0000}"/>
    <cellStyle name="Normal 2 19" xfId="39843" xr:uid="{00000000-0005-0000-0000-00009E9B0000}"/>
    <cellStyle name="Normal 2 19 2" xfId="39844" xr:uid="{00000000-0005-0000-0000-00009F9B0000}"/>
    <cellStyle name="Normal 2 19 2 2" xfId="39845" xr:uid="{00000000-0005-0000-0000-0000A09B0000}"/>
    <cellStyle name="Normal 2 19 2 2 2" xfId="39846" xr:uid="{00000000-0005-0000-0000-0000A19B0000}"/>
    <cellStyle name="Normal 2 19 2 2 2 2" xfId="39847" xr:uid="{00000000-0005-0000-0000-0000A29B0000}"/>
    <cellStyle name="Normal 2 19 2 2 3" xfId="39848" xr:uid="{00000000-0005-0000-0000-0000A39B0000}"/>
    <cellStyle name="Normal 2 19 2 2 4" xfId="39849" xr:uid="{00000000-0005-0000-0000-0000A49B0000}"/>
    <cellStyle name="Normal 2 19 2 3" xfId="39850" xr:uid="{00000000-0005-0000-0000-0000A59B0000}"/>
    <cellStyle name="Normal 2 19 2 3 2" xfId="39851" xr:uid="{00000000-0005-0000-0000-0000A69B0000}"/>
    <cellStyle name="Normal 2 19 2 3 2 2" xfId="39852" xr:uid="{00000000-0005-0000-0000-0000A79B0000}"/>
    <cellStyle name="Normal 2 19 2 3 3" xfId="39853" xr:uid="{00000000-0005-0000-0000-0000A89B0000}"/>
    <cellStyle name="Normal 2 19 2 3 4" xfId="39854" xr:uid="{00000000-0005-0000-0000-0000A99B0000}"/>
    <cellStyle name="Normal 2 19 2 4" xfId="39855" xr:uid="{00000000-0005-0000-0000-0000AA9B0000}"/>
    <cellStyle name="Normal 2 19 2 4 2" xfId="39856" xr:uid="{00000000-0005-0000-0000-0000AB9B0000}"/>
    <cellStyle name="Normal 2 19 2 5" xfId="39857" xr:uid="{00000000-0005-0000-0000-0000AC9B0000}"/>
    <cellStyle name="Normal 2 19 2 6" xfId="39858" xr:uid="{00000000-0005-0000-0000-0000AD9B0000}"/>
    <cellStyle name="Normal 2 19 3" xfId="39859" xr:uid="{00000000-0005-0000-0000-0000AE9B0000}"/>
    <cellStyle name="Normal 2 19 3 2" xfId="39860" xr:uid="{00000000-0005-0000-0000-0000AF9B0000}"/>
    <cellStyle name="Normal 2 19 3 2 2" xfId="39861" xr:uid="{00000000-0005-0000-0000-0000B09B0000}"/>
    <cellStyle name="Normal 2 19 3 3" xfId="39862" xr:uid="{00000000-0005-0000-0000-0000B19B0000}"/>
    <cellStyle name="Normal 2 19 3 4" xfId="39863" xr:uid="{00000000-0005-0000-0000-0000B29B0000}"/>
    <cellStyle name="Normal 2 19 4" xfId="39864" xr:uid="{00000000-0005-0000-0000-0000B39B0000}"/>
    <cellStyle name="Normal 2 19 4 2" xfId="39865" xr:uid="{00000000-0005-0000-0000-0000B49B0000}"/>
    <cellStyle name="Normal 2 19 4 2 2" xfId="39866" xr:uid="{00000000-0005-0000-0000-0000B59B0000}"/>
    <cellStyle name="Normal 2 19 4 3" xfId="39867" xr:uid="{00000000-0005-0000-0000-0000B69B0000}"/>
    <cellStyle name="Normal 2 19 4 4" xfId="39868" xr:uid="{00000000-0005-0000-0000-0000B79B0000}"/>
    <cellStyle name="Normal 2 19 5" xfId="39869" xr:uid="{00000000-0005-0000-0000-0000B89B0000}"/>
    <cellStyle name="Normal 2 19 5 2" xfId="39870" xr:uid="{00000000-0005-0000-0000-0000B99B0000}"/>
    <cellStyle name="Normal 2 19 6" xfId="39871" xr:uid="{00000000-0005-0000-0000-0000BA9B0000}"/>
    <cellStyle name="Normal 2 19 7" xfId="39872" xr:uid="{00000000-0005-0000-0000-0000BB9B0000}"/>
    <cellStyle name="Normal 2 19 8" xfId="39873" xr:uid="{00000000-0005-0000-0000-0000BC9B0000}"/>
    <cellStyle name="Normal 2 2" xfId="9" xr:uid="{00000000-0005-0000-0000-0000BD9B0000}"/>
    <cellStyle name="Normal 2 2 10" xfId="39874" xr:uid="{00000000-0005-0000-0000-0000BE9B0000}"/>
    <cellStyle name="Normal 2 2 10 2" xfId="39875" xr:uid="{00000000-0005-0000-0000-0000BF9B0000}"/>
    <cellStyle name="Normal 2 2 11" xfId="39876" xr:uid="{00000000-0005-0000-0000-0000C09B0000}"/>
    <cellStyle name="Normal 2 2 11 2" xfId="39877" xr:uid="{00000000-0005-0000-0000-0000C19B0000}"/>
    <cellStyle name="Normal 2 2 11 2 2" xfId="39878" xr:uid="{00000000-0005-0000-0000-0000C29B0000}"/>
    <cellStyle name="Normal 2 2 11 2 2 2" xfId="39879" xr:uid="{00000000-0005-0000-0000-0000C39B0000}"/>
    <cellStyle name="Normal 2 2 11 2 3" xfId="39880" xr:uid="{00000000-0005-0000-0000-0000C49B0000}"/>
    <cellStyle name="Normal 2 2 11 2 4" xfId="39881" xr:uid="{00000000-0005-0000-0000-0000C59B0000}"/>
    <cellStyle name="Normal 2 2 11 3" xfId="39882" xr:uid="{00000000-0005-0000-0000-0000C69B0000}"/>
    <cellStyle name="Normal 2 2 11 3 2" xfId="39883" xr:uid="{00000000-0005-0000-0000-0000C79B0000}"/>
    <cellStyle name="Normal 2 2 11 3 2 2" xfId="39884" xr:uid="{00000000-0005-0000-0000-0000C89B0000}"/>
    <cellStyle name="Normal 2 2 11 3 3" xfId="39885" xr:uid="{00000000-0005-0000-0000-0000C99B0000}"/>
    <cellStyle name="Normal 2 2 11 3 4" xfId="39886" xr:uid="{00000000-0005-0000-0000-0000CA9B0000}"/>
    <cellStyle name="Normal 2 2 11 4" xfId="39887" xr:uid="{00000000-0005-0000-0000-0000CB9B0000}"/>
    <cellStyle name="Normal 2 2 11 4 2" xfId="39888" xr:uid="{00000000-0005-0000-0000-0000CC9B0000}"/>
    <cellStyle name="Normal 2 2 11 5" xfId="39889" xr:uid="{00000000-0005-0000-0000-0000CD9B0000}"/>
    <cellStyle name="Normal 2 2 11 6" xfId="39890" xr:uid="{00000000-0005-0000-0000-0000CE9B0000}"/>
    <cellStyle name="Normal 2 2 11 7" xfId="39891" xr:uid="{00000000-0005-0000-0000-0000CF9B0000}"/>
    <cellStyle name="Normal 2 2 12" xfId="39892" xr:uid="{00000000-0005-0000-0000-0000D09B0000}"/>
    <cellStyle name="Normal 2 2 13" xfId="39893" xr:uid="{00000000-0005-0000-0000-0000D19B0000}"/>
    <cellStyle name="Normal 2 2 14" xfId="39894" xr:uid="{00000000-0005-0000-0000-0000D29B0000}"/>
    <cellStyle name="Normal 2 2 15" xfId="39895" xr:uid="{00000000-0005-0000-0000-0000D39B0000}"/>
    <cellStyle name="Normal 2 2 16" xfId="39896" xr:uid="{00000000-0005-0000-0000-0000D49B0000}"/>
    <cellStyle name="Normal 2 2 17" xfId="39897" xr:uid="{00000000-0005-0000-0000-0000D59B0000}"/>
    <cellStyle name="Normal 2 2 18" xfId="39898" xr:uid="{00000000-0005-0000-0000-0000D69B0000}"/>
    <cellStyle name="Normal 2 2 19" xfId="39899" xr:uid="{00000000-0005-0000-0000-0000D79B0000}"/>
    <cellStyle name="Normal 2 2 2" xfId="39900" xr:uid="{00000000-0005-0000-0000-0000D89B0000}"/>
    <cellStyle name="Normal 2 2 2 10" xfId="39901" xr:uid="{00000000-0005-0000-0000-0000D99B0000}"/>
    <cellStyle name="Normal 2 2 2 10 2" xfId="39902" xr:uid="{00000000-0005-0000-0000-0000DA9B0000}"/>
    <cellStyle name="Normal 2 2 2 10 2 2" xfId="39903" xr:uid="{00000000-0005-0000-0000-0000DB9B0000}"/>
    <cellStyle name="Normal 2 2 2 10 3" xfId="39904" xr:uid="{00000000-0005-0000-0000-0000DC9B0000}"/>
    <cellStyle name="Normal 2 2 2 10 4" xfId="39905" xr:uid="{00000000-0005-0000-0000-0000DD9B0000}"/>
    <cellStyle name="Normal 2 2 2 11" xfId="39906" xr:uid="{00000000-0005-0000-0000-0000DE9B0000}"/>
    <cellStyle name="Normal 2 2 2 11 2" xfId="39907" xr:uid="{00000000-0005-0000-0000-0000DF9B0000}"/>
    <cellStyle name="Normal 2 2 2 12" xfId="39908" xr:uid="{00000000-0005-0000-0000-0000E09B0000}"/>
    <cellStyle name="Normal 2 2 2 13" xfId="39909" xr:uid="{00000000-0005-0000-0000-0000E19B0000}"/>
    <cellStyle name="Normal 2 2 2 14" xfId="39910" xr:uid="{00000000-0005-0000-0000-0000E29B0000}"/>
    <cellStyle name="Normal 2 2 2 15" xfId="39911" xr:uid="{00000000-0005-0000-0000-0000E39B0000}"/>
    <cellStyle name="Normal 2 2 2 2" xfId="39912" xr:uid="{00000000-0005-0000-0000-0000E49B0000}"/>
    <cellStyle name="Normal 2 2 2 2 10" xfId="39913" xr:uid="{00000000-0005-0000-0000-0000E59B0000}"/>
    <cellStyle name="Normal 2 2 2 2 10 2" xfId="39914" xr:uid="{00000000-0005-0000-0000-0000E69B0000}"/>
    <cellStyle name="Normal 2 2 2 2 11" xfId="39915" xr:uid="{00000000-0005-0000-0000-0000E79B0000}"/>
    <cellStyle name="Normal 2 2 2 2 12" xfId="39916" xr:uid="{00000000-0005-0000-0000-0000E89B0000}"/>
    <cellStyle name="Normal 2 2 2 2 13" xfId="39917" xr:uid="{00000000-0005-0000-0000-0000E99B0000}"/>
    <cellStyle name="Normal 2 2 2 2 2" xfId="39918" xr:uid="{00000000-0005-0000-0000-0000EA9B0000}"/>
    <cellStyle name="Normal 2 2 2 2 2 2" xfId="39919" xr:uid="{00000000-0005-0000-0000-0000EB9B0000}"/>
    <cellStyle name="Normal 2 2 2 2 2 2 2" xfId="39920" xr:uid="{00000000-0005-0000-0000-0000EC9B0000}"/>
    <cellStyle name="Normal 2 2 2 2 2 2 2 2" xfId="39921" xr:uid="{00000000-0005-0000-0000-0000ED9B0000}"/>
    <cellStyle name="Normal 2 2 2 2 2 2 2 2 2" xfId="39922" xr:uid="{00000000-0005-0000-0000-0000EE9B0000}"/>
    <cellStyle name="Normal 2 2 2 2 2 2 2 3" xfId="39923" xr:uid="{00000000-0005-0000-0000-0000EF9B0000}"/>
    <cellStyle name="Normal 2 2 2 2 2 2 2 4" xfId="39924" xr:uid="{00000000-0005-0000-0000-0000F09B0000}"/>
    <cellStyle name="Normal 2 2 2 2 2 2 3" xfId="39925" xr:uid="{00000000-0005-0000-0000-0000F19B0000}"/>
    <cellStyle name="Normal 2 2 2 2 2 2 3 2" xfId="39926" xr:uid="{00000000-0005-0000-0000-0000F29B0000}"/>
    <cellStyle name="Normal 2 2 2 2 2 2 3 2 2" xfId="39927" xr:uid="{00000000-0005-0000-0000-0000F39B0000}"/>
    <cellStyle name="Normal 2 2 2 2 2 2 3 3" xfId="39928" xr:uid="{00000000-0005-0000-0000-0000F49B0000}"/>
    <cellStyle name="Normal 2 2 2 2 2 2 3 4" xfId="39929" xr:uid="{00000000-0005-0000-0000-0000F59B0000}"/>
    <cellStyle name="Normal 2 2 2 2 2 2 4" xfId="39930" xr:uid="{00000000-0005-0000-0000-0000F69B0000}"/>
    <cellStyle name="Normal 2 2 2 2 2 2 4 2" xfId="39931" xr:uid="{00000000-0005-0000-0000-0000F79B0000}"/>
    <cellStyle name="Normal 2 2 2 2 2 2 5" xfId="39932" xr:uid="{00000000-0005-0000-0000-0000F89B0000}"/>
    <cellStyle name="Normal 2 2 2 2 2 2 6" xfId="39933" xr:uid="{00000000-0005-0000-0000-0000F99B0000}"/>
    <cellStyle name="Normal 2 2 2 2 2 2 7" xfId="39934" xr:uid="{00000000-0005-0000-0000-0000FA9B0000}"/>
    <cellStyle name="Normal 2 2 2 2 2 3" xfId="39935" xr:uid="{00000000-0005-0000-0000-0000FB9B0000}"/>
    <cellStyle name="Normal 2 2 2 2 2 3 2" xfId="39936" xr:uid="{00000000-0005-0000-0000-0000FC9B0000}"/>
    <cellStyle name="Normal 2 2 2 2 2 3 2 2" xfId="39937" xr:uid="{00000000-0005-0000-0000-0000FD9B0000}"/>
    <cellStyle name="Normal 2 2 2 2 2 3 2 2 2" xfId="39938" xr:uid="{00000000-0005-0000-0000-0000FE9B0000}"/>
    <cellStyle name="Normal 2 2 2 2 2 3 2 3" xfId="39939" xr:uid="{00000000-0005-0000-0000-0000FF9B0000}"/>
    <cellStyle name="Normal 2 2 2 2 2 3 2 4" xfId="39940" xr:uid="{00000000-0005-0000-0000-0000009C0000}"/>
    <cellStyle name="Normal 2 2 2 2 2 3 3" xfId="39941" xr:uid="{00000000-0005-0000-0000-0000019C0000}"/>
    <cellStyle name="Normal 2 2 2 2 2 3 3 2" xfId="39942" xr:uid="{00000000-0005-0000-0000-0000029C0000}"/>
    <cellStyle name="Normal 2 2 2 2 2 3 3 2 2" xfId="39943" xr:uid="{00000000-0005-0000-0000-0000039C0000}"/>
    <cellStyle name="Normal 2 2 2 2 2 3 3 3" xfId="39944" xr:uid="{00000000-0005-0000-0000-0000049C0000}"/>
    <cellStyle name="Normal 2 2 2 2 2 3 3 4" xfId="39945" xr:uid="{00000000-0005-0000-0000-0000059C0000}"/>
    <cellStyle name="Normal 2 2 2 2 2 3 4" xfId="39946" xr:uid="{00000000-0005-0000-0000-0000069C0000}"/>
    <cellStyle name="Normal 2 2 2 2 2 3 4 2" xfId="39947" xr:uid="{00000000-0005-0000-0000-0000079C0000}"/>
    <cellStyle name="Normal 2 2 2 2 2 3 5" xfId="39948" xr:uid="{00000000-0005-0000-0000-0000089C0000}"/>
    <cellStyle name="Normal 2 2 2 2 2 3 6" xfId="39949" xr:uid="{00000000-0005-0000-0000-0000099C0000}"/>
    <cellStyle name="Normal 2 2 2 2 2 3 7" xfId="39950" xr:uid="{00000000-0005-0000-0000-00000A9C0000}"/>
    <cellStyle name="Normal 2 2 2 2 2 4" xfId="39951" xr:uid="{00000000-0005-0000-0000-00000B9C0000}"/>
    <cellStyle name="Normal 2 2 2 2 2 4 2" xfId="39952" xr:uid="{00000000-0005-0000-0000-00000C9C0000}"/>
    <cellStyle name="Normal 2 2 2 2 2 4 2 2" xfId="39953" xr:uid="{00000000-0005-0000-0000-00000D9C0000}"/>
    <cellStyle name="Normal 2 2 2 2 2 4 3" xfId="39954" xr:uid="{00000000-0005-0000-0000-00000E9C0000}"/>
    <cellStyle name="Normal 2 2 2 2 2 4 4" xfId="39955" xr:uid="{00000000-0005-0000-0000-00000F9C0000}"/>
    <cellStyle name="Normal 2 2 2 2 2 5" xfId="39956" xr:uid="{00000000-0005-0000-0000-0000109C0000}"/>
    <cellStyle name="Normal 2 2 2 2 2 5 2" xfId="39957" xr:uid="{00000000-0005-0000-0000-0000119C0000}"/>
    <cellStyle name="Normal 2 2 2 2 2 5 2 2" xfId="39958" xr:uid="{00000000-0005-0000-0000-0000129C0000}"/>
    <cellStyle name="Normal 2 2 2 2 2 5 3" xfId="39959" xr:uid="{00000000-0005-0000-0000-0000139C0000}"/>
    <cellStyle name="Normal 2 2 2 2 2 5 4" xfId="39960" xr:uid="{00000000-0005-0000-0000-0000149C0000}"/>
    <cellStyle name="Normal 2 2 2 2 2 6" xfId="39961" xr:uid="{00000000-0005-0000-0000-0000159C0000}"/>
    <cellStyle name="Normal 2 2 2 2 2 6 2" xfId="39962" xr:uid="{00000000-0005-0000-0000-0000169C0000}"/>
    <cellStyle name="Normal 2 2 2 2 2 7" xfId="39963" xr:uid="{00000000-0005-0000-0000-0000179C0000}"/>
    <cellStyle name="Normal 2 2 2 2 2 8" xfId="39964" xr:uid="{00000000-0005-0000-0000-0000189C0000}"/>
    <cellStyle name="Normal 2 2 2 2 2 9" xfId="39965" xr:uid="{00000000-0005-0000-0000-0000199C0000}"/>
    <cellStyle name="Normal 2 2 2 2 2_212990" xfId="39966" xr:uid="{00000000-0005-0000-0000-00001A9C0000}"/>
    <cellStyle name="Normal 2 2 2 2 3" xfId="39967" xr:uid="{00000000-0005-0000-0000-00001B9C0000}"/>
    <cellStyle name="Normal 2 2 2 2 3 2" xfId="39968" xr:uid="{00000000-0005-0000-0000-00001C9C0000}"/>
    <cellStyle name="Normal 2 2 2 2 3 2 2" xfId="39969" xr:uid="{00000000-0005-0000-0000-00001D9C0000}"/>
    <cellStyle name="Normal 2 2 2 2 3 2 2 2" xfId="39970" xr:uid="{00000000-0005-0000-0000-00001E9C0000}"/>
    <cellStyle name="Normal 2 2 2 2 3 2 3" xfId="39971" xr:uid="{00000000-0005-0000-0000-00001F9C0000}"/>
    <cellStyle name="Normal 2 2 2 2 3 2 4" xfId="39972" xr:uid="{00000000-0005-0000-0000-0000209C0000}"/>
    <cellStyle name="Normal 2 2 2 2 3 3" xfId="39973" xr:uid="{00000000-0005-0000-0000-0000219C0000}"/>
    <cellStyle name="Normal 2 2 2 2 3 3 2" xfId="39974" xr:uid="{00000000-0005-0000-0000-0000229C0000}"/>
    <cellStyle name="Normal 2 2 2 2 3 3 2 2" xfId="39975" xr:uid="{00000000-0005-0000-0000-0000239C0000}"/>
    <cellStyle name="Normal 2 2 2 2 3 3 3" xfId="39976" xr:uid="{00000000-0005-0000-0000-0000249C0000}"/>
    <cellStyle name="Normal 2 2 2 2 3 3 4" xfId="39977" xr:uid="{00000000-0005-0000-0000-0000259C0000}"/>
    <cellStyle name="Normal 2 2 2 2 3 4" xfId="39978" xr:uid="{00000000-0005-0000-0000-0000269C0000}"/>
    <cellStyle name="Normal 2 2 2 2 3 4 2" xfId="39979" xr:uid="{00000000-0005-0000-0000-0000279C0000}"/>
    <cellStyle name="Normal 2 2 2 2 3 5" xfId="39980" xr:uid="{00000000-0005-0000-0000-0000289C0000}"/>
    <cellStyle name="Normal 2 2 2 2 3 6" xfId="39981" xr:uid="{00000000-0005-0000-0000-0000299C0000}"/>
    <cellStyle name="Normal 2 2 2 2 3 7" xfId="39982" xr:uid="{00000000-0005-0000-0000-00002A9C0000}"/>
    <cellStyle name="Normal 2 2 2 2 4" xfId="39983" xr:uid="{00000000-0005-0000-0000-00002B9C0000}"/>
    <cellStyle name="Normal 2 2 2 2 4 2" xfId="39984" xr:uid="{00000000-0005-0000-0000-00002C9C0000}"/>
    <cellStyle name="Normal 2 2 2 2 4 2 2" xfId="39985" xr:uid="{00000000-0005-0000-0000-00002D9C0000}"/>
    <cellStyle name="Normal 2 2 2 2 4 2 2 2" xfId="39986" xr:uid="{00000000-0005-0000-0000-00002E9C0000}"/>
    <cellStyle name="Normal 2 2 2 2 4 2 3" xfId="39987" xr:uid="{00000000-0005-0000-0000-00002F9C0000}"/>
    <cellStyle name="Normal 2 2 2 2 4 2 4" xfId="39988" xr:uid="{00000000-0005-0000-0000-0000309C0000}"/>
    <cellStyle name="Normal 2 2 2 2 4 3" xfId="39989" xr:uid="{00000000-0005-0000-0000-0000319C0000}"/>
    <cellStyle name="Normal 2 2 2 2 4 3 2" xfId="39990" xr:uid="{00000000-0005-0000-0000-0000329C0000}"/>
    <cellStyle name="Normal 2 2 2 2 4 3 2 2" xfId="39991" xr:uid="{00000000-0005-0000-0000-0000339C0000}"/>
    <cellStyle name="Normal 2 2 2 2 4 3 3" xfId="39992" xr:uid="{00000000-0005-0000-0000-0000349C0000}"/>
    <cellStyle name="Normal 2 2 2 2 4 3 4" xfId="39993" xr:uid="{00000000-0005-0000-0000-0000359C0000}"/>
    <cellStyle name="Normal 2 2 2 2 4 4" xfId="39994" xr:uid="{00000000-0005-0000-0000-0000369C0000}"/>
    <cellStyle name="Normal 2 2 2 2 4 4 2" xfId="39995" xr:uid="{00000000-0005-0000-0000-0000379C0000}"/>
    <cellStyle name="Normal 2 2 2 2 4 5" xfId="39996" xr:uid="{00000000-0005-0000-0000-0000389C0000}"/>
    <cellStyle name="Normal 2 2 2 2 4 6" xfId="39997" xr:uid="{00000000-0005-0000-0000-0000399C0000}"/>
    <cellStyle name="Normal 2 2 2 2 4 7" xfId="39998" xr:uid="{00000000-0005-0000-0000-00003A9C0000}"/>
    <cellStyle name="Normal 2 2 2 2 5" xfId="39999" xr:uid="{00000000-0005-0000-0000-00003B9C0000}"/>
    <cellStyle name="Normal 2 2 2 2 5 2" xfId="40000" xr:uid="{00000000-0005-0000-0000-00003C9C0000}"/>
    <cellStyle name="Normal 2 2 2 2 5 2 2" xfId="40001" xr:uid="{00000000-0005-0000-0000-00003D9C0000}"/>
    <cellStyle name="Normal 2 2 2 2 5 2 2 2" xfId="40002" xr:uid="{00000000-0005-0000-0000-00003E9C0000}"/>
    <cellStyle name="Normal 2 2 2 2 5 2 3" xfId="40003" xr:uid="{00000000-0005-0000-0000-00003F9C0000}"/>
    <cellStyle name="Normal 2 2 2 2 5 2 4" xfId="40004" xr:uid="{00000000-0005-0000-0000-0000409C0000}"/>
    <cellStyle name="Normal 2 2 2 2 5 3" xfId="40005" xr:uid="{00000000-0005-0000-0000-0000419C0000}"/>
    <cellStyle name="Normal 2 2 2 2 5 3 2" xfId="40006" xr:uid="{00000000-0005-0000-0000-0000429C0000}"/>
    <cellStyle name="Normal 2 2 2 2 5 3 2 2" xfId="40007" xr:uid="{00000000-0005-0000-0000-0000439C0000}"/>
    <cellStyle name="Normal 2 2 2 2 5 3 3" xfId="40008" xr:uid="{00000000-0005-0000-0000-0000449C0000}"/>
    <cellStyle name="Normal 2 2 2 2 5 3 4" xfId="40009" xr:uid="{00000000-0005-0000-0000-0000459C0000}"/>
    <cellStyle name="Normal 2 2 2 2 5 4" xfId="40010" xr:uid="{00000000-0005-0000-0000-0000469C0000}"/>
    <cellStyle name="Normal 2 2 2 2 5 4 2" xfId="40011" xr:uid="{00000000-0005-0000-0000-0000479C0000}"/>
    <cellStyle name="Normal 2 2 2 2 5 5" xfId="40012" xr:uid="{00000000-0005-0000-0000-0000489C0000}"/>
    <cellStyle name="Normal 2 2 2 2 5 6" xfId="40013" xr:uid="{00000000-0005-0000-0000-0000499C0000}"/>
    <cellStyle name="Normal 2 2 2 2 6" xfId="40014" xr:uid="{00000000-0005-0000-0000-00004A9C0000}"/>
    <cellStyle name="Normal 2 2 2 2 6 2" xfId="40015" xr:uid="{00000000-0005-0000-0000-00004B9C0000}"/>
    <cellStyle name="Normal 2 2 2 2 6 2 2" xfId="40016" xr:uid="{00000000-0005-0000-0000-00004C9C0000}"/>
    <cellStyle name="Normal 2 2 2 2 6 2 2 2" xfId="40017" xr:uid="{00000000-0005-0000-0000-00004D9C0000}"/>
    <cellStyle name="Normal 2 2 2 2 6 2 3" xfId="40018" xr:uid="{00000000-0005-0000-0000-00004E9C0000}"/>
    <cellStyle name="Normal 2 2 2 2 6 2 4" xfId="40019" xr:uid="{00000000-0005-0000-0000-00004F9C0000}"/>
    <cellStyle name="Normal 2 2 2 2 6 3" xfId="40020" xr:uid="{00000000-0005-0000-0000-0000509C0000}"/>
    <cellStyle name="Normal 2 2 2 2 6 3 2" xfId="40021" xr:uid="{00000000-0005-0000-0000-0000519C0000}"/>
    <cellStyle name="Normal 2 2 2 2 6 3 2 2" xfId="40022" xr:uid="{00000000-0005-0000-0000-0000529C0000}"/>
    <cellStyle name="Normal 2 2 2 2 6 3 3" xfId="40023" xr:uid="{00000000-0005-0000-0000-0000539C0000}"/>
    <cellStyle name="Normal 2 2 2 2 6 3 4" xfId="40024" xr:uid="{00000000-0005-0000-0000-0000549C0000}"/>
    <cellStyle name="Normal 2 2 2 2 6 4" xfId="40025" xr:uid="{00000000-0005-0000-0000-0000559C0000}"/>
    <cellStyle name="Normal 2 2 2 2 6 4 2" xfId="40026" xr:uid="{00000000-0005-0000-0000-0000569C0000}"/>
    <cellStyle name="Normal 2 2 2 2 6 5" xfId="40027" xr:uid="{00000000-0005-0000-0000-0000579C0000}"/>
    <cellStyle name="Normal 2 2 2 2 6 6" xfId="40028" xr:uid="{00000000-0005-0000-0000-0000589C0000}"/>
    <cellStyle name="Normal 2 2 2 2 7" xfId="40029" xr:uid="{00000000-0005-0000-0000-0000599C0000}"/>
    <cellStyle name="Normal 2 2 2 2 7 2" xfId="40030" xr:uid="{00000000-0005-0000-0000-00005A9C0000}"/>
    <cellStyle name="Normal 2 2 2 2 7 2 2" xfId="40031" xr:uid="{00000000-0005-0000-0000-00005B9C0000}"/>
    <cellStyle name="Normal 2 2 2 2 7 2 2 2" xfId="40032" xr:uid="{00000000-0005-0000-0000-00005C9C0000}"/>
    <cellStyle name="Normal 2 2 2 2 7 2 3" xfId="40033" xr:uid="{00000000-0005-0000-0000-00005D9C0000}"/>
    <cellStyle name="Normal 2 2 2 2 7 2 4" xfId="40034" xr:uid="{00000000-0005-0000-0000-00005E9C0000}"/>
    <cellStyle name="Normal 2 2 2 2 7 3" xfId="40035" xr:uid="{00000000-0005-0000-0000-00005F9C0000}"/>
    <cellStyle name="Normal 2 2 2 2 7 3 2" xfId="40036" xr:uid="{00000000-0005-0000-0000-0000609C0000}"/>
    <cellStyle name="Normal 2 2 2 2 7 3 2 2" xfId="40037" xr:uid="{00000000-0005-0000-0000-0000619C0000}"/>
    <cellStyle name="Normal 2 2 2 2 7 3 3" xfId="40038" xr:uid="{00000000-0005-0000-0000-0000629C0000}"/>
    <cellStyle name="Normal 2 2 2 2 7 3 4" xfId="40039" xr:uid="{00000000-0005-0000-0000-0000639C0000}"/>
    <cellStyle name="Normal 2 2 2 2 7 4" xfId="40040" xr:uid="{00000000-0005-0000-0000-0000649C0000}"/>
    <cellStyle name="Normal 2 2 2 2 7 4 2" xfId="40041" xr:uid="{00000000-0005-0000-0000-0000659C0000}"/>
    <cellStyle name="Normal 2 2 2 2 7 5" xfId="40042" xr:uid="{00000000-0005-0000-0000-0000669C0000}"/>
    <cellStyle name="Normal 2 2 2 2 7 6" xfId="40043" xr:uid="{00000000-0005-0000-0000-0000679C0000}"/>
    <cellStyle name="Normal 2 2 2 2 8" xfId="40044" xr:uid="{00000000-0005-0000-0000-0000689C0000}"/>
    <cellStyle name="Normal 2 2 2 2 8 2" xfId="40045" xr:uid="{00000000-0005-0000-0000-0000699C0000}"/>
    <cellStyle name="Normal 2 2 2 2 8 2 2" xfId="40046" xr:uid="{00000000-0005-0000-0000-00006A9C0000}"/>
    <cellStyle name="Normal 2 2 2 2 8 3" xfId="40047" xr:uid="{00000000-0005-0000-0000-00006B9C0000}"/>
    <cellStyle name="Normal 2 2 2 2 8 4" xfId="40048" xr:uid="{00000000-0005-0000-0000-00006C9C0000}"/>
    <cellStyle name="Normal 2 2 2 2 9" xfId="40049" xr:uid="{00000000-0005-0000-0000-00006D9C0000}"/>
    <cellStyle name="Normal 2 2 2 2 9 2" xfId="40050" xr:uid="{00000000-0005-0000-0000-00006E9C0000}"/>
    <cellStyle name="Normal 2 2 2 2 9 2 2" xfId="40051" xr:uid="{00000000-0005-0000-0000-00006F9C0000}"/>
    <cellStyle name="Normal 2 2 2 2 9 3" xfId="40052" xr:uid="{00000000-0005-0000-0000-0000709C0000}"/>
    <cellStyle name="Normal 2 2 2 2 9 4" xfId="40053" xr:uid="{00000000-0005-0000-0000-0000719C0000}"/>
    <cellStyle name="Normal 2 2 2 2_212990" xfId="40054" xr:uid="{00000000-0005-0000-0000-0000729C0000}"/>
    <cellStyle name="Normal 2 2 2 3" xfId="40055" xr:uid="{00000000-0005-0000-0000-0000739C0000}"/>
    <cellStyle name="Normal 2 2 2 3 2" xfId="40056" xr:uid="{00000000-0005-0000-0000-0000749C0000}"/>
    <cellStyle name="Normal 2 2 2 3 2 2" xfId="40057" xr:uid="{00000000-0005-0000-0000-0000759C0000}"/>
    <cellStyle name="Normal 2 2 2 3 2 2 2" xfId="40058" xr:uid="{00000000-0005-0000-0000-0000769C0000}"/>
    <cellStyle name="Normal 2 2 2 3 2 2 2 2" xfId="40059" xr:uid="{00000000-0005-0000-0000-0000779C0000}"/>
    <cellStyle name="Normal 2 2 2 3 2 2 3" xfId="40060" xr:uid="{00000000-0005-0000-0000-0000789C0000}"/>
    <cellStyle name="Normal 2 2 2 3 2 2 4" xfId="40061" xr:uid="{00000000-0005-0000-0000-0000799C0000}"/>
    <cellStyle name="Normal 2 2 2 3 2 2 5" xfId="40062" xr:uid="{00000000-0005-0000-0000-00007A9C0000}"/>
    <cellStyle name="Normal 2 2 2 3 2 3" xfId="40063" xr:uid="{00000000-0005-0000-0000-00007B9C0000}"/>
    <cellStyle name="Normal 2 2 2 3 2 3 2" xfId="40064" xr:uid="{00000000-0005-0000-0000-00007C9C0000}"/>
    <cellStyle name="Normal 2 2 2 3 2 3 2 2" xfId="40065" xr:uid="{00000000-0005-0000-0000-00007D9C0000}"/>
    <cellStyle name="Normal 2 2 2 3 2 3 3" xfId="40066" xr:uid="{00000000-0005-0000-0000-00007E9C0000}"/>
    <cellStyle name="Normal 2 2 2 3 2 3 4" xfId="40067" xr:uid="{00000000-0005-0000-0000-00007F9C0000}"/>
    <cellStyle name="Normal 2 2 2 3 2 3 5" xfId="40068" xr:uid="{00000000-0005-0000-0000-0000809C0000}"/>
    <cellStyle name="Normal 2 2 2 3 2 4" xfId="40069" xr:uid="{00000000-0005-0000-0000-0000819C0000}"/>
    <cellStyle name="Normal 2 2 2 3 2 4 2" xfId="40070" xr:uid="{00000000-0005-0000-0000-0000829C0000}"/>
    <cellStyle name="Normal 2 2 2 3 2 5" xfId="40071" xr:uid="{00000000-0005-0000-0000-0000839C0000}"/>
    <cellStyle name="Normal 2 2 2 3 2 6" xfId="40072" xr:uid="{00000000-0005-0000-0000-0000849C0000}"/>
    <cellStyle name="Normal 2 2 2 3 2 7" xfId="40073" xr:uid="{00000000-0005-0000-0000-0000859C0000}"/>
    <cellStyle name="Normal 2 2 2 3 2_212990" xfId="40074" xr:uid="{00000000-0005-0000-0000-0000869C0000}"/>
    <cellStyle name="Normal 2 2 2 3 3" xfId="40075" xr:uid="{00000000-0005-0000-0000-0000879C0000}"/>
    <cellStyle name="Normal 2 2 2 3 3 2" xfId="40076" xr:uid="{00000000-0005-0000-0000-0000889C0000}"/>
    <cellStyle name="Normal 2 2 2 3 3 2 2" xfId="40077" xr:uid="{00000000-0005-0000-0000-0000899C0000}"/>
    <cellStyle name="Normal 2 2 2 3 3 2 2 2" xfId="40078" xr:uid="{00000000-0005-0000-0000-00008A9C0000}"/>
    <cellStyle name="Normal 2 2 2 3 3 2 3" xfId="40079" xr:uid="{00000000-0005-0000-0000-00008B9C0000}"/>
    <cellStyle name="Normal 2 2 2 3 3 2 4" xfId="40080" xr:uid="{00000000-0005-0000-0000-00008C9C0000}"/>
    <cellStyle name="Normal 2 2 2 3 3 3" xfId="40081" xr:uid="{00000000-0005-0000-0000-00008D9C0000}"/>
    <cellStyle name="Normal 2 2 2 3 3 3 2" xfId="40082" xr:uid="{00000000-0005-0000-0000-00008E9C0000}"/>
    <cellStyle name="Normal 2 2 2 3 3 3 2 2" xfId="40083" xr:uid="{00000000-0005-0000-0000-00008F9C0000}"/>
    <cellStyle name="Normal 2 2 2 3 3 3 3" xfId="40084" xr:uid="{00000000-0005-0000-0000-0000909C0000}"/>
    <cellStyle name="Normal 2 2 2 3 3 3 4" xfId="40085" xr:uid="{00000000-0005-0000-0000-0000919C0000}"/>
    <cellStyle name="Normal 2 2 2 3 3 4" xfId="40086" xr:uid="{00000000-0005-0000-0000-0000929C0000}"/>
    <cellStyle name="Normal 2 2 2 3 3 4 2" xfId="40087" xr:uid="{00000000-0005-0000-0000-0000939C0000}"/>
    <cellStyle name="Normal 2 2 2 3 3 5" xfId="40088" xr:uid="{00000000-0005-0000-0000-0000949C0000}"/>
    <cellStyle name="Normal 2 2 2 3 3 6" xfId="40089" xr:uid="{00000000-0005-0000-0000-0000959C0000}"/>
    <cellStyle name="Normal 2 2 2 3 3 7" xfId="40090" xr:uid="{00000000-0005-0000-0000-0000969C0000}"/>
    <cellStyle name="Normal 2 2 2 3 4" xfId="40091" xr:uid="{00000000-0005-0000-0000-0000979C0000}"/>
    <cellStyle name="Normal 2 2 2 3 4 2" xfId="40092" xr:uid="{00000000-0005-0000-0000-0000989C0000}"/>
    <cellStyle name="Normal 2 2 2 3 4 2 2" xfId="40093" xr:uid="{00000000-0005-0000-0000-0000999C0000}"/>
    <cellStyle name="Normal 2 2 2 3 4 3" xfId="40094" xr:uid="{00000000-0005-0000-0000-00009A9C0000}"/>
    <cellStyle name="Normal 2 2 2 3 4 4" xfId="40095" xr:uid="{00000000-0005-0000-0000-00009B9C0000}"/>
    <cellStyle name="Normal 2 2 2 3 4 5" xfId="40096" xr:uid="{00000000-0005-0000-0000-00009C9C0000}"/>
    <cellStyle name="Normal 2 2 2 3 5" xfId="40097" xr:uid="{00000000-0005-0000-0000-00009D9C0000}"/>
    <cellStyle name="Normal 2 2 2 3 5 2" xfId="40098" xr:uid="{00000000-0005-0000-0000-00009E9C0000}"/>
    <cellStyle name="Normal 2 2 2 3 5 2 2" xfId="40099" xr:uid="{00000000-0005-0000-0000-00009F9C0000}"/>
    <cellStyle name="Normal 2 2 2 3 5 3" xfId="40100" xr:uid="{00000000-0005-0000-0000-0000A09C0000}"/>
    <cellStyle name="Normal 2 2 2 3 5 4" xfId="40101" xr:uid="{00000000-0005-0000-0000-0000A19C0000}"/>
    <cellStyle name="Normal 2 2 2 3 6" xfId="40102" xr:uid="{00000000-0005-0000-0000-0000A29C0000}"/>
    <cellStyle name="Normal 2 2 2 3 6 2" xfId="40103" xr:uid="{00000000-0005-0000-0000-0000A39C0000}"/>
    <cellStyle name="Normal 2 2 2 3 7" xfId="40104" xr:uid="{00000000-0005-0000-0000-0000A49C0000}"/>
    <cellStyle name="Normal 2 2 2 3 8" xfId="40105" xr:uid="{00000000-0005-0000-0000-0000A59C0000}"/>
    <cellStyle name="Normal 2 2 2 3 9" xfId="40106" xr:uid="{00000000-0005-0000-0000-0000A69C0000}"/>
    <cellStyle name="Normal 2 2 2 3_212990" xfId="40107" xr:uid="{00000000-0005-0000-0000-0000A79C0000}"/>
    <cellStyle name="Normal 2 2 2 4" xfId="40108" xr:uid="{00000000-0005-0000-0000-0000A89C0000}"/>
    <cellStyle name="Normal 2 2 2 4 2" xfId="40109" xr:uid="{00000000-0005-0000-0000-0000A99C0000}"/>
    <cellStyle name="Normal 2 2 2 4 2 2" xfId="40110" xr:uid="{00000000-0005-0000-0000-0000AA9C0000}"/>
    <cellStyle name="Normal 2 2 2 4 2 2 2" xfId="40111" xr:uid="{00000000-0005-0000-0000-0000AB9C0000}"/>
    <cellStyle name="Normal 2 2 2 4 2 2 2 2" xfId="40112" xr:uid="{00000000-0005-0000-0000-0000AC9C0000}"/>
    <cellStyle name="Normal 2 2 2 4 2 2 3" xfId="40113" xr:uid="{00000000-0005-0000-0000-0000AD9C0000}"/>
    <cellStyle name="Normal 2 2 2 4 2 2 4" xfId="40114" xr:uid="{00000000-0005-0000-0000-0000AE9C0000}"/>
    <cellStyle name="Normal 2 2 2 4 2 2 5" xfId="40115" xr:uid="{00000000-0005-0000-0000-0000AF9C0000}"/>
    <cellStyle name="Normal 2 2 2 4 2 3" xfId="40116" xr:uid="{00000000-0005-0000-0000-0000B09C0000}"/>
    <cellStyle name="Normal 2 2 2 4 2 3 2" xfId="40117" xr:uid="{00000000-0005-0000-0000-0000B19C0000}"/>
    <cellStyle name="Normal 2 2 2 4 2 3 2 2" xfId="40118" xr:uid="{00000000-0005-0000-0000-0000B29C0000}"/>
    <cellStyle name="Normal 2 2 2 4 2 3 3" xfId="40119" xr:uid="{00000000-0005-0000-0000-0000B39C0000}"/>
    <cellStyle name="Normal 2 2 2 4 2 3 4" xfId="40120" xr:uid="{00000000-0005-0000-0000-0000B49C0000}"/>
    <cellStyle name="Normal 2 2 2 4 2 3 5" xfId="40121" xr:uid="{00000000-0005-0000-0000-0000B59C0000}"/>
    <cellStyle name="Normal 2 2 2 4 2 4" xfId="40122" xr:uid="{00000000-0005-0000-0000-0000B69C0000}"/>
    <cellStyle name="Normal 2 2 2 4 2 4 2" xfId="40123" xr:uid="{00000000-0005-0000-0000-0000B79C0000}"/>
    <cellStyle name="Normal 2 2 2 4 2 5" xfId="40124" xr:uid="{00000000-0005-0000-0000-0000B89C0000}"/>
    <cellStyle name="Normal 2 2 2 4 2 6" xfId="40125" xr:uid="{00000000-0005-0000-0000-0000B99C0000}"/>
    <cellStyle name="Normal 2 2 2 4 2 7" xfId="40126" xr:uid="{00000000-0005-0000-0000-0000BA9C0000}"/>
    <cellStyle name="Normal 2 2 2 4 2_212990" xfId="40127" xr:uid="{00000000-0005-0000-0000-0000BB9C0000}"/>
    <cellStyle name="Normal 2 2 2 4 3" xfId="40128" xr:uid="{00000000-0005-0000-0000-0000BC9C0000}"/>
    <cellStyle name="Normal 2 2 2 4 3 2" xfId="40129" xr:uid="{00000000-0005-0000-0000-0000BD9C0000}"/>
    <cellStyle name="Normal 2 2 2 4 4" xfId="40130" xr:uid="{00000000-0005-0000-0000-0000BE9C0000}"/>
    <cellStyle name="Normal 2 2 2 4 5" xfId="40131" xr:uid="{00000000-0005-0000-0000-0000BF9C0000}"/>
    <cellStyle name="Normal 2 2 2 4_212990" xfId="40132" xr:uid="{00000000-0005-0000-0000-0000C09C0000}"/>
    <cellStyle name="Normal 2 2 2 5" xfId="40133" xr:uid="{00000000-0005-0000-0000-0000C19C0000}"/>
    <cellStyle name="Normal 2 2 2 5 2" xfId="40134" xr:uid="{00000000-0005-0000-0000-0000C29C0000}"/>
    <cellStyle name="Normal 2 2 2 5 2 2" xfId="40135" xr:uid="{00000000-0005-0000-0000-0000C39C0000}"/>
    <cellStyle name="Normal 2 2 2 5 2 2 2" xfId="40136" xr:uid="{00000000-0005-0000-0000-0000C49C0000}"/>
    <cellStyle name="Normal 2 2 2 5 2 2 3" xfId="40137" xr:uid="{00000000-0005-0000-0000-0000C59C0000}"/>
    <cellStyle name="Normal 2 2 2 5 2 3" xfId="40138" xr:uid="{00000000-0005-0000-0000-0000C69C0000}"/>
    <cellStyle name="Normal 2 2 2 5 2 3 2" xfId="40139" xr:uid="{00000000-0005-0000-0000-0000C79C0000}"/>
    <cellStyle name="Normal 2 2 2 5 2 4" xfId="40140" xr:uid="{00000000-0005-0000-0000-0000C89C0000}"/>
    <cellStyle name="Normal 2 2 2 5 2 5" xfId="40141" xr:uid="{00000000-0005-0000-0000-0000C99C0000}"/>
    <cellStyle name="Normal 2 2 2 5 2_212990" xfId="40142" xr:uid="{00000000-0005-0000-0000-0000CA9C0000}"/>
    <cellStyle name="Normal 2 2 2 5 3" xfId="40143" xr:uid="{00000000-0005-0000-0000-0000CB9C0000}"/>
    <cellStyle name="Normal 2 2 2 5 3 2" xfId="40144" xr:uid="{00000000-0005-0000-0000-0000CC9C0000}"/>
    <cellStyle name="Normal 2 2 2 5 3 2 2" xfId="40145" xr:uid="{00000000-0005-0000-0000-0000CD9C0000}"/>
    <cellStyle name="Normal 2 2 2 5 3 3" xfId="40146" xr:uid="{00000000-0005-0000-0000-0000CE9C0000}"/>
    <cellStyle name="Normal 2 2 2 5 3 4" xfId="40147" xr:uid="{00000000-0005-0000-0000-0000CF9C0000}"/>
    <cellStyle name="Normal 2 2 2 5 3 5" xfId="40148" xr:uid="{00000000-0005-0000-0000-0000D09C0000}"/>
    <cellStyle name="Normal 2 2 2 5 4" xfId="40149" xr:uid="{00000000-0005-0000-0000-0000D19C0000}"/>
    <cellStyle name="Normal 2 2 2 5 4 2" xfId="40150" xr:uid="{00000000-0005-0000-0000-0000D29C0000}"/>
    <cellStyle name="Normal 2 2 2 5 4 3" xfId="40151" xr:uid="{00000000-0005-0000-0000-0000D39C0000}"/>
    <cellStyle name="Normal 2 2 2 5 5" xfId="40152" xr:uid="{00000000-0005-0000-0000-0000D49C0000}"/>
    <cellStyle name="Normal 2 2 2 5 6" xfId="40153" xr:uid="{00000000-0005-0000-0000-0000D59C0000}"/>
    <cellStyle name="Normal 2 2 2 5 7" xfId="40154" xr:uid="{00000000-0005-0000-0000-0000D69C0000}"/>
    <cellStyle name="Normal 2 2 2 5_212990" xfId="40155" xr:uid="{00000000-0005-0000-0000-0000D79C0000}"/>
    <cellStyle name="Normal 2 2 2 6" xfId="40156" xr:uid="{00000000-0005-0000-0000-0000D89C0000}"/>
    <cellStyle name="Normal 2 2 2 6 2" xfId="40157" xr:uid="{00000000-0005-0000-0000-0000D99C0000}"/>
    <cellStyle name="Normal 2 2 2 6 2 2" xfId="40158" xr:uid="{00000000-0005-0000-0000-0000DA9C0000}"/>
    <cellStyle name="Normal 2 2 2 6 2 2 2" xfId="40159" xr:uid="{00000000-0005-0000-0000-0000DB9C0000}"/>
    <cellStyle name="Normal 2 2 2 6 2 3" xfId="40160" xr:uid="{00000000-0005-0000-0000-0000DC9C0000}"/>
    <cellStyle name="Normal 2 2 2 6 2 4" xfId="40161" xr:uid="{00000000-0005-0000-0000-0000DD9C0000}"/>
    <cellStyle name="Normal 2 2 2 6 2 5" xfId="40162" xr:uid="{00000000-0005-0000-0000-0000DE9C0000}"/>
    <cellStyle name="Normal 2 2 2 6 3" xfId="40163" xr:uid="{00000000-0005-0000-0000-0000DF9C0000}"/>
    <cellStyle name="Normal 2 2 2 6 3 2" xfId="40164" xr:uid="{00000000-0005-0000-0000-0000E09C0000}"/>
    <cellStyle name="Normal 2 2 2 6 3 2 2" xfId="40165" xr:uid="{00000000-0005-0000-0000-0000E19C0000}"/>
    <cellStyle name="Normal 2 2 2 6 3 3" xfId="40166" xr:uid="{00000000-0005-0000-0000-0000E29C0000}"/>
    <cellStyle name="Normal 2 2 2 6 3 4" xfId="40167" xr:uid="{00000000-0005-0000-0000-0000E39C0000}"/>
    <cellStyle name="Normal 2 2 2 6 3 5" xfId="40168" xr:uid="{00000000-0005-0000-0000-0000E49C0000}"/>
    <cellStyle name="Normal 2 2 2 6 4" xfId="40169" xr:uid="{00000000-0005-0000-0000-0000E59C0000}"/>
    <cellStyle name="Normal 2 2 2 6 4 2" xfId="40170" xr:uid="{00000000-0005-0000-0000-0000E69C0000}"/>
    <cellStyle name="Normal 2 2 2 6 5" xfId="40171" xr:uid="{00000000-0005-0000-0000-0000E79C0000}"/>
    <cellStyle name="Normal 2 2 2 6 6" xfId="40172" xr:uid="{00000000-0005-0000-0000-0000E89C0000}"/>
    <cellStyle name="Normal 2 2 2 6 7" xfId="40173" xr:uid="{00000000-0005-0000-0000-0000E99C0000}"/>
    <cellStyle name="Normal 2 2 2 6_212990" xfId="40174" xr:uid="{00000000-0005-0000-0000-0000EA9C0000}"/>
    <cellStyle name="Normal 2 2 2 7" xfId="40175" xr:uid="{00000000-0005-0000-0000-0000EB9C0000}"/>
    <cellStyle name="Normal 2 2 2 7 2" xfId="40176" xr:uid="{00000000-0005-0000-0000-0000EC9C0000}"/>
    <cellStyle name="Normal 2 2 2 7 2 2" xfId="40177" xr:uid="{00000000-0005-0000-0000-0000ED9C0000}"/>
    <cellStyle name="Normal 2 2 2 7 2 2 2" xfId="40178" xr:uid="{00000000-0005-0000-0000-0000EE9C0000}"/>
    <cellStyle name="Normal 2 2 2 7 2 3" xfId="40179" xr:uid="{00000000-0005-0000-0000-0000EF9C0000}"/>
    <cellStyle name="Normal 2 2 2 7 2 4" xfId="40180" xr:uid="{00000000-0005-0000-0000-0000F09C0000}"/>
    <cellStyle name="Normal 2 2 2 7 3" xfId="40181" xr:uid="{00000000-0005-0000-0000-0000F19C0000}"/>
    <cellStyle name="Normal 2 2 2 7 3 2" xfId="40182" xr:uid="{00000000-0005-0000-0000-0000F29C0000}"/>
    <cellStyle name="Normal 2 2 2 7 3 2 2" xfId="40183" xr:uid="{00000000-0005-0000-0000-0000F39C0000}"/>
    <cellStyle name="Normal 2 2 2 7 3 3" xfId="40184" xr:uid="{00000000-0005-0000-0000-0000F49C0000}"/>
    <cellStyle name="Normal 2 2 2 7 3 4" xfId="40185" xr:uid="{00000000-0005-0000-0000-0000F59C0000}"/>
    <cellStyle name="Normal 2 2 2 7 4" xfId="40186" xr:uid="{00000000-0005-0000-0000-0000F69C0000}"/>
    <cellStyle name="Normal 2 2 2 7 4 2" xfId="40187" xr:uid="{00000000-0005-0000-0000-0000F79C0000}"/>
    <cellStyle name="Normal 2 2 2 7 5" xfId="40188" xr:uid="{00000000-0005-0000-0000-0000F89C0000}"/>
    <cellStyle name="Normal 2 2 2 7 6" xfId="40189" xr:uid="{00000000-0005-0000-0000-0000F99C0000}"/>
    <cellStyle name="Normal 2 2 2 7 7" xfId="40190" xr:uid="{00000000-0005-0000-0000-0000FA9C0000}"/>
    <cellStyle name="Normal 2 2 2 8" xfId="40191" xr:uid="{00000000-0005-0000-0000-0000FB9C0000}"/>
    <cellStyle name="Normal 2 2 2 8 2" xfId="40192" xr:uid="{00000000-0005-0000-0000-0000FC9C0000}"/>
    <cellStyle name="Normal 2 2 2 8 2 2" xfId="40193" xr:uid="{00000000-0005-0000-0000-0000FD9C0000}"/>
    <cellStyle name="Normal 2 2 2 8 2 2 2" xfId="40194" xr:uid="{00000000-0005-0000-0000-0000FE9C0000}"/>
    <cellStyle name="Normal 2 2 2 8 2 3" xfId="40195" xr:uid="{00000000-0005-0000-0000-0000FF9C0000}"/>
    <cellStyle name="Normal 2 2 2 8 2 4" xfId="40196" xr:uid="{00000000-0005-0000-0000-0000009D0000}"/>
    <cellStyle name="Normal 2 2 2 8 3" xfId="40197" xr:uid="{00000000-0005-0000-0000-0000019D0000}"/>
    <cellStyle name="Normal 2 2 2 8 3 2" xfId="40198" xr:uid="{00000000-0005-0000-0000-0000029D0000}"/>
    <cellStyle name="Normal 2 2 2 8 3 2 2" xfId="40199" xr:uid="{00000000-0005-0000-0000-0000039D0000}"/>
    <cellStyle name="Normal 2 2 2 8 3 3" xfId="40200" xr:uid="{00000000-0005-0000-0000-0000049D0000}"/>
    <cellStyle name="Normal 2 2 2 8 3 4" xfId="40201" xr:uid="{00000000-0005-0000-0000-0000059D0000}"/>
    <cellStyle name="Normal 2 2 2 8 4" xfId="40202" xr:uid="{00000000-0005-0000-0000-0000069D0000}"/>
    <cellStyle name="Normal 2 2 2 8 4 2" xfId="40203" xr:uid="{00000000-0005-0000-0000-0000079D0000}"/>
    <cellStyle name="Normal 2 2 2 8 5" xfId="40204" xr:uid="{00000000-0005-0000-0000-0000089D0000}"/>
    <cellStyle name="Normal 2 2 2 8 6" xfId="40205" xr:uid="{00000000-0005-0000-0000-0000099D0000}"/>
    <cellStyle name="Normal 2 2 2 8 7" xfId="40206" xr:uid="{00000000-0005-0000-0000-00000A9D0000}"/>
    <cellStyle name="Normal 2 2 2 9" xfId="40207" xr:uid="{00000000-0005-0000-0000-00000B9D0000}"/>
    <cellStyle name="Normal 2 2 2 9 2" xfId="40208" xr:uid="{00000000-0005-0000-0000-00000C9D0000}"/>
    <cellStyle name="Normal 2 2 2 9 2 2" xfId="40209" xr:uid="{00000000-0005-0000-0000-00000D9D0000}"/>
    <cellStyle name="Normal 2 2 2 9 3" xfId="40210" xr:uid="{00000000-0005-0000-0000-00000E9D0000}"/>
    <cellStyle name="Normal 2 2 2 9 4" xfId="40211" xr:uid="{00000000-0005-0000-0000-00000F9D0000}"/>
    <cellStyle name="Normal 2 2 2 9 5" xfId="40212" xr:uid="{00000000-0005-0000-0000-0000109D0000}"/>
    <cellStyle name="Normal 2 2 2_212990" xfId="40213" xr:uid="{00000000-0005-0000-0000-0000119D0000}"/>
    <cellStyle name="Normal 2 2 20" xfId="40214" xr:uid="{00000000-0005-0000-0000-0000129D0000}"/>
    <cellStyle name="Normal 2 2 21" xfId="40215" xr:uid="{00000000-0005-0000-0000-0000139D0000}"/>
    <cellStyle name="Normal 2 2 3" xfId="40216" xr:uid="{00000000-0005-0000-0000-0000149D0000}"/>
    <cellStyle name="Normal 2 2 3 10" xfId="40217" xr:uid="{00000000-0005-0000-0000-0000159D0000}"/>
    <cellStyle name="Normal 2 2 3 10 2" xfId="40218" xr:uid="{00000000-0005-0000-0000-0000169D0000}"/>
    <cellStyle name="Normal 2 2 3 10 2 2" xfId="40219" xr:uid="{00000000-0005-0000-0000-0000179D0000}"/>
    <cellStyle name="Normal 2 2 3 10 3" xfId="40220" xr:uid="{00000000-0005-0000-0000-0000189D0000}"/>
    <cellStyle name="Normal 2 2 3 10 4" xfId="40221" xr:uid="{00000000-0005-0000-0000-0000199D0000}"/>
    <cellStyle name="Normal 2 2 3 11" xfId="40222" xr:uid="{00000000-0005-0000-0000-00001A9D0000}"/>
    <cellStyle name="Normal 2 2 3 11 2" xfId="40223" xr:uid="{00000000-0005-0000-0000-00001B9D0000}"/>
    <cellStyle name="Normal 2 2 3 12" xfId="40224" xr:uid="{00000000-0005-0000-0000-00001C9D0000}"/>
    <cellStyle name="Normal 2 2 3 13" xfId="40225" xr:uid="{00000000-0005-0000-0000-00001D9D0000}"/>
    <cellStyle name="Normal 2 2 3 14" xfId="40226" xr:uid="{00000000-0005-0000-0000-00001E9D0000}"/>
    <cellStyle name="Normal 2 2 3 15" xfId="40227" xr:uid="{00000000-0005-0000-0000-00001F9D0000}"/>
    <cellStyle name="Normal 2 2 3 16" xfId="40228" xr:uid="{00000000-0005-0000-0000-0000209D0000}"/>
    <cellStyle name="Normal 2 2 3 17" xfId="40229" xr:uid="{00000000-0005-0000-0000-0000219D0000}"/>
    <cellStyle name="Normal 2 2 3 2" xfId="40230" xr:uid="{00000000-0005-0000-0000-0000229D0000}"/>
    <cellStyle name="Normal 2 2 3 2 10" xfId="40231" xr:uid="{00000000-0005-0000-0000-0000239D0000}"/>
    <cellStyle name="Normal 2 2 3 2 10 2" xfId="40232" xr:uid="{00000000-0005-0000-0000-0000249D0000}"/>
    <cellStyle name="Normal 2 2 3 2 11" xfId="40233" xr:uid="{00000000-0005-0000-0000-0000259D0000}"/>
    <cellStyle name="Normal 2 2 3 2 12" xfId="40234" xr:uid="{00000000-0005-0000-0000-0000269D0000}"/>
    <cellStyle name="Normal 2 2 3 2 2" xfId="40235" xr:uid="{00000000-0005-0000-0000-0000279D0000}"/>
    <cellStyle name="Normal 2 2 3 2 2 2" xfId="40236" xr:uid="{00000000-0005-0000-0000-0000289D0000}"/>
    <cellStyle name="Normal 2 2 3 2 2 2 2" xfId="40237" xr:uid="{00000000-0005-0000-0000-0000299D0000}"/>
    <cellStyle name="Normal 2 2 3 2 2 2 2 2" xfId="40238" xr:uid="{00000000-0005-0000-0000-00002A9D0000}"/>
    <cellStyle name="Normal 2 2 3 2 2 2 3" xfId="40239" xr:uid="{00000000-0005-0000-0000-00002B9D0000}"/>
    <cellStyle name="Normal 2 2 3 2 2 2 4" xfId="40240" xr:uid="{00000000-0005-0000-0000-00002C9D0000}"/>
    <cellStyle name="Normal 2 2 3 2 2 3" xfId="40241" xr:uid="{00000000-0005-0000-0000-00002D9D0000}"/>
    <cellStyle name="Normal 2 2 3 2 2 3 2" xfId="40242" xr:uid="{00000000-0005-0000-0000-00002E9D0000}"/>
    <cellStyle name="Normal 2 2 3 2 2 3 2 2" xfId="40243" xr:uid="{00000000-0005-0000-0000-00002F9D0000}"/>
    <cellStyle name="Normal 2 2 3 2 2 3 3" xfId="40244" xr:uid="{00000000-0005-0000-0000-0000309D0000}"/>
    <cellStyle name="Normal 2 2 3 2 2 3 4" xfId="40245" xr:uid="{00000000-0005-0000-0000-0000319D0000}"/>
    <cellStyle name="Normal 2 2 3 2 2 4" xfId="40246" xr:uid="{00000000-0005-0000-0000-0000329D0000}"/>
    <cellStyle name="Normal 2 2 3 2 2 4 2" xfId="40247" xr:uid="{00000000-0005-0000-0000-0000339D0000}"/>
    <cellStyle name="Normal 2 2 3 2 2 5" xfId="40248" xr:uid="{00000000-0005-0000-0000-0000349D0000}"/>
    <cellStyle name="Normal 2 2 3 2 2 6" xfId="40249" xr:uid="{00000000-0005-0000-0000-0000359D0000}"/>
    <cellStyle name="Normal 2 2 3 2 3" xfId="40250" xr:uid="{00000000-0005-0000-0000-0000369D0000}"/>
    <cellStyle name="Normal 2 2 3 2 3 2" xfId="40251" xr:uid="{00000000-0005-0000-0000-0000379D0000}"/>
    <cellStyle name="Normal 2 2 3 2 3 2 2" xfId="40252" xr:uid="{00000000-0005-0000-0000-0000389D0000}"/>
    <cellStyle name="Normal 2 2 3 2 3 2 2 2" xfId="40253" xr:uid="{00000000-0005-0000-0000-0000399D0000}"/>
    <cellStyle name="Normal 2 2 3 2 3 2 3" xfId="40254" xr:uid="{00000000-0005-0000-0000-00003A9D0000}"/>
    <cellStyle name="Normal 2 2 3 2 3 2 4" xfId="40255" xr:uid="{00000000-0005-0000-0000-00003B9D0000}"/>
    <cellStyle name="Normal 2 2 3 2 3 3" xfId="40256" xr:uid="{00000000-0005-0000-0000-00003C9D0000}"/>
    <cellStyle name="Normal 2 2 3 2 3 3 2" xfId="40257" xr:uid="{00000000-0005-0000-0000-00003D9D0000}"/>
    <cellStyle name="Normal 2 2 3 2 3 3 2 2" xfId="40258" xr:uid="{00000000-0005-0000-0000-00003E9D0000}"/>
    <cellStyle name="Normal 2 2 3 2 3 3 3" xfId="40259" xr:uid="{00000000-0005-0000-0000-00003F9D0000}"/>
    <cellStyle name="Normal 2 2 3 2 3 3 4" xfId="40260" xr:uid="{00000000-0005-0000-0000-0000409D0000}"/>
    <cellStyle name="Normal 2 2 3 2 3 4" xfId="40261" xr:uid="{00000000-0005-0000-0000-0000419D0000}"/>
    <cellStyle name="Normal 2 2 3 2 3 4 2" xfId="40262" xr:uid="{00000000-0005-0000-0000-0000429D0000}"/>
    <cellStyle name="Normal 2 2 3 2 3 5" xfId="40263" xr:uid="{00000000-0005-0000-0000-0000439D0000}"/>
    <cellStyle name="Normal 2 2 3 2 3 6" xfId="40264" xr:uid="{00000000-0005-0000-0000-0000449D0000}"/>
    <cellStyle name="Normal 2 2 3 2 4" xfId="40265" xr:uid="{00000000-0005-0000-0000-0000459D0000}"/>
    <cellStyle name="Normal 2 2 3 2 4 2" xfId="40266" xr:uid="{00000000-0005-0000-0000-0000469D0000}"/>
    <cellStyle name="Normal 2 2 3 2 4 2 2" xfId="40267" xr:uid="{00000000-0005-0000-0000-0000479D0000}"/>
    <cellStyle name="Normal 2 2 3 2 4 2 2 2" xfId="40268" xr:uid="{00000000-0005-0000-0000-0000489D0000}"/>
    <cellStyle name="Normal 2 2 3 2 4 2 3" xfId="40269" xr:uid="{00000000-0005-0000-0000-0000499D0000}"/>
    <cellStyle name="Normal 2 2 3 2 4 2 4" xfId="40270" xr:uid="{00000000-0005-0000-0000-00004A9D0000}"/>
    <cellStyle name="Normal 2 2 3 2 4 3" xfId="40271" xr:uid="{00000000-0005-0000-0000-00004B9D0000}"/>
    <cellStyle name="Normal 2 2 3 2 4 3 2" xfId="40272" xr:uid="{00000000-0005-0000-0000-00004C9D0000}"/>
    <cellStyle name="Normal 2 2 3 2 4 3 2 2" xfId="40273" xr:uid="{00000000-0005-0000-0000-00004D9D0000}"/>
    <cellStyle name="Normal 2 2 3 2 4 3 3" xfId="40274" xr:uid="{00000000-0005-0000-0000-00004E9D0000}"/>
    <cellStyle name="Normal 2 2 3 2 4 3 4" xfId="40275" xr:uid="{00000000-0005-0000-0000-00004F9D0000}"/>
    <cellStyle name="Normal 2 2 3 2 4 4" xfId="40276" xr:uid="{00000000-0005-0000-0000-0000509D0000}"/>
    <cellStyle name="Normal 2 2 3 2 4 4 2" xfId="40277" xr:uid="{00000000-0005-0000-0000-0000519D0000}"/>
    <cellStyle name="Normal 2 2 3 2 4 5" xfId="40278" xr:uid="{00000000-0005-0000-0000-0000529D0000}"/>
    <cellStyle name="Normal 2 2 3 2 4 6" xfId="40279" xr:uid="{00000000-0005-0000-0000-0000539D0000}"/>
    <cellStyle name="Normal 2 2 3 2 5" xfId="40280" xr:uid="{00000000-0005-0000-0000-0000549D0000}"/>
    <cellStyle name="Normal 2 2 3 2 5 2" xfId="40281" xr:uid="{00000000-0005-0000-0000-0000559D0000}"/>
    <cellStyle name="Normal 2 2 3 2 5 2 2" xfId="40282" xr:uid="{00000000-0005-0000-0000-0000569D0000}"/>
    <cellStyle name="Normal 2 2 3 2 5 2 2 2" xfId="40283" xr:uid="{00000000-0005-0000-0000-0000579D0000}"/>
    <cellStyle name="Normal 2 2 3 2 5 2 3" xfId="40284" xr:uid="{00000000-0005-0000-0000-0000589D0000}"/>
    <cellStyle name="Normal 2 2 3 2 5 2 4" xfId="40285" xr:uid="{00000000-0005-0000-0000-0000599D0000}"/>
    <cellStyle name="Normal 2 2 3 2 5 3" xfId="40286" xr:uid="{00000000-0005-0000-0000-00005A9D0000}"/>
    <cellStyle name="Normal 2 2 3 2 5 3 2" xfId="40287" xr:uid="{00000000-0005-0000-0000-00005B9D0000}"/>
    <cellStyle name="Normal 2 2 3 2 5 3 2 2" xfId="40288" xr:uid="{00000000-0005-0000-0000-00005C9D0000}"/>
    <cellStyle name="Normal 2 2 3 2 5 3 3" xfId="40289" xr:uid="{00000000-0005-0000-0000-00005D9D0000}"/>
    <cellStyle name="Normal 2 2 3 2 5 3 4" xfId="40290" xr:uid="{00000000-0005-0000-0000-00005E9D0000}"/>
    <cellStyle name="Normal 2 2 3 2 5 4" xfId="40291" xr:uid="{00000000-0005-0000-0000-00005F9D0000}"/>
    <cellStyle name="Normal 2 2 3 2 5 4 2" xfId="40292" xr:uid="{00000000-0005-0000-0000-0000609D0000}"/>
    <cellStyle name="Normal 2 2 3 2 5 5" xfId="40293" xr:uid="{00000000-0005-0000-0000-0000619D0000}"/>
    <cellStyle name="Normal 2 2 3 2 5 6" xfId="40294" xr:uid="{00000000-0005-0000-0000-0000629D0000}"/>
    <cellStyle name="Normal 2 2 3 2 6" xfId="40295" xr:uid="{00000000-0005-0000-0000-0000639D0000}"/>
    <cellStyle name="Normal 2 2 3 2 6 2" xfId="40296" xr:uid="{00000000-0005-0000-0000-0000649D0000}"/>
    <cellStyle name="Normal 2 2 3 2 6 2 2" xfId="40297" xr:uid="{00000000-0005-0000-0000-0000659D0000}"/>
    <cellStyle name="Normal 2 2 3 2 6 2 2 2" xfId="40298" xr:uid="{00000000-0005-0000-0000-0000669D0000}"/>
    <cellStyle name="Normal 2 2 3 2 6 2 3" xfId="40299" xr:uid="{00000000-0005-0000-0000-0000679D0000}"/>
    <cellStyle name="Normal 2 2 3 2 6 2 4" xfId="40300" xr:uid="{00000000-0005-0000-0000-0000689D0000}"/>
    <cellStyle name="Normal 2 2 3 2 6 3" xfId="40301" xr:uid="{00000000-0005-0000-0000-0000699D0000}"/>
    <cellStyle name="Normal 2 2 3 2 6 3 2" xfId="40302" xr:uid="{00000000-0005-0000-0000-00006A9D0000}"/>
    <cellStyle name="Normal 2 2 3 2 6 3 2 2" xfId="40303" xr:uid="{00000000-0005-0000-0000-00006B9D0000}"/>
    <cellStyle name="Normal 2 2 3 2 6 3 3" xfId="40304" xr:uid="{00000000-0005-0000-0000-00006C9D0000}"/>
    <cellStyle name="Normal 2 2 3 2 6 3 4" xfId="40305" xr:uid="{00000000-0005-0000-0000-00006D9D0000}"/>
    <cellStyle name="Normal 2 2 3 2 6 4" xfId="40306" xr:uid="{00000000-0005-0000-0000-00006E9D0000}"/>
    <cellStyle name="Normal 2 2 3 2 6 4 2" xfId="40307" xr:uid="{00000000-0005-0000-0000-00006F9D0000}"/>
    <cellStyle name="Normal 2 2 3 2 6 5" xfId="40308" xr:uid="{00000000-0005-0000-0000-0000709D0000}"/>
    <cellStyle name="Normal 2 2 3 2 6 6" xfId="40309" xr:uid="{00000000-0005-0000-0000-0000719D0000}"/>
    <cellStyle name="Normal 2 2 3 2 7" xfId="40310" xr:uid="{00000000-0005-0000-0000-0000729D0000}"/>
    <cellStyle name="Normal 2 2 3 2 7 2" xfId="40311" xr:uid="{00000000-0005-0000-0000-0000739D0000}"/>
    <cellStyle name="Normal 2 2 3 2 7 2 2" xfId="40312" xr:uid="{00000000-0005-0000-0000-0000749D0000}"/>
    <cellStyle name="Normal 2 2 3 2 7 2 2 2" xfId="40313" xr:uid="{00000000-0005-0000-0000-0000759D0000}"/>
    <cellStyle name="Normal 2 2 3 2 7 2 3" xfId="40314" xr:uid="{00000000-0005-0000-0000-0000769D0000}"/>
    <cellStyle name="Normal 2 2 3 2 7 2 4" xfId="40315" xr:uid="{00000000-0005-0000-0000-0000779D0000}"/>
    <cellStyle name="Normal 2 2 3 2 7 3" xfId="40316" xr:uid="{00000000-0005-0000-0000-0000789D0000}"/>
    <cellStyle name="Normal 2 2 3 2 7 3 2" xfId="40317" xr:uid="{00000000-0005-0000-0000-0000799D0000}"/>
    <cellStyle name="Normal 2 2 3 2 7 3 2 2" xfId="40318" xr:uid="{00000000-0005-0000-0000-00007A9D0000}"/>
    <cellStyle name="Normal 2 2 3 2 7 3 3" xfId="40319" xr:uid="{00000000-0005-0000-0000-00007B9D0000}"/>
    <cellStyle name="Normal 2 2 3 2 7 3 4" xfId="40320" xr:uid="{00000000-0005-0000-0000-00007C9D0000}"/>
    <cellStyle name="Normal 2 2 3 2 7 4" xfId="40321" xr:uid="{00000000-0005-0000-0000-00007D9D0000}"/>
    <cellStyle name="Normal 2 2 3 2 7 4 2" xfId="40322" xr:uid="{00000000-0005-0000-0000-00007E9D0000}"/>
    <cellStyle name="Normal 2 2 3 2 7 5" xfId="40323" xr:uid="{00000000-0005-0000-0000-00007F9D0000}"/>
    <cellStyle name="Normal 2 2 3 2 7 6" xfId="40324" xr:uid="{00000000-0005-0000-0000-0000809D0000}"/>
    <cellStyle name="Normal 2 2 3 2 8" xfId="40325" xr:uid="{00000000-0005-0000-0000-0000819D0000}"/>
    <cellStyle name="Normal 2 2 3 2 8 2" xfId="40326" xr:uid="{00000000-0005-0000-0000-0000829D0000}"/>
    <cellStyle name="Normal 2 2 3 2 8 2 2" xfId="40327" xr:uid="{00000000-0005-0000-0000-0000839D0000}"/>
    <cellStyle name="Normal 2 2 3 2 8 3" xfId="40328" xr:uid="{00000000-0005-0000-0000-0000849D0000}"/>
    <cellStyle name="Normal 2 2 3 2 8 4" xfId="40329" xr:uid="{00000000-0005-0000-0000-0000859D0000}"/>
    <cellStyle name="Normal 2 2 3 2 9" xfId="40330" xr:uid="{00000000-0005-0000-0000-0000869D0000}"/>
    <cellStyle name="Normal 2 2 3 2 9 2" xfId="40331" xr:uid="{00000000-0005-0000-0000-0000879D0000}"/>
    <cellStyle name="Normal 2 2 3 2 9 2 2" xfId="40332" xr:uid="{00000000-0005-0000-0000-0000889D0000}"/>
    <cellStyle name="Normal 2 2 3 2 9 3" xfId="40333" xr:uid="{00000000-0005-0000-0000-0000899D0000}"/>
    <cellStyle name="Normal 2 2 3 2 9 4" xfId="40334" xr:uid="{00000000-0005-0000-0000-00008A9D0000}"/>
    <cellStyle name="Normal 2 2 3 2_8760 to TOD Calc_Template" xfId="40335" xr:uid="{00000000-0005-0000-0000-00008B9D0000}"/>
    <cellStyle name="Normal 2 2 3 3" xfId="40336" xr:uid="{00000000-0005-0000-0000-00008C9D0000}"/>
    <cellStyle name="Normal 2 2 3 3 2" xfId="40337" xr:uid="{00000000-0005-0000-0000-00008D9D0000}"/>
    <cellStyle name="Normal 2 2 3 3 2 2" xfId="40338" xr:uid="{00000000-0005-0000-0000-00008E9D0000}"/>
    <cellStyle name="Normal 2 2 3 3 2 2 2" xfId="40339" xr:uid="{00000000-0005-0000-0000-00008F9D0000}"/>
    <cellStyle name="Normal 2 2 3 3 2 2 2 2" xfId="40340" xr:uid="{00000000-0005-0000-0000-0000909D0000}"/>
    <cellStyle name="Normal 2 2 3 3 2 2 3" xfId="40341" xr:uid="{00000000-0005-0000-0000-0000919D0000}"/>
    <cellStyle name="Normal 2 2 3 3 2 2 4" xfId="40342" xr:uid="{00000000-0005-0000-0000-0000929D0000}"/>
    <cellStyle name="Normal 2 2 3 3 2 3" xfId="40343" xr:uid="{00000000-0005-0000-0000-0000939D0000}"/>
    <cellStyle name="Normal 2 2 3 3 2 3 2" xfId="40344" xr:uid="{00000000-0005-0000-0000-0000949D0000}"/>
    <cellStyle name="Normal 2 2 3 3 2 3 2 2" xfId="40345" xr:uid="{00000000-0005-0000-0000-0000959D0000}"/>
    <cellStyle name="Normal 2 2 3 3 2 3 3" xfId="40346" xr:uid="{00000000-0005-0000-0000-0000969D0000}"/>
    <cellStyle name="Normal 2 2 3 3 2 3 4" xfId="40347" xr:uid="{00000000-0005-0000-0000-0000979D0000}"/>
    <cellStyle name="Normal 2 2 3 3 2 4" xfId="40348" xr:uid="{00000000-0005-0000-0000-0000989D0000}"/>
    <cellStyle name="Normal 2 2 3 3 2 4 2" xfId="40349" xr:uid="{00000000-0005-0000-0000-0000999D0000}"/>
    <cellStyle name="Normal 2 2 3 3 2 5" xfId="40350" xr:uid="{00000000-0005-0000-0000-00009A9D0000}"/>
    <cellStyle name="Normal 2 2 3 3 2 6" xfId="40351" xr:uid="{00000000-0005-0000-0000-00009B9D0000}"/>
    <cellStyle name="Normal 2 2 3 3 3" xfId="40352" xr:uid="{00000000-0005-0000-0000-00009C9D0000}"/>
    <cellStyle name="Normal 2 2 3 3 3 2" xfId="40353" xr:uid="{00000000-0005-0000-0000-00009D9D0000}"/>
    <cellStyle name="Normal 2 2 3 3 3 2 2" xfId="40354" xr:uid="{00000000-0005-0000-0000-00009E9D0000}"/>
    <cellStyle name="Normal 2 2 3 3 3 2 2 2" xfId="40355" xr:uid="{00000000-0005-0000-0000-00009F9D0000}"/>
    <cellStyle name="Normal 2 2 3 3 3 2 3" xfId="40356" xr:uid="{00000000-0005-0000-0000-0000A09D0000}"/>
    <cellStyle name="Normal 2 2 3 3 3 2 4" xfId="40357" xr:uid="{00000000-0005-0000-0000-0000A19D0000}"/>
    <cellStyle name="Normal 2 2 3 3 3 3" xfId="40358" xr:uid="{00000000-0005-0000-0000-0000A29D0000}"/>
    <cellStyle name="Normal 2 2 3 3 3 3 2" xfId="40359" xr:uid="{00000000-0005-0000-0000-0000A39D0000}"/>
    <cellStyle name="Normal 2 2 3 3 3 3 2 2" xfId="40360" xr:uid="{00000000-0005-0000-0000-0000A49D0000}"/>
    <cellStyle name="Normal 2 2 3 3 3 3 3" xfId="40361" xr:uid="{00000000-0005-0000-0000-0000A59D0000}"/>
    <cellStyle name="Normal 2 2 3 3 3 3 4" xfId="40362" xr:uid="{00000000-0005-0000-0000-0000A69D0000}"/>
    <cellStyle name="Normal 2 2 3 3 3 4" xfId="40363" xr:uid="{00000000-0005-0000-0000-0000A79D0000}"/>
    <cellStyle name="Normal 2 2 3 3 3 4 2" xfId="40364" xr:uid="{00000000-0005-0000-0000-0000A89D0000}"/>
    <cellStyle name="Normal 2 2 3 3 3 5" xfId="40365" xr:uid="{00000000-0005-0000-0000-0000A99D0000}"/>
    <cellStyle name="Normal 2 2 3 3 3 6" xfId="40366" xr:uid="{00000000-0005-0000-0000-0000AA9D0000}"/>
    <cellStyle name="Normal 2 2 3 3 4" xfId="40367" xr:uid="{00000000-0005-0000-0000-0000AB9D0000}"/>
    <cellStyle name="Normal 2 2 3 3 4 2" xfId="40368" xr:uid="{00000000-0005-0000-0000-0000AC9D0000}"/>
    <cellStyle name="Normal 2 2 3 3 4 2 2" xfId="40369" xr:uid="{00000000-0005-0000-0000-0000AD9D0000}"/>
    <cellStyle name="Normal 2 2 3 3 4 3" xfId="40370" xr:uid="{00000000-0005-0000-0000-0000AE9D0000}"/>
    <cellStyle name="Normal 2 2 3 3 4 4" xfId="40371" xr:uid="{00000000-0005-0000-0000-0000AF9D0000}"/>
    <cellStyle name="Normal 2 2 3 3 5" xfId="40372" xr:uid="{00000000-0005-0000-0000-0000B09D0000}"/>
    <cellStyle name="Normal 2 2 3 3 5 2" xfId="40373" xr:uid="{00000000-0005-0000-0000-0000B19D0000}"/>
    <cellStyle name="Normal 2 2 3 3 5 2 2" xfId="40374" xr:uid="{00000000-0005-0000-0000-0000B29D0000}"/>
    <cellStyle name="Normal 2 2 3 3 5 3" xfId="40375" xr:uid="{00000000-0005-0000-0000-0000B39D0000}"/>
    <cellStyle name="Normal 2 2 3 3 5 4" xfId="40376" xr:uid="{00000000-0005-0000-0000-0000B49D0000}"/>
    <cellStyle name="Normal 2 2 3 3 6" xfId="40377" xr:uid="{00000000-0005-0000-0000-0000B59D0000}"/>
    <cellStyle name="Normal 2 2 3 3 6 2" xfId="40378" xr:uid="{00000000-0005-0000-0000-0000B69D0000}"/>
    <cellStyle name="Normal 2 2 3 3 7" xfId="40379" xr:uid="{00000000-0005-0000-0000-0000B79D0000}"/>
    <cellStyle name="Normal 2 2 3 3 8" xfId="40380" xr:uid="{00000000-0005-0000-0000-0000B89D0000}"/>
    <cellStyle name="Normal 2 2 3 4" xfId="40381" xr:uid="{00000000-0005-0000-0000-0000B99D0000}"/>
    <cellStyle name="Normal 2 2 3 4 2" xfId="40382" xr:uid="{00000000-0005-0000-0000-0000BA9D0000}"/>
    <cellStyle name="Normal 2 2 3 4 2 2" xfId="40383" xr:uid="{00000000-0005-0000-0000-0000BB9D0000}"/>
    <cellStyle name="Normal 2 2 3 4 2 2 2" xfId="40384" xr:uid="{00000000-0005-0000-0000-0000BC9D0000}"/>
    <cellStyle name="Normal 2 2 3 4 2 3" xfId="40385" xr:uid="{00000000-0005-0000-0000-0000BD9D0000}"/>
    <cellStyle name="Normal 2 2 3 4 2 4" xfId="40386" xr:uid="{00000000-0005-0000-0000-0000BE9D0000}"/>
    <cellStyle name="Normal 2 2 3 4 3" xfId="40387" xr:uid="{00000000-0005-0000-0000-0000BF9D0000}"/>
    <cellStyle name="Normal 2 2 3 4 3 2" xfId="40388" xr:uid="{00000000-0005-0000-0000-0000C09D0000}"/>
    <cellStyle name="Normal 2 2 3 4 3 2 2" xfId="40389" xr:uid="{00000000-0005-0000-0000-0000C19D0000}"/>
    <cellStyle name="Normal 2 2 3 4 3 3" xfId="40390" xr:uid="{00000000-0005-0000-0000-0000C29D0000}"/>
    <cellStyle name="Normal 2 2 3 4 3 4" xfId="40391" xr:uid="{00000000-0005-0000-0000-0000C39D0000}"/>
    <cellStyle name="Normal 2 2 3 4 4" xfId="40392" xr:uid="{00000000-0005-0000-0000-0000C49D0000}"/>
    <cellStyle name="Normal 2 2 3 4 4 2" xfId="40393" xr:uid="{00000000-0005-0000-0000-0000C59D0000}"/>
    <cellStyle name="Normal 2 2 3 4 5" xfId="40394" xr:uid="{00000000-0005-0000-0000-0000C69D0000}"/>
    <cellStyle name="Normal 2 2 3 4 6" xfId="40395" xr:uid="{00000000-0005-0000-0000-0000C79D0000}"/>
    <cellStyle name="Normal 2 2 3 5" xfId="40396" xr:uid="{00000000-0005-0000-0000-0000C89D0000}"/>
    <cellStyle name="Normal 2 2 3 5 2" xfId="40397" xr:uid="{00000000-0005-0000-0000-0000C99D0000}"/>
    <cellStyle name="Normal 2 2 3 5 2 2" xfId="40398" xr:uid="{00000000-0005-0000-0000-0000CA9D0000}"/>
    <cellStyle name="Normal 2 2 3 5 2 2 2" xfId="40399" xr:uid="{00000000-0005-0000-0000-0000CB9D0000}"/>
    <cellStyle name="Normal 2 2 3 5 2 3" xfId="40400" xr:uid="{00000000-0005-0000-0000-0000CC9D0000}"/>
    <cellStyle name="Normal 2 2 3 5 2 4" xfId="40401" xr:uid="{00000000-0005-0000-0000-0000CD9D0000}"/>
    <cellStyle name="Normal 2 2 3 5 3" xfId="40402" xr:uid="{00000000-0005-0000-0000-0000CE9D0000}"/>
    <cellStyle name="Normal 2 2 3 5 3 2" xfId="40403" xr:uid="{00000000-0005-0000-0000-0000CF9D0000}"/>
    <cellStyle name="Normal 2 2 3 5 3 2 2" xfId="40404" xr:uid="{00000000-0005-0000-0000-0000D09D0000}"/>
    <cellStyle name="Normal 2 2 3 5 3 3" xfId="40405" xr:uid="{00000000-0005-0000-0000-0000D19D0000}"/>
    <cellStyle name="Normal 2 2 3 5 3 4" xfId="40406" xr:uid="{00000000-0005-0000-0000-0000D29D0000}"/>
    <cellStyle name="Normal 2 2 3 5 4" xfId="40407" xr:uid="{00000000-0005-0000-0000-0000D39D0000}"/>
    <cellStyle name="Normal 2 2 3 5 4 2" xfId="40408" xr:uid="{00000000-0005-0000-0000-0000D49D0000}"/>
    <cellStyle name="Normal 2 2 3 5 5" xfId="40409" xr:uid="{00000000-0005-0000-0000-0000D59D0000}"/>
    <cellStyle name="Normal 2 2 3 5 6" xfId="40410" xr:uid="{00000000-0005-0000-0000-0000D69D0000}"/>
    <cellStyle name="Normal 2 2 3 6" xfId="40411" xr:uid="{00000000-0005-0000-0000-0000D79D0000}"/>
    <cellStyle name="Normal 2 2 3 6 2" xfId="40412" xr:uid="{00000000-0005-0000-0000-0000D89D0000}"/>
    <cellStyle name="Normal 2 2 3 6 2 2" xfId="40413" xr:uid="{00000000-0005-0000-0000-0000D99D0000}"/>
    <cellStyle name="Normal 2 2 3 6 2 2 2" xfId="40414" xr:uid="{00000000-0005-0000-0000-0000DA9D0000}"/>
    <cellStyle name="Normal 2 2 3 6 2 3" xfId="40415" xr:uid="{00000000-0005-0000-0000-0000DB9D0000}"/>
    <cellStyle name="Normal 2 2 3 6 2 4" xfId="40416" xr:uid="{00000000-0005-0000-0000-0000DC9D0000}"/>
    <cellStyle name="Normal 2 2 3 6 3" xfId="40417" xr:uid="{00000000-0005-0000-0000-0000DD9D0000}"/>
    <cellStyle name="Normal 2 2 3 6 3 2" xfId="40418" xr:uid="{00000000-0005-0000-0000-0000DE9D0000}"/>
    <cellStyle name="Normal 2 2 3 6 3 2 2" xfId="40419" xr:uid="{00000000-0005-0000-0000-0000DF9D0000}"/>
    <cellStyle name="Normal 2 2 3 6 3 3" xfId="40420" xr:uid="{00000000-0005-0000-0000-0000E09D0000}"/>
    <cellStyle name="Normal 2 2 3 6 3 4" xfId="40421" xr:uid="{00000000-0005-0000-0000-0000E19D0000}"/>
    <cellStyle name="Normal 2 2 3 6 4" xfId="40422" xr:uid="{00000000-0005-0000-0000-0000E29D0000}"/>
    <cellStyle name="Normal 2 2 3 6 4 2" xfId="40423" xr:uid="{00000000-0005-0000-0000-0000E39D0000}"/>
    <cellStyle name="Normal 2 2 3 6 5" xfId="40424" xr:uid="{00000000-0005-0000-0000-0000E49D0000}"/>
    <cellStyle name="Normal 2 2 3 6 6" xfId="40425" xr:uid="{00000000-0005-0000-0000-0000E59D0000}"/>
    <cellStyle name="Normal 2 2 3 7" xfId="40426" xr:uid="{00000000-0005-0000-0000-0000E69D0000}"/>
    <cellStyle name="Normal 2 2 3 7 2" xfId="40427" xr:uid="{00000000-0005-0000-0000-0000E79D0000}"/>
    <cellStyle name="Normal 2 2 3 7 2 2" xfId="40428" xr:uid="{00000000-0005-0000-0000-0000E89D0000}"/>
    <cellStyle name="Normal 2 2 3 7 2 2 2" xfId="40429" xr:uid="{00000000-0005-0000-0000-0000E99D0000}"/>
    <cellStyle name="Normal 2 2 3 7 2 3" xfId="40430" xr:uid="{00000000-0005-0000-0000-0000EA9D0000}"/>
    <cellStyle name="Normal 2 2 3 7 2 4" xfId="40431" xr:uid="{00000000-0005-0000-0000-0000EB9D0000}"/>
    <cellStyle name="Normal 2 2 3 7 3" xfId="40432" xr:uid="{00000000-0005-0000-0000-0000EC9D0000}"/>
    <cellStyle name="Normal 2 2 3 7 3 2" xfId="40433" xr:uid="{00000000-0005-0000-0000-0000ED9D0000}"/>
    <cellStyle name="Normal 2 2 3 7 3 2 2" xfId="40434" xr:uid="{00000000-0005-0000-0000-0000EE9D0000}"/>
    <cellStyle name="Normal 2 2 3 7 3 3" xfId="40435" xr:uid="{00000000-0005-0000-0000-0000EF9D0000}"/>
    <cellStyle name="Normal 2 2 3 7 3 4" xfId="40436" xr:uid="{00000000-0005-0000-0000-0000F09D0000}"/>
    <cellStyle name="Normal 2 2 3 7 4" xfId="40437" xr:uid="{00000000-0005-0000-0000-0000F19D0000}"/>
    <cellStyle name="Normal 2 2 3 7 4 2" xfId="40438" xr:uid="{00000000-0005-0000-0000-0000F29D0000}"/>
    <cellStyle name="Normal 2 2 3 7 5" xfId="40439" xr:uid="{00000000-0005-0000-0000-0000F39D0000}"/>
    <cellStyle name="Normal 2 2 3 7 6" xfId="40440" xr:uid="{00000000-0005-0000-0000-0000F49D0000}"/>
    <cellStyle name="Normal 2 2 3 8" xfId="40441" xr:uid="{00000000-0005-0000-0000-0000F59D0000}"/>
    <cellStyle name="Normal 2 2 3 8 2" xfId="40442" xr:uid="{00000000-0005-0000-0000-0000F69D0000}"/>
    <cellStyle name="Normal 2 2 3 8 2 2" xfId="40443" xr:uid="{00000000-0005-0000-0000-0000F79D0000}"/>
    <cellStyle name="Normal 2 2 3 8 2 2 2" xfId="40444" xr:uid="{00000000-0005-0000-0000-0000F89D0000}"/>
    <cellStyle name="Normal 2 2 3 8 2 3" xfId="40445" xr:uid="{00000000-0005-0000-0000-0000F99D0000}"/>
    <cellStyle name="Normal 2 2 3 8 2 4" xfId="40446" xr:uid="{00000000-0005-0000-0000-0000FA9D0000}"/>
    <cellStyle name="Normal 2 2 3 8 3" xfId="40447" xr:uid="{00000000-0005-0000-0000-0000FB9D0000}"/>
    <cellStyle name="Normal 2 2 3 8 3 2" xfId="40448" xr:uid="{00000000-0005-0000-0000-0000FC9D0000}"/>
    <cellStyle name="Normal 2 2 3 8 3 2 2" xfId="40449" xr:uid="{00000000-0005-0000-0000-0000FD9D0000}"/>
    <cellStyle name="Normal 2 2 3 8 3 3" xfId="40450" xr:uid="{00000000-0005-0000-0000-0000FE9D0000}"/>
    <cellStyle name="Normal 2 2 3 8 3 4" xfId="40451" xr:uid="{00000000-0005-0000-0000-0000FF9D0000}"/>
    <cellStyle name="Normal 2 2 3 8 4" xfId="40452" xr:uid="{00000000-0005-0000-0000-0000009E0000}"/>
    <cellStyle name="Normal 2 2 3 8 4 2" xfId="40453" xr:uid="{00000000-0005-0000-0000-0000019E0000}"/>
    <cellStyle name="Normal 2 2 3 8 5" xfId="40454" xr:uid="{00000000-0005-0000-0000-0000029E0000}"/>
    <cellStyle name="Normal 2 2 3 8 6" xfId="40455" xr:uid="{00000000-0005-0000-0000-0000039E0000}"/>
    <cellStyle name="Normal 2 2 3 9" xfId="40456" xr:uid="{00000000-0005-0000-0000-0000049E0000}"/>
    <cellStyle name="Normal 2 2 3 9 2" xfId="40457" xr:uid="{00000000-0005-0000-0000-0000059E0000}"/>
    <cellStyle name="Normal 2 2 3 9 2 2" xfId="40458" xr:uid="{00000000-0005-0000-0000-0000069E0000}"/>
    <cellStyle name="Normal 2 2 3 9 3" xfId="40459" xr:uid="{00000000-0005-0000-0000-0000079E0000}"/>
    <cellStyle name="Normal 2 2 3 9 4" xfId="40460" xr:uid="{00000000-0005-0000-0000-0000089E0000}"/>
    <cellStyle name="Normal 2 2 3_8760 to TOD Calc_Template" xfId="40461" xr:uid="{00000000-0005-0000-0000-0000099E0000}"/>
    <cellStyle name="Normal 2 2 4" xfId="40462" xr:uid="{00000000-0005-0000-0000-00000A9E0000}"/>
    <cellStyle name="Normal 2 2 4 2" xfId="40463" xr:uid="{00000000-0005-0000-0000-00000B9E0000}"/>
    <cellStyle name="Normal 2 2 4 2 2" xfId="40464" xr:uid="{00000000-0005-0000-0000-00000C9E0000}"/>
    <cellStyle name="Normal 2 2 4 2 2 2" xfId="40465" xr:uid="{00000000-0005-0000-0000-00000D9E0000}"/>
    <cellStyle name="Normal 2 2 4 2 2 2 2" xfId="40466" xr:uid="{00000000-0005-0000-0000-00000E9E0000}"/>
    <cellStyle name="Normal 2 2 4 2 2 3" xfId="40467" xr:uid="{00000000-0005-0000-0000-00000F9E0000}"/>
    <cellStyle name="Normal 2 2 4 2 2 4" xfId="40468" xr:uid="{00000000-0005-0000-0000-0000109E0000}"/>
    <cellStyle name="Normal 2 2 4 2 3" xfId="40469" xr:uid="{00000000-0005-0000-0000-0000119E0000}"/>
    <cellStyle name="Normal 2 2 4 2 3 2" xfId="40470" xr:uid="{00000000-0005-0000-0000-0000129E0000}"/>
    <cellStyle name="Normal 2 2 4 2 3 2 2" xfId="40471" xr:uid="{00000000-0005-0000-0000-0000139E0000}"/>
    <cellStyle name="Normal 2 2 4 2 3 3" xfId="40472" xr:uid="{00000000-0005-0000-0000-0000149E0000}"/>
    <cellStyle name="Normal 2 2 4 2 3 4" xfId="40473" xr:uid="{00000000-0005-0000-0000-0000159E0000}"/>
    <cellStyle name="Normal 2 2 4 2 4" xfId="40474" xr:uid="{00000000-0005-0000-0000-0000169E0000}"/>
    <cellStyle name="Normal 2 2 4 2 4 2" xfId="40475" xr:uid="{00000000-0005-0000-0000-0000179E0000}"/>
    <cellStyle name="Normal 2 2 4 2 5" xfId="40476" xr:uid="{00000000-0005-0000-0000-0000189E0000}"/>
    <cellStyle name="Normal 2 2 4 2 6" xfId="40477" xr:uid="{00000000-0005-0000-0000-0000199E0000}"/>
    <cellStyle name="Normal 2 2 4 3" xfId="40478" xr:uid="{00000000-0005-0000-0000-00001A9E0000}"/>
    <cellStyle name="Normal 2 2 4 3 2" xfId="40479" xr:uid="{00000000-0005-0000-0000-00001B9E0000}"/>
    <cellStyle name="Normal 2 2 4 3 2 2" xfId="40480" xr:uid="{00000000-0005-0000-0000-00001C9E0000}"/>
    <cellStyle name="Normal 2 2 4 3 3" xfId="40481" xr:uid="{00000000-0005-0000-0000-00001D9E0000}"/>
    <cellStyle name="Normal 2 2 4 3 4" xfId="40482" xr:uid="{00000000-0005-0000-0000-00001E9E0000}"/>
    <cellStyle name="Normal 2 2 4 4" xfId="40483" xr:uid="{00000000-0005-0000-0000-00001F9E0000}"/>
    <cellStyle name="Normal 2 2 4 4 2" xfId="40484" xr:uid="{00000000-0005-0000-0000-0000209E0000}"/>
    <cellStyle name="Normal 2 2 4 4 2 2" xfId="40485" xr:uid="{00000000-0005-0000-0000-0000219E0000}"/>
    <cellStyle name="Normal 2 2 4 4 3" xfId="40486" xr:uid="{00000000-0005-0000-0000-0000229E0000}"/>
    <cellStyle name="Normal 2 2 4 4 4" xfId="40487" xr:uid="{00000000-0005-0000-0000-0000239E0000}"/>
    <cellStyle name="Normal 2 2 4 5" xfId="40488" xr:uid="{00000000-0005-0000-0000-0000249E0000}"/>
    <cellStyle name="Normal 2 2 4 5 2" xfId="40489" xr:uid="{00000000-0005-0000-0000-0000259E0000}"/>
    <cellStyle name="Normal 2 2 4 6" xfId="40490" xr:uid="{00000000-0005-0000-0000-0000269E0000}"/>
    <cellStyle name="Normal 2 2 4 7" xfId="40491" xr:uid="{00000000-0005-0000-0000-0000279E0000}"/>
    <cellStyle name="Normal 2 2 4 8" xfId="40492" xr:uid="{00000000-0005-0000-0000-0000289E0000}"/>
    <cellStyle name="Normal 2 2 5" xfId="40493" xr:uid="{00000000-0005-0000-0000-0000299E0000}"/>
    <cellStyle name="Normal 2 2 5 2" xfId="40494" xr:uid="{00000000-0005-0000-0000-00002A9E0000}"/>
    <cellStyle name="Normal 2 2 5 2 2" xfId="40495" xr:uid="{00000000-0005-0000-0000-00002B9E0000}"/>
    <cellStyle name="Normal 2 2 5 2 2 2" xfId="40496" xr:uid="{00000000-0005-0000-0000-00002C9E0000}"/>
    <cellStyle name="Normal 2 2 5 2 2 2 2" xfId="40497" xr:uid="{00000000-0005-0000-0000-00002D9E0000}"/>
    <cellStyle name="Normal 2 2 5 2 2 3" xfId="40498" xr:uid="{00000000-0005-0000-0000-00002E9E0000}"/>
    <cellStyle name="Normal 2 2 5 2 2 4" xfId="40499" xr:uid="{00000000-0005-0000-0000-00002F9E0000}"/>
    <cellStyle name="Normal 2 2 5 2 3" xfId="40500" xr:uid="{00000000-0005-0000-0000-0000309E0000}"/>
    <cellStyle name="Normal 2 2 5 2 3 2" xfId="40501" xr:uid="{00000000-0005-0000-0000-0000319E0000}"/>
    <cellStyle name="Normal 2 2 5 2 3 2 2" xfId="40502" xr:uid="{00000000-0005-0000-0000-0000329E0000}"/>
    <cellStyle name="Normal 2 2 5 2 3 3" xfId="40503" xr:uid="{00000000-0005-0000-0000-0000339E0000}"/>
    <cellStyle name="Normal 2 2 5 2 3 4" xfId="40504" xr:uid="{00000000-0005-0000-0000-0000349E0000}"/>
    <cellStyle name="Normal 2 2 5 2 4" xfId="40505" xr:uid="{00000000-0005-0000-0000-0000359E0000}"/>
    <cellStyle name="Normal 2 2 5 2 4 2" xfId="40506" xr:uid="{00000000-0005-0000-0000-0000369E0000}"/>
    <cellStyle name="Normal 2 2 5 2 5" xfId="40507" xr:uid="{00000000-0005-0000-0000-0000379E0000}"/>
    <cellStyle name="Normal 2 2 5 2 6" xfId="40508" xr:uid="{00000000-0005-0000-0000-0000389E0000}"/>
    <cellStyle name="Normal 2 2 5 3" xfId="40509" xr:uid="{00000000-0005-0000-0000-0000399E0000}"/>
    <cellStyle name="Normal 2 2 5 3 2" xfId="40510" xr:uid="{00000000-0005-0000-0000-00003A9E0000}"/>
    <cellStyle name="Normal 2 2 5 3 2 2" xfId="40511" xr:uid="{00000000-0005-0000-0000-00003B9E0000}"/>
    <cellStyle name="Normal 2 2 5 3 3" xfId="40512" xr:uid="{00000000-0005-0000-0000-00003C9E0000}"/>
    <cellStyle name="Normal 2 2 5 3 4" xfId="40513" xr:uid="{00000000-0005-0000-0000-00003D9E0000}"/>
    <cellStyle name="Normal 2 2 5 4" xfId="40514" xr:uid="{00000000-0005-0000-0000-00003E9E0000}"/>
    <cellStyle name="Normal 2 2 5 4 2" xfId="40515" xr:uid="{00000000-0005-0000-0000-00003F9E0000}"/>
    <cellStyle name="Normal 2 2 5 4 2 2" xfId="40516" xr:uid="{00000000-0005-0000-0000-0000409E0000}"/>
    <cellStyle name="Normal 2 2 5 4 3" xfId="40517" xr:uid="{00000000-0005-0000-0000-0000419E0000}"/>
    <cellStyle name="Normal 2 2 5 4 4" xfId="40518" xr:uid="{00000000-0005-0000-0000-0000429E0000}"/>
    <cellStyle name="Normal 2 2 5 5" xfId="40519" xr:uid="{00000000-0005-0000-0000-0000439E0000}"/>
    <cellStyle name="Normal 2 2 5 5 2" xfId="40520" xr:uid="{00000000-0005-0000-0000-0000449E0000}"/>
    <cellStyle name="Normal 2 2 5 6" xfId="40521" xr:uid="{00000000-0005-0000-0000-0000459E0000}"/>
    <cellStyle name="Normal 2 2 5 7" xfId="40522" xr:uid="{00000000-0005-0000-0000-0000469E0000}"/>
    <cellStyle name="Normal 2 2 5 8" xfId="40523" xr:uid="{00000000-0005-0000-0000-0000479E0000}"/>
    <cellStyle name="Normal 2 2 6" xfId="40524" xr:uid="{00000000-0005-0000-0000-0000489E0000}"/>
    <cellStyle name="Normal 2 2 6 2" xfId="40525" xr:uid="{00000000-0005-0000-0000-0000499E0000}"/>
    <cellStyle name="Normal 2 2 6 2 2" xfId="40526" xr:uid="{00000000-0005-0000-0000-00004A9E0000}"/>
    <cellStyle name="Normal 2 2 6 2 2 2" xfId="40527" xr:uid="{00000000-0005-0000-0000-00004B9E0000}"/>
    <cellStyle name="Normal 2 2 6 2 3" xfId="40528" xr:uid="{00000000-0005-0000-0000-00004C9E0000}"/>
    <cellStyle name="Normal 2 2 6 2 4" xfId="40529" xr:uid="{00000000-0005-0000-0000-00004D9E0000}"/>
    <cellStyle name="Normal 2 2 6 3" xfId="40530" xr:uid="{00000000-0005-0000-0000-00004E9E0000}"/>
    <cellStyle name="Normal 2 2 6 3 2" xfId="40531" xr:uid="{00000000-0005-0000-0000-00004F9E0000}"/>
    <cellStyle name="Normal 2 2 6 3 2 2" xfId="40532" xr:uid="{00000000-0005-0000-0000-0000509E0000}"/>
    <cellStyle name="Normal 2 2 6 3 3" xfId="40533" xr:uid="{00000000-0005-0000-0000-0000519E0000}"/>
    <cellStyle name="Normal 2 2 6 3 4" xfId="40534" xr:uid="{00000000-0005-0000-0000-0000529E0000}"/>
    <cellStyle name="Normal 2 2 6 4" xfId="40535" xr:uid="{00000000-0005-0000-0000-0000539E0000}"/>
    <cellStyle name="Normal 2 2 6 4 2" xfId="40536" xr:uid="{00000000-0005-0000-0000-0000549E0000}"/>
    <cellStyle name="Normal 2 2 6 5" xfId="40537" xr:uid="{00000000-0005-0000-0000-0000559E0000}"/>
    <cellStyle name="Normal 2 2 6 6" xfId="40538" xr:uid="{00000000-0005-0000-0000-0000569E0000}"/>
    <cellStyle name="Normal 2 2 6 7" xfId="40539" xr:uid="{00000000-0005-0000-0000-0000579E0000}"/>
    <cellStyle name="Normal 2 2 7" xfId="40540" xr:uid="{00000000-0005-0000-0000-0000589E0000}"/>
    <cellStyle name="Normal 2 2 7 2" xfId="40541" xr:uid="{00000000-0005-0000-0000-0000599E0000}"/>
    <cellStyle name="Normal 2 2 8" xfId="40542" xr:uid="{00000000-0005-0000-0000-00005A9E0000}"/>
    <cellStyle name="Normal 2 2 8 2" xfId="40543" xr:uid="{00000000-0005-0000-0000-00005B9E0000}"/>
    <cellStyle name="Normal 2 2 9" xfId="40544" xr:uid="{00000000-0005-0000-0000-00005C9E0000}"/>
    <cellStyle name="Normal 2 2_2013-support" xfId="40545" xr:uid="{00000000-0005-0000-0000-00005D9E0000}"/>
    <cellStyle name="Normal 2 20" xfId="40546" xr:uid="{00000000-0005-0000-0000-00005E9E0000}"/>
    <cellStyle name="Normal 2 20 2" xfId="40547" xr:uid="{00000000-0005-0000-0000-00005F9E0000}"/>
    <cellStyle name="Normal 2 20 2 2" xfId="40548" xr:uid="{00000000-0005-0000-0000-0000609E0000}"/>
    <cellStyle name="Normal 2 20 2 2 2" xfId="40549" xr:uid="{00000000-0005-0000-0000-0000619E0000}"/>
    <cellStyle name="Normal 2 20 2 2 2 2" xfId="40550" xr:uid="{00000000-0005-0000-0000-0000629E0000}"/>
    <cellStyle name="Normal 2 20 2 2 3" xfId="40551" xr:uid="{00000000-0005-0000-0000-0000639E0000}"/>
    <cellStyle name="Normal 2 20 2 2 4" xfId="40552" xr:uid="{00000000-0005-0000-0000-0000649E0000}"/>
    <cellStyle name="Normal 2 20 2 3" xfId="40553" xr:uid="{00000000-0005-0000-0000-0000659E0000}"/>
    <cellStyle name="Normal 2 20 2 3 2" xfId="40554" xr:uid="{00000000-0005-0000-0000-0000669E0000}"/>
    <cellStyle name="Normal 2 20 2 3 2 2" xfId="40555" xr:uid="{00000000-0005-0000-0000-0000679E0000}"/>
    <cellStyle name="Normal 2 20 2 3 3" xfId="40556" xr:uid="{00000000-0005-0000-0000-0000689E0000}"/>
    <cellStyle name="Normal 2 20 2 3 4" xfId="40557" xr:uid="{00000000-0005-0000-0000-0000699E0000}"/>
    <cellStyle name="Normal 2 20 2 4" xfId="40558" xr:uid="{00000000-0005-0000-0000-00006A9E0000}"/>
    <cellStyle name="Normal 2 20 2 4 2" xfId="40559" xr:uid="{00000000-0005-0000-0000-00006B9E0000}"/>
    <cellStyle name="Normal 2 20 2 5" xfId="40560" xr:uid="{00000000-0005-0000-0000-00006C9E0000}"/>
    <cellStyle name="Normal 2 20 2 6" xfId="40561" xr:uid="{00000000-0005-0000-0000-00006D9E0000}"/>
    <cellStyle name="Normal 2 20 3" xfId="40562" xr:uid="{00000000-0005-0000-0000-00006E9E0000}"/>
    <cellStyle name="Normal 2 20 3 2" xfId="40563" xr:uid="{00000000-0005-0000-0000-00006F9E0000}"/>
    <cellStyle name="Normal 2 20 3 2 2" xfId="40564" xr:uid="{00000000-0005-0000-0000-0000709E0000}"/>
    <cellStyle name="Normal 2 20 3 3" xfId="40565" xr:uid="{00000000-0005-0000-0000-0000719E0000}"/>
    <cellStyle name="Normal 2 20 3 4" xfId="40566" xr:uid="{00000000-0005-0000-0000-0000729E0000}"/>
    <cellStyle name="Normal 2 20 4" xfId="40567" xr:uid="{00000000-0005-0000-0000-0000739E0000}"/>
    <cellStyle name="Normal 2 20 4 2" xfId="40568" xr:uid="{00000000-0005-0000-0000-0000749E0000}"/>
    <cellStyle name="Normal 2 20 4 2 2" xfId="40569" xr:uid="{00000000-0005-0000-0000-0000759E0000}"/>
    <cellStyle name="Normal 2 20 4 3" xfId="40570" xr:uid="{00000000-0005-0000-0000-0000769E0000}"/>
    <cellStyle name="Normal 2 20 4 4" xfId="40571" xr:uid="{00000000-0005-0000-0000-0000779E0000}"/>
    <cellStyle name="Normal 2 20 5" xfId="40572" xr:uid="{00000000-0005-0000-0000-0000789E0000}"/>
    <cellStyle name="Normal 2 20 5 2" xfId="40573" xr:uid="{00000000-0005-0000-0000-0000799E0000}"/>
    <cellStyle name="Normal 2 20 6" xfId="40574" xr:uid="{00000000-0005-0000-0000-00007A9E0000}"/>
    <cellStyle name="Normal 2 20 7" xfId="40575" xr:uid="{00000000-0005-0000-0000-00007B9E0000}"/>
    <cellStyle name="Normal 2 20 8" xfId="40576" xr:uid="{00000000-0005-0000-0000-00007C9E0000}"/>
    <cellStyle name="Normal 2 21" xfId="40577" xr:uid="{00000000-0005-0000-0000-00007D9E0000}"/>
    <cellStyle name="Normal 2 21 2" xfId="40578" xr:uid="{00000000-0005-0000-0000-00007E9E0000}"/>
    <cellStyle name="Normal 2 21 2 2" xfId="40579" xr:uid="{00000000-0005-0000-0000-00007F9E0000}"/>
    <cellStyle name="Normal 2 21 2 2 2" xfId="40580" xr:uid="{00000000-0005-0000-0000-0000809E0000}"/>
    <cellStyle name="Normal 2 21 2 2 2 2" xfId="40581" xr:uid="{00000000-0005-0000-0000-0000819E0000}"/>
    <cellStyle name="Normal 2 21 2 2 3" xfId="40582" xr:uid="{00000000-0005-0000-0000-0000829E0000}"/>
    <cellStyle name="Normal 2 21 2 2 4" xfId="40583" xr:uid="{00000000-0005-0000-0000-0000839E0000}"/>
    <cellStyle name="Normal 2 21 2 3" xfId="40584" xr:uid="{00000000-0005-0000-0000-0000849E0000}"/>
    <cellStyle name="Normal 2 21 2 3 2" xfId="40585" xr:uid="{00000000-0005-0000-0000-0000859E0000}"/>
    <cellStyle name="Normal 2 21 2 3 2 2" xfId="40586" xr:uid="{00000000-0005-0000-0000-0000869E0000}"/>
    <cellStyle name="Normal 2 21 2 3 3" xfId="40587" xr:uid="{00000000-0005-0000-0000-0000879E0000}"/>
    <cellStyle name="Normal 2 21 2 3 4" xfId="40588" xr:uid="{00000000-0005-0000-0000-0000889E0000}"/>
    <cellStyle name="Normal 2 21 2 4" xfId="40589" xr:uid="{00000000-0005-0000-0000-0000899E0000}"/>
    <cellStyle name="Normal 2 21 2 4 2" xfId="40590" xr:uid="{00000000-0005-0000-0000-00008A9E0000}"/>
    <cellStyle name="Normal 2 21 2 5" xfId="40591" xr:uid="{00000000-0005-0000-0000-00008B9E0000}"/>
    <cellStyle name="Normal 2 21 2 6" xfId="40592" xr:uid="{00000000-0005-0000-0000-00008C9E0000}"/>
    <cellStyle name="Normal 2 21 3" xfId="40593" xr:uid="{00000000-0005-0000-0000-00008D9E0000}"/>
    <cellStyle name="Normal 2 21 3 2" xfId="40594" xr:uid="{00000000-0005-0000-0000-00008E9E0000}"/>
    <cellStyle name="Normal 2 21 3 2 2" xfId="40595" xr:uid="{00000000-0005-0000-0000-00008F9E0000}"/>
    <cellStyle name="Normal 2 21 3 3" xfId="40596" xr:uid="{00000000-0005-0000-0000-0000909E0000}"/>
    <cellStyle name="Normal 2 21 3 4" xfId="40597" xr:uid="{00000000-0005-0000-0000-0000919E0000}"/>
    <cellStyle name="Normal 2 21 4" xfId="40598" xr:uid="{00000000-0005-0000-0000-0000929E0000}"/>
    <cellStyle name="Normal 2 21 4 2" xfId="40599" xr:uid="{00000000-0005-0000-0000-0000939E0000}"/>
    <cellStyle name="Normal 2 21 4 2 2" xfId="40600" xr:uid="{00000000-0005-0000-0000-0000949E0000}"/>
    <cellStyle name="Normal 2 21 4 3" xfId="40601" xr:uid="{00000000-0005-0000-0000-0000959E0000}"/>
    <cellStyle name="Normal 2 21 4 4" xfId="40602" xr:uid="{00000000-0005-0000-0000-0000969E0000}"/>
    <cellStyle name="Normal 2 21 5" xfId="40603" xr:uid="{00000000-0005-0000-0000-0000979E0000}"/>
    <cellStyle name="Normal 2 21 5 2" xfId="40604" xr:uid="{00000000-0005-0000-0000-0000989E0000}"/>
    <cellStyle name="Normal 2 21 6" xfId="40605" xr:uid="{00000000-0005-0000-0000-0000999E0000}"/>
    <cellStyle name="Normal 2 21 7" xfId="40606" xr:uid="{00000000-0005-0000-0000-00009A9E0000}"/>
    <cellStyle name="Normal 2 21 8" xfId="40607" xr:uid="{00000000-0005-0000-0000-00009B9E0000}"/>
    <cellStyle name="Normal 2 22" xfId="40608" xr:uid="{00000000-0005-0000-0000-00009C9E0000}"/>
    <cellStyle name="Normal 2 22 2" xfId="40609" xr:uid="{00000000-0005-0000-0000-00009D9E0000}"/>
    <cellStyle name="Normal 2 22 2 2" xfId="40610" xr:uid="{00000000-0005-0000-0000-00009E9E0000}"/>
    <cellStyle name="Normal 2 22 2 2 2" xfId="40611" xr:uid="{00000000-0005-0000-0000-00009F9E0000}"/>
    <cellStyle name="Normal 2 22 2 2 2 2" xfId="40612" xr:uid="{00000000-0005-0000-0000-0000A09E0000}"/>
    <cellStyle name="Normal 2 22 2 2 3" xfId="40613" xr:uid="{00000000-0005-0000-0000-0000A19E0000}"/>
    <cellStyle name="Normal 2 22 2 2 4" xfId="40614" xr:uid="{00000000-0005-0000-0000-0000A29E0000}"/>
    <cellStyle name="Normal 2 22 2 3" xfId="40615" xr:uid="{00000000-0005-0000-0000-0000A39E0000}"/>
    <cellStyle name="Normal 2 22 2 3 2" xfId="40616" xr:uid="{00000000-0005-0000-0000-0000A49E0000}"/>
    <cellStyle name="Normal 2 22 2 3 2 2" xfId="40617" xr:uid="{00000000-0005-0000-0000-0000A59E0000}"/>
    <cellStyle name="Normal 2 22 2 3 3" xfId="40618" xr:uid="{00000000-0005-0000-0000-0000A69E0000}"/>
    <cellStyle name="Normal 2 22 2 3 4" xfId="40619" xr:uid="{00000000-0005-0000-0000-0000A79E0000}"/>
    <cellStyle name="Normal 2 22 2 4" xfId="40620" xr:uid="{00000000-0005-0000-0000-0000A89E0000}"/>
    <cellStyle name="Normal 2 22 2 4 2" xfId="40621" xr:uid="{00000000-0005-0000-0000-0000A99E0000}"/>
    <cellStyle name="Normal 2 22 2 5" xfId="40622" xr:uid="{00000000-0005-0000-0000-0000AA9E0000}"/>
    <cellStyle name="Normal 2 22 2 6" xfId="40623" xr:uid="{00000000-0005-0000-0000-0000AB9E0000}"/>
    <cellStyle name="Normal 2 22 3" xfId="40624" xr:uid="{00000000-0005-0000-0000-0000AC9E0000}"/>
    <cellStyle name="Normal 2 22 3 2" xfId="40625" xr:uid="{00000000-0005-0000-0000-0000AD9E0000}"/>
    <cellStyle name="Normal 2 22 3 2 2" xfId="40626" xr:uid="{00000000-0005-0000-0000-0000AE9E0000}"/>
    <cellStyle name="Normal 2 22 3 3" xfId="40627" xr:uid="{00000000-0005-0000-0000-0000AF9E0000}"/>
    <cellStyle name="Normal 2 22 3 4" xfId="40628" xr:uid="{00000000-0005-0000-0000-0000B09E0000}"/>
    <cellStyle name="Normal 2 22 4" xfId="40629" xr:uid="{00000000-0005-0000-0000-0000B19E0000}"/>
    <cellStyle name="Normal 2 22 4 2" xfId="40630" xr:uid="{00000000-0005-0000-0000-0000B29E0000}"/>
    <cellStyle name="Normal 2 22 4 2 2" xfId="40631" xr:uid="{00000000-0005-0000-0000-0000B39E0000}"/>
    <cellStyle name="Normal 2 22 4 3" xfId="40632" xr:uid="{00000000-0005-0000-0000-0000B49E0000}"/>
    <cellStyle name="Normal 2 22 4 4" xfId="40633" xr:uid="{00000000-0005-0000-0000-0000B59E0000}"/>
    <cellStyle name="Normal 2 22 5" xfId="40634" xr:uid="{00000000-0005-0000-0000-0000B69E0000}"/>
    <cellStyle name="Normal 2 22 5 2" xfId="40635" xr:uid="{00000000-0005-0000-0000-0000B79E0000}"/>
    <cellStyle name="Normal 2 22 6" xfId="40636" xr:uid="{00000000-0005-0000-0000-0000B89E0000}"/>
    <cellStyle name="Normal 2 22 7" xfId="40637" xr:uid="{00000000-0005-0000-0000-0000B99E0000}"/>
    <cellStyle name="Normal 2 22 8" xfId="40638" xr:uid="{00000000-0005-0000-0000-0000BA9E0000}"/>
    <cellStyle name="Normal 2 23" xfId="40639" xr:uid="{00000000-0005-0000-0000-0000BB9E0000}"/>
    <cellStyle name="Normal 2 23 2" xfId="40640" xr:uid="{00000000-0005-0000-0000-0000BC9E0000}"/>
    <cellStyle name="Normal 2 23 2 2" xfId="40641" xr:uid="{00000000-0005-0000-0000-0000BD9E0000}"/>
    <cellStyle name="Normal 2 23 2 2 2" xfId="40642" xr:uid="{00000000-0005-0000-0000-0000BE9E0000}"/>
    <cellStyle name="Normal 2 23 2 2 2 2" xfId="40643" xr:uid="{00000000-0005-0000-0000-0000BF9E0000}"/>
    <cellStyle name="Normal 2 23 2 2 3" xfId="40644" xr:uid="{00000000-0005-0000-0000-0000C09E0000}"/>
    <cellStyle name="Normal 2 23 2 2 4" xfId="40645" xr:uid="{00000000-0005-0000-0000-0000C19E0000}"/>
    <cellStyle name="Normal 2 23 2 3" xfId="40646" xr:uid="{00000000-0005-0000-0000-0000C29E0000}"/>
    <cellStyle name="Normal 2 23 2 3 2" xfId="40647" xr:uid="{00000000-0005-0000-0000-0000C39E0000}"/>
    <cellStyle name="Normal 2 23 2 3 2 2" xfId="40648" xr:uid="{00000000-0005-0000-0000-0000C49E0000}"/>
    <cellStyle name="Normal 2 23 2 3 3" xfId="40649" xr:uid="{00000000-0005-0000-0000-0000C59E0000}"/>
    <cellStyle name="Normal 2 23 2 3 4" xfId="40650" xr:uid="{00000000-0005-0000-0000-0000C69E0000}"/>
    <cellStyle name="Normal 2 23 2 4" xfId="40651" xr:uid="{00000000-0005-0000-0000-0000C79E0000}"/>
    <cellStyle name="Normal 2 23 2 4 2" xfId="40652" xr:uid="{00000000-0005-0000-0000-0000C89E0000}"/>
    <cellStyle name="Normal 2 23 2 5" xfId="40653" xr:uid="{00000000-0005-0000-0000-0000C99E0000}"/>
    <cellStyle name="Normal 2 23 2 6" xfId="40654" xr:uid="{00000000-0005-0000-0000-0000CA9E0000}"/>
    <cellStyle name="Normal 2 23 3" xfId="40655" xr:uid="{00000000-0005-0000-0000-0000CB9E0000}"/>
    <cellStyle name="Normal 2 23 3 2" xfId="40656" xr:uid="{00000000-0005-0000-0000-0000CC9E0000}"/>
    <cellStyle name="Normal 2 23 3 2 2" xfId="40657" xr:uid="{00000000-0005-0000-0000-0000CD9E0000}"/>
    <cellStyle name="Normal 2 23 3 3" xfId="40658" xr:uid="{00000000-0005-0000-0000-0000CE9E0000}"/>
    <cellStyle name="Normal 2 23 3 4" xfId="40659" xr:uid="{00000000-0005-0000-0000-0000CF9E0000}"/>
    <cellStyle name="Normal 2 23 4" xfId="40660" xr:uid="{00000000-0005-0000-0000-0000D09E0000}"/>
    <cellStyle name="Normal 2 23 4 2" xfId="40661" xr:uid="{00000000-0005-0000-0000-0000D19E0000}"/>
    <cellStyle name="Normal 2 23 4 2 2" xfId="40662" xr:uid="{00000000-0005-0000-0000-0000D29E0000}"/>
    <cellStyle name="Normal 2 23 4 3" xfId="40663" xr:uid="{00000000-0005-0000-0000-0000D39E0000}"/>
    <cellStyle name="Normal 2 23 4 4" xfId="40664" xr:uid="{00000000-0005-0000-0000-0000D49E0000}"/>
    <cellStyle name="Normal 2 23 5" xfId="40665" xr:uid="{00000000-0005-0000-0000-0000D59E0000}"/>
    <cellStyle name="Normal 2 23 5 2" xfId="40666" xr:uid="{00000000-0005-0000-0000-0000D69E0000}"/>
    <cellStyle name="Normal 2 23 6" xfId="40667" xr:uid="{00000000-0005-0000-0000-0000D79E0000}"/>
    <cellStyle name="Normal 2 23 7" xfId="40668" xr:uid="{00000000-0005-0000-0000-0000D89E0000}"/>
    <cellStyle name="Normal 2 23 8" xfId="40669" xr:uid="{00000000-0005-0000-0000-0000D99E0000}"/>
    <cellStyle name="Normal 2 24" xfId="40670" xr:uid="{00000000-0005-0000-0000-0000DA9E0000}"/>
    <cellStyle name="Normal 2 24 2" xfId="40671" xr:uid="{00000000-0005-0000-0000-0000DB9E0000}"/>
    <cellStyle name="Normal 2 24 2 2" xfId="40672" xr:uid="{00000000-0005-0000-0000-0000DC9E0000}"/>
    <cellStyle name="Normal 2 24 2 2 2" xfId="40673" xr:uid="{00000000-0005-0000-0000-0000DD9E0000}"/>
    <cellStyle name="Normal 2 24 2 2 2 2" xfId="40674" xr:uid="{00000000-0005-0000-0000-0000DE9E0000}"/>
    <cellStyle name="Normal 2 24 2 2 3" xfId="40675" xr:uid="{00000000-0005-0000-0000-0000DF9E0000}"/>
    <cellStyle name="Normal 2 24 2 2 4" xfId="40676" xr:uid="{00000000-0005-0000-0000-0000E09E0000}"/>
    <cellStyle name="Normal 2 24 2 3" xfId="40677" xr:uid="{00000000-0005-0000-0000-0000E19E0000}"/>
    <cellStyle name="Normal 2 24 2 3 2" xfId="40678" xr:uid="{00000000-0005-0000-0000-0000E29E0000}"/>
    <cellStyle name="Normal 2 24 2 3 2 2" xfId="40679" xr:uid="{00000000-0005-0000-0000-0000E39E0000}"/>
    <cellStyle name="Normal 2 24 2 3 3" xfId="40680" xr:uid="{00000000-0005-0000-0000-0000E49E0000}"/>
    <cellStyle name="Normal 2 24 2 3 4" xfId="40681" xr:uid="{00000000-0005-0000-0000-0000E59E0000}"/>
    <cellStyle name="Normal 2 24 2 4" xfId="40682" xr:uid="{00000000-0005-0000-0000-0000E69E0000}"/>
    <cellStyle name="Normal 2 24 2 4 2" xfId="40683" xr:uid="{00000000-0005-0000-0000-0000E79E0000}"/>
    <cellStyle name="Normal 2 24 2 5" xfId="40684" xr:uid="{00000000-0005-0000-0000-0000E89E0000}"/>
    <cellStyle name="Normal 2 24 2 6" xfId="40685" xr:uid="{00000000-0005-0000-0000-0000E99E0000}"/>
    <cellStyle name="Normal 2 24 3" xfId="40686" xr:uid="{00000000-0005-0000-0000-0000EA9E0000}"/>
    <cellStyle name="Normal 2 24 3 2" xfId="40687" xr:uid="{00000000-0005-0000-0000-0000EB9E0000}"/>
    <cellStyle name="Normal 2 24 3 2 2" xfId="40688" xr:uid="{00000000-0005-0000-0000-0000EC9E0000}"/>
    <cellStyle name="Normal 2 24 3 3" xfId="40689" xr:uid="{00000000-0005-0000-0000-0000ED9E0000}"/>
    <cellStyle name="Normal 2 24 3 4" xfId="40690" xr:uid="{00000000-0005-0000-0000-0000EE9E0000}"/>
    <cellStyle name="Normal 2 24 4" xfId="40691" xr:uid="{00000000-0005-0000-0000-0000EF9E0000}"/>
    <cellStyle name="Normal 2 24 4 2" xfId="40692" xr:uid="{00000000-0005-0000-0000-0000F09E0000}"/>
    <cellStyle name="Normal 2 24 4 2 2" xfId="40693" xr:uid="{00000000-0005-0000-0000-0000F19E0000}"/>
    <cellStyle name="Normal 2 24 4 3" xfId="40694" xr:uid="{00000000-0005-0000-0000-0000F29E0000}"/>
    <cellStyle name="Normal 2 24 4 4" xfId="40695" xr:uid="{00000000-0005-0000-0000-0000F39E0000}"/>
    <cellStyle name="Normal 2 24 5" xfId="40696" xr:uid="{00000000-0005-0000-0000-0000F49E0000}"/>
    <cellStyle name="Normal 2 24 5 2" xfId="40697" xr:uid="{00000000-0005-0000-0000-0000F59E0000}"/>
    <cellStyle name="Normal 2 24 6" xfId="40698" xr:uid="{00000000-0005-0000-0000-0000F69E0000}"/>
    <cellStyle name="Normal 2 24 7" xfId="40699" xr:uid="{00000000-0005-0000-0000-0000F79E0000}"/>
    <cellStyle name="Normal 2 24 8" xfId="40700" xr:uid="{00000000-0005-0000-0000-0000F89E0000}"/>
    <cellStyle name="Normal 2 25" xfId="40701" xr:uid="{00000000-0005-0000-0000-0000F99E0000}"/>
    <cellStyle name="Normal 2 25 2" xfId="40702" xr:uid="{00000000-0005-0000-0000-0000FA9E0000}"/>
    <cellStyle name="Normal 2 25 2 2" xfId="40703" xr:uid="{00000000-0005-0000-0000-0000FB9E0000}"/>
    <cellStyle name="Normal 2 25 2 2 2" xfId="40704" xr:uid="{00000000-0005-0000-0000-0000FC9E0000}"/>
    <cellStyle name="Normal 2 25 2 3" xfId="40705" xr:uid="{00000000-0005-0000-0000-0000FD9E0000}"/>
    <cellStyle name="Normal 2 25 2 4" xfId="40706" xr:uid="{00000000-0005-0000-0000-0000FE9E0000}"/>
    <cellStyle name="Normal 2 25 3" xfId="40707" xr:uid="{00000000-0005-0000-0000-0000FF9E0000}"/>
    <cellStyle name="Normal 2 25 3 2" xfId="40708" xr:uid="{00000000-0005-0000-0000-0000009F0000}"/>
    <cellStyle name="Normal 2 25 3 2 2" xfId="40709" xr:uid="{00000000-0005-0000-0000-0000019F0000}"/>
    <cellStyle name="Normal 2 25 3 3" xfId="40710" xr:uid="{00000000-0005-0000-0000-0000029F0000}"/>
    <cellStyle name="Normal 2 25 3 4" xfId="40711" xr:uid="{00000000-0005-0000-0000-0000039F0000}"/>
    <cellStyle name="Normal 2 25 4" xfId="40712" xr:uid="{00000000-0005-0000-0000-0000049F0000}"/>
    <cellStyle name="Normal 2 25 4 2" xfId="40713" xr:uid="{00000000-0005-0000-0000-0000059F0000}"/>
    <cellStyle name="Normal 2 25 5" xfId="40714" xr:uid="{00000000-0005-0000-0000-0000069F0000}"/>
    <cellStyle name="Normal 2 25 6" xfId="40715" xr:uid="{00000000-0005-0000-0000-0000079F0000}"/>
    <cellStyle name="Normal 2 25 7" xfId="40716" xr:uid="{00000000-0005-0000-0000-0000089F0000}"/>
    <cellStyle name="Normal 2 26" xfId="40717" xr:uid="{00000000-0005-0000-0000-0000099F0000}"/>
    <cellStyle name="Normal 2 26 2" xfId="40718" xr:uid="{00000000-0005-0000-0000-00000A9F0000}"/>
    <cellStyle name="Normal 2 27" xfId="40719" xr:uid="{00000000-0005-0000-0000-00000B9F0000}"/>
    <cellStyle name="Normal 2 27 2" xfId="40720" xr:uid="{00000000-0005-0000-0000-00000C9F0000}"/>
    <cellStyle name="Normal 2 28" xfId="40721" xr:uid="{00000000-0005-0000-0000-00000D9F0000}"/>
    <cellStyle name="Normal 2 28 2" xfId="40722" xr:uid="{00000000-0005-0000-0000-00000E9F0000}"/>
    <cellStyle name="Normal 2 29" xfId="40723" xr:uid="{00000000-0005-0000-0000-00000F9F0000}"/>
    <cellStyle name="Normal 2 29 2" xfId="40724" xr:uid="{00000000-0005-0000-0000-0000109F0000}"/>
    <cellStyle name="Normal 2 3" xfId="40725" xr:uid="{00000000-0005-0000-0000-0000119F0000}"/>
    <cellStyle name="Normal 2 3 10" xfId="40726" xr:uid="{00000000-0005-0000-0000-0000129F0000}"/>
    <cellStyle name="Normal 2 3 11" xfId="40727" xr:uid="{00000000-0005-0000-0000-0000139F0000}"/>
    <cellStyle name="Normal 2 3 11 2" xfId="40728" xr:uid="{00000000-0005-0000-0000-0000149F0000}"/>
    <cellStyle name="Normal 2 3 11 2 2" xfId="40729" xr:uid="{00000000-0005-0000-0000-0000159F0000}"/>
    <cellStyle name="Normal 2 3 11 2 2 2" xfId="40730" xr:uid="{00000000-0005-0000-0000-0000169F0000}"/>
    <cellStyle name="Normal 2 3 11 2 3" xfId="40731" xr:uid="{00000000-0005-0000-0000-0000179F0000}"/>
    <cellStyle name="Normal 2 3 11 2 4" xfId="40732" xr:uid="{00000000-0005-0000-0000-0000189F0000}"/>
    <cellStyle name="Normal 2 3 11 3" xfId="40733" xr:uid="{00000000-0005-0000-0000-0000199F0000}"/>
    <cellStyle name="Normal 2 3 11 3 2" xfId="40734" xr:uid="{00000000-0005-0000-0000-00001A9F0000}"/>
    <cellStyle name="Normal 2 3 11 3 2 2" xfId="40735" xr:uid="{00000000-0005-0000-0000-00001B9F0000}"/>
    <cellStyle name="Normal 2 3 11 3 3" xfId="40736" xr:uid="{00000000-0005-0000-0000-00001C9F0000}"/>
    <cellStyle name="Normal 2 3 11 3 4" xfId="40737" xr:uid="{00000000-0005-0000-0000-00001D9F0000}"/>
    <cellStyle name="Normal 2 3 11 4" xfId="40738" xr:uid="{00000000-0005-0000-0000-00001E9F0000}"/>
    <cellStyle name="Normal 2 3 11 4 2" xfId="40739" xr:uid="{00000000-0005-0000-0000-00001F9F0000}"/>
    <cellStyle name="Normal 2 3 11 5" xfId="40740" xr:uid="{00000000-0005-0000-0000-0000209F0000}"/>
    <cellStyle name="Normal 2 3 11 6" xfId="40741" xr:uid="{00000000-0005-0000-0000-0000219F0000}"/>
    <cellStyle name="Normal 2 3 12" xfId="40742" xr:uid="{00000000-0005-0000-0000-0000229F0000}"/>
    <cellStyle name="Normal 2 3 2" xfId="40743" xr:uid="{00000000-0005-0000-0000-0000239F0000}"/>
    <cellStyle name="Normal 2 3 2 10" xfId="40744" xr:uid="{00000000-0005-0000-0000-0000249F0000}"/>
    <cellStyle name="Normal 2 3 2 10 2" xfId="40745" xr:uid="{00000000-0005-0000-0000-0000259F0000}"/>
    <cellStyle name="Normal 2 3 2 10 2 2" xfId="40746" xr:uid="{00000000-0005-0000-0000-0000269F0000}"/>
    <cellStyle name="Normal 2 3 2 10 3" xfId="40747" xr:uid="{00000000-0005-0000-0000-0000279F0000}"/>
    <cellStyle name="Normal 2 3 2 10 4" xfId="40748" xr:uid="{00000000-0005-0000-0000-0000289F0000}"/>
    <cellStyle name="Normal 2 3 2 11" xfId="40749" xr:uid="{00000000-0005-0000-0000-0000299F0000}"/>
    <cellStyle name="Normal 2 3 2 11 2" xfId="40750" xr:uid="{00000000-0005-0000-0000-00002A9F0000}"/>
    <cellStyle name="Normal 2 3 2 12" xfId="40751" xr:uid="{00000000-0005-0000-0000-00002B9F0000}"/>
    <cellStyle name="Normal 2 3 2 13" xfId="40752" xr:uid="{00000000-0005-0000-0000-00002C9F0000}"/>
    <cellStyle name="Normal 2 3 2 14" xfId="40753" xr:uid="{00000000-0005-0000-0000-00002D9F0000}"/>
    <cellStyle name="Normal 2 3 2 2" xfId="40754" xr:uid="{00000000-0005-0000-0000-00002E9F0000}"/>
    <cellStyle name="Normal 2 3 2 2 10" xfId="40755" xr:uid="{00000000-0005-0000-0000-00002F9F0000}"/>
    <cellStyle name="Normal 2 3 2 2 10 2" xfId="40756" xr:uid="{00000000-0005-0000-0000-0000309F0000}"/>
    <cellStyle name="Normal 2 3 2 2 11" xfId="40757" xr:uid="{00000000-0005-0000-0000-0000319F0000}"/>
    <cellStyle name="Normal 2 3 2 2 12" xfId="40758" xr:uid="{00000000-0005-0000-0000-0000329F0000}"/>
    <cellStyle name="Normal 2 3 2 2 2" xfId="40759" xr:uid="{00000000-0005-0000-0000-0000339F0000}"/>
    <cellStyle name="Normal 2 3 2 2 2 2" xfId="40760" xr:uid="{00000000-0005-0000-0000-0000349F0000}"/>
    <cellStyle name="Normal 2 3 2 2 2 2 2" xfId="40761" xr:uid="{00000000-0005-0000-0000-0000359F0000}"/>
    <cellStyle name="Normal 2 3 2 2 2 2 2 2" xfId="40762" xr:uid="{00000000-0005-0000-0000-0000369F0000}"/>
    <cellStyle name="Normal 2 3 2 2 2 2 2 2 2" xfId="40763" xr:uid="{00000000-0005-0000-0000-0000379F0000}"/>
    <cellStyle name="Normal 2 3 2 2 2 2 2 3" xfId="40764" xr:uid="{00000000-0005-0000-0000-0000389F0000}"/>
    <cellStyle name="Normal 2 3 2 2 2 2 2 4" xfId="40765" xr:uid="{00000000-0005-0000-0000-0000399F0000}"/>
    <cellStyle name="Normal 2 3 2 2 2 2 3" xfId="40766" xr:uid="{00000000-0005-0000-0000-00003A9F0000}"/>
    <cellStyle name="Normal 2 3 2 2 2 2 3 2" xfId="40767" xr:uid="{00000000-0005-0000-0000-00003B9F0000}"/>
    <cellStyle name="Normal 2 3 2 2 2 2 3 2 2" xfId="40768" xr:uid="{00000000-0005-0000-0000-00003C9F0000}"/>
    <cellStyle name="Normal 2 3 2 2 2 2 3 3" xfId="40769" xr:uid="{00000000-0005-0000-0000-00003D9F0000}"/>
    <cellStyle name="Normal 2 3 2 2 2 2 3 4" xfId="40770" xr:uid="{00000000-0005-0000-0000-00003E9F0000}"/>
    <cellStyle name="Normal 2 3 2 2 2 2 4" xfId="40771" xr:uid="{00000000-0005-0000-0000-00003F9F0000}"/>
    <cellStyle name="Normal 2 3 2 2 2 2 4 2" xfId="40772" xr:uid="{00000000-0005-0000-0000-0000409F0000}"/>
    <cellStyle name="Normal 2 3 2 2 2 2 5" xfId="40773" xr:uid="{00000000-0005-0000-0000-0000419F0000}"/>
    <cellStyle name="Normal 2 3 2 2 2 2 6" xfId="40774" xr:uid="{00000000-0005-0000-0000-0000429F0000}"/>
    <cellStyle name="Normal 2 3 2 2 2 3" xfId="40775" xr:uid="{00000000-0005-0000-0000-0000439F0000}"/>
    <cellStyle name="Normal 2 3 2 2 2 3 2" xfId="40776" xr:uid="{00000000-0005-0000-0000-0000449F0000}"/>
    <cellStyle name="Normal 2 3 2 2 2 3 2 2" xfId="40777" xr:uid="{00000000-0005-0000-0000-0000459F0000}"/>
    <cellStyle name="Normal 2 3 2 2 2 3 2 2 2" xfId="40778" xr:uid="{00000000-0005-0000-0000-0000469F0000}"/>
    <cellStyle name="Normal 2 3 2 2 2 3 2 3" xfId="40779" xr:uid="{00000000-0005-0000-0000-0000479F0000}"/>
    <cellStyle name="Normal 2 3 2 2 2 3 2 4" xfId="40780" xr:uid="{00000000-0005-0000-0000-0000489F0000}"/>
    <cellStyle name="Normal 2 3 2 2 2 3 3" xfId="40781" xr:uid="{00000000-0005-0000-0000-0000499F0000}"/>
    <cellStyle name="Normal 2 3 2 2 2 3 3 2" xfId="40782" xr:uid="{00000000-0005-0000-0000-00004A9F0000}"/>
    <cellStyle name="Normal 2 3 2 2 2 3 3 2 2" xfId="40783" xr:uid="{00000000-0005-0000-0000-00004B9F0000}"/>
    <cellStyle name="Normal 2 3 2 2 2 3 3 3" xfId="40784" xr:uid="{00000000-0005-0000-0000-00004C9F0000}"/>
    <cellStyle name="Normal 2 3 2 2 2 3 3 4" xfId="40785" xr:uid="{00000000-0005-0000-0000-00004D9F0000}"/>
    <cellStyle name="Normal 2 3 2 2 2 3 4" xfId="40786" xr:uid="{00000000-0005-0000-0000-00004E9F0000}"/>
    <cellStyle name="Normal 2 3 2 2 2 3 4 2" xfId="40787" xr:uid="{00000000-0005-0000-0000-00004F9F0000}"/>
    <cellStyle name="Normal 2 3 2 2 2 3 5" xfId="40788" xr:uid="{00000000-0005-0000-0000-0000509F0000}"/>
    <cellStyle name="Normal 2 3 2 2 2 3 6" xfId="40789" xr:uid="{00000000-0005-0000-0000-0000519F0000}"/>
    <cellStyle name="Normal 2 3 2 2 2 4" xfId="40790" xr:uid="{00000000-0005-0000-0000-0000529F0000}"/>
    <cellStyle name="Normal 2 3 2 2 2 4 2" xfId="40791" xr:uid="{00000000-0005-0000-0000-0000539F0000}"/>
    <cellStyle name="Normal 2 3 2 2 2 4 2 2" xfId="40792" xr:uid="{00000000-0005-0000-0000-0000549F0000}"/>
    <cellStyle name="Normal 2 3 2 2 2 4 3" xfId="40793" xr:uid="{00000000-0005-0000-0000-0000559F0000}"/>
    <cellStyle name="Normal 2 3 2 2 2 4 4" xfId="40794" xr:uid="{00000000-0005-0000-0000-0000569F0000}"/>
    <cellStyle name="Normal 2 3 2 2 2 5" xfId="40795" xr:uid="{00000000-0005-0000-0000-0000579F0000}"/>
    <cellStyle name="Normal 2 3 2 2 2 5 2" xfId="40796" xr:uid="{00000000-0005-0000-0000-0000589F0000}"/>
    <cellStyle name="Normal 2 3 2 2 2 5 2 2" xfId="40797" xr:uid="{00000000-0005-0000-0000-0000599F0000}"/>
    <cellStyle name="Normal 2 3 2 2 2 5 3" xfId="40798" xr:uid="{00000000-0005-0000-0000-00005A9F0000}"/>
    <cellStyle name="Normal 2 3 2 2 2 5 4" xfId="40799" xr:uid="{00000000-0005-0000-0000-00005B9F0000}"/>
    <cellStyle name="Normal 2 3 2 2 2 6" xfId="40800" xr:uid="{00000000-0005-0000-0000-00005C9F0000}"/>
    <cellStyle name="Normal 2 3 2 2 2 6 2" xfId="40801" xr:uid="{00000000-0005-0000-0000-00005D9F0000}"/>
    <cellStyle name="Normal 2 3 2 2 2 7" xfId="40802" xr:uid="{00000000-0005-0000-0000-00005E9F0000}"/>
    <cellStyle name="Normal 2 3 2 2 2 8" xfId="40803" xr:uid="{00000000-0005-0000-0000-00005F9F0000}"/>
    <cellStyle name="Normal 2 3 2 2 3" xfId="40804" xr:uid="{00000000-0005-0000-0000-0000609F0000}"/>
    <cellStyle name="Normal 2 3 2 2 3 2" xfId="40805" xr:uid="{00000000-0005-0000-0000-0000619F0000}"/>
    <cellStyle name="Normal 2 3 2 2 3 2 2" xfId="40806" xr:uid="{00000000-0005-0000-0000-0000629F0000}"/>
    <cellStyle name="Normal 2 3 2 2 3 2 2 2" xfId="40807" xr:uid="{00000000-0005-0000-0000-0000639F0000}"/>
    <cellStyle name="Normal 2 3 2 2 3 2 3" xfId="40808" xr:uid="{00000000-0005-0000-0000-0000649F0000}"/>
    <cellStyle name="Normal 2 3 2 2 3 2 4" xfId="40809" xr:uid="{00000000-0005-0000-0000-0000659F0000}"/>
    <cellStyle name="Normal 2 3 2 2 3 3" xfId="40810" xr:uid="{00000000-0005-0000-0000-0000669F0000}"/>
    <cellStyle name="Normal 2 3 2 2 3 3 2" xfId="40811" xr:uid="{00000000-0005-0000-0000-0000679F0000}"/>
    <cellStyle name="Normal 2 3 2 2 3 3 2 2" xfId="40812" xr:uid="{00000000-0005-0000-0000-0000689F0000}"/>
    <cellStyle name="Normal 2 3 2 2 3 3 3" xfId="40813" xr:uid="{00000000-0005-0000-0000-0000699F0000}"/>
    <cellStyle name="Normal 2 3 2 2 3 3 4" xfId="40814" xr:uid="{00000000-0005-0000-0000-00006A9F0000}"/>
    <cellStyle name="Normal 2 3 2 2 3 4" xfId="40815" xr:uid="{00000000-0005-0000-0000-00006B9F0000}"/>
    <cellStyle name="Normal 2 3 2 2 3 4 2" xfId="40816" xr:uid="{00000000-0005-0000-0000-00006C9F0000}"/>
    <cellStyle name="Normal 2 3 2 2 3 5" xfId="40817" xr:uid="{00000000-0005-0000-0000-00006D9F0000}"/>
    <cellStyle name="Normal 2 3 2 2 3 6" xfId="40818" xr:uid="{00000000-0005-0000-0000-00006E9F0000}"/>
    <cellStyle name="Normal 2 3 2 2 4" xfId="40819" xr:uid="{00000000-0005-0000-0000-00006F9F0000}"/>
    <cellStyle name="Normal 2 3 2 2 4 2" xfId="40820" xr:uid="{00000000-0005-0000-0000-0000709F0000}"/>
    <cellStyle name="Normal 2 3 2 2 4 2 2" xfId="40821" xr:uid="{00000000-0005-0000-0000-0000719F0000}"/>
    <cellStyle name="Normal 2 3 2 2 4 2 2 2" xfId="40822" xr:uid="{00000000-0005-0000-0000-0000729F0000}"/>
    <cellStyle name="Normal 2 3 2 2 4 2 3" xfId="40823" xr:uid="{00000000-0005-0000-0000-0000739F0000}"/>
    <cellStyle name="Normal 2 3 2 2 4 2 4" xfId="40824" xr:uid="{00000000-0005-0000-0000-0000749F0000}"/>
    <cellStyle name="Normal 2 3 2 2 4 3" xfId="40825" xr:uid="{00000000-0005-0000-0000-0000759F0000}"/>
    <cellStyle name="Normal 2 3 2 2 4 3 2" xfId="40826" xr:uid="{00000000-0005-0000-0000-0000769F0000}"/>
    <cellStyle name="Normal 2 3 2 2 4 3 2 2" xfId="40827" xr:uid="{00000000-0005-0000-0000-0000779F0000}"/>
    <cellStyle name="Normal 2 3 2 2 4 3 3" xfId="40828" xr:uid="{00000000-0005-0000-0000-0000789F0000}"/>
    <cellStyle name="Normal 2 3 2 2 4 3 4" xfId="40829" xr:uid="{00000000-0005-0000-0000-0000799F0000}"/>
    <cellStyle name="Normal 2 3 2 2 4 4" xfId="40830" xr:uid="{00000000-0005-0000-0000-00007A9F0000}"/>
    <cellStyle name="Normal 2 3 2 2 4 4 2" xfId="40831" xr:uid="{00000000-0005-0000-0000-00007B9F0000}"/>
    <cellStyle name="Normal 2 3 2 2 4 5" xfId="40832" xr:uid="{00000000-0005-0000-0000-00007C9F0000}"/>
    <cellStyle name="Normal 2 3 2 2 4 6" xfId="40833" xr:uid="{00000000-0005-0000-0000-00007D9F0000}"/>
    <cellStyle name="Normal 2 3 2 2 5" xfId="40834" xr:uid="{00000000-0005-0000-0000-00007E9F0000}"/>
    <cellStyle name="Normal 2 3 2 2 5 2" xfId="40835" xr:uid="{00000000-0005-0000-0000-00007F9F0000}"/>
    <cellStyle name="Normal 2 3 2 2 5 2 2" xfId="40836" xr:uid="{00000000-0005-0000-0000-0000809F0000}"/>
    <cellStyle name="Normal 2 3 2 2 5 2 2 2" xfId="40837" xr:uid="{00000000-0005-0000-0000-0000819F0000}"/>
    <cellStyle name="Normal 2 3 2 2 5 2 3" xfId="40838" xr:uid="{00000000-0005-0000-0000-0000829F0000}"/>
    <cellStyle name="Normal 2 3 2 2 5 2 4" xfId="40839" xr:uid="{00000000-0005-0000-0000-0000839F0000}"/>
    <cellStyle name="Normal 2 3 2 2 5 3" xfId="40840" xr:uid="{00000000-0005-0000-0000-0000849F0000}"/>
    <cellStyle name="Normal 2 3 2 2 5 3 2" xfId="40841" xr:uid="{00000000-0005-0000-0000-0000859F0000}"/>
    <cellStyle name="Normal 2 3 2 2 5 3 2 2" xfId="40842" xr:uid="{00000000-0005-0000-0000-0000869F0000}"/>
    <cellStyle name="Normal 2 3 2 2 5 3 3" xfId="40843" xr:uid="{00000000-0005-0000-0000-0000879F0000}"/>
    <cellStyle name="Normal 2 3 2 2 5 3 4" xfId="40844" xr:uid="{00000000-0005-0000-0000-0000889F0000}"/>
    <cellStyle name="Normal 2 3 2 2 5 4" xfId="40845" xr:uid="{00000000-0005-0000-0000-0000899F0000}"/>
    <cellStyle name="Normal 2 3 2 2 5 4 2" xfId="40846" xr:uid="{00000000-0005-0000-0000-00008A9F0000}"/>
    <cellStyle name="Normal 2 3 2 2 5 5" xfId="40847" xr:uid="{00000000-0005-0000-0000-00008B9F0000}"/>
    <cellStyle name="Normal 2 3 2 2 5 6" xfId="40848" xr:uid="{00000000-0005-0000-0000-00008C9F0000}"/>
    <cellStyle name="Normal 2 3 2 2 6" xfId="40849" xr:uid="{00000000-0005-0000-0000-00008D9F0000}"/>
    <cellStyle name="Normal 2 3 2 2 6 2" xfId="40850" xr:uid="{00000000-0005-0000-0000-00008E9F0000}"/>
    <cellStyle name="Normal 2 3 2 2 6 2 2" xfId="40851" xr:uid="{00000000-0005-0000-0000-00008F9F0000}"/>
    <cellStyle name="Normal 2 3 2 2 6 2 2 2" xfId="40852" xr:uid="{00000000-0005-0000-0000-0000909F0000}"/>
    <cellStyle name="Normal 2 3 2 2 6 2 3" xfId="40853" xr:uid="{00000000-0005-0000-0000-0000919F0000}"/>
    <cellStyle name="Normal 2 3 2 2 6 2 4" xfId="40854" xr:uid="{00000000-0005-0000-0000-0000929F0000}"/>
    <cellStyle name="Normal 2 3 2 2 6 3" xfId="40855" xr:uid="{00000000-0005-0000-0000-0000939F0000}"/>
    <cellStyle name="Normal 2 3 2 2 6 3 2" xfId="40856" xr:uid="{00000000-0005-0000-0000-0000949F0000}"/>
    <cellStyle name="Normal 2 3 2 2 6 3 2 2" xfId="40857" xr:uid="{00000000-0005-0000-0000-0000959F0000}"/>
    <cellStyle name="Normal 2 3 2 2 6 3 3" xfId="40858" xr:uid="{00000000-0005-0000-0000-0000969F0000}"/>
    <cellStyle name="Normal 2 3 2 2 6 3 4" xfId="40859" xr:uid="{00000000-0005-0000-0000-0000979F0000}"/>
    <cellStyle name="Normal 2 3 2 2 6 4" xfId="40860" xr:uid="{00000000-0005-0000-0000-0000989F0000}"/>
    <cellStyle name="Normal 2 3 2 2 6 4 2" xfId="40861" xr:uid="{00000000-0005-0000-0000-0000999F0000}"/>
    <cellStyle name="Normal 2 3 2 2 6 5" xfId="40862" xr:uid="{00000000-0005-0000-0000-00009A9F0000}"/>
    <cellStyle name="Normal 2 3 2 2 6 6" xfId="40863" xr:uid="{00000000-0005-0000-0000-00009B9F0000}"/>
    <cellStyle name="Normal 2 3 2 2 7" xfId="40864" xr:uid="{00000000-0005-0000-0000-00009C9F0000}"/>
    <cellStyle name="Normal 2 3 2 2 7 2" xfId="40865" xr:uid="{00000000-0005-0000-0000-00009D9F0000}"/>
    <cellStyle name="Normal 2 3 2 2 7 2 2" xfId="40866" xr:uid="{00000000-0005-0000-0000-00009E9F0000}"/>
    <cellStyle name="Normal 2 3 2 2 7 2 2 2" xfId="40867" xr:uid="{00000000-0005-0000-0000-00009F9F0000}"/>
    <cellStyle name="Normal 2 3 2 2 7 2 3" xfId="40868" xr:uid="{00000000-0005-0000-0000-0000A09F0000}"/>
    <cellStyle name="Normal 2 3 2 2 7 2 4" xfId="40869" xr:uid="{00000000-0005-0000-0000-0000A19F0000}"/>
    <cellStyle name="Normal 2 3 2 2 7 3" xfId="40870" xr:uid="{00000000-0005-0000-0000-0000A29F0000}"/>
    <cellStyle name="Normal 2 3 2 2 7 3 2" xfId="40871" xr:uid="{00000000-0005-0000-0000-0000A39F0000}"/>
    <cellStyle name="Normal 2 3 2 2 7 3 2 2" xfId="40872" xr:uid="{00000000-0005-0000-0000-0000A49F0000}"/>
    <cellStyle name="Normal 2 3 2 2 7 3 3" xfId="40873" xr:uid="{00000000-0005-0000-0000-0000A59F0000}"/>
    <cellStyle name="Normal 2 3 2 2 7 3 4" xfId="40874" xr:uid="{00000000-0005-0000-0000-0000A69F0000}"/>
    <cellStyle name="Normal 2 3 2 2 7 4" xfId="40875" xr:uid="{00000000-0005-0000-0000-0000A79F0000}"/>
    <cellStyle name="Normal 2 3 2 2 7 4 2" xfId="40876" xr:uid="{00000000-0005-0000-0000-0000A89F0000}"/>
    <cellStyle name="Normal 2 3 2 2 7 5" xfId="40877" xr:uid="{00000000-0005-0000-0000-0000A99F0000}"/>
    <cellStyle name="Normal 2 3 2 2 7 6" xfId="40878" xr:uid="{00000000-0005-0000-0000-0000AA9F0000}"/>
    <cellStyle name="Normal 2 3 2 2 8" xfId="40879" xr:uid="{00000000-0005-0000-0000-0000AB9F0000}"/>
    <cellStyle name="Normal 2 3 2 2 8 2" xfId="40880" xr:uid="{00000000-0005-0000-0000-0000AC9F0000}"/>
    <cellStyle name="Normal 2 3 2 2 8 2 2" xfId="40881" xr:uid="{00000000-0005-0000-0000-0000AD9F0000}"/>
    <cellStyle name="Normal 2 3 2 2 8 3" xfId="40882" xr:uid="{00000000-0005-0000-0000-0000AE9F0000}"/>
    <cellStyle name="Normal 2 3 2 2 8 4" xfId="40883" xr:uid="{00000000-0005-0000-0000-0000AF9F0000}"/>
    <cellStyle name="Normal 2 3 2 2 9" xfId="40884" xr:uid="{00000000-0005-0000-0000-0000B09F0000}"/>
    <cellStyle name="Normal 2 3 2 2 9 2" xfId="40885" xr:uid="{00000000-0005-0000-0000-0000B19F0000}"/>
    <cellStyle name="Normal 2 3 2 2 9 2 2" xfId="40886" xr:uid="{00000000-0005-0000-0000-0000B29F0000}"/>
    <cellStyle name="Normal 2 3 2 2 9 3" xfId="40887" xr:uid="{00000000-0005-0000-0000-0000B39F0000}"/>
    <cellStyle name="Normal 2 3 2 2 9 4" xfId="40888" xr:uid="{00000000-0005-0000-0000-0000B49F0000}"/>
    <cellStyle name="Normal 2 3 2 2_8760 to TOD Calc_Template" xfId="40889" xr:uid="{00000000-0005-0000-0000-0000B59F0000}"/>
    <cellStyle name="Normal 2 3 2 3" xfId="40890" xr:uid="{00000000-0005-0000-0000-0000B69F0000}"/>
    <cellStyle name="Normal 2 3 2 3 2" xfId="40891" xr:uid="{00000000-0005-0000-0000-0000B79F0000}"/>
    <cellStyle name="Normal 2 3 2 3 2 2" xfId="40892" xr:uid="{00000000-0005-0000-0000-0000B89F0000}"/>
    <cellStyle name="Normal 2 3 2 3 2 2 2" xfId="40893" xr:uid="{00000000-0005-0000-0000-0000B99F0000}"/>
    <cellStyle name="Normal 2 3 2 3 2 2 2 2" xfId="40894" xr:uid="{00000000-0005-0000-0000-0000BA9F0000}"/>
    <cellStyle name="Normal 2 3 2 3 2 2 3" xfId="40895" xr:uid="{00000000-0005-0000-0000-0000BB9F0000}"/>
    <cellStyle name="Normal 2 3 2 3 2 2 4" xfId="40896" xr:uid="{00000000-0005-0000-0000-0000BC9F0000}"/>
    <cellStyle name="Normal 2 3 2 3 2 3" xfId="40897" xr:uid="{00000000-0005-0000-0000-0000BD9F0000}"/>
    <cellStyle name="Normal 2 3 2 3 2 3 2" xfId="40898" xr:uid="{00000000-0005-0000-0000-0000BE9F0000}"/>
    <cellStyle name="Normal 2 3 2 3 2 3 2 2" xfId="40899" xr:uid="{00000000-0005-0000-0000-0000BF9F0000}"/>
    <cellStyle name="Normal 2 3 2 3 2 3 3" xfId="40900" xr:uid="{00000000-0005-0000-0000-0000C09F0000}"/>
    <cellStyle name="Normal 2 3 2 3 2 3 4" xfId="40901" xr:uid="{00000000-0005-0000-0000-0000C19F0000}"/>
    <cellStyle name="Normal 2 3 2 3 2 4" xfId="40902" xr:uid="{00000000-0005-0000-0000-0000C29F0000}"/>
    <cellStyle name="Normal 2 3 2 3 2 4 2" xfId="40903" xr:uid="{00000000-0005-0000-0000-0000C39F0000}"/>
    <cellStyle name="Normal 2 3 2 3 2 5" xfId="40904" xr:uid="{00000000-0005-0000-0000-0000C49F0000}"/>
    <cellStyle name="Normal 2 3 2 3 2 6" xfId="40905" xr:uid="{00000000-0005-0000-0000-0000C59F0000}"/>
    <cellStyle name="Normal 2 3 2 3 3" xfId="40906" xr:uid="{00000000-0005-0000-0000-0000C69F0000}"/>
    <cellStyle name="Normal 2 3 2 3 3 2" xfId="40907" xr:uid="{00000000-0005-0000-0000-0000C79F0000}"/>
    <cellStyle name="Normal 2 3 2 3 3 2 2" xfId="40908" xr:uid="{00000000-0005-0000-0000-0000C89F0000}"/>
    <cellStyle name="Normal 2 3 2 3 3 2 2 2" xfId="40909" xr:uid="{00000000-0005-0000-0000-0000C99F0000}"/>
    <cellStyle name="Normal 2 3 2 3 3 2 3" xfId="40910" xr:uid="{00000000-0005-0000-0000-0000CA9F0000}"/>
    <cellStyle name="Normal 2 3 2 3 3 2 4" xfId="40911" xr:uid="{00000000-0005-0000-0000-0000CB9F0000}"/>
    <cellStyle name="Normal 2 3 2 3 3 3" xfId="40912" xr:uid="{00000000-0005-0000-0000-0000CC9F0000}"/>
    <cellStyle name="Normal 2 3 2 3 3 3 2" xfId="40913" xr:uid="{00000000-0005-0000-0000-0000CD9F0000}"/>
    <cellStyle name="Normal 2 3 2 3 3 3 2 2" xfId="40914" xr:uid="{00000000-0005-0000-0000-0000CE9F0000}"/>
    <cellStyle name="Normal 2 3 2 3 3 3 3" xfId="40915" xr:uid="{00000000-0005-0000-0000-0000CF9F0000}"/>
    <cellStyle name="Normal 2 3 2 3 3 3 4" xfId="40916" xr:uid="{00000000-0005-0000-0000-0000D09F0000}"/>
    <cellStyle name="Normal 2 3 2 3 3 4" xfId="40917" xr:uid="{00000000-0005-0000-0000-0000D19F0000}"/>
    <cellStyle name="Normal 2 3 2 3 3 4 2" xfId="40918" xr:uid="{00000000-0005-0000-0000-0000D29F0000}"/>
    <cellStyle name="Normal 2 3 2 3 3 5" xfId="40919" xr:uid="{00000000-0005-0000-0000-0000D39F0000}"/>
    <cellStyle name="Normal 2 3 2 3 3 6" xfId="40920" xr:uid="{00000000-0005-0000-0000-0000D49F0000}"/>
    <cellStyle name="Normal 2 3 2 3 4" xfId="40921" xr:uid="{00000000-0005-0000-0000-0000D59F0000}"/>
    <cellStyle name="Normal 2 3 2 3 4 2" xfId="40922" xr:uid="{00000000-0005-0000-0000-0000D69F0000}"/>
    <cellStyle name="Normal 2 3 2 3 4 2 2" xfId="40923" xr:uid="{00000000-0005-0000-0000-0000D79F0000}"/>
    <cellStyle name="Normal 2 3 2 3 4 3" xfId="40924" xr:uid="{00000000-0005-0000-0000-0000D89F0000}"/>
    <cellStyle name="Normal 2 3 2 3 4 4" xfId="40925" xr:uid="{00000000-0005-0000-0000-0000D99F0000}"/>
    <cellStyle name="Normal 2 3 2 3 5" xfId="40926" xr:uid="{00000000-0005-0000-0000-0000DA9F0000}"/>
    <cellStyle name="Normal 2 3 2 3 5 2" xfId="40927" xr:uid="{00000000-0005-0000-0000-0000DB9F0000}"/>
    <cellStyle name="Normal 2 3 2 3 5 2 2" xfId="40928" xr:uid="{00000000-0005-0000-0000-0000DC9F0000}"/>
    <cellStyle name="Normal 2 3 2 3 5 3" xfId="40929" xr:uid="{00000000-0005-0000-0000-0000DD9F0000}"/>
    <cellStyle name="Normal 2 3 2 3 5 4" xfId="40930" xr:uid="{00000000-0005-0000-0000-0000DE9F0000}"/>
    <cellStyle name="Normal 2 3 2 3 6" xfId="40931" xr:uid="{00000000-0005-0000-0000-0000DF9F0000}"/>
    <cellStyle name="Normal 2 3 2 3 6 2" xfId="40932" xr:uid="{00000000-0005-0000-0000-0000E09F0000}"/>
    <cellStyle name="Normal 2 3 2 3 7" xfId="40933" xr:uid="{00000000-0005-0000-0000-0000E19F0000}"/>
    <cellStyle name="Normal 2 3 2 3 8" xfId="40934" xr:uid="{00000000-0005-0000-0000-0000E29F0000}"/>
    <cellStyle name="Normal 2 3 2 4" xfId="40935" xr:uid="{00000000-0005-0000-0000-0000E39F0000}"/>
    <cellStyle name="Normal 2 3 2 4 2" xfId="40936" xr:uid="{00000000-0005-0000-0000-0000E49F0000}"/>
    <cellStyle name="Normal 2 3 2 4 2 2" xfId="40937" xr:uid="{00000000-0005-0000-0000-0000E59F0000}"/>
    <cellStyle name="Normal 2 3 2 4 2 2 2" xfId="40938" xr:uid="{00000000-0005-0000-0000-0000E69F0000}"/>
    <cellStyle name="Normal 2 3 2 4 2 3" xfId="40939" xr:uid="{00000000-0005-0000-0000-0000E79F0000}"/>
    <cellStyle name="Normal 2 3 2 4 2 4" xfId="40940" xr:uid="{00000000-0005-0000-0000-0000E89F0000}"/>
    <cellStyle name="Normal 2 3 2 4 3" xfId="40941" xr:uid="{00000000-0005-0000-0000-0000E99F0000}"/>
    <cellStyle name="Normal 2 3 2 4 3 2" xfId="40942" xr:uid="{00000000-0005-0000-0000-0000EA9F0000}"/>
    <cellStyle name="Normal 2 3 2 4 3 2 2" xfId="40943" xr:uid="{00000000-0005-0000-0000-0000EB9F0000}"/>
    <cellStyle name="Normal 2 3 2 4 3 3" xfId="40944" xr:uid="{00000000-0005-0000-0000-0000EC9F0000}"/>
    <cellStyle name="Normal 2 3 2 4 3 4" xfId="40945" xr:uid="{00000000-0005-0000-0000-0000ED9F0000}"/>
    <cellStyle name="Normal 2 3 2 4 4" xfId="40946" xr:uid="{00000000-0005-0000-0000-0000EE9F0000}"/>
    <cellStyle name="Normal 2 3 2 4 4 2" xfId="40947" xr:uid="{00000000-0005-0000-0000-0000EF9F0000}"/>
    <cellStyle name="Normal 2 3 2 4 5" xfId="40948" xr:uid="{00000000-0005-0000-0000-0000F09F0000}"/>
    <cellStyle name="Normal 2 3 2 4 6" xfId="40949" xr:uid="{00000000-0005-0000-0000-0000F19F0000}"/>
    <cellStyle name="Normal 2 3 2 5" xfId="40950" xr:uid="{00000000-0005-0000-0000-0000F29F0000}"/>
    <cellStyle name="Normal 2 3 2 5 2" xfId="40951" xr:uid="{00000000-0005-0000-0000-0000F39F0000}"/>
    <cellStyle name="Normal 2 3 2 5 2 2" xfId="40952" xr:uid="{00000000-0005-0000-0000-0000F49F0000}"/>
    <cellStyle name="Normal 2 3 2 5 2 2 2" xfId="40953" xr:uid="{00000000-0005-0000-0000-0000F59F0000}"/>
    <cellStyle name="Normal 2 3 2 5 2 3" xfId="40954" xr:uid="{00000000-0005-0000-0000-0000F69F0000}"/>
    <cellStyle name="Normal 2 3 2 5 2 4" xfId="40955" xr:uid="{00000000-0005-0000-0000-0000F79F0000}"/>
    <cellStyle name="Normal 2 3 2 5 3" xfId="40956" xr:uid="{00000000-0005-0000-0000-0000F89F0000}"/>
    <cellStyle name="Normal 2 3 2 5 3 2" xfId="40957" xr:uid="{00000000-0005-0000-0000-0000F99F0000}"/>
    <cellStyle name="Normal 2 3 2 5 3 2 2" xfId="40958" xr:uid="{00000000-0005-0000-0000-0000FA9F0000}"/>
    <cellStyle name="Normal 2 3 2 5 3 3" xfId="40959" xr:uid="{00000000-0005-0000-0000-0000FB9F0000}"/>
    <cellStyle name="Normal 2 3 2 5 3 4" xfId="40960" xr:uid="{00000000-0005-0000-0000-0000FC9F0000}"/>
    <cellStyle name="Normal 2 3 2 5 4" xfId="40961" xr:uid="{00000000-0005-0000-0000-0000FD9F0000}"/>
    <cellStyle name="Normal 2 3 2 5 4 2" xfId="40962" xr:uid="{00000000-0005-0000-0000-0000FE9F0000}"/>
    <cellStyle name="Normal 2 3 2 5 5" xfId="40963" xr:uid="{00000000-0005-0000-0000-0000FF9F0000}"/>
    <cellStyle name="Normal 2 3 2 5 6" xfId="40964" xr:uid="{00000000-0005-0000-0000-000000A00000}"/>
    <cellStyle name="Normal 2 3 2 6" xfId="40965" xr:uid="{00000000-0005-0000-0000-000001A00000}"/>
    <cellStyle name="Normal 2 3 2 6 2" xfId="40966" xr:uid="{00000000-0005-0000-0000-000002A00000}"/>
    <cellStyle name="Normal 2 3 2 6 2 2" xfId="40967" xr:uid="{00000000-0005-0000-0000-000003A00000}"/>
    <cellStyle name="Normal 2 3 2 6 2 2 2" xfId="40968" xr:uid="{00000000-0005-0000-0000-000004A00000}"/>
    <cellStyle name="Normal 2 3 2 6 2 3" xfId="40969" xr:uid="{00000000-0005-0000-0000-000005A00000}"/>
    <cellStyle name="Normal 2 3 2 6 2 4" xfId="40970" xr:uid="{00000000-0005-0000-0000-000006A00000}"/>
    <cellStyle name="Normal 2 3 2 6 3" xfId="40971" xr:uid="{00000000-0005-0000-0000-000007A00000}"/>
    <cellStyle name="Normal 2 3 2 6 3 2" xfId="40972" xr:uid="{00000000-0005-0000-0000-000008A00000}"/>
    <cellStyle name="Normal 2 3 2 6 3 2 2" xfId="40973" xr:uid="{00000000-0005-0000-0000-000009A00000}"/>
    <cellStyle name="Normal 2 3 2 6 3 3" xfId="40974" xr:uid="{00000000-0005-0000-0000-00000AA00000}"/>
    <cellStyle name="Normal 2 3 2 6 3 4" xfId="40975" xr:uid="{00000000-0005-0000-0000-00000BA00000}"/>
    <cellStyle name="Normal 2 3 2 6 4" xfId="40976" xr:uid="{00000000-0005-0000-0000-00000CA00000}"/>
    <cellStyle name="Normal 2 3 2 6 4 2" xfId="40977" xr:uid="{00000000-0005-0000-0000-00000DA00000}"/>
    <cellStyle name="Normal 2 3 2 6 5" xfId="40978" xr:uid="{00000000-0005-0000-0000-00000EA00000}"/>
    <cellStyle name="Normal 2 3 2 6 6" xfId="40979" xr:uid="{00000000-0005-0000-0000-00000FA00000}"/>
    <cellStyle name="Normal 2 3 2 7" xfId="40980" xr:uid="{00000000-0005-0000-0000-000010A00000}"/>
    <cellStyle name="Normal 2 3 2 7 2" xfId="40981" xr:uid="{00000000-0005-0000-0000-000011A00000}"/>
    <cellStyle name="Normal 2 3 2 7 2 2" xfId="40982" xr:uid="{00000000-0005-0000-0000-000012A00000}"/>
    <cellStyle name="Normal 2 3 2 7 2 2 2" xfId="40983" xr:uid="{00000000-0005-0000-0000-000013A00000}"/>
    <cellStyle name="Normal 2 3 2 7 2 3" xfId="40984" xr:uid="{00000000-0005-0000-0000-000014A00000}"/>
    <cellStyle name="Normal 2 3 2 7 2 4" xfId="40985" xr:uid="{00000000-0005-0000-0000-000015A00000}"/>
    <cellStyle name="Normal 2 3 2 7 3" xfId="40986" xr:uid="{00000000-0005-0000-0000-000016A00000}"/>
    <cellStyle name="Normal 2 3 2 7 3 2" xfId="40987" xr:uid="{00000000-0005-0000-0000-000017A00000}"/>
    <cellStyle name="Normal 2 3 2 7 3 2 2" xfId="40988" xr:uid="{00000000-0005-0000-0000-000018A00000}"/>
    <cellStyle name="Normal 2 3 2 7 3 3" xfId="40989" xr:uid="{00000000-0005-0000-0000-000019A00000}"/>
    <cellStyle name="Normal 2 3 2 7 3 4" xfId="40990" xr:uid="{00000000-0005-0000-0000-00001AA00000}"/>
    <cellStyle name="Normal 2 3 2 7 4" xfId="40991" xr:uid="{00000000-0005-0000-0000-00001BA00000}"/>
    <cellStyle name="Normal 2 3 2 7 4 2" xfId="40992" xr:uid="{00000000-0005-0000-0000-00001CA00000}"/>
    <cellStyle name="Normal 2 3 2 7 5" xfId="40993" xr:uid="{00000000-0005-0000-0000-00001DA00000}"/>
    <cellStyle name="Normal 2 3 2 7 6" xfId="40994" xr:uid="{00000000-0005-0000-0000-00001EA00000}"/>
    <cellStyle name="Normal 2 3 2 8" xfId="40995" xr:uid="{00000000-0005-0000-0000-00001FA00000}"/>
    <cellStyle name="Normal 2 3 2 8 2" xfId="40996" xr:uid="{00000000-0005-0000-0000-000020A00000}"/>
    <cellStyle name="Normal 2 3 2 8 2 2" xfId="40997" xr:uid="{00000000-0005-0000-0000-000021A00000}"/>
    <cellStyle name="Normal 2 3 2 8 2 2 2" xfId="40998" xr:uid="{00000000-0005-0000-0000-000022A00000}"/>
    <cellStyle name="Normal 2 3 2 8 2 3" xfId="40999" xr:uid="{00000000-0005-0000-0000-000023A00000}"/>
    <cellStyle name="Normal 2 3 2 8 2 4" xfId="41000" xr:uid="{00000000-0005-0000-0000-000024A00000}"/>
    <cellStyle name="Normal 2 3 2 8 3" xfId="41001" xr:uid="{00000000-0005-0000-0000-000025A00000}"/>
    <cellStyle name="Normal 2 3 2 8 3 2" xfId="41002" xr:uid="{00000000-0005-0000-0000-000026A00000}"/>
    <cellStyle name="Normal 2 3 2 8 3 2 2" xfId="41003" xr:uid="{00000000-0005-0000-0000-000027A00000}"/>
    <cellStyle name="Normal 2 3 2 8 3 3" xfId="41004" xr:uid="{00000000-0005-0000-0000-000028A00000}"/>
    <cellStyle name="Normal 2 3 2 8 3 4" xfId="41005" xr:uid="{00000000-0005-0000-0000-000029A00000}"/>
    <cellStyle name="Normal 2 3 2 8 4" xfId="41006" xr:uid="{00000000-0005-0000-0000-00002AA00000}"/>
    <cellStyle name="Normal 2 3 2 8 4 2" xfId="41007" xr:uid="{00000000-0005-0000-0000-00002BA00000}"/>
    <cellStyle name="Normal 2 3 2 8 5" xfId="41008" xr:uid="{00000000-0005-0000-0000-00002CA00000}"/>
    <cellStyle name="Normal 2 3 2 8 6" xfId="41009" xr:uid="{00000000-0005-0000-0000-00002DA00000}"/>
    <cellStyle name="Normal 2 3 2 9" xfId="41010" xr:uid="{00000000-0005-0000-0000-00002EA00000}"/>
    <cellStyle name="Normal 2 3 2 9 2" xfId="41011" xr:uid="{00000000-0005-0000-0000-00002FA00000}"/>
    <cellStyle name="Normal 2 3 2 9 2 2" xfId="41012" xr:uid="{00000000-0005-0000-0000-000030A00000}"/>
    <cellStyle name="Normal 2 3 2 9 3" xfId="41013" xr:uid="{00000000-0005-0000-0000-000031A00000}"/>
    <cellStyle name="Normal 2 3 2 9 4" xfId="41014" xr:uid="{00000000-0005-0000-0000-000032A00000}"/>
    <cellStyle name="Normal 2 3 2_8760 to TOD Calc_Template" xfId="41015" xr:uid="{00000000-0005-0000-0000-000033A00000}"/>
    <cellStyle name="Normal 2 3 3" xfId="41016" xr:uid="{00000000-0005-0000-0000-000034A00000}"/>
    <cellStyle name="Normal 2 3 3 10" xfId="41017" xr:uid="{00000000-0005-0000-0000-000035A00000}"/>
    <cellStyle name="Normal 2 3 3 10 2" xfId="41018" xr:uid="{00000000-0005-0000-0000-000036A00000}"/>
    <cellStyle name="Normal 2 3 3 10 2 2" xfId="41019" xr:uid="{00000000-0005-0000-0000-000037A00000}"/>
    <cellStyle name="Normal 2 3 3 10 3" xfId="41020" xr:uid="{00000000-0005-0000-0000-000038A00000}"/>
    <cellStyle name="Normal 2 3 3 10 4" xfId="41021" xr:uid="{00000000-0005-0000-0000-000039A00000}"/>
    <cellStyle name="Normal 2 3 3 11" xfId="41022" xr:uid="{00000000-0005-0000-0000-00003AA00000}"/>
    <cellStyle name="Normal 2 3 3 11 2" xfId="41023" xr:uid="{00000000-0005-0000-0000-00003BA00000}"/>
    <cellStyle name="Normal 2 3 3 12" xfId="41024" xr:uid="{00000000-0005-0000-0000-00003CA00000}"/>
    <cellStyle name="Normal 2 3 3 13" xfId="41025" xr:uid="{00000000-0005-0000-0000-00003DA00000}"/>
    <cellStyle name="Normal 2 3 3 14" xfId="41026" xr:uid="{00000000-0005-0000-0000-00003EA00000}"/>
    <cellStyle name="Normal 2 3 3 2" xfId="41027" xr:uid="{00000000-0005-0000-0000-00003FA00000}"/>
    <cellStyle name="Normal 2 3 3 2 10" xfId="41028" xr:uid="{00000000-0005-0000-0000-000040A00000}"/>
    <cellStyle name="Normal 2 3 3 2 10 2" xfId="41029" xr:uid="{00000000-0005-0000-0000-000041A00000}"/>
    <cellStyle name="Normal 2 3 3 2 11" xfId="41030" xr:uid="{00000000-0005-0000-0000-000042A00000}"/>
    <cellStyle name="Normal 2 3 3 2 12" xfId="41031" xr:uid="{00000000-0005-0000-0000-000043A00000}"/>
    <cellStyle name="Normal 2 3 3 2 2" xfId="41032" xr:uid="{00000000-0005-0000-0000-000044A00000}"/>
    <cellStyle name="Normal 2 3 3 2 2 2" xfId="41033" xr:uid="{00000000-0005-0000-0000-000045A00000}"/>
    <cellStyle name="Normal 2 3 3 2 2 2 2" xfId="41034" xr:uid="{00000000-0005-0000-0000-000046A00000}"/>
    <cellStyle name="Normal 2 3 3 2 2 2 2 2" xfId="41035" xr:uid="{00000000-0005-0000-0000-000047A00000}"/>
    <cellStyle name="Normal 2 3 3 2 2 2 3" xfId="41036" xr:uid="{00000000-0005-0000-0000-000048A00000}"/>
    <cellStyle name="Normal 2 3 3 2 2 2 4" xfId="41037" xr:uid="{00000000-0005-0000-0000-000049A00000}"/>
    <cellStyle name="Normal 2 3 3 2 2 3" xfId="41038" xr:uid="{00000000-0005-0000-0000-00004AA00000}"/>
    <cellStyle name="Normal 2 3 3 2 2 3 2" xfId="41039" xr:uid="{00000000-0005-0000-0000-00004BA00000}"/>
    <cellStyle name="Normal 2 3 3 2 2 3 2 2" xfId="41040" xr:uid="{00000000-0005-0000-0000-00004CA00000}"/>
    <cellStyle name="Normal 2 3 3 2 2 3 3" xfId="41041" xr:uid="{00000000-0005-0000-0000-00004DA00000}"/>
    <cellStyle name="Normal 2 3 3 2 2 3 4" xfId="41042" xr:uid="{00000000-0005-0000-0000-00004EA00000}"/>
    <cellStyle name="Normal 2 3 3 2 2 4" xfId="41043" xr:uid="{00000000-0005-0000-0000-00004FA00000}"/>
    <cellStyle name="Normal 2 3 3 2 2 4 2" xfId="41044" xr:uid="{00000000-0005-0000-0000-000050A00000}"/>
    <cellStyle name="Normal 2 3 3 2 2 5" xfId="41045" xr:uid="{00000000-0005-0000-0000-000051A00000}"/>
    <cellStyle name="Normal 2 3 3 2 2 6" xfId="41046" xr:uid="{00000000-0005-0000-0000-000052A00000}"/>
    <cellStyle name="Normal 2 3 3 2 3" xfId="41047" xr:uid="{00000000-0005-0000-0000-000053A00000}"/>
    <cellStyle name="Normal 2 3 3 2 3 2" xfId="41048" xr:uid="{00000000-0005-0000-0000-000054A00000}"/>
    <cellStyle name="Normal 2 3 3 2 3 2 2" xfId="41049" xr:uid="{00000000-0005-0000-0000-000055A00000}"/>
    <cellStyle name="Normal 2 3 3 2 3 2 2 2" xfId="41050" xr:uid="{00000000-0005-0000-0000-000056A00000}"/>
    <cellStyle name="Normal 2 3 3 2 3 2 3" xfId="41051" xr:uid="{00000000-0005-0000-0000-000057A00000}"/>
    <cellStyle name="Normal 2 3 3 2 3 2 4" xfId="41052" xr:uid="{00000000-0005-0000-0000-000058A00000}"/>
    <cellStyle name="Normal 2 3 3 2 3 3" xfId="41053" xr:uid="{00000000-0005-0000-0000-000059A00000}"/>
    <cellStyle name="Normal 2 3 3 2 3 3 2" xfId="41054" xr:uid="{00000000-0005-0000-0000-00005AA00000}"/>
    <cellStyle name="Normal 2 3 3 2 3 3 2 2" xfId="41055" xr:uid="{00000000-0005-0000-0000-00005BA00000}"/>
    <cellStyle name="Normal 2 3 3 2 3 3 3" xfId="41056" xr:uid="{00000000-0005-0000-0000-00005CA00000}"/>
    <cellStyle name="Normal 2 3 3 2 3 3 4" xfId="41057" xr:uid="{00000000-0005-0000-0000-00005DA00000}"/>
    <cellStyle name="Normal 2 3 3 2 3 4" xfId="41058" xr:uid="{00000000-0005-0000-0000-00005EA00000}"/>
    <cellStyle name="Normal 2 3 3 2 3 4 2" xfId="41059" xr:uid="{00000000-0005-0000-0000-00005FA00000}"/>
    <cellStyle name="Normal 2 3 3 2 3 5" xfId="41060" xr:uid="{00000000-0005-0000-0000-000060A00000}"/>
    <cellStyle name="Normal 2 3 3 2 3 6" xfId="41061" xr:uid="{00000000-0005-0000-0000-000061A00000}"/>
    <cellStyle name="Normal 2 3 3 2 4" xfId="41062" xr:uid="{00000000-0005-0000-0000-000062A00000}"/>
    <cellStyle name="Normal 2 3 3 2 4 2" xfId="41063" xr:uid="{00000000-0005-0000-0000-000063A00000}"/>
    <cellStyle name="Normal 2 3 3 2 4 2 2" xfId="41064" xr:uid="{00000000-0005-0000-0000-000064A00000}"/>
    <cellStyle name="Normal 2 3 3 2 4 2 2 2" xfId="41065" xr:uid="{00000000-0005-0000-0000-000065A00000}"/>
    <cellStyle name="Normal 2 3 3 2 4 2 3" xfId="41066" xr:uid="{00000000-0005-0000-0000-000066A00000}"/>
    <cellStyle name="Normal 2 3 3 2 4 2 4" xfId="41067" xr:uid="{00000000-0005-0000-0000-000067A00000}"/>
    <cellStyle name="Normal 2 3 3 2 4 3" xfId="41068" xr:uid="{00000000-0005-0000-0000-000068A00000}"/>
    <cellStyle name="Normal 2 3 3 2 4 3 2" xfId="41069" xr:uid="{00000000-0005-0000-0000-000069A00000}"/>
    <cellStyle name="Normal 2 3 3 2 4 3 2 2" xfId="41070" xr:uid="{00000000-0005-0000-0000-00006AA00000}"/>
    <cellStyle name="Normal 2 3 3 2 4 3 3" xfId="41071" xr:uid="{00000000-0005-0000-0000-00006BA00000}"/>
    <cellStyle name="Normal 2 3 3 2 4 3 4" xfId="41072" xr:uid="{00000000-0005-0000-0000-00006CA00000}"/>
    <cellStyle name="Normal 2 3 3 2 4 4" xfId="41073" xr:uid="{00000000-0005-0000-0000-00006DA00000}"/>
    <cellStyle name="Normal 2 3 3 2 4 4 2" xfId="41074" xr:uid="{00000000-0005-0000-0000-00006EA00000}"/>
    <cellStyle name="Normal 2 3 3 2 4 5" xfId="41075" xr:uid="{00000000-0005-0000-0000-00006FA00000}"/>
    <cellStyle name="Normal 2 3 3 2 4 6" xfId="41076" xr:uid="{00000000-0005-0000-0000-000070A00000}"/>
    <cellStyle name="Normal 2 3 3 2 5" xfId="41077" xr:uid="{00000000-0005-0000-0000-000071A00000}"/>
    <cellStyle name="Normal 2 3 3 2 5 2" xfId="41078" xr:uid="{00000000-0005-0000-0000-000072A00000}"/>
    <cellStyle name="Normal 2 3 3 2 5 2 2" xfId="41079" xr:uid="{00000000-0005-0000-0000-000073A00000}"/>
    <cellStyle name="Normal 2 3 3 2 5 2 2 2" xfId="41080" xr:uid="{00000000-0005-0000-0000-000074A00000}"/>
    <cellStyle name="Normal 2 3 3 2 5 2 3" xfId="41081" xr:uid="{00000000-0005-0000-0000-000075A00000}"/>
    <cellStyle name="Normal 2 3 3 2 5 2 4" xfId="41082" xr:uid="{00000000-0005-0000-0000-000076A00000}"/>
    <cellStyle name="Normal 2 3 3 2 5 3" xfId="41083" xr:uid="{00000000-0005-0000-0000-000077A00000}"/>
    <cellStyle name="Normal 2 3 3 2 5 3 2" xfId="41084" xr:uid="{00000000-0005-0000-0000-000078A00000}"/>
    <cellStyle name="Normal 2 3 3 2 5 3 2 2" xfId="41085" xr:uid="{00000000-0005-0000-0000-000079A00000}"/>
    <cellStyle name="Normal 2 3 3 2 5 3 3" xfId="41086" xr:uid="{00000000-0005-0000-0000-00007AA00000}"/>
    <cellStyle name="Normal 2 3 3 2 5 3 4" xfId="41087" xr:uid="{00000000-0005-0000-0000-00007BA00000}"/>
    <cellStyle name="Normal 2 3 3 2 5 4" xfId="41088" xr:uid="{00000000-0005-0000-0000-00007CA00000}"/>
    <cellStyle name="Normal 2 3 3 2 5 4 2" xfId="41089" xr:uid="{00000000-0005-0000-0000-00007DA00000}"/>
    <cellStyle name="Normal 2 3 3 2 5 5" xfId="41090" xr:uid="{00000000-0005-0000-0000-00007EA00000}"/>
    <cellStyle name="Normal 2 3 3 2 5 6" xfId="41091" xr:uid="{00000000-0005-0000-0000-00007FA00000}"/>
    <cellStyle name="Normal 2 3 3 2 6" xfId="41092" xr:uid="{00000000-0005-0000-0000-000080A00000}"/>
    <cellStyle name="Normal 2 3 3 2 6 2" xfId="41093" xr:uid="{00000000-0005-0000-0000-000081A00000}"/>
    <cellStyle name="Normal 2 3 3 2 6 2 2" xfId="41094" xr:uid="{00000000-0005-0000-0000-000082A00000}"/>
    <cellStyle name="Normal 2 3 3 2 6 2 2 2" xfId="41095" xr:uid="{00000000-0005-0000-0000-000083A00000}"/>
    <cellStyle name="Normal 2 3 3 2 6 2 3" xfId="41096" xr:uid="{00000000-0005-0000-0000-000084A00000}"/>
    <cellStyle name="Normal 2 3 3 2 6 2 4" xfId="41097" xr:uid="{00000000-0005-0000-0000-000085A00000}"/>
    <cellStyle name="Normal 2 3 3 2 6 3" xfId="41098" xr:uid="{00000000-0005-0000-0000-000086A00000}"/>
    <cellStyle name="Normal 2 3 3 2 6 3 2" xfId="41099" xr:uid="{00000000-0005-0000-0000-000087A00000}"/>
    <cellStyle name="Normal 2 3 3 2 6 3 2 2" xfId="41100" xr:uid="{00000000-0005-0000-0000-000088A00000}"/>
    <cellStyle name="Normal 2 3 3 2 6 3 3" xfId="41101" xr:uid="{00000000-0005-0000-0000-000089A00000}"/>
    <cellStyle name="Normal 2 3 3 2 6 3 4" xfId="41102" xr:uid="{00000000-0005-0000-0000-00008AA00000}"/>
    <cellStyle name="Normal 2 3 3 2 6 4" xfId="41103" xr:uid="{00000000-0005-0000-0000-00008BA00000}"/>
    <cellStyle name="Normal 2 3 3 2 6 4 2" xfId="41104" xr:uid="{00000000-0005-0000-0000-00008CA00000}"/>
    <cellStyle name="Normal 2 3 3 2 6 5" xfId="41105" xr:uid="{00000000-0005-0000-0000-00008DA00000}"/>
    <cellStyle name="Normal 2 3 3 2 6 6" xfId="41106" xr:uid="{00000000-0005-0000-0000-00008EA00000}"/>
    <cellStyle name="Normal 2 3 3 2 7" xfId="41107" xr:uid="{00000000-0005-0000-0000-00008FA00000}"/>
    <cellStyle name="Normal 2 3 3 2 7 2" xfId="41108" xr:uid="{00000000-0005-0000-0000-000090A00000}"/>
    <cellStyle name="Normal 2 3 3 2 7 2 2" xfId="41109" xr:uid="{00000000-0005-0000-0000-000091A00000}"/>
    <cellStyle name="Normal 2 3 3 2 7 2 2 2" xfId="41110" xr:uid="{00000000-0005-0000-0000-000092A00000}"/>
    <cellStyle name="Normal 2 3 3 2 7 2 3" xfId="41111" xr:uid="{00000000-0005-0000-0000-000093A00000}"/>
    <cellStyle name="Normal 2 3 3 2 7 2 4" xfId="41112" xr:uid="{00000000-0005-0000-0000-000094A00000}"/>
    <cellStyle name="Normal 2 3 3 2 7 3" xfId="41113" xr:uid="{00000000-0005-0000-0000-000095A00000}"/>
    <cellStyle name="Normal 2 3 3 2 7 3 2" xfId="41114" xr:uid="{00000000-0005-0000-0000-000096A00000}"/>
    <cellStyle name="Normal 2 3 3 2 7 3 2 2" xfId="41115" xr:uid="{00000000-0005-0000-0000-000097A00000}"/>
    <cellStyle name="Normal 2 3 3 2 7 3 3" xfId="41116" xr:uid="{00000000-0005-0000-0000-000098A00000}"/>
    <cellStyle name="Normal 2 3 3 2 7 3 4" xfId="41117" xr:uid="{00000000-0005-0000-0000-000099A00000}"/>
    <cellStyle name="Normal 2 3 3 2 7 4" xfId="41118" xr:uid="{00000000-0005-0000-0000-00009AA00000}"/>
    <cellStyle name="Normal 2 3 3 2 7 4 2" xfId="41119" xr:uid="{00000000-0005-0000-0000-00009BA00000}"/>
    <cellStyle name="Normal 2 3 3 2 7 5" xfId="41120" xr:uid="{00000000-0005-0000-0000-00009CA00000}"/>
    <cellStyle name="Normal 2 3 3 2 7 6" xfId="41121" xr:uid="{00000000-0005-0000-0000-00009DA00000}"/>
    <cellStyle name="Normal 2 3 3 2 8" xfId="41122" xr:uid="{00000000-0005-0000-0000-00009EA00000}"/>
    <cellStyle name="Normal 2 3 3 2 8 2" xfId="41123" xr:uid="{00000000-0005-0000-0000-00009FA00000}"/>
    <cellStyle name="Normal 2 3 3 2 8 2 2" xfId="41124" xr:uid="{00000000-0005-0000-0000-0000A0A00000}"/>
    <cellStyle name="Normal 2 3 3 2 8 3" xfId="41125" xr:uid="{00000000-0005-0000-0000-0000A1A00000}"/>
    <cellStyle name="Normal 2 3 3 2 8 4" xfId="41126" xr:uid="{00000000-0005-0000-0000-0000A2A00000}"/>
    <cellStyle name="Normal 2 3 3 2 9" xfId="41127" xr:uid="{00000000-0005-0000-0000-0000A3A00000}"/>
    <cellStyle name="Normal 2 3 3 2 9 2" xfId="41128" xr:uid="{00000000-0005-0000-0000-0000A4A00000}"/>
    <cellStyle name="Normal 2 3 3 2 9 2 2" xfId="41129" xr:uid="{00000000-0005-0000-0000-0000A5A00000}"/>
    <cellStyle name="Normal 2 3 3 2 9 3" xfId="41130" xr:uid="{00000000-0005-0000-0000-0000A6A00000}"/>
    <cellStyle name="Normal 2 3 3 2 9 4" xfId="41131" xr:uid="{00000000-0005-0000-0000-0000A7A00000}"/>
    <cellStyle name="Normal 2 3 3 2_8760 to TOD Calc_Template" xfId="41132" xr:uid="{00000000-0005-0000-0000-0000A8A00000}"/>
    <cellStyle name="Normal 2 3 3 3" xfId="41133" xr:uid="{00000000-0005-0000-0000-0000A9A00000}"/>
    <cellStyle name="Normal 2 3 3 3 2" xfId="41134" xr:uid="{00000000-0005-0000-0000-0000AAA00000}"/>
    <cellStyle name="Normal 2 3 3 3 2 2" xfId="41135" xr:uid="{00000000-0005-0000-0000-0000ABA00000}"/>
    <cellStyle name="Normal 2 3 3 3 2 2 2" xfId="41136" xr:uid="{00000000-0005-0000-0000-0000ACA00000}"/>
    <cellStyle name="Normal 2 3 3 3 2 3" xfId="41137" xr:uid="{00000000-0005-0000-0000-0000ADA00000}"/>
    <cellStyle name="Normal 2 3 3 3 2 4" xfId="41138" xr:uid="{00000000-0005-0000-0000-0000AEA00000}"/>
    <cellStyle name="Normal 2 3 3 3 3" xfId="41139" xr:uid="{00000000-0005-0000-0000-0000AFA00000}"/>
    <cellStyle name="Normal 2 3 3 3 3 2" xfId="41140" xr:uid="{00000000-0005-0000-0000-0000B0A00000}"/>
    <cellStyle name="Normal 2 3 3 3 3 2 2" xfId="41141" xr:uid="{00000000-0005-0000-0000-0000B1A00000}"/>
    <cellStyle name="Normal 2 3 3 3 3 3" xfId="41142" xr:uid="{00000000-0005-0000-0000-0000B2A00000}"/>
    <cellStyle name="Normal 2 3 3 3 3 4" xfId="41143" xr:uid="{00000000-0005-0000-0000-0000B3A00000}"/>
    <cellStyle name="Normal 2 3 3 3 4" xfId="41144" xr:uid="{00000000-0005-0000-0000-0000B4A00000}"/>
    <cellStyle name="Normal 2 3 3 3 4 2" xfId="41145" xr:uid="{00000000-0005-0000-0000-0000B5A00000}"/>
    <cellStyle name="Normal 2 3 3 3 5" xfId="41146" xr:uid="{00000000-0005-0000-0000-0000B6A00000}"/>
    <cellStyle name="Normal 2 3 3 3 6" xfId="41147" xr:uid="{00000000-0005-0000-0000-0000B7A00000}"/>
    <cellStyle name="Normal 2 3 3 4" xfId="41148" xr:uid="{00000000-0005-0000-0000-0000B8A00000}"/>
    <cellStyle name="Normal 2 3 3 4 2" xfId="41149" xr:uid="{00000000-0005-0000-0000-0000B9A00000}"/>
    <cellStyle name="Normal 2 3 3 4 2 2" xfId="41150" xr:uid="{00000000-0005-0000-0000-0000BAA00000}"/>
    <cellStyle name="Normal 2 3 3 4 2 2 2" xfId="41151" xr:uid="{00000000-0005-0000-0000-0000BBA00000}"/>
    <cellStyle name="Normal 2 3 3 4 2 3" xfId="41152" xr:uid="{00000000-0005-0000-0000-0000BCA00000}"/>
    <cellStyle name="Normal 2 3 3 4 2 4" xfId="41153" xr:uid="{00000000-0005-0000-0000-0000BDA00000}"/>
    <cellStyle name="Normal 2 3 3 4 3" xfId="41154" xr:uid="{00000000-0005-0000-0000-0000BEA00000}"/>
    <cellStyle name="Normal 2 3 3 4 3 2" xfId="41155" xr:uid="{00000000-0005-0000-0000-0000BFA00000}"/>
    <cellStyle name="Normal 2 3 3 4 3 2 2" xfId="41156" xr:uid="{00000000-0005-0000-0000-0000C0A00000}"/>
    <cellStyle name="Normal 2 3 3 4 3 3" xfId="41157" xr:uid="{00000000-0005-0000-0000-0000C1A00000}"/>
    <cellStyle name="Normal 2 3 3 4 3 4" xfId="41158" xr:uid="{00000000-0005-0000-0000-0000C2A00000}"/>
    <cellStyle name="Normal 2 3 3 4 4" xfId="41159" xr:uid="{00000000-0005-0000-0000-0000C3A00000}"/>
    <cellStyle name="Normal 2 3 3 4 4 2" xfId="41160" xr:uid="{00000000-0005-0000-0000-0000C4A00000}"/>
    <cellStyle name="Normal 2 3 3 4 5" xfId="41161" xr:uid="{00000000-0005-0000-0000-0000C5A00000}"/>
    <cellStyle name="Normal 2 3 3 4 6" xfId="41162" xr:uid="{00000000-0005-0000-0000-0000C6A00000}"/>
    <cellStyle name="Normal 2 3 3 5" xfId="41163" xr:uid="{00000000-0005-0000-0000-0000C7A00000}"/>
    <cellStyle name="Normal 2 3 3 5 2" xfId="41164" xr:uid="{00000000-0005-0000-0000-0000C8A00000}"/>
    <cellStyle name="Normal 2 3 3 5 2 2" xfId="41165" xr:uid="{00000000-0005-0000-0000-0000C9A00000}"/>
    <cellStyle name="Normal 2 3 3 5 2 2 2" xfId="41166" xr:uid="{00000000-0005-0000-0000-0000CAA00000}"/>
    <cellStyle name="Normal 2 3 3 5 2 3" xfId="41167" xr:uid="{00000000-0005-0000-0000-0000CBA00000}"/>
    <cellStyle name="Normal 2 3 3 5 2 4" xfId="41168" xr:uid="{00000000-0005-0000-0000-0000CCA00000}"/>
    <cellStyle name="Normal 2 3 3 5 3" xfId="41169" xr:uid="{00000000-0005-0000-0000-0000CDA00000}"/>
    <cellStyle name="Normal 2 3 3 5 3 2" xfId="41170" xr:uid="{00000000-0005-0000-0000-0000CEA00000}"/>
    <cellStyle name="Normal 2 3 3 5 3 2 2" xfId="41171" xr:uid="{00000000-0005-0000-0000-0000CFA00000}"/>
    <cellStyle name="Normal 2 3 3 5 3 3" xfId="41172" xr:uid="{00000000-0005-0000-0000-0000D0A00000}"/>
    <cellStyle name="Normal 2 3 3 5 3 4" xfId="41173" xr:uid="{00000000-0005-0000-0000-0000D1A00000}"/>
    <cellStyle name="Normal 2 3 3 5 4" xfId="41174" xr:uid="{00000000-0005-0000-0000-0000D2A00000}"/>
    <cellStyle name="Normal 2 3 3 5 4 2" xfId="41175" xr:uid="{00000000-0005-0000-0000-0000D3A00000}"/>
    <cellStyle name="Normal 2 3 3 5 5" xfId="41176" xr:uid="{00000000-0005-0000-0000-0000D4A00000}"/>
    <cellStyle name="Normal 2 3 3 5 6" xfId="41177" xr:uid="{00000000-0005-0000-0000-0000D5A00000}"/>
    <cellStyle name="Normal 2 3 3 6" xfId="41178" xr:uid="{00000000-0005-0000-0000-0000D6A00000}"/>
    <cellStyle name="Normal 2 3 3 6 2" xfId="41179" xr:uid="{00000000-0005-0000-0000-0000D7A00000}"/>
    <cellStyle name="Normal 2 3 3 6 2 2" xfId="41180" xr:uid="{00000000-0005-0000-0000-0000D8A00000}"/>
    <cellStyle name="Normal 2 3 3 6 2 2 2" xfId="41181" xr:uid="{00000000-0005-0000-0000-0000D9A00000}"/>
    <cellStyle name="Normal 2 3 3 6 2 3" xfId="41182" xr:uid="{00000000-0005-0000-0000-0000DAA00000}"/>
    <cellStyle name="Normal 2 3 3 6 2 4" xfId="41183" xr:uid="{00000000-0005-0000-0000-0000DBA00000}"/>
    <cellStyle name="Normal 2 3 3 6 3" xfId="41184" xr:uid="{00000000-0005-0000-0000-0000DCA00000}"/>
    <cellStyle name="Normal 2 3 3 6 3 2" xfId="41185" xr:uid="{00000000-0005-0000-0000-0000DDA00000}"/>
    <cellStyle name="Normal 2 3 3 6 3 2 2" xfId="41186" xr:uid="{00000000-0005-0000-0000-0000DEA00000}"/>
    <cellStyle name="Normal 2 3 3 6 3 3" xfId="41187" xr:uid="{00000000-0005-0000-0000-0000DFA00000}"/>
    <cellStyle name="Normal 2 3 3 6 3 4" xfId="41188" xr:uid="{00000000-0005-0000-0000-0000E0A00000}"/>
    <cellStyle name="Normal 2 3 3 6 4" xfId="41189" xr:uid="{00000000-0005-0000-0000-0000E1A00000}"/>
    <cellStyle name="Normal 2 3 3 6 4 2" xfId="41190" xr:uid="{00000000-0005-0000-0000-0000E2A00000}"/>
    <cellStyle name="Normal 2 3 3 6 5" xfId="41191" xr:uid="{00000000-0005-0000-0000-0000E3A00000}"/>
    <cellStyle name="Normal 2 3 3 6 6" xfId="41192" xr:uid="{00000000-0005-0000-0000-0000E4A00000}"/>
    <cellStyle name="Normal 2 3 3 7" xfId="41193" xr:uid="{00000000-0005-0000-0000-0000E5A00000}"/>
    <cellStyle name="Normal 2 3 3 7 2" xfId="41194" xr:uid="{00000000-0005-0000-0000-0000E6A00000}"/>
    <cellStyle name="Normal 2 3 3 7 2 2" xfId="41195" xr:uid="{00000000-0005-0000-0000-0000E7A00000}"/>
    <cellStyle name="Normal 2 3 3 7 2 2 2" xfId="41196" xr:uid="{00000000-0005-0000-0000-0000E8A00000}"/>
    <cellStyle name="Normal 2 3 3 7 2 3" xfId="41197" xr:uid="{00000000-0005-0000-0000-0000E9A00000}"/>
    <cellStyle name="Normal 2 3 3 7 2 4" xfId="41198" xr:uid="{00000000-0005-0000-0000-0000EAA00000}"/>
    <cellStyle name="Normal 2 3 3 7 3" xfId="41199" xr:uid="{00000000-0005-0000-0000-0000EBA00000}"/>
    <cellStyle name="Normal 2 3 3 7 3 2" xfId="41200" xr:uid="{00000000-0005-0000-0000-0000ECA00000}"/>
    <cellStyle name="Normal 2 3 3 7 3 2 2" xfId="41201" xr:uid="{00000000-0005-0000-0000-0000EDA00000}"/>
    <cellStyle name="Normal 2 3 3 7 3 3" xfId="41202" xr:uid="{00000000-0005-0000-0000-0000EEA00000}"/>
    <cellStyle name="Normal 2 3 3 7 3 4" xfId="41203" xr:uid="{00000000-0005-0000-0000-0000EFA00000}"/>
    <cellStyle name="Normal 2 3 3 7 4" xfId="41204" xr:uid="{00000000-0005-0000-0000-0000F0A00000}"/>
    <cellStyle name="Normal 2 3 3 7 4 2" xfId="41205" xr:uid="{00000000-0005-0000-0000-0000F1A00000}"/>
    <cellStyle name="Normal 2 3 3 7 5" xfId="41206" xr:uid="{00000000-0005-0000-0000-0000F2A00000}"/>
    <cellStyle name="Normal 2 3 3 7 6" xfId="41207" xr:uid="{00000000-0005-0000-0000-0000F3A00000}"/>
    <cellStyle name="Normal 2 3 3 8" xfId="41208" xr:uid="{00000000-0005-0000-0000-0000F4A00000}"/>
    <cellStyle name="Normal 2 3 3 8 2" xfId="41209" xr:uid="{00000000-0005-0000-0000-0000F5A00000}"/>
    <cellStyle name="Normal 2 3 3 8 2 2" xfId="41210" xr:uid="{00000000-0005-0000-0000-0000F6A00000}"/>
    <cellStyle name="Normal 2 3 3 8 2 2 2" xfId="41211" xr:uid="{00000000-0005-0000-0000-0000F7A00000}"/>
    <cellStyle name="Normal 2 3 3 8 2 3" xfId="41212" xr:uid="{00000000-0005-0000-0000-0000F8A00000}"/>
    <cellStyle name="Normal 2 3 3 8 2 4" xfId="41213" xr:uid="{00000000-0005-0000-0000-0000F9A00000}"/>
    <cellStyle name="Normal 2 3 3 8 3" xfId="41214" xr:uid="{00000000-0005-0000-0000-0000FAA00000}"/>
    <cellStyle name="Normal 2 3 3 8 3 2" xfId="41215" xr:uid="{00000000-0005-0000-0000-0000FBA00000}"/>
    <cellStyle name="Normal 2 3 3 8 3 2 2" xfId="41216" xr:uid="{00000000-0005-0000-0000-0000FCA00000}"/>
    <cellStyle name="Normal 2 3 3 8 3 3" xfId="41217" xr:uid="{00000000-0005-0000-0000-0000FDA00000}"/>
    <cellStyle name="Normal 2 3 3 8 3 4" xfId="41218" xr:uid="{00000000-0005-0000-0000-0000FEA00000}"/>
    <cellStyle name="Normal 2 3 3 8 4" xfId="41219" xr:uid="{00000000-0005-0000-0000-0000FFA00000}"/>
    <cellStyle name="Normal 2 3 3 8 4 2" xfId="41220" xr:uid="{00000000-0005-0000-0000-000000A10000}"/>
    <cellStyle name="Normal 2 3 3 8 5" xfId="41221" xr:uid="{00000000-0005-0000-0000-000001A10000}"/>
    <cellStyle name="Normal 2 3 3 8 6" xfId="41222" xr:uid="{00000000-0005-0000-0000-000002A10000}"/>
    <cellStyle name="Normal 2 3 3 9" xfId="41223" xr:uid="{00000000-0005-0000-0000-000003A10000}"/>
    <cellStyle name="Normal 2 3 3 9 2" xfId="41224" xr:uid="{00000000-0005-0000-0000-000004A10000}"/>
    <cellStyle name="Normal 2 3 3 9 2 2" xfId="41225" xr:uid="{00000000-0005-0000-0000-000005A10000}"/>
    <cellStyle name="Normal 2 3 3 9 3" xfId="41226" xr:uid="{00000000-0005-0000-0000-000006A10000}"/>
    <cellStyle name="Normal 2 3 3 9 4" xfId="41227" xr:uid="{00000000-0005-0000-0000-000007A10000}"/>
    <cellStyle name="Normal 2 3 3_8760 to TOD Calc_Template" xfId="41228" xr:uid="{00000000-0005-0000-0000-000008A10000}"/>
    <cellStyle name="Normal 2 3 4" xfId="41229" xr:uid="{00000000-0005-0000-0000-000009A10000}"/>
    <cellStyle name="Normal 2 3 4 2" xfId="41230" xr:uid="{00000000-0005-0000-0000-00000AA10000}"/>
    <cellStyle name="Normal 2 3 4 2 2" xfId="41231" xr:uid="{00000000-0005-0000-0000-00000BA10000}"/>
    <cellStyle name="Normal 2 3 4 2 2 2" xfId="41232" xr:uid="{00000000-0005-0000-0000-00000CA10000}"/>
    <cellStyle name="Normal 2 3 4 2 2 2 2" xfId="41233" xr:uid="{00000000-0005-0000-0000-00000DA10000}"/>
    <cellStyle name="Normal 2 3 4 2 2 3" xfId="41234" xr:uid="{00000000-0005-0000-0000-00000EA10000}"/>
    <cellStyle name="Normal 2 3 4 2 2 4" xfId="41235" xr:uid="{00000000-0005-0000-0000-00000FA10000}"/>
    <cellStyle name="Normal 2 3 4 2 3" xfId="41236" xr:uid="{00000000-0005-0000-0000-000010A10000}"/>
    <cellStyle name="Normal 2 3 4 2 3 2" xfId="41237" xr:uid="{00000000-0005-0000-0000-000011A10000}"/>
    <cellStyle name="Normal 2 3 4 2 3 2 2" xfId="41238" xr:uid="{00000000-0005-0000-0000-000012A10000}"/>
    <cellStyle name="Normal 2 3 4 2 3 3" xfId="41239" xr:uid="{00000000-0005-0000-0000-000013A10000}"/>
    <cellStyle name="Normal 2 3 4 2 3 4" xfId="41240" xr:uid="{00000000-0005-0000-0000-000014A10000}"/>
    <cellStyle name="Normal 2 3 4 2 4" xfId="41241" xr:uid="{00000000-0005-0000-0000-000015A10000}"/>
    <cellStyle name="Normal 2 3 4 2 4 2" xfId="41242" xr:uid="{00000000-0005-0000-0000-000016A10000}"/>
    <cellStyle name="Normal 2 3 4 2 5" xfId="41243" xr:uid="{00000000-0005-0000-0000-000017A10000}"/>
    <cellStyle name="Normal 2 3 4 2 6" xfId="41244" xr:uid="{00000000-0005-0000-0000-000018A10000}"/>
    <cellStyle name="Normal 2 3 4 3" xfId="41245" xr:uid="{00000000-0005-0000-0000-000019A10000}"/>
    <cellStyle name="Normal 2 3 4 3 2" xfId="41246" xr:uid="{00000000-0005-0000-0000-00001AA10000}"/>
    <cellStyle name="Normal 2 3 4 3 2 2" xfId="41247" xr:uid="{00000000-0005-0000-0000-00001BA10000}"/>
    <cellStyle name="Normal 2 3 4 3 3" xfId="41248" xr:uid="{00000000-0005-0000-0000-00001CA10000}"/>
    <cellStyle name="Normal 2 3 4 3 4" xfId="41249" xr:uid="{00000000-0005-0000-0000-00001DA10000}"/>
    <cellStyle name="Normal 2 3 4 4" xfId="41250" xr:uid="{00000000-0005-0000-0000-00001EA10000}"/>
    <cellStyle name="Normal 2 3 4 4 2" xfId="41251" xr:uid="{00000000-0005-0000-0000-00001FA10000}"/>
    <cellStyle name="Normal 2 3 4 4 2 2" xfId="41252" xr:uid="{00000000-0005-0000-0000-000020A10000}"/>
    <cellStyle name="Normal 2 3 4 4 3" xfId="41253" xr:uid="{00000000-0005-0000-0000-000021A10000}"/>
    <cellStyle name="Normal 2 3 4 4 4" xfId="41254" xr:uid="{00000000-0005-0000-0000-000022A10000}"/>
    <cellStyle name="Normal 2 3 4 5" xfId="41255" xr:uid="{00000000-0005-0000-0000-000023A10000}"/>
    <cellStyle name="Normal 2 3 4 5 2" xfId="41256" xr:uid="{00000000-0005-0000-0000-000024A10000}"/>
    <cellStyle name="Normal 2 3 4 6" xfId="41257" xr:uid="{00000000-0005-0000-0000-000025A10000}"/>
    <cellStyle name="Normal 2 3 4 7" xfId="41258" xr:uid="{00000000-0005-0000-0000-000026A10000}"/>
    <cellStyle name="Normal 2 3 4 8" xfId="41259" xr:uid="{00000000-0005-0000-0000-000027A10000}"/>
    <cellStyle name="Normal 2 3 5" xfId="41260" xr:uid="{00000000-0005-0000-0000-000028A10000}"/>
    <cellStyle name="Normal 2 3 6" xfId="41261" xr:uid="{00000000-0005-0000-0000-000029A10000}"/>
    <cellStyle name="Normal 2 3 6 2" xfId="41262" xr:uid="{00000000-0005-0000-0000-00002AA10000}"/>
    <cellStyle name="Normal 2 3 6 2 2" xfId="41263" xr:uid="{00000000-0005-0000-0000-00002BA10000}"/>
    <cellStyle name="Normal 2 3 6 2 2 2" xfId="41264" xr:uid="{00000000-0005-0000-0000-00002CA10000}"/>
    <cellStyle name="Normal 2 3 6 2 3" xfId="41265" xr:uid="{00000000-0005-0000-0000-00002DA10000}"/>
    <cellStyle name="Normal 2 3 6 2 4" xfId="41266" xr:uid="{00000000-0005-0000-0000-00002EA10000}"/>
    <cellStyle name="Normal 2 3 6 3" xfId="41267" xr:uid="{00000000-0005-0000-0000-00002FA10000}"/>
    <cellStyle name="Normal 2 3 6 3 2" xfId="41268" xr:uid="{00000000-0005-0000-0000-000030A10000}"/>
    <cellStyle name="Normal 2 3 6 3 2 2" xfId="41269" xr:uid="{00000000-0005-0000-0000-000031A10000}"/>
    <cellStyle name="Normal 2 3 6 3 3" xfId="41270" xr:uid="{00000000-0005-0000-0000-000032A10000}"/>
    <cellStyle name="Normal 2 3 6 3 4" xfId="41271" xr:uid="{00000000-0005-0000-0000-000033A10000}"/>
    <cellStyle name="Normal 2 3 6 4" xfId="41272" xr:uid="{00000000-0005-0000-0000-000034A10000}"/>
    <cellStyle name="Normal 2 3 6 4 2" xfId="41273" xr:uid="{00000000-0005-0000-0000-000035A10000}"/>
    <cellStyle name="Normal 2 3 6 5" xfId="41274" xr:uid="{00000000-0005-0000-0000-000036A10000}"/>
    <cellStyle name="Normal 2 3 6 6" xfId="41275" xr:uid="{00000000-0005-0000-0000-000037A10000}"/>
    <cellStyle name="Normal 2 3 7" xfId="41276" xr:uid="{00000000-0005-0000-0000-000038A10000}"/>
    <cellStyle name="Normal 2 3 8" xfId="41277" xr:uid="{00000000-0005-0000-0000-000039A10000}"/>
    <cellStyle name="Normal 2 3 9" xfId="41278" xr:uid="{00000000-0005-0000-0000-00003AA10000}"/>
    <cellStyle name="Normal 2 3_Acct Review Master" xfId="41279" xr:uid="{00000000-0005-0000-0000-00003BA10000}"/>
    <cellStyle name="Normal 2 30" xfId="41280" xr:uid="{00000000-0005-0000-0000-00003CA10000}"/>
    <cellStyle name="Normal 2 30 2" xfId="41281" xr:uid="{00000000-0005-0000-0000-00003DA10000}"/>
    <cellStyle name="Normal 2 31" xfId="41282" xr:uid="{00000000-0005-0000-0000-00003EA10000}"/>
    <cellStyle name="Normal 2 31 2" xfId="41283" xr:uid="{00000000-0005-0000-0000-00003FA10000}"/>
    <cellStyle name="Normal 2 32" xfId="41284" xr:uid="{00000000-0005-0000-0000-000040A10000}"/>
    <cellStyle name="Normal 2 32 2" xfId="41285" xr:uid="{00000000-0005-0000-0000-000041A10000}"/>
    <cellStyle name="Normal 2 33" xfId="41286" xr:uid="{00000000-0005-0000-0000-000042A10000}"/>
    <cellStyle name="Normal 2 33 2" xfId="41287" xr:uid="{00000000-0005-0000-0000-000043A10000}"/>
    <cellStyle name="Normal 2 34" xfId="41288" xr:uid="{00000000-0005-0000-0000-000044A10000}"/>
    <cellStyle name="Normal 2 34 2" xfId="41289" xr:uid="{00000000-0005-0000-0000-000045A10000}"/>
    <cellStyle name="Normal 2 35" xfId="41290" xr:uid="{00000000-0005-0000-0000-000046A10000}"/>
    <cellStyle name="Normal 2 35 2" xfId="41291" xr:uid="{00000000-0005-0000-0000-000047A10000}"/>
    <cellStyle name="Normal 2 36" xfId="41292" xr:uid="{00000000-0005-0000-0000-000048A10000}"/>
    <cellStyle name="Normal 2 37" xfId="41293" xr:uid="{00000000-0005-0000-0000-000049A10000}"/>
    <cellStyle name="Normal 2 38" xfId="41294" xr:uid="{00000000-0005-0000-0000-00004AA10000}"/>
    <cellStyle name="Normal 2 39" xfId="41295" xr:uid="{00000000-0005-0000-0000-00004BA10000}"/>
    <cellStyle name="Normal 2 4" xfId="41296" xr:uid="{00000000-0005-0000-0000-00004CA10000}"/>
    <cellStyle name="Normal 2 4 10" xfId="41297" xr:uid="{00000000-0005-0000-0000-00004DA10000}"/>
    <cellStyle name="Normal 2 4 11" xfId="41298" xr:uid="{00000000-0005-0000-0000-00004EA10000}"/>
    <cellStyle name="Normal 2 4 11 2" xfId="41299" xr:uid="{00000000-0005-0000-0000-00004FA10000}"/>
    <cellStyle name="Normal 2 4 11 2 2" xfId="41300" xr:uid="{00000000-0005-0000-0000-000050A10000}"/>
    <cellStyle name="Normal 2 4 11 3" xfId="41301" xr:uid="{00000000-0005-0000-0000-000051A10000}"/>
    <cellStyle name="Normal 2 4 11 4" xfId="41302" xr:uid="{00000000-0005-0000-0000-000052A10000}"/>
    <cellStyle name="Normal 2 4 12" xfId="41303" xr:uid="{00000000-0005-0000-0000-000053A10000}"/>
    <cellStyle name="Normal 2 4 12 2" xfId="41304" xr:uid="{00000000-0005-0000-0000-000054A10000}"/>
    <cellStyle name="Normal 2 4 12 2 2" xfId="41305" xr:uid="{00000000-0005-0000-0000-000055A10000}"/>
    <cellStyle name="Normal 2 4 12 3" xfId="41306" xr:uid="{00000000-0005-0000-0000-000056A10000}"/>
    <cellStyle name="Normal 2 4 12 4" xfId="41307" xr:uid="{00000000-0005-0000-0000-000057A10000}"/>
    <cellStyle name="Normal 2 4 13" xfId="41308" xr:uid="{00000000-0005-0000-0000-000058A10000}"/>
    <cellStyle name="Normal 2 4 13 2" xfId="41309" xr:uid="{00000000-0005-0000-0000-000059A10000}"/>
    <cellStyle name="Normal 2 4 14" xfId="41310" xr:uid="{00000000-0005-0000-0000-00005AA10000}"/>
    <cellStyle name="Normal 2 4 15" xfId="41311" xr:uid="{00000000-0005-0000-0000-00005BA10000}"/>
    <cellStyle name="Normal 2 4 16" xfId="41312" xr:uid="{00000000-0005-0000-0000-00005CA10000}"/>
    <cellStyle name="Normal 2 4 17" xfId="41313" xr:uid="{00000000-0005-0000-0000-00005DA10000}"/>
    <cellStyle name="Normal 2 4 18" xfId="41314" xr:uid="{00000000-0005-0000-0000-00005EA10000}"/>
    <cellStyle name="Normal 2 4 19" xfId="41315" xr:uid="{00000000-0005-0000-0000-00005FA10000}"/>
    <cellStyle name="Normal 2 4 2" xfId="41316" xr:uid="{00000000-0005-0000-0000-000060A10000}"/>
    <cellStyle name="Normal 2 4 2 10" xfId="41317" xr:uid="{00000000-0005-0000-0000-000061A10000}"/>
    <cellStyle name="Normal 2 4 2 10 2" xfId="41318" xr:uid="{00000000-0005-0000-0000-000062A10000}"/>
    <cellStyle name="Normal 2 4 2 11" xfId="41319" xr:uid="{00000000-0005-0000-0000-000063A10000}"/>
    <cellStyle name="Normal 2 4 2 12" xfId="41320" xr:uid="{00000000-0005-0000-0000-000064A10000}"/>
    <cellStyle name="Normal 2 4 2 13" xfId="41321" xr:uid="{00000000-0005-0000-0000-000065A10000}"/>
    <cellStyle name="Normal 2 4 2 2" xfId="41322" xr:uid="{00000000-0005-0000-0000-000066A10000}"/>
    <cellStyle name="Normal 2 4 2 2 10" xfId="41323" xr:uid="{00000000-0005-0000-0000-000067A10000}"/>
    <cellStyle name="Normal 2 4 2 2 11" xfId="41324" xr:uid="{00000000-0005-0000-0000-000068A10000}"/>
    <cellStyle name="Normal 2 4 2 2 2" xfId="41325" xr:uid="{00000000-0005-0000-0000-000069A10000}"/>
    <cellStyle name="Normal 2 4 2 2 2 2" xfId="41326" xr:uid="{00000000-0005-0000-0000-00006AA10000}"/>
    <cellStyle name="Normal 2 4 2 2 2 2 2" xfId="41327" xr:uid="{00000000-0005-0000-0000-00006BA10000}"/>
    <cellStyle name="Normal 2 4 2 2 2 2 2 2" xfId="41328" xr:uid="{00000000-0005-0000-0000-00006CA10000}"/>
    <cellStyle name="Normal 2 4 2 2 2 2 3" xfId="41329" xr:uid="{00000000-0005-0000-0000-00006DA10000}"/>
    <cellStyle name="Normal 2 4 2 2 2 2 4" xfId="41330" xr:uid="{00000000-0005-0000-0000-00006EA10000}"/>
    <cellStyle name="Normal 2 4 2 2 2 3" xfId="41331" xr:uid="{00000000-0005-0000-0000-00006FA10000}"/>
    <cellStyle name="Normal 2 4 2 2 2 3 2" xfId="41332" xr:uid="{00000000-0005-0000-0000-000070A10000}"/>
    <cellStyle name="Normal 2 4 2 2 2 3 2 2" xfId="41333" xr:uid="{00000000-0005-0000-0000-000071A10000}"/>
    <cellStyle name="Normal 2 4 2 2 2 3 3" xfId="41334" xr:uid="{00000000-0005-0000-0000-000072A10000}"/>
    <cellStyle name="Normal 2 4 2 2 2 3 4" xfId="41335" xr:uid="{00000000-0005-0000-0000-000073A10000}"/>
    <cellStyle name="Normal 2 4 2 2 2 4" xfId="41336" xr:uid="{00000000-0005-0000-0000-000074A10000}"/>
    <cellStyle name="Normal 2 4 2 2 2 4 2" xfId="41337" xr:uid="{00000000-0005-0000-0000-000075A10000}"/>
    <cellStyle name="Normal 2 4 2 2 2 5" xfId="41338" xr:uid="{00000000-0005-0000-0000-000076A10000}"/>
    <cellStyle name="Normal 2 4 2 2 2 6" xfId="41339" xr:uid="{00000000-0005-0000-0000-000077A10000}"/>
    <cellStyle name="Normal 2 4 2 2 3" xfId="41340" xr:uid="{00000000-0005-0000-0000-000078A10000}"/>
    <cellStyle name="Normal 2 4 2 2 3 2" xfId="41341" xr:uid="{00000000-0005-0000-0000-000079A10000}"/>
    <cellStyle name="Normal 2 4 2 2 3 2 2" xfId="41342" xr:uid="{00000000-0005-0000-0000-00007AA10000}"/>
    <cellStyle name="Normal 2 4 2 2 3 2 2 2" xfId="41343" xr:uid="{00000000-0005-0000-0000-00007BA10000}"/>
    <cellStyle name="Normal 2 4 2 2 3 2 3" xfId="41344" xr:uid="{00000000-0005-0000-0000-00007CA10000}"/>
    <cellStyle name="Normal 2 4 2 2 3 2 4" xfId="41345" xr:uid="{00000000-0005-0000-0000-00007DA10000}"/>
    <cellStyle name="Normal 2 4 2 2 3 3" xfId="41346" xr:uid="{00000000-0005-0000-0000-00007EA10000}"/>
    <cellStyle name="Normal 2 4 2 2 3 3 2" xfId="41347" xr:uid="{00000000-0005-0000-0000-00007FA10000}"/>
    <cellStyle name="Normal 2 4 2 2 3 3 2 2" xfId="41348" xr:uid="{00000000-0005-0000-0000-000080A10000}"/>
    <cellStyle name="Normal 2 4 2 2 3 3 3" xfId="41349" xr:uid="{00000000-0005-0000-0000-000081A10000}"/>
    <cellStyle name="Normal 2 4 2 2 3 3 4" xfId="41350" xr:uid="{00000000-0005-0000-0000-000082A10000}"/>
    <cellStyle name="Normal 2 4 2 2 3 4" xfId="41351" xr:uid="{00000000-0005-0000-0000-000083A10000}"/>
    <cellStyle name="Normal 2 4 2 2 3 4 2" xfId="41352" xr:uid="{00000000-0005-0000-0000-000084A10000}"/>
    <cellStyle name="Normal 2 4 2 2 3 5" xfId="41353" xr:uid="{00000000-0005-0000-0000-000085A10000}"/>
    <cellStyle name="Normal 2 4 2 2 3 6" xfId="41354" xr:uid="{00000000-0005-0000-0000-000086A10000}"/>
    <cellStyle name="Normal 2 4 2 2 4" xfId="41355" xr:uid="{00000000-0005-0000-0000-000087A10000}"/>
    <cellStyle name="Normal 2 4 2 2 4 2" xfId="41356" xr:uid="{00000000-0005-0000-0000-000088A10000}"/>
    <cellStyle name="Normal 2 4 2 2 4 2 2" xfId="41357" xr:uid="{00000000-0005-0000-0000-000089A10000}"/>
    <cellStyle name="Normal 2 4 2 2 4 2 2 2" xfId="41358" xr:uid="{00000000-0005-0000-0000-00008AA10000}"/>
    <cellStyle name="Normal 2 4 2 2 4 2 3" xfId="41359" xr:uid="{00000000-0005-0000-0000-00008BA10000}"/>
    <cellStyle name="Normal 2 4 2 2 4 2 4" xfId="41360" xr:uid="{00000000-0005-0000-0000-00008CA10000}"/>
    <cellStyle name="Normal 2 4 2 2 4 3" xfId="41361" xr:uid="{00000000-0005-0000-0000-00008DA10000}"/>
    <cellStyle name="Normal 2 4 2 2 4 3 2" xfId="41362" xr:uid="{00000000-0005-0000-0000-00008EA10000}"/>
    <cellStyle name="Normal 2 4 2 2 4 3 2 2" xfId="41363" xr:uid="{00000000-0005-0000-0000-00008FA10000}"/>
    <cellStyle name="Normal 2 4 2 2 4 3 3" xfId="41364" xr:uid="{00000000-0005-0000-0000-000090A10000}"/>
    <cellStyle name="Normal 2 4 2 2 4 3 4" xfId="41365" xr:uid="{00000000-0005-0000-0000-000091A10000}"/>
    <cellStyle name="Normal 2 4 2 2 4 4" xfId="41366" xr:uid="{00000000-0005-0000-0000-000092A10000}"/>
    <cellStyle name="Normal 2 4 2 2 4 4 2" xfId="41367" xr:uid="{00000000-0005-0000-0000-000093A10000}"/>
    <cellStyle name="Normal 2 4 2 2 4 5" xfId="41368" xr:uid="{00000000-0005-0000-0000-000094A10000}"/>
    <cellStyle name="Normal 2 4 2 2 4 6" xfId="41369" xr:uid="{00000000-0005-0000-0000-000095A10000}"/>
    <cellStyle name="Normal 2 4 2 2 5" xfId="41370" xr:uid="{00000000-0005-0000-0000-000096A10000}"/>
    <cellStyle name="Normal 2 4 2 2 5 2" xfId="41371" xr:uid="{00000000-0005-0000-0000-000097A10000}"/>
    <cellStyle name="Normal 2 4 2 2 5 2 2" xfId="41372" xr:uid="{00000000-0005-0000-0000-000098A10000}"/>
    <cellStyle name="Normal 2 4 2 2 5 2 2 2" xfId="41373" xr:uid="{00000000-0005-0000-0000-000099A10000}"/>
    <cellStyle name="Normal 2 4 2 2 5 2 3" xfId="41374" xr:uid="{00000000-0005-0000-0000-00009AA10000}"/>
    <cellStyle name="Normal 2 4 2 2 5 2 4" xfId="41375" xr:uid="{00000000-0005-0000-0000-00009BA10000}"/>
    <cellStyle name="Normal 2 4 2 2 5 3" xfId="41376" xr:uid="{00000000-0005-0000-0000-00009CA10000}"/>
    <cellStyle name="Normal 2 4 2 2 5 3 2" xfId="41377" xr:uid="{00000000-0005-0000-0000-00009DA10000}"/>
    <cellStyle name="Normal 2 4 2 2 5 3 2 2" xfId="41378" xr:uid="{00000000-0005-0000-0000-00009EA10000}"/>
    <cellStyle name="Normal 2 4 2 2 5 3 3" xfId="41379" xr:uid="{00000000-0005-0000-0000-00009FA10000}"/>
    <cellStyle name="Normal 2 4 2 2 5 3 4" xfId="41380" xr:uid="{00000000-0005-0000-0000-0000A0A10000}"/>
    <cellStyle name="Normal 2 4 2 2 5 4" xfId="41381" xr:uid="{00000000-0005-0000-0000-0000A1A10000}"/>
    <cellStyle name="Normal 2 4 2 2 5 4 2" xfId="41382" xr:uid="{00000000-0005-0000-0000-0000A2A10000}"/>
    <cellStyle name="Normal 2 4 2 2 5 5" xfId="41383" xr:uid="{00000000-0005-0000-0000-0000A3A10000}"/>
    <cellStyle name="Normal 2 4 2 2 5 6" xfId="41384" xr:uid="{00000000-0005-0000-0000-0000A4A10000}"/>
    <cellStyle name="Normal 2 4 2 2 6" xfId="41385" xr:uid="{00000000-0005-0000-0000-0000A5A10000}"/>
    <cellStyle name="Normal 2 4 2 2 6 2" xfId="41386" xr:uid="{00000000-0005-0000-0000-0000A6A10000}"/>
    <cellStyle name="Normal 2 4 2 2 6 2 2" xfId="41387" xr:uid="{00000000-0005-0000-0000-0000A7A10000}"/>
    <cellStyle name="Normal 2 4 2 2 6 2 2 2" xfId="41388" xr:uid="{00000000-0005-0000-0000-0000A8A10000}"/>
    <cellStyle name="Normal 2 4 2 2 6 2 3" xfId="41389" xr:uid="{00000000-0005-0000-0000-0000A9A10000}"/>
    <cellStyle name="Normal 2 4 2 2 6 2 4" xfId="41390" xr:uid="{00000000-0005-0000-0000-0000AAA10000}"/>
    <cellStyle name="Normal 2 4 2 2 6 3" xfId="41391" xr:uid="{00000000-0005-0000-0000-0000ABA10000}"/>
    <cellStyle name="Normal 2 4 2 2 6 3 2" xfId="41392" xr:uid="{00000000-0005-0000-0000-0000ACA10000}"/>
    <cellStyle name="Normal 2 4 2 2 6 3 2 2" xfId="41393" xr:uid="{00000000-0005-0000-0000-0000ADA10000}"/>
    <cellStyle name="Normal 2 4 2 2 6 3 3" xfId="41394" xr:uid="{00000000-0005-0000-0000-0000AEA10000}"/>
    <cellStyle name="Normal 2 4 2 2 6 3 4" xfId="41395" xr:uid="{00000000-0005-0000-0000-0000AFA10000}"/>
    <cellStyle name="Normal 2 4 2 2 6 4" xfId="41396" xr:uid="{00000000-0005-0000-0000-0000B0A10000}"/>
    <cellStyle name="Normal 2 4 2 2 6 4 2" xfId="41397" xr:uid="{00000000-0005-0000-0000-0000B1A10000}"/>
    <cellStyle name="Normal 2 4 2 2 6 5" xfId="41398" xr:uid="{00000000-0005-0000-0000-0000B2A10000}"/>
    <cellStyle name="Normal 2 4 2 2 6 6" xfId="41399" xr:uid="{00000000-0005-0000-0000-0000B3A10000}"/>
    <cellStyle name="Normal 2 4 2 2 7" xfId="41400" xr:uid="{00000000-0005-0000-0000-0000B4A10000}"/>
    <cellStyle name="Normal 2 4 2 2 7 2" xfId="41401" xr:uid="{00000000-0005-0000-0000-0000B5A10000}"/>
    <cellStyle name="Normal 2 4 2 2 7 2 2" xfId="41402" xr:uid="{00000000-0005-0000-0000-0000B6A10000}"/>
    <cellStyle name="Normal 2 4 2 2 7 3" xfId="41403" xr:uid="{00000000-0005-0000-0000-0000B7A10000}"/>
    <cellStyle name="Normal 2 4 2 2 7 4" xfId="41404" xr:uid="{00000000-0005-0000-0000-0000B8A10000}"/>
    <cellStyle name="Normal 2 4 2 2 8" xfId="41405" xr:uid="{00000000-0005-0000-0000-0000B9A10000}"/>
    <cellStyle name="Normal 2 4 2 2 8 2" xfId="41406" xr:uid="{00000000-0005-0000-0000-0000BAA10000}"/>
    <cellStyle name="Normal 2 4 2 2 8 2 2" xfId="41407" xr:uid="{00000000-0005-0000-0000-0000BBA10000}"/>
    <cellStyle name="Normal 2 4 2 2 8 3" xfId="41408" xr:uid="{00000000-0005-0000-0000-0000BCA10000}"/>
    <cellStyle name="Normal 2 4 2 2 8 4" xfId="41409" xr:uid="{00000000-0005-0000-0000-0000BDA10000}"/>
    <cellStyle name="Normal 2 4 2 2 9" xfId="41410" xr:uid="{00000000-0005-0000-0000-0000BEA10000}"/>
    <cellStyle name="Normal 2 4 2 2 9 2" xfId="41411" xr:uid="{00000000-0005-0000-0000-0000BFA10000}"/>
    <cellStyle name="Normal 2 4 2 2_8760 to TOD Calc_Template" xfId="41412" xr:uid="{00000000-0005-0000-0000-0000C0A10000}"/>
    <cellStyle name="Normal 2 4 2 3" xfId="41413" xr:uid="{00000000-0005-0000-0000-0000C1A10000}"/>
    <cellStyle name="Normal 2 4 2 3 2" xfId="41414" xr:uid="{00000000-0005-0000-0000-0000C2A10000}"/>
    <cellStyle name="Normal 2 4 2 3 2 2" xfId="41415" xr:uid="{00000000-0005-0000-0000-0000C3A10000}"/>
    <cellStyle name="Normal 2 4 2 3 2 2 2" xfId="41416" xr:uid="{00000000-0005-0000-0000-0000C4A10000}"/>
    <cellStyle name="Normal 2 4 2 3 2 3" xfId="41417" xr:uid="{00000000-0005-0000-0000-0000C5A10000}"/>
    <cellStyle name="Normal 2 4 2 3 2 4" xfId="41418" xr:uid="{00000000-0005-0000-0000-0000C6A10000}"/>
    <cellStyle name="Normal 2 4 2 3 3" xfId="41419" xr:uid="{00000000-0005-0000-0000-0000C7A10000}"/>
    <cellStyle name="Normal 2 4 2 3 3 2" xfId="41420" xr:uid="{00000000-0005-0000-0000-0000C8A10000}"/>
    <cellStyle name="Normal 2 4 2 3 3 2 2" xfId="41421" xr:uid="{00000000-0005-0000-0000-0000C9A10000}"/>
    <cellStyle name="Normal 2 4 2 3 3 3" xfId="41422" xr:uid="{00000000-0005-0000-0000-0000CAA10000}"/>
    <cellStyle name="Normal 2 4 2 3 3 4" xfId="41423" xr:uid="{00000000-0005-0000-0000-0000CBA10000}"/>
    <cellStyle name="Normal 2 4 2 3 4" xfId="41424" xr:uid="{00000000-0005-0000-0000-0000CCA10000}"/>
    <cellStyle name="Normal 2 4 2 3 4 2" xfId="41425" xr:uid="{00000000-0005-0000-0000-0000CDA10000}"/>
    <cellStyle name="Normal 2 4 2 3 5" xfId="41426" xr:uid="{00000000-0005-0000-0000-0000CEA10000}"/>
    <cellStyle name="Normal 2 4 2 3 6" xfId="41427" xr:uid="{00000000-0005-0000-0000-0000CFA10000}"/>
    <cellStyle name="Normal 2 4 2 4" xfId="41428" xr:uid="{00000000-0005-0000-0000-0000D0A10000}"/>
    <cellStyle name="Normal 2 4 2 4 2" xfId="41429" xr:uid="{00000000-0005-0000-0000-0000D1A10000}"/>
    <cellStyle name="Normal 2 4 2 4 2 2" xfId="41430" xr:uid="{00000000-0005-0000-0000-0000D2A10000}"/>
    <cellStyle name="Normal 2 4 2 4 2 2 2" xfId="41431" xr:uid="{00000000-0005-0000-0000-0000D3A10000}"/>
    <cellStyle name="Normal 2 4 2 4 2 3" xfId="41432" xr:uid="{00000000-0005-0000-0000-0000D4A10000}"/>
    <cellStyle name="Normal 2 4 2 4 2 4" xfId="41433" xr:uid="{00000000-0005-0000-0000-0000D5A10000}"/>
    <cellStyle name="Normal 2 4 2 4 3" xfId="41434" xr:uid="{00000000-0005-0000-0000-0000D6A10000}"/>
    <cellStyle name="Normal 2 4 2 4 3 2" xfId="41435" xr:uid="{00000000-0005-0000-0000-0000D7A10000}"/>
    <cellStyle name="Normal 2 4 2 4 3 2 2" xfId="41436" xr:uid="{00000000-0005-0000-0000-0000D8A10000}"/>
    <cellStyle name="Normal 2 4 2 4 3 3" xfId="41437" xr:uid="{00000000-0005-0000-0000-0000D9A10000}"/>
    <cellStyle name="Normal 2 4 2 4 3 4" xfId="41438" xr:uid="{00000000-0005-0000-0000-0000DAA10000}"/>
    <cellStyle name="Normal 2 4 2 4 4" xfId="41439" xr:uid="{00000000-0005-0000-0000-0000DBA10000}"/>
    <cellStyle name="Normal 2 4 2 4 4 2" xfId="41440" xr:uid="{00000000-0005-0000-0000-0000DCA10000}"/>
    <cellStyle name="Normal 2 4 2 4 5" xfId="41441" xr:uid="{00000000-0005-0000-0000-0000DDA10000}"/>
    <cellStyle name="Normal 2 4 2 4 6" xfId="41442" xr:uid="{00000000-0005-0000-0000-0000DEA10000}"/>
    <cellStyle name="Normal 2 4 2 5" xfId="41443" xr:uid="{00000000-0005-0000-0000-0000DFA10000}"/>
    <cellStyle name="Normal 2 4 2 5 2" xfId="41444" xr:uid="{00000000-0005-0000-0000-0000E0A10000}"/>
    <cellStyle name="Normal 2 4 2 5 2 2" xfId="41445" xr:uid="{00000000-0005-0000-0000-0000E1A10000}"/>
    <cellStyle name="Normal 2 4 2 5 2 2 2" xfId="41446" xr:uid="{00000000-0005-0000-0000-0000E2A10000}"/>
    <cellStyle name="Normal 2 4 2 5 2 3" xfId="41447" xr:uid="{00000000-0005-0000-0000-0000E3A10000}"/>
    <cellStyle name="Normal 2 4 2 5 2 4" xfId="41448" xr:uid="{00000000-0005-0000-0000-0000E4A10000}"/>
    <cellStyle name="Normal 2 4 2 5 3" xfId="41449" xr:uid="{00000000-0005-0000-0000-0000E5A10000}"/>
    <cellStyle name="Normal 2 4 2 5 3 2" xfId="41450" xr:uid="{00000000-0005-0000-0000-0000E6A10000}"/>
    <cellStyle name="Normal 2 4 2 5 3 2 2" xfId="41451" xr:uid="{00000000-0005-0000-0000-0000E7A10000}"/>
    <cellStyle name="Normal 2 4 2 5 3 3" xfId="41452" xr:uid="{00000000-0005-0000-0000-0000E8A10000}"/>
    <cellStyle name="Normal 2 4 2 5 3 4" xfId="41453" xr:uid="{00000000-0005-0000-0000-0000E9A10000}"/>
    <cellStyle name="Normal 2 4 2 5 4" xfId="41454" xr:uid="{00000000-0005-0000-0000-0000EAA10000}"/>
    <cellStyle name="Normal 2 4 2 5 4 2" xfId="41455" xr:uid="{00000000-0005-0000-0000-0000EBA10000}"/>
    <cellStyle name="Normal 2 4 2 5 5" xfId="41456" xr:uid="{00000000-0005-0000-0000-0000ECA10000}"/>
    <cellStyle name="Normal 2 4 2 5 6" xfId="41457" xr:uid="{00000000-0005-0000-0000-0000EDA10000}"/>
    <cellStyle name="Normal 2 4 2 6" xfId="41458" xr:uid="{00000000-0005-0000-0000-0000EEA10000}"/>
    <cellStyle name="Normal 2 4 2 6 2" xfId="41459" xr:uid="{00000000-0005-0000-0000-0000EFA10000}"/>
    <cellStyle name="Normal 2 4 2 6 2 2" xfId="41460" xr:uid="{00000000-0005-0000-0000-0000F0A10000}"/>
    <cellStyle name="Normal 2 4 2 6 2 2 2" xfId="41461" xr:uid="{00000000-0005-0000-0000-0000F1A10000}"/>
    <cellStyle name="Normal 2 4 2 6 2 3" xfId="41462" xr:uid="{00000000-0005-0000-0000-0000F2A10000}"/>
    <cellStyle name="Normal 2 4 2 6 2 4" xfId="41463" xr:uid="{00000000-0005-0000-0000-0000F3A10000}"/>
    <cellStyle name="Normal 2 4 2 6 3" xfId="41464" xr:uid="{00000000-0005-0000-0000-0000F4A10000}"/>
    <cellStyle name="Normal 2 4 2 6 3 2" xfId="41465" xr:uid="{00000000-0005-0000-0000-0000F5A10000}"/>
    <cellStyle name="Normal 2 4 2 6 3 2 2" xfId="41466" xr:uid="{00000000-0005-0000-0000-0000F6A10000}"/>
    <cellStyle name="Normal 2 4 2 6 3 3" xfId="41467" xr:uid="{00000000-0005-0000-0000-0000F7A10000}"/>
    <cellStyle name="Normal 2 4 2 6 3 4" xfId="41468" xr:uid="{00000000-0005-0000-0000-0000F8A10000}"/>
    <cellStyle name="Normal 2 4 2 6 4" xfId="41469" xr:uid="{00000000-0005-0000-0000-0000F9A10000}"/>
    <cellStyle name="Normal 2 4 2 6 4 2" xfId="41470" xr:uid="{00000000-0005-0000-0000-0000FAA10000}"/>
    <cellStyle name="Normal 2 4 2 6 5" xfId="41471" xr:uid="{00000000-0005-0000-0000-0000FBA10000}"/>
    <cellStyle name="Normal 2 4 2 6 6" xfId="41472" xr:uid="{00000000-0005-0000-0000-0000FCA10000}"/>
    <cellStyle name="Normal 2 4 2 7" xfId="41473" xr:uid="{00000000-0005-0000-0000-0000FDA10000}"/>
    <cellStyle name="Normal 2 4 2 7 2" xfId="41474" xr:uid="{00000000-0005-0000-0000-0000FEA10000}"/>
    <cellStyle name="Normal 2 4 2 7 2 2" xfId="41475" xr:uid="{00000000-0005-0000-0000-0000FFA10000}"/>
    <cellStyle name="Normal 2 4 2 7 2 2 2" xfId="41476" xr:uid="{00000000-0005-0000-0000-000000A20000}"/>
    <cellStyle name="Normal 2 4 2 7 2 3" xfId="41477" xr:uid="{00000000-0005-0000-0000-000001A20000}"/>
    <cellStyle name="Normal 2 4 2 7 2 4" xfId="41478" xr:uid="{00000000-0005-0000-0000-000002A20000}"/>
    <cellStyle name="Normal 2 4 2 7 3" xfId="41479" xr:uid="{00000000-0005-0000-0000-000003A20000}"/>
    <cellStyle name="Normal 2 4 2 7 3 2" xfId="41480" xr:uid="{00000000-0005-0000-0000-000004A20000}"/>
    <cellStyle name="Normal 2 4 2 7 3 2 2" xfId="41481" xr:uid="{00000000-0005-0000-0000-000005A20000}"/>
    <cellStyle name="Normal 2 4 2 7 3 3" xfId="41482" xr:uid="{00000000-0005-0000-0000-000006A20000}"/>
    <cellStyle name="Normal 2 4 2 7 3 4" xfId="41483" xr:uid="{00000000-0005-0000-0000-000007A20000}"/>
    <cellStyle name="Normal 2 4 2 7 4" xfId="41484" xr:uid="{00000000-0005-0000-0000-000008A20000}"/>
    <cellStyle name="Normal 2 4 2 7 4 2" xfId="41485" xr:uid="{00000000-0005-0000-0000-000009A20000}"/>
    <cellStyle name="Normal 2 4 2 7 5" xfId="41486" xr:uid="{00000000-0005-0000-0000-00000AA20000}"/>
    <cellStyle name="Normal 2 4 2 7 6" xfId="41487" xr:uid="{00000000-0005-0000-0000-00000BA20000}"/>
    <cellStyle name="Normal 2 4 2 8" xfId="41488" xr:uid="{00000000-0005-0000-0000-00000CA20000}"/>
    <cellStyle name="Normal 2 4 2 8 2" xfId="41489" xr:uid="{00000000-0005-0000-0000-00000DA20000}"/>
    <cellStyle name="Normal 2 4 2 8 2 2" xfId="41490" xr:uid="{00000000-0005-0000-0000-00000EA20000}"/>
    <cellStyle name="Normal 2 4 2 8 3" xfId="41491" xr:uid="{00000000-0005-0000-0000-00000FA20000}"/>
    <cellStyle name="Normal 2 4 2 8 4" xfId="41492" xr:uid="{00000000-0005-0000-0000-000010A20000}"/>
    <cellStyle name="Normal 2 4 2 9" xfId="41493" xr:uid="{00000000-0005-0000-0000-000011A20000}"/>
    <cellStyle name="Normal 2 4 2 9 2" xfId="41494" xr:uid="{00000000-0005-0000-0000-000012A20000}"/>
    <cellStyle name="Normal 2 4 2 9 2 2" xfId="41495" xr:uid="{00000000-0005-0000-0000-000013A20000}"/>
    <cellStyle name="Normal 2 4 2 9 3" xfId="41496" xr:uid="{00000000-0005-0000-0000-000014A20000}"/>
    <cellStyle name="Normal 2 4 2 9 4" xfId="41497" xr:uid="{00000000-0005-0000-0000-000015A20000}"/>
    <cellStyle name="Normal 2 4 2_8760 to TOD Calc_Template" xfId="41498" xr:uid="{00000000-0005-0000-0000-000016A20000}"/>
    <cellStyle name="Normal 2 4 3" xfId="41499" xr:uid="{00000000-0005-0000-0000-000017A20000}"/>
    <cellStyle name="Normal 2 4 3 10" xfId="41500" xr:uid="{00000000-0005-0000-0000-000018A20000}"/>
    <cellStyle name="Normal 2 4 3 10 2" xfId="41501" xr:uid="{00000000-0005-0000-0000-000019A20000}"/>
    <cellStyle name="Normal 2 4 3 11" xfId="41502" xr:uid="{00000000-0005-0000-0000-00001AA20000}"/>
    <cellStyle name="Normal 2 4 3 12" xfId="41503" xr:uid="{00000000-0005-0000-0000-00001BA20000}"/>
    <cellStyle name="Normal 2 4 3 13" xfId="41504" xr:uid="{00000000-0005-0000-0000-00001CA20000}"/>
    <cellStyle name="Normal 2 4 3 2" xfId="41505" xr:uid="{00000000-0005-0000-0000-00001DA20000}"/>
    <cellStyle name="Normal 2 4 3 2 10" xfId="41506" xr:uid="{00000000-0005-0000-0000-00001EA20000}"/>
    <cellStyle name="Normal 2 4 3 2 2" xfId="41507" xr:uid="{00000000-0005-0000-0000-00001FA20000}"/>
    <cellStyle name="Normal 2 4 3 2 2 2" xfId="41508" xr:uid="{00000000-0005-0000-0000-000020A20000}"/>
    <cellStyle name="Normal 2 4 3 2 2 2 2" xfId="41509" xr:uid="{00000000-0005-0000-0000-000021A20000}"/>
    <cellStyle name="Normal 2 4 3 2 2 2 2 2" xfId="41510" xr:uid="{00000000-0005-0000-0000-000022A20000}"/>
    <cellStyle name="Normal 2 4 3 2 2 2 3" xfId="41511" xr:uid="{00000000-0005-0000-0000-000023A20000}"/>
    <cellStyle name="Normal 2 4 3 2 2 2 4" xfId="41512" xr:uid="{00000000-0005-0000-0000-000024A20000}"/>
    <cellStyle name="Normal 2 4 3 2 2 3" xfId="41513" xr:uid="{00000000-0005-0000-0000-000025A20000}"/>
    <cellStyle name="Normal 2 4 3 2 2 3 2" xfId="41514" xr:uid="{00000000-0005-0000-0000-000026A20000}"/>
    <cellStyle name="Normal 2 4 3 2 2 3 2 2" xfId="41515" xr:uid="{00000000-0005-0000-0000-000027A20000}"/>
    <cellStyle name="Normal 2 4 3 2 2 3 3" xfId="41516" xr:uid="{00000000-0005-0000-0000-000028A20000}"/>
    <cellStyle name="Normal 2 4 3 2 2 3 4" xfId="41517" xr:uid="{00000000-0005-0000-0000-000029A20000}"/>
    <cellStyle name="Normal 2 4 3 2 2 4" xfId="41518" xr:uid="{00000000-0005-0000-0000-00002AA20000}"/>
    <cellStyle name="Normal 2 4 3 2 2 4 2" xfId="41519" xr:uid="{00000000-0005-0000-0000-00002BA20000}"/>
    <cellStyle name="Normal 2 4 3 2 2 5" xfId="41520" xr:uid="{00000000-0005-0000-0000-00002CA20000}"/>
    <cellStyle name="Normal 2 4 3 2 2 6" xfId="41521" xr:uid="{00000000-0005-0000-0000-00002DA20000}"/>
    <cellStyle name="Normal 2 4 3 2 3" xfId="41522" xr:uid="{00000000-0005-0000-0000-00002EA20000}"/>
    <cellStyle name="Normal 2 4 3 2 3 2" xfId="41523" xr:uid="{00000000-0005-0000-0000-00002FA20000}"/>
    <cellStyle name="Normal 2 4 3 2 3 2 2" xfId="41524" xr:uid="{00000000-0005-0000-0000-000030A20000}"/>
    <cellStyle name="Normal 2 4 3 2 3 2 2 2" xfId="41525" xr:uid="{00000000-0005-0000-0000-000031A20000}"/>
    <cellStyle name="Normal 2 4 3 2 3 2 3" xfId="41526" xr:uid="{00000000-0005-0000-0000-000032A20000}"/>
    <cellStyle name="Normal 2 4 3 2 3 2 4" xfId="41527" xr:uid="{00000000-0005-0000-0000-000033A20000}"/>
    <cellStyle name="Normal 2 4 3 2 3 3" xfId="41528" xr:uid="{00000000-0005-0000-0000-000034A20000}"/>
    <cellStyle name="Normal 2 4 3 2 3 3 2" xfId="41529" xr:uid="{00000000-0005-0000-0000-000035A20000}"/>
    <cellStyle name="Normal 2 4 3 2 3 3 2 2" xfId="41530" xr:uid="{00000000-0005-0000-0000-000036A20000}"/>
    <cellStyle name="Normal 2 4 3 2 3 3 3" xfId="41531" xr:uid="{00000000-0005-0000-0000-000037A20000}"/>
    <cellStyle name="Normal 2 4 3 2 3 3 4" xfId="41532" xr:uid="{00000000-0005-0000-0000-000038A20000}"/>
    <cellStyle name="Normal 2 4 3 2 3 4" xfId="41533" xr:uid="{00000000-0005-0000-0000-000039A20000}"/>
    <cellStyle name="Normal 2 4 3 2 3 4 2" xfId="41534" xr:uid="{00000000-0005-0000-0000-00003AA20000}"/>
    <cellStyle name="Normal 2 4 3 2 3 5" xfId="41535" xr:uid="{00000000-0005-0000-0000-00003BA20000}"/>
    <cellStyle name="Normal 2 4 3 2 3 6" xfId="41536" xr:uid="{00000000-0005-0000-0000-00003CA20000}"/>
    <cellStyle name="Normal 2 4 3 2 4" xfId="41537" xr:uid="{00000000-0005-0000-0000-00003DA20000}"/>
    <cellStyle name="Normal 2 4 3 2 4 2" xfId="41538" xr:uid="{00000000-0005-0000-0000-00003EA20000}"/>
    <cellStyle name="Normal 2 4 3 2 4 2 2" xfId="41539" xr:uid="{00000000-0005-0000-0000-00003FA20000}"/>
    <cellStyle name="Normal 2 4 3 2 4 2 2 2" xfId="41540" xr:uid="{00000000-0005-0000-0000-000040A20000}"/>
    <cellStyle name="Normal 2 4 3 2 4 2 3" xfId="41541" xr:uid="{00000000-0005-0000-0000-000041A20000}"/>
    <cellStyle name="Normal 2 4 3 2 4 2 4" xfId="41542" xr:uid="{00000000-0005-0000-0000-000042A20000}"/>
    <cellStyle name="Normal 2 4 3 2 4 3" xfId="41543" xr:uid="{00000000-0005-0000-0000-000043A20000}"/>
    <cellStyle name="Normal 2 4 3 2 4 3 2" xfId="41544" xr:uid="{00000000-0005-0000-0000-000044A20000}"/>
    <cellStyle name="Normal 2 4 3 2 4 3 2 2" xfId="41545" xr:uid="{00000000-0005-0000-0000-000045A20000}"/>
    <cellStyle name="Normal 2 4 3 2 4 3 3" xfId="41546" xr:uid="{00000000-0005-0000-0000-000046A20000}"/>
    <cellStyle name="Normal 2 4 3 2 4 3 4" xfId="41547" xr:uid="{00000000-0005-0000-0000-000047A20000}"/>
    <cellStyle name="Normal 2 4 3 2 4 4" xfId="41548" xr:uid="{00000000-0005-0000-0000-000048A20000}"/>
    <cellStyle name="Normal 2 4 3 2 4 4 2" xfId="41549" xr:uid="{00000000-0005-0000-0000-000049A20000}"/>
    <cellStyle name="Normal 2 4 3 2 4 5" xfId="41550" xr:uid="{00000000-0005-0000-0000-00004AA20000}"/>
    <cellStyle name="Normal 2 4 3 2 4 6" xfId="41551" xr:uid="{00000000-0005-0000-0000-00004BA20000}"/>
    <cellStyle name="Normal 2 4 3 2 5" xfId="41552" xr:uid="{00000000-0005-0000-0000-00004CA20000}"/>
    <cellStyle name="Normal 2 4 3 2 5 2" xfId="41553" xr:uid="{00000000-0005-0000-0000-00004DA20000}"/>
    <cellStyle name="Normal 2 4 3 2 5 2 2" xfId="41554" xr:uid="{00000000-0005-0000-0000-00004EA20000}"/>
    <cellStyle name="Normal 2 4 3 2 5 2 2 2" xfId="41555" xr:uid="{00000000-0005-0000-0000-00004FA20000}"/>
    <cellStyle name="Normal 2 4 3 2 5 2 3" xfId="41556" xr:uid="{00000000-0005-0000-0000-000050A20000}"/>
    <cellStyle name="Normal 2 4 3 2 5 2 4" xfId="41557" xr:uid="{00000000-0005-0000-0000-000051A20000}"/>
    <cellStyle name="Normal 2 4 3 2 5 3" xfId="41558" xr:uid="{00000000-0005-0000-0000-000052A20000}"/>
    <cellStyle name="Normal 2 4 3 2 5 3 2" xfId="41559" xr:uid="{00000000-0005-0000-0000-000053A20000}"/>
    <cellStyle name="Normal 2 4 3 2 5 3 2 2" xfId="41560" xr:uid="{00000000-0005-0000-0000-000054A20000}"/>
    <cellStyle name="Normal 2 4 3 2 5 3 3" xfId="41561" xr:uid="{00000000-0005-0000-0000-000055A20000}"/>
    <cellStyle name="Normal 2 4 3 2 5 3 4" xfId="41562" xr:uid="{00000000-0005-0000-0000-000056A20000}"/>
    <cellStyle name="Normal 2 4 3 2 5 4" xfId="41563" xr:uid="{00000000-0005-0000-0000-000057A20000}"/>
    <cellStyle name="Normal 2 4 3 2 5 4 2" xfId="41564" xr:uid="{00000000-0005-0000-0000-000058A20000}"/>
    <cellStyle name="Normal 2 4 3 2 5 5" xfId="41565" xr:uid="{00000000-0005-0000-0000-000059A20000}"/>
    <cellStyle name="Normal 2 4 3 2 5 6" xfId="41566" xr:uid="{00000000-0005-0000-0000-00005AA20000}"/>
    <cellStyle name="Normal 2 4 3 2 6" xfId="41567" xr:uid="{00000000-0005-0000-0000-00005BA20000}"/>
    <cellStyle name="Normal 2 4 3 2 6 2" xfId="41568" xr:uid="{00000000-0005-0000-0000-00005CA20000}"/>
    <cellStyle name="Normal 2 4 3 2 6 2 2" xfId="41569" xr:uid="{00000000-0005-0000-0000-00005DA20000}"/>
    <cellStyle name="Normal 2 4 3 2 6 3" xfId="41570" xr:uid="{00000000-0005-0000-0000-00005EA20000}"/>
    <cellStyle name="Normal 2 4 3 2 6 4" xfId="41571" xr:uid="{00000000-0005-0000-0000-00005FA20000}"/>
    <cellStyle name="Normal 2 4 3 2 7" xfId="41572" xr:uid="{00000000-0005-0000-0000-000060A20000}"/>
    <cellStyle name="Normal 2 4 3 2 7 2" xfId="41573" xr:uid="{00000000-0005-0000-0000-000061A20000}"/>
    <cellStyle name="Normal 2 4 3 2 7 2 2" xfId="41574" xr:uid="{00000000-0005-0000-0000-000062A20000}"/>
    <cellStyle name="Normal 2 4 3 2 7 3" xfId="41575" xr:uid="{00000000-0005-0000-0000-000063A20000}"/>
    <cellStyle name="Normal 2 4 3 2 7 4" xfId="41576" xr:uid="{00000000-0005-0000-0000-000064A20000}"/>
    <cellStyle name="Normal 2 4 3 2 8" xfId="41577" xr:uid="{00000000-0005-0000-0000-000065A20000}"/>
    <cellStyle name="Normal 2 4 3 2 8 2" xfId="41578" xr:uid="{00000000-0005-0000-0000-000066A20000}"/>
    <cellStyle name="Normal 2 4 3 2 9" xfId="41579" xr:uid="{00000000-0005-0000-0000-000067A20000}"/>
    <cellStyle name="Normal 2 4 3 2_8760 to TOD Calc_Template" xfId="41580" xr:uid="{00000000-0005-0000-0000-000068A20000}"/>
    <cellStyle name="Normal 2 4 3 3" xfId="41581" xr:uid="{00000000-0005-0000-0000-000069A20000}"/>
    <cellStyle name="Normal 2 4 3 3 2" xfId="41582" xr:uid="{00000000-0005-0000-0000-00006AA20000}"/>
    <cellStyle name="Normal 2 4 3 3 2 2" xfId="41583" xr:uid="{00000000-0005-0000-0000-00006BA20000}"/>
    <cellStyle name="Normal 2 4 3 3 2 2 2" xfId="41584" xr:uid="{00000000-0005-0000-0000-00006CA20000}"/>
    <cellStyle name="Normal 2 4 3 3 2 3" xfId="41585" xr:uid="{00000000-0005-0000-0000-00006DA20000}"/>
    <cellStyle name="Normal 2 4 3 3 2 4" xfId="41586" xr:uid="{00000000-0005-0000-0000-00006EA20000}"/>
    <cellStyle name="Normal 2 4 3 3 3" xfId="41587" xr:uid="{00000000-0005-0000-0000-00006FA20000}"/>
    <cellStyle name="Normal 2 4 3 3 3 2" xfId="41588" xr:uid="{00000000-0005-0000-0000-000070A20000}"/>
    <cellStyle name="Normal 2 4 3 3 3 2 2" xfId="41589" xr:uid="{00000000-0005-0000-0000-000071A20000}"/>
    <cellStyle name="Normal 2 4 3 3 3 3" xfId="41590" xr:uid="{00000000-0005-0000-0000-000072A20000}"/>
    <cellStyle name="Normal 2 4 3 3 3 4" xfId="41591" xr:uid="{00000000-0005-0000-0000-000073A20000}"/>
    <cellStyle name="Normal 2 4 3 3 4" xfId="41592" xr:uid="{00000000-0005-0000-0000-000074A20000}"/>
    <cellStyle name="Normal 2 4 3 3 4 2" xfId="41593" xr:uid="{00000000-0005-0000-0000-000075A20000}"/>
    <cellStyle name="Normal 2 4 3 3 5" xfId="41594" xr:uid="{00000000-0005-0000-0000-000076A20000}"/>
    <cellStyle name="Normal 2 4 3 3 6" xfId="41595" xr:uid="{00000000-0005-0000-0000-000077A20000}"/>
    <cellStyle name="Normal 2 4 3 4" xfId="41596" xr:uid="{00000000-0005-0000-0000-000078A20000}"/>
    <cellStyle name="Normal 2 4 3 4 2" xfId="41597" xr:uid="{00000000-0005-0000-0000-000079A20000}"/>
    <cellStyle name="Normal 2 4 3 4 2 2" xfId="41598" xr:uid="{00000000-0005-0000-0000-00007AA20000}"/>
    <cellStyle name="Normal 2 4 3 4 2 2 2" xfId="41599" xr:uid="{00000000-0005-0000-0000-00007BA20000}"/>
    <cellStyle name="Normal 2 4 3 4 2 3" xfId="41600" xr:uid="{00000000-0005-0000-0000-00007CA20000}"/>
    <cellStyle name="Normal 2 4 3 4 2 4" xfId="41601" xr:uid="{00000000-0005-0000-0000-00007DA20000}"/>
    <cellStyle name="Normal 2 4 3 4 3" xfId="41602" xr:uid="{00000000-0005-0000-0000-00007EA20000}"/>
    <cellStyle name="Normal 2 4 3 4 3 2" xfId="41603" xr:uid="{00000000-0005-0000-0000-00007FA20000}"/>
    <cellStyle name="Normal 2 4 3 4 3 2 2" xfId="41604" xr:uid="{00000000-0005-0000-0000-000080A20000}"/>
    <cellStyle name="Normal 2 4 3 4 3 3" xfId="41605" xr:uid="{00000000-0005-0000-0000-000081A20000}"/>
    <cellStyle name="Normal 2 4 3 4 3 4" xfId="41606" xr:uid="{00000000-0005-0000-0000-000082A20000}"/>
    <cellStyle name="Normal 2 4 3 4 4" xfId="41607" xr:uid="{00000000-0005-0000-0000-000083A20000}"/>
    <cellStyle name="Normal 2 4 3 4 4 2" xfId="41608" xr:uid="{00000000-0005-0000-0000-000084A20000}"/>
    <cellStyle name="Normal 2 4 3 4 5" xfId="41609" xr:uid="{00000000-0005-0000-0000-000085A20000}"/>
    <cellStyle name="Normal 2 4 3 4 6" xfId="41610" xr:uid="{00000000-0005-0000-0000-000086A20000}"/>
    <cellStyle name="Normal 2 4 3 5" xfId="41611" xr:uid="{00000000-0005-0000-0000-000087A20000}"/>
    <cellStyle name="Normal 2 4 3 5 2" xfId="41612" xr:uid="{00000000-0005-0000-0000-000088A20000}"/>
    <cellStyle name="Normal 2 4 3 5 2 2" xfId="41613" xr:uid="{00000000-0005-0000-0000-000089A20000}"/>
    <cellStyle name="Normal 2 4 3 5 2 2 2" xfId="41614" xr:uid="{00000000-0005-0000-0000-00008AA20000}"/>
    <cellStyle name="Normal 2 4 3 5 2 3" xfId="41615" xr:uid="{00000000-0005-0000-0000-00008BA20000}"/>
    <cellStyle name="Normal 2 4 3 5 2 4" xfId="41616" xr:uid="{00000000-0005-0000-0000-00008CA20000}"/>
    <cellStyle name="Normal 2 4 3 5 3" xfId="41617" xr:uid="{00000000-0005-0000-0000-00008DA20000}"/>
    <cellStyle name="Normal 2 4 3 5 3 2" xfId="41618" xr:uid="{00000000-0005-0000-0000-00008EA20000}"/>
    <cellStyle name="Normal 2 4 3 5 3 2 2" xfId="41619" xr:uid="{00000000-0005-0000-0000-00008FA20000}"/>
    <cellStyle name="Normal 2 4 3 5 3 3" xfId="41620" xr:uid="{00000000-0005-0000-0000-000090A20000}"/>
    <cellStyle name="Normal 2 4 3 5 3 4" xfId="41621" xr:uid="{00000000-0005-0000-0000-000091A20000}"/>
    <cellStyle name="Normal 2 4 3 5 4" xfId="41622" xr:uid="{00000000-0005-0000-0000-000092A20000}"/>
    <cellStyle name="Normal 2 4 3 5 4 2" xfId="41623" xr:uid="{00000000-0005-0000-0000-000093A20000}"/>
    <cellStyle name="Normal 2 4 3 5 5" xfId="41624" xr:uid="{00000000-0005-0000-0000-000094A20000}"/>
    <cellStyle name="Normal 2 4 3 5 6" xfId="41625" xr:uid="{00000000-0005-0000-0000-000095A20000}"/>
    <cellStyle name="Normal 2 4 3 6" xfId="41626" xr:uid="{00000000-0005-0000-0000-000096A20000}"/>
    <cellStyle name="Normal 2 4 3 6 2" xfId="41627" xr:uid="{00000000-0005-0000-0000-000097A20000}"/>
    <cellStyle name="Normal 2 4 3 6 2 2" xfId="41628" xr:uid="{00000000-0005-0000-0000-000098A20000}"/>
    <cellStyle name="Normal 2 4 3 6 2 2 2" xfId="41629" xr:uid="{00000000-0005-0000-0000-000099A20000}"/>
    <cellStyle name="Normal 2 4 3 6 2 3" xfId="41630" xr:uid="{00000000-0005-0000-0000-00009AA20000}"/>
    <cellStyle name="Normal 2 4 3 6 2 4" xfId="41631" xr:uid="{00000000-0005-0000-0000-00009BA20000}"/>
    <cellStyle name="Normal 2 4 3 6 3" xfId="41632" xr:uid="{00000000-0005-0000-0000-00009CA20000}"/>
    <cellStyle name="Normal 2 4 3 6 3 2" xfId="41633" xr:uid="{00000000-0005-0000-0000-00009DA20000}"/>
    <cellStyle name="Normal 2 4 3 6 3 2 2" xfId="41634" xr:uid="{00000000-0005-0000-0000-00009EA20000}"/>
    <cellStyle name="Normal 2 4 3 6 3 3" xfId="41635" xr:uid="{00000000-0005-0000-0000-00009FA20000}"/>
    <cellStyle name="Normal 2 4 3 6 3 4" xfId="41636" xr:uid="{00000000-0005-0000-0000-0000A0A20000}"/>
    <cellStyle name="Normal 2 4 3 6 4" xfId="41637" xr:uid="{00000000-0005-0000-0000-0000A1A20000}"/>
    <cellStyle name="Normal 2 4 3 6 4 2" xfId="41638" xr:uid="{00000000-0005-0000-0000-0000A2A20000}"/>
    <cellStyle name="Normal 2 4 3 6 5" xfId="41639" xr:uid="{00000000-0005-0000-0000-0000A3A20000}"/>
    <cellStyle name="Normal 2 4 3 6 6" xfId="41640" xr:uid="{00000000-0005-0000-0000-0000A4A20000}"/>
    <cellStyle name="Normal 2 4 3 7" xfId="41641" xr:uid="{00000000-0005-0000-0000-0000A5A20000}"/>
    <cellStyle name="Normal 2 4 3 7 2" xfId="41642" xr:uid="{00000000-0005-0000-0000-0000A6A20000}"/>
    <cellStyle name="Normal 2 4 3 7 2 2" xfId="41643" xr:uid="{00000000-0005-0000-0000-0000A7A20000}"/>
    <cellStyle name="Normal 2 4 3 7 2 2 2" xfId="41644" xr:uid="{00000000-0005-0000-0000-0000A8A20000}"/>
    <cellStyle name="Normal 2 4 3 7 2 3" xfId="41645" xr:uid="{00000000-0005-0000-0000-0000A9A20000}"/>
    <cellStyle name="Normal 2 4 3 7 2 4" xfId="41646" xr:uid="{00000000-0005-0000-0000-0000AAA20000}"/>
    <cellStyle name="Normal 2 4 3 7 3" xfId="41647" xr:uid="{00000000-0005-0000-0000-0000ABA20000}"/>
    <cellStyle name="Normal 2 4 3 7 3 2" xfId="41648" xr:uid="{00000000-0005-0000-0000-0000ACA20000}"/>
    <cellStyle name="Normal 2 4 3 7 3 2 2" xfId="41649" xr:uid="{00000000-0005-0000-0000-0000ADA20000}"/>
    <cellStyle name="Normal 2 4 3 7 3 3" xfId="41650" xr:uid="{00000000-0005-0000-0000-0000AEA20000}"/>
    <cellStyle name="Normal 2 4 3 7 3 4" xfId="41651" xr:uid="{00000000-0005-0000-0000-0000AFA20000}"/>
    <cellStyle name="Normal 2 4 3 7 4" xfId="41652" xr:uid="{00000000-0005-0000-0000-0000B0A20000}"/>
    <cellStyle name="Normal 2 4 3 7 4 2" xfId="41653" xr:uid="{00000000-0005-0000-0000-0000B1A20000}"/>
    <cellStyle name="Normal 2 4 3 7 5" xfId="41654" xr:uid="{00000000-0005-0000-0000-0000B2A20000}"/>
    <cellStyle name="Normal 2 4 3 7 6" xfId="41655" xr:uid="{00000000-0005-0000-0000-0000B3A20000}"/>
    <cellStyle name="Normal 2 4 3 8" xfId="41656" xr:uid="{00000000-0005-0000-0000-0000B4A20000}"/>
    <cellStyle name="Normal 2 4 3 8 2" xfId="41657" xr:uid="{00000000-0005-0000-0000-0000B5A20000}"/>
    <cellStyle name="Normal 2 4 3 8 2 2" xfId="41658" xr:uid="{00000000-0005-0000-0000-0000B6A20000}"/>
    <cellStyle name="Normal 2 4 3 8 3" xfId="41659" xr:uid="{00000000-0005-0000-0000-0000B7A20000}"/>
    <cellStyle name="Normal 2 4 3 8 4" xfId="41660" xr:uid="{00000000-0005-0000-0000-0000B8A20000}"/>
    <cellStyle name="Normal 2 4 3 9" xfId="41661" xr:uid="{00000000-0005-0000-0000-0000B9A20000}"/>
    <cellStyle name="Normal 2 4 3 9 2" xfId="41662" xr:uid="{00000000-0005-0000-0000-0000BAA20000}"/>
    <cellStyle name="Normal 2 4 3 9 2 2" xfId="41663" xr:uid="{00000000-0005-0000-0000-0000BBA20000}"/>
    <cellStyle name="Normal 2 4 3 9 3" xfId="41664" xr:uid="{00000000-0005-0000-0000-0000BCA20000}"/>
    <cellStyle name="Normal 2 4 3 9 4" xfId="41665" xr:uid="{00000000-0005-0000-0000-0000BDA20000}"/>
    <cellStyle name="Normal 2 4 3_8760 to TOD Calc_Template" xfId="41666" xr:uid="{00000000-0005-0000-0000-0000BEA20000}"/>
    <cellStyle name="Normal 2 4 4" xfId="41667" xr:uid="{00000000-0005-0000-0000-0000BFA20000}"/>
    <cellStyle name="Normal 2 4 4 2" xfId="41668" xr:uid="{00000000-0005-0000-0000-0000C0A20000}"/>
    <cellStyle name="Normal 2 4 4 2 2" xfId="41669" xr:uid="{00000000-0005-0000-0000-0000C1A20000}"/>
    <cellStyle name="Normal 2 4 4 2 2 2" xfId="41670" xr:uid="{00000000-0005-0000-0000-0000C2A20000}"/>
    <cellStyle name="Normal 2 4 4 2 2 2 2" xfId="41671" xr:uid="{00000000-0005-0000-0000-0000C3A20000}"/>
    <cellStyle name="Normal 2 4 4 2 2 3" xfId="41672" xr:uid="{00000000-0005-0000-0000-0000C4A20000}"/>
    <cellStyle name="Normal 2 4 4 2 2 4" xfId="41673" xr:uid="{00000000-0005-0000-0000-0000C5A20000}"/>
    <cellStyle name="Normal 2 4 4 2 3" xfId="41674" xr:uid="{00000000-0005-0000-0000-0000C6A20000}"/>
    <cellStyle name="Normal 2 4 4 2 3 2" xfId="41675" xr:uid="{00000000-0005-0000-0000-0000C7A20000}"/>
    <cellStyle name="Normal 2 4 4 2 3 2 2" xfId="41676" xr:uid="{00000000-0005-0000-0000-0000C8A20000}"/>
    <cellStyle name="Normal 2 4 4 2 3 3" xfId="41677" xr:uid="{00000000-0005-0000-0000-0000C9A20000}"/>
    <cellStyle name="Normal 2 4 4 2 3 4" xfId="41678" xr:uid="{00000000-0005-0000-0000-0000CAA20000}"/>
    <cellStyle name="Normal 2 4 4 2 4" xfId="41679" xr:uid="{00000000-0005-0000-0000-0000CBA20000}"/>
    <cellStyle name="Normal 2 4 4 2 4 2" xfId="41680" xr:uid="{00000000-0005-0000-0000-0000CCA20000}"/>
    <cellStyle name="Normal 2 4 4 2 5" xfId="41681" xr:uid="{00000000-0005-0000-0000-0000CDA20000}"/>
    <cellStyle name="Normal 2 4 4 2 6" xfId="41682" xr:uid="{00000000-0005-0000-0000-0000CEA20000}"/>
    <cellStyle name="Normal 2 4 4 3" xfId="41683" xr:uid="{00000000-0005-0000-0000-0000CFA20000}"/>
    <cellStyle name="Normal 2 4 4 3 2" xfId="41684" xr:uid="{00000000-0005-0000-0000-0000D0A20000}"/>
    <cellStyle name="Normal 2 4 4 3 2 2" xfId="41685" xr:uid="{00000000-0005-0000-0000-0000D1A20000}"/>
    <cellStyle name="Normal 2 4 4 3 3" xfId="41686" xr:uid="{00000000-0005-0000-0000-0000D2A20000}"/>
    <cellStyle name="Normal 2 4 4 3 4" xfId="41687" xr:uid="{00000000-0005-0000-0000-0000D3A20000}"/>
    <cellStyle name="Normal 2 4 4 4" xfId="41688" xr:uid="{00000000-0005-0000-0000-0000D4A20000}"/>
    <cellStyle name="Normal 2 4 4 4 2" xfId="41689" xr:uid="{00000000-0005-0000-0000-0000D5A20000}"/>
    <cellStyle name="Normal 2 4 4 4 2 2" xfId="41690" xr:uid="{00000000-0005-0000-0000-0000D6A20000}"/>
    <cellStyle name="Normal 2 4 4 4 3" xfId="41691" xr:uid="{00000000-0005-0000-0000-0000D7A20000}"/>
    <cellStyle name="Normal 2 4 4 4 4" xfId="41692" xr:uid="{00000000-0005-0000-0000-0000D8A20000}"/>
    <cellStyle name="Normal 2 4 4 5" xfId="41693" xr:uid="{00000000-0005-0000-0000-0000D9A20000}"/>
    <cellStyle name="Normal 2 4 4 5 2" xfId="41694" xr:uid="{00000000-0005-0000-0000-0000DAA20000}"/>
    <cellStyle name="Normal 2 4 4 6" xfId="41695" xr:uid="{00000000-0005-0000-0000-0000DBA20000}"/>
    <cellStyle name="Normal 2 4 4 7" xfId="41696" xr:uid="{00000000-0005-0000-0000-0000DCA20000}"/>
    <cellStyle name="Normal 2 4 4 8" xfId="41697" xr:uid="{00000000-0005-0000-0000-0000DDA20000}"/>
    <cellStyle name="Normal 2 4 5" xfId="41698" xr:uid="{00000000-0005-0000-0000-0000DEA20000}"/>
    <cellStyle name="Normal 2 4 5 2" xfId="41699" xr:uid="{00000000-0005-0000-0000-0000DFA20000}"/>
    <cellStyle name="Normal 2 4 6" xfId="41700" xr:uid="{00000000-0005-0000-0000-0000E0A20000}"/>
    <cellStyle name="Normal 2 4 7" xfId="41701" xr:uid="{00000000-0005-0000-0000-0000E1A20000}"/>
    <cellStyle name="Normal 2 4 8" xfId="41702" xr:uid="{00000000-0005-0000-0000-0000E2A20000}"/>
    <cellStyle name="Normal 2 4 9" xfId="41703" xr:uid="{00000000-0005-0000-0000-0000E3A20000}"/>
    <cellStyle name="Normal 2 4_Acct Review Master" xfId="41704" xr:uid="{00000000-0005-0000-0000-0000E4A20000}"/>
    <cellStyle name="Normal 2 40" xfId="41705" xr:uid="{00000000-0005-0000-0000-0000E5A20000}"/>
    <cellStyle name="Normal 2 41" xfId="41706" xr:uid="{00000000-0005-0000-0000-0000E6A20000}"/>
    <cellStyle name="Normal 2 42" xfId="41707" xr:uid="{00000000-0005-0000-0000-0000E7A20000}"/>
    <cellStyle name="Normal 2 43" xfId="41708" xr:uid="{00000000-0005-0000-0000-0000E8A20000}"/>
    <cellStyle name="Normal 2 44" xfId="41709" xr:uid="{00000000-0005-0000-0000-0000E9A20000}"/>
    <cellStyle name="Normal 2 45" xfId="41710" xr:uid="{00000000-0005-0000-0000-0000EAA20000}"/>
    <cellStyle name="Normal 2 46" xfId="41711" xr:uid="{00000000-0005-0000-0000-0000EBA20000}"/>
    <cellStyle name="Normal 2 47" xfId="41712" xr:uid="{00000000-0005-0000-0000-0000ECA20000}"/>
    <cellStyle name="Normal 2 48" xfId="41713" xr:uid="{00000000-0005-0000-0000-0000EDA20000}"/>
    <cellStyle name="Normal 2 49" xfId="41714" xr:uid="{00000000-0005-0000-0000-0000EEA20000}"/>
    <cellStyle name="Normal 2 5" xfId="41715" xr:uid="{00000000-0005-0000-0000-0000EFA20000}"/>
    <cellStyle name="Normal 2 5 10" xfId="41716" xr:uid="{00000000-0005-0000-0000-0000F0A20000}"/>
    <cellStyle name="Normal 2 5 11" xfId="41717" xr:uid="{00000000-0005-0000-0000-0000F1A20000}"/>
    <cellStyle name="Normal 2 5 11 2" xfId="41718" xr:uid="{00000000-0005-0000-0000-0000F2A20000}"/>
    <cellStyle name="Normal 2 5 11 2 2" xfId="41719" xr:uid="{00000000-0005-0000-0000-0000F3A20000}"/>
    <cellStyle name="Normal 2 5 11 3" xfId="41720" xr:uid="{00000000-0005-0000-0000-0000F4A20000}"/>
    <cellStyle name="Normal 2 5 11 4" xfId="41721" xr:uid="{00000000-0005-0000-0000-0000F5A20000}"/>
    <cellStyle name="Normal 2 5 12" xfId="41722" xr:uid="{00000000-0005-0000-0000-0000F6A20000}"/>
    <cellStyle name="Normal 2 5 12 2" xfId="41723" xr:uid="{00000000-0005-0000-0000-0000F7A20000}"/>
    <cellStyle name="Normal 2 5 12 2 2" xfId="41724" xr:uid="{00000000-0005-0000-0000-0000F8A20000}"/>
    <cellStyle name="Normal 2 5 12 3" xfId="41725" xr:uid="{00000000-0005-0000-0000-0000F9A20000}"/>
    <cellStyle name="Normal 2 5 12 4" xfId="41726" xr:uid="{00000000-0005-0000-0000-0000FAA20000}"/>
    <cellStyle name="Normal 2 5 13" xfId="41727" xr:uid="{00000000-0005-0000-0000-0000FBA20000}"/>
    <cellStyle name="Normal 2 5 13 2" xfId="41728" xr:uid="{00000000-0005-0000-0000-0000FCA20000}"/>
    <cellStyle name="Normal 2 5 14" xfId="41729" xr:uid="{00000000-0005-0000-0000-0000FDA20000}"/>
    <cellStyle name="Normal 2 5 15" xfId="41730" xr:uid="{00000000-0005-0000-0000-0000FEA20000}"/>
    <cellStyle name="Normal 2 5 16" xfId="41731" xr:uid="{00000000-0005-0000-0000-0000FFA20000}"/>
    <cellStyle name="Normal 2 5 17" xfId="41732" xr:uid="{00000000-0005-0000-0000-000000A30000}"/>
    <cellStyle name="Normal 2 5 18" xfId="41733" xr:uid="{00000000-0005-0000-0000-000001A30000}"/>
    <cellStyle name="Normal 2 5 19" xfId="41734" xr:uid="{00000000-0005-0000-0000-000002A30000}"/>
    <cellStyle name="Normal 2 5 2" xfId="41735" xr:uid="{00000000-0005-0000-0000-000003A30000}"/>
    <cellStyle name="Normal 2 5 2 10" xfId="41736" xr:uid="{00000000-0005-0000-0000-000004A30000}"/>
    <cellStyle name="Normal 2 5 2 10 2" xfId="41737" xr:uid="{00000000-0005-0000-0000-000005A30000}"/>
    <cellStyle name="Normal 2 5 2 11" xfId="41738" xr:uid="{00000000-0005-0000-0000-000006A30000}"/>
    <cellStyle name="Normal 2 5 2 12" xfId="41739" xr:uid="{00000000-0005-0000-0000-000007A30000}"/>
    <cellStyle name="Normal 2 5 2 13" xfId="41740" xr:uid="{00000000-0005-0000-0000-000008A30000}"/>
    <cellStyle name="Normal 2 5 2 2" xfId="41741" xr:uid="{00000000-0005-0000-0000-000009A30000}"/>
    <cellStyle name="Normal 2 5 2 2 10" xfId="41742" xr:uid="{00000000-0005-0000-0000-00000AA30000}"/>
    <cellStyle name="Normal 2 5 2 2 11" xfId="41743" xr:uid="{00000000-0005-0000-0000-00000BA30000}"/>
    <cellStyle name="Normal 2 5 2 2 2" xfId="41744" xr:uid="{00000000-0005-0000-0000-00000CA30000}"/>
    <cellStyle name="Normal 2 5 2 2 2 2" xfId="41745" xr:uid="{00000000-0005-0000-0000-00000DA30000}"/>
    <cellStyle name="Normal 2 5 2 2 2 2 2" xfId="41746" xr:uid="{00000000-0005-0000-0000-00000EA30000}"/>
    <cellStyle name="Normal 2 5 2 2 2 2 2 2" xfId="41747" xr:uid="{00000000-0005-0000-0000-00000FA30000}"/>
    <cellStyle name="Normal 2 5 2 2 2 2 3" xfId="41748" xr:uid="{00000000-0005-0000-0000-000010A30000}"/>
    <cellStyle name="Normal 2 5 2 2 2 2 4" xfId="41749" xr:uid="{00000000-0005-0000-0000-000011A30000}"/>
    <cellStyle name="Normal 2 5 2 2 2 3" xfId="41750" xr:uid="{00000000-0005-0000-0000-000012A30000}"/>
    <cellStyle name="Normal 2 5 2 2 2 3 2" xfId="41751" xr:uid="{00000000-0005-0000-0000-000013A30000}"/>
    <cellStyle name="Normal 2 5 2 2 2 3 2 2" xfId="41752" xr:uid="{00000000-0005-0000-0000-000014A30000}"/>
    <cellStyle name="Normal 2 5 2 2 2 3 3" xfId="41753" xr:uid="{00000000-0005-0000-0000-000015A30000}"/>
    <cellStyle name="Normal 2 5 2 2 2 3 4" xfId="41754" xr:uid="{00000000-0005-0000-0000-000016A30000}"/>
    <cellStyle name="Normal 2 5 2 2 2 4" xfId="41755" xr:uid="{00000000-0005-0000-0000-000017A30000}"/>
    <cellStyle name="Normal 2 5 2 2 2 4 2" xfId="41756" xr:uid="{00000000-0005-0000-0000-000018A30000}"/>
    <cellStyle name="Normal 2 5 2 2 2 5" xfId="41757" xr:uid="{00000000-0005-0000-0000-000019A30000}"/>
    <cellStyle name="Normal 2 5 2 2 2 6" xfId="41758" xr:uid="{00000000-0005-0000-0000-00001AA30000}"/>
    <cellStyle name="Normal 2 5 2 2 3" xfId="41759" xr:uid="{00000000-0005-0000-0000-00001BA30000}"/>
    <cellStyle name="Normal 2 5 2 2 3 2" xfId="41760" xr:uid="{00000000-0005-0000-0000-00001CA30000}"/>
    <cellStyle name="Normal 2 5 2 2 3 2 2" xfId="41761" xr:uid="{00000000-0005-0000-0000-00001DA30000}"/>
    <cellStyle name="Normal 2 5 2 2 3 2 2 2" xfId="41762" xr:uid="{00000000-0005-0000-0000-00001EA30000}"/>
    <cellStyle name="Normal 2 5 2 2 3 2 3" xfId="41763" xr:uid="{00000000-0005-0000-0000-00001FA30000}"/>
    <cellStyle name="Normal 2 5 2 2 3 2 4" xfId="41764" xr:uid="{00000000-0005-0000-0000-000020A30000}"/>
    <cellStyle name="Normal 2 5 2 2 3 3" xfId="41765" xr:uid="{00000000-0005-0000-0000-000021A30000}"/>
    <cellStyle name="Normal 2 5 2 2 3 3 2" xfId="41766" xr:uid="{00000000-0005-0000-0000-000022A30000}"/>
    <cellStyle name="Normal 2 5 2 2 3 3 2 2" xfId="41767" xr:uid="{00000000-0005-0000-0000-000023A30000}"/>
    <cellStyle name="Normal 2 5 2 2 3 3 3" xfId="41768" xr:uid="{00000000-0005-0000-0000-000024A30000}"/>
    <cellStyle name="Normal 2 5 2 2 3 3 4" xfId="41769" xr:uid="{00000000-0005-0000-0000-000025A30000}"/>
    <cellStyle name="Normal 2 5 2 2 3 4" xfId="41770" xr:uid="{00000000-0005-0000-0000-000026A30000}"/>
    <cellStyle name="Normal 2 5 2 2 3 4 2" xfId="41771" xr:uid="{00000000-0005-0000-0000-000027A30000}"/>
    <cellStyle name="Normal 2 5 2 2 3 5" xfId="41772" xr:uid="{00000000-0005-0000-0000-000028A30000}"/>
    <cellStyle name="Normal 2 5 2 2 3 6" xfId="41773" xr:uid="{00000000-0005-0000-0000-000029A30000}"/>
    <cellStyle name="Normal 2 5 2 2 4" xfId="41774" xr:uid="{00000000-0005-0000-0000-00002AA30000}"/>
    <cellStyle name="Normal 2 5 2 2 4 2" xfId="41775" xr:uid="{00000000-0005-0000-0000-00002BA30000}"/>
    <cellStyle name="Normal 2 5 2 2 4 2 2" xfId="41776" xr:uid="{00000000-0005-0000-0000-00002CA30000}"/>
    <cellStyle name="Normal 2 5 2 2 4 2 2 2" xfId="41777" xr:uid="{00000000-0005-0000-0000-00002DA30000}"/>
    <cellStyle name="Normal 2 5 2 2 4 2 3" xfId="41778" xr:uid="{00000000-0005-0000-0000-00002EA30000}"/>
    <cellStyle name="Normal 2 5 2 2 4 2 4" xfId="41779" xr:uid="{00000000-0005-0000-0000-00002FA30000}"/>
    <cellStyle name="Normal 2 5 2 2 4 3" xfId="41780" xr:uid="{00000000-0005-0000-0000-000030A30000}"/>
    <cellStyle name="Normal 2 5 2 2 4 3 2" xfId="41781" xr:uid="{00000000-0005-0000-0000-000031A30000}"/>
    <cellStyle name="Normal 2 5 2 2 4 3 2 2" xfId="41782" xr:uid="{00000000-0005-0000-0000-000032A30000}"/>
    <cellStyle name="Normal 2 5 2 2 4 3 3" xfId="41783" xr:uid="{00000000-0005-0000-0000-000033A30000}"/>
    <cellStyle name="Normal 2 5 2 2 4 3 4" xfId="41784" xr:uid="{00000000-0005-0000-0000-000034A30000}"/>
    <cellStyle name="Normal 2 5 2 2 4 4" xfId="41785" xr:uid="{00000000-0005-0000-0000-000035A30000}"/>
    <cellStyle name="Normal 2 5 2 2 4 4 2" xfId="41786" xr:uid="{00000000-0005-0000-0000-000036A30000}"/>
    <cellStyle name="Normal 2 5 2 2 4 5" xfId="41787" xr:uid="{00000000-0005-0000-0000-000037A30000}"/>
    <cellStyle name="Normal 2 5 2 2 4 6" xfId="41788" xr:uid="{00000000-0005-0000-0000-000038A30000}"/>
    <cellStyle name="Normal 2 5 2 2 5" xfId="41789" xr:uid="{00000000-0005-0000-0000-000039A30000}"/>
    <cellStyle name="Normal 2 5 2 2 5 2" xfId="41790" xr:uid="{00000000-0005-0000-0000-00003AA30000}"/>
    <cellStyle name="Normal 2 5 2 2 5 2 2" xfId="41791" xr:uid="{00000000-0005-0000-0000-00003BA30000}"/>
    <cellStyle name="Normal 2 5 2 2 5 2 2 2" xfId="41792" xr:uid="{00000000-0005-0000-0000-00003CA30000}"/>
    <cellStyle name="Normal 2 5 2 2 5 2 3" xfId="41793" xr:uid="{00000000-0005-0000-0000-00003DA30000}"/>
    <cellStyle name="Normal 2 5 2 2 5 2 4" xfId="41794" xr:uid="{00000000-0005-0000-0000-00003EA30000}"/>
    <cellStyle name="Normal 2 5 2 2 5 3" xfId="41795" xr:uid="{00000000-0005-0000-0000-00003FA30000}"/>
    <cellStyle name="Normal 2 5 2 2 5 3 2" xfId="41796" xr:uid="{00000000-0005-0000-0000-000040A30000}"/>
    <cellStyle name="Normal 2 5 2 2 5 3 2 2" xfId="41797" xr:uid="{00000000-0005-0000-0000-000041A30000}"/>
    <cellStyle name="Normal 2 5 2 2 5 3 3" xfId="41798" xr:uid="{00000000-0005-0000-0000-000042A30000}"/>
    <cellStyle name="Normal 2 5 2 2 5 3 4" xfId="41799" xr:uid="{00000000-0005-0000-0000-000043A30000}"/>
    <cellStyle name="Normal 2 5 2 2 5 4" xfId="41800" xr:uid="{00000000-0005-0000-0000-000044A30000}"/>
    <cellStyle name="Normal 2 5 2 2 5 4 2" xfId="41801" xr:uid="{00000000-0005-0000-0000-000045A30000}"/>
    <cellStyle name="Normal 2 5 2 2 5 5" xfId="41802" xr:uid="{00000000-0005-0000-0000-000046A30000}"/>
    <cellStyle name="Normal 2 5 2 2 5 6" xfId="41803" xr:uid="{00000000-0005-0000-0000-000047A30000}"/>
    <cellStyle name="Normal 2 5 2 2 6" xfId="41804" xr:uid="{00000000-0005-0000-0000-000048A30000}"/>
    <cellStyle name="Normal 2 5 2 2 6 2" xfId="41805" xr:uid="{00000000-0005-0000-0000-000049A30000}"/>
    <cellStyle name="Normal 2 5 2 2 6 2 2" xfId="41806" xr:uid="{00000000-0005-0000-0000-00004AA30000}"/>
    <cellStyle name="Normal 2 5 2 2 6 2 2 2" xfId="41807" xr:uid="{00000000-0005-0000-0000-00004BA30000}"/>
    <cellStyle name="Normal 2 5 2 2 6 2 3" xfId="41808" xr:uid="{00000000-0005-0000-0000-00004CA30000}"/>
    <cellStyle name="Normal 2 5 2 2 6 2 4" xfId="41809" xr:uid="{00000000-0005-0000-0000-00004DA30000}"/>
    <cellStyle name="Normal 2 5 2 2 6 3" xfId="41810" xr:uid="{00000000-0005-0000-0000-00004EA30000}"/>
    <cellStyle name="Normal 2 5 2 2 6 3 2" xfId="41811" xr:uid="{00000000-0005-0000-0000-00004FA30000}"/>
    <cellStyle name="Normal 2 5 2 2 6 3 2 2" xfId="41812" xr:uid="{00000000-0005-0000-0000-000050A30000}"/>
    <cellStyle name="Normal 2 5 2 2 6 3 3" xfId="41813" xr:uid="{00000000-0005-0000-0000-000051A30000}"/>
    <cellStyle name="Normal 2 5 2 2 6 3 4" xfId="41814" xr:uid="{00000000-0005-0000-0000-000052A30000}"/>
    <cellStyle name="Normal 2 5 2 2 6 4" xfId="41815" xr:uid="{00000000-0005-0000-0000-000053A30000}"/>
    <cellStyle name="Normal 2 5 2 2 6 4 2" xfId="41816" xr:uid="{00000000-0005-0000-0000-000054A30000}"/>
    <cellStyle name="Normal 2 5 2 2 6 5" xfId="41817" xr:uid="{00000000-0005-0000-0000-000055A30000}"/>
    <cellStyle name="Normal 2 5 2 2 6 6" xfId="41818" xr:uid="{00000000-0005-0000-0000-000056A30000}"/>
    <cellStyle name="Normal 2 5 2 2 7" xfId="41819" xr:uid="{00000000-0005-0000-0000-000057A30000}"/>
    <cellStyle name="Normal 2 5 2 2 7 2" xfId="41820" xr:uid="{00000000-0005-0000-0000-000058A30000}"/>
    <cellStyle name="Normal 2 5 2 2 7 2 2" xfId="41821" xr:uid="{00000000-0005-0000-0000-000059A30000}"/>
    <cellStyle name="Normal 2 5 2 2 7 3" xfId="41822" xr:uid="{00000000-0005-0000-0000-00005AA30000}"/>
    <cellStyle name="Normal 2 5 2 2 7 4" xfId="41823" xr:uid="{00000000-0005-0000-0000-00005BA30000}"/>
    <cellStyle name="Normal 2 5 2 2 8" xfId="41824" xr:uid="{00000000-0005-0000-0000-00005CA30000}"/>
    <cellStyle name="Normal 2 5 2 2 8 2" xfId="41825" xr:uid="{00000000-0005-0000-0000-00005DA30000}"/>
    <cellStyle name="Normal 2 5 2 2 8 2 2" xfId="41826" xr:uid="{00000000-0005-0000-0000-00005EA30000}"/>
    <cellStyle name="Normal 2 5 2 2 8 3" xfId="41827" xr:uid="{00000000-0005-0000-0000-00005FA30000}"/>
    <cellStyle name="Normal 2 5 2 2 8 4" xfId="41828" xr:uid="{00000000-0005-0000-0000-000060A30000}"/>
    <cellStyle name="Normal 2 5 2 2 9" xfId="41829" xr:uid="{00000000-0005-0000-0000-000061A30000}"/>
    <cellStyle name="Normal 2 5 2 2 9 2" xfId="41830" xr:uid="{00000000-0005-0000-0000-000062A30000}"/>
    <cellStyle name="Normal 2 5 2 2_8760 to TOD Calc_Template" xfId="41831" xr:uid="{00000000-0005-0000-0000-000063A30000}"/>
    <cellStyle name="Normal 2 5 2 3" xfId="41832" xr:uid="{00000000-0005-0000-0000-000064A30000}"/>
    <cellStyle name="Normal 2 5 2 3 2" xfId="41833" xr:uid="{00000000-0005-0000-0000-000065A30000}"/>
    <cellStyle name="Normal 2 5 2 3 2 2" xfId="41834" xr:uid="{00000000-0005-0000-0000-000066A30000}"/>
    <cellStyle name="Normal 2 5 2 3 2 2 2" xfId="41835" xr:uid="{00000000-0005-0000-0000-000067A30000}"/>
    <cellStyle name="Normal 2 5 2 3 2 3" xfId="41836" xr:uid="{00000000-0005-0000-0000-000068A30000}"/>
    <cellStyle name="Normal 2 5 2 3 2 4" xfId="41837" xr:uid="{00000000-0005-0000-0000-000069A30000}"/>
    <cellStyle name="Normal 2 5 2 3 3" xfId="41838" xr:uid="{00000000-0005-0000-0000-00006AA30000}"/>
    <cellStyle name="Normal 2 5 2 3 3 2" xfId="41839" xr:uid="{00000000-0005-0000-0000-00006BA30000}"/>
    <cellStyle name="Normal 2 5 2 3 3 2 2" xfId="41840" xr:uid="{00000000-0005-0000-0000-00006CA30000}"/>
    <cellStyle name="Normal 2 5 2 3 3 3" xfId="41841" xr:uid="{00000000-0005-0000-0000-00006DA30000}"/>
    <cellStyle name="Normal 2 5 2 3 3 4" xfId="41842" xr:uid="{00000000-0005-0000-0000-00006EA30000}"/>
    <cellStyle name="Normal 2 5 2 3 4" xfId="41843" xr:uid="{00000000-0005-0000-0000-00006FA30000}"/>
    <cellStyle name="Normal 2 5 2 3 4 2" xfId="41844" xr:uid="{00000000-0005-0000-0000-000070A30000}"/>
    <cellStyle name="Normal 2 5 2 3 5" xfId="41845" xr:uid="{00000000-0005-0000-0000-000071A30000}"/>
    <cellStyle name="Normal 2 5 2 3 6" xfId="41846" xr:uid="{00000000-0005-0000-0000-000072A30000}"/>
    <cellStyle name="Normal 2 5 2 4" xfId="41847" xr:uid="{00000000-0005-0000-0000-000073A30000}"/>
    <cellStyle name="Normal 2 5 2 4 2" xfId="41848" xr:uid="{00000000-0005-0000-0000-000074A30000}"/>
    <cellStyle name="Normal 2 5 2 4 2 2" xfId="41849" xr:uid="{00000000-0005-0000-0000-000075A30000}"/>
    <cellStyle name="Normal 2 5 2 4 2 2 2" xfId="41850" xr:uid="{00000000-0005-0000-0000-000076A30000}"/>
    <cellStyle name="Normal 2 5 2 4 2 3" xfId="41851" xr:uid="{00000000-0005-0000-0000-000077A30000}"/>
    <cellStyle name="Normal 2 5 2 4 2 4" xfId="41852" xr:uid="{00000000-0005-0000-0000-000078A30000}"/>
    <cellStyle name="Normal 2 5 2 4 3" xfId="41853" xr:uid="{00000000-0005-0000-0000-000079A30000}"/>
    <cellStyle name="Normal 2 5 2 4 3 2" xfId="41854" xr:uid="{00000000-0005-0000-0000-00007AA30000}"/>
    <cellStyle name="Normal 2 5 2 4 3 2 2" xfId="41855" xr:uid="{00000000-0005-0000-0000-00007BA30000}"/>
    <cellStyle name="Normal 2 5 2 4 3 3" xfId="41856" xr:uid="{00000000-0005-0000-0000-00007CA30000}"/>
    <cellStyle name="Normal 2 5 2 4 3 4" xfId="41857" xr:uid="{00000000-0005-0000-0000-00007DA30000}"/>
    <cellStyle name="Normal 2 5 2 4 4" xfId="41858" xr:uid="{00000000-0005-0000-0000-00007EA30000}"/>
    <cellStyle name="Normal 2 5 2 4 4 2" xfId="41859" xr:uid="{00000000-0005-0000-0000-00007FA30000}"/>
    <cellStyle name="Normal 2 5 2 4 5" xfId="41860" xr:uid="{00000000-0005-0000-0000-000080A30000}"/>
    <cellStyle name="Normal 2 5 2 4 6" xfId="41861" xr:uid="{00000000-0005-0000-0000-000081A30000}"/>
    <cellStyle name="Normal 2 5 2 5" xfId="41862" xr:uid="{00000000-0005-0000-0000-000082A30000}"/>
    <cellStyle name="Normal 2 5 2 5 2" xfId="41863" xr:uid="{00000000-0005-0000-0000-000083A30000}"/>
    <cellStyle name="Normal 2 5 2 5 2 2" xfId="41864" xr:uid="{00000000-0005-0000-0000-000084A30000}"/>
    <cellStyle name="Normal 2 5 2 5 2 2 2" xfId="41865" xr:uid="{00000000-0005-0000-0000-000085A30000}"/>
    <cellStyle name="Normal 2 5 2 5 2 3" xfId="41866" xr:uid="{00000000-0005-0000-0000-000086A30000}"/>
    <cellStyle name="Normal 2 5 2 5 2 4" xfId="41867" xr:uid="{00000000-0005-0000-0000-000087A30000}"/>
    <cellStyle name="Normal 2 5 2 5 3" xfId="41868" xr:uid="{00000000-0005-0000-0000-000088A30000}"/>
    <cellStyle name="Normal 2 5 2 5 3 2" xfId="41869" xr:uid="{00000000-0005-0000-0000-000089A30000}"/>
    <cellStyle name="Normal 2 5 2 5 3 2 2" xfId="41870" xr:uid="{00000000-0005-0000-0000-00008AA30000}"/>
    <cellStyle name="Normal 2 5 2 5 3 3" xfId="41871" xr:uid="{00000000-0005-0000-0000-00008BA30000}"/>
    <cellStyle name="Normal 2 5 2 5 3 4" xfId="41872" xr:uid="{00000000-0005-0000-0000-00008CA30000}"/>
    <cellStyle name="Normal 2 5 2 5 4" xfId="41873" xr:uid="{00000000-0005-0000-0000-00008DA30000}"/>
    <cellStyle name="Normal 2 5 2 5 4 2" xfId="41874" xr:uid="{00000000-0005-0000-0000-00008EA30000}"/>
    <cellStyle name="Normal 2 5 2 5 5" xfId="41875" xr:uid="{00000000-0005-0000-0000-00008FA30000}"/>
    <cellStyle name="Normal 2 5 2 5 6" xfId="41876" xr:uid="{00000000-0005-0000-0000-000090A30000}"/>
    <cellStyle name="Normal 2 5 2 6" xfId="41877" xr:uid="{00000000-0005-0000-0000-000091A30000}"/>
    <cellStyle name="Normal 2 5 2 6 2" xfId="41878" xr:uid="{00000000-0005-0000-0000-000092A30000}"/>
    <cellStyle name="Normal 2 5 2 6 2 2" xfId="41879" xr:uid="{00000000-0005-0000-0000-000093A30000}"/>
    <cellStyle name="Normal 2 5 2 6 2 2 2" xfId="41880" xr:uid="{00000000-0005-0000-0000-000094A30000}"/>
    <cellStyle name="Normal 2 5 2 6 2 3" xfId="41881" xr:uid="{00000000-0005-0000-0000-000095A30000}"/>
    <cellStyle name="Normal 2 5 2 6 2 4" xfId="41882" xr:uid="{00000000-0005-0000-0000-000096A30000}"/>
    <cellStyle name="Normal 2 5 2 6 3" xfId="41883" xr:uid="{00000000-0005-0000-0000-000097A30000}"/>
    <cellStyle name="Normal 2 5 2 6 3 2" xfId="41884" xr:uid="{00000000-0005-0000-0000-000098A30000}"/>
    <cellStyle name="Normal 2 5 2 6 3 2 2" xfId="41885" xr:uid="{00000000-0005-0000-0000-000099A30000}"/>
    <cellStyle name="Normal 2 5 2 6 3 3" xfId="41886" xr:uid="{00000000-0005-0000-0000-00009AA30000}"/>
    <cellStyle name="Normal 2 5 2 6 3 4" xfId="41887" xr:uid="{00000000-0005-0000-0000-00009BA30000}"/>
    <cellStyle name="Normal 2 5 2 6 4" xfId="41888" xr:uid="{00000000-0005-0000-0000-00009CA30000}"/>
    <cellStyle name="Normal 2 5 2 6 4 2" xfId="41889" xr:uid="{00000000-0005-0000-0000-00009DA30000}"/>
    <cellStyle name="Normal 2 5 2 6 5" xfId="41890" xr:uid="{00000000-0005-0000-0000-00009EA30000}"/>
    <cellStyle name="Normal 2 5 2 6 6" xfId="41891" xr:uid="{00000000-0005-0000-0000-00009FA30000}"/>
    <cellStyle name="Normal 2 5 2 7" xfId="41892" xr:uid="{00000000-0005-0000-0000-0000A0A30000}"/>
    <cellStyle name="Normal 2 5 2 7 2" xfId="41893" xr:uid="{00000000-0005-0000-0000-0000A1A30000}"/>
    <cellStyle name="Normal 2 5 2 7 2 2" xfId="41894" xr:uid="{00000000-0005-0000-0000-0000A2A30000}"/>
    <cellStyle name="Normal 2 5 2 7 2 2 2" xfId="41895" xr:uid="{00000000-0005-0000-0000-0000A3A30000}"/>
    <cellStyle name="Normal 2 5 2 7 2 3" xfId="41896" xr:uid="{00000000-0005-0000-0000-0000A4A30000}"/>
    <cellStyle name="Normal 2 5 2 7 2 4" xfId="41897" xr:uid="{00000000-0005-0000-0000-0000A5A30000}"/>
    <cellStyle name="Normal 2 5 2 7 3" xfId="41898" xr:uid="{00000000-0005-0000-0000-0000A6A30000}"/>
    <cellStyle name="Normal 2 5 2 7 3 2" xfId="41899" xr:uid="{00000000-0005-0000-0000-0000A7A30000}"/>
    <cellStyle name="Normal 2 5 2 7 3 2 2" xfId="41900" xr:uid="{00000000-0005-0000-0000-0000A8A30000}"/>
    <cellStyle name="Normal 2 5 2 7 3 3" xfId="41901" xr:uid="{00000000-0005-0000-0000-0000A9A30000}"/>
    <cellStyle name="Normal 2 5 2 7 3 4" xfId="41902" xr:uid="{00000000-0005-0000-0000-0000AAA30000}"/>
    <cellStyle name="Normal 2 5 2 7 4" xfId="41903" xr:uid="{00000000-0005-0000-0000-0000ABA30000}"/>
    <cellStyle name="Normal 2 5 2 7 4 2" xfId="41904" xr:uid="{00000000-0005-0000-0000-0000ACA30000}"/>
    <cellStyle name="Normal 2 5 2 7 5" xfId="41905" xr:uid="{00000000-0005-0000-0000-0000ADA30000}"/>
    <cellStyle name="Normal 2 5 2 7 6" xfId="41906" xr:uid="{00000000-0005-0000-0000-0000AEA30000}"/>
    <cellStyle name="Normal 2 5 2 8" xfId="41907" xr:uid="{00000000-0005-0000-0000-0000AFA30000}"/>
    <cellStyle name="Normal 2 5 2 8 2" xfId="41908" xr:uid="{00000000-0005-0000-0000-0000B0A30000}"/>
    <cellStyle name="Normal 2 5 2 8 2 2" xfId="41909" xr:uid="{00000000-0005-0000-0000-0000B1A30000}"/>
    <cellStyle name="Normal 2 5 2 8 3" xfId="41910" xr:uid="{00000000-0005-0000-0000-0000B2A30000}"/>
    <cellStyle name="Normal 2 5 2 8 4" xfId="41911" xr:uid="{00000000-0005-0000-0000-0000B3A30000}"/>
    <cellStyle name="Normal 2 5 2 9" xfId="41912" xr:uid="{00000000-0005-0000-0000-0000B4A30000}"/>
    <cellStyle name="Normal 2 5 2 9 2" xfId="41913" xr:uid="{00000000-0005-0000-0000-0000B5A30000}"/>
    <cellStyle name="Normal 2 5 2 9 2 2" xfId="41914" xr:uid="{00000000-0005-0000-0000-0000B6A30000}"/>
    <cellStyle name="Normal 2 5 2 9 3" xfId="41915" xr:uid="{00000000-0005-0000-0000-0000B7A30000}"/>
    <cellStyle name="Normal 2 5 2 9 4" xfId="41916" xr:uid="{00000000-0005-0000-0000-0000B8A30000}"/>
    <cellStyle name="Normal 2 5 2_8760 to TOD Calc_Template" xfId="41917" xr:uid="{00000000-0005-0000-0000-0000B9A30000}"/>
    <cellStyle name="Normal 2 5 3" xfId="41918" xr:uid="{00000000-0005-0000-0000-0000BAA30000}"/>
    <cellStyle name="Normal 2 5 3 10" xfId="41919" xr:uid="{00000000-0005-0000-0000-0000BBA30000}"/>
    <cellStyle name="Normal 2 5 3 10 2" xfId="41920" xr:uid="{00000000-0005-0000-0000-0000BCA30000}"/>
    <cellStyle name="Normal 2 5 3 11" xfId="41921" xr:uid="{00000000-0005-0000-0000-0000BDA30000}"/>
    <cellStyle name="Normal 2 5 3 12" xfId="41922" xr:uid="{00000000-0005-0000-0000-0000BEA30000}"/>
    <cellStyle name="Normal 2 5 3 13" xfId="41923" xr:uid="{00000000-0005-0000-0000-0000BFA30000}"/>
    <cellStyle name="Normal 2 5 3 2" xfId="41924" xr:uid="{00000000-0005-0000-0000-0000C0A30000}"/>
    <cellStyle name="Normal 2 5 3 2 10" xfId="41925" xr:uid="{00000000-0005-0000-0000-0000C1A30000}"/>
    <cellStyle name="Normal 2 5 3 2 2" xfId="41926" xr:uid="{00000000-0005-0000-0000-0000C2A30000}"/>
    <cellStyle name="Normal 2 5 3 2 2 2" xfId="41927" xr:uid="{00000000-0005-0000-0000-0000C3A30000}"/>
    <cellStyle name="Normal 2 5 3 2 2 2 2" xfId="41928" xr:uid="{00000000-0005-0000-0000-0000C4A30000}"/>
    <cellStyle name="Normal 2 5 3 2 2 2 2 2" xfId="41929" xr:uid="{00000000-0005-0000-0000-0000C5A30000}"/>
    <cellStyle name="Normal 2 5 3 2 2 2 3" xfId="41930" xr:uid="{00000000-0005-0000-0000-0000C6A30000}"/>
    <cellStyle name="Normal 2 5 3 2 2 2 4" xfId="41931" xr:uid="{00000000-0005-0000-0000-0000C7A30000}"/>
    <cellStyle name="Normal 2 5 3 2 2 3" xfId="41932" xr:uid="{00000000-0005-0000-0000-0000C8A30000}"/>
    <cellStyle name="Normal 2 5 3 2 2 3 2" xfId="41933" xr:uid="{00000000-0005-0000-0000-0000C9A30000}"/>
    <cellStyle name="Normal 2 5 3 2 2 3 2 2" xfId="41934" xr:uid="{00000000-0005-0000-0000-0000CAA30000}"/>
    <cellStyle name="Normal 2 5 3 2 2 3 3" xfId="41935" xr:uid="{00000000-0005-0000-0000-0000CBA30000}"/>
    <cellStyle name="Normal 2 5 3 2 2 3 4" xfId="41936" xr:uid="{00000000-0005-0000-0000-0000CCA30000}"/>
    <cellStyle name="Normal 2 5 3 2 2 4" xfId="41937" xr:uid="{00000000-0005-0000-0000-0000CDA30000}"/>
    <cellStyle name="Normal 2 5 3 2 2 4 2" xfId="41938" xr:uid="{00000000-0005-0000-0000-0000CEA30000}"/>
    <cellStyle name="Normal 2 5 3 2 2 5" xfId="41939" xr:uid="{00000000-0005-0000-0000-0000CFA30000}"/>
    <cellStyle name="Normal 2 5 3 2 2 6" xfId="41940" xr:uid="{00000000-0005-0000-0000-0000D0A30000}"/>
    <cellStyle name="Normal 2 5 3 2 3" xfId="41941" xr:uid="{00000000-0005-0000-0000-0000D1A30000}"/>
    <cellStyle name="Normal 2 5 3 2 3 2" xfId="41942" xr:uid="{00000000-0005-0000-0000-0000D2A30000}"/>
    <cellStyle name="Normal 2 5 3 2 3 2 2" xfId="41943" xr:uid="{00000000-0005-0000-0000-0000D3A30000}"/>
    <cellStyle name="Normal 2 5 3 2 3 2 2 2" xfId="41944" xr:uid="{00000000-0005-0000-0000-0000D4A30000}"/>
    <cellStyle name="Normal 2 5 3 2 3 2 3" xfId="41945" xr:uid="{00000000-0005-0000-0000-0000D5A30000}"/>
    <cellStyle name="Normal 2 5 3 2 3 2 4" xfId="41946" xr:uid="{00000000-0005-0000-0000-0000D6A30000}"/>
    <cellStyle name="Normal 2 5 3 2 3 3" xfId="41947" xr:uid="{00000000-0005-0000-0000-0000D7A30000}"/>
    <cellStyle name="Normal 2 5 3 2 3 3 2" xfId="41948" xr:uid="{00000000-0005-0000-0000-0000D8A30000}"/>
    <cellStyle name="Normal 2 5 3 2 3 3 2 2" xfId="41949" xr:uid="{00000000-0005-0000-0000-0000D9A30000}"/>
    <cellStyle name="Normal 2 5 3 2 3 3 3" xfId="41950" xr:uid="{00000000-0005-0000-0000-0000DAA30000}"/>
    <cellStyle name="Normal 2 5 3 2 3 3 4" xfId="41951" xr:uid="{00000000-0005-0000-0000-0000DBA30000}"/>
    <cellStyle name="Normal 2 5 3 2 3 4" xfId="41952" xr:uid="{00000000-0005-0000-0000-0000DCA30000}"/>
    <cellStyle name="Normal 2 5 3 2 3 4 2" xfId="41953" xr:uid="{00000000-0005-0000-0000-0000DDA30000}"/>
    <cellStyle name="Normal 2 5 3 2 3 5" xfId="41954" xr:uid="{00000000-0005-0000-0000-0000DEA30000}"/>
    <cellStyle name="Normal 2 5 3 2 3 6" xfId="41955" xr:uid="{00000000-0005-0000-0000-0000DFA30000}"/>
    <cellStyle name="Normal 2 5 3 2 4" xfId="41956" xr:uid="{00000000-0005-0000-0000-0000E0A30000}"/>
    <cellStyle name="Normal 2 5 3 2 4 2" xfId="41957" xr:uid="{00000000-0005-0000-0000-0000E1A30000}"/>
    <cellStyle name="Normal 2 5 3 2 4 2 2" xfId="41958" xr:uid="{00000000-0005-0000-0000-0000E2A30000}"/>
    <cellStyle name="Normal 2 5 3 2 4 2 2 2" xfId="41959" xr:uid="{00000000-0005-0000-0000-0000E3A30000}"/>
    <cellStyle name="Normal 2 5 3 2 4 2 3" xfId="41960" xr:uid="{00000000-0005-0000-0000-0000E4A30000}"/>
    <cellStyle name="Normal 2 5 3 2 4 2 4" xfId="41961" xr:uid="{00000000-0005-0000-0000-0000E5A30000}"/>
    <cellStyle name="Normal 2 5 3 2 4 3" xfId="41962" xr:uid="{00000000-0005-0000-0000-0000E6A30000}"/>
    <cellStyle name="Normal 2 5 3 2 4 3 2" xfId="41963" xr:uid="{00000000-0005-0000-0000-0000E7A30000}"/>
    <cellStyle name="Normal 2 5 3 2 4 3 2 2" xfId="41964" xr:uid="{00000000-0005-0000-0000-0000E8A30000}"/>
    <cellStyle name="Normal 2 5 3 2 4 3 3" xfId="41965" xr:uid="{00000000-0005-0000-0000-0000E9A30000}"/>
    <cellStyle name="Normal 2 5 3 2 4 3 4" xfId="41966" xr:uid="{00000000-0005-0000-0000-0000EAA30000}"/>
    <cellStyle name="Normal 2 5 3 2 4 4" xfId="41967" xr:uid="{00000000-0005-0000-0000-0000EBA30000}"/>
    <cellStyle name="Normal 2 5 3 2 4 4 2" xfId="41968" xr:uid="{00000000-0005-0000-0000-0000ECA30000}"/>
    <cellStyle name="Normal 2 5 3 2 4 5" xfId="41969" xr:uid="{00000000-0005-0000-0000-0000EDA30000}"/>
    <cellStyle name="Normal 2 5 3 2 4 6" xfId="41970" xr:uid="{00000000-0005-0000-0000-0000EEA30000}"/>
    <cellStyle name="Normal 2 5 3 2 5" xfId="41971" xr:uid="{00000000-0005-0000-0000-0000EFA30000}"/>
    <cellStyle name="Normal 2 5 3 2 5 2" xfId="41972" xr:uid="{00000000-0005-0000-0000-0000F0A30000}"/>
    <cellStyle name="Normal 2 5 3 2 5 2 2" xfId="41973" xr:uid="{00000000-0005-0000-0000-0000F1A30000}"/>
    <cellStyle name="Normal 2 5 3 2 5 2 2 2" xfId="41974" xr:uid="{00000000-0005-0000-0000-0000F2A30000}"/>
    <cellStyle name="Normal 2 5 3 2 5 2 3" xfId="41975" xr:uid="{00000000-0005-0000-0000-0000F3A30000}"/>
    <cellStyle name="Normal 2 5 3 2 5 2 4" xfId="41976" xr:uid="{00000000-0005-0000-0000-0000F4A30000}"/>
    <cellStyle name="Normal 2 5 3 2 5 3" xfId="41977" xr:uid="{00000000-0005-0000-0000-0000F5A30000}"/>
    <cellStyle name="Normal 2 5 3 2 5 3 2" xfId="41978" xr:uid="{00000000-0005-0000-0000-0000F6A30000}"/>
    <cellStyle name="Normal 2 5 3 2 5 3 2 2" xfId="41979" xr:uid="{00000000-0005-0000-0000-0000F7A30000}"/>
    <cellStyle name="Normal 2 5 3 2 5 3 3" xfId="41980" xr:uid="{00000000-0005-0000-0000-0000F8A30000}"/>
    <cellStyle name="Normal 2 5 3 2 5 3 4" xfId="41981" xr:uid="{00000000-0005-0000-0000-0000F9A30000}"/>
    <cellStyle name="Normal 2 5 3 2 5 4" xfId="41982" xr:uid="{00000000-0005-0000-0000-0000FAA30000}"/>
    <cellStyle name="Normal 2 5 3 2 5 4 2" xfId="41983" xr:uid="{00000000-0005-0000-0000-0000FBA30000}"/>
    <cellStyle name="Normal 2 5 3 2 5 5" xfId="41984" xr:uid="{00000000-0005-0000-0000-0000FCA30000}"/>
    <cellStyle name="Normal 2 5 3 2 5 6" xfId="41985" xr:uid="{00000000-0005-0000-0000-0000FDA30000}"/>
    <cellStyle name="Normal 2 5 3 2 6" xfId="41986" xr:uid="{00000000-0005-0000-0000-0000FEA30000}"/>
    <cellStyle name="Normal 2 5 3 2 6 2" xfId="41987" xr:uid="{00000000-0005-0000-0000-0000FFA30000}"/>
    <cellStyle name="Normal 2 5 3 2 6 2 2" xfId="41988" xr:uid="{00000000-0005-0000-0000-000000A40000}"/>
    <cellStyle name="Normal 2 5 3 2 6 3" xfId="41989" xr:uid="{00000000-0005-0000-0000-000001A40000}"/>
    <cellStyle name="Normal 2 5 3 2 6 4" xfId="41990" xr:uid="{00000000-0005-0000-0000-000002A40000}"/>
    <cellStyle name="Normal 2 5 3 2 7" xfId="41991" xr:uid="{00000000-0005-0000-0000-000003A40000}"/>
    <cellStyle name="Normal 2 5 3 2 7 2" xfId="41992" xr:uid="{00000000-0005-0000-0000-000004A40000}"/>
    <cellStyle name="Normal 2 5 3 2 7 2 2" xfId="41993" xr:uid="{00000000-0005-0000-0000-000005A40000}"/>
    <cellStyle name="Normal 2 5 3 2 7 3" xfId="41994" xr:uid="{00000000-0005-0000-0000-000006A40000}"/>
    <cellStyle name="Normal 2 5 3 2 7 4" xfId="41995" xr:uid="{00000000-0005-0000-0000-000007A40000}"/>
    <cellStyle name="Normal 2 5 3 2 8" xfId="41996" xr:uid="{00000000-0005-0000-0000-000008A40000}"/>
    <cellStyle name="Normal 2 5 3 2 8 2" xfId="41997" xr:uid="{00000000-0005-0000-0000-000009A40000}"/>
    <cellStyle name="Normal 2 5 3 2 9" xfId="41998" xr:uid="{00000000-0005-0000-0000-00000AA40000}"/>
    <cellStyle name="Normal 2 5 3 2_8760 to TOD Calc_Template" xfId="41999" xr:uid="{00000000-0005-0000-0000-00000BA40000}"/>
    <cellStyle name="Normal 2 5 3 3" xfId="42000" xr:uid="{00000000-0005-0000-0000-00000CA40000}"/>
    <cellStyle name="Normal 2 5 3 3 2" xfId="42001" xr:uid="{00000000-0005-0000-0000-00000DA40000}"/>
    <cellStyle name="Normal 2 5 3 3 2 2" xfId="42002" xr:uid="{00000000-0005-0000-0000-00000EA40000}"/>
    <cellStyle name="Normal 2 5 3 3 2 2 2" xfId="42003" xr:uid="{00000000-0005-0000-0000-00000FA40000}"/>
    <cellStyle name="Normal 2 5 3 3 2 3" xfId="42004" xr:uid="{00000000-0005-0000-0000-000010A40000}"/>
    <cellStyle name="Normal 2 5 3 3 2 4" xfId="42005" xr:uid="{00000000-0005-0000-0000-000011A40000}"/>
    <cellStyle name="Normal 2 5 3 3 3" xfId="42006" xr:uid="{00000000-0005-0000-0000-000012A40000}"/>
    <cellStyle name="Normal 2 5 3 3 3 2" xfId="42007" xr:uid="{00000000-0005-0000-0000-000013A40000}"/>
    <cellStyle name="Normal 2 5 3 3 3 2 2" xfId="42008" xr:uid="{00000000-0005-0000-0000-000014A40000}"/>
    <cellStyle name="Normal 2 5 3 3 3 3" xfId="42009" xr:uid="{00000000-0005-0000-0000-000015A40000}"/>
    <cellStyle name="Normal 2 5 3 3 3 4" xfId="42010" xr:uid="{00000000-0005-0000-0000-000016A40000}"/>
    <cellStyle name="Normal 2 5 3 3 4" xfId="42011" xr:uid="{00000000-0005-0000-0000-000017A40000}"/>
    <cellStyle name="Normal 2 5 3 3 4 2" xfId="42012" xr:uid="{00000000-0005-0000-0000-000018A40000}"/>
    <cellStyle name="Normal 2 5 3 3 5" xfId="42013" xr:uid="{00000000-0005-0000-0000-000019A40000}"/>
    <cellStyle name="Normal 2 5 3 3 6" xfId="42014" xr:uid="{00000000-0005-0000-0000-00001AA40000}"/>
    <cellStyle name="Normal 2 5 3 4" xfId="42015" xr:uid="{00000000-0005-0000-0000-00001BA40000}"/>
    <cellStyle name="Normal 2 5 3 4 2" xfId="42016" xr:uid="{00000000-0005-0000-0000-00001CA40000}"/>
    <cellStyle name="Normal 2 5 3 4 2 2" xfId="42017" xr:uid="{00000000-0005-0000-0000-00001DA40000}"/>
    <cellStyle name="Normal 2 5 3 4 2 2 2" xfId="42018" xr:uid="{00000000-0005-0000-0000-00001EA40000}"/>
    <cellStyle name="Normal 2 5 3 4 2 3" xfId="42019" xr:uid="{00000000-0005-0000-0000-00001FA40000}"/>
    <cellStyle name="Normal 2 5 3 4 2 4" xfId="42020" xr:uid="{00000000-0005-0000-0000-000020A40000}"/>
    <cellStyle name="Normal 2 5 3 4 3" xfId="42021" xr:uid="{00000000-0005-0000-0000-000021A40000}"/>
    <cellStyle name="Normal 2 5 3 4 3 2" xfId="42022" xr:uid="{00000000-0005-0000-0000-000022A40000}"/>
    <cellStyle name="Normal 2 5 3 4 3 2 2" xfId="42023" xr:uid="{00000000-0005-0000-0000-000023A40000}"/>
    <cellStyle name="Normal 2 5 3 4 3 3" xfId="42024" xr:uid="{00000000-0005-0000-0000-000024A40000}"/>
    <cellStyle name="Normal 2 5 3 4 3 4" xfId="42025" xr:uid="{00000000-0005-0000-0000-000025A40000}"/>
    <cellStyle name="Normal 2 5 3 4 4" xfId="42026" xr:uid="{00000000-0005-0000-0000-000026A40000}"/>
    <cellStyle name="Normal 2 5 3 4 4 2" xfId="42027" xr:uid="{00000000-0005-0000-0000-000027A40000}"/>
    <cellStyle name="Normal 2 5 3 4 5" xfId="42028" xr:uid="{00000000-0005-0000-0000-000028A40000}"/>
    <cellStyle name="Normal 2 5 3 4 6" xfId="42029" xr:uid="{00000000-0005-0000-0000-000029A40000}"/>
    <cellStyle name="Normal 2 5 3 5" xfId="42030" xr:uid="{00000000-0005-0000-0000-00002AA40000}"/>
    <cellStyle name="Normal 2 5 3 5 2" xfId="42031" xr:uid="{00000000-0005-0000-0000-00002BA40000}"/>
    <cellStyle name="Normal 2 5 3 5 2 2" xfId="42032" xr:uid="{00000000-0005-0000-0000-00002CA40000}"/>
    <cellStyle name="Normal 2 5 3 5 2 2 2" xfId="42033" xr:uid="{00000000-0005-0000-0000-00002DA40000}"/>
    <cellStyle name="Normal 2 5 3 5 2 3" xfId="42034" xr:uid="{00000000-0005-0000-0000-00002EA40000}"/>
    <cellStyle name="Normal 2 5 3 5 2 4" xfId="42035" xr:uid="{00000000-0005-0000-0000-00002FA40000}"/>
    <cellStyle name="Normal 2 5 3 5 3" xfId="42036" xr:uid="{00000000-0005-0000-0000-000030A40000}"/>
    <cellStyle name="Normal 2 5 3 5 3 2" xfId="42037" xr:uid="{00000000-0005-0000-0000-000031A40000}"/>
    <cellStyle name="Normal 2 5 3 5 3 2 2" xfId="42038" xr:uid="{00000000-0005-0000-0000-000032A40000}"/>
    <cellStyle name="Normal 2 5 3 5 3 3" xfId="42039" xr:uid="{00000000-0005-0000-0000-000033A40000}"/>
    <cellStyle name="Normal 2 5 3 5 3 4" xfId="42040" xr:uid="{00000000-0005-0000-0000-000034A40000}"/>
    <cellStyle name="Normal 2 5 3 5 4" xfId="42041" xr:uid="{00000000-0005-0000-0000-000035A40000}"/>
    <cellStyle name="Normal 2 5 3 5 4 2" xfId="42042" xr:uid="{00000000-0005-0000-0000-000036A40000}"/>
    <cellStyle name="Normal 2 5 3 5 5" xfId="42043" xr:uid="{00000000-0005-0000-0000-000037A40000}"/>
    <cellStyle name="Normal 2 5 3 5 6" xfId="42044" xr:uid="{00000000-0005-0000-0000-000038A40000}"/>
    <cellStyle name="Normal 2 5 3 6" xfId="42045" xr:uid="{00000000-0005-0000-0000-000039A40000}"/>
    <cellStyle name="Normal 2 5 3 6 2" xfId="42046" xr:uid="{00000000-0005-0000-0000-00003AA40000}"/>
    <cellStyle name="Normal 2 5 3 6 2 2" xfId="42047" xr:uid="{00000000-0005-0000-0000-00003BA40000}"/>
    <cellStyle name="Normal 2 5 3 6 2 2 2" xfId="42048" xr:uid="{00000000-0005-0000-0000-00003CA40000}"/>
    <cellStyle name="Normal 2 5 3 6 2 3" xfId="42049" xr:uid="{00000000-0005-0000-0000-00003DA40000}"/>
    <cellStyle name="Normal 2 5 3 6 2 4" xfId="42050" xr:uid="{00000000-0005-0000-0000-00003EA40000}"/>
    <cellStyle name="Normal 2 5 3 6 3" xfId="42051" xr:uid="{00000000-0005-0000-0000-00003FA40000}"/>
    <cellStyle name="Normal 2 5 3 6 3 2" xfId="42052" xr:uid="{00000000-0005-0000-0000-000040A40000}"/>
    <cellStyle name="Normal 2 5 3 6 3 2 2" xfId="42053" xr:uid="{00000000-0005-0000-0000-000041A40000}"/>
    <cellStyle name="Normal 2 5 3 6 3 3" xfId="42054" xr:uid="{00000000-0005-0000-0000-000042A40000}"/>
    <cellStyle name="Normal 2 5 3 6 3 4" xfId="42055" xr:uid="{00000000-0005-0000-0000-000043A40000}"/>
    <cellStyle name="Normal 2 5 3 6 4" xfId="42056" xr:uid="{00000000-0005-0000-0000-000044A40000}"/>
    <cellStyle name="Normal 2 5 3 6 4 2" xfId="42057" xr:uid="{00000000-0005-0000-0000-000045A40000}"/>
    <cellStyle name="Normal 2 5 3 6 5" xfId="42058" xr:uid="{00000000-0005-0000-0000-000046A40000}"/>
    <cellStyle name="Normal 2 5 3 6 6" xfId="42059" xr:uid="{00000000-0005-0000-0000-000047A40000}"/>
    <cellStyle name="Normal 2 5 3 7" xfId="42060" xr:uid="{00000000-0005-0000-0000-000048A40000}"/>
    <cellStyle name="Normal 2 5 3 7 2" xfId="42061" xr:uid="{00000000-0005-0000-0000-000049A40000}"/>
    <cellStyle name="Normal 2 5 3 7 2 2" xfId="42062" xr:uid="{00000000-0005-0000-0000-00004AA40000}"/>
    <cellStyle name="Normal 2 5 3 7 2 2 2" xfId="42063" xr:uid="{00000000-0005-0000-0000-00004BA40000}"/>
    <cellStyle name="Normal 2 5 3 7 2 3" xfId="42064" xr:uid="{00000000-0005-0000-0000-00004CA40000}"/>
    <cellStyle name="Normal 2 5 3 7 2 4" xfId="42065" xr:uid="{00000000-0005-0000-0000-00004DA40000}"/>
    <cellStyle name="Normal 2 5 3 7 3" xfId="42066" xr:uid="{00000000-0005-0000-0000-00004EA40000}"/>
    <cellStyle name="Normal 2 5 3 7 3 2" xfId="42067" xr:uid="{00000000-0005-0000-0000-00004FA40000}"/>
    <cellStyle name="Normal 2 5 3 7 3 2 2" xfId="42068" xr:uid="{00000000-0005-0000-0000-000050A40000}"/>
    <cellStyle name="Normal 2 5 3 7 3 3" xfId="42069" xr:uid="{00000000-0005-0000-0000-000051A40000}"/>
    <cellStyle name="Normal 2 5 3 7 3 4" xfId="42070" xr:uid="{00000000-0005-0000-0000-000052A40000}"/>
    <cellStyle name="Normal 2 5 3 7 4" xfId="42071" xr:uid="{00000000-0005-0000-0000-000053A40000}"/>
    <cellStyle name="Normal 2 5 3 7 4 2" xfId="42072" xr:uid="{00000000-0005-0000-0000-000054A40000}"/>
    <cellStyle name="Normal 2 5 3 7 5" xfId="42073" xr:uid="{00000000-0005-0000-0000-000055A40000}"/>
    <cellStyle name="Normal 2 5 3 7 6" xfId="42074" xr:uid="{00000000-0005-0000-0000-000056A40000}"/>
    <cellStyle name="Normal 2 5 3 8" xfId="42075" xr:uid="{00000000-0005-0000-0000-000057A40000}"/>
    <cellStyle name="Normal 2 5 3 8 2" xfId="42076" xr:uid="{00000000-0005-0000-0000-000058A40000}"/>
    <cellStyle name="Normal 2 5 3 8 2 2" xfId="42077" xr:uid="{00000000-0005-0000-0000-000059A40000}"/>
    <cellStyle name="Normal 2 5 3 8 3" xfId="42078" xr:uid="{00000000-0005-0000-0000-00005AA40000}"/>
    <cellStyle name="Normal 2 5 3 8 4" xfId="42079" xr:uid="{00000000-0005-0000-0000-00005BA40000}"/>
    <cellStyle name="Normal 2 5 3 9" xfId="42080" xr:uid="{00000000-0005-0000-0000-00005CA40000}"/>
    <cellStyle name="Normal 2 5 3 9 2" xfId="42081" xr:uid="{00000000-0005-0000-0000-00005DA40000}"/>
    <cellStyle name="Normal 2 5 3 9 2 2" xfId="42082" xr:uid="{00000000-0005-0000-0000-00005EA40000}"/>
    <cellStyle name="Normal 2 5 3 9 3" xfId="42083" xr:uid="{00000000-0005-0000-0000-00005FA40000}"/>
    <cellStyle name="Normal 2 5 3 9 4" xfId="42084" xr:uid="{00000000-0005-0000-0000-000060A40000}"/>
    <cellStyle name="Normal 2 5 3_8760 to TOD Calc_Template" xfId="42085" xr:uid="{00000000-0005-0000-0000-000061A40000}"/>
    <cellStyle name="Normal 2 5 4" xfId="42086" xr:uid="{00000000-0005-0000-0000-000062A40000}"/>
    <cellStyle name="Normal 2 5 4 2" xfId="42087" xr:uid="{00000000-0005-0000-0000-000063A40000}"/>
    <cellStyle name="Normal 2 5 4 2 2" xfId="42088" xr:uid="{00000000-0005-0000-0000-000064A40000}"/>
    <cellStyle name="Normal 2 5 4 2 2 2" xfId="42089" xr:uid="{00000000-0005-0000-0000-000065A40000}"/>
    <cellStyle name="Normal 2 5 4 2 2 2 2" xfId="42090" xr:uid="{00000000-0005-0000-0000-000066A40000}"/>
    <cellStyle name="Normal 2 5 4 2 2 3" xfId="42091" xr:uid="{00000000-0005-0000-0000-000067A40000}"/>
    <cellStyle name="Normal 2 5 4 2 2 4" xfId="42092" xr:uid="{00000000-0005-0000-0000-000068A40000}"/>
    <cellStyle name="Normal 2 5 4 2 3" xfId="42093" xr:uid="{00000000-0005-0000-0000-000069A40000}"/>
    <cellStyle name="Normal 2 5 4 2 3 2" xfId="42094" xr:uid="{00000000-0005-0000-0000-00006AA40000}"/>
    <cellStyle name="Normal 2 5 4 2 3 2 2" xfId="42095" xr:uid="{00000000-0005-0000-0000-00006BA40000}"/>
    <cellStyle name="Normal 2 5 4 2 3 3" xfId="42096" xr:uid="{00000000-0005-0000-0000-00006CA40000}"/>
    <cellStyle name="Normal 2 5 4 2 3 4" xfId="42097" xr:uid="{00000000-0005-0000-0000-00006DA40000}"/>
    <cellStyle name="Normal 2 5 4 2 4" xfId="42098" xr:uid="{00000000-0005-0000-0000-00006EA40000}"/>
    <cellStyle name="Normal 2 5 4 2 4 2" xfId="42099" xr:uid="{00000000-0005-0000-0000-00006FA40000}"/>
    <cellStyle name="Normal 2 5 4 2 5" xfId="42100" xr:uid="{00000000-0005-0000-0000-000070A40000}"/>
    <cellStyle name="Normal 2 5 4 2 6" xfId="42101" xr:uid="{00000000-0005-0000-0000-000071A40000}"/>
    <cellStyle name="Normal 2 5 4 3" xfId="42102" xr:uid="{00000000-0005-0000-0000-000072A40000}"/>
    <cellStyle name="Normal 2 5 4 3 2" xfId="42103" xr:uid="{00000000-0005-0000-0000-000073A40000}"/>
    <cellStyle name="Normal 2 5 4 3 2 2" xfId="42104" xr:uid="{00000000-0005-0000-0000-000074A40000}"/>
    <cellStyle name="Normal 2 5 4 3 3" xfId="42105" xr:uid="{00000000-0005-0000-0000-000075A40000}"/>
    <cellStyle name="Normal 2 5 4 3 4" xfId="42106" xr:uid="{00000000-0005-0000-0000-000076A40000}"/>
    <cellStyle name="Normal 2 5 4 4" xfId="42107" xr:uid="{00000000-0005-0000-0000-000077A40000}"/>
    <cellStyle name="Normal 2 5 4 4 2" xfId="42108" xr:uid="{00000000-0005-0000-0000-000078A40000}"/>
    <cellStyle name="Normal 2 5 4 4 2 2" xfId="42109" xr:uid="{00000000-0005-0000-0000-000079A40000}"/>
    <cellStyle name="Normal 2 5 4 4 3" xfId="42110" xr:uid="{00000000-0005-0000-0000-00007AA40000}"/>
    <cellStyle name="Normal 2 5 4 4 4" xfId="42111" xr:uid="{00000000-0005-0000-0000-00007BA40000}"/>
    <cellStyle name="Normal 2 5 4 5" xfId="42112" xr:uid="{00000000-0005-0000-0000-00007CA40000}"/>
    <cellStyle name="Normal 2 5 4 5 2" xfId="42113" xr:uid="{00000000-0005-0000-0000-00007DA40000}"/>
    <cellStyle name="Normal 2 5 4 6" xfId="42114" xr:uid="{00000000-0005-0000-0000-00007EA40000}"/>
    <cellStyle name="Normal 2 5 4 7" xfId="42115" xr:uid="{00000000-0005-0000-0000-00007FA40000}"/>
    <cellStyle name="Normal 2 5 4 8" xfId="42116" xr:uid="{00000000-0005-0000-0000-000080A40000}"/>
    <cellStyle name="Normal 2 5 5" xfId="42117" xr:uid="{00000000-0005-0000-0000-000081A40000}"/>
    <cellStyle name="Normal 2 5 5 2" xfId="42118" xr:uid="{00000000-0005-0000-0000-000082A40000}"/>
    <cellStyle name="Normal 2 5 6" xfId="42119" xr:uid="{00000000-0005-0000-0000-000083A40000}"/>
    <cellStyle name="Normal 2 5 7" xfId="42120" xr:uid="{00000000-0005-0000-0000-000084A40000}"/>
    <cellStyle name="Normal 2 5 8" xfId="42121" xr:uid="{00000000-0005-0000-0000-000085A40000}"/>
    <cellStyle name="Normal 2 5 9" xfId="42122" xr:uid="{00000000-0005-0000-0000-000086A40000}"/>
    <cellStyle name="Normal 2 5_212990" xfId="42123" xr:uid="{00000000-0005-0000-0000-000087A40000}"/>
    <cellStyle name="Normal 2 50" xfId="42124" xr:uid="{00000000-0005-0000-0000-000088A40000}"/>
    <cellStyle name="Normal 2 51" xfId="42125" xr:uid="{00000000-0005-0000-0000-000089A40000}"/>
    <cellStyle name="Normal 2 52" xfId="42126" xr:uid="{00000000-0005-0000-0000-00008AA40000}"/>
    <cellStyle name="Normal 2 53" xfId="42127" xr:uid="{00000000-0005-0000-0000-00008BA40000}"/>
    <cellStyle name="Normal 2 54" xfId="42128" xr:uid="{00000000-0005-0000-0000-00008CA40000}"/>
    <cellStyle name="Normal 2 55" xfId="42129" xr:uid="{00000000-0005-0000-0000-00008DA40000}"/>
    <cellStyle name="Normal 2 56" xfId="42130" xr:uid="{00000000-0005-0000-0000-00008EA40000}"/>
    <cellStyle name="Normal 2 57" xfId="42131" xr:uid="{00000000-0005-0000-0000-00008FA40000}"/>
    <cellStyle name="Normal 2 58" xfId="42132" xr:uid="{00000000-0005-0000-0000-000090A40000}"/>
    <cellStyle name="Normal 2 59" xfId="42133" xr:uid="{00000000-0005-0000-0000-000091A40000}"/>
    <cellStyle name="Normal 2 6" xfId="42134" xr:uid="{00000000-0005-0000-0000-000092A40000}"/>
    <cellStyle name="Normal 2 6 10" xfId="42135" xr:uid="{00000000-0005-0000-0000-000093A40000}"/>
    <cellStyle name="Normal 2 6 10 2" xfId="42136" xr:uid="{00000000-0005-0000-0000-000094A40000}"/>
    <cellStyle name="Normal 2 6 10 2 2" xfId="42137" xr:uid="{00000000-0005-0000-0000-000095A40000}"/>
    <cellStyle name="Normal 2 6 10 2 2 2" xfId="42138" xr:uid="{00000000-0005-0000-0000-000096A40000}"/>
    <cellStyle name="Normal 2 6 10 2 3" xfId="42139" xr:uid="{00000000-0005-0000-0000-000097A40000}"/>
    <cellStyle name="Normal 2 6 10 2 4" xfId="42140" xr:uid="{00000000-0005-0000-0000-000098A40000}"/>
    <cellStyle name="Normal 2 6 10 3" xfId="42141" xr:uid="{00000000-0005-0000-0000-000099A40000}"/>
    <cellStyle name="Normal 2 6 10 3 2" xfId="42142" xr:uid="{00000000-0005-0000-0000-00009AA40000}"/>
    <cellStyle name="Normal 2 6 10 3 2 2" xfId="42143" xr:uid="{00000000-0005-0000-0000-00009BA40000}"/>
    <cellStyle name="Normal 2 6 10 3 3" xfId="42144" xr:uid="{00000000-0005-0000-0000-00009CA40000}"/>
    <cellStyle name="Normal 2 6 10 3 4" xfId="42145" xr:uid="{00000000-0005-0000-0000-00009DA40000}"/>
    <cellStyle name="Normal 2 6 10 4" xfId="42146" xr:uid="{00000000-0005-0000-0000-00009EA40000}"/>
    <cellStyle name="Normal 2 6 10 4 2" xfId="42147" xr:uid="{00000000-0005-0000-0000-00009FA40000}"/>
    <cellStyle name="Normal 2 6 10 5" xfId="42148" xr:uid="{00000000-0005-0000-0000-0000A0A40000}"/>
    <cellStyle name="Normal 2 6 10 6" xfId="42149" xr:uid="{00000000-0005-0000-0000-0000A1A40000}"/>
    <cellStyle name="Normal 2 6 11" xfId="42150" xr:uid="{00000000-0005-0000-0000-0000A2A40000}"/>
    <cellStyle name="Normal 2 6 11 2" xfId="42151" xr:uid="{00000000-0005-0000-0000-0000A3A40000}"/>
    <cellStyle name="Normal 2 6 11 2 2" xfId="42152" xr:uid="{00000000-0005-0000-0000-0000A4A40000}"/>
    <cellStyle name="Normal 2 6 11 3" xfId="42153" xr:uid="{00000000-0005-0000-0000-0000A5A40000}"/>
    <cellStyle name="Normal 2 6 11 4" xfId="42154" xr:uid="{00000000-0005-0000-0000-0000A6A40000}"/>
    <cellStyle name="Normal 2 6 12" xfId="42155" xr:uid="{00000000-0005-0000-0000-0000A7A40000}"/>
    <cellStyle name="Normal 2 6 12 2" xfId="42156" xr:uid="{00000000-0005-0000-0000-0000A8A40000}"/>
    <cellStyle name="Normal 2 6 12 2 2" xfId="42157" xr:uid="{00000000-0005-0000-0000-0000A9A40000}"/>
    <cellStyle name="Normal 2 6 12 3" xfId="42158" xr:uid="{00000000-0005-0000-0000-0000AAA40000}"/>
    <cellStyle name="Normal 2 6 12 4" xfId="42159" xr:uid="{00000000-0005-0000-0000-0000ABA40000}"/>
    <cellStyle name="Normal 2 6 13" xfId="42160" xr:uid="{00000000-0005-0000-0000-0000ACA40000}"/>
    <cellStyle name="Normal 2 6 13 2" xfId="42161" xr:uid="{00000000-0005-0000-0000-0000ADA40000}"/>
    <cellStyle name="Normal 2 6 14" xfId="42162" xr:uid="{00000000-0005-0000-0000-0000AEA40000}"/>
    <cellStyle name="Normal 2 6 15" xfId="42163" xr:uid="{00000000-0005-0000-0000-0000AFA40000}"/>
    <cellStyle name="Normal 2 6 16" xfId="42164" xr:uid="{00000000-0005-0000-0000-0000B0A40000}"/>
    <cellStyle name="Normal 2 6 2" xfId="42165" xr:uid="{00000000-0005-0000-0000-0000B1A40000}"/>
    <cellStyle name="Normal 2 6 2 10" xfId="42166" xr:uid="{00000000-0005-0000-0000-0000B2A40000}"/>
    <cellStyle name="Normal 2 6 2 10 2" xfId="42167" xr:uid="{00000000-0005-0000-0000-0000B3A40000}"/>
    <cellStyle name="Normal 2 6 2 11" xfId="42168" xr:uid="{00000000-0005-0000-0000-0000B4A40000}"/>
    <cellStyle name="Normal 2 6 2 12" xfId="42169" xr:uid="{00000000-0005-0000-0000-0000B5A40000}"/>
    <cellStyle name="Normal 2 6 2 2" xfId="42170" xr:uid="{00000000-0005-0000-0000-0000B6A40000}"/>
    <cellStyle name="Normal 2 6 2 2 10" xfId="42171" xr:uid="{00000000-0005-0000-0000-0000B7A40000}"/>
    <cellStyle name="Normal 2 6 2 2 11" xfId="42172" xr:uid="{00000000-0005-0000-0000-0000B8A40000}"/>
    <cellStyle name="Normal 2 6 2 2 2" xfId="42173" xr:uid="{00000000-0005-0000-0000-0000B9A40000}"/>
    <cellStyle name="Normal 2 6 2 2 2 2" xfId="42174" xr:uid="{00000000-0005-0000-0000-0000BAA40000}"/>
    <cellStyle name="Normal 2 6 2 2 2 2 2" xfId="42175" xr:uid="{00000000-0005-0000-0000-0000BBA40000}"/>
    <cellStyle name="Normal 2 6 2 2 2 2 2 2" xfId="42176" xr:uid="{00000000-0005-0000-0000-0000BCA40000}"/>
    <cellStyle name="Normal 2 6 2 2 2 2 3" xfId="42177" xr:uid="{00000000-0005-0000-0000-0000BDA40000}"/>
    <cellStyle name="Normal 2 6 2 2 2 2 4" xfId="42178" xr:uid="{00000000-0005-0000-0000-0000BEA40000}"/>
    <cellStyle name="Normal 2 6 2 2 2 3" xfId="42179" xr:uid="{00000000-0005-0000-0000-0000BFA40000}"/>
    <cellStyle name="Normal 2 6 2 2 2 3 2" xfId="42180" xr:uid="{00000000-0005-0000-0000-0000C0A40000}"/>
    <cellStyle name="Normal 2 6 2 2 2 3 2 2" xfId="42181" xr:uid="{00000000-0005-0000-0000-0000C1A40000}"/>
    <cellStyle name="Normal 2 6 2 2 2 3 3" xfId="42182" xr:uid="{00000000-0005-0000-0000-0000C2A40000}"/>
    <cellStyle name="Normal 2 6 2 2 2 3 4" xfId="42183" xr:uid="{00000000-0005-0000-0000-0000C3A40000}"/>
    <cellStyle name="Normal 2 6 2 2 2 4" xfId="42184" xr:uid="{00000000-0005-0000-0000-0000C4A40000}"/>
    <cellStyle name="Normal 2 6 2 2 2 4 2" xfId="42185" xr:uid="{00000000-0005-0000-0000-0000C5A40000}"/>
    <cellStyle name="Normal 2 6 2 2 2 5" xfId="42186" xr:uid="{00000000-0005-0000-0000-0000C6A40000}"/>
    <cellStyle name="Normal 2 6 2 2 2 6" xfId="42187" xr:uid="{00000000-0005-0000-0000-0000C7A40000}"/>
    <cellStyle name="Normal 2 6 2 2 3" xfId="42188" xr:uid="{00000000-0005-0000-0000-0000C8A40000}"/>
    <cellStyle name="Normal 2 6 2 2 3 2" xfId="42189" xr:uid="{00000000-0005-0000-0000-0000C9A40000}"/>
    <cellStyle name="Normal 2 6 2 2 3 2 2" xfId="42190" xr:uid="{00000000-0005-0000-0000-0000CAA40000}"/>
    <cellStyle name="Normal 2 6 2 2 3 2 2 2" xfId="42191" xr:uid="{00000000-0005-0000-0000-0000CBA40000}"/>
    <cellStyle name="Normal 2 6 2 2 3 2 3" xfId="42192" xr:uid="{00000000-0005-0000-0000-0000CCA40000}"/>
    <cellStyle name="Normal 2 6 2 2 3 2 4" xfId="42193" xr:uid="{00000000-0005-0000-0000-0000CDA40000}"/>
    <cellStyle name="Normal 2 6 2 2 3 3" xfId="42194" xr:uid="{00000000-0005-0000-0000-0000CEA40000}"/>
    <cellStyle name="Normal 2 6 2 2 3 3 2" xfId="42195" xr:uid="{00000000-0005-0000-0000-0000CFA40000}"/>
    <cellStyle name="Normal 2 6 2 2 3 3 2 2" xfId="42196" xr:uid="{00000000-0005-0000-0000-0000D0A40000}"/>
    <cellStyle name="Normal 2 6 2 2 3 3 3" xfId="42197" xr:uid="{00000000-0005-0000-0000-0000D1A40000}"/>
    <cellStyle name="Normal 2 6 2 2 3 3 4" xfId="42198" xr:uid="{00000000-0005-0000-0000-0000D2A40000}"/>
    <cellStyle name="Normal 2 6 2 2 3 4" xfId="42199" xr:uid="{00000000-0005-0000-0000-0000D3A40000}"/>
    <cellStyle name="Normal 2 6 2 2 3 4 2" xfId="42200" xr:uid="{00000000-0005-0000-0000-0000D4A40000}"/>
    <cellStyle name="Normal 2 6 2 2 3 5" xfId="42201" xr:uid="{00000000-0005-0000-0000-0000D5A40000}"/>
    <cellStyle name="Normal 2 6 2 2 3 6" xfId="42202" xr:uid="{00000000-0005-0000-0000-0000D6A40000}"/>
    <cellStyle name="Normal 2 6 2 2 4" xfId="42203" xr:uid="{00000000-0005-0000-0000-0000D7A40000}"/>
    <cellStyle name="Normal 2 6 2 2 4 2" xfId="42204" xr:uid="{00000000-0005-0000-0000-0000D8A40000}"/>
    <cellStyle name="Normal 2 6 2 2 4 2 2" xfId="42205" xr:uid="{00000000-0005-0000-0000-0000D9A40000}"/>
    <cellStyle name="Normal 2 6 2 2 4 2 2 2" xfId="42206" xr:uid="{00000000-0005-0000-0000-0000DAA40000}"/>
    <cellStyle name="Normal 2 6 2 2 4 2 3" xfId="42207" xr:uid="{00000000-0005-0000-0000-0000DBA40000}"/>
    <cellStyle name="Normal 2 6 2 2 4 2 4" xfId="42208" xr:uid="{00000000-0005-0000-0000-0000DCA40000}"/>
    <cellStyle name="Normal 2 6 2 2 4 3" xfId="42209" xr:uid="{00000000-0005-0000-0000-0000DDA40000}"/>
    <cellStyle name="Normal 2 6 2 2 4 3 2" xfId="42210" xr:uid="{00000000-0005-0000-0000-0000DEA40000}"/>
    <cellStyle name="Normal 2 6 2 2 4 3 2 2" xfId="42211" xr:uid="{00000000-0005-0000-0000-0000DFA40000}"/>
    <cellStyle name="Normal 2 6 2 2 4 3 3" xfId="42212" xr:uid="{00000000-0005-0000-0000-0000E0A40000}"/>
    <cellStyle name="Normal 2 6 2 2 4 3 4" xfId="42213" xr:uid="{00000000-0005-0000-0000-0000E1A40000}"/>
    <cellStyle name="Normal 2 6 2 2 4 4" xfId="42214" xr:uid="{00000000-0005-0000-0000-0000E2A40000}"/>
    <cellStyle name="Normal 2 6 2 2 4 4 2" xfId="42215" xr:uid="{00000000-0005-0000-0000-0000E3A40000}"/>
    <cellStyle name="Normal 2 6 2 2 4 5" xfId="42216" xr:uid="{00000000-0005-0000-0000-0000E4A40000}"/>
    <cellStyle name="Normal 2 6 2 2 4 6" xfId="42217" xr:uid="{00000000-0005-0000-0000-0000E5A40000}"/>
    <cellStyle name="Normal 2 6 2 2 5" xfId="42218" xr:uid="{00000000-0005-0000-0000-0000E6A40000}"/>
    <cellStyle name="Normal 2 6 2 2 5 2" xfId="42219" xr:uid="{00000000-0005-0000-0000-0000E7A40000}"/>
    <cellStyle name="Normal 2 6 2 2 5 2 2" xfId="42220" xr:uid="{00000000-0005-0000-0000-0000E8A40000}"/>
    <cellStyle name="Normal 2 6 2 2 5 2 2 2" xfId="42221" xr:uid="{00000000-0005-0000-0000-0000E9A40000}"/>
    <cellStyle name="Normal 2 6 2 2 5 2 3" xfId="42222" xr:uid="{00000000-0005-0000-0000-0000EAA40000}"/>
    <cellStyle name="Normal 2 6 2 2 5 2 4" xfId="42223" xr:uid="{00000000-0005-0000-0000-0000EBA40000}"/>
    <cellStyle name="Normal 2 6 2 2 5 3" xfId="42224" xr:uid="{00000000-0005-0000-0000-0000ECA40000}"/>
    <cellStyle name="Normal 2 6 2 2 5 3 2" xfId="42225" xr:uid="{00000000-0005-0000-0000-0000EDA40000}"/>
    <cellStyle name="Normal 2 6 2 2 5 3 2 2" xfId="42226" xr:uid="{00000000-0005-0000-0000-0000EEA40000}"/>
    <cellStyle name="Normal 2 6 2 2 5 3 3" xfId="42227" xr:uid="{00000000-0005-0000-0000-0000EFA40000}"/>
    <cellStyle name="Normal 2 6 2 2 5 3 4" xfId="42228" xr:uid="{00000000-0005-0000-0000-0000F0A40000}"/>
    <cellStyle name="Normal 2 6 2 2 5 4" xfId="42229" xr:uid="{00000000-0005-0000-0000-0000F1A40000}"/>
    <cellStyle name="Normal 2 6 2 2 5 4 2" xfId="42230" xr:uid="{00000000-0005-0000-0000-0000F2A40000}"/>
    <cellStyle name="Normal 2 6 2 2 5 5" xfId="42231" xr:uid="{00000000-0005-0000-0000-0000F3A40000}"/>
    <cellStyle name="Normal 2 6 2 2 5 6" xfId="42232" xr:uid="{00000000-0005-0000-0000-0000F4A40000}"/>
    <cellStyle name="Normal 2 6 2 2 6" xfId="42233" xr:uid="{00000000-0005-0000-0000-0000F5A40000}"/>
    <cellStyle name="Normal 2 6 2 2 6 2" xfId="42234" xr:uid="{00000000-0005-0000-0000-0000F6A40000}"/>
    <cellStyle name="Normal 2 6 2 2 6 2 2" xfId="42235" xr:uid="{00000000-0005-0000-0000-0000F7A40000}"/>
    <cellStyle name="Normal 2 6 2 2 6 2 2 2" xfId="42236" xr:uid="{00000000-0005-0000-0000-0000F8A40000}"/>
    <cellStyle name="Normal 2 6 2 2 6 2 3" xfId="42237" xr:uid="{00000000-0005-0000-0000-0000F9A40000}"/>
    <cellStyle name="Normal 2 6 2 2 6 2 4" xfId="42238" xr:uid="{00000000-0005-0000-0000-0000FAA40000}"/>
    <cellStyle name="Normal 2 6 2 2 6 3" xfId="42239" xr:uid="{00000000-0005-0000-0000-0000FBA40000}"/>
    <cellStyle name="Normal 2 6 2 2 6 3 2" xfId="42240" xr:uid="{00000000-0005-0000-0000-0000FCA40000}"/>
    <cellStyle name="Normal 2 6 2 2 6 3 2 2" xfId="42241" xr:uid="{00000000-0005-0000-0000-0000FDA40000}"/>
    <cellStyle name="Normal 2 6 2 2 6 3 3" xfId="42242" xr:uid="{00000000-0005-0000-0000-0000FEA40000}"/>
    <cellStyle name="Normal 2 6 2 2 6 3 4" xfId="42243" xr:uid="{00000000-0005-0000-0000-0000FFA40000}"/>
    <cellStyle name="Normal 2 6 2 2 6 4" xfId="42244" xr:uid="{00000000-0005-0000-0000-000000A50000}"/>
    <cellStyle name="Normal 2 6 2 2 6 4 2" xfId="42245" xr:uid="{00000000-0005-0000-0000-000001A50000}"/>
    <cellStyle name="Normal 2 6 2 2 6 5" xfId="42246" xr:uid="{00000000-0005-0000-0000-000002A50000}"/>
    <cellStyle name="Normal 2 6 2 2 6 6" xfId="42247" xr:uid="{00000000-0005-0000-0000-000003A50000}"/>
    <cellStyle name="Normal 2 6 2 2 7" xfId="42248" xr:uid="{00000000-0005-0000-0000-000004A50000}"/>
    <cellStyle name="Normal 2 6 2 2 7 2" xfId="42249" xr:uid="{00000000-0005-0000-0000-000005A50000}"/>
    <cellStyle name="Normal 2 6 2 2 7 2 2" xfId="42250" xr:uid="{00000000-0005-0000-0000-000006A50000}"/>
    <cellStyle name="Normal 2 6 2 2 7 3" xfId="42251" xr:uid="{00000000-0005-0000-0000-000007A50000}"/>
    <cellStyle name="Normal 2 6 2 2 7 4" xfId="42252" xr:uid="{00000000-0005-0000-0000-000008A50000}"/>
    <cellStyle name="Normal 2 6 2 2 8" xfId="42253" xr:uid="{00000000-0005-0000-0000-000009A50000}"/>
    <cellStyle name="Normal 2 6 2 2 8 2" xfId="42254" xr:uid="{00000000-0005-0000-0000-00000AA50000}"/>
    <cellStyle name="Normal 2 6 2 2 8 2 2" xfId="42255" xr:uid="{00000000-0005-0000-0000-00000BA50000}"/>
    <cellStyle name="Normal 2 6 2 2 8 3" xfId="42256" xr:uid="{00000000-0005-0000-0000-00000CA50000}"/>
    <cellStyle name="Normal 2 6 2 2 8 4" xfId="42257" xr:uid="{00000000-0005-0000-0000-00000DA50000}"/>
    <cellStyle name="Normal 2 6 2 2 9" xfId="42258" xr:uid="{00000000-0005-0000-0000-00000EA50000}"/>
    <cellStyle name="Normal 2 6 2 2 9 2" xfId="42259" xr:uid="{00000000-0005-0000-0000-00000FA50000}"/>
    <cellStyle name="Normal 2 6 2 2_8760 to TOD Calc_Template" xfId="42260" xr:uid="{00000000-0005-0000-0000-000010A50000}"/>
    <cellStyle name="Normal 2 6 2 3" xfId="42261" xr:uid="{00000000-0005-0000-0000-000011A50000}"/>
    <cellStyle name="Normal 2 6 2 3 2" xfId="42262" xr:uid="{00000000-0005-0000-0000-000012A50000}"/>
    <cellStyle name="Normal 2 6 2 3 2 2" xfId="42263" xr:uid="{00000000-0005-0000-0000-000013A50000}"/>
    <cellStyle name="Normal 2 6 2 3 2 2 2" xfId="42264" xr:uid="{00000000-0005-0000-0000-000014A50000}"/>
    <cellStyle name="Normal 2 6 2 3 2 3" xfId="42265" xr:uid="{00000000-0005-0000-0000-000015A50000}"/>
    <cellStyle name="Normal 2 6 2 3 2 4" xfId="42266" xr:uid="{00000000-0005-0000-0000-000016A50000}"/>
    <cellStyle name="Normal 2 6 2 3 3" xfId="42267" xr:uid="{00000000-0005-0000-0000-000017A50000}"/>
    <cellStyle name="Normal 2 6 2 3 3 2" xfId="42268" xr:uid="{00000000-0005-0000-0000-000018A50000}"/>
    <cellStyle name="Normal 2 6 2 3 3 2 2" xfId="42269" xr:uid="{00000000-0005-0000-0000-000019A50000}"/>
    <cellStyle name="Normal 2 6 2 3 3 3" xfId="42270" xr:uid="{00000000-0005-0000-0000-00001AA50000}"/>
    <cellStyle name="Normal 2 6 2 3 3 4" xfId="42271" xr:uid="{00000000-0005-0000-0000-00001BA50000}"/>
    <cellStyle name="Normal 2 6 2 3 4" xfId="42272" xr:uid="{00000000-0005-0000-0000-00001CA50000}"/>
    <cellStyle name="Normal 2 6 2 3 4 2" xfId="42273" xr:uid="{00000000-0005-0000-0000-00001DA50000}"/>
    <cellStyle name="Normal 2 6 2 3 5" xfId="42274" xr:uid="{00000000-0005-0000-0000-00001EA50000}"/>
    <cellStyle name="Normal 2 6 2 3 6" xfId="42275" xr:uid="{00000000-0005-0000-0000-00001FA50000}"/>
    <cellStyle name="Normal 2 6 2 4" xfId="42276" xr:uid="{00000000-0005-0000-0000-000020A50000}"/>
    <cellStyle name="Normal 2 6 2 4 2" xfId="42277" xr:uid="{00000000-0005-0000-0000-000021A50000}"/>
    <cellStyle name="Normal 2 6 2 4 2 2" xfId="42278" xr:uid="{00000000-0005-0000-0000-000022A50000}"/>
    <cellStyle name="Normal 2 6 2 4 2 2 2" xfId="42279" xr:uid="{00000000-0005-0000-0000-000023A50000}"/>
    <cellStyle name="Normal 2 6 2 4 2 3" xfId="42280" xr:uid="{00000000-0005-0000-0000-000024A50000}"/>
    <cellStyle name="Normal 2 6 2 4 2 4" xfId="42281" xr:uid="{00000000-0005-0000-0000-000025A50000}"/>
    <cellStyle name="Normal 2 6 2 4 3" xfId="42282" xr:uid="{00000000-0005-0000-0000-000026A50000}"/>
    <cellStyle name="Normal 2 6 2 4 3 2" xfId="42283" xr:uid="{00000000-0005-0000-0000-000027A50000}"/>
    <cellStyle name="Normal 2 6 2 4 3 2 2" xfId="42284" xr:uid="{00000000-0005-0000-0000-000028A50000}"/>
    <cellStyle name="Normal 2 6 2 4 3 3" xfId="42285" xr:uid="{00000000-0005-0000-0000-000029A50000}"/>
    <cellStyle name="Normal 2 6 2 4 3 4" xfId="42286" xr:uid="{00000000-0005-0000-0000-00002AA50000}"/>
    <cellStyle name="Normal 2 6 2 4 4" xfId="42287" xr:uid="{00000000-0005-0000-0000-00002BA50000}"/>
    <cellStyle name="Normal 2 6 2 4 4 2" xfId="42288" xr:uid="{00000000-0005-0000-0000-00002CA50000}"/>
    <cellStyle name="Normal 2 6 2 4 5" xfId="42289" xr:uid="{00000000-0005-0000-0000-00002DA50000}"/>
    <cellStyle name="Normal 2 6 2 4 6" xfId="42290" xr:uid="{00000000-0005-0000-0000-00002EA50000}"/>
    <cellStyle name="Normal 2 6 2 5" xfId="42291" xr:uid="{00000000-0005-0000-0000-00002FA50000}"/>
    <cellStyle name="Normal 2 6 2 5 2" xfId="42292" xr:uid="{00000000-0005-0000-0000-000030A50000}"/>
    <cellStyle name="Normal 2 6 2 5 2 2" xfId="42293" xr:uid="{00000000-0005-0000-0000-000031A50000}"/>
    <cellStyle name="Normal 2 6 2 5 2 2 2" xfId="42294" xr:uid="{00000000-0005-0000-0000-000032A50000}"/>
    <cellStyle name="Normal 2 6 2 5 2 3" xfId="42295" xr:uid="{00000000-0005-0000-0000-000033A50000}"/>
    <cellStyle name="Normal 2 6 2 5 2 4" xfId="42296" xr:uid="{00000000-0005-0000-0000-000034A50000}"/>
    <cellStyle name="Normal 2 6 2 5 3" xfId="42297" xr:uid="{00000000-0005-0000-0000-000035A50000}"/>
    <cellStyle name="Normal 2 6 2 5 3 2" xfId="42298" xr:uid="{00000000-0005-0000-0000-000036A50000}"/>
    <cellStyle name="Normal 2 6 2 5 3 2 2" xfId="42299" xr:uid="{00000000-0005-0000-0000-000037A50000}"/>
    <cellStyle name="Normal 2 6 2 5 3 3" xfId="42300" xr:uid="{00000000-0005-0000-0000-000038A50000}"/>
    <cellStyle name="Normal 2 6 2 5 3 4" xfId="42301" xr:uid="{00000000-0005-0000-0000-000039A50000}"/>
    <cellStyle name="Normal 2 6 2 5 4" xfId="42302" xr:uid="{00000000-0005-0000-0000-00003AA50000}"/>
    <cellStyle name="Normal 2 6 2 5 4 2" xfId="42303" xr:uid="{00000000-0005-0000-0000-00003BA50000}"/>
    <cellStyle name="Normal 2 6 2 5 5" xfId="42304" xr:uid="{00000000-0005-0000-0000-00003CA50000}"/>
    <cellStyle name="Normal 2 6 2 5 6" xfId="42305" xr:uid="{00000000-0005-0000-0000-00003DA50000}"/>
    <cellStyle name="Normal 2 6 2 6" xfId="42306" xr:uid="{00000000-0005-0000-0000-00003EA50000}"/>
    <cellStyle name="Normal 2 6 2 6 2" xfId="42307" xr:uid="{00000000-0005-0000-0000-00003FA50000}"/>
    <cellStyle name="Normal 2 6 2 6 2 2" xfId="42308" xr:uid="{00000000-0005-0000-0000-000040A50000}"/>
    <cellStyle name="Normal 2 6 2 6 2 2 2" xfId="42309" xr:uid="{00000000-0005-0000-0000-000041A50000}"/>
    <cellStyle name="Normal 2 6 2 6 2 3" xfId="42310" xr:uid="{00000000-0005-0000-0000-000042A50000}"/>
    <cellStyle name="Normal 2 6 2 6 2 4" xfId="42311" xr:uid="{00000000-0005-0000-0000-000043A50000}"/>
    <cellStyle name="Normal 2 6 2 6 3" xfId="42312" xr:uid="{00000000-0005-0000-0000-000044A50000}"/>
    <cellStyle name="Normal 2 6 2 6 3 2" xfId="42313" xr:uid="{00000000-0005-0000-0000-000045A50000}"/>
    <cellStyle name="Normal 2 6 2 6 3 2 2" xfId="42314" xr:uid="{00000000-0005-0000-0000-000046A50000}"/>
    <cellStyle name="Normal 2 6 2 6 3 3" xfId="42315" xr:uid="{00000000-0005-0000-0000-000047A50000}"/>
    <cellStyle name="Normal 2 6 2 6 3 4" xfId="42316" xr:uid="{00000000-0005-0000-0000-000048A50000}"/>
    <cellStyle name="Normal 2 6 2 6 4" xfId="42317" xr:uid="{00000000-0005-0000-0000-000049A50000}"/>
    <cellStyle name="Normal 2 6 2 6 4 2" xfId="42318" xr:uid="{00000000-0005-0000-0000-00004AA50000}"/>
    <cellStyle name="Normal 2 6 2 6 5" xfId="42319" xr:uid="{00000000-0005-0000-0000-00004BA50000}"/>
    <cellStyle name="Normal 2 6 2 6 6" xfId="42320" xr:uid="{00000000-0005-0000-0000-00004CA50000}"/>
    <cellStyle name="Normal 2 6 2 7" xfId="42321" xr:uid="{00000000-0005-0000-0000-00004DA50000}"/>
    <cellStyle name="Normal 2 6 2 7 2" xfId="42322" xr:uid="{00000000-0005-0000-0000-00004EA50000}"/>
    <cellStyle name="Normal 2 6 2 7 2 2" xfId="42323" xr:uid="{00000000-0005-0000-0000-00004FA50000}"/>
    <cellStyle name="Normal 2 6 2 7 2 2 2" xfId="42324" xr:uid="{00000000-0005-0000-0000-000050A50000}"/>
    <cellStyle name="Normal 2 6 2 7 2 3" xfId="42325" xr:uid="{00000000-0005-0000-0000-000051A50000}"/>
    <cellStyle name="Normal 2 6 2 7 2 4" xfId="42326" xr:uid="{00000000-0005-0000-0000-000052A50000}"/>
    <cellStyle name="Normal 2 6 2 7 3" xfId="42327" xr:uid="{00000000-0005-0000-0000-000053A50000}"/>
    <cellStyle name="Normal 2 6 2 7 3 2" xfId="42328" xr:uid="{00000000-0005-0000-0000-000054A50000}"/>
    <cellStyle name="Normal 2 6 2 7 3 2 2" xfId="42329" xr:uid="{00000000-0005-0000-0000-000055A50000}"/>
    <cellStyle name="Normal 2 6 2 7 3 3" xfId="42330" xr:uid="{00000000-0005-0000-0000-000056A50000}"/>
    <cellStyle name="Normal 2 6 2 7 3 4" xfId="42331" xr:uid="{00000000-0005-0000-0000-000057A50000}"/>
    <cellStyle name="Normal 2 6 2 7 4" xfId="42332" xr:uid="{00000000-0005-0000-0000-000058A50000}"/>
    <cellStyle name="Normal 2 6 2 7 4 2" xfId="42333" xr:uid="{00000000-0005-0000-0000-000059A50000}"/>
    <cellStyle name="Normal 2 6 2 7 5" xfId="42334" xr:uid="{00000000-0005-0000-0000-00005AA50000}"/>
    <cellStyle name="Normal 2 6 2 7 6" xfId="42335" xr:uid="{00000000-0005-0000-0000-00005BA50000}"/>
    <cellStyle name="Normal 2 6 2 8" xfId="42336" xr:uid="{00000000-0005-0000-0000-00005CA50000}"/>
    <cellStyle name="Normal 2 6 2 8 2" xfId="42337" xr:uid="{00000000-0005-0000-0000-00005DA50000}"/>
    <cellStyle name="Normal 2 6 2 8 2 2" xfId="42338" xr:uid="{00000000-0005-0000-0000-00005EA50000}"/>
    <cellStyle name="Normal 2 6 2 8 3" xfId="42339" xr:uid="{00000000-0005-0000-0000-00005FA50000}"/>
    <cellStyle name="Normal 2 6 2 8 4" xfId="42340" xr:uid="{00000000-0005-0000-0000-000060A50000}"/>
    <cellStyle name="Normal 2 6 2 9" xfId="42341" xr:uid="{00000000-0005-0000-0000-000061A50000}"/>
    <cellStyle name="Normal 2 6 2 9 2" xfId="42342" xr:uid="{00000000-0005-0000-0000-000062A50000}"/>
    <cellStyle name="Normal 2 6 2 9 2 2" xfId="42343" xr:uid="{00000000-0005-0000-0000-000063A50000}"/>
    <cellStyle name="Normal 2 6 2 9 3" xfId="42344" xr:uid="{00000000-0005-0000-0000-000064A50000}"/>
    <cellStyle name="Normal 2 6 2 9 4" xfId="42345" xr:uid="{00000000-0005-0000-0000-000065A50000}"/>
    <cellStyle name="Normal 2 6 2_8760 to TOD Calc_Template" xfId="42346" xr:uid="{00000000-0005-0000-0000-000066A50000}"/>
    <cellStyle name="Normal 2 6 3" xfId="42347" xr:uid="{00000000-0005-0000-0000-000067A50000}"/>
    <cellStyle name="Normal 2 6 3 10" xfId="42348" xr:uid="{00000000-0005-0000-0000-000068A50000}"/>
    <cellStyle name="Normal 2 6 3 10 2" xfId="42349" xr:uid="{00000000-0005-0000-0000-000069A50000}"/>
    <cellStyle name="Normal 2 6 3 11" xfId="42350" xr:uid="{00000000-0005-0000-0000-00006AA50000}"/>
    <cellStyle name="Normal 2 6 3 12" xfId="42351" xr:uid="{00000000-0005-0000-0000-00006BA50000}"/>
    <cellStyle name="Normal 2 6 3 2" xfId="42352" xr:uid="{00000000-0005-0000-0000-00006CA50000}"/>
    <cellStyle name="Normal 2 6 3 2 10" xfId="42353" xr:uid="{00000000-0005-0000-0000-00006DA50000}"/>
    <cellStyle name="Normal 2 6 3 2 2" xfId="42354" xr:uid="{00000000-0005-0000-0000-00006EA50000}"/>
    <cellStyle name="Normal 2 6 3 2 2 2" xfId="42355" xr:uid="{00000000-0005-0000-0000-00006FA50000}"/>
    <cellStyle name="Normal 2 6 3 2 2 2 2" xfId="42356" xr:uid="{00000000-0005-0000-0000-000070A50000}"/>
    <cellStyle name="Normal 2 6 3 2 2 2 2 2" xfId="42357" xr:uid="{00000000-0005-0000-0000-000071A50000}"/>
    <cellStyle name="Normal 2 6 3 2 2 2 3" xfId="42358" xr:uid="{00000000-0005-0000-0000-000072A50000}"/>
    <cellStyle name="Normal 2 6 3 2 2 2 4" xfId="42359" xr:uid="{00000000-0005-0000-0000-000073A50000}"/>
    <cellStyle name="Normal 2 6 3 2 2 3" xfId="42360" xr:uid="{00000000-0005-0000-0000-000074A50000}"/>
    <cellStyle name="Normal 2 6 3 2 2 3 2" xfId="42361" xr:uid="{00000000-0005-0000-0000-000075A50000}"/>
    <cellStyle name="Normal 2 6 3 2 2 3 2 2" xfId="42362" xr:uid="{00000000-0005-0000-0000-000076A50000}"/>
    <cellStyle name="Normal 2 6 3 2 2 3 3" xfId="42363" xr:uid="{00000000-0005-0000-0000-000077A50000}"/>
    <cellStyle name="Normal 2 6 3 2 2 3 4" xfId="42364" xr:uid="{00000000-0005-0000-0000-000078A50000}"/>
    <cellStyle name="Normal 2 6 3 2 2 4" xfId="42365" xr:uid="{00000000-0005-0000-0000-000079A50000}"/>
    <cellStyle name="Normal 2 6 3 2 2 4 2" xfId="42366" xr:uid="{00000000-0005-0000-0000-00007AA50000}"/>
    <cellStyle name="Normal 2 6 3 2 2 5" xfId="42367" xr:uid="{00000000-0005-0000-0000-00007BA50000}"/>
    <cellStyle name="Normal 2 6 3 2 2 6" xfId="42368" xr:uid="{00000000-0005-0000-0000-00007CA50000}"/>
    <cellStyle name="Normal 2 6 3 2 3" xfId="42369" xr:uid="{00000000-0005-0000-0000-00007DA50000}"/>
    <cellStyle name="Normal 2 6 3 2 3 2" xfId="42370" xr:uid="{00000000-0005-0000-0000-00007EA50000}"/>
    <cellStyle name="Normal 2 6 3 2 3 2 2" xfId="42371" xr:uid="{00000000-0005-0000-0000-00007FA50000}"/>
    <cellStyle name="Normal 2 6 3 2 3 2 2 2" xfId="42372" xr:uid="{00000000-0005-0000-0000-000080A50000}"/>
    <cellStyle name="Normal 2 6 3 2 3 2 3" xfId="42373" xr:uid="{00000000-0005-0000-0000-000081A50000}"/>
    <cellStyle name="Normal 2 6 3 2 3 2 4" xfId="42374" xr:uid="{00000000-0005-0000-0000-000082A50000}"/>
    <cellStyle name="Normal 2 6 3 2 3 3" xfId="42375" xr:uid="{00000000-0005-0000-0000-000083A50000}"/>
    <cellStyle name="Normal 2 6 3 2 3 3 2" xfId="42376" xr:uid="{00000000-0005-0000-0000-000084A50000}"/>
    <cellStyle name="Normal 2 6 3 2 3 3 2 2" xfId="42377" xr:uid="{00000000-0005-0000-0000-000085A50000}"/>
    <cellStyle name="Normal 2 6 3 2 3 3 3" xfId="42378" xr:uid="{00000000-0005-0000-0000-000086A50000}"/>
    <cellStyle name="Normal 2 6 3 2 3 3 4" xfId="42379" xr:uid="{00000000-0005-0000-0000-000087A50000}"/>
    <cellStyle name="Normal 2 6 3 2 3 4" xfId="42380" xr:uid="{00000000-0005-0000-0000-000088A50000}"/>
    <cellStyle name="Normal 2 6 3 2 3 4 2" xfId="42381" xr:uid="{00000000-0005-0000-0000-000089A50000}"/>
    <cellStyle name="Normal 2 6 3 2 3 5" xfId="42382" xr:uid="{00000000-0005-0000-0000-00008AA50000}"/>
    <cellStyle name="Normal 2 6 3 2 3 6" xfId="42383" xr:uid="{00000000-0005-0000-0000-00008BA50000}"/>
    <cellStyle name="Normal 2 6 3 2 4" xfId="42384" xr:uid="{00000000-0005-0000-0000-00008CA50000}"/>
    <cellStyle name="Normal 2 6 3 2 4 2" xfId="42385" xr:uid="{00000000-0005-0000-0000-00008DA50000}"/>
    <cellStyle name="Normal 2 6 3 2 4 2 2" xfId="42386" xr:uid="{00000000-0005-0000-0000-00008EA50000}"/>
    <cellStyle name="Normal 2 6 3 2 4 2 2 2" xfId="42387" xr:uid="{00000000-0005-0000-0000-00008FA50000}"/>
    <cellStyle name="Normal 2 6 3 2 4 2 3" xfId="42388" xr:uid="{00000000-0005-0000-0000-000090A50000}"/>
    <cellStyle name="Normal 2 6 3 2 4 2 4" xfId="42389" xr:uid="{00000000-0005-0000-0000-000091A50000}"/>
    <cellStyle name="Normal 2 6 3 2 4 3" xfId="42390" xr:uid="{00000000-0005-0000-0000-000092A50000}"/>
    <cellStyle name="Normal 2 6 3 2 4 3 2" xfId="42391" xr:uid="{00000000-0005-0000-0000-000093A50000}"/>
    <cellStyle name="Normal 2 6 3 2 4 3 2 2" xfId="42392" xr:uid="{00000000-0005-0000-0000-000094A50000}"/>
    <cellStyle name="Normal 2 6 3 2 4 3 3" xfId="42393" xr:uid="{00000000-0005-0000-0000-000095A50000}"/>
    <cellStyle name="Normal 2 6 3 2 4 3 4" xfId="42394" xr:uid="{00000000-0005-0000-0000-000096A50000}"/>
    <cellStyle name="Normal 2 6 3 2 4 4" xfId="42395" xr:uid="{00000000-0005-0000-0000-000097A50000}"/>
    <cellStyle name="Normal 2 6 3 2 4 4 2" xfId="42396" xr:uid="{00000000-0005-0000-0000-000098A50000}"/>
    <cellStyle name="Normal 2 6 3 2 4 5" xfId="42397" xr:uid="{00000000-0005-0000-0000-000099A50000}"/>
    <cellStyle name="Normal 2 6 3 2 4 6" xfId="42398" xr:uid="{00000000-0005-0000-0000-00009AA50000}"/>
    <cellStyle name="Normal 2 6 3 2 5" xfId="42399" xr:uid="{00000000-0005-0000-0000-00009BA50000}"/>
    <cellStyle name="Normal 2 6 3 2 5 2" xfId="42400" xr:uid="{00000000-0005-0000-0000-00009CA50000}"/>
    <cellStyle name="Normal 2 6 3 2 5 2 2" xfId="42401" xr:uid="{00000000-0005-0000-0000-00009DA50000}"/>
    <cellStyle name="Normal 2 6 3 2 5 2 2 2" xfId="42402" xr:uid="{00000000-0005-0000-0000-00009EA50000}"/>
    <cellStyle name="Normal 2 6 3 2 5 2 3" xfId="42403" xr:uid="{00000000-0005-0000-0000-00009FA50000}"/>
    <cellStyle name="Normal 2 6 3 2 5 2 4" xfId="42404" xr:uid="{00000000-0005-0000-0000-0000A0A50000}"/>
    <cellStyle name="Normal 2 6 3 2 5 3" xfId="42405" xr:uid="{00000000-0005-0000-0000-0000A1A50000}"/>
    <cellStyle name="Normal 2 6 3 2 5 3 2" xfId="42406" xr:uid="{00000000-0005-0000-0000-0000A2A50000}"/>
    <cellStyle name="Normal 2 6 3 2 5 3 2 2" xfId="42407" xr:uid="{00000000-0005-0000-0000-0000A3A50000}"/>
    <cellStyle name="Normal 2 6 3 2 5 3 3" xfId="42408" xr:uid="{00000000-0005-0000-0000-0000A4A50000}"/>
    <cellStyle name="Normal 2 6 3 2 5 3 4" xfId="42409" xr:uid="{00000000-0005-0000-0000-0000A5A50000}"/>
    <cellStyle name="Normal 2 6 3 2 5 4" xfId="42410" xr:uid="{00000000-0005-0000-0000-0000A6A50000}"/>
    <cellStyle name="Normal 2 6 3 2 5 4 2" xfId="42411" xr:uid="{00000000-0005-0000-0000-0000A7A50000}"/>
    <cellStyle name="Normal 2 6 3 2 5 5" xfId="42412" xr:uid="{00000000-0005-0000-0000-0000A8A50000}"/>
    <cellStyle name="Normal 2 6 3 2 5 6" xfId="42413" xr:uid="{00000000-0005-0000-0000-0000A9A50000}"/>
    <cellStyle name="Normal 2 6 3 2 6" xfId="42414" xr:uid="{00000000-0005-0000-0000-0000AAA50000}"/>
    <cellStyle name="Normal 2 6 3 2 6 2" xfId="42415" xr:uid="{00000000-0005-0000-0000-0000ABA50000}"/>
    <cellStyle name="Normal 2 6 3 2 6 2 2" xfId="42416" xr:uid="{00000000-0005-0000-0000-0000ACA50000}"/>
    <cellStyle name="Normal 2 6 3 2 6 3" xfId="42417" xr:uid="{00000000-0005-0000-0000-0000ADA50000}"/>
    <cellStyle name="Normal 2 6 3 2 6 4" xfId="42418" xr:uid="{00000000-0005-0000-0000-0000AEA50000}"/>
    <cellStyle name="Normal 2 6 3 2 7" xfId="42419" xr:uid="{00000000-0005-0000-0000-0000AFA50000}"/>
    <cellStyle name="Normal 2 6 3 2 7 2" xfId="42420" xr:uid="{00000000-0005-0000-0000-0000B0A50000}"/>
    <cellStyle name="Normal 2 6 3 2 7 2 2" xfId="42421" xr:uid="{00000000-0005-0000-0000-0000B1A50000}"/>
    <cellStyle name="Normal 2 6 3 2 7 3" xfId="42422" xr:uid="{00000000-0005-0000-0000-0000B2A50000}"/>
    <cellStyle name="Normal 2 6 3 2 7 4" xfId="42423" xr:uid="{00000000-0005-0000-0000-0000B3A50000}"/>
    <cellStyle name="Normal 2 6 3 2 8" xfId="42424" xr:uid="{00000000-0005-0000-0000-0000B4A50000}"/>
    <cellStyle name="Normal 2 6 3 2 8 2" xfId="42425" xr:uid="{00000000-0005-0000-0000-0000B5A50000}"/>
    <cellStyle name="Normal 2 6 3 2 9" xfId="42426" xr:uid="{00000000-0005-0000-0000-0000B6A50000}"/>
    <cellStyle name="Normal 2 6 3 2_8760 to TOD Calc_Template" xfId="42427" xr:uid="{00000000-0005-0000-0000-0000B7A50000}"/>
    <cellStyle name="Normal 2 6 3 3" xfId="42428" xr:uid="{00000000-0005-0000-0000-0000B8A50000}"/>
    <cellStyle name="Normal 2 6 3 3 2" xfId="42429" xr:uid="{00000000-0005-0000-0000-0000B9A50000}"/>
    <cellStyle name="Normal 2 6 3 3 2 2" xfId="42430" xr:uid="{00000000-0005-0000-0000-0000BAA50000}"/>
    <cellStyle name="Normal 2 6 3 3 2 2 2" xfId="42431" xr:uid="{00000000-0005-0000-0000-0000BBA50000}"/>
    <cellStyle name="Normal 2 6 3 3 2 3" xfId="42432" xr:uid="{00000000-0005-0000-0000-0000BCA50000}"/>
    <cellStyle name="Normal 2 6 3 3 2 4" xfId="42433" xr:uid="{00000000-0005-0000-0000-0000BDA50000}"/>
    <cellStyle name="Normal 2 6 3 3 3" xfId="42434" xr:uid="{00000000-0005-0000-0000-0000BEA50000}"/>
    <cellStyle name="Normal 2 6 3 3 3 2" xfId="42435" xr:uid="{00000000-0005-0000-0000-0000BFA50000}"/>
    <cellStyle name="Normal 2 6 3 3 3 2 2" xfId="42436" xr:uid="{00000000-0005-0000-0000-0000C0A50000}"/>
    <cellStyle name="Normal 2 6 3 3 3 3" xfId="42437" xr:uid="{00000000-0005-0000-0000-0000C1A50000}"/>
    <cellStyle name="Normal 2 6 3 3 3 4" xfId="42438" xr:uid="{00000000-0005-0000-0000-0000C2A50000}"/>
    <cellStyle name="Normal 2 6 3 3 4" xfId="42439" xr:uid="{00000000-0005-0000-0000-0000C3A50000}"/>
    <cellStyle name="Normal 2 6 3 3 4 2" xfId="42440" xr:uid="{00000000-0005-0000-0000-0000C4A50000}"/>
    <cellStyle name="Normal 2 6 3 3 5" xfId="42441" xr:uid="{00000000-0005-0000-0000-0000C5A50000}"/>
    <cellStyle name="Normal 2 6 3 3 6" xfId="42442" xr:uid="{00000000-0005-0000-0000-0000C6A50000}"/>
    <cellStyle name="Normal 2 6 3 4" xfId="42443" xr:uid="{00000000-0005-0000-0000-0000C7A50000}"/>
    <cellStyle name="Normal 2 6 3 4 2" xfId="42444" xr:uid="{00000000-0005-0000-0000-0000C8A50000}"/>
    <cellStyle name="Normal 2 6 3 4 2 2" xfId="42445" xr:uid="{00000000-0005-0000-0000-0000C9A50000}"/>
    <cellStyle name="Normal 2 6 3 4 2 2 2" xfId="42446" xr:uid="{00000000-0005-0000-0000-0000CAA50000}"/>
    <cellStyle name="Normal 2 6 3 4 2 3" xfId="42447" xr:uid="{00000000-0005-0000-0000-0000CBA50000}"/>
    <cellStyle name="Normal 2 6 3 4 2 4" xfId="42448" xr:uid="{00000000-0005-0000-0000-0000CCA50000}"/>
    <cellStyle name="Normal 2 6 3 4 3" xfId="42449" xr:uid="{00000000-0005-0000-0000-0000CDA50000}"/>
    <cellStyle name="Normal 2 6 3 4 3 2" xfId="42450" xr:uid="{00000000-0005-0000-0000-0000CEA50000}"/>
    <cellStyle name="Normal 2 6 3 4 3 2 2" xfId="42451" xr:uid="{00000000-0005-0000-0000-0000CFA50000}"/>
    <cellStyle name="Normal 2 6 3 4 3 3" xfId="42452" xr:uid="{00000000-0005-0000-0000-0000D0A50000}"/>
    <cellStyle name="Normal 2 6 3 4 3 4" xfId="42453" xr:uid="{00000000-0005-0000-0000-0000D1A50000}"/>
    <cellStyle name="Normal 2 6 3 4 4" xfId="42454" xr:uid="{00000000-0005-0000-0000-0000D2A50000}"/>
    <cellStyle name="Normal 2 6 3 4 4 2" xfId="42455" xr:uid="{00000000-0005-0000-0000-0000D3A50000}"/>
    <cellStyle name="Normal 2 6 3 4 5" xfId="42456" xr:uid="{00000000-0005-0000-0000-0000D4A50000}"/>
    <cellStyle name="Normal 2 6 3 4 6" xfId="42457" xr:uid="{00000000-0005-0000-0000-0000D5A50000}"/>
    <cellStyle name="Normal 2 6 3 5" xfId="42458" xr:uid="{00000000-0005-0000-0000-0000D6A50000}"/>
    <cellStyle name="Normal 2 6 3 5 2" xfId="42459" xr:uid="{00000000-0005-0000-0000-0000D7A50000}"/>
    <cellStyle name="Normal 2 6 3 5 2 2" xfId="42460" xr:uid="{00000000-0005-0000-0000-0000D8A50000}"/>
    <cellStyle name="Normal 2 6 3 5 2 2 2" xfId="42461" xr:uid="{00000000-0005-0000-0000-0000D9A50000}"/>
    <cellStyle name="Normal 2 6 3 5 2 3" xfId="42462" xr:uid="{00000000-0005-0000-0000-0000DAA50000}"/>
    <cellStyle name="Normal 2 6 3 5 2 4" xfId="42463" xr:uid="{00000000-0005-0000-0000-0000DBA50000}"/>
    <cellStyle name="Normal 2 6 3 5 3" xfId="42464" xr:uid="{00000000-0005-0000-0000-0000DCA50000}"/>
    <cellStyle name="Normal 2 6 3 5 3 2" xfId="42465" xr:uid="{00000000-0005-0000-0000-0000DDA50000}"/>
    <cellStyle name="Normal 2 6 3 5 3 2 2" xfId="42466" xr:uid="{00000000-0005-0000-0000-0000DEA50000}"/>
    <cellStyle name="Normal 2 6 3 5 3 3" xfId="42467" xr:uid="{00000000-0005-0000-0000-0000DFA50000}"/>
    <cellStyle name="Normal 2 6 3 5 3 4" xfId="42468" xr:uid="{00000000-0005-0000-0000-0000E0A50000}"/>
    <cellStyle name="Normal 2 6 3 5 4" xfId="42469" xr:uid="{00000000-0005-0000-0000-0000E1A50000}"/>
    <cellStyle name="Normal 2 6 3 5 4 2" xfId="42470" xr:uid="{00000000-0005-0000-0000-0000E2A50000}"/>
    <cellStyle name="Normal 2 6 3 5 5" xfId="42471" xr:uid="{00000000-0005-0000-0000-0000E3A50000}"/>
    <cellStyle name="Normal 2 6 3 5 6" xfId="42472" xr:uid="{00000000-0005-0000-0000-0000E4A50000}"/>
    <cellStyle name="Normal 2 6 3 6" xfId="42473" xr:uid="{00000000-0005-0000-0000-0000E5A50000}"/>
    <cellStyle name="Normal 2 6 3 6 2" xfId="42474" xr:uid="{00000000-0005-0000-0000-0000E6A50000}"/>
    <cellStyle name="Normal 2 6 3 6 2 2" xfId="42475" xr:uid="{00000000-0005-0000-0000-0000E7A50000}"/>
    <cellStyle name="Normal 2 6 3 6 2 2 2" xfId="42476" xr:uid="{00000000-0005-0000-0000-0000E8A50000}"/>
    <cellStyle name="Normal 2 6 3 6 2 3" xfId="42477" xr:uid="{00000000-0005-0000-0000-0000E9A50000}"/>
    <cellStyle name="Normal 2 6 3 6 2 4" xfId="42478" xr:uid="{00000000-0005-0000-0000-0000EAA50000}"/>
    <cellStyle name="Normal 2 6 3 6 3" xfId="42479" xr:uid="{00000000-0005-0000-0000-0000EBA50000}"/>
    <cellStyle name="Normal 2 6 3 6 3 2" xfId="42480" xr:uid="{00000000-0005-0000-0000-0000ECA50000}"/>
    <cellStyle name="Normal 2 6 3 6 3 2 2" xfId="42481" xr:uid="{00000000-0005-0000-0000-0000EDA50000}"/>
    <cellStyle name="Normal 2 6 3 6 3 3" xfId="42482" xr:uid="{00000000-0005-0000-0000-0000EEA50000}"/>
    <cellStyle name="Normal 2 6 3 6 3 4" xfId="42483" xr:uid="{00000000-0005-0000-0000-0000EFA50000}"/>
    <cellStyle name="Normal 2 6 3 6 4" xfId="42484" xr:uid="{00000000-0005-0000-0000-0000F0A50000}"/>
    <cellStyle name="Normal 2 6 3 6 4 2" xfId="42485" xr:uid="{00000000-0005-0000-0000-0000F1A50000}"/>
    <cellStyle name="Normal 2 6 3 6 5" xfId="42486" xr:uid="{00000000-0005-0000-0000-0000F2A50000}"/>
    <cellStyle name="Normal 2 6 3 6 6" xfId="42487" xr:uid="{00000000-0005-0000-0000-0000F3A50000}"/>
    <cellStyle name="Normal 2 6 3 7" xfId="42488" xr:uid="{00000000-0005-0000-0000-0000F4A50000}"/>
    <cellStyle name="Normal 2 6 3 7 2" xfId="42489" xr:uid="{00000000-0005-0000-0000-0000F5A50000}"/>
    <cellStyle name="Normal 2 6 3 7 2 2" xfId="42490" xr:uid="{00000000-0005-0000-0000-0000F6A50000}"/>
    <cellStyle name="Normal 2 6 3 7 2 2 2" xfId="42491" xr:uid="{00000000-0005-0000-0000-0000F7A50000}"/>
    <cellStyle name="Normal 2 6 3 7 2 3" xfId="42492" xr:uid="{00000000-0005-0000-0000-0000F8A50000}"/>
    <cellStyle name="Normal 2 6 3 7 2 4" xfId="42493" xr:uid="{00000000-0005-0000-0000-0000F9A50000}"/>
    <cellStyle name="Normal 2 6 3 7 3" xfId="42494" xr:uid="{00000000-0005-0000-0000-0000FAA50000}"/>
    <cellStyle name="Normal 2 6 3 7 3 2" xfId="42495" xr:uid="{00000000-0005-0000-0000-0000FBA50000}"/>
    <cellStyle name="Normal 2 6 3 7 3 2 2" xfId="42496" xr:uid="{00000000-0005-0000-0000-0000FCA50000}"/>
    <cellStyle name="Normal 2 6 3 7 3 3" xfId="42497" xr:uid="{00000000-0005-0000-0000-0000FDA50000}"/>
    <cellStyle name="Normal 2 6 3 7 3 4" xfId="42498" xr:uid="{00000000-0005-0000-0000-0000FEA50000}"/>
    <cellStyle name="Normal 2 6 3 7 4" xfId="42499" xr:uid="{00000000-0005-0000-0000-0000FFA50000}"/>
    <cellStyle name="Normal 2 6 3 7 4 2" xfId="42500" xr:uid="{00000000-0005-0000-0000-000000A60000}"/>
    <cellStyle name="Normal 2 6 3 7 5" xfId="42501" xr:uid="{00000000-0005-0000-0000-000001A60000}"/>
    <cellStyle name="Normal 2 6 3 7 6" xfId="42502" xr:uid="{00000000-0005-0000-0000-000002A60000}"/>
    <cellStyle name="Normal 2 6 3 8" xfId="42503" xr:uid="{00000000-0005-0000-0000-000003A60000}"/>
    <cellStyle name="Normal 2 6 3 8 2" xfId="42504" xr:uid="{00000000-0005-0000-0000-000004A60000}"/>
    <cellStyle name="Normal 2 6 3 8 2 2" xfId="42505" xr:uid="{00000000-0005-0000-0000-000005A60000}"/>
    <cellStyle name="Normal 2 6 3 8 3" xfId="42506" xr:uid="{00000000-0005-0000-0000-000006A60000}"/>
    <cellStyle name="Normal 2 6 3 8 4" xfId="42507" xr:uid="{00000000-0005-0000-0000-000007A60000}"/>
    <cellStyle name="Normal 2 6 3 9" xfId="42508" xr:uid="{00000000-0005-0000-0000-000008A60000}"/>
    <cellStyle name="Normal 2 6 3 9 2" xfId="42509" xr:uid="{00000000-0005-0000-0000-000009A60000}"/>
    <cellStyle name="Normal 2 6 3 9 2 2" xfId="42510" xr:uid="{00000000-0005-0000-0000-00000AA60000}"/>
    <cellStyle name="Normal 2 6 3 9 3" xfId="42511" xr:uid="{00000000-0005-0000-0000-00000BA60000}"/>
    <cellStyle name="Normal 2 6 3 9 4" xfId="42512" xr:uid="{00000000-0005-0000-0000-00000CA60000}"/>
    <cellStyle name="Normal 2 6 3_8760 to TOD Calc_Template" xfId="42513" xr:uid="{00000000-0005-0000-0000-00000DA60000}"/>
    <cellStyle name="Normal 2 6 4" xfId="42514" xr:uid="{00000000-0005-0000-0000-00000EA60000}"/>
    <cellStyle name="Normal 2 6 4 10" xfId="42515" xr:uid="{00000000-0005-0000-0000-00000FA60000}"/>
    <cellStyle name="Normal 2 6 4 2" xfId="42516" xr:uid="{00000000-0005-0000-0000-000010A60000}"/>
    <cellStyle name="Normal 2 6 4 2 2" xfId="42517" xr:uid="{00000000-0005-0000-0000-000011A60000}"/>
    <cellStyle name="Normal 2 6 4 2 2 2" xfId="42518" xr:uid="{00000000-0005-0000-0000-000012A60000}"/>
    <cellStyle name="Normal 2 6 4 2 2 2 2" xfId="42519" xr:uid="{00000000-0005-0000-0000-000013A60000}"/>
    <cellStyle name="Normal 2 6 4 2 2 3" xfId="42520" xr:uid="{00000000-0005-0000-0000-000014A60000}"/>
    <cellStyle name="Normal 2 6 4 2 2 4" xfId="42521" xr:uid="{00000000-0005-0000-0000-000015A60000}"/>
    <cellStyle name="Normal 2 6 4 2 3" xfId="42522" xr:uid="{00000000-0005-0000-0000-000016A60000}"/>
    <cellStyle name="Normal 2 6 4 2 3 2" xfId="42523" xr:uid="{00000000-0005-0000-0000-000017A60000}"/>
    <cellStyle name="Normal 2 6 4 2 3 2 2" xfId="42524" xr:uid="{00000000-0005-0000-0000-000018A60000}"/>
    <cellStyle name="Normal 2 6 4 2 3 3" xfId="42525" xr:uid="{00000000-0005-0000-0000-000019A60000}"/>
    <cellStyle name="Normal 2 6 4 2 3 4" xfId="42526" xr:uid="{00000000-0005-0000-0000-00001AA60000}"/>
    <cellStyle name="Normal 2 6 4 2 4" xfId="42527" xr:uid="{00000000-0005-0000-0000-00001BA60000}"/>
    <cellStyle name="Normal 2 6 4 2 4 2" xfId="42528" xr:uid="{00000000-0005-0000-0000-00001CA60000}"/>
    <cellStyle name="Normal 2 6 4 2 5" xfId="42529" xr:uid="{00000000-0005-0000-0000-00001DA60000}"/>
    <cellStyle name="Normal 2 6 4 2 6" xfId="42530" xr:uid="{00000000-0005-0000-0000-00001EA60000}"/>
    <cellStyle name="Normal 2 6 4 3" xfId="42531" xr:uid="{00000000-0005-0000-0000-00001FA60000}"/>
    <cellStyle name="Normal 2 6 4 3 2" xfId="42532" xr:uid="{00000000-0005-0000-0000-000020A60000}"/>
    <cellStyle name="Normal 2 6 4 3 2 2" xfId="42533" xr:uid="{00000000-0005-0000-0000-000021A60000}"/>
    <cellStyle name="Normal 2 6 4 3 2 2 2" xfId="42534" xr:uid="{00000000-0005-0000-0000-000022A60000}"/>
    <cellStyle name="Normal 2 6 4 3 2 3" xfId="42535" xr:uid="{00000000-0005-0000-0000-000023A60000}"/>
    <cellStyle name="Normal 2 6 4 3 2 4" xfId="42536" xr:uid="{00000000-0005-0000-0000-000024A60000}"/>
    <cellStyle name="Normal 2 6 4 3 3" xfId="42537" xr:uid="{00000000-0005-0000-0000-000025A60000}"/>
    <cellStyle name="Normal 2 6 4 3 3 2" xfId="42538" xr:uid="{00000000-0005-0000-0000-000026A60000}"/>
    <cellStyle name="Normal 2 6 4 3 3 2 2" xfId="42539" xr:uid="{00000000-0005-0000-0000-000027A60000}"/>
    <cellStyle name="Normal 2 6 4 3 3 3" xfId="42540" xr:uid="{00000000-0005-0000-0000-000028A60000}"/>
    <cellStyle name="Normal 2 6 4 3 3 4" xfId="42541" xr:uid="{00000000-0005-0000-0000-000029A60000}"/>
    <cellStyle name="Normal 2 6 4 3 4" xfId="42542" xr:uid="{00000000-0005-0000-0000-00002AA60000}"/>
    <cellStyle name="Normal 2 6 4 3 4 2" xfId="42543" xr:uid="{00000000-0005-0000-0000-00002BA60000}"/>
    <cellStyle name="Normal 2 6 4 3 5" xfId="42544" xr:uid="{00000000-0005-0000-0000-00002CA60000}"/>
    <cellStyle name="Normal 2 6 4 3 6" xfId="42545" xr:uid="{00000000-0005-0000-0000-00002DA60000}"/>
    <cellStyle name="Normal 2 6 4 4" xfId="42546" xr:uid="{00000000-0005-0000-0000-00002EA60000}"/>
    <cellStyle name="Normal 2 6 4 4 2" xfId="42547" xr:uid="{00000000-0005-0000-0000-00002FA60000}"/>
    <cellStyle name="Normal 2 6 4 4 2 2" xfId="42548" xr:uid="{00000000-0005-0000-0000-000030A60000}"/>
    <cellStyle name="Normal 2 6 4 4 2 2 2" xfId="42549" xr:uid="{00000000-0005-0000-0000-000031A60000}"/>
    <cellStyle name="Normal 2 6 4 4 2 3" xfId="42550" xr:uid="{00000000-0005-0000-0000-000032A60000}"/>
    <cellStyle name="Normal 2 6 4 4 2 4" xfId="42551" xr:uid="{00000000-0005-0000-0000-000033A60000}"/>
    <cellStyle name="Normal 2 6 4 4 3" xfId="42552" xr:uid="{00000000-0005-0000-0000-000034A60000}"/>
    <cellStyle name="Normal 2 6 4 4 3 2" xfId="42553" xr:uid="{00000000-0005-0000-0000-000035A60000}"/>
    <cellStyle name="Normal 2 6 4 4 3 2 2" xfId="42554" xr:uid="{00000000-0005-0000-0000-000036A60000}"/>
    <cellStyle name="Normal 2 6 4 4 3 3" xfId="42555" xr:uid="{00000000-0005-0000-0000-000037A60000}"/>
    <cellStyle name="Normal 2 6 4 4 3 4" xfId="42556" xr:uid="{00000000-0005-0000-0000-000038A60000}"/>
    <cellStyle name="Normal 2 6 4 4 4" xfId="42557" xr:uid="{00000000-0005-0000-0000-000039A60000}"/>
    <cellStyle name="Normal 2 6 4 4 4 2" xfId="42558" xr:uid="{00000000-0005-0000-0000-00003AA60000}"/>
    <cellStyle name="Normal 2 6 4 4 5" xfId="42559" xr:uid="{00000000-0005-0000-0000-00003BA60000}"/>
    <cellStyle name="Normal 2 6 4 4 6" xfId="42560" xr:uid="{00000000-0005-0000-0000-00003CA60000}"/>
    <cellStyle name="Normal 2 6 4 5" xfId="42561" xr:uid="{00000000-0005-0000-0000-00003DA60000}"/>
    <cellStyle name="Normal 2 6 4 5 2" xfId="42562" xr:uid="{00000000-0005-0000-0000-00003EA60000}"/>
    <cellStyle name="Normal 2 6 4 5 2 2" xfId="42563" xr:uid="{00000000-0005-0000-0000-00003FA60000}"/>
    <cellStyle name="Normal 2 6 4 5 2 2 2" xfId="42564" xr:uid="{00000000-0005-0000-0000-000040A60000}"/>
    <cellStyle name="Normal 2 6 4 5 2 3" xfId="42565" xr:uid="{00000000-0005-0000-0000-000041A60000}"/>
    <cellStyle name="Normal 2 6 4 5 2 4" xfId="42566" xr:uid="{00000000-0005-0000-0000-000042A60000}"/>
    <cellStyle name="Normal 2 6 4 5 3" xfId="42567" xr:uid="{00000000-0005-0000-0000-000043A60000}"/>
    <cellStyle name="Normal 2 6 4 5 3 2" xfId="42568" xr:uid="{00000000-0005-0000-0000-000044A60000}"/>
    <cellStyle name="Normal 2 6 4 5 3 2 2" xfId="42569" xr:uid="{00000000-0005-0000-0000-000045A60000}"/>
    <cellStyle name="Normal 2 6 4 5 3 3" xfId="42570" xr:uid="{00000000-0005-0000-0000-000046A60000}"/>
    <cellStyle name="Normal 2 6 4 5 3 4" xfId="42571" xr:uid="{00000000-0005-0000-0000-000047A60000}"/>
    <cellStyle name="Normal 2 6 4 5 4" xfId="42572" xr:uid="{00000000-0005-0000-0000-000048A60000}"/>
    <cellStyle name="Normal 2 6 4 5 4 2" xfId="42573" xr:uid="{00000000-0005-0000-0000-000049A60000}"/>
    <cellStyle name="Normal 2 6 4 5 5" xfId="42574" xr:uid="{00000000-0005-0000-0000-00004AA60000}"/>
    <cellStyle name="Normal 2 6 4 5 6" xfId="42575" xr:uid="{00000000-0005-0000-0000-00004BA60000}"/>
    <cellStyle name="Normal 2 6 4 6" xfId="42576" xr:uid="{00000000-0005-0000-0000-00004CA60000}"/>
    <cellStyle name="Normal 2 6 4 6 2" xfId="42577" xr:uid="{00000000-0005-0000-0000-00004DA60000}"/>
    <cellStyle name="Normal 2 6 4 6 2 2" xfId="42578" xr:uid="{00000000-0005-0000-0000-00004EA60000}"/>
    <cellStyle name="Normal 2 6 4 6 3" xfId="42579" xr:uid="{00000000-0005-0000-0000-00004FA60000}"/>
    <cellStyle name="Normal 2 6 4 6 4" xfId="42580" xr:uid="{00000000-0005-0000-0000-000050A60000}"/>
    <cellStyle name="Normal 2 6 4 7" xfId="42581" xr:uid="{00000000-0005-0000-0000-000051A60000}"/>
    <cellStyle name="Normal 2 6 4 7 2" xfId="42582" xr:uid="{00000000-0005-0000-0000-000052A60000}"/>
    <cellStyle name="Normal 2 6 4 7 2 2" xfId="42583" xr:uid="{00000000-0005-0000-0000-000053A60000}"/>
    <cellStyle name="Normal 2 6 4 7 3" xfId="42584" xr:uid="{00000000-0005-0000-0000-000054A60000}"/>
    <cellStyle name="Normal 2 6 4 7 4" xfId="42585" xr:uid="{00000000-0005-0000-0000-000055A60000}"/>
    <cellStyle name="Normal 2 6 4 8" xfId="42586" xr:uid="{00000000-0005-0000-0000-000056A60000}"/>
    <cellStyle name="Normal 2 6 4 8 2" xfId="42587" xr:uid="{00000000-0005-0000-0000-000057A60000}"/>
    <cellStyle name="Normal 2 6 4 9" xfId="42588" xr:uid="{00000000-0005-0000-0000-000058A60000}"/>
    <cellStyle name="Normal 2 6 4_8760 to TOD Calc_Template" xfId="42589" xr:uid="{00000000-0005-0000-0000-000059A60000}"/>
    <cellStyle name="Normal 2 6 5" xfId="42590" xr:uid="{00000000-0005-0000-0000-00005AA60000}"/>
    <cellStyle name="Normal 2 6 5 2" xfId="42591" xr:uid="{00000000-0005-0000-0000-00005BA60000}"/>
    <cellStyle name="Normal 2 6 5 2 2" xfId="42592" xr:uid="{00000000-0005-0000-0000-00005CA60000}"/>
    <cellStyle name="Normal 2 6 5 2 2 2" xfId="42593" xr:uid="{00000000-0005-0000-0000-00005DA60000}"/>
    <cellStyle name="Normal 2 6 5 2 3" xfId="42594" xr:uid="{00000000-0005-0000-0000-00005EA60000}"/>
    <cellStyle name="Normal 2 6 5 2 4" xfId="42595" xr:uid="{00000000-0005-0000-0000-00005FA60000}"/>
    <cellStyle name="Normal 2 6 5 3" xfId="42596" xr:uid="{00000000-0005-0000-0000-000060A60000}"/>
    <cellStyle name="Normal 2 6 5 3 2" xfId="42597" xr:uid="{00000000-0005-0000-0000-000061A60000}"/>
    <cellStyle name="Normal 2 6 5 3 2 2" xfId="42598" xr:uid="{00000000-0005-0000-0000-000062A60000}"/>
    <cellStyle name="Normal 2 6 5 3 3" xfId="42599" xr:uid="{00000000-0005-0000-0000-000063A60000}"/>
    <cellStyle name="Normal 2 6 5 3 4" xfId="42600" xr:uid="{00000000-0005-0000-0000-000064A60000}"/>
    <cellStyle name="Normal 2 6 5 4" xfId="42601" xr:uid="{00000000-0005-0000-0000-000065A60000}"/>
    <cellStyle name="Normal 2 6 5 4 2" xfId="42602" xr:uid="{00000000-0005-0000-0000-000066A60000}"/>
    <cellStyle name="Normal 2 6 5 5" xfId="42603" xr:uid="{00000000-0005-0000-0000-000067A60000}"/>
    <cellStyle name="Normal 2 6 5 6" xfId="42604" xr:uid="{00000000-0005-0000-0000-000068A60000}"/>
    <cellStyle name="Normal 2 6 6" xfId="42605" xr:uid="{00000000-0005-0000-0000-000069A60000}"/>
    <cellStyle name="Normal 2 6 6 2" xfId="42606" xr:uid="{00000000-0005-0000-0000-00006AA60000}"/>
    <cellStyle name="Normal 2 6 6 2 2" xfId="42607" xr:uid="{00000000-0005-0000-0000-00006BA60000}"/>
    <cellStyle name="Normal 2 6 6 2 2 2" xfId="42608" xr:uid="{00000000-0005-0000-0000-00006CA60000}"/>
    <cellStyle name="Normal 2 6 6 2 3" xfId="42609" xr:uid="{00000000-0005-0000-0000-00006DA60000}"/>
    <cellStyle name="Normal 2 6 6 2 4" xfId="42610" xr:uid="{00000000-0005-0000-0000-00006EA60000}"/>
    <cellStyle name="Normal 2 6 6 3" xfId="42611" xr:uid="{00000000-0005-0000-0000-00006FA60000}"/>
    <cellStyle name="Normal 2 6 6 3 2" xfId="42612" xr:uid="{00000000-0005-0000-0000-000070A60000}"/>
    <cellStyle name="Normal 2 6 6 3 2 2" xfId="42613" xr:uid="{00000000-0005-0000-0000-000071A60000}"/>
    <cellStyle name="Normal 2 6 6 3 3" xfId="42614" xr:uid="{00000000-0005-0000-0000-000072A60000}"/>
    <cellStyle name="Normal 2 6 6 3 4" xfId="42615" xr:uid="{00000000-0005-0000-0000-000073A60000}"/>
    <cellStyle name="Normal 2 6 6 4" xfId="42616" xr:uid="{00000000-0005-0000-0000-000074A60000}"/>
    <cellStyle name="Normal 2 6 6 4 2" xfId="42617" xr:uid="{00000000-0005-0000-0000-000075A60000}"/>
    <cellStyle name="Normal 2 6 6 5" xfId="42618" xr:uid="{00000000-0005-0000-0000-000076A60000}"/>
    <cellStyle name="Normal 2 6 6 6" xfId="42619" xr:uid="{00000000-0005-0000-0000-000077A60000}"/>
    <cellStyle name="Normal 2 6 7" xfId="42620" xr:uid="{00000000-0005-0000-0000-000078A60000}"/>
    <cellStyle name="Normal 2 6 7 2" xfId="42621" xr:uid="{00000000-0005-0000-0000-000079A60000}"/>
    <cellStyle name="Normal 2 6 7 2 2" xfId="42622" xr:uid="{00000000-0005-0000-0000-00007AA60000}"/>
    <cellStyle name="Normal 2 6 7 2 2 2" xfId="42623" xr:uid="{00000000-0005-0000-0000-00007BA60000}"/>
    <cellStyle name="Normal 2 6 7 2 3" xfId="42624" xr:uid="{00000000-0005-0000-0000-00007CA60000}"/>
    <cellStyle name="Normal 2 6 7 2 4" xfId="42625" xr:uid="{00000000-0005-0000-0000-00007DA60000}"/>
    <cellStyle name="Normal 2 6 7 3" xfId="42626" xr:uid="{00000000-0005-0000-0000-00007EA60000}"/>
    <cellStyle name="Normal 2 6 7 3 2" xfId="42627" xr:uid="{00000000-0005-0000-0000-00007FA60000}"/>
    <cellStyle name="Normal 2 6 7 3 2 2" xfId="42628" xr:uid="{00000000-0005-0000-0000-000080A60000}"/>
    <cellStyle name="Normal 2 6 7 3 3" xfId="42629" xr:uid="{00000000-0005-0000-0000-000081A60000}"/>
    <cellStyle name="Normal 2 6 7 3 4" xfId="42630" xr:uid="{00000000-0005-0000-0000-000082A60000}"/>
    <cellStyle name="Normal 2 6 7 4" xfId="42631" xr:uid="{00000000-0005-0000-0000-000083A60000}"/>
    <cellStyle name="Normal 2 6 7 4 2" xfId="42632" xr:uid="{00000000-0005-0000-0000-000084A60000}"/>
    <cellStyle name="Normal 2 6 7 5" xfId="42633" xr:uid="{00000000-0005-0000-0000-000085A60000}"/>
    <cellStyle name="Normal 2 6 7 6" xfId="42634" xr:uid="{00000000-0005-0000-0000-000086A60000}"/>
    <cellStyle name="Normal 2 6 8" xfId="42635" xr:uid="{00000000-0005-0000-0000-000087A60000}"/>
    <cellStyle name="Normal 2 6 8 2" xfId="42636" xr:uid="{00000000-0005-0000-0000-000088A60000}"/>
    <cellStyle name="Normal 2 6 8 2 2" xfId="42637" xr:uid="{00000000-0005-0000-0000-000089A60000}"/>
    <cellStyle name="Normal 2 6 8 2 2 2" xfId="42638" xr:uid="{00000000-0005-0000-0000-00008AA60000}"/>
    <cellStyle name="Normal 2 6 8 2 3" xfId="42639" xr:uid="{00000000-0005-0000-0000-00008BA60000}"/>
    <cellStyle name="Normal 2 6 8 2 4" xfId="42640" xr:uid="{00000000-0005-0000-0000-00008CA60000}"/>
    <cellStyle name="Normal 2 6 8 3" xfId="42641" xr:uid="{00000000-0005-0000-0000-00008DA60000}"/>
    <cellStyle name="Normal 2 6 8 3 2" xfId="42642" xr:uid="{00000000-0005-0000-0000-00008EA60000}"/>
    <cellStyle name="Normal 2 6 8 3 2 2" xfId="42643" xr:uid="{00000000-0005-0000-0000-00008FA60000}"/>
    <cellStyle name="Normal 2 6 8 3 3" xfId="42644" xr:uid="{00000000-0005-0000-0000-000090A60000}"/>
    <cellStyle name="Normal 2 6 8 3 4" xfId="42645" xr:uid="{00000000-0005-0000-0000-000091A60000}"/>
    <cellStyle name="Normal 2 6 8 4" xfId="42646" xr:uid="{00000000-0005-0000-0000-000092A60000}"/>
    <cellStyle name="Normal 2 6 8 4 2" xfId="42647" xr:uid="{00000000-0005-0000-0000-000093A60000}"/>
    <cellStyle name="Normal 2 6 8 5" xfId="42648" xr:uid="{00000000-0005-0000-0000-000094A60000}"/>
    <cellStyle name="Normal 2 6 8 6" xfId="42649" xr:uid="{00000000-0005-0000-0000-000095A60000}"/>
    <cellStyle name="Normal 2 6 9" xfId="42650" xr:uid="{00000000-0005-0000-0000-000096A60000}"/>
    <cellStyle name="Normal 2 6 9 2" xfId="42651" xr:uid="{00000000-0005-0000-0000-000097A60000}"/>
    <cellStyle name="Normal 2 6 9 2 2" xfId="42652" xr:uid="{00000000-0005-0000-0000-000098A60000}"/>
    <cellStyle name="Normal 2 6 9 2 2 2" xfId="42653" xr:uid="{00000000-0005-0000-0000-000099A60000}"/>
    <cellStyle name="Normal 2 6 9 2 3" xfId="42654" xr:uid="{00000000-0005-0000-0000-00009AA60000}"/>
    <cellStyle name="Normal 2 6 9 2 4" xfId="42655" xr:uid="{00000000-0005-0000-0000-00009BA60000}"/>
    <cellStyle name="Normal 2 6 9 3" xfId="42656" xr:uid="{00000000-0005-0000-0000-00009CA60000}"/>
    <cellStyle name="Normal 2 6 9 3 2" xfId="42657" xr:uid="{00000000-0005-0000-0000-00009DA60000}"/>
    <cellStyle name="Normal 2 6 9 3 2 2" xfId="42658" xr:uid="{00000000-0005-0000-0000-00009EA60000}"/>
    <cellStyle name="Normal 2 6 9 3 3" xfId="42659" xr:uid="{00000000-0005-0000-0000-00009FA60000}"/>
    <cellStyle name="Normal 2 6 9 3 4" xfId="42660" xr:uid="{00000000-0005-0000-0000-0000A0A60000}"/>
    <cellStyle name="Normal 2 6 9 4" xfId="42661" xr:uid="{00000000-0005-0000-0000-0000A1A60000}"/>
    <cellStyle name="Normal 2 6 9 4 2" xfId="42662" xr:uid="{00000000-0005-0000-0000-0000A2A60000}"/>
    <cellStyle name="Normal 2 6 9 5" xfId="42663" xr:uid="{00000000-0005-0000-0000-0000A3A60000}"/>
    <cellStyle name="Normal 2 6 9 6" xfId="42664" xr:uid="{00000000-0005-0000-0000-0000A4A60000}"/>
    <cellStyle name="Normal 2 6_8760 to TOD Calc_Template" xfId="42665" xr:uid="{00000000-0005-0000-0000-0000A5A60000}"/>
    <cellStyle name="Normal 2 60" xfId="42666" xr:uid="{00000000-0005-0000-0000-0000A6A60000}"/>
    <cellStyle name="Normal 2 61" xfId="42667" xr:uid="{00000000-0005-0000-0000-0000A7A60000}"/>
    <cellStyle name="Normal 2 62" xfId="42668" xr:uid="{00000000-0005-0000-0000-0000A8A60000}"/>
    <cellStyle name="Normal 2 62 2" xfId="42669" xr:uid="{00000000-0005-0000-0000-0000A9A60000}"/>
    <cellStyle name="Normal 2 63" xfId="42670" xr:uid="{00000000-0005-0000-0000-0000AAA60000}"/>
    <cellStyle name="Normal 2 64" xfId="42671" xr:uid="{00000000-0005-0000-0000-0000ABA60000}"/>
    <cellStyle name="Normal 2 65" xfId="42672" xr:uid="{00000000-0005-0000-0000-0000ACA60000}"/>
    <cellStyle name="Normal 2 66" xfId="42673" xr:uid="{00000000-0005-0000-0000-0000ADA60000}"/>
    <cellStyle name="Normal 2 67" xfId="56922" xr:uid="{00000000-0005-0000-0000-0000AEA60000}"/>
    <cellStyle name="Normal 2 68" xfId="56923" xr:uid="{00000000-0005-0000-0000-0000AFA60000}"/>
    <cellStyle name="Normal 2 7" xfId="42674" xr:uid="{00000000-0005-0000-0000-0000B0A60000}"/>
    <cellStyle name="Normal 2 7 10" xfId="42675" xr:uid="{00000000-0005-0000-0000-0000B1A60000}"/>
    <cellStyle name="Normal 2 7 10 2" xfId="42676" xr:uid="{00000000-0005-0000-0000-0000B2A60000}"/>
    <cellStyle name="Normal 2 7 11" xfId="42677" xr:uid="{00000000-0005-0000-0000-0000B3A60000}"/>
    <cellStyle name="Normal 2 7 12" xfId="42678" xr:uid="{00000000-0005-0000-0000-0000B4A60000}"/>
    <cellStyle name="Normal 2 7 13" xfId="42679" xr:uid="{00000000-0005-0000-0000-0000B5A60000}"/>
    <cellStyle name="Normal 2 7 2" xfId="42680" xr:uid="{00000000-0005-0000-0000-0000B6A60000}"/>
    <cellStyle name="Normal 2 7 2 10" xfId="42681" xr:uid="{00000000-0005-0000-0000-0000B7A60000}"/>
    <cellStyle name="Normal 2 7 2 11" xfId="42682" xr:uid="{00000000-0005-0000-0000-0000B8A60000}"/>
    <cellStyle name="Normal 2 7 2 12" xfId="42683" xr:uid="{00000000-0005-0000-0000-0000B9A60000}"/>
    <cellStyle name="Normal 2 7 2 2" xfId="42684" xr:uid="{00000000-0005-0000-0000-0000BAA60000}"/>
    <cellStyle name="Normal 2 7 2 2 2" xfId="42685" xr:uid="{00000000-0005-0000-0000-0000BBA60000}"/>
    <cellStyle name="Normal 2 7 2 2 2 2" xfId="42686" xr:uid="{00000000-0005-0000-0000-0000BCA60000}"/>
    <cellStyle name="Normal 2 7 2 2 2 2 2" xfId="42687" xr:uid="{00000000-0005-0000-0000-0000BDA60000}"/>
    <cellStyle name="Normal 2 7 2 2 2 2 2 2" xfId="42688" xr:uid="{00000000-0005-0000-0000-0000BEA60000}"/>
    <cellStyle name="Normal 2 7 2 2 2 2 3" xfId="42689" xr:uid="{00000000-0005-0000-0000-0000BFA60000}"/>
    <cellStyle name="Normal 2 7 2 2 2 2 4" xfId="42690" xr:uid="{00000000-0005-0000-0000-0000C0A60000}"/>
    <cellStyle name="Normal 2 7 2 2 2 3" xfId="42691" xr:uid="{00000000-0005-0000-0000-0000C1A60000}"/>
    <cellStyle name="Normal 2 7 2 2 2 3 2" xfId="42692" xr:uid="{00000000-0005-0000-0000-0000C2A60000}"/>
    <cellStyle name="Normal 2 7 2 2 2 3 2 2" xfId="42693" xr:uid="{00000000-0005-0000-0000-0000C3A60000}"/>
    <cellStyle name="Normal 2 7 2 2 2 3 3" xfId="42694" xr:uid="{00000000-0005-0000-0000-0000C4A60000}"/>
    <cellStyle name="Normal 2 7 2 2 2 3 4" xfId="42695" xr:uid="{00000000-0005-0000-0000-0000C5A60000}"/>
    <cellStyle name="Normal 2 7 2 2 2 4" xfId="42696" xr:uid="{00000000-0005-0000-0000-0000C6A60000}"/>
    <cellStyle name="Normal 2 7 2 2 2 4 2" xfId="42697" xr:uid="{00000000-0005-0000-0000-0000C7A60000}"/>
    <cellStyle name="Normal 2 7 2 2 2 5" xfId="42698" xr:uid="{00000000-0005-0000-0000-0000C8A60000}"/>
    <cellStyle name="Normal 2 7 2 2 2 6" xfId="42699" xr:uid="{00000000-0005-0000-0000-0000C9A60000}"/>
    <cellStyle name="Normal 2 7 2 2 3" xfId="42700" xr:uid="{00000000-0005-0000-0000-0000CAA60000}"/>
    <cellStyle name="Normal 2 7 2 2 3 2" xfId="42701" xr:uid="{00000000-0005-0000-0000-0000CBA60000}"/>
    <cellStyle name="Normal 2 7 2 2 3 2 2" xfId="42702" xr:uid="{00000000-0005-0000-0000-0000CCA60000}"/>
    <cellStyle name="Normal 2 7 2 2 3 3" xfId="42703" xr:uid="{00000000-0005-0000-0000-0000CDA60000}"/>
    <cellStyle name="Normal 2 7 2 2 3 4" xfId="42704" xr:uid="{00000000-0005-0000-0000-0000CEA60000}"/>
    <cellStyle name="Normal 2 7 2 2 4" xfId="42705" xr:uid="{00000000-0005-0000-0000-0000CFA60000}"/>
    <cellStyle name="Normal 2 7 2 2 4 2" xfId="42706" xr:uid="{00000000-0005-0000-0000-0000D0A60000}"/>
    <cellStyle name="Normal 2 7 2 2 4 2 2" xfId="42707" xr:uid="{00000000-0005-0000-0000-0000D1A60000}"/>
    <cellStyle name="Normal 2 7 2 2 4 3" xfId="42708" xr:uid="{00000000-0005-0000-0000-0000D2A60000}"/>
    <cellStyle name="Normal 2 7 2 2 4 4" xfId="42709" xr:uid="{00000000-0005-0000-0000-0000D3A60000}"/>
    <cellStyle name="Normal 2 7 2 2 5" xfId="42710" xr:uid="{00000000-0005-0000-0000-0000D4A60000}"/>
    <cellStyle name="Normal 2 7 2 2 5 2" xfId="42711" xr:uid="{00000000-0005-0000-0000-0000D5A60000}"/>
    <cellStyle name="Normal 2 7 2 2 6" xfId="42712" xr:uid="{00000000-0005-0000-0000-0000D6A60000}"/>
    <cellStyle name="Normal 2 7 2 2 7" xfId="42713" xr:uid="{00000000-0005-0000-0000-0000D7A60000}"/>
    <cellStyle name="Normal 2 7 2 2 8" xfId="42714" xr:uid="{00000000-0005-0000-0000-0000D8A60000}"/>
    <cellStyle name="Normal 2 7 2 3" xfId="42715" xr:uid="{00000000-0005-0000-0000-0000D9A60000}"/>
    <cellStyle name="Normal 2 7 2 3 2" xfId="42716" xr:uid="{00000000-0005-0000-0000-0000DAA60000}"/>
    <cellStyle name="Normal 2 7 2 3 2 2" xfId="42717" xr:uid="{00000000-0005-0000-0000-0000DBA60000}"/>
    <cellStyle name="Normal 2 7 2 3 2 2 2" xfId="42718" xr:uid="{00000000-0005-0000-0000-0000DCA60000}"/>
    <cellStyle name="Normal 2 7 2 3 2 3" xfId="42719" xr:uid="{00000000-0005-0000-0000-0000DDA60000}"/>
    <cellStyle name="Normal 2 7 2 3 2 4" xfId="42720" xr:uid="{00000000-0005-0000-0000-0000DEA60000}"/>
    <cellStyle name="Normal 2 7 2 3 3" xfId="42721" xr:uid="{00000000-0005-0000-0000-0000DFA60000}"/>
    <cellStyle name="Normal 2 7 2 3 3 2" xfId="42722" xr:uid="{00000000-0005-0000-0000-0000E0A60000}"/>
    <cellStyle name="Normal 2 7 2 3 3 2 2" xfId="42723" xr:uid="{00000000-0005-0000-0000-0000E1A60000}"/>
    <cellStyle name="Normal 2 7 2 3 3 3" xfId="42724" xr:uid="{00000000-0005-0000-0000-0000E2A60000}"/>
    <cellStyle name="Normal 2 7 2 3 3 4" xfId="42725" xr:uid="{00000000-0005-0000-0000-0000E3A60000}"/>
    <cellStyle name="Normal 2 7 2 3 4" xfId="42726" xr:uid="{00000000-0005-0000-0000-0000E4A60000}"/>
    <cellStyle name="Normal 2 7 2 3 4 2" xfId="42727" xr:uid="{00000000-0005-0000-0000-0000E5A60000}"/>
    <cellStyle name="Normal 2 7 2 3 5" xfId="42728" xr:uid="{00000000-0005-0000-0000-0000E6A60000}"/>
    <cellStyle name="Normal 2 7 2 3 6" xfId="42729" xr:uid="{00000000-0005-0000-0000-0000E7A60000}"/>
    <cellStyle name="Normal 2 7 2 3 7" xfId="42730" xr:uid="{00000000-0005-0000-0000-0000E8A60000}"/>
    <cellStyle name="Normal 2 7 2 4" xfId="42731" xr:uid="{00000000-0005-0000-0000-0000E9A60000}"/>
    <cellStyle name="Normal 2 7 2 4 2" xfId="42732" xr:uid="{00000000-0005-0000-0000-0000EAA60000}"/>
    <cellStyle name="Normal 2 7 2 4 2 2" xfId="42733" xr:uid="{00000000-0005-0000-0000-0000EBA60000}"/>
    <cellStyle name="Normal 2 7 2 4 2 2 2" xfId="42734" xr:uid="{00000000-0005-0000-0000-0000ECA60000}"/>
    <cellStyle name="Normal 2 7 2 4 2 3" xfId="42735" xr:uid="{00000000-0005-0000-0000-0000EDA60000}"/>
    <cellStyle name="Normal 2 7 2 4 2 4" xfId="42736" xr:uid="{00000000-0005-0000-0000-0000EEA60000}"/>
    <cellStyle name="Normal 2 7 2 4 3" xfId="42737" xr:uid="{00000000-0005-0000-0000-0000EFA60000}"/>
    <cellStyle name="Normal 2 7 2 4 3 2" xfId="42738" xr:uid="{00000000-0005-0000-0000-0000F0A60000}"/>
    <cellStyle name="Normal 2 7 2 4 3 2 2" xfId="42739" xr:uid="{00000000-0005-0000-0000-0000F1A60000}"/>
    <cellStyle name="Normal 2 7 2 4 3 3" xfId="42740" xr:uid="{00000000-0005-0000-0000-0000F2A60000}"/>
    <cellStyle name="Normal 2 7 2 4 3 4" xfId="42741" xr:uid="{00000000-0005-0000-0000-0000F3A60000}"/>
    <cellStyle name="Normal 2 7 2 4 4" xfId="42742" xr:uid="{00000000-0005-0000-0000-0000F4A60000}"/>
    <cellStyle name="Normal 2 7 2 4 4 2" xfId="42743" xr:uid="{00000000-0005-0000-0000-0000F5A60000}"/>
    <cellStyle name="Normal 2 7 2 4 5" xfId="42744" xr:uid="{00000000-0005-0000-0000-0000F6A60000}"/>
    <cellStyle name="Normal 2 7 2 4 6" xfId="42745" xr:uid="{00000000-0005-0000-0000-0000F7A60000}"/>
    <cellStyle name="Normal 2 7 2 5" xfId="42746" xr:uid="{00000000-0005-0000-0000-0000F8A60000}"/>
    <cellStyle name="Normal 2 7 2 5 2" xfId="42747" xr:uid="{00000000-0005-0000-0000-0000F9A60000}"/>
    <cellStyle name="Normal 2 7 2 5 2 2" xfId="42748" xr:uid="{00000000-0005-0000-0000-0000FAA60000}"/>
    <cellStyle name="Normal 2 7 2 5 2 2 2" xfId="42749" xr:uid="{00000000-0005-0000-0000-0000FBA60000}"/>
    <cellStyle name="Normal 2 7 2 5 2 3" xfId="42750" xr:uid="{00000000-0005-0000-0000-0000FCA60000}"/>
    <cellStyle name="Normal 2 7 2 5 2 4" xfId="42751" xr:uid="{00000000-0005-0000-0000-0000FDA60000}"/>
    <cellStyle name="Normal 2 7 2 5 3" xfId="42752" xr:uid="{00000000-0005-0000-0000-0000FEA60000}"/>
    <cellStyle name="Normal 2 7 2 5 3 2" xfId="42753" xr:uid="{00000000-0005-0000-0000-0000FFA60000}"/>
    <cellStyle name="Normal 2 7 2 5 3 2 2" xfId="42754" xr:uid="{00000000-0005-0000-0000-000000A70000}"/>
    <cellStyle name="Normal 2 7 2 5 3 3" xfId="42755" xr:uid="{00000000-0005-0000-0000-000001A70000}"/>
    <cellStyle name="Normal 2 7 2 5 3 4" xfId="42756" xr:uid="{00000000-0005-0000-0000-000002A70000}"/>
    <cellStyle name="Normal 2 7 2 5 4" xfId="42757" xr:uid="{00000000-0005-0000-0000-000003A70000}"/>
    <cellStyle name="Normal 2 7 2 5 4 2" xfId="42758" xr:uid="{00000000-0005-0000-0000-000004A70000}"/>
    <cellStyle name="Normal 2 7 2 5 5" xfId="42759" xr:uid="{00000000-0005-0000-0000-000005A70000}"/>
    <cellStyle name="Normal 2 7 2 5 6" xfId="42760" xr:uid="{00000000-0005-0000-0000-000006A70000}"/>
    <cellStyle name="Normal 2 7 2 6" xfId="42761" xr:uid="{00000000-0005-0000-0000-000007A70000}"/>
    <cellStyle name="Normal 2 7 2 6 2" xfId="42762" xr:uid="{00000000-0005-0000-0000-000008A70000}"/>
    <cellStyle name="Normal 2 7 2 6 2 2" xfId="42763" xr:uid="{00000000-0005-0000-0000-000009A70000}"/>
    <cellStyle name="Normal 2 7 2 6 2 2 2" xfId="42764" xr:uid="{00000000-0005-0000-0000-00000AA70000}"/>
    <cellStyle name="Normal 2 7 2 6 2 3" xfId="42765" xr:uid="{00000000-0005-0000-0000-00000BA70000}"/>
    <cellStyle name="Normal 2 7 2 6 2 4" xfId="42766" xr:uid="{00000000-0005-0000-0000-00000CA70000}"/>
    <cellStyle name="Normal 2 7 2 6 3" xfId="42767" xr:uid="{00000000-0005-0000-0000-00000DA70000}"/>
    <cellStyle name="Normal 2 7 2 6 3 2" xfId="42768" xr:uid="{00000000-0005-0000-0000-00000EA70000}"/>
    <cellStyle name="Normal 2 7 2 6 3 2 2" xfId="42769" xr:uid="{00000000-0005-0000-0000-00000FA70000}"/>
    <cellStyle name="Normal 2 7 2 6 3 3" xfId="42770" xr:uid="{00000000-0005-0000-0000-000010A70000}"/>
    <cellStyle name="Normal 2 7 2 6 3 4" xfId="42771" xr:uid="{00000000-0005-0000-0000-000011A70000}"/>
    <cellStyle name="Normal 2 7 2 6 4" xfId="42772" xr:uid="{00000000-0005-0000-0000-000012A70000}"/>
    <cellStyle name="Normal 2 7 2 6 4 2" xfId="42773" xr:uid="{00000000-0005-0000-0000-000013A70000}"/>
    <cellStyle name="Normal 2 7 2 6 5" xfId="42774" xr:uid="{00000000-0005-0000-0000-000014A70000}"/>
    <cellStyle name="Normal 2 7 2 6 6" xfId="42775" xr:uid="{00000000-0005-0000-0000-000015A70000}"/>
    <cellStyle name="Normal 2 7 2 7" xfId="42776" xr:uid="{00000000-0005-0000-0000-000016A70000}"/>
    <cellStyle name="Normal 2 7 2 7 2" xfId="42777" xr:uid="{00000000-0005-0000-0000-000017A70000}"/>
    <cellStyle name="Normal 2 7 2 7 2 2" xfId="42778" xr:uid="{00000000-0005-0000-0000-000018A70000}"/>
    <cellStyle name="Normal 2 7 2 7 3" xfId="42779" xr:uid="{00000000-0005-0000-0000-000019A70000}"/>
    <cellStyle name="Normal 2 7 2 7 4" xfId="42780" xr:uid="{00000000-0005-0000-0000-00001AA70000}"/>
    <cellStyle name="Normal 2 7 2 8" xfId="42781" xr:uid="{00000000-0005-0000-0000-00001BA70000}"/>
    <cellStyle name="Normal 2 7 2 8 2" xfId="42782" xr:uid="{00000000-0005-0000-0000-00001CA70000}"/>
    <cellStyle name="Normal 2 7 2 8 2 2" xfId="42783" xr:uid="{00000000-0005-0000-0000-00001DA70000}"/>
    <cellStyle name="Normal 2 7 2 8 3" xfId="42784" xr:uid="{00000000-0005-0000-0000-00001EA70000}"/>
    <cellStyle name="Normal 2 7 2 8 4" xfId="42785" xr:uid="{00000000-0005-0000-0000-00001FA70000}"/>
    <cellStyle name="Normal 2 7 2 9" xfId="42786" xr:uid="{00000000-0005-0000-0000-000020A70000}"/>
    <cellStyle name="Normal 2 7 2 9 2" xfId="42787" xr:uid="{00000000-0005-0000-0000-000021A70000}"/>
    <cellStyle name="Normal 2 7 2_212990" xfId="42788" xr:uid="{00000000-0005-0000-0000-000022A70000}"/>
    <cellStyle name="Normal 2 7 3" xfId="42789" xr:uid="{00000000-0005-0000-0000-000023A70000}"/>
    <cellStyle name="Normal 2 7 3 2" xfId="42790" xr:uid="{00000000-0005-0000-0000-000024A70000}"/>
    <cellStyle name="Normal 2 7 3 2 2" xfId="42791" xr:uid="{00000000-0005-0000-0000-000025A70000}"/>
    <cellStyle name="Normal 2 7 3 2 2 2" xfId="42792" xr:uid="{00000000-0005-0000-0000-000026A70000}"/>
    <cellStyle name="Normal 2 7 3 2 2 2 2" xfId="42793" xr:uid="{00000000-0005-0000-0000-000027A70000}"/>
    <cellStyle name="Normal 2 7 3 2 2 3" xfId="42794" xr:uid="{00000000-0005-0000-0000-000028A70000}"/>
    <cellStyle name="Normal 2 7 3 2 2 4" xfId="42795" xr:uid="{00000000-0005-0000-0000-000029A70000}"/>
    <cellStyle name="Normal 2 7 3 2 3" xfId="42796" xr:uid="{00000000-0005-0000-0000-00002AA70000}"/>
    <cellStyle name="Normal 2 7 3 2 3 2" xfId="42797" xr:uid="{00000000-0005-0000-0000-00002BA70000}"/>
    <cellStyle name="Normal 2 7 3 2 3 2 2" xfId="42798" xr:uid="{00000000-0005-0000-0000-00002CA70000}"/>
    <cellStyle name="Normal 2 7 3 2 3 3" xfId="42799" xr:uid="{00000000-0005-0000-0000-00002DA70000}"/>
    <cellStyle name="Normal 2 7 3 2 3 4" xfId="42800" xr:uid="{00000000-0005-0000-0000-00002EA70000}"/>
    <cellStyle name="Normal 2 7 3 2 4" xfId="42801" xr:uid="{00000000-0005-0000-0000-00002FA70000}"/>
    <cellStyle name="Normal 2 7 3 2 4 2" xfId="42802" xr:uid="{00000000-0005-0000-0000-000030A70000}"/>
    <cellStyle name="Normal 2 7 3 2 5" xfId="42803" xr:uid="{00000000-0005-0000-0000-000031A70000}"/>
    <cellStyle name="Normal 2 7 3 2 6" xfId="42804" xr:uid="{00000000-0005-0000-0000-000032A70000}"/>
    <cellStyle name="Normal 2 7 3 3" xfId="42805" xr:uid="{00000000-0005-0000-0000-000033A70000}"/>
    <cellStyle name="Normal 2 7 3 3 2" xfId="42806" xr:uid="{00000000-0005-0000-0000-000034A70000}"/>
    <cellStyle name="Normal 2 7 3 3 2 2" xfId="42807" xr:uid="{00000000-0005-0000-0000-000035A70000}"/>
    <cellStyle name="Normal 2 7 3 3 3" xfId="42808" xr:uid="{00000000-0005-0000-0000-000036A70000}"/>
    <cellStyle name="Normal 2 7 3 3 4" xfId="42809" xr:uid="{00000000-0005-0000-0000-000037A70000}"/>
    <cellStyle name="Normal 2 7 3 4" xfId="42810" xr:uid="{00000000-0005-0000-0000-000038A70000}"/>
    <cellStyle name="Normal 2 7 3 4 2" xfId="42811" xr:uid="{00000000-0005-0000-0000-000039A70000}"/>
    <cellStyle name="Normal 2 7 3 4 2 2" xfId="42812" xr:uid="{00000000-0005-0000-0000-00003AA70000}"/>
    <cellStyle name="Normal 2 7 3 4 3" xfId="42813" xr:uid="{00000000-0005-0000-0000-00003BA70000}"/>
    <cellStyle name="Normal 2 7 3 4 4" xfId="42814" xr:uid="{00000000-0005-0000-0000-00003CA70000}"/>
    <cellStyle name="Normal 2 7 3 5" xfId="42815" xr:uid="{00000000-0005-0000-0000-00003DA70000}"/>
    <cellStyle name="Normal 2 7 3 5 2" xfId="42816" xr:uid="{00000000-0005-0000-0000-00003EA70000}"/>
    <cellStyle name="Normal 2 7 3 6" xfId="42817" xr:uid="{00000000-0005-0000-0000-00003FA70000}"/>
    <cellStyle name="Normal 2 7 3 7" xfId="42818" xr:uid="{00000000-0005-0000-0000-000040A70000}"/>
    <cellStyle name="Normal 2 7 3 8" xfId="42819" xr:uid="{00000000-0005-0000-0000-000041A70000}"/>
    <cellStyle name="Normal 2 7 4" xfId="42820" xr:uid="{00000000-0005-0000-0000-000042A70000}"/>
    <cellStyle name="Normal 2 7 4 2" xfId="42821" xr:uid="{00000000-0005-0000-0000-000043A70000}"/>
    <cellStyle name="Normal 2 7 4 2 2" xfId="42822" xr:uid="{00000000-0005-0000-0000-000044A70000}"/>
    <cellStyle name="Normal 2 7 4 2 2 2" xfId="42823" xr:uid="{00000000-0005-0000-0000-000045A70000}"/>
    <cellStyle name="Normal 2 7 4 2 3" xfId="42824" xr:uid="{00000000-0005-0000-0000-000046A70000}"/>
    <cellStyle name="Normal 2 7 4 2 4" xfId="42825" xr:uid="{00000000-0005-0000-0000-000047A70000}"/>
    <cellStyle name="Normal 2 7 4 3" xfId="42826" xr:uid="{00000000-0005-0000-0000-000048A70000}"/>
    <cellStyle name="Normal 2 7 4 3 2" xfId="42827" xr:uid="{00000000-0005-0000-0000-000049A70000}"/>
    <cellStyle name="Normal 2 7 4 3 2 2" xfId="42828" xr:uid="{00000000-0005-0000-0000-00004AA70000}"/>
    <cellStyle name="Normal 2 7 4 3 3" xfId="42829" xr:uid="{00000000-0005-0000-0000-00004BA70000}"/>
    <cellStyle name="Normal 2 7 4 3 4" xfId="42830" xr:uid="{00000000-0005-0000-0000-00004CA70000}"/>
    <cellStyle name="Normal 2 7 4 4" xfId="42831" xr:uid="{00000000-0005-0000-0000-00004DA70000}"/>
    <cellStyle name="Normal 2 7 4 4 2" xfId="42832" xr:uid="{00000000-0005-0000-0000-00004EA70000}"/>
    <cellStyle name="Normal 2 7 4 5" xfId="42833" xr:uid="{00000000-0005-0000-0000-00004FA70000}"/>
    <cellStyle name="Normal 2 7 4 6" xfId="42834" xr:uid="{00000000-0005-0000-0000-000050A70000}"/>
    <cellStyle name="Normal 2 7 4 7" xfId="42835" xr:uid="{00000000-0005-0000-0000-000051A70000}"/>
    <cellStyle name="Normal 2 7 5" xfId="42836" xr:uid="{00000000-0005-0000-0000-000052A70000}"/>
    <cellStyle name="Normal 2 7 5 2" xfId="42837" xr:uid="{00000000-0005-0000-0000-000053A70000}"/>
    <cellStyle name="Normal 2 7 5 2 2" xfId="42838" xr:uid="{00000000-0005-0000-0000-000054A70000}"/>
    <cellStyle name="Normal 2 7 5 2 2 2" xfId="42839" xr:uid="{00000000-0005-0000-0000-000055A70000}"/>
    <cellStyle name="Normal 2 7 5 2 3" xfId="42840" xr:uid="{00000000-0005-0000-0000-000056A70000}"/>
    <cellStyle name="Normal 2 7 5 2 4" xfId="42841" xr:uid="{00000000-0005-0000-0000-000057A70000}"/>
    <cellStyle name="Normal 2 7 5 3" xfId="42842" xr:uid="{00000000-0005-0000-0000-000058A70000}"/>
    <cellStyle name="Normal 2 7 5 3 2" xfId="42843" xr:uid="{00000000-0005-0000-0000-000059A70000}"/>
    <cellStyle name="Normal 2 7 5 3 2 2" xfId="42844" xr:uid="{00000000-0005-0000-0000-00005AA70000}"/>
    <cellStyle name="Normal 2 7 5 3 3" xfId="42845" xr:uid="{00000000-0005-0000-0000-00005BA70000}"/>
    <cellStyle name="Normal 2 7 5 3 4" xfId="42846" xr:uid="{00000000-0005-0000-0000-00005CA70000}"/>
    <cellStyle name="Normal 2 7 5 4" xfId="42847" xr:uid="{00000000-0005-0000-0000-00005DA70000}"/>
    <cellStyle name="Normal 2 7 5 4 2" xfId="42848" xr:uid="{00000000-0005-0000-0000-00005EA70000}"/>
    <cellStyle name="Normal 2 7 5 5" xfId="42849" xr:uid="{00000000-0005-0000-0000-00005FA70000}"/>
    <cellStyle name="Normal 2 7 5 6" xfId="42850" xr:uid="{00000000-0005-0000-0000-000060A70000}"/>
    <cellStyle name="Normal 2 7 6" xfId="42851" xr:uid="{00000000-0005-0000-0000-000061A70000}"/>
    <cellStyle name="Normal 2 7 6 2" xfId="42852" xr:uid="{00000000-0005-0000-0000-000062A70000}"/>
    <cellStyle name="Normal 2 7 6 2 2" xfId="42853" xr:uid="{00000000-0005-0000-0000-000063A70000}"/>
    <cellStyle name="Normal 2 7 6 2 2 2" xfId="42854" xr:uid="{00000000-0005-0000-0000-000064A70000}"/>
    <cellStyle name="Normal 2 7 6 2 3" xfId="42855" xr:uid="{00000000-0005-0000-0000-000065A70000}"/>
    <cellStyle name="Normal 2 7 6 2 4" xfId="42856" xr:uid="{00000000-0005-0000-0000-000066A70000}"/>
    <cellStyle name="Normal 2 7 6 3" xfId="42857" xr:uid="{00000000-0005-0000-0000-000067A70000}"/>
    <cellStyle name="Normal 2 7 6 3 2" xfId="42858" xr:uid="{00000000-0005-0000-0000-000068A70000}"/>
    <cellStyle name="Normal 2 7 6 3 2 2" xfId="42859" xr:uid="{00000000-0005-0000-0000-000069A70000}"/>
    <cellStyle name="Normal 2 7 6 3 3" xfId="42860" xr:uid="{00000000-0005-0000-0000-00006AA70000}"/>
    <cellStyle name="Normal 2 7 6 3 4" xfId="42861" xr:uid="{00000000-0005-0000-0000-00006BA70000}"/>
    <cellStyle name="Normal 2 7 6 4" xfId="42862" xr:uid="{00000000-0005-0000-0000-00006CA70000}"/>
    <cellStyle name="Normal 2 7 6 4 2" xfId="42863" xr:uid="{00000000-0005-0000-0000-00006DA70000}"/>
    <cellStyle name="Normal 2 7 6 5" xfId="42864" xr:uid="{00000000-0005-0000-0000-00006EA70000}"/>
    <cellStyle name="Normal 2 7 6 6" xfId="42865" xr:uid="{00000000-0005-0000-0000-00006FA70000}"/>
    <cellStyle name="Normal 2 7 7" xfId="42866" xr:uid="{00000000-0005-0000-0000-000070A70000}"/>
    <cellStyle name="Normal 2 7 7 2" xfId="42867" xr:uid="{00000000-0005-0000-0000-000071A70000}"/>
    <cellStyle name="Normal 2 7 7 2 2" xfId="42868" xr:uid="{00000000-0005-0000-0000-000072A70000}"/>
    <cellStyle name="Normal 2 7 7 2 2 2" xfId="42869" xr:uid="{00000000-0005-0000-0000-000073A70000}"/>
    <cellStyle name="Normal 2 7 7 2 3" xfId="42870" xr:uid="{00000000-0005-0000-0000-000074A70000}"/>
    <cellStyle name="Normal 2 7 7 2 4" xfId="42871" xr:uid="{00000000-0005-0000-0000-000075A70000}"/>
    <cellStyle name="Normal 2 7 7 3" xfId="42872" xr:uid="{00000000-0005-0000-0000-000076A70000}"/>
    <cellStyle name="Normal 2 7 7 3 2" xfId="42873" xr:uid="{00000000-0005-0000-0000-000077A70000}"/>
    <cellStyle name="Normal 2 7 7 3 2 2" xfId="42874" xr:uid="{00000000-0005-0000-0000-000078A70000}"/>
    <cellStyle name="Normal 2 7 7 3 3" xfId="42875" xr:uid="{00000000-0005-0000-0000-000079A70000}"/>
    <cellStyle name="Normal 2 7 7 3 4" xfId="42876" xr:uid="{00000000-0005-0000-0000-00007AA70000}"/>
    <cellStyle name="Normal 2 7 7 4" xfId="42877" xr:uid="{00000000-0005-0000-0000-00007BA70000}"/>
    <cellStyle name="Normal 2 7 7 4 2" xfId="42878" xr:uid="{00000000-0005-0000-0000-00007CA70000}"/>
    <cellStyle name="Normal 2 7 7 5" xfId="42879" xr:uid="{00000000-0005-0000-0000-00007DA70000}"/>
    <cellStyle name="Normal 2 7 7 6" xfId="42880" xr:uid="{00000000-0005-0000-0000-00007EA70000}"/>
    <cellStyle name="Normal 2 7 8" xfId="42881" xr:uid="{00000000-0005-0000-0000-00007FA70000}"/>
    <cellStyle name="Normal 2 7 8 2" xfId="42882" xr:uid="{00000000-0005-0000-0000-000080A70000}"/>
    <cellStyle name="Normal 2 7 8 2 2" xfId="42883" xr:uid="{00000000-0005-0000-0000-000081A70000}"/>
    <cellStyle name="Normal 2 7 8 3" xfId="42884" xr:uid="{00000000-0005-0000-0000-000082A70000}"/>
    <cellStyle name="Normal 2 7 8 4" xfId="42885" xr:uid="{00000000-0005-0000-0000-000083A70000}"/>
    <cellStyle name="Normal 2 7 9" xfId="42886" xr:uid="{00000000-0005-0000-0000-000084A70000}"/>
    <cellStyle name="Normal 2 7 9 2" xfId="42887" xr:uid="{00000000-0005-0000-0000-000085A70000}"/>
    <cellStyle name="Normal 2 7 9 2 2" xfId="42888" xr:uid="{00000000-0005-0000-0000-000086A70000}"/>
    <cellStyle name="Normal 2 7 9 3" xfId="42889" xr:uid="{00000000-0005-0000-0000-000087A70000}"/>
    <cellStyle name="Normal 2 7 9 4" xfId="42890" xr:uid="{00000000-0005-0000-0000-000088A70000}"/>
    <cellStyle name="Normal 2 7_212990" xfId="42891" xr:uid="{00000000-0005-0000-0000-000089A70000}"/>
    <cellStyle name="Normal 2 8" xfId="42892" xr:uid="{00000000-0005-0000-0000-00008AA70000}"/>
    <cellStyle name="Normal 2 8 10" xfId="42893" xr:uid="{00000000-0005-0000-0000-00008BA70000}"/>
    <cellStyle name="Normal 2 8 10 2" xfId="42894" xr:uid="{00000000-0005-0000-0000-00008CA70000}"/>
    <cellStyle name="Normal 2 8 10 2 2" xfId="42895" xr:uid="{00000000-0005-0000-0000-00008DA70000}"/>
    <cellStyle name="Normal 2 8 10 3" xfId="42896" xr:uid="{00000000-0005-0000-0000-00008EA70000}"/>
    <cellStyle name="Normal 2 8 10 4" xfId="42897" xr:uid="{00000000-0005-0000-0000-00008FA70000}"/>
    <cellStyle name="Normal 2 8 11" xfId="42898" xr:uid="{00000000-0005-0000-0000-000090A70000}"/>
    <cellStyle name="Normal 2 8 11 2" xfId="42899" xr:uid="{00000000-0005-0000-0000-000091A70000}"/>
    <cellStyle name="Normal 2 8 12" xfId="42900" xr:uid="{00000000-0005-0000-0000-000092A70000}"/>
    <cellStyle name="Normal 2 8 13" xfId="42901" xr:uid="{00000000-0005-0000-0000-000093A70000}"/>
    <cellStyle name="Normal 2 8 14" xfId="42902" xr:uid="{00000000-0005-0000-0000-000094A70000}"/>
    <cellStyle name="Normal 2 8 2" xfId="42903" xr:uid="{00000000-0005-0000-0000-000095A70000}"/>
    <cellStyle name="Normal 2 8 2 10" xfId="42904" xr:uid="{00000000-0005-0000-0000-000096A70000}"/>
    <cellStyle name="Normal 2 8 2 10 2" xfId="42905" xr:uid="{00000000-0005-0000-0000-000097A70000}"/>
    <cellStyle name="Normal 2 8 2 11" xfId="42906" xr:uid="{00000000-0005-0000-0000-000098A70000}"/>
    <cellStyle name="Normal 2 8 2 12" xfId="42907" xr:uid="{00000000-0005-0000-0000-000099A70000}"/>
    <cellStyle name="Normal 2 8 2 13" xfId="42908" xr:uid="{00000000-0005-0000-0000-00009AA70000}"/>
    <cellStyle name="Normal 2 8 2 2" xfId="42909" xr:uid="{00000000-0005-0000-0000-00009BA70000}"/>
    <cellStyle name="Normal 2 8 2 2 2" xfId="42910" xr:uid="{00000000-0005-0000-0000-00009CA70000}"/>
    <cellStyle name="Normal 2 8 2 2 2 2" xfId="42911" xr:uid="{00000000-0005-0000-0000-00009DA70000}"/>
    <cellStyle name="Normal 2 8 2 2 2 2 2" xfId="42912" xr:uid="{00000000-0005-0000-0000-00009EA70000}"/>
    <cellStyle name="Normal 2 8 2 2 2 2 2 2" xfId="42913" xr:uid="{00000000-0005-0000-0000-00009FA70000}"/>
    <cellStyle name="Normal 2 8 2 2 2 2 3" xfId="42914" xr:uid="{00000000-0005-0000-0000-0000A0A70000}"/>
    <cellStyle name="Normal 2 8 2 2 2 2 4" xfId="42915" xr:uid="{00000000-0005-0000-0000-0000A1A70000}"/>
    <cellStyle name="Normal 2 8 2 2 2 3" xfId="42916" xr:uid="{00000000-0005-0000-0000-0000A2A70000}"/>
    <cellStyle name="Normal 2 8 2 2 2 3 2" xfId="42917" xr:uid="{00000000-0005-0000-0000-0000A3A70000}"/>
    <cellStyle name="Normal 2 8 2 2 2 3 2 2" xfId="42918" xr:uid="{00000000-0005-0000-0000-0000A4A70000}"/>
    <cellStyle name="Normal 2 8 2 2 2 3 3" xfId="42919" xr:uid="{00000000-0005-0000-0000-0000A5A70000}"/>
    <cellStyle name="Normal 2 8 2 2 2 3 4" xfId="42920" xr:uid="{00000000-0005-0000-0000-0000A6A70000}"/>
    <cellStyle name="Normal 2 8 2 2 2 4" xfId="42921" xr:uid="{00000000-0005-0000-0000-0000A7A70000}"/>
    <cellStyle name="Normal 2 8 2 2 2 4 2" xfId="42922" xr:uid="{00000000-0005-0000-0000-0000A8A70000}"/>
    <cellStyle name="Normal 2 8 2 2 2 5" xfId="42923" xr:uid="{00000000-0005-0000-0000-0000A9A70000}"/>
    <cellStyle name="Normal 2 8 2 2 2 6" xfId="42924" xr:uid="{00000000-0005-0000-0000-0000AAA70000}"/>
    <cellStyle name="Normal 2 8 2 2 3" xfId="42925" xr:uid="{00000000-0005-0000-0000-0000ABA70000}"/>
    <cellStyle name="Normal 2 8 2 2 3 2" xfId="42926" xr:uid="{00000000-0005-0000-0000-0000ACA70000}"/>
    <cellStyle name="Normal 2 8 2 2 3 2 2" xfId="42927" xr:uid="{00000000-0005-0000-0000-0000ADA70000}"/>
    <cellStyle name="Normal 2 8 2 2 3 2 2 2" xfId="42928" xr:uid="{00000000-0005-0000-0000-0000AEA70000}"/>
    <cellStyle name="Normal 2 8 2 2 3 2 3" xfId="42929" xr:uid="{00000000-0005-0000-0000-0000AFA70000}"/>
    <cellStyle name="Normal 2 8 2 2 3 2 4" xfId="42930" xr:uid="{00000000-0005-0000-0000-0000B0A70000}"/>
    <cellStyle name="Normal 2 8 2 2 3 3" xfId="42931" xr:uid="{00000000-0005-0000-0000-0000B1A70000}"/>
    <cellStyle name="Normal 2 8 2 2 3 3 2" xfId="42932" xr:uid="{00000000-0005-0000-0000-0000B2A70000}"/>
    <cellStyle name="Normal 2 8 2 2 3 3 2 2" xfId="42933" xr:uid="{00000000-0005-0000-0000-0000B3A70000}"/>
    <cellStyle name="Normal 2 8 2 2 3 3 3" xfId="42934" xr:uid="{00000000-0005-0000-0000-0000B4A70000}"/>
    <cellStyle name="Normal 2 8 2 2 3 3 4" xfId="42935" xr:uid="{00000000-0005-0000-0000-0000B5A70000}"/>
    <cellStyle name="Normal 2 8 2 2 3 4" xfId="42936" xr:uid="{00000000-0005-0000-0000-0000B6A70000}"/>
    <cellStyle name="Normal 2 8 2 2 3 4 2" xfId="42937" xr:uid="{00000000-0005-0000-0000-0000B7A70000}"/>
    <cellStyle name="Normal 2 8 2 2 3 5" xfId="42938" xr:uid="{00000000-0005-0000-0000-0000B8A70000}"/>
    <cellStyle name="Normal 2 8 2 2 3 6" xfId="42939" xr:uid="{00000000-0005-0000-0000-0000B9A70000}"/>
    <cellStyle name="Normal 2 8 2 2 4" xfId="42940" xr:uid="{00000000-0005-0000-0000-0000BAA70000}"/>
    <cellStyle name="Normal 2 8 2 2 4 2" xfId="42941" xr:uid="{00000000-0005-0000-0000-0000BBA70000}"/>
    <cellStyle name="Normal 2 8 2 2 4 2 2" xfId="42942" xr:uid="{00000000-0005-0000-0000-0000BCA70000}"/>
    <cellStyle name="Normal 2 8 2 2 4 3" xfId="42943" xr:uid="{00000000-0005-0000-0000-0000BDA70000}"/>
    <cellStyle name="Normal 2 8 2 2 4 4" xfId="42944" xr:uid="{00000000-0005-0000-0000-0000BEA70000}"/>
    <cellStyle name="Normal 2 8 2 2 5" xfId="42945" xr:uid="{00000000-0005-0000-0000-0000BFA70000}"/>
    <cellStyle name="Normal 2 8 2 2 5 2" xfId="42946" xr:uid="{00000000-0005-0000-0000-0000C0A70000}"/>
    <cellStyle name="Normal 2 8 2 2 5 2 2" xfId="42947" xr:uid="{00000000-0005-0000-0000-0000C1A70000}"/>
    <cellStyle name="Normal 2 8 2 2 5 3" xfId="42948" xr:uid="{00000000-0005-0000-0000-0000C2A70000}"/>
    <cellStyle name="Normal 2 8 2 2 5 4" xfId="42949" xr:uid="{00000000-0005-0000-0000-0000C3A70000}"/>
    <cellStyle name="Normal 2 8 2 2 6" xfId="42950" xr:uid="{00000000-0005-0000-0000-0000C4A70000}"/>
    <cellStyle name="Normal 2 8 2 2 6 2" xfId="42951" xr:uid="{00000000-0005-0000-0000-0000C5A70000}"/>
    <cellStyle name="Normal 2 8 2 2 7" xfId="42952" xr:uid="{00000000-0005-0000-0000-0000C6A70000}"/>
    <cellStyle name="Normal 2 8 2 2 8" xfId="42953" xr:uid="{00000000-0005-0000-0000-0000C7A70000}"/>
    <cellStyle name="Normal 2 8 2 2 9" xfId="42954" xr:uid="{00000000-0005-0000-0000-0000C8A70000}"/>
    <cellStyle name="Normal 2 8 2 3" xfId="42955" xr:uid="{00000000-0005-0000-0000-0000C9A70000}"/>
    <cellStyle name="Normal 2 8 2 3 2" xfId="42956" xr:uid="{00000000-0005-0000-0000-0000CAA70000}"/>
    <cellStyle name="Normal 2 8 2 3 2 2" xfId="42957" xr:uid="{00000000-0005-0000-0000-0000CBA70000}"/>
    <cellStyle name="Normal 2 8 2 3 2 2 2" xfId="42958" xr:uid="{00000000-0005-0000-0000-0000CCA70000}"/>
    <cellStyle name="Normal 2 8 2 3 2 3" xfId="42959" xr:uid="{00000000-0005-0000-0000-0000CDA70000}"/>
    <cellStyle name="Normal 2 8 2 3 2 4" xfId="42960" xr:uid="{00000000-0005-0000-0000-0000CEA70000}"/>
    <cellStyle name="Normal 2 8 2 3 3" xfId="42961" xr:uid="{00000000-0005-0000-0000-0000CFA70000}"/>
    <cellStyle name="Normal 2 8 2 3 3 2" xfId="42962" xr:uid="{00000000-0005-0000-0000-0000D0A70000}"/>
    <cellStyle name="Normal 2 8 2 3 3 2 2" xfId="42963" xr:uid="{00000000-0005-0000-0000-0000D1A70000}"/>
    <cellStyle name="Normal 2 8 2 3 3 3" xfId="42964" xr:uid="{00000000-0005-0000-0000-0000D2A70000}"/>
    <cellStyle name="Normal 2 8 2 3 3 4" xfId="42965" xr:uid="{00000000-0005-0000-0000-0000D3A70000}"/>
    <cellStyle name="Normal 2 8 2 3 4" xfId="42966" xr:uid="{00000000-0005-0000-0000-0000D4A70000}"/>
    <cellStyle name="Normal 2 8 2 3 4 2" xfId="42967" xr:uid="{00000000-0005-0000-0000-0000D5A70000}"/>
    <cellStyle name="Normal 2 8 2 3 5" xfId="42968" xr:uid="{00000000-0005-0000-0000-0000D6A70000}"/>
    <cellStyle name="Normal 2 8 2 3 6" xfId="42969" xr:uid="{00000000-0005-0000-0000-0000D7A70000}"/>
    <cellStyle name="Normal 2 8 2 3 7" xfId="42970" xr:uid="{00000000-0005-0000-0000-0000D8A70000}"/>
    <cellStyle name="Normal 2 8 2 4" xfId="42971" xr:uid="{00000000-0005-0000-0000-0000D9A70000}"/>
    <cellStyle name="Normal 2 8 2 4 2" xfId="42972" xr:uid="{00000000-0005-0000-0000-0000DAA70000}"/>
    <cellStyle name="Normal 2 8 2 4 2 2" xfId="42973" xr:uid="{00000000-0005-0000-0000-0000DBA70000}"/>
    <cellStyle name="Normal 2 8 2 4 2 2 2" xfId="42974" xr:uid="{00000000-0005-0000-0000-0000DCA70000}"/>
    <cellStyle name="Normal 2 8 2 4 2 3" xfId="42975" xr:uid="{00000000-0005-0000-0000-0000DDA70000}"/>
    <cellStyle name="Normal 2 8 2 4 2 4" xfId="42976" xr:uid="{00000000-0005-0000-0000-0000DEA70000}"/>
    <cellStyle name="Normal 2 8 2 4 3" xfId="42977" xr:uid="{00000000-0005-0000-0000-0000DFA70000}"/>
    <cellStyle name="Normal 2 8 2 4 3 2" xfId="42978" xr:uid="{00000000-0005-0000-0000-0000E0A70000}"/>
    <cellStyle name="Normal 2 8 2 4 3 2 2" xfId="42979" xr:uid="{00000000-0005-0000-0000-0000E1A70000}"/>
    <cellStyle name="Normal 2 8 2 4 3 3" xfId="42980" xr:uid="{00000000-0005-0000-0000-0000E2A70000}"/>
    <cellStyle name="Normal 2 8 2 4 3 4" xfId="42981" xr:uid="{00000000-0005-0000-0000-0000E3A70000}"/>
    <cellStyle name="Normal 2 8 2 4 4" xfId="42982" xr:uid="{00000000-0005-0000-0000-0000E4A70000}"/>
    <cellStyle name="Normal 2 8 2 4 4 2" xfId="42983" xr:uid="{00000000-0005-0000-0000-0000E5A70000}"/>
    <cellStyle name="Normal 2 8 2 4 5" xfId="42984" xr:uid="{00000000-0005-0000-0000-0000E6A70000}"/>
    <cellStyle name="Normal 2 8 2 4 6" xfId="42985" xr:uid="{00000000-0005-0000-0000-0000E7A70000}"/>
    <cellStyle name="Normal 2 8 2 5" xfId="42986" xr:uid="{00000000-0005-0000-0000-0000E8A70000}"/>
    <cellStyle name="Normal 2 8 2 5 2" xfId="42987" xr:uid="{00000000-0005-0000-0000-0000E9A70000}"/>
    <cellStyle name="Normal 2 8 2 5 2 2" xfId="42988" xr:uid="{00000000-0005-0000-0000-0000EAA70000}"/>
    <cellStyle name="Normal 2 8 2 5 2 2 2" xfId="42989" xr:uid="{00000000-0005-0000-0000-0000EBA70000}"/>
    <cellStyle name="Normal 2 8 2 5 2 3" xfId="42990" xr:uid="{00000000-0005-0000-0000-0000ECA70000}"/>
    <cellStyle name="Normal 2 8 2 5 2 4" xfId="42991" xr:uid="{00000000-0005-0000-0000-0000EDA70000}"/>
    <cellStyle name="Normal 2 8 2 5 3" xfId="42992" xr:uid="{00000000-0005-0000-0000-0000EEA70000}"/>
    <cellStyle name="Normal 2 8 2 5 3 2" xfId="42993" xr:uid="{00000000-0005-0000-0000-0000EFA70000}"/>
    <cellStyle name="Normal 2 8 2 5 3 2 2" xfId="42994" xr:uid="{00000000-0005-0000-0000-0000F0A70000}"/>
    <cellStyle name="Normal 2 8 2 5 3 3" xfId="42995" xr:uid="{00000000-0005-0000-0000-0000F1A70000}"/>
    <cellStyle name="Normal 2 8 2 5 3 4" xfId="42996" xr:uid="{00000000-0005-0000-0000-0000F2A70000}"/>
    <cellStyle name="Normal 2 8 2 5 4" xfId="42997" xr:uid="{00000000-0005-0000-0000-0000F3A70000}"/>
    <cellStyle name="Normal 2 8 2 5 4 2" xfId="42998" xr:uid="{00000000-0005-0000-0000-0000F4A70000}"/>
    <cellStyle name="Normal 2 8 2 5 5" xfId="42999" xr:uid="{00000000-0005-0000-0000-0000F5A70000}"/>
    <cellStyle name="Normal 2 8 2 5 6" xfId="43000" xr:uid="{00000000-0005-0000-0000-0000F6A70000}"/>
    <cellStyle name="Normal 2 8 2 6" xfId="43001" xr:uid="{00000000-0005-0000-0000-0000F7A70000}"/>
    <cellStyle name="Normal 2 8 2 6 2" xfId="43002" xr:uid="{00000000-0005-0000-0000-0000F8A70000}"/>
    <cellStyle name="Normal 2 8 2 6 2 2" xfId="43003" xr:uid="{00000000-0005-0000-0000-0000F9A70000}"/>
    <cellStyle name="Normal 2 8 2 6 2 2 2" xfId="43004" xr:uid="{00000000-0005-0000-0000-0000FAA70000}"/>
    <cellStyle name="Normal 2 8 2 6 2 3" xfId="43005" xr:uid="{00000000-0005-0000-0000-0000FBA70000}"/>
    <cellStyle name="Normal 2 8 2 6 2 4" xfId="43006" xr:uid="{00000000-0005-0000-0000-0000FCA70000}"/>
    <cellStyle name="Normal 2 8 2 6 3" xfId="43007" xr:uid="{00000000-0005-0000-0000-0000FDA70000}"/>
    <cellStyle name="Normal 2 8 2 6 3 2" xfId="43008" xr:uid="{00000000-0005-0000-0000-0000FEA70000}"/>
    <cellStyle name="Normal 2 8 2 6 3 2 2" xfId="43009" xr:uid="{00000000-0005-0000-0000-0000FFA70000}"/>
    <cellStyle name="Normal 2 8 2 6 3 3" xfId="43010" xr:uid="{00000000-0005-0000-0000-000000A80000}"/>
    <cellStyle name="Normal 2 8 2 6 3 4" xfId="43011" xr:uid="{00000000-0005-0000-0000-000001A80000}"/>
    <cellStyle name="Normal 2 8 2 6 4" xfId="43012" xr:uid="{00000000-0005-0000-0000-000002A80000}"/>
    <cellStyle name="Normal 2 8 2 6 4 2" xfId="43013" xr:uid="{00000000-0005-0000-0000-000003A80000}"/>
    <cellStyle name="Normal 2 8 2 6 5" xfId="43014" xr:uid="{00000000-0005-0000-0000-000004A80000}"/>
    <cellStyle name="Normal 2 8 2 6 6" xfId="43015" xr:uid="{00000000-0005-0000-0000-000005A80000}"/>
    <cellStyle name="Normal 2 8 2 7" xfId="43016" xr:uid="{00000000-0005-0000-0000-000006A80000}"/>
    <cellStyle name="Normal 2 8 2 7 2" xfId="43017" xr:uid="{00000000-0005-0000-0000-000007A80000}"/>
    <cellStyle name="Normal 2 8 2 7 2 2" xfId="43018" xr:uid="{00000000-0005-0000-0000-000008A80000}"/>
    <cellStyle name="Normal 2 8 2 7 2 2 2" xfId="43019" xr:uid="{00000000-0005-0000-0000-000009A80000}"/>
    <cellStyle name="Normal 2 8 2 7 2 3" xfId="43020" xr:uid="{00000000-0005-0000-0000-00000AA80000}"/>
    <cellStyle name="Normal 2 8 2 7 2 4" xfId="43021" xr:uid="{00000000-0005-0000-0000-00000BA80000}"/>
    <cellStyle name="Normal 2 8 2 7 3" xfId="43022" xr:uid="{00000000-0005-0000-0000-00000CA80000}"/>
    <cellStyle name="Normal 2 8 2 7 3 2" xfId="43023" xr:uid="{00000000-0005-0000-0000-00000DA80000}"/>
    <cellStyle name="Normal 2 8 2 7 3 2 2" xfId="43024" xr:uid="{00000000-0005-0000-0000-00000EA80000}"/>
    <cellStyle name="Normal 2 8 2 7 3 3" xfId="43025" xr:uid="{00000000-0005-0000-0000-00000FA80000}"/>
    <cellStyle name="Normal 2 8 2 7 3 4" xfId="43026" xr:uid="{00000000-0005-0000-0000-000010A80000}"/>
    <cellStyle name="Normal 2 8 2 7 4" xfId="43027" xr:uid="{00000000-0005-0000-0000-000011A80000}"/>
    <cellStyle name="Normal 2 8 2 7 4 2" xfId="43028" xr:uid="{00000000-0005-0000-0000-000012A80000}"/>
    <cellStyle name="Normal 2 8 2 7 5" xfId="43029" xr:uid="{00000000-0005-0000-0000-000013A80000}"/>
    <cellStyle name="Normal 2 8 2 7 6" xfId="43030" xr:uid="{00000000-0005-0000-0000-000014A80000}"/>
    <cellStyle name="Normal 2 8 2 8" xfId="43031" xr:uid="{00000000-0005-0000-0000-000015A80000}"/>
    <cellStyle name="Normal 2 8 2 8 2" xfId="43032" xr:uid="{00000000-0005-0000-0000-000016A80000}"/>
    <cellStyle name="Normal 2 8 2 8 2 2" xfId="43033" xr:uid="{00000000-0005-0000-0000-000017A80000}"/>
    <cellStyle name="Normal 2 8 2 8 3" xfId="43034" xr:uid="{00000000-0005-0000-0000-000018A80000}"/>
    <cellStyle name="Normal 2 8 2 8 4" xfId="43035" xr:uid="{00000000-0005-0000-0000-000019A80000}"/>
    <cellStyle name="Normal 2 8 2 9" xfId="43036" xr:uid="{00000000-0005-0000-0000-00001AA80000}"/>
    <cellStyle name="Normal 2 8 2 9 2" xfId="43037" xr:uid="{00000000-0005-0000-0000-00001BA80000}"/>
    <cellStyle name="Normal 2 8 2 9 2 2" xfId="43038" xr:uid="{00000000-0005-0000-0000-00001CA80000}"/>
    <cellStyle name="Normal 2 8 2 9 3" xfId="43039" xr:uid="{00000000-0005-0000-0000-00001DA80000}"/>
    <cellStyle name="Normal 2 8 2 9 4" xfId="43040" xr:uid="{00000000-0005-0000-0000-00001EA80000}"/>
    <cellStyle name="Normal 2 8 2_212990" xfId="43041" xr:uid="{00000000-0005-0000-0000-00001FA80000}"/>
    <cellStyle name="Normal 2 8 3" xfId="43042" xr:uid="{00000000-0005-0000-0000-000020A80000}"/>
    <cellStyle name="Normal 2 8 3 2" xfId="43043" xr:uid="{00000000-0005-0000-0000-000021A80000}"/>
    <cellStyle name="Normal 2 8 3 2 2" xfId="43044" xr:uid="{00000000-0005-0000-0000-000022A80000}"/>
    <cellStyle name="Normal 2 8 3 2 2 2" xfId="43045" xr:uid="{00000000-0005-0000-0000-000023A80000}"/>
    <cellStyle name="Normal 2 8 3 2 2 2 2" xfId="43046" xr:uid="{00000000-0005-0000-0000-000024A80000}"/>
    <cellStyle name="Normal 2 8 3 2 2 3" xfId="43047" xr:uid="{00000000-0005-0000-0000-000025A80000}"/>
    <cellStyle name="Normal 2 8 3 2 2 4" xfId="43048" xr:uid="{00000000-0005-0000-0000-000026A80000}"/>
    <cellStyle name="Normal 2 8 3 2 3" xfId="43049" xr:uid="{00000000-0005-0000-0000-000027A80000}"/>
    <cellStyle name="Normal 2 8 3 2 3 2" xfId="43050" xr:uid="{00000000-0005-0000-0000-000028A80000}"/>
    <cellStyle name="Normal 2 8 3 2 3 2 2" xfId="43051" xr:uid="{00000000-0005-0000-0000-000029A80000}"/>
    <cellStyle name="Normal 2 8 3 2 3 3" xfId="43052" xr:uid="{00000000-0005-0000-0000-00002AA80000}"/>
    <cellStyle name="Normal 2 8 3 2 3 4" xfId="43053" xr:uid="{00000000-0005-0000-0000-00002BA80000}"/>
    <cellStyle name="Normal 2 8 3 2 4" xfId="43054" xr:uid="{00000000-0005-0000-0000-00002CA80000}"/>
    <cellStyle name="Normal 2 8 3 2 4 2" xfId="43055" xr:uid="{00000000-0005-0000-0000-00002DA80000}"/>
    <cellStyle name="Normal 2 8 3 2 5" xfId="43056" xr:uid="{00000000-0005-0000-0000-00002EA80000}"/>
    <cellStyle name="Normal 2 8 3 2 6" xfId="43057" xr:uid="{00000000-0005-0000-0000-00002FA80000}"/>
    <cellStyle name="Normal 2 8 3 3" xfId="43058" xr:uid="{00000000-0005-0000-0000-000030A80000}"/>
    <cellStyle name="Normal 2 8 3 3 2" xfId="43059" xr:uid="{00000000-0005-0000-0000-000031A80000}"/>
    <cellStyle name="Normal 2 8 3 3 2 2" xfId="43060" xr:uid="{00000000-0005-0000-0000-000032A80000}"/>
    <cellStyle name="Normal 2 8 3 3 2 2 2" xfId="43061" xr:uid="{00000000-0005-0000-0000-000033A80000}"/>
    <cellStyle name="Normal 2 8 3 3 2 3" xfId="43062" xr:uid="{00000000-0005-0000-0000-000034A80000}"/>
    <cellStyle name="Normal 2 8 3 3 2 4" xfId="43063" xr:uid="{00000000-0005-0000-0000-000035A80000}"/>
    <cellStyle name="Normal 2 8 3 3 3" xfId="43064" xr:uid="{00000000-0005-0000-0000-000036A80000}"/>
    <cellStyle name="Normal 2 8 3 3 3 2" xfId="43065" xr:uid="{00000000-0005-0000-0000-000037A80000}"/>
    <cellStyle name="Normal 2 8 3 3 3 2 2" xfId="43066" xr:uid="{00000000-0005-0000-0000-000038A80000}"/>
    <cellStyle name="Normal 2 8 3 3 3 3" xfId="43067" xr:uid="{00000000-0005-0000-0000-000039A80000}"/>
    <cellStyle name="Normal 2 8 3 3 3 4" xfId="43068" xr:uid="{00000000-0005-0000-0000-00003AA80000}"/>
    <cellStyle name="Normal 2 8 3 3 4" xfId="43069" xr:uid="{00000000-0005-0000-0000-00003BA80000}"/>
    <cellStyle name="Normal 2 8 3 3 4 2" xfId="43070" xr:uid="{00000000-0005-0000-0000-00003CA80000}"/>
    <cellStyle name="Normal 2 8 3 3 5" xfId="43071" xr:uid="{00000000-0005-0000-0000-00003DA80000}"/>
    <cellStyle name="Normal 2 8 3 3 6" xfId="43072" xr:uid="{00000000-0005-0000-0000-00003EA80000}"/>
    <cellStyle name="Normal 2 8 3 4" xfId="43073" xr:uid="{00000000-0005-0000-0000-00003FA80000}"/>
    <cellStyle name="Normal 2 8 3 4 2" xfId="43074" xr:uid="{00000000-0005-0000-0000-000040A80000}"/>
    <cellStyle name="Normal 2 8 3 4 2 2" xfId="43075" xr:uid="{00000000-0005-0000-0000-000041A80000}"/>
    <cellStyle name="Normal 2 8 3 4 3" xfId="43076" xr:uid="{00000000-0005-0000-0000-000042A80000}"/>
    <cellStyle name="Normal 2 8 3 4 4" xfId="43077" xr:uid="{00000000-0005-0000-0000-000043A80000}"/>
    <cellStyle name="Normal 2 8 3 5" xfId="43078" xr:uid="{00000000-0005-0000-0000-000044A80000}"/>
    <cellStyle name="Normal 2 8 3 5 2" xfId="43079" xr:uid="{00000000-0005-0000-0000-000045A80000}"/>
    <cellStyle name="Normal 2 8 3 5 2 2" xfId="43080" xr:uid="{00000000-0005-0000-0000-000046A80000}"/>
    <cellStyle name="Normal 2 8 3 5 3" xfId="43081" xr:uid="{00000000-0005-0000-0000-000047A80000}"/>
    <cellStyle name="Normal 2 8 3 5 4" xfId="43082" xr:uid="{00000000-0005-0000-0000-000048A80000}"/>
    <cellStyle name="Normal 2 8 3 6" xfId="43083" xr:uid="{00000000-0005-0000-0000-000049A80000}"/>
    <cellStyle name="Normal 2 8 3 6 2" xfId="43084" xr:uid="{00000000-0005-0000-0000-00004AA80000}"/>
    <cellStyle name="Normal 2 8 3 7" xfId="43085" xr:uid="{00000000-0005-0000-0000-00004BA80000}"/>
    <cellStyle name="Normal 2 8 3 8" xfId="43086" xr:uid="{00000000-0005-0000-0000-00004CA80000}"/>
    <cellStyle name="Normal 2 8 3 9" xfId="43087" xr:uid="{00000000-0005-0000-0000-00004DA80000}"/>
    <cellStyle name="Normal 2 8 4" xfId="43088" xr:uid="{00000000-0005-0000-0000-00004EA80000}"/>
    <cellStyle name="Normal 2 8 4 2" xfId="43089" xr:uid="{00000000-0005-0000-0000-00004FA80000}"/>
    <cellStyle name="Normal 2 8 4 2 2" xfId="43090" xr:uid="{00000000-0005-0000-0000-000050A80000}"/>
    <cellStyle name="Normal 2 8 4 2 2 2" xfId="43091" xr:uid="{00000000-0005-0000-0000-000051A80000}"/>
    <cellStyle name="Normal 2 8 4 2 3" xfId="43092" xr:uid="{00000000-0005-0000-0000-000052A80000}"/>
    <cellStyle name="Normal 2 8 4 2 4" xfId="43093" xr:uid="{00000000-0005-0000-0000-000053A80000}"/>
    <cellStyle name="Normal 2 8 4 3" xfId="43094" xr:uid="{00000000-0005-0000-0000-000054A80000}"/>
    <cellStyle name="Normal 2 8 4 3 2" xfId="43095" xr:uid="{00000000-0005-0000-0000-000055A80000}"/>
    <cellStyle name="Normal 2 8 4 3 2 2" xfId="43096" xr:uid="{00000000-0005-0000-0000-000056A80000}"/>
    <cellStyle name="Normal 2 8 4 3 3" xfId="43097" xr:uid="{00000000-0005-0000-0000-000057A80000}"/>
    <cellStyle name="Normal 2 8 4 3 4" xfId="43098" xr:uid="{00000000-0005-0000-0000-000058A80000}"/>
    <cellStyle name="Normal 2 8 4 4" xfId="43099" xr:uid="{00000000-0005-0000-0000-000059A80000}"/>
    <cellStyle name="Normal 2 8 4 4 2" xfId="43100" xr:uid="{00000000-0005-0000-0000-00005AA80000}"/>
    <cellStyle name="Normal 2 8 4 5" xfId="43101" xr:uid="{00000000-0005-0000-0000-00005BA80000}"/>
    <cellStyle name="Normal 2 8 4 6" xfId="43102" xr:uid="{00000000-0005-0000-0000-00005CA80000}"/>
    <cellStyle name="Normal 2 8 4 7" xfId="43103" xr:uid="{00000000-0005-0000-0000-00005DA80000}"/>
    <cellStyle name="Normal 2 8 5" xfId="43104" xr:uid="{00000000-0005-0000-0000-00005EA80000}"/>
    <cellStyle name="Normal 2 8 5 2" xfId="43105" xr:uid="{00000000-0005-0000-0000-00005FA80000}"/>
    <cellStyle name="Normal 2 8 5 2 2" xfId="43106" xr:uid="{00000000-0005-0000-0000-000060A80000}"/>
    <cellStyle name="Normal 2 8 5 2 2 2" xfId="43107" xr:uid="{00000000-0005-0000-0000-000061A80000}"/>
    <cellStyle name="Normal 2 8 5 2 3" xfId="43108" xr:uid="{00000000-0005-0000-0000-000062A80000}"/>
    <cellStyle name="Normal 2 8 5 2 4" xfId="43109" xr:uid="{00000000-0005-0000-0000-000063A80000}"/>
    <cellStyle name="Normal 2 8 5 3" xfId="43110" xr:uid="{00000000-0005-0000-0000-000064A80000}"/>
    <cellStyle name="Normal 2 8 5 3 2" xfId="43111" xr:uid="{00000000-0005-0000-0000-000065A80000}"/>
    <cellStyle name="Normal 2 8 5 3 2 2" xfId="43112" xr:uid="{00000000-0005-0000-0000-000066A80000}"/>
    <cellStyle name="Normal 2 8 5 3 3" xfId="43113" xr:uid="{00000000-0005-0000-0000-000067A80000}"/>
    <cellStyle name="Normal 2 8 5 3 4" xfId="43114" xr:uid="{00000000-0005-0000-0000-000068A80000}"/>
    <cellStyle name="Normal 2 8 5 4" xfId="43115" xr:uid="{00000000-0005-0000-0000-000069A80000}"/>
    <cellStyle name="Normal 2 8 5 4 2" xfId="43116" xr:uid="{00000000-0005-0000-0000-00006AA80000}"/>
    <cellStyle name="Normal 2 8 5 5" xfId="43117" xr:uid="{00000000-0005-0000-0000-00006BA80000}"/>
    <cellStyle name="Normal 2 8 5 6" xfId="43118" xr:uid="{00000000-0005-0000-0000-00006CA80000}"/>
    <cellStyle name="Normal 2 8 6" xfId="43119" xr:uid="{00000000-0005-0000-0000-00006DA80000}"/>
    <cellStyle name="Normal 2 8 6 2" xfId="43120" xr:uid="{00000000-0005-0000-0000-00006EA80000}"/>
    <cellStyle name="Normal 2 8 6 2 2" xfId="43121" xr:uid="{00000000-0005-0000-0000-00006FA80000}"/>
    <cellStyle name="Normal 2 8 6 2 2 2" xfId="43122" xr:uid="{00000000-0005-0000-0000-000070A80000}"/>
    <cellStyle name="Normal 2 8 6 2 3" xfId="43123" xr:uid="{00000000-0005-0000-0000-000071A80000}"/>
    <cellStyle name="Normal 2 8 6 2 4" xfId="43124" xr:uid="{00000000-0005-0000-0000-000072A80000}"/>
    <cellStyle name="Normal 2 8 6 3" xfId="43125" xr:uid="{00000000-0005-0000-0000-000073A80000}"/>
    <cellStyle name="Normal 2 8 6 3 2" xfId="43126" xr:uid="{00000000-0005-0000-0000-000074A80000}"/>
    <cellStyle name="Normal 2 8 6 3 2 2" xfId="43127" xr:uid="{00000000-0005-0000-0000-000075A80000}"/>
    <cellStyle name="Normal 2 8 6 3 3" xfId="43128" xr:uid="{00000000-0005-0000-0000-000076A80000}"/>
    <cellStyle name="Normal 2 8 6 3 4" xfId="43129" xr:uid="{00000000-0005-0000-0000-000077A80000}"/>
    <cellStyle name="Normal 2 8 6 4" xfId="43130" xr:uid="{00000000-0005-0000-0000-000078A80000}"/>
    <cellStyle name="Normal 2 8 6 4 2" xfId="43131" xr:uid="{00000000-0005-0000-0000-000079A80000}"/>
    <cellStyle name="Normal 2 8 6 5" xfId="43132" xr:uid="{00000000-0005-0000-0000-00007AA80000}"/>
    <cellStyle name="Normal 2 8 6 6" xfId="43133" xr:uid="{00000000-0005-0000-0000-00007BA80000}"/>
    <cellStyle name="Normal 2 8 7" xfId="43134" xr:uid="{00000000-0005-0000-0000-00007CA80000}"/>
    <cellStyle name="Normal 2 8 7 2" xfId="43135" xr:uid="{00000000-0005-0000-0000-00007DA80000}"/>
    <cellStyle name="Normal 2 8 7 2 2" xfId="43136" xr:uid="{00000000-0005-0000-0000-00007EA80000}"/>
    <cellStyle name="Normal 2 8 7 2 2 2" xfId="43137" xr:uid="{00000000-0005-0000-0000-00007FA80000}"/>
    <cellStyle name="Normal 2 8 7 2 3" xfId="43138" xr:uid="{00000000-0005-0000-0000-000080A80000}"/>
    <cellStyle name="Normal 2 8 7 2 4" xfId="43139" xr:uid="{00000000-0005-0000-0000-000081A80000}"/>
    <cellStyle name="Normal 2 8 7 3" xfId="43140" xr:uid="{00000000-0005-0000-0000-000082A80000}"/>
    <cellStyle name="Normal 2 8 7 3 2" xfId="43141" xr:uid="{00000000-0005-0000-0000-000083A80000}"/>
    <cellStyle name="Normal 2 8 7 3 2 2" xfId="43142" xr:uid="{00000000-0005-0000-0000-000084A80000}"/>
    <cellStyle name="Normal 2 8 7 3 3" xfId="43143" xr:uid="{00000000-0005-0000-0000-000085A80000}"/>
    <cellStyle name="Normal 2 8 7 3 4" xfId="43144" xr:uid="{00000000-0005-0000-0000-000086A80000}"/>
    <cellStyle name="Normal 2 8 7 4" xfId="43145" xr:uid="{00000000-0005-0000-0000-000087A80000}"/>
    <cellStyle name="Normal 2 8 7 4 2" xfId="43146" xr:uid="{00000000-0005-0000-0000-000088A80000}"/>
    <cellStyle name="Normal 2 8 7 5" xfId="43147" xr:uid="{00000000-0005-0000-0000-000089A80000}"/>
    <cellStyle name="Normal 2 8 7 6" xfId="43148" xr:uid="{00000000-0005-0000-0000-00008AA80000}"/>
    <cellStyle name="Normal 2 8 8" xfId="43149" xr:uid="{00000000-0005-0000-0000-00008BA80000}"/>
    <cellStyle name="Normal 2 8 8 2" xfId="43150" xr:uid="{00000000-0005-0000-0000-00008CA80000}"/>
    <cellStyle name="Normal 2 8 8 2 2" xfId="43151" xr:uid="{00000000-0005-0000-0000-00008DA80000}"/>
    <cellStyle name="Normal 2 8 8 2 2 2" xfId="43152" xr:uid="{00000000-0005-0000-0000-00008EA80000}"/>
    <cellStyle name="Normal 2 8 8 2 3" xfId="43153" xr:uid="{00000000-0005-0000-0000-00008FA80000}"/>
    <cellStyle name="Normal 2 8 8 2 4" xfId="43154" xr:uid="{00000000-0005-0000-0000-000090A80000}"/>
    <cellStyle name="Normal 2 8 8 3" xfId="43155" xr:uid="{00000000-0005-0000-0000-000091A80000}"/>
    <cellStyle name="Normal 2 8 8 3 2" xfId="43156" xr:uid="{00000000-0005-0000-0000-000092A80000}"/>
    <cellStyle name="Normal 2 8 8 3 2 2" xfId="43157" xr:uid="{00000000-0005-0000-0000-000093A80000}"/>
    <cellStyle name="Normal 2 8 8 3 3" xfId="43158" xr:uid="{00000000-0005-0000-0000-000094A80000}"/>
    <cellStyle name="Normal 2 8 8 3 4" xfId="43159" xr:uid="{00000000-0005-0000-0000-000095A80000}"/>
    <cellStyle name="Normal 2 8 8 4" xfId="43160" xr:uid="{00000000-0005-0000-0000-000096A80000}"/>
    <cellStyle name="Normal 2 8 8 4 2" xfId="43161" xr:uid="{00000000-0005-0000-0000-000097A80000}"/>
    <cellStyle name="Normal 2 8 8 5" xfId="43162" xr:uid="{00000000-0005-0000-0000-000098A80000}"/>
    <cellStyle name="Normal 2 8 8 6" xfId="43163" xr:uid="{00000000-0005-0000-0000-000099A80000}"/>
    <cellStyle name="Normal 2 8 9" xfId="43164" xr:uid="{00000000-0005-0000-0000-00009AA80000}"/>
    <cellStyle name="Normal 2 8 9 2" xfId="43165" xr:uid="{00000000-0005-0000-0000-00009BA80000}"/>
    <cellStyle name="Normal 2 8 9 2 2" xfId="43166" xr:uid="{00000000-0005-0000-0000-00009CA80000}"/>
    <cellStyle name="Normal 2 8 9 3" xfId="43167" xr:uid="{00000000-0005-0000-0000-00009DA80000}"/>
    <cellStyle name="Normal 2 8 9 4" xfId="43168" xr:uid="{00000000-0005-0000-0000-00009EA80000}"/>
    <cellStyle name="Normal 2 8_212990" xfId="43169" xr:uid="{00000000-0005-0000-0000-00009FA80000}"/>
    <cellStyle name="Normal 2 9" xfId="43170" xr:uid="{00000000-0005-0000-0000-0000A0A80000}"/>
    <cellStyle name="Normal 2 9 10" xfId="43171" xr:uid="{00000000-0005-0000-0000-0000A1A80000}"/>
    <cellStyle name="Normal 2 9 11" xfId="43172" xr:uid="{00000000-0005-0000-0000-0000A2A80000}"/>
    <cellStyle name="Normal 2 9 2" xfId="43173" xr:uid="{00000000-0005-0000-0000-0000A3A80000}"/>
    <cellStyle name="Normal 2 9 2 2" xfId="43174" xr:uid="{00000000-0005-0000-0000-0000A4A80000}"/>
    <cellStyle name="Normal 2 9 2 2 2" xfId="43175" xr:uid="{00000000-0005-0000-0000-0000A5A80000}"/>
    <cellStyle name="Normal 2 9 2 2 2 2" xfId="43176" xr:uid="{00000000-0005-0000-0000-0000A6A80000}"/>
    <cellStyle name="Normal 2 9 2 2 2 2 2" xfId="43177" xr:uid="{00000000-0005-0000-0000-0000A7A80000}"/>
    <cellStyle name="Normal 2 9 2 2 2 2 2 2" xfId="43178" xr:uid="{00000000-0005-0000-0000-0000A8A80000}"/>
    <cellStyle name="Normal 2 9 2 2 2 2 3" xfId="43179" xr:uid="{00000000-0005-0000-0000-0000A9A80000}"/>
    <cellStyle name="Normal 2 9 2 2 2 2 4" xfId="43180" xr:uid="{00000000-0005-0000-0000-0000AAA80000}"/>
    <cellStyle name="Normal 2 9 2 2 2 3" xfId="43181" xr:uid="{00000000-0005-0000-0000-0000ABA80000}"/>
    <cellStyle name="Normal 2 9 2 2 2 3 2" xfId="43182" xr:uid="{00000000-0005-0000-0000-0000ACA80000}"/>
    <cellStyle name="Normal 2 9 2 2 2 3 2 2" xfId="43183" xr:uid="{00000000-0005-0000-0000-0000ADA80000}"/>
    <cellStyle name="Normal 2 9 2 2 2 3 3" xfId="43184" xr:uid="{00000000-0005-0000-0000-0000AEA80000}"/>
    <cellStyle name="Normal 2 9 2 2 2 3 4" xfId="43185" xr:uid="{00000000-0005-0000-0000-0000AFA80000}"/>
    <cellStyle name="Normal 2 9 2 2 2 4" xfId="43186" xr:uid="{00000000-0005-0000-0000-0000B0A80000}"/>
    <cellStyle name="Normal 2 9 2 2 2 4 2" xfId="43187" xr:uid="{00000000-0005-0000-0000-0000B1A80000}"/>
    <cellStyle name="Normal 2 9 2 2 2 5" xfId="43188" xr:uid="{00000000-0005-0000-0000-0000B2A80000}"/>
    <cellStyle name="Normal 2 9 2 2 2 6" xfId="43189" xr:uid="{00000000-0005-0000-0000-0000B3A80000}"/>
    <cellStyle name="Normal 2 9 2 2 3" xfId="43190" xr:uid="{00000000-0005-0000-0000-0000B4A80000}"/>
    <cellStyle name="Normal 2 9 2 2 3 2" xfId="43191" xr:uid="{00000000-0005-0000-0000-0000B5A80000}"/>
    <cellStyle name="Normal 2 9 2 2 3 2 2" xfId="43192" xr:uid="{00000000-0005-0000-0000-0000B6A80000}"/>
    <cellStyle name="Normal 2 9 2 2 3 3" xfId="43193" xr:uid="{00000000-0005-0000-0000-0000B7A80000}"/>
    <cellStyle name="Normal 2 9 2 2 3 4" xfId="43194" xr:uid="{00000000-0005-0000-0000-0000B8A80000}"/>
    <cellStyle name="Normal 2 9 2 2 4" xfId="43195" xr:uid="{00000000-0005-0000-0000-0000B9A80000}"/>
    <cellStyle name="Normal 2 9 2 2 4 2" xfId="43196" xr:uid="{00000000-0005-0000-0000-0000BAA80000}"/>
    <cellStyle name="Normal 2 9 2 2 4 2 2" xfId="43197" xr:uid="{00000000-0005-0000-0000-0000BBA80000}"/>
    <cellStyle name="Normal 2 9 2 2 4 3" xfId="43198" xr:uid="{00000000-0005-0000-0000-0000BCA80000}"/>
    <cellStyle name="Normal 2 9 2 2 4 4" xfId="43199" xr:uid="{00000000-0005-0000-0000-0000BDA80000}"/>
    <cellStyle name="Normal 2 9 2 2 5" xfId="43200" xr:uid="{00000000-0005-0000-0000-0000BEA80000}"/>
    <cellStyle name="Normal 2 9 2 2 5 2" xfId="43201" xr:uid="{00000000-0005-0000-0000-0000BFA80000}"/>
    <cellStyle name="Normal 2 9 2 2 6" xfId="43202" xr:uid="{00000000-0005-0000-0000-0000C0A80000}"/>
    <cellStyle name="Normal 2 9 2 2 7" xfId="43203" xr:uid="{00000000-0005-0000-0000-0000C1A80000}"/>
    <cellStyle name="Normal 2 9 2 2 8" xfId="43204" xr:uid="{00000000-0005-0000-0000-0000C2A80000}"/>
    <cellStyle name="Normal 2 9 2 3" xfId="43205" xr:uid="{00000000-0005-0000-0000-0000C3A80000}"/>
    <cellStyle name="Normal 2 9 2 3 2" xfId="43206" xr:uid="{00000000-0005-0000-0000-0000C4A80000}"/>
    <cellStyle name="Normal 2 9 2 3 2 2" xfId="43207" xr:uid="{00000000-0005-0000-0000-0000C5A80000}"/>
    <cellStyle name="Normal 2 9 2 3 2 2 2" xfId="43208" xr:uid="{00000000-0005-0000-0000-0000C6A80000}"/>
    <cellStyle name="Normal 2 9 2 3 2 3" xfId="43209" xr:uid="{00000000-0005-0000-0000-0000C7A80000}"/>
    <cellStyle name="Normal 2 9 2 3 2 4" xfId="43210" xr:uid="{00000000-0005-0000-0000-0000C8A80000}"/>
    <cellStyle name="Normal 2 9 2 3 3" xfId="43211" xr:uid="{00000000-0005-0000-0000-0000C9A80000}"/>
    <cellStyle name="Normal 2 9 2 3 3 2" xfId="43212" xr:uid="{00000000-0005-0000-0000-0000CAA80000}"/>
    <cellStyle name="Normal 2 9 2 3 3 2 2" xfId="43213" xr:uid="{00000000-0005-0000-0000-0000CBA80000}"/>
    <cellStyle name="Normal 2 9 2 3 3 3" xfId="43214" xr:uid="{00000000-0005-0000-0000-0000CCA80000}"/>
    <cellStyle name="Normal 2 9 2 3 3 4" xfId="43215" xr:uid="{00000000-0005-0000-0000-0000CDA80000}"/>
    <cellStyle name="Normal 2 9 2 3 4" xfId="43216" xr:uid="{00000000-0005-0000-0000-0000CEA80000}"/>
    <cellStyle name="Normal 2 9 2 3 4 2" xfId="43217" xr:uid="{00000000-0005-0000-0000-0000CFA80000}"/>
    <cellStyle name="Normal 2 9 2 3 5" xfId="43218" xr:uid="{00000000-0005-0000-0000-0000D0A80000}"/>
    <cellStyle name="Normal 2 9 2 3 6" xfId="43219" xr:uid="{00000000-0005-0000-0000-0000D1A80000}"/>
    <cellStyle name="Normal 2 9 2 3 7" xfId="43220" xr:uid="{00000000-0005-0000-0000-0000D2A80000}"/>
    <cellStyle name="Normal 2 9 2 4" xfId="43221" xr:uid="{00000000-0005-0000-0000-0000D3A80000}"/>
    <cellStyle name="Normal 2 9 2 4 2" xfId="43222" xr:uid="{00000000-0005-0000-0000-0000D4A80000}"/>
    <cellStyle name="Normal 2 9 2 4 2 2" xfId="43223" xr:uid="{00000000-0005-0000-0000-0000D5A80000}"/>
    <cellStyle name="Normal 2 9 2 4 3" xfId="43224" xr:uid="{00000000-0005-0000-0000-0000D6A80000}"/>
    <cellStyle name="Normal 2 9 2 4 4" xfId="43225" xr:uid="{00000000-0005-0000-0000-0000D7A80000}"/>
    <cellStyle name="Normal 2 9 2 5" xfId="43226" xr:uid="{00000000-0005-0000-0000-0000D8A80000}"/>
    <cellStyle name="Normal 2 9 2 5 2" xfId="43227" xr:uid="{00000000-0005-0000-0000-0000D9A80000}"/>
    <cellStyle name="Normal 2 9 2 5 2 2" xfId="43228" xr:uid="{00000000-0005-0000-0000-0000DAA80000}"/>
    <cellStyle name="Normal 2 9 2 5 3" xfId="43229" xr:uid="{00000000-0005-0000-0000-0000DBA80000}"/>
    <cellStyle name="Normal 2 9 2 5 4" xfId="43230" xr:uid="{00000000-0005-0000-0000-0000DCA80000}"/>
    <cellStyle name="Normal 2 9 2 6" xfId="43231" xr:uid="{00000000-0005-0000-0000-0000DDA80000}"/>
    <cellStyle name="Normal 2 9 2 6 2" xfId="43232" xr:uid="{00000000-0005-0000-0000-0000DEA80000}"/>
    <cellStyle name="Normal 2 9 2 7" xfId="43233" xr:uid="{00000000-0005-0000-0000-0000DFA80000}"/>
    <cellStyle name="Normal 2 9 2 8" xfId="43234" xr:uid="{00000000-0005-0000-0000-0000E0A80000}"/>
    <cellStyle name="Normal 2 9 2 9" xfId="43235" xr:uid="{00000000-0005-0000-0000-0000E1A80000}"/>
    <cellStyle name="Normal 2 9 2_212990" xfId="43236" xr:uid="{00000000-0005-0000-0000-0000E2A80000}"/>
    <cellStyle name="Normal 2 9 3" xfId="43237" xr:uid="{00000000-0005-0000-0000-0000E3A80000}"/>
    <cellStyle name="Normal 2 9 3 2" xfId="43238" xr:uid="{00000000-0005-0000-0000-0000E4A80000}"/>
    <cellStyle name="Normal 2 9 3 2 2" xfId="43239" xr:uid="{00000000-0005-0000-0000-0000E5A80000}"/>
    <cellStyle name="Normal 2 9 3 2 2 2" xfId="43240" xr:uid="{00000000-0005-0000-0000-0000E6A80000}"/>
    <cellStyle name="Normal 2 9 3 2 2 2 2" xfId="43241" xr:uid="{00000000-0005-0000-0000-0000E7A80000}"/>
    <cellStyle name="Normal 2 9 3 2 2 3" xfId="43242" xr:uid="{00000000-0005-0000-0000-0000E8A80000}"/>
    <cellStyle name="Normal 2 9 3 2 2 4" xfId="43243" xr:uid="{00000000-0005-0000-0000-0000E9A80000}"/>
    <cellStyle name="Normal 2 9 3 2 3" xfId="43244" xr:uid="{00000000-0005-0000-0000-0000EAA80000}"/>
    <cellStyle name="Normal 2 9 3 2 3 2" xfId="43245" xr:uid="{00000000-0005-0000-0000-0000EBA80000}"/>
    <cellStyle name="Normal 2 9 3 2 3 2 2" xfId="43246" xr:uid="{00000000-0005-0000-0000-0000ECA80000}"/>
    <cellStyle name="Normal 2 9 3 2 3 3" xfId="43247" xr:uid="{00000000-0005-0000-0000-0000EDA80000}"/>
    <cellStyle name="Normal 2 9 3 2 3 4" xfId="43248" xr:uid="{00000000-0005-0000-0000-0000EEA80000}"/>
    <cellStyle name="Normal 2 9 3 2 4" xfId="43249" xr:uid="{00000000-0005-0000-0000-0000EFA80000}"/>
    <cellStyle name="Normal 2 9 3 2 4 2" xfId="43250" xr:uid="{00000000-0005-0000-0000-0000F0A80000}"/>
    <cellStyle name="Normal 2 9 3 2 5" xfId="43251" xr:uid="{00000000-0005-0000-0000-0000F1A80000}"/>
    <cellStyle name="Normal 2 9 3 2 6" xfId="43252" xr:uid="{00000000-0005-0000-0000-0000F2A80000}"/>
    <cellStyle name="Normal 2 9 3 3" xfId="43253" xr:uid="{00000000-0005-0000-0000-0000F3A80000}"/>
    <cellStyle name="Normal 2 9 3 3 2" xfId="43254" xr:uid="{00000000-0005-0000-0000-0000F4A80000}"/>
    <cellStyle name="Normal 2 9 3 3 2 2" xfId="43255" xr:uid="{00000000-0005-0000-0000-0000F5A80000}"/>
    <cellStyle name="Normal 2 9 3 3 3" xfId="43256" xr:uid="{00000000-0005-0000-0000-0000F6A80000}"/>
    <cellStyle name="Normal 2 9 3 3 4" xfId="43257" xr:uid="{00000000-0005-0000-0000-0000F7A80000}"/>
    <cellStyle name="Normal 2 9 3 4" xfId="43258" xr:uid="{00000000-0005-0000-0000-0000F8A80000}"/>
    <cellStyle name="Normal 2 9 3 4 2" xfId="43259" xr:uid="{00000000-0005-0000-0000-0000F9A80000}"/>
    <cellStyle name="Normal 2 9 3 4 2 2" xfId="43260" xr:uid="{00000000-0005-0000-0000-0000FAA80000}"/>
    <cellStyle name="Normal 2 9 3 4 3" xfId="43261" xr:uid="{00000000-0005-0000-0000-0000FBA80000}"/>
    <cellStyle name="Normal 2 9 3 4 4" xfId="43262" xr:uid="{00000000-0005-0000-0000-0000FCA80000}"/>
    <cellStyle name="Normal 2 9 3 5" xfId="43263" xr:uid="{00000000-0005-0000-0000-0000FDA80000}"/>
    <cellStyle name="Normal 2 9 3 5 2" xfId="43264" xr:uid="{00000000-0005-0000-0000-0000FEA80000}"/>
    <cellStyle name="Normal 2 9 3 6" xfId="43265" xr:uid="{00000000-0005-0000-0000-0000FFA80000}"/>
    <cellStyle name="Normal 2 9 3 7" xfId="43266" xr:uid="{00000000-0005-0000-0000-000000A90000}"/>
    <cellStyle name="Normal 2 9 3 8" xfId="43267" xr:uid="{00000000-0005-0000-0000-000001A90000}"/>
    <cellStyle name="Normal 2 9 4" xfId="43268" xr:uid="{00000000-0005-0000-0000-000002A90000}"/>
    <cellStyle name="Normal 2 9 4 2" xfId="43269" xr:uid="{00000000-0005-0000-0000-000003A90000}"/>
    <cellStyle name="Normal 2 9 5" xfId="43270" xr:uid="{00000000-0005-0000-0000-000004A90000}"/>
    <cellStyle name="Normal 2 9 5 2" xfId="43271" xr:uid="{00000000-0005-0000-0000-000005A90000}"/>
    <cellStyle name="Normal 2 9 5 2 2" xfId="43272" xr:uid="{00000000-0005-0000-0000-000006A90000}"/>
    <cellStyle name="Normal 2 9 5 2 2 2" xfId="43273" xr:uid="{00000000-0005-0000-0000-000007A90000}"/>
    <cellStyle name="Normal 2 9 5 2 3" xfId="43274" xr:uid="{00000000-0005-0000-0000-000008A90000}"/>
    <cellStyle name="Normal 2 9 5 2 4" xfId="43275" xr:uid="{00000000-0005-0000-0000-000009A90000}"/>
    <cellStyle name="Normal 2 9 5 3" xfId="43276" xr:uid="{00000000-0005-0000-0000-00000AA90000}"/>
    <cellStyle name="Normal 2 9 5 3 2" xfId="43277" xr:uid="{00000000-0005-0000-0000-00000BA90000}"/>
    <cellStyle name="Normal 2 9 5 3 2 2" xfId="43278" xr:uid="{00000000-0005-0000-0000-00000CA90000}"/>
    <cellStyle name="Normal 2 9 5 3 3" xfId="43279" xr:uid="{00000000-0005-0000-0000-00000DA90000}"/>
    <cellStyle name="Normal 2 9 5 3 4" xfId="43280" xr:uid="{00000000-0005-0000-0000-00000EA90000}"/>
    <cellStyle name="Normal 2 9 5 4" xfId="43281" xr:uid="{00000000-0005-0000-0000-00000FA90000}"/>
    <cellStyle name="Normal 2 9 5 4 2" xfId="43282" xr:uid="{00000000-0005-0000-0000-000010A90000}"/>
    <cellStyle name="Normal 2 9 5 5" xfId="43283" xr:uid="{00000000-0005-0000-0000-000011A90000}"/>
    <cellStyle name="Normal 2 9 5 6" xfId="43284" xr:uid="{00000000-0005-0000-0000-000012A90000}"/>
    <cellStyle name="Normal 2 9 6" xfId="43285" xr:uid="{00000000-0005-0000-0000-000013A90000}"/>
    <cellStyle name="Normal 2 9 6 2" xfId="43286" xr:uid="{00000000-0005-0000-0000-000014A90000}"/>
    <cellStyle name="Normal 2 9 6 2 2" xfId="43287" xr:uid="{00000000-0005-0000-0000-000015A90000}"/>
    <cellStyle name="Normal 2 9 6 3" xfId="43288" xr:uid="{00000000-0005-0000-0000-000016A90000}"/>
    <cellStyle name="Normal 2 9 6 4" xfId="43289" xr:uid="{00000000-0005-0000-0000-000017A90000}"/>
    <cellStyle name="Normal 2 9 7" xfId="43290" xr:uid="{00000000-0005-0000-0000-000018A90000}"/>
    <cellStyle name="Normal 2 9 7 2" xfId="43291" xr:uid="{00000000-0005-0000-0000-000019A90000}"/>
    <cellStyle name="Normal 2 9 7 2 2" xfId="43292" xr:uid="{00000000-0005-0000-0000-00001AA90000}"/>
    <cellStyle name="Normal 2 9 7 3" xfId="43293" xr:uid="{00000000-0005-0000-0000-00001BA90000}"/>
    <cellStyle name="Normal 2 9 7 4" xfId="43294" xr:uid="{00000000-0005-0000-0000-00001CA90000}"/>
    <cellStyle name="Normal 2 9 8" xfId="43295" xr:uid="{00000000-0005-0000-0000-00001DA90000}"/>
    <cellStyle name="Normal 2 9 8 2" xfId="43296" xr:uid="{00000000-0005-0000-0000-00001EA90000}"/>
    <cellStyle name="Normal 2 9 9" xfId="43297" xr:uid="{00000000-0005-0000-0000-00001FA90000}"/>
    <cellStyle name="Normal 2 9_212990" xfId="43298" xr:uid="{00000000-0005-0000-0000-000020A90000}"/>
    <cellStyle name="Normal 2_0213 GL Output" xfId="43299" xr:uid="{00000000-0005-0000-0000-000021A90000}"/>
    <cellStyle name="Normal 20" xfId="43300" xr:uid="{00000000-0005-0000-0000-000022A90000}"/>
    <cellStyle name="Normal 20 2" xfId="43301" xr:uid="{00000000-0005-0000-0000-000023A90000}"/>
    <cellStyle name="Normal 20 3" xfId="43302" xr:uid="{00000000-0005-0000-0000-000024A90000}"/>
    <cellStyle name="Normal 20 3 2" xfId="43303" xr:uid="{00000000-0005-0000-0000-000025A90000}"/>
    <cellStyle name="Normal 20 4" xfId="43304" xr:uid="{00000000-0005-0000-0000-000026A90000}"/>
    <cellStyle name="Normal 20 5" xfId="43305" xr:uid="{00000000-0005-0000-0000-000027A90000}"/>
    <cellStyle name="Normal 20 6" xfId="43306" xr:uid="{00000000-0005-0000-0000-000028A90000}"/>
    <cellStyle name="Normal 20_212990" xfId="43307" xr:uid="{00000000-0005-0000-0000-000029A90000}"/>
    <cellStyle name="Normal 200" xfId="43308" xr:uid="{00000000-0005-0000-0000-00002AA90000}"/>
    <cellStyle name="Normal 200 2" xfId="43309" xr:uid="{00000000-0005-0000-0000-00002BA90000}"/>
    <cellStyle name="Normal 200 2 2" xfId="43310" xr:uid="{00000000-0005-0000-0000-00002CA90000}"/>
    <cellStyle name="Normal 200 2 2 2" xfId="43311" xr:uid="{00000000-0005-0000-0000-00002DA90000}"/>
    <cellStyle name="Normal 200 2 3" xfId="43312" xr:uid="{00000000-0005-0000-0000-00002EA90000}"/>
    <cellStyle name="Normal 200 2 4" xfId="43313" xr:uid="{00000000-0005-0000-0000-00002FA90000}"/>
    <cellStyle name="Normal 200 3" xfId="43314" xr:uid="{00000000-0005-0000-0000-000030A90000}"/>
    <cellStyle name="Normal 200 3 2" xfId="43315" xr:uid="{00000000-0005-0000-0000-000031A90000}"/>
    <cellStyle name="Normal 200 3 2 2" xfId="43316" xr:uid="{00000000-0005-0000-0000-000032A90000}"/>
    <cellStyle name="Normal 200 3 3" xfId="43317" xr:uid="{00000000-0005-0000-0000-000033A90000}"/>
    <cellStyle name="Normal 200 3 4" xfId="43318" xr:uid="{00000000-0005-0000-0000-000034A90000}"/>
    <cellStyle name="Normal 200 4" xfId="43319" xr:uid="{00000000-0005-0000-0000-000035A90000}"/>
    <cellStyle name="Normal 200 4 2" xfId="43320" xr:uid="{00000000-0005-0000-0000-000036A90000}"/>
    <cellStyle name="Normal 200 5" xfId="43321" xr:uid="{00000000-0005-0000-0000-000037A90000}"/>
    <cellStyle name="Normal 200 6" xfId="43322" xr:uid="{00000000-0005-0000-0000-000038A90000}"/>
    <cellStyle name="Normal 201" xfId="43323" xr:uid="{00000000-0005-0000-0000-000039A90000}"/>
    <cellStyle name="Normal 201 2" xfId="43324" xr:uid="{00000000-0005-0000-0000-00003AA90000}"/>
    <cellStyle name="Normal 201 2 2" xfId="43325" xr:uid="{00000000-0005-0000-0000-00003BA90000}"/>
    <cellStyle name="Normal 201 2 2 2" xfId="43326" xr:uid="{00000000-0005-0000-0000-00003CA90000}"/>
    <cellStyle name="Normal 201 2 3" xfId="43327" xr:uid="{00000000-0005-0000-0000-00003DA90000}"/>
    <cellStyle name="Normal 201 2 4" xfId="43328" xr:uid="{00000000-0005-0000-0000-00003EA90000}"/>
    <cellStyle name="Normal 201 3" xfId="43329" xr:uid="{00000000-0005-0000-0000-00003FA90000}"/>
    <cellStyle name="Normal 201 3 2" xfId="43330" xr:uid="{00000000-0005-0000-0000-000040A90000}"/>
    <cellStyle name="Normal 201 3 2 2" xfId="43331" xr:uid="{00000000-0005-0000-0000-000041A90000}"/>
    <cellStyle name="Normal 201 3 3" xfId="43332" xr:uid="{00000000-0005-0000-0000-000042A90000}"/>
    <cellStyle name="Normal 201 3 4" xfId="43333" xr:uid="{00000000-0005-0000-0000-000043A90000}"/>
    <cellStyle name="Normal 201 4" xfId="43334" xr:uid="{00000000-0005-0000-0000-000044A90000}"/>
    <cellStyle name="Normal 201 4 2" xfId="43335" xr:uid="{00000000-0005-0000-0000-000045A90000}"/>
    <cellStyle name="Normal 201 5" xfId="43336" xr:uid="{00000000-0005-0000-0000-000046A90000}"/>
    <cellStyle name="Normal 201 6" xfId="43337" xr:uid="{00000000-0005-0000-0000-000047A90000}"/>
    <cellStyle name="Normal 202" xfId="43338" xr:uid="{00000000-0005-0000-0000-000048A90000}"/>
    <cellStyle name="Normal 202 2" xfId="43339" xr:uid="{00000000-0005-0000-0000-000049A90000}"/>
    <cellStyle name="Normal 202 2 2" xfId="43340" xr:uid="{00000000-0005-0000-0000-00004AA90000}"/>
    <cellStyle name="Normal 202 2 2 2" xfId="43341" xr:uid="{00000000-0005-0000-0000-00004BA90000}"/>
    <cellStyle name="Normal 202 2 3" xfId="43342" xr:uid="{00000000-0005-0000-0000-00004CA90000}"/>
    <cellStyle name="Normal 202 2 4" xfId="43343" xr:uid="{00000000-0005-0000-0000-00004DA90000}"/>
    <cellStyle name="Normal 202 3" xfId="43344" xr:uid="{00000000-0005-0000-0000-00004EA90000}"/>
    <cellStyle name="Normal 202 3 2" xfId="43345" xr:uid="{00000000-0005-0000-0000-00004FA90000}"/>
    <cellStyle name="Normal 202 3 2 2" xfId="43346" xr:uid="{00000000-0005-0000-0000-000050A90000}"/>
    <cellStyle name="Normal 202 3 3" xfId="43347" xr:uid="{00000000-0005-0000-0000-000051A90000}"/>
    <cellStyle name="Normal 202 3 4" xfId="43348" xr:uid="{00000000-0005-0000-0000-000052A90000}"/>
    <cellStyle name="Normal 202 4" xfId="43349" xr:uid="{00000000-0005-0000-0000-000053A90000}"/>
    <cellStyle name="Normal 202 4 2" xfId="43350" xr:uid="{00000000-0005-0000-0000-000054A90000}"/>
    <cellStyle name="Normal 202 5" xfId="43351" xr:uid="{00000000-0005-0000-0000-000055A90000}"/>
    <cellStyle name="Normal 202 6" xfId="43352" xr:uid="{00000000-0005-0000-0000-000056A90000}"/>
    <cellStyle name="Normal 203" xfId="43353" xr:uid="{00000000-0005-0000-0000-000057A90000}"/>
    <cellStyle name="Normal 203 2" xfId="43354" xr:uid="{00000000-0005-0000-0000-000058A90000}"/>
    <cellStyle name="Normal 203 2 2" xfId="43355" xr:uid="{00000000-0005-0000-0000-000059A90000}"/>
    <cellStyle name="Normal 203 2 2 2" xfId="43356" xr:uid="{00000000-0005-0000-0000-00005AA90000}"/>
    <cellStyle name="Normal 203 2 3" xfId="43357" xr:uid="{00000000-0005-0000-0000-00005BA90000}"/>
    <cellStyle name="Normal 203 2 4" xfId="43358" xr:uid="{00000000-0005-0000-0000-00005CA90000}"/>
    <cellStyle name="Normal 203 3" xfId="43359" xr:uid="{00000000-0005-0000-0000-00005DA90000}"/>
    <cellStyle name="Normal 203 3 2" xfId="43360" xr:uid="{00000000-0005-0000-0000-00005EA90000}"/>
    <cellStyle name="Normal 203 3 2 2" xfId="43361" xr:uid="{00000000-0005-0000-0000-00005FA90000}"/>
    <cellStyle name="Normal 203 3 3" xfId="43362" xr:uid="{00000000-0005-0000-0000-000060A90000}"/>
    <cellStyle name="Normal 203 3 4" xfId="43363" xr:uid="{00000000-0005-0000-0000-000061A90000}"/>
    <cellStyle name="Normal 203 4" xfId="43364" xr:uid="{00000000-0005-0000-0000-000062A90000}"/>
    <cellStyle name="Normal 203 4 2" xfId="43365" xr:uid="{00000000-0005-0000-0000-000063A90000}"/>
    <cellStyle name="Normal 203 5" xfId="43366" xr:uid="{00000000-0005-0000-0000-000064A90000}"/>
    <cellStyle name="Normal 203 6" xfId="43367" xr:uid="{00000000-0005-0000-0000-000065A90000}"/>
    <cellStyle name="Normal 204" xfId="43368" xr:uid="{00000000-0005-0000-0000-000066A90000}"/>
    <cellStyle name="Normal 204 2" xfId="43369" xr:uid="{00000000-0005-0000-0000-000067A90000}"/>
    <cellStyle name="Normal 204 2 2" xfId="43370" xr:uid="{00000000-0005-0000-0000-000068A90000}"/>
    <cellStyle name="Normal 204 2 2 2" xfId="43371" xr:uid="{00000000-0005-0000-0000-000069A90000}"/>
    <cellStyle name="Normal 204 2 3" xfId="43372" xr:uid="{00000000-0005-0000-0000-00006AA90000}"/>
    <cellStyle name="Normal 204 2 4" xfId="43373" xr:uid="{00000000-0005-0000-0000-00006BA90000}"/>
    <cellStyle name="Normal 204 3" xfId="43374" xr:uid="{00000000-0005-0000-0000-00006CA90000}"/>
    <cellStyle name="Normal 204 3 2" xfId="43375" xr:uid="{00000000-0005-0000-0000-00006DA90000}"/>
    <cellStyle name="Normal 204 3 2 2" xfId="43376" xr:uid="{00000000-0005-0000-0000-00006EA90000}"/>
    <cellStyle name="Normal 204 3 3" xfId="43377" xr:uid="{00000000-0005-0000-0000-00006FA90000}"/>
    <cellStyle name="Normal 204 3 4" xfId="43378" xr:uid="{00000000-0005-0000-0000-000070A90000}"/>
    <cellStyle name="Normal 204 4" xfId="43379" xr:uid="{00000000-0005-0000-0000-000071A90000}"/>
    <cellStyle name="Normal 204 4 2" xfId="43380" xr:uid="{00000000-0005-0000-0000-000072A90000}"/>
    <cellStyle name="Normal 204 5" xfId="43381" xr:uid="{00000000-0005-0000-0000-000073A90000}"/>
    <cellStyle name="Normal 204 6" xfId="43382" xr:uid="{00000000-0005-0000-0000-000074A90000}"/>
    <cellStyle name="Normal 205" xfId="43383" xr:uid="{00000000-0005-0000-0000-000075A90000}"/>
    <cellStyle name="Normal 205 2" xfId="43384" xr:uid="{00000000-0005-0000-0000-000076A90000}"/>
    <cellStyle name="Normal 205 2 2" xfId="43385" xr:uid="{00000000-0005-0000-0000-000077A90000}"/>
    <cellStyle name="Normal 205 2 2 2" xfId="43386" xr:uid="{00000000-0005-0000-0000-000078A90000}"/>
    <cellStyle name="Normal 205 2 3" xfId="43387" xr:uid="{00000000-0005-0000-0000-000079A90000}"/>
    <cellStyle name="Normal 205 2 4" xfId="43388" xr:uid="{00000000-0005-0000-0000-00007AA90000}"/>
    <cellStyle name="Normal 205 3" xfId="43389" xr:uid="{00000000-0005-0000-0000-00007BA90000}"/>
    <cellStyle name="Normal 205 3 2" xfId="43390" xr:uid="{00000000-0005-0000-0000-00007CA90000}"/>
    <cellStyle name="Normal 205 3 2 2" xfId="43391" xr:uid="{00000000-0005-0000-0000-00007DA90000}"/>
    <cellStyle name="Normal 205 3 3" xfId="43392" xr:uid="{00000000-0005-0000-0000-00007EA90000}"/>
    <cellStyle name="Normal 205 3 4" xfId="43393" xr:uid="{00000000-0005-0000-0000-00007FA90000}"/>
    <cellStyle name="Normal 205 4" xfId="43394" xr:uid="{00000000-0005-0000-0000-000080A90000}"/>
    <cellStyle name="Normal 205 4 2" xfId="43395" xr:uid="{00000000-0005-0000-0000-000081A90000}"/>
    <cellStyle name="Normal 205 5" xfId="43396" xr:uid="{00000000-0005-0000-0000-000082A90000}"/>
    <cellStyle name="Normal 205 6" xfId="43397" xr:uid="{00000000-0005-0000-0000-000083A90000}"/>
    <cellStyle name="Normal 206" xfId="43398" xr:uid="{00000000-0005-0000-0000-000084A90000}"/>
    <cellStyle name="Normal 206 2" xfId="43399" xr:uid="{00000000-0005-0000-0000-000085A90000}"/>
    <cellStyle name="Normal 206 2 2" xfId="43400" xr:uid="{00000000-0005-0000-0000-000086A90000}"/>
    <cellStyle name="Normal 206 2 2 2" xfId="43401" xr:uid="{00000000-0005-0000-0000-000087A90000}"/>
    <cellStyle name="Normal 206 2 3" xfId="43402" xr:uid="{00000000-0005-0000-0000-000088A90000}"/>
    <cellStyle name="Normal 206 2 4" xfId="43403" xr:uid="{00000000-0005-0000-0000-000089A90000}"/>
    <cellStyle name="Normal 206 3" xfId="43404" xr:uid="{00000000-0005-0000-0000-00008AA90000}"/>
    <cellStyle name="Normal 206 3 2" xfId="43405" xr:uid="{00000000-0005-0000-0000-00008BA90000}"/>
    <cellStyle name="Normal 206 3 2 2" xfId="43406" xr:uid="{00000000-0005-0000-0000-00008CA90000}"/>
    <cellStyle name="Normal 206 3 3" xfId="43407" xr:uid="{00000000-0005-0000-0000-00008DA90000}"/>
    <cellStyle name="Normal 206 3 4" xfId="43408" xr:uid="{00000000-0005-0000-0000-00008EA90000}"/>
    <cellStyle name="Normal 206 4" xfId="43409" xr:uid="{00000000-0005-0000-0000-00008FA90000}"/>
    <cellStyle name="Normal 206 4 2" xfId="43410" xr:uid="{00000000-0005-0000-0000-000090A90000}"/>
    <cellStyle name="Normal 206 5" xfId="43411" xr:uid="{00000000-0005-0000-0000-000091A90000}"/>
    <cellStyle name="Normal 206 6" xfId="43412" xr:uid="{00000000-0005-0000-0000-000092A90000}"/>
    <cellStyle name="Normal 207" xfId="43413" xr:uid="{00000000-0005-0000-0000-000093A90000}"/>
    <cellStyle name="Normal 207 2" xfId="43414" xr:uid="{00000000-0005-0000-0000-000094A90000}"/>
    <cellStyle name="Normal 207 2 2" xfId="43415" xr:uid="{00000000-0005-0000-0000-000095A90000}"/>
    <cellStyle name="Normal 207 2 2 2" xfId="43416" xr:uid="{00000000-0005-0000-0000-000096A90000}"/>
    <cellStyle name="Normal 207 2 3" xfId="43417" xr:uid="{00000000-0005-0000-0000-000097A90000}"/>
    <cellStyle name="Normal 207 2 4" xfId="43418" xr:uid="{00000000-0005-0000-0000-000098A90000}"/>
    <cellStyle name="Normal 207 3" xfId="43419" xr:uid="{00000000-0005-0000-0000-000099A90000}"/>
    <cellStyle name="Normal 207 3 2" xfId="43420" xr:uid="{00000000-0005-0000-0000-00009AA90000}"/>
    <cellStyle name="Normal 207 3 2 2" xfId="43421" xr:uid="{00000000-0005-0000-0000-00009BA90000}"/>
    <cellStyle name="Normal 207 3 3" xfId="43422" xr:uid="{00000000-0005-0000-0000-00009CA90000}"/>
    <cellStyle name="Normal 207 3 4" xfId="43423" xr:uid="{00000000-0005-0000-0000-00009DA90000}"/>
    <cellStyle name="Normal 207 4" xfId="43424" xr:uid="{00000000-0005-0000-0000-00009EA90000}"/>
    <cellStyle name="Normal 207 4 2" xfId="43425" xr:uid="{00000000-0005-0000-0000-00009FA90000}"/>
    <cellStyle name="Normal 207 5" xfId="43426" xr:uid="{00000000-0005-0000-0000-0000A0A90000}"/>
    <cellStyle name="Normal 207 6" xfId="43427" xr:uid="{00000000-0005-0000-0000-0000A1A90000}"/>
    <cellStyle name="Normal 208" xfId="43428" xr:uid="{00000000-0005-0000-0000-0000A2A90000}"/>
    <cellStyle name="Normal 208 2" xfId="43429" xr:uid="{00000000-0005-0000-0000-0000A3A90000}"/>
    <cellStyle name="Normal 208 2 2" xfId="43430" xr:uid="{00000000-0005-0000-0000-0000A4A90000}"/>
    <cellStyle name="Normal 208 2 2 2" xfId="43431" xr:uid="{00000000-0005-0000-0000-0000A5A90000}"/>
    <cellStyle name="Normal 208 2 3" xfId="43432" xr:uid="{00000000-0005-0000-0000-0000A6A90000}"/>
    <cellStyle name="Normal 208 2 4" xfId="43433" xr:uid="{00000000-0005-0000-0000-0000A7A90000}"/>
    <cellStyle name="Normal 208 3" xfId="43434" xr:uid="{00000000-0005-0000-0000-0000A8A90000}"/>
    <cellStyle name="Normal 208 3 2" xfId="43435" xr:uid="{00000000-0005-0000-0000-0000A9A90000}"/>
    <cellStyle name="Normal 208 3 2 2" xfId="43436" xr:uid="{00000000-0005-0000-0000-0000AAA90000}"/>
    <cellStyle name="Normal 208 3 3" xfId="43437" xr:uid="{00000000-0005-0000-0000-0000ABA90000}"/>
    <cellStyle name="Normal 208 3 4" xfId="43438" xr:uid="{00000000-0005-0000-0000-0000ACA90000}"/>
    <cellStyle name="Normal 208 4" xfId="43439" xr:uid="{00000000-0005-0000-0000-0000ADA90000}"/>
    <cellStyle name="Normal 208 4 2" xfId="43440" xr:uid="{00000000-0005-0000-0000-0000AEA90000}"/>
    <cellStyle name="Normal 208 5" xfId="43441" xr:uid="{00000000-0005-0000-0000-0000AFA90000}"/>
    <cellStyle name="Normal 208 6" xfId="43442" xr:uid="{00000000-0005-0000-0000-0000B0A90000}"/>
    <cellStyle name="Normal 209" xfId="43443" xr:uid="{00000000-0005-0000-0000-0000B1A90000}"/>
    <cellStyle name="Normal 209 2" xfId="43444" xr:uid="{00000000-0005-0000-0000-0000B2A90000}"/>
    <cellStyle name="Normal 209 2 2" xfId="43445" xr:uid="{00000000-0005-0000-0000-0000B3A90000}"/>
    <cellStyle name="Normal 209 2 2 2" xfId="43446" xr:uid="{00000000-0005-0000-0000-0000B4A90000}"/>
    <cellStyle name="Normal 209 2 3" xfId="43447" xr:uid="{00000000-0005-0000-0000-0000B5A90000}"/>
    <cellStyle name="Normal 209 2 4" xfId="43448" xr:uid="{00000000-0005-0000-0000-0000B6A90000}"/>
    <cellStyle name="Normal 209 3" xfId="43449" xr:uid="{00000000-0005-0000-0000-0000B7A90000}"/>
    <cellStyle name="Normal 209 3 2" xfId="43450" xr:uid="{00000000-0005-0000-0000-0000B8A90000}"/>
    <cellStyle name="Normal 209 3 2 2" xfId="43451" xr:uid="{00000000-0005-0000-0000-0000B9A90000}"/>
    <cellStyle name="Normal 209 3 3" xfId="43452" xr:uid="{00000000-0005-0000-0000-0000BAA90000}"/>
    <cellStyle name="Normal 209 3 4" xfId="43453" xr:uid="{00000000-0005-0000-0000-0000BBA90000}"/>
    <cellStyle name="Normal 209 4" xfId="43454" xr:uid="{00000000-0005-0000-0000-0000BCA90000}"/>
    <cellStyle name="Normal 209 4 2" xfId="43455" xr:uid="{00000000-0005-0000-0000-0000BDA90000}"/>
    <cellStyle name="Normal 209 5" xfId="43456" xr:uid="{00000000-0005-0000-0000-0000BEA90000}"/>
    <cellStyle name="Normal 209 6" xfId="43457" xr:uid="{00000000-0005-0000-0000-0000BFA90000}"/>
    <cellStyle name="Normal 21" xfId="43458" xr:uid="{00000000-0005-0000-0000-0000C0A90000}"/>
    <cellStyle name="Normal 21 10" xfId="43459" xr:uid="{00000000-0005-0000-0000-0000C1A90000}"/>
    <cellStyle name="Normal 21 2" xfId="43460" xr:uid="{00000000-0005-0000-0000-0000C2A90000}"/>
    <cellStyle name="Normal 21 2 2" xfId="43461" xr:uid="{00000000-0005-0000-0000-0000C3A90000}"/>
    <cellStyle name="Normal 21 2 3" xfId="43462" xr:uid="{00000000-0005-0000-0000-0000C4A90000}"/>
    <cellStyle name="Normal 21 2 4" xfId="43463" xr:uid="{00000000-0005-0000-0000-0000C5A90000}"/>
    <cellStyle name="Normal 21 2_212990" xfId="43464" xr:uid="{00000000-0005-0000-0000-0000C6A90000}"/>
    <cellStyle name="Normal 21 3" xfId="43465" xr:uid="{00000000-0005-0000-0000-0000C7A90000}"/>
    <cellStyle name="Normal 21 3 2" xfId="43466" xr:uid="{00000000-0005-0000-0000-0000C8A90000}"/>
    <cellStyle name="Normal 21 3 2 2" xfId="43467" xr:uid="{00000000-0005-0000-0000-0000C9A90000}"/>
    <cellStyle name="Normal 21 3 2 2 2" xfId="43468" xr:uid="{00000000-0005-0000-0000-0000CAA90000}"/>
    <cellStyle name="Normal 21 3 2 3" xfId="43469" xr:uid="{00000000-0005-0000-0000-0000CBA90000}"/>
    <cellStyle name="Normal 21 3 2 4" xfId="43470" xr:uid="{00000000-0005-0000-0000-0000CCA90000}"/>
    <cellStyle name="Normal 21 3 3" xfId="43471" xr:uid="{00000000-0005-0000-0000-0000CDA90000}"/>
    <cellStyle name="Normal 21 3 3 2" xfId="43472" xr:uid="{00000000-0005-0000-0000-0000CEA90000}"/>
    <cellStyle name="Normal 21 3 3 2 2" xfId="43473" xr:uid="{00000000-0005-0000-0000-0000CFA90000}"/>
    <cellStyle name="Normal 21 3 3 3" xfId="43474" xr:uid="{00000000-0005-0000-0000-0000D0A90000}"/>
    <cellStyle name="Normal 21 3 3 4" xfId="43475" xr:uid="{00000000-0005-0000-0000-0000D1A90000}"/>
    <cellStyle name="Normal 21 3 4" xfId="43476" xr:uid="{00000000-0005-0000-0000-0000D2A90000}"/>
    <cellStyle name="Normal 21 3 4 2" xfId="43477" xr:uid="{00000000-0005-0000-0000-0000D3A90000}"/>
    <cellStyle name="Normal 21 3 5" xfId="43478" xr:uid="{00000000-0005-0000-0000-0000D4A90000}"/>
    <cellStyle name="Normal 21 3 6" xfId="43479" xr:uid="{00000000-0005-0000-0000-0000D5A90000}"/>
    <cellStyle name="Normal 21 3 7" xfId="43480" xr:uid="{00000000-0005-0000-0000-0000D6A90000}"/>
    <cellStyle name="Normal 21 4" xfId="43481" xr:uid="{00000000-0005-0000-0000-0000D7A90000}"/>
    <cellStyle name="Normal 21 5" xfId="43482" xr:uid="{00000000-0005-0000-0000-0000D8A90000}"/>
    <cellStyle name="Normal 21 6" xfId="43483" xr:uid="{00000000-0005-0000-0000-0000D9A90000}"/>
    <cellStyle name="Normal 21 7" xfId="43484" xr:uid="{00000000-0005-0000-0000-0000DAA90000}"/>
    <cellStyle name="Normal 21 8" xfId="43485" xr:uid="{00000000-0005-0000-0000-0000DBA90000}"/>
    <cellStyle name="Normal 21 9" xfId="43486" xr:uid="{00000000-0005-0000-0000-0000DCA90000}"/>
    <cellStyle name="Normal 21_212990" xfId="43487" xr:uid="{00000000-0005-0000-0000-0000DDA90000}"/>
    <cellStyle name="Normal 210" xfId="43488" xr:uid="{00000000-0005-0000-0000-0000DEA90000}"/>
    <cellStyle name="Normal 210 2" xfId="43489" xr:uid="{00000000-0005-0000-0000-0000DFA90000}"/>
    <cellStyle name="Normal 210 2 2" xfId="43490" xr:uid="{00000000-0005-0000-0000-0000E0A90000}"/>
    <cellStyle name="Normal 210 2 2 2" xfId="43491" xr:uid="{00000000-0005-0000-0000-0000E1A90000}"/>
    <cellStyle name="Normal 210 2 3" xfId="43492" xr:uid="{00000000-0005-0000-0000-0000E2A90000}"/>
    <cellStyle name="Normal 210 2 4" xfId="43493" xr:uid="{00000000-0005-0000-0000-0000E3A90000}"/>
    <cellStyle name="Normal 210 3" xfId="43494" xr:uid="{00000000-0005-0000-0000-0000E4A90000}"/>
    <cellStyle name="Normal 210 3 2" xfId="43495" xr:uid="{00000000-0005-0000-0000-0000E5A90000}"/>
    <cellStyle name="Normal 210 3 2 2" xfId="43496" xr:uid="{00000000-0005-0000-0000-0000E6A90000}"/>
    <cellStyle name="Normal 210 3 3" xfId="43497" xr:uid="{00000000-0005-0000-0000-0000E7A90000}"/>
    <cellStyle name="Normal 210 3 4" xfId="43498" xr:uid="{00000000-0005-0000-0000-0000E8A90000}"/>
    <cellStyle name="Normal 210 4" xfId="43499" xr:uid="{00000000-0005-0000-0000-0000E9A90000}"/>
    <cellStyle name="Normal 210 4 2" xfId="43500" xr:uid="{00000000-0005-0000-0000-0000EAA90000}"/>
    <cellStyle name="Normal 210 5" xfId="43501" xr:uid="{00000000-0005-0000-0000-0000EBA90000}"/>
    <cellStyle name="Normal 210 6" xfId="43502" xr:uid="{00000000-0005-0000-0000-0000ECA90000}"/>
    <cellStyle name="Normal 211" xfId="43503" xr:uid="{00000000-0005-0000-0000-0000EDA90000}"/>
    <cellStyle name="Normal 211 2" xfId="43504" xr:uid="{00000000-0005-0000-0000-0000EEA90000}"/>
    <cellStyle name="Normal 211 2 2" xfId="43505" xr:uid="{00000000-0005-0000-0000-0000EFA90000}"/>
    <cellStyle name="Normal 211 2 2 2" xfId="43506" xr:uid="{00000000-0005-0000-0000-0000F0A90000}"/>
    <cellStyle name="Normal 211 2 3" xfId="43507" xr:uid="{00000000-0005-0000-0000-0000F1A90000}"/>
    <cellStyle name="Normal 211 2 4" xfId="43508" xr:uid="{00000000-0005-0000-0000-0000F2A90000}"/>
    <cellStyle name="Normal 211 3" xfId="43509" xr:uid="{00000000-0005-0000-0000-0000F3A90000}"/>
    <cellStyle name="Normal 211 3 2" xfId="43510" xr:uid="{00000000-0005-0000-0000-0000F4A90000}"/>
    <cellStyle name="Normal 211 3 2 2" xfId="43511" xr:uid="{00000000-0005-0000-0000-0000F5A90000}"/>
    <cellStyle name="Normal 211 3 3" xfId="43512" xr:uid="{00000000-0005-0000-0000-0000F6A90000}"/>
    <cellStyle name="Normal 211 3 4" xfId="43513" xr:uid="{00000000-0005-0000-0000-0000F7A90000}"/>
    <cellStyle name="Normal 211 4" xfId="43514" xr:uid="{00000000-0005-0000-0000-0000F8A90000}"/>
    <cellStyle name="Normal 211 4 2" xfId="43515" xr:uid="{00000000-0005-0000-0000-0000F9A90000}"/>
    <cellStyle name="Normal 211 5" xfId="43516" xr:uid="{00000000-0005-0000-0000-0000FAA90000}"/>
    <cellStyle name="Normal 211 6" xfId="43517" xr:uid="{00000000-0005-0000-0000-0000FBA90000}"/>
    <cellStyle name="Normal 212" xfId="43518" xr:uid="{00000000-0005-0000-0000-0000FCA90000}"/>
    <cellStyle name="Normal 212 2" xfId="43519" xr:uid="{00000000-0005-0000-0000-0000FDA90000}"/>
    <cellStyle name="Normal 212 2 2" xfId="43520" xr:uid="{00000000-0005-0000-0000-0000FEA90000}"/>
    <cellStyle name="Normal 212 2 2 2" xfId="43521" xr:uid="{00000000-0005-0000-0000-0000FFA90000}"/>
    <cellStyle name="Normal 212 2 3" xfId="43522" xr:uid="{00000000-0005-0000-0000-000000AA0000}"/>
    <cellStyle name="Normal 212 2 4" xfId="43523" xr:uid="{00000000-0005-0000-0000-000001AA0000}"/>
    <cellStyle name="Normal 212 3" xfId="43524" xr:uid="{00000000-0005-0000-0000-000002AA0000}"/>
    <cellStyle name="Normal 212 3 2" xfId="43525" xr:uid="{00000000-0005-0000-0000-000003AA0000}"/>
    <cellStyle name="Normal 212 3 2 2" xfId="43526" xr:uid="{00000000-0005-0000-0000-000004AA0000}"/>
    <cellStyle name="Normal 212 3 3" xfId="43527" xr:uid="{00000000-0005-0000-0000-000005AA0000}"/>
    <cellStyle name="Normal 212 3 4" xfId="43528" xr:uid="{00000000-0005-0000-0000-000006AA0000}"/>
    <cellStyle name="Normal 212 4" xfId="43529" xr:uid="{00000000-0005-0000-0000-000007AA0000}"/>
    <cellStyle name="Normal 212 4 2" xfId="43530" xr:uid="{00000000-0005-0000-0000-000008AA0000}"/>
    <cellStyle name="Normal 212 5" xfId="43531" xr:uid="{00000000-0005-0000-0000-000009AA0000}"/>
    <cellStyle name="Normal 212 6" xfId="43532" xr:uid="{00000000-0005-0000-0000-00000AAA0000}"/>
    <cellStyle name="Normal 213" xfId="43533" xr:uid="{00000000-0005-0000-0000-00000BAA0000}"/>
    <cellStyle name="Normal 213 2" xfId="43534" xr:uid="{00000000-0005-0000-0000-00000CAA0000}"/>
    <cellStyle name="Normal 213 2 2" xfId="43535" xr:uid="{00000000-0005-0000-0000-00000DAA0000}"/>
    <cellStyle name="Normal 213 2 2 2" xfId="43536" xr:uid="{00000000-0005-0000-0000-00000EAA0000}"/>
    <cellStyle name="Normal 213 2 3" xfId="43537" xr:uid="{00000000-0005-0000-0000-00000FAA0000}"/>
    <cellStyle name="Normal 213 2 4" xfId="43538" xr:uid="{00000000-0005-0000-0000-000010AA0000}"/>
    <cellStyle name="Normal 213 3" xfId="43539" xr:uid="{00000000-0005-0000-0000-000011AA0000}"/>
    <cellStyle name="Normal 213 3 2" xfId="43540" xr:uid="{00000000-0005-0000-0000-000012AA0000}"/>
    <cellStyle name="Normal 213 3 2 2" xfId="43541" xr:uid="{00000000-0005-0000-0000-000013AA0000}"/>
    <cellStyle name="Normal 213 3 3" xfId="43542" xr:uid="{00000000-0005-0000-0000-000014AA0000}"/>
    <cellStyle name="Normal 213 3 4" xfId="43543" xr:uid="{00000000-0005-0000-0000-000015AA0000}"/>
    <cellStyle name="Normal 213 4" xfId="43544" xr:uid="{00000000-0005-0000-0000-000016AA0000}"/>
    <cellStyle name="Normal 213 4 2" xfId="43545" xr:uid="{00000000-0005-0000-0000-000017AA0000}"/>
    <cellStyle name="Normal 213 5" xfId="43546" xr:uid="{00000000-0005-0000-0000-000018AA0000}"/>
    <cellStyle name="Normal 213 6" xfId="43547" xr:uid="{00000000-0005-0000-0000-000019AA0000}"/>
    <cellStyle name="Normal 214" xfId="43548" xr:uid="{00000000-0005-0000-0000-00001AAA0000}"/>
    <cellStyle name="Normal 214 2" xfId="43549" xr:uid="{00000000-0005-0000-0000-00001BAA0000}"/>
    <cellStyle name="Normal 214 2 2" xfId="43550" xr:uid="{00000000-0005-0000-0000-00001CAA0000}"/>
    <cellStyle name="Normal 214 2 2 2" xfId="43551" xr:uid="{00000000-0005-0000-0000-00001DAA0000}"/>
    <cellStyle name="Normal 214 2 3" xfId="43552" xr:uid="{00000000-0005-0000-0000-00001EAA0000}"/>
    <cellStyle name="Normal 214 2 4" xfId="43553" xr:uid="{00000000-0005-0000-0000-00001FAA0000}"/>
    <cellStyle name="Normal 214 3" xfId="43554" xr:uid="{00000000-0005-0000-0000-000020AA0000}"/>
    <cellStyle name="Normal 214 3 2" xfId="43555" xr:uid="{00000000-0005-0000-0000-000021AA0000}"/>
    <cellStyle name="Normal 214 3 2 2" xfId="43556" xr:uid="{00000000-0005-0000-0000-000022AA0000}"/>
    <cellStyle name="Normal 214 3 3" xfId="43557" xr:uid="{00000000-0005-0000-0000-000023AA0000}"/>
    <cellStyle name="Normal 214 3 4" xfId="43558" xr:uid="{00000000-0005-0000-0000-000024AA0000}"/>
    <cellStyle name="Normal 214 4" xfId="43559" xr:uid="{00000000-0005-0000-0000-000025AA0000}"/>
    <cellStyle name="Normal 214 4 2" xfId="43560" xr:uid="{00000000-0005-0000-0000-000026AA0000}"/>
    <cellStyle name="Normal 214 5" xfId="43561" xr:uid="{00000000-0005-0000-0000-000027AA0000}"/>
    <cellStyle name="Normal 214 6" xfId="43562" xr:uid="{00000000-0005-0000-0000-000028AA0000}"/>
    <cellStyle name="Normal 215" xfId="43563" xr:uid="{00000000-0005-0000-0000-000029AA0000}"/>
    <cellStyle name="Normal 215 2" xfId="43564" xr:uid="{00000000-0005-0000-0000-00002AAA0000}"/>
    <cellStyle name="Normal 215 2 2" xfId="43565" xr:uid="{00000000-0005-0000-0000-00002BAA0000}"/>
    <cellStyle name="Normal 215 2 2 2" xfId="43566" xr:uid="{00000000-0005-0000-0000-00002CAA0000}"/>
    <cellStyle name="Normal 215 2 3" xfId="43567" xr:uid="{00000000-0005-0000-0000-00002DAA0000}"/>
    <cellStyle name="Normal 215 2 4" xfId="43568" xr:uid="{00000000-0005-0000-0000-00002EAA0000}"/>
    <cellStyle name="Normal 215 3" xfId="43569" xr:uid="{00000000-0005-0000-0000-00002FAA0000}"/>
    <cellStyle name="Normal 215 3 2" xfId="43570" xr:uid="{00000000-0005-0000-0000-000030AA0000}"/>
    <cellStyle name="Normal 215 3 2 2" xfId="43571" xr:uid="{00000000-0005-0000-0000-000031AA0000}"/>
    <cellStyle name="Normal 215 3 3" xfId="43572" xr:uid="{00000000-0005-0000-0000-000032AA0000}"/>
    <cellStyle name="Normal 215 3 4" xfId="43573" xr:uid="{00000000-0005-0000-0000-000033AA0000}"/>
    <cellStyle name="Normal 215 4" xfId="43574" xr:uid="{00000000-0005-0000-0000-000034AA0000}"/>
    <cellStyle name="Normal 215 4 2" xfId="43575" xr:uid="{00000000-0005-0000-0000-000035AA0000}"/>
    <cellStyle name="Normal 215 5" xfId="43576" xr:uid="{00000000-0005-0000-0000-000036AA0000}"/>
    <cellStyle name="Normal 215 6" xfId="43577" xr:uid="{00000000-0005-0000-0000-000037AA0000}"/>
    <cellStyle name="Normal 216" xfId="43578" xr:uid="{00000000-0005-0000-0000-000038AA0000}"/>
    <cellStyle name="Normal 216 2" xfId="43579" xr:uid="{00000000-0005-0000-0000-000039AA0000}"/>
    <cellStyle name="Normal 216 2 2" xfId="43580" xr:uid="{00000000-0005-0000-0000-00003AAA0000}"/>
    <cellStyle name="Normal 216 2 2 2" xfId="43581" xr:uid="{00000000-0005-0000-0000-00003BAA0000}"/>
    <cellStyle name="Normal 216 2 3" xfId="43582" xr:uid="{00000000-0005-0000-0000-00003CAA0000}"/>
    <cellStyle name="Normal 216 2 4" xfId="43583" xr:uid="{00000000-0005-0000-0000-00003DAA0000}"/>
    <cellStyle name="Normal 216 3" xfId="43584" xr:uid="{00000000-0005-0000-0000-00003EAA0000}"/>
    <cellStyle name="Normal 216 3 2" xfId="43585" xr:uid="{00000000-0005-0000-0000-00003FAA0000}"/>
    <cellStyle name="Normal 216 3 2 2" xfId="43586" xr:uid="{00000000-0005-0000-0000-000040AA0000}"/>
    <cellStyle name="Normal 216 3 3" xfId="43587" xr:uid="{00000000-0005-0000-0000-000041AA0000}"/>
    <cellStyle name="Normal 216 3 4" xfId="43588" xr:uid="{00000000-0005-0000-0000-000042AA0000}"/>
    <cellStyle name="Normal 216 4" xfId="43589" xr:uid="{00000000-0005-0000-0000-000043AA0000}"/>
    <cellStyle name="Normal 216 4 2" xfId="43590" xr:uid="{00000000-0005-0000-0000-000044AA0000}"/>
    <cellStyle name="Normal 216 5" xfId="43591" xr:uid="{00000000-0005-0000-0000-000045AA0000}"/>
    <cellStyle name="Normal 216 6" xfId="43592" xr:uid="{00000000-0005-0000-0000-000046AA0000}"/>
    <cellStyle name="Normal 217" xfId="43593" xr:uid="{00000000-0005-0000-0000-000047AA0000}"/>
    <cellStyle name="Normal 217 2" xfId="43594" xr:uid="{00000000-0005-0000-0000-000048AA0000}"/>
    <cellStyle name="Normal 217 2 2" xfId="43595" xr:uid="{00000000-0005-0000-0000-000049AA0000}"/>
    <cellStyle name="Normal 217 2 2 2" xfId="43596" xr:uid="{00000000-0005-0000-0000-00004AAA0000}"/>
    <cellStyle name="Normal 217 2 3" xfId="43597" xr:uid="{00000000-0005-0000-0000-00004BAA0000}"/>
    <cellStyle name="Normal 217 2 4" xfId="43598" xr:uid="{00000000-0005-0000-0000-00004CAA0000}"/>
    <cellStyle name="Normal 217 3" xfId="43599" xr:uid="{00000000-0005-0000-0000-00004DAA0000}"/>
    <cellStyle name="Normal 217 3 2" xfId="43600" xr:uid="{00000000-0005-0000-0000-00004EAA0000}"/>
    <cellStyle name="Normal 217 3 2 2" xfId="43601" xr:uid="{00000000-0005-0000-0000-00004FAA0000}"/>
    <cellStyle name="Normal 217 3 3" xfId="43602" xr:uid="{00000000-0005-0000-0000-000050AA0000}"/>
    <cellStyle name="Normal 217 3 4" xfId="43603" xr:uid="{00000000-0005-0000-0000-000051AA0000}"/>
    <cellStyle name="Normal 217 4" xfId="43604" xr:uid="{00000000-0005-0000-0000-000052AA0000}"/>
    <cellStyle name="Normal 217 4 2" xfId="43605" xr:uid="{00000000-0005-0000-0000-000053AA0000}"/>
    <cellStyle name="Normal 217 5" xfId="43606" xr:uid="{00000000-0005-0000-0000-000054AA0000}"/>
    <cellStyle name="Normal 217 6" xfId="43607" xr:uid="{00000000-0005-0000-0000-000055AA0000}"/>
    <cellStyle name="Normal 218" xfId="43608" xr:uid="{00000000-0005-0000-0000-000056AA0000}"/>
    <cellStyle name="Normal 219" xfId="43609" xr:uid="{00000000-0005-0000-0000-000057AA0000}"/>
    <cellStyle name="Normal 22" xfId="43610" xr:uid="{00000000-0005-0000-0000-000058AA0000}"/>
    <cellStyle name="Normal 22 2" xfId="43611" xr:uid="{00000000-0005-0000-0000-000059AA0000}"/>
    <cellStyle name="Normal 22 2 2" xfId="43612" xr:uid="{00000000-0005-0000-0000-00005AAA0000}"/>
    <cellStyle name="Normal 22 3" xfId="43613" xr:uid="{00000000-0005-0000-0000-00005BAA0000}"/>
    <cellStyle name="Normal 22 3 2" xfId="43614" xr:uid="{00000000-0005-0000-0000-00005CAA0000}"/>
    <cellStyle name="Normal 22 3 2 2" xfId="43615" xr:uid="{00000000-0005-0000-0000-00005DAA0000}"/>
    <cellStyle name="Normal 22 3 2 2 2" xfId="43616" xr:uid="{00000000-0005-0000-0000-00005EAA0000}"/>
    <cellStyle name="Normal 22 3 2 3" xfId="43617" xr:uid="{00000000-0005-0000-0000-00005FAA0000}"/>
    <cellStyle name="Normal 22 3 2 4" xfId="43618" xr:uid="{00000000-0005-0000-0000-000060AA0000}"/>
    <cellStyle name="Normal 22 3 3" xfId="43619" xr:uid="{00000000-0005-0000-0000-000061AA0000}"/>
    <cellStyle name="Normal 22 3 3 2" xfId="43620" xr:uid="{00000000-0005-0000-0000-000062AA0000}"/>
    <cellStyle name="Normal 22 3 3 2 2" xfId="43621" xr:uid="{00000000-0005-0000-0000-000063AA0000}"/>
    <cellStyle name="Normal 22 3 3 3" xfId="43622" xr:uid="{00000000-0005-0000-0000-000064AA0000}"/>
    <cellStyle name="Normal 22 3 3 4" xfId="43623" xr:uid="{00000000-0005-0000-0000-000065AA0000}"/>
    <cellStyle name="Normal 22 3 4" xfId="43624" xr:uid="{00000000-0005-0000-0000-000066AA0000}"/>
    <cellStyle name="Normal 22 3 4 2" xfId="43625" xr:uid="{00000000-0005-0000-0000-000067AA0000}"/>
    <cellStyle name="Normal 22 3 5" xfId="43626" xr:uid="{00000000-0005-0000-0000-000068AA0000}"/>
    <cellStyle name="Normal 22 3 6" xfId="43627" xr:uid="{00000000-0005-0000-0000-000069AA0000}"/>
    <cellStyle name="Normal 22 3 7" xfId="43628" xr:uid="{00000000-0005-0000-0000-00006AAA0000}"/>
    <cellStyle name="Normal 22 4" xfId="43629" xr:uid="{00000000-0005-0000-0000-00006BAA0000}"/>
    <cellStyle name="Normal 22 5" xfId="43630" xr:uid="{00000000-0005-0000-0000-00006CAA0000}"/>
    <cellStyle name="Normal 22 6" xfId="43631" xr:uid="{00000000-0005-0000-0000-00006DAA0000}"/>
    <cellStyle name="Normal 22 7" xfId="43632" xr:uid="{00000000-0005-0000-0000-00006EAA0000}"/>
    <cellStyle name="Normal 22_Acct Review Master" xfId="43633" xr:uid="{00000000-0005-0000-0000-00006FAA0000}"/>
    <cellStyle name="Normal 220" xfId="43634" xr:uid="{00000000-0005-0000-0000-000070AA0000}"/>
    <cellStyle name="Normal 221" xfId="43635" xr:uid="{00000000-0005-0000-0000-000071AA0000}"/>
    <cellStyle name="Normal 221 2" xfId="43636" xr:uid="{00000000-0005-0000-0000-000072AA0000}"/>
    <cellStyle name="Normal 221 2 2" xfId="43637" xr:uid="{00000000-0005-0000-0000-000073AA0000}"/>
    <cellStyle name="Normal 221 3" xfId="43638" xr:uid="{00000000-0005-0000-0000-000074AA0000}"/>
    <cellStyle name="Normal 221 4" xfId="43639" xr:uid="{00000000-0005-0000-0000-000075AA0000}"/>
    <cellStyle name="Normal 222" xfId="43640" xr:uid="{00000000-0005-0000-0000-000076AA0000}"/>
    <cellStyle name="Normal 222 2" xfId="43641" xr:uid="{00000000-0005-0000-0000-000077AA0000}"/>
    <cellStyle name="Normal 222 2 2" xfId="43642" xr:uid="{00000000-0005-0000-0000-000078AA0000}"/>
    <cellStyle name="Normal 222 3" xfId="43643" xr:uid="{00000000-0005-0000-0000-000079AA0000}"/>
    <cellStyle name="Normal 222 4" xfId="43644" xr:uid="{00000000-0005-0000-0000-00007AAA0000}"/>
    <cellStyle name="Normal 223" xfId="43645" xr:uid="{00000000-0005-0000-0000-00007BAA0000}"/>
    <cellStyle name="Normal 223 2" xfId="43646" xr:uid="{00000000-0005-0000-0000-00007CAA0000}"/>
    <cellStyle name="Normal 223 2 2" xfId="43647" xr:uid="{00000000-0005-0000-0000-00007DAA0000}"/>
    <cellStyle name="Normal 223 3" xfId="43648" xr:uid="{00000000-0005-0000-0000-00007EAA0000}"/>
    <cellStyle name="Normal 223 4" xfId="43649" xr:uid="{00000000-0005-0000-0000-00007FAA0000}"/>
    <cellStyle name="Normal 224" xfId="43650" xr:uid="{00000000-0005-0000-0000-000080AA0000}"/>
    <cellStyle name="Normal 224 2" xfId="43651" xr:uid="{00000000-0005-0000-0000-000081AA0000}"/>
    <cellStyle name="Normal 224 2 2" xfId="43652" xr:uid="{00000000-0005-0000-0000-000082AA0000}"/>
    <cellStyle name="Normal 224 3" xfId="43653" xr:uid="{00000000-0005-0000-0000-000083AA0000}"/>
    <cellStyle name="Normal 224 4" xfId="43654" xr:uid="{00000000-0005-0000-0000-000084AA0000}"/>
    <cellStyle name="Normal 225" xfId="43655" xr:uid="{00000000-0005-0000-0000-000085AA0000}"/>
    <cellStyle name="Normal 225 2" xfId="43656" xr:uid="{00000000-0005-0000-0000-000086AA0000}"/>
    <cellStyle name="Normal 225 2 2" xfId="43657" xr:uid="{00000000-0005-0000-0000-000087AA0000}"/>
    <cellStyle name="Normal 225 3" xfId="43658" xr:uid="{00000000-0005-0000-0000-000088AA0000}"/>
    <cellStyle name="Normal 225 4" xfId="43659" xr:uid="{00000000-0005-0000-0000-000089AA0000}"/>
    <cellStyle name="Normal 226" xfId="43660" xr:uid="{00000000-0005-0000-0000-00008AAA0000}"/>
    <cellStyle name="Normal 226 2" xfId="43661" xr:uid="{00000000-0005-0000-0000-00008BAA0000}"/>
    <cellStyle name="Normal 226 2 2" xfId="43662" xr:uid="{00000000-0005-0000-0000-00008CAA0000}"/>
    <cellStyle name="Normal 226 3" xfId="43663" xr:uid="{00000000-0005-0000-0000-00008DAA0000}"/>
    <cellStyle name="Normal 226 4" xfId="43664" xr:uid="{00000000-0005-0000-0000-00008EAA0000}"/>
    <cellStyle name="Normal 227" xfId="43665" xr:uid="{00000000-0005-0000-0000-00008FAA0000}"/>
    <cellStyle name="Normal 227 2" xfId="43666" xr:uid="{00000000-0005-0000-0000-000090AA0000}"/>
    <cellStyle name="Normal 227 2 2" xfId="43667" xr:uid="{00000000-0005-0000-0000-000091AA0000}"/>
    <cellStyle name="Normal 227 3" xfId="43668" xr:uid="{00000000-0005-0000-0000-000092AA0000}"/>
    <cellStyle name="Normal 227 4" xfId="43669" xr:uid="{00000000-0005-0000-0000-000093AA0000}"/>
    <cellStyle name="Normal 228" xfId="43670" xr:uid="{00000000-0005-0000-0000-000094AA0000}"/>
    <cellStyle name="Normal 228 2" xfId="43671" xr:uid="{00000000-0005-0000-0000-000095AA0000}"/>
    <cellStyle name="Normal 228 2 2" xfId="43672" xr:uid="{00000000-0005-0000-0000-000096AA0000}"/>
    <cellStyle name="Normal 228 3" xfId="43673" xr:uid="{00000000-0005-0000-0000-000097AA0000}"/>
    <cellStyle name="Normal 228 4" xfId="43674" xr:uid="{00000000-0005-0000-0000-000098AA0000}"/>
    <cellStyle name="Normal 229" xfId="43675" xr:uid="{00000000-0005-0000-0000-000099AA0000}"/>
    <cellStyle name="Normal 229 2" xfId="43676" xr:uid="{00000000-0005-0000-0000-00009AAA0000}"/>
    <cellStyle name="Normal 229 2 2" xfId="43677" xr:uid="{00000000-0005-0000-0000-00009BAA0000}"/>
    <cellStyle name="Normal 229 3" xfId="43678" xr:uid="{00000000-0005-0000-0000-00009CAA0000}"/>
    <cellStyle name="Normal 229 4" xfId="43679" xr:uid="{00000000-0005-0000-0000-00009DAA0000}"/>
    <cellStyle name="Normal 23" xfId="43680" xr:uid="{00000000-0005-0000-0000-00009EAA0000}"/>
    <cellStyle name="Normal 23 2" xfId="43681" xr:uid="{00000000-0005-0000-0000-00009FAA0000}"/>
    <cellStyle name="Normal 23 2 2" xfId="43682" xr:uid="{00000000-0005-0000-0000-0000A0AA0000}"/>
    <cellStyle name="Normal 23 3" xfId="43683" xr:uid="{00000000-0005-0000-0000-0000A1AA0000}"/>
    <cellStyle name="Normal 23 3 2" xfId="43684" xr:uid="{00000000-0005-0000-0000-0000A2AA0000}"/>
    <cellStyle name="Normal 23 3 2 2" xfId="43685" xr:uid="{00000000-0005-0000-0000-0000A3AA0000}"/>
    <cellStyle name="Normal 23 3 2 2 2" xfId="43686" xr:uid="{00000000-0005-0000-0000-0000A4AA0000}"/>
    <cellStyle name="Normal 23 3 2 3" xfId="43687" xr:uid="{00000000-0005-0000-0000-0000A5AA0000}"/>
    <cellStyle name="Normal 23 3 2 4" xfId="43688" xr:uid="{00000000-0005-0000-0000-0000A6AA0000}"/>
    <cellStyle name="Normal 23 3 3" xfId="43689" xr:uid="{00000000-0005-0000-0000-0000A7AA0000}"/>
    <cellStyle name="Normal 23 3 3 2" xfId="43690" xr:uid="{00000000-0005-0000-0000-0000A8AA0000}"/>
    <cellStyle name="Normal 23 3 3 2 2" xfId="43691" xr:uid="{00000000-0005-0000-0000-0000A9AA0000}"/>
    <cellStyle name="Normal 23 3 3 3" xfId="43692" xr:uid="{00000000-0005-0000-0000-0000AAAA0000}"/>
    <cellStyle name="Normal 23 3 3 4" xfId="43693" xr:uid="{00000000-0005-0000-0000-0000ABAA0000}"/>
    <cellStyle name="Normal 23 3 4" xfId="43694" xr:uid="{00000000-0005-0000-0000-0000ACAA0000}"/>
    <cellStyle name="Normal 23 3 4 2" xfId="43695" xr:uid="{00000000-0005-0000-0000-0000ADAA0000}"/>
    <cellStyle name="Normal 23 3 5" xfId="43696" xr:uid="{00000000-0005-0000-0000-0000AEAA0000}"/>
    <cellStyle name="Normal 23 3 6" xfId="43697" xr:uid="{00000000-0005-0000-0000-0000AFAA0000}"/>
    <cellStyle name="Normal 23 3 7" xfId="43698" xr:uid="{00000000-0005-0000-0000-0000B0AA0000}"/>
    <cellStyle name="Normal 23 4" xfId="43699" xr:uid="{00000000-0005-0000-0000-0000B1AA0000}"/>
    <cellStyle name="Normal 23 5" xfId="43700" xr:uid="{00000000-0005-0000-0000-0000B2AA0000}"/>
    <cellStyle name="Normal 23_Acct Review Master" xfId="43701" xr:uid="{00000000-0005-0000-0000-0000B3AA0000}"/>
    <cellStyle name="Normal 230" xfId="43702" xr:uid="{00000000-0005-0000-0000-0000B4AA0000}"/>
    <cellStyle name="Normal 230 2" xfId="43703" xr:uid="{00000000-0005-0000-0000-0000B5AA0000}"/>
    <cellStyle name="Normal 230 2 2" xfId="43704" xr:uid="{00000000-0005-0000-0000-0000B6AA0000}"/>
    <cellStyle name="Normal 230 3" xfId="43705" xr:uid="{00000000-0005-0000-0000-0000B7AA0000}"/>
    <cellStyle name="Normal 230 4" xfId="43706" xr:uid="{00000000-0005-0000-0000-0000B8AA0000}"/>
    <cellStyle name="Normal 231" xfId="43707" xr:uid="{00000000-0005-0000-0000-0000B9AA0000}"/>
    <cellStyle name="Normal 231 2" xfId="43708" xr:uid="{00000000-0005-0000-0000-0000BAAA0000}"/>
    <cellStyle name="Normal 231 2 2" xfId="43709" xr:uid="{00000000-0005-0000-0000-0000BBAA0000}"/>
    <cellStyle name="Normal 231 3" xfId="43710" xr:uid="{00000000-0005-0000-0000-0000BCAA0000}"/>
    <cellStyle name="Normal 231 4" xfId="43711" xr:uid="{00000000-0005-0000-0000-0000BDAA0000}"/>
    <cellStyle name="Normal 232" xfId="43712" xr:uid="{00000000-0005-0000-0000-0000BEAA0000}"/>
    <cellStyle name="Normal 232 2" xfId="43713" xr:uid="{00000000-0005-0000-0000-0000BFAA0000}"/>
    <cellStyle name="Normal 232 2 2" xfId="43714" xr:uid="{00000000-0005-0000-0000-0000C0AA0000}"/>
    <cellStyle name="Normal 232 3" xfId="43715" xr:uid="{00000000-0005-0000-0000-0000C1AA0000}"/>
    <cellStyle name="Normal 232 4" xfId="43716" xr:uid="{00000000-0005-0000-0000-0000C2AA0000}"/>
    <cellStyle name="Normal 233" xfId="43717" xr:uid="{00000000-0005-0000-0000-0000C3AA0000}"/>
    <cellStyle name="Normal 233 2" xfId="43718" xr:uid="{00000000-0005-0000-0000-0000C4AA0000}"/>
    <cellStyle name="Normal 233 2 2" xfId="43719" xr:uid="{00000000-0005-0000-0000-0000C5AA0000}"/>
    <cellStyle name="Normal 233 3" xfId="43720" xr:uid="{00000000-0005-0000-0000-0000C6AA0000}"/>
    <cellStyle name="Normal 233 4" xfId="43721" xr:uid="{00000000-0005-0000-0000-0000C7AA0000}"/>
    <cellStyle name="Normal 234" xfId="43722" xr:uid="{00000000-0005-0000-0000-0000C8AA0000}"/>
    <cellStyle name="Normal 234 2" xfId="43723" xr:uid="{00000000-0005-0000-0000-0000C9AA0000}"/>
    <cellStyle name="Normal 234 2 2" xfId="43724" xr:uid="{00000000-0005-0000-0000-0000CAAA0000}"/>
    <cellStyle name="Normal 234 3" xfId="43725" xr:uid="{00000000-0005-0000-0000-0000CBAA0000}"/>
    <cellStyle name="Normal 234 4" xfId="43726" xr:uid="{00000000-0005-0000-0000-0000CCAA0000}"/>
    <cellStyle name="Normal 235" xfId="43727" xr:uid="{00000000-0005-0000-0000-0000CDAA0000}"/>
    <cellStyle name="Normal 235 2" xfId="43728" xr:uid="{00000000-0005-0000-0000-0000CEAA0000}"/>
    <cellStyle name="Normal 235 2 2" xfId="43729" xr:uid="{00000000-0005-0000-0000-0000CFAA0000}"/>
    <cellStyle name="Normal 235 3" xfId="43730" xr:uid="{00000000-0005-0000-0000-0000D0AA0000}"/>
    <cellStyle name="Normal 235 4" xfId="43731" xr:uid="{00000000-0005-0000-0000-0000D1AA0000}"/>
    <cellStyle name="Normal 236" xfId="43732" xr:uid="{00000000-0005-0000-0000-0000D2AA0000}"/>
    <cellStyle name="Normal 237" xfId="43733" xr:uid="{00000000-0005-0000-0000-0000D3AA0000}"/>
    <cellStyle name="Normal 238" xfId="43734" xr:uid="{00000000-0005-0000-0000-0000D4AA0000}"/>
    <cellStyle name="Normal 239" xfId="43735" xr:uid="{00000000-0005-0000-0000-0000D5AA0000}"/>
    <cellStyle name="Normal 24" xfId="43736" xr:uid="{00000000-0005-0000-0000-0000D6AA0000}"/>
    <cellStyle name="Normal 24 2" xfId="43737" xr:uid="{00000000-0005-0000-0000-0000D7AA0000}"/>
    <cellStyle name="Normal 24 3" xfId="43738" xr:uid="{00000000-0005-0000-0000-0000D8AA0000}"/>
    <cellStyle name="Normal 24 3 2" xfId="43739" xr:uid="{00000000-0005-0000-0000-0000D9AA0000}"/>
    <cellStyle name="Normal 24 3 2 2" xfId="43740" xr:uid="{00000000-0005-0000-0000-0000DAAA0000}"/>
    <cellStyle name="Normal 24 3 2 2 2" xfId="43741" xr:uid="{00000000-0005-0000-0000-0000DBAA0000}"/>
    <cellStyle name="Normal 24 3 2 3" xfId="43742" xr:uid="{00000000-0005-0000-0000-0000DCAA0000}"/>
    <cellStyle name="Normal 24 3 2 4" xfId="43743" xr:uid="{00000000-0005-0000-0000-0000DDAA0000}"/>
    <cellStyle name="Normal 24 3 3" xfId="43744" xr:uid="{00000000-0005-0000-0000-0000DEAA0000}"/>
    <cellStyle name="Normal 24 3 3 2" xfId="43745" xr:uid="{00000000-0005-0000-0000-0000DFAA0000}"/>
    <cellStyle name="Normal 24 3 3 2 2" xfId="43746" xr:uid="{00000000-0005-0000-0000-0000E0AA0000}"/>
    <cellStyle name="Normal 24 3 3 3" xfId="43747" xr:uid="{00000000-0005-0000-0000-0000E1AA0000}"/>
    <cellStyle name="Normal 24 3 3 4" xfId="43748" xr:uid="{00000000-0005-0000-0000-0000E2AA0000}"/>
    <cellStyle name="Normal 24 3 4" xfId="43749" xr:uid="{00000000-0005-0000-0000-0000E3AA0000}"/>
    <cellStyle name="Normal 24 3 4 2" xfId="43750" xr:uid="{00000000-0005-0000-0000-0000E4AA0000}"/>
    <cellStyle name="Normal 24 3 5" xfId="43751" xr:uid="{00000000-0005-0000-0000-0000E5AA0000}"/>
    <cellStyle name="Normal 24 3 6" xfId="43752" xr:uid="{00000000-0005-0000-0000-0000E6AA0000}"/>
    <cellStyle name="Normal 24 4" xfId="43753" xr:uid="{00000000-0005-0000-0000-0000E7AA0000}"/>
    <cellStyle name="Normal 24_212990" xfId="43754" xr:uid="{00000000-0005-0000-0000-0000E8AA0000}"/>
    <cellStyle name="Normal 240" xfId="43755" xr:uid="{00000000-0005-0000-0000-0000E9AA0000}"/>
    <cellStyle name="Normal 241" xfId="43756" xr:uid="{00000000-0005-0000-0000-0000EAAA0000}"/>
    <cellStyle name="Normal 242" xfId="43757" xr:uid="{00000000-0005-0000-0000-0000EBAA0000}"/>
    <cellStyle name="Normal 243" xfId="43758" xr:uid="{00000000-0005-0000-0000-0000ECAA0000}"/>
    <cellStyle name="Normal 244" xfId="43759" xr:uid="{00000000-0005-0000-0000-0000EDAA0000}"/>
    <cellStyle name="Normal 245" xfId="43760" xr:uid="{00000000-0005-0000-0000-0000EEAA0000}"/>
    <cellStyle name="Normal 246" xfId="43761" xr:uid="{00000000-0005-0000-0000-0000EFAA0000}"/>
    <cellStyle name="Normal 247" xfId="43762" xr:uid="{00000000-0005-0000-0000-0000F0AA0000}"/>
    <cellStyle name="Normal 248" xfId="43763" xr:uid="{00000000-0005-0000-0000-0000F1AA0000}"/>
    <cellStyle name="Normal 249" xfId="43764" xr:uid="{00000000-0005-0000-0000-0000F2AA0000}"/>
    <cellStyle name="Normal 25" xfId="43765" xr:uid="{00000000-0005-0000-0000-0000F3AA0000}"/>
    <cellStyle name="Normal 25 2" xfId="43766" xr:uid="{00000000-0005-0000-0000-0000F4AA0000}"/>
    <cellStyle name="Normal 25 2 2" xfId="43767" xr:uid="{00000000-0005-0000-0000-0000F5AA0000}"/>
    <cellStyle name="Normal 25 3" xfId="43768" xr:uid="{00000000-0005-0000-0000-0000F6AA0000}"/>
    <cellStyle name="Normal 25 3 2" xfId="43769" xr:uid="{00000000-0005-0000-0000-0000F7AA0000}"/>
    <cellStyle name="Normal 25 3 2 2" xfId="43770" xr:uid="{00000000-0005-0000-0000-0000F8AA0000}"/>
    <cellStyle name="Normal 25 3 2 2 2" xfId="43771" xr:uid="{00000000-0005-0000-0000-0000F9AA0000}"/>
    <cellStyle name="Normal 25 3 2 3" xfId="43772" xr:uid="{00000000-0005-0000-0000-0000FAAA0000}"/>
    <cellStyle name="Normal 25 3 2 4" xfId="43773" xr:uid="{00000000-0005-0000-0000-0000FBAA0000}"/>
    <cellStyle name="Normal 25 3 3" xfId="43774" xr:uid="{00000000-0005-0000-0000-0000FCAA0000}"/>
    <cellStyle name="Normal 25 3 3 2" xfId="43775" xr:uid="{00000000-0005-0000-0000-0000FDAA0000}"/>
    <cellStyle name="Normal 25 3 3 2 2" xfId="43776" xr:uid="{00000000-0005-0000-0000-0000FEAA0000}"/>
    <cellStyle name="Normal 25 3 3 3" xfId="43777" xr:uid="{00000000-0005-0000-0000-0000FFAA0000}"/>
    <cellStyle name="Normal 25 3 3 4" xfId="43778" xr:uid="{00000000-0005-0000-0000-000000AB0000}"/>
    <cellStyle name="Normal 25 3 4" xfId="43779" xr:uid="{00000000-0005-0000-0000-000001AB0000}"/>
    <cellStyle name="Normal 25 3 4 2" xfId="43780" xr:uid="{00000000-0005-0000-0000-000002AB0000}"/>
    <cellStyle name="Normal 25 3 5" xfId="43781" xr:uid="{00000000-0005-0000-0000-000003AB0000}"/>
    <cellStyle name="Normal 25 3 6" xfId="43782" xr:uid="{00000000-0005-0000-0000-000004AB0000}"/>
    <cellStyle name="Normal 25 4" xfId="43783" xr:uid="{00000000-0005-0000-0000-000005AB0000}"/>
    <cellStyle name="Normal 25 5" xfId="43784" xr:uid="{00000000-0005-0000-0000-000006AB0000}"/>
    <cellStyle name="Normal 25_Acct Review Master" xfId="43785" xr:uid="{00000000-0005-0000-0000-000007AB0000}"/>
    <cellStyle name="Normal 250" xfId="43786" xr:uid="{00000000-0005-0000-0000-000008AB0000}"/>
    <cellStyle name="Normal 251" xfId="43787" xr:uid="{00000000-0005-0000-0000-000009AB0000}"/>
    <cellStyle name="Normal 252" xfId="43788" xr:uid="{00000000-0005-0000-0000-00000AAB0000}"/>
    <cellStyle name="Normal 253" xfId="43789" xr:uid="{00000000-0005-0000-0000-00000BAB0000}"/>
    <cellStyle name="Normal 254" xfId="43790" xr:uid="{00000000-0005-0000-0000-00000CAB0000}"/>
    <cellStyle name="Normal 255" xfId="43791" xr:uid="{00000000-0005-0000-0000-00000DAB0000}"/>
    <cellStyle name="Normal 256" xfId="43792" xr:uid="{00000000-0005-0000-0000-00000EAB0000}"/>
    <cellStyle name="Normal 257" xfId="43793" xr:uid="{00000000-0005-0000-0000-00000FAB0000}"/>
    <cellStyle name="Normal 258" xfId="43794" xr:uid="{00000000-0005-0000-0000-000010AB0000}"/>
    <cellStyle name="Normal 259" xfId="43795" xr:uid="{00000000-0005-0000-0000-000011AB0000}"/>
    <cellStyle name="Normal 26" xfId="43796" xr:uid="{00000000-0005-0000-0000-000012AB0000}"/>
    <cellStyle name="Normal 26 2" xfId="43797" xr:uid="{00000000-0005-0000-0000-000013AB0000}"/>
    <cellStyle name="Normal 26 3" xfId="43798" xr:uid="{00000000-0005-0000-0000-000014AB0000}"/>
    <cellStyle name="Normal 26 3 2" xfId="43799" xr:uid="{00000000-0005-0000-0000-000015AB0000}"/>
    <cellStyle name="Normal 26 3 2 2" xfId="43800" xr:uid="{00000000-0005-0000-0000-000016AB0000}"/>
    <cellStyle name="Normal 26 3 2 2 2" xfId="43801" xr:uid="{00000000-0005-0000-0000-000017AB0000}"/>
    <cellStyle name="Normal 26 3 2 3" xfId="43802" xr:uid="{00000000-0005-0000-0000-000018AB0000}"/>
    <cellStyle name="Normal 26 3 2 4" xfId="43803" xr:uid="{00000000-0005-0000-0000-000019AB0000}"/>
    <cellStyle name="Normal 26 3 3" xfId="43804" xr:uid="{00000000-0005-0000-0000-00001AAB0000}"/>
    <cellStyle name="Normal 26 3 3 2" xfId="43805" xr:uid="{00000000-0005-0000-0000-00001BAB0000}"/>
    <cellStyle name="Normal 26 3 3 2 2" xfId="43806" xr:uid="{00000000-0005-0000-0000-00001CAB0000}"/>
    <cellStyle name="Normal 26 3 3 3" xfId="43807" xr:uid="{00000000-0005-0000-0000-00001DAB0000}"/>
    <cellStyle name="Normal 26 3 3 4" xfId="43808" xr:uid="{00000000-0005-0000-0000-00001EAB0000}"/>
    <cellStyle name="Normal 26 3 4" xfId="43809" xr:uid="{00000000-0005-0000-0000-00001FAB0000}"/>
    <cellStyle name="Normal 26 3 4 2" xfId="43810" xr:uid="{00000000-0005-0000-0000-000020AB0000}"/>
    <cellStyle name="Normal 26 3 5" xfId="43811" xr:uid="{00000000-0005-0000-0000-000021AB0000}"/>
    <cellStyle name="Normal 26 3 6" xfId="43812" xr:uid="{00000000-0005-0000-0000-000022AB0000}"/>
    <cellStyle name="Normal 26 4" xfId="43813" xr:uid="{00000000-0005-0000-0000-000023AB0000}"/>
    <cellStyle name="Normal 26_212990" xfId="43814" xr:uid="{00000000-0005-0000-0000-000024AB0000}"/>
    <cellStyle name="Normal 260" xfId="43815" xr:uid="{00000000-0005-0000-0000-000025AB0000}"/>
    <cellStyle name="Normal 261" xfId="43816" xr:uid="{00000000-0005-0000-0000-000026AB0000}"/>
    <cellStyle name="Normal 262" xfId="43817" xr:uid="{00000000-0005-0000-0000-000027AB0000}"/>
    <cellStyle name="Normal 263" xfId="43818" xr:uid="{00000000-0005-0000-0000-000028AB0000}"/>
    <cellStyle name="Normal 264" xfId="43819" xr:uid="{00000000-0005-0000-0000-000029AB0000}"/>
    <cellStyle name="Normal 265" xfId="43820" xr:uid="{00000000-0005-0000-0000-00002AAB0000}"/>
    <cellStyle name="Normal 266" xfId="43821" xr:uid="{00000000-0005-0000-0000-00002BAB0000}"/>
    <cellStyle name="Normal 267" xfId="43822" xr:uid="{00000000-0005-0000-0000-00002CAB0000}"/>
    <cellStyle name="Normal 268" xfId="43823" xr:uid="{00000000-0005-0000-0000-00002DAB0000}"/>
    <cellStyle name="Normal 269" xfId="43824" xr:uid="{00000000-0005-0000-0000-00002EAB0000}"/>
    <cellStyle name="Normal 27" xfId="43825" xr:uid="{00000000-0005-0000-0000-00002FAB0000}"/>
    <cellStyle name="Normal 27 10" xfId="43826" xr:uid="{00000000-0005-0000-0000-000030AB0000}"/>
    <cellStyle name="Normal 27 2" xfId="43827" xr:uid="{00000000-0005-0000-0000-000031AB0000}"/>
    <cellStyle name="Normal 27 2 2" xfId="43828" xr:uid="{00000000-0005-0000-0000-000032AB0000}"/>
    <cellStyle name="Normal 27 2 2 2" xfId="43829" xr:uid="{00000000-0005-0000-0000-000033AB0000}"/>
    <cellStyle name="Normal 27 2 2 2 2" xfId="43830" xr:uid="{00000000-0005-0000-0000-000034AB0000}"/>
    <cellStyle name="Normal 27 2 2 2 2 2" xfId="43831" xr:uid="{00000000-0005-0000-0000-000035AB0000}"/>
    <cellStyle name="Normal 27 2 2 2 2 2 2" xfId="43832" xr:uid="{00000000-0005-0000-0000-000036AB0000}"/>
    <cellStyle name="Normal 27 2 2 2 2 3" xfId="43833" xr:uid="{00000000-0005-0000-0000-000037AB0000}"/>
    <cellStyle name="Normal 27 2 2 2 2 4" xfId="43834" xr:uid="{00000000-0005-0000-0000-000038AB0000}"/>
    <cellStyle name="Normal 27 2 2 2 3" xfId="43835" xr:uid="{00000000-0005-0000-0000-000039AB0000}"/>
    <cellStyle name="Normal 27 2 2 2 3 2" xfId="43836" xr:uid="{00000000-0005-0000-0000-00003AAB0000}"/>
    <cellStyle name="Normal 27 2 2 2 3 2 2" xfId="43837" xr:uid="{00000000-0005-0000-0000-00003BAB0000}"/>
    <cellStyle name="Normal 27 2 2 2 3 3" xfId="43838" xr:uid="{00000000-0005-0000-0000-00003CAB0000}"/>
    <cellStyle name="Normal 27 2 2 2 3 4" xfId="43839" xr:uid="{00000000-0005-0000-0000-00003DAB0000}"/>
    <cellStyle name="Normal 27 2 2 2 4" xfId="43840" xr:uid="{00000000-0005-0000-0000-00003EAB0000}"/>
    <cellStyle name="Normal 27 2 2 2 4 2" xfId="43841" xr:uid="{00000000-0005-0000-0000-00003FAB0000}"/>
    <cellStyle name="Normal 27 2 2 2 5" xfId="43842" xr:uid="{00000000-0005-0000-0000-000040AB0000}"/>
    <cellStyle name="Normal 27 2 2 2 6" xfId="43843" xr:uid="{00000000-0005-0000-0000-000041AB0000}"/>
    <cellStyle name="Normal 27 2 2 3" xfId="43844" xr:uid="{00000000-0005-0000-0000-000042AB0000}"/>
    <cellStyle name="Normal 27 2 2 3 2" xfId="43845" xr:uid="{00000000-0005-0000-0000-000043AB0000}"/>
    <cellStyle name="Normal 27 2 2 3 2 2" xfId="43846" xr:uid="{00000000-0005-0000-0000-000044AB0000}"/>
    <cellStyle name="Normal 27 2 2 3 3" xfId="43847" xr:uid="{00000000-0005-0000-0000-000045AB0000}"/>
    <cellStyle name="Normal 27 2 2 3 4" xfId="43848" xr:uid="{00000000-0005-0000-0000-000046AB0000}"/>
    <cellStyle name="Normal 27 2 2 4" xfId="43849" xr:uid="{00000000-0005-0000-0000-000047AB0000}"/>
    <cellStyle name="Normal 27 2 2 4 2" xfId="43850" xr:uid="{00000000-0005-0000-0000-000048AB0000}"/>
    <cellStyle name="Normal 27 2 2 4 2 2" xfId="43851" xr:uid="{00000000-0005-0000-0000-000049AB0000}"/>
    <cellStyle name="Normal 27 2 2 4 3" xfId="43852" xr:uid="{00000000-0005-0000-0000-00004AAB0000}"/>
    <cellStyle name="Normal 27 2 2 4 4" xfId="43853" xr:uid="{00000000-0005-0000-0000-00004BAB0000}"/>
    <cellStyle name="Normal 27 2 2 5" xfId="43854" xr:uid="{00000000-0005-0000-0000-00004CAB0000}"/>
    <cellStyle name="Normal 27 2 2 5 2" xfId="43855" xr:uid="{00000000-0005-0000-0000-00004DAB0000}"/>
    <cellStyle name="Normal 27 2 2 6" xfId="43856" xr:uid="{00000000-0005-0000-0000-00004EAB0000}"/>
    <cellStyle name="Normal 27 2 2 7" xfId="43857" xr:uid="{00000000-0005-0000-0000-00004FAB0000}"/>
    <cellStyle name="Normal 27 2 3" xfId="43858" xr:uid="{00000000-0005-0000-0000-000050AB0000}"/>
    <cellStyle name="Normal 27 2 3 2" xfId="43859" xr:uid="{00000000-0005-0000-0000-000051AB0000}"/>
    <cellStyle name="Normal 27 2 3 2 2" xfId="43860" xr:uid="{00000000-0005-0000-0000-000052AB0000}"/>
    <cellStyle name="Normal 27 2 3 2 2 2" xfId="43861" xr:uid="{00000000-0005-0000-0000-000053AB0000}"/>
    <cellStyle name="Normal 27 2 3 2 3" xfId="43862" xr:uid="{00000000-0005-0000-0000-000054AB0000}"/>
    <cellStyle name="Normal 27 2 3 2 4" xfId="43863" xr:uid="{00000000-0005-0000-0000-000055AB0000}"/>
    <cellStyle name="Normal 27 2 3 3" xfId="43864" xr:uid="{00000000-0005-0000-0000-000056AB0000}"/>
    <cellStyle name="Normal 27 2 3 3 2" xfId="43865" xr:uid="{00000000-0005-0000-0000-000057AB0000}"/>
    <cellStyle name="Normal 27 2 3 3 2 2" xfId="43866" xr:uid="{00000000-0005-0000-0000-000058AB0000}"/>
    <cellStyle name="Normal 27 2 3 3 3" xfId="43867" xr:uid="{00000000-0005-0000-0000-000059AB0000}"/>
    <cellStyle name="Normal 27 2 3 3 4" xfId="43868" xr:uid="{00000000-0005-0000-0000-00005AAB0000}"/>
    <cellStyle name="Normal 27 2 3 4" xfId="43869" xr:uid="{00000000-0005-0000-0000-00005BAB0000}"/>
    <cellStyle name="Normal 27 2 3 4 2" xfId="43870" xr:uid="{00000000-0005-0000-0000-00005CAB0000}"/>
    <cellStyle name="Normal 27 2 3 5" xfId="43871" xr:uid="{00000000-0005-0000-0000-00005DAB0000}"/>
    <cellStyle name="Normal 27 2 3 6" xfId="43872" xr:uid="{00000000-0005-0000-0000-00005EAB0000}"/>
    <cellStyle name="Normal 27 2 4" xfId="43873" xr:uid="{00000000-0005-0000-0000-00005FAB0000}"/>
    <cellStyle name="Normal 27 2 4 2" xfId="43874" xr:uid="{00000000-0005-0000-0000-000060AB0000}"/>
    <cellStyle name="Normal 27 2 4 2 2" xfId="43875" xr:uid="{00000000-0005-0000-0000-000061AB0000}"/>
    <cellStyle name="Normal 27 2 4 3" xfId="43876" xr:uid="{00000000-0005-0000-0000-000062AB0000}"/>
    <cellStyle name="Normal 27 2 4 4" xfId="43877" xr:uid="{00000000-0005-0000-0000-000063AB0000}"/>
    <cellStyle name="Normal 27 2 5" xfId="43878" xr:uid="{00000000-0005-0000-0000-000064AB0000}"/>
    <cellStyle name="Normal 27 2 5 2" xfId="43879" xr:uid="{00000000-0005-0000-0000-000065AB0000}"/>
    <cellStyle name="Normal 27 2 5 2 2" xfId="43880" xr:uid="{00000000-0005-0000-0000-000066AB0000}"/>
    <cellStyle name="Normal 27 2 5 3" xfId="43881" xr:uid="{00000000-0005-0000-0000-000067AB0000}"/>
    <cellStyle name="Normal 27 2 5 4" xfId="43882" xr:uid="{00000000-0005-0000-0000-000068AB0000}"/>
    <cellStyle name="Normal 27 2 6" xfId="43883" xr:uid="{00000000-0005-0000-0000-000069AB0000}"/>
    <cellStyle name="Normal 27 2 6 2" xfId="43884" xr:uid="{00000000-0005-0000-0000-00006AAB0000}"/>
    <cellStyle name="Normal 27 2 7" xfId="43885" xr:uid="{00000000-0005-0000-0000-00006BAB0000}"/>
    <cellStyle name="Normal 27 2 8" xfId="43886" xr:uid="{00000000-0005-0000-0000-00006CAB0000}"/>
    <cellStyle name="Normal 27 2 9" xfId="43887" xr:uid="{00000000-0005-0000-0000-00006DAB0000}"/>
    <cellStyle name="Normal 27 3" xfId="43888" xr:uid="{00000000-0005-0000-0000-00006EAB0000}"/>
    <cellStyle name="Normal 27 3 2" xfId="43889" xr:uid="{00000000-0005-0000-0000-00006FAB0000}"/>
    <cellStyle name="Normal 27 3 2 2" xfId="43890" xr:uid="{00000000-0005-0000-0000-000070AB0000}"/>
    <cellStyle name="Normal 27 3 2 2 2" xfId="43891" xr:uid="{00000000-0005-0000-0000-000071AB0000}"/>
    <cellStyle name="Normal 27 3 2 2 2 2" xfId="43892" xr:uid="{00000000-0005-0000-0000-000072AB0000}"/>
    <cellStyle name="Normal 27 3 2 2 3" xfId="43893" xr:uid="{00000000-0005-0000-0000-000073AB0000}"/>
    <cellStyle name="Normal 27 3 2 2 4" xfId="43894" xr:uid="{00000000-0005-0000-0000-000074AB0000}"/>
    <cellStyle name="Normal 27 3 2 3" xfId="43895" xr:uid="{00000000-0005-0000-0000-000075AB0000}"/>
    <cellStyle name="Normal 27 3 2 3 2" xfId="43896" xr:uid="{00000000-0005-0000-0000-000076AB0000}"/>
    <cellStyle name="Normal 27 3 2 3 2 2" xfId="43897" xr:uid="{00000000-0005-0000-0000-000077AB0000}"/>
    <cellStyle name="Normal 27 3 2 3 3" xfId="43898" xr:uid="{00000000-0005-0000-0000-000078AB0000}"/>
    <cellStyle name="Normal 27 3 2 3 4" xfId="43899" xr:uid="{00000000-0005-0000-0000-000079AB0000}"/>
    <cellStyle name="Normal 27 3 2 4" xfId="43900" xr:uid="{00000000-0005-0000-0000-00007AAB0000}"/>
    <cellStyle name="Normal 27 3 2 4 2" xfId="43901" xr:uid="{00000000-0005-0000-0000-00007BAB0000}"/>
    <cellStyle name="Normal 27 3 2 5" xfId="43902" xr:uid="{00000000-0005-0000-0000-00007CAB0000}"/>
    <cellStyle name="Normal 27 3 2 6" xfId="43903" xr:uid="{00000000-0005-0000-0000-00007DAB0000}"/>
    <cellStyle name="Normal 27 3 3" xfId="43904" xr:uid="{00000000-0005-0000-0000-00007EAB0000}"/>
    <cellStyle name="Normal 27 3 3 2" xfId="43905" xr:uid="{00000000-0005-0000-0000-00007FAB0000}"/>
    <cellStyle name="Normal 27 3 3 2 2" xfId="43906" xr:uid="{00000000-0005-0000-0000-000080AB0000}"/>
    <cellStyle name="Normal 27 3 3 3" xfId="43907" xr:uid="{00000000-0005-0000-0000-000081AB0000}"/>
    <cellStyle name="Normal 27 3 3 4" xfId="43908" xr:uid="{00000000-0005-0000-0000-000082AB0000}"/>
    <cellStyle name="Normal 27 3 4" xfId="43909" xr:uid="{00000000-0005-0000-0000-000083AB0000}"/>
    <cellStyle name="Normal 27 3 4 2" xfId="43910" xr:uid="{00000000-0005-0000-0000-000084AB0000}"/>
    <cellStyle name="Normal 27 3 4 2 2" xfId="43911" xr:uid="{00000000-0005-0000-0000-000085AB0000}"/>
    <cellStyle name="Normal 27 3 4 3" xfId="43912" xr:uid="{00000000-0005-0000-0000-000086AB0000}"/>
    <cellStyle name="Normal 27 3 4 4" xfId="43913" xr:uid="{00000000-0005-0000-0000-000087AB0000}"/>
    <cellStyle name="Normal 27 3 5" xfId="43914" xr:uid="{00000000-0005-0000-0000-000088AB0000}"/>
    <cellStyle name="Normal 27 3 5 2" xfId="43915" xr:uid="{00000000-0005-0000-0000-000089AB0000}"/>
    <cellStyle name="Normal 27 3 6" xfId="43916" xr:uid="{00000000-0005-0000-0000-00008AAB0000}"/>
    <cellStyle name="Normal 27 3 7" xfId="43917" xr:uid="{00000000-0005-0000-0000-00008BAB0000}"/>
    <cellStyle name="Normal 27 3 8" xfId="43918" xr:uid="{00000000-0005-0000-0000-00008CAB0000}"/>
    <cellStyle name="Normal 27 4" xfId="43919" xr:uid="{00000000-0005-0000-0000-00008DAB0000}"/>
    <cellStyle name="Normal 27 4 2" xfId="43920" xr:uid="{00000000-0005-0000-0000-00008EAB0000}"/>
    <cellStyle name="Normal 27 4 2 2" xfId="43921" xr:uid="{00000000-0005-0000-0000-00008FAB0000}"/>
    <cellStyle name="Normal 27 4 2 2 2" xfId="43922" xr:uid="{00000000-0005-0000-0000-000090AB0000}"/>
    <cellStyle name="Normal 27 4 2 3" xfId="43923" xr:uid="{00000000-0005-0000-0000-000091AB0000}"/>
    <cellStyle name="Normal 27 4 2 4" xfId="43924" xr:uid="{00000000-0005-0000-0000-000092AB0000}"/>
    <cellStyle name="Normal 27 4 3" xfId="43925" xr:uid="{00000000-0005-0000-0000-000093AB0000}"/>
    <cellStyle name="Normal 27 4 3 2" xfId="43926" xr:uid="{00000000-0005-0000-0000-000094AB0000}"/>
    <cellStyle name="Normal 27 4 3 2 2" xfId="43927" xr:uid="{00000000-0005-0000-0000-000095AB0000}"/>
    <cellStyle name="Normal 27 4 3 3" xfId="43928" xr:uid="{00000000-0005-0000-0000-000096AB0000}"/>
    <cellStyle name="Normal 27 4 3 4" xfId="43929" xr:uid="{00000000-0005-0000-0000-000097AB0000}"/>
    <cellStyle name="Normal 27 4 4" xfId="43930" xr:uid="{00000000-0005-0000-0000-000098AB0000}"/>
    <cellStyle name="Normal 27 4 4 2" xfId="43931" xr:uid="{00000000-0005-0000-0000-000099AB0000}"/>
    <cellStyle name="Normal 27 4 5" xfId="43932" xr:uid="{00000000-0005-0000-0000-00009AAB0000}"/>
    <cellStyle name="Normal 27 4 6" xfId="43933" xr:uid="{00000000-0005-0000-0000-00009BAB0000}"/>
    <cellStyle name="Normal 27 4 7" xfId="43934" xr:uid="{00000000-0005-0000-0000-00009CAB0000}"/>
    <cellStyle name="Normal 27 5" xfId="43935" xr:uid="{00000000-0005-0000-0000-00009DAB0000}"/>
    <cellStyle name="Normal 27 5 2" xfId="43936" xr:uid="{00000000-0005-0000-0000-00009EAB0000}"/>
    <cellStyle name="Normal 27 5 2 2" xfId="43937" xr:uid="{00000000-0005-0000-0000-00009FAB0000}"/>
    <cellStyle name="Normal 27 5 3" xfId="43938" xr:uid="{00000000-0005-0000-0000-0000A0AB0000}"/>
    <cellStyle name="Normal 27 5 4" xfId="43939" xr:uid="{00000000-0005-0000-0000-0000A1AB0000}"/>
    <cellStyle name="Normal 27 6" xfId="43940" xr:uid="{00000000-0005-0000-0000-0000A2AB0000}"/>
    <cellStyle name="Normal 27 6 2" xfId="43941" xr:uid="{00000000-0005-0000-0000-0000A3AB0000}"/>
    <cellStyle name="Normal 27 6 2 2" xfId="43942" xr:uid="{00000000-0005-0000-0000-0000A4AB0000}"/>
    <cellStyle name="Normal 27 6 3" xfId="43943" xr:uid="{00000000-0005-0000-0000-0000A5AB0000}"/>
    <cellStyle name="Normal 27 6 4" xfId="43944" xr:uid="{00000000-0005-0000-0000-0000A6AB0000}"/>
    <cellStyle name="Normal 27 7" xfId="43945" xr:uid="{00000000-0005-0000-0000-0000A7AB0000}"/>
    <cellStyle name="Normal 27 7 2" xfId="43946" xr:uid="{00000000-0005-0000-0000-0000A8AB0000}"/>
    <cellStyle name="Normal 27 8" xfId="43947" xr:uid="{00000000-0005-0000-0000-0000A9AB0000}"/>
    <cellStyle name="Normal 27 9" xfId="43948" xr:uid="{00000000-0005-0000-0000-0000AAAB0000}"/>
    <cellStyle name="Normal 27_212990" xfId="43949" xr:uid="{00000000-0005-0000-0000-0000ABAB0000}"/>
    <cellStyle name="Normal 270" xfId="43950" xr:uid="{00000000-0005-0000-0000-0000ACAB0000}"/>
    <cellStyle name="Normal 271" xfId="43951" xr:uid="{00000000-0005-0000-0000-0000ADAB0000}"/>
    <cellStyle name="Normal 272" xfId="43952" xr:uid="{00000000-0005-0000-0000-0000AEAB0000}"/>
    <cellStyle name="Normal 273" xfId="43953" xr:uid="{00000000-0005-0000-0000-0000AFAB0000}"/>
    <cellStyle name="Normal 274" xfId="43954" xr:uid="{00000000-0005-0000-0000-0000B0AB0000}"/>
    <cellStyle name="Normal 275" xfId="43955" xr:uid="{00000000-0005-0000-0000-0000B1AB0000}"/>
    <cellStyle name="Normal 276" xfId="43956" xr:uid="{00000000-0005-0000-0000-0000B2AB0000}"/>
    <cellStyle name="Normal 277" xfId="43957" xr:uid="{00000000-0005-0000-0000-0000B3AB0000}"/>
    <cellStyle name="Normal 278" xfId="43958" xr:uid="{00000000-0005-0000-0000-0000B4AB0000}"/>
    <cellStyle name="Normal 279" xfId="43959" xr:uid="{00000000-0005-0000-0000-0000B5AB0000}"/>
    <cellStyle name="Normal 28" xfId="43960" xr:uid="{00000000-0005-0000-0000-0000B6AB0000}"/>
    <cellStyle name="Normal 28 2" xfId="43961" xr:uid="{00000000-0005-0000-0000-0000B7AB0000}"/>
    <cellStyle name="Normal 28 2 2" xfId="43962" xr:uid="{00000000-0005-0000-0000-0000B8AB0000}"/>
    <cellStyle name="Normal 28 3" xfId="43963" xr:uid="{00000000-0005-0000-0000-0000B9AB0000}"/>
    <cellStyle name="Normal 28 3 2" xfId="43964" xr:uid="{00000000-0005-0000-0000-0000BAAB0000}"/>
    <cellStyle name="Normal 28 3 2 2" xfId="43965" xr:uid="{00000000-0005-0000-0000-0000BBAB0000}"/>
    <cellStyle name="Normal 28 3 2 2 2" xfId="43966" xr:uid="{00000000-0005-0000-0000-0000BCAB0000}"/>
    <cellStyle name="Normal 28 3 2 3" xfId="43967" xr:uid="{00000000-0005-0000-0000-0000BDAB0000}"/>
    <cellStyle name="Normal 28 3 2 4" xfId="43968" xr:uid="{00000000-0005-0000-0000-0000BEAB0000}"/>
    <cellStyle name="Normal 28 3 3" xfId="43969" xr:uid="{00000000-0005-0000-0000-0000BFAB0000}"/>
    <cellStyle name="Normal 28 3 3 2" xfId="43970" xr:uid="{00000000-0005-0000-0000-0000C0AB0000}"/>
    <cellStyle name="Normal 28 3 3 2 2" xfId="43971" xr:uid="{00000000-0005-0000-0000-0000C1AB0000}"/>
    <cellStyle name="Normal 28 3 3 3" xfId="43972" xr:uid="{00000000-0005-0000-0000-0000C2AB0000}"/>
    <cellStyle name="Normal 28 3 3 4" xfId="43973" xr:uid="{00000000-0005-0000-0000-0000C3AB0000}"/>
    <cellStyle name="Normal 28 3 4" xfId="43974" xr:uid="{00000000-0005-0000-0000-0000C4AB0000}"/>
    <cellStyle name="Normal 28 3 4 2" xfId="43975" xr:uid="{00000000-0005-0000-0000-0000C5AB0000}"/>
    <cellStyle name="Normal 28 3 5" xfId="43976" xr:uid="{00000000-0005-0000-0000-0000C6AB0000}"/>
    <cellStyle name="Normal 28 3 6" xfId="43977" xr:uid="{00000000-0005-0000-0000-0000C7AB0000}"/>
    <cellStyle name="Normal 28 3 7" xfId="43978" xr:uid="{00000000-0005-0000-0000-0000C8AB0000}"/>
    <cellStyle name="Normal 28 4" xfId="43979" xr:uid="{00000000-0005-0000-0000-0000C9AB0000}"/>
    <cellStyle name="Normal 28 4 2" xfId="43980" xr:uid="{00000000-0005-0000-0000-0000CAAB0000}"/>
    <cellStyle name="Normal 28 5" xfId="43981" xr:uid="{00000000-0005-0000-0000-0000CBAB0000}"/>
    <cellStyle name="Normal 28_Acct Review Master" xfId="43982" xr:uid="{00000000-0005-0000-0000-0000CCAB0000}"/>
    <cellStyle name="Normal 280" xfId="43983" xr:uid="{00000000-0005-0000-0000-0000CDAB0000}"/>
    <cellStyle name="Normal 281" xfId="43984" xr:uid="{00000000-0005-0000-0000-0000CEAB0000}"/>
    <cellStyle name="Normal 282" xfId="43985" xr:uid="{00000000-0005-0000-0000-0000CFAB0000}"/>
    <cellStyle name="Normal 283" xfId="43986" xr:uid="{00000000-0005-0000-0000-0000D0AB0000}"/>
    <cellStyle name="Normal 284" xfId="43987" xr:uid="{00000000-0005-0000-0000-0000D1AB0000}"/>
    <cellStyle name="Normal 285" xfId="43988" xr:uid="{00000000-0005-0000-0000-0000D2AB0000}"/>
    <cellStyle name="Normal 286" xfId="43989" xr:uid="{00000000-0005-0000-0000-0000D3AB0000}"/>
    <cellStyle name="Normal 287" xfId="43990" xr:uid="{00000000-0005-0000-0000-0000D4AB0000}"/>
    <cellStyle name="Normal 288" xfId="43991" xr:uid="{00000000-0005-0000-0000-0000D5AB0000}"/>
    <cellStyle name="Normal 289" xfId="43992" xr:uid="{00000000-0005-0000-0000-0000D6AB0000}"/>
    <cellStyle name="Normal 29" xfId="43993" xr:uid="{00000000-0005-0000-0000-0000D7AB0000}"/>
    <cellStyle name="Normal 29 2" xfId="43994" xr:uid="{00000000-0005-0000-0000-0000D8AB0000}"/>
    <cellStyle name="Normal 29 2 2" xfId="43995" xr:uid="{00000000-0005-0000-0000-0000D9AB0000}"/>
    <cellStyle name="Normal 29 3" xfId="43996" xr:uid="{00000000-0005-0000-0000-0000DAAB0000}"/>
    <cellStyle name="Normal 29 3 2" xfId="43997" xr:uid="{00000000-0005-0000-0000-0000DBAB0000}"/>
    <cellStyle name="Normal 29 3 2 2" xfId="43998" xr:uid="{00000000-0005-0000-0000-0000DCAB0000}"/>
    <cellStyle name="Normal 29 3 2 2 2" xfId="43999" xr:uid="{00000000-0005-0000-0000-0000DDAB0000}"/>
    <cellStyle name="Normal 29 3 2 3" xfId="44000" xr:uid="{00000000-0005-0000-0000-0000DEAB0000}"/>
    <cellStyle name="Normal 29 3 2 4" xfId="44001" xr:uid="{00000000-0005-0000-0000-0000DFAB0000}"/>
    <cellStyle name="Normal 29 3 3" xfId="44002" xr:uid="{00000000-0005-0000-0000-0000E0AB0000}"/>
    <cellStyle name="Normal 29 3 3 2" xfId="44003" xr:uid="{00000000-0005-0000-0000-0000E1AB0000}"/>
    <cellStyle name="Normal 29 3 3 2 2" xfId="44004" xr:uid="{00000000-0005-0000-0000-0000E2AB0000}"/>
    <cellStyle name="Normal 29 3 3 3" xfId="44005" xr:uid="{00000000-0005-0000-0000-0000E3AB0000}"/>
    <cellStyle name="Normal 29 3 3 4" xfId="44006" xr:uid="{00000000-0005-0000-0000-0000E4AB0000}"/>
    <cellStyle name="Normal 29 3 4" xfId="44007" xr:uid="{00000000-0005-0000-0000-0000E5AB0000}"/>
    <cellStyle name="Normal 29 3 4 2" xfId="44008" xr:uid="{00000000-0005-0000-0000-0000E6AB0000}"/>
    <cellStyle name="Normal 29 3 5" xfId="44009" xr:uid="{00000000-0005-0000-0000-0000E7AB0000}"/>
    <cellStyle name="Normal 29 3 6" xfId="44010" xr:uid="{00000000-0005-0000-0000-0000E8AB0000}"/>
    <cellStyle name="Normal 29 3 7" xfId="44011" xr:uid="{00000000-0005-0000-0000-0000E9AB0000}"/>
    <cellStyle name="Normal 29 4" xfId="44012" xr:uid="{00000000-0005-0000-0000-0000EAAB0000}"/>
    <cellStyle name="Normal 29 4 2" xfId="44013" xr:uid="{00000000-0005-0000-0000-0000EBAB0000}"/>
    <cellStyle name="Normal 29 5" xfId="44014" xr:uid="{00000000-0005-0000-0000-0000ECAB0000}"/>
    <cellStyle name="Normal 29_Acct Review Master" xfId="44015" xr:uid="{00000000-0005-0000-0000-0000EDAB0000}"/>
    <cellStyle name="Normal 290" xfId="44016" xr:uid="{00000000-0005-0000-0000-0000EEAB0000}"/>
    <cellStyle name="Normal 291" xfId="44017" xr:uid="{00000000-0005-0000-0000-0000EFAB0000}"/>
    <cellStyle name="Normal 292" xfId="44018" xr:uid="{00000000-0005-0000-0000-0000F0AB0000}"/>
    <cellStyle name="Normal 293" xfId="44019" xr:uid="{00000000-0005-0000-0000-0000F1AB0000}"/>
    <cellStyle name="Normal 294" xfId="44020" xr:uid="{00000000-0005-0000-0000-0000F2AB0000}"/>
    <cellStyle name="Normal 295" xfId="44021" xr:uid="{00000000-0005-0000-0000-0000F3AB0000}"/>
    <cellStyle name="Normal 296" xfId="44022" xr:uid="{00000000-0005-0000-0000-0000F4AB0000}"/>
    <cellStyle name="Normal 297" xfId="44023" xr:uid="{00000000-0005-0000-0000-0000F5AB0000}"/>
    <cellStyle name="Normal 298" xfId="44024" xr:uid="{00000000-0005-0000-0000-0000F6AB0000}"/>
    <cellStyle name="Normal 299" xfId="44025" xr:uid="{00000000-0005-0000-0000-0000F7AB0000}"/>
    <cellStyle name="Normal 3" xfId="44026" xr:uid="{00000000-0005-0000-0000-0000F8AB0000}"/>
    <cellStyle name="Normal 3 10" xfId="44027" xr:uid="{00000000-0005-0000-0000-0000F9AB0000}"/>
    <cellStyle name="Normal 3 10 10" xfId="44028" xr:uid="{00000000-0005-0000-0000-0000FAAB0000}"/>
    <cellStyle name="Normal 3 10 2" xfId="44029" xr:uid="{00000000-0005-0000-0000-0000FBAB0000}"/>
    <cellStyle name="Normal 3 10 2 2" xfId="44030" xr:uid="{00000000-0005-0000-0000-0000FCAB0000}"/>
    <cellStyle name="Normal 3 10 2 2 2" xfId="44031" xr:uid="{00000000-0005-0000-0000-0000FDAB0000}"/>
    <cellStyle name="Normal 3 10 2 2 2 2" xfId="44032" xr:uid="{00000000-0005-0000-0000-0000FEAB0000}"/>
    <cellStyle name="Normal 3 10 2 2 2 2 2" xfId="44033" xr:uid="{00000000-0005-0000-0000-0000FFAB0000}"/>
    <cellStyle name="Normal 3 10 2 2 2 2 2 2" xfId="44034" xr:uid="{00000000-0005-0000-0000-000000AC0000}"/>
    <cellStyle name="Normal 3 10 2 2 2 2 3" xfId="44035" xr:uid="{00000000-0005-0000-0000-000001AC0000}"/>
    <cellStyle name="Normal 3 10 2 2 2 2 4" xfId="44036" xr:uid="{00000000-0005-0000-0000-000002AC0000}"/>
    <cellStyle name="Normal 3 10 2 2 2 3" xfId="44037" xr:uid="{00000000-0005-0000-0000-000003AC0000}"/>
    <cellStyle name="Normal 3 10 2 2 2 3 2" xfId="44038" xr:uid="{00000000-0005-0000-0000-000004AC0000}"/>
    <cellStyle name="Normal 3 10 2 2 2 3 2 2" xfId="44039" xr:uid="{00000000-0005-0000-0000-000005AC0000}"/>
    <cellStyle name="Normal 3 10 2 2 2 3 3" xfId="44040" xr:uid="{00000000-0005-0000-0000-000006AC0000}"/>
    <cellStyle name="Normal 3 10 2 2 2 3 4" xfId="44041" xr:uid="{00000000-0005-0000-0000-000007AC0000}"/>
    <cellStyle name="Normal 3 10 2 2 2 4" xfId="44042" xr:uid="{00000000-0005-0000-0000-000008AC0000}"/>
    <cellStyle name="Normal 3 10 2 2 2 4 2" xfId="44043" xr:uid="{00000000-0005-0000-0000-000009AC0000}"/>
    <cellStyle name="Normal 3 10 2 2 2 5" xfId="44044" xr:uid="{00000000-0005-0000-0000-00000AAC0000}"/>
    <cellStyle name="Normal 3 10 2 2 2 6" xfId="44045" xr:uid="{00000000-0005-0000-0000-00000BAC0000}"/>
    <cellStyle name="Normal 3 10 2 2 3" xfId="44046" xr:uid="{00000000-0005-0000-0000-00000CAC0000}"/>
    <cellStyle name="Normal 3 10 2 2 3 2" xfId="44047" xr:uid="{00000000-0005-0000-0000-00000DAC0000}"/>
    <cellStyle name="Normal 3 10 2 2 3 2 2" xfId="44048" xr:uid="{00000000-0005-0000-0000-00000EAC0000}"/>
    <cellStyle name="Normal 3 10 2 2 3 3" xfId="44049" xr:uid="{00000000-0005-0000-0000-00000FAC0000}"/>
    <cellStyle name="Normal 3 10 2 2 3 4" xfId="44050" xr:uid="{00000000-0005-0000-0000-000010AC0000}"/>
    <cellStyle name="Normal 3 10 2 2 4" xfId="44051" xr:uid="{00000000-0005-0000-0000-000011AC0000}"/>
    <cellStyle name="Normal 3 10 2 2 4 2" xfId="44052" xr:uid="{00000000-0005-0000-0000-000012AC0000}"/>
    <cellStyle name="Normal 3 10 2 2 4 2 2" xfId="44053" xr:uid="{00000000-0005-0000-0000-000013AC0000}"/>
    <cellStyle name="Normal 3 10 2 2 4 3" xfId="44054" xr:uid="{00000000-0005-0000-0000-000014AC0000}"/>
    <cellStyle name="Normal 3 10 2 2 4 4" xfId="44055" xr:uid="{00000000-0005-0000-0000-000015AC0000}"/>
    <cellStyle name="Normal 3 10 2 2 5" xfId="44056" xr:uid="{00000000-0005-0000-0000-000016AC0000}"/>
    <cellStyle name="Normal 3 10 2 2 5 2" xfId="44057" xr:uid="{00000000-0005-0000-0000-000017AC0000}"/>
    <cellStyle name="Normal 3 10 2 2 6" xfId="44058" xr:uid="{00000000-0005-0000-0000-000018AC0000}"/>
    <cellStyle name="Normal 3 10 2 2 7" xfId="44059" xr:uid="{00000000-0005-0000-0000-000019AC0000}"/>
    <cellStyle name="Normal 3 10 2 3" xfId="44060" xr:uid="{00000000-0005-0000-0000-00001AAC0000}"/>
    <cellStyle name="Normal 3 10 2 3 2" xfId="44061" xr:uid="{00000000-0005-0000-0000-00001BAC0000}"/>
    <cellStyle name="Normal 3 10 2 3 2 2" xfId="44062" xr:uid="{00000000-0005-0000-0000-00001CAC0000}"/>
    <cellStyle name="Normal 3 10 2 3 2 2 2" xfId="44063" xr:uid="{00000000-0005-0000-0000-00001DAC0000}"/>
    <cellStyle name="Normal 3 10 2 3 2 3" xfId="44064" xr:uid="{00000000-0005-0000-0000-00001EAC0000}"/>
    <cellStyle name="Normal 3 10 2 3 2 4" xfId="44065" xr:uid="{00000000-0005-0000-0000-00001FAC0000}"/>
    <cellStyle name="Normal 3 10 2 3 3" xfId="44066" xr:uid="{00000000-0005-0000-0000-000020AC0000}"/>
    <cellStyle name="Normal 3 10 2 3 3 2" xfId="44067" xr:uid="{00000000-0005-0000-0000-000021AC0000}"/>
    <cellStyle name="Normal 3 10 2 3 3 2 2" xfId="44068" xr:uid="{00000000-0005-0000-0000-000022AC0000}"/>
    <cellStyle name="Normal 3 10 2 3 3 3" xfId="44069" xr:uid="{00000000-0005-0000-0000-000023AC0000}"/>
    <cellStyle name="Normal 3 10 2 3 3 4" xfId="44070" xr:uid="{00000000-0005-0000-0000-000024AC0000}"/>
    <cellStyle name="Normal 3 10 2 3 4" xfId="44071" xr:uid="{00000000-0005-0000-0000-000025AC0000}"/>
    <cellStyle name="Normal 3 10 2 3 4 2" xfId="44072" xr:uid="{00000000-0005-0000-0000-000026AC0000}"/>
    <cellStyle name="Normal 3 10 2 3 5" xfId="44073" xr:uid="{00000000-0005-0000-0000-000027AC0000}"/>
    <cellStyle name="Normal 3 10 2 3 6" xfId="44074" xr:uid="{00000000-0005-0000-0000-000028AC0000}"/>
    <cellStyle name="Normal 3 10 2 4" xfId="44075" xr:uid="{00000000-0005-0000-0000-000029AC0000}"/>
    <cellStyle name="Normal 3 10 2 4 2" xfId="44076" xr:uid="{00000000-0005-0000-0000-00002AAC0000}"/>
    <cellStyle name="Normal 3 10 2 4 2 2" xfId="44077" xr:uid="{00000000-0005-0000-0000-00002BAC0000}"/>
    <cellStyle name="Normal 3 10 2 4 3" xfId="44078" xr:uid="{00000000-0005-0000-0000-00002CAC0000}"/>
    <cellStyle name="Normal 3 10 2 4 4" xfId="44079" xr:uid="{00000000-0005-0000-0000-00002DAC0000}"/>
    <cellStyle name="Normal 3 10 2 5" xfId="44080" xr:uid="{00000000-0005-0000-0000-00002EAC0000}"/>
    <cellStyle name="Normal 3 10 2 5 2" xfId="44081" xr:uid="{00000000-0005-0000-0000-00002FAC0000}"/>
    <cellStyle name="Normal 3 10 2 5 2 2" xfId="44082" xr:uid="{00000000-0005-0000-0000-000030AC0000}"/>
    <cellStyle name="Normal 3 10 2 5 3" xfId="44083" xr:uid="{00000000-0005-0000-0000-000031AC0000}"/>
    <cellStyle name="Normal 3 10 2 5 4" xfId="44084" xr:uid="{00000000-0005-0000-0000-000032AC0000}"/>
    <cellStyle name="Normal 3 10 2 6" xfId="44085" xr:uid="{00000000-0005-0000-0000-000033AC0000}"/>
    <cellStyle name="Normal 3 10 2 6 2" xfId="44086" xr:uid="{00000000-0005-0000-0000-000034AC0000}"/>
    <cellStyle name="Normal 3 10 2 7" xfId="44087" xr:uid="{00000000-0005-0000-0000-000035AC0000}"/>
    <cellStyle name="Normal 3 10 2 8" xfId="44088" xr:uid="{00000000-0005-0000-0000-000036AC0000}"/>
    <cellStyle name="Normal 3 10 2 9" xfId="44089" xr:uid="{00000000-0005-0000-0000-000037AC0000}"/>
    <cellStyle name="Normal 3 10 3" xfId="44090" xr:uid="{00000000-0005-0000-0000-000038AC0000}"/>
    <cellStyle name="Normal 3 10 3 2" xfId="44091" xr:uid="{00000000-0005-0000-0000-000039AC0000}"/>
    <cellStyle name="Normal 3 10 3 2 2" xfId="44092" xr:uid="{00000000-0005-0000-0000-00003AAC0000}"/>
    <cellStyle name="Normal 3 10 3 2 2 2" xfId="44093" xr:uid="{00000000-0005-0000-0000-00003BAC0000}"/>
    <cellStyle name="Normal 3 10 3 2 2 2 2" xfId="44094" xr:uid="{00000000-0005-0000-0000-00003CAC0000}"/>
    <cellStyle name="Normal 3 10 3 2 2 3" xfId="44095" xr:uid="{00000000-0005-0000-0000-00003DAC0000}"/>
    <cellStyle name="Normal 3 10 3 2 2 4" xfId="44096" xr:uid="{00000000-0005-0000-0000-00003EAC0000}"/>
    <cellStyle name="Normal 3 10 3 2 3" xfId="44097" xr:uid="{00000000-0005-0000-0000-00003FAC0000}"/>
    <cellStyle name="Normal 3 10 3 2 3 2" xfId="44098" xr:uid="{00000000-0005-0000-0000-000040AC0000}"/>
    <cellStyle name="Normal 3 10 3 2 3 2 2" xfId="44099" xr:uid="{00000000-0005-0000-0000-000041AC0000}"/>
    <cellStyle name="Normal 3 10 3 2 3 3" xfId="44100" xr:uid="{00000000-0005-0000-0000-000042AC0000}"/>
    <cellStyle name="Normal 3 10 3 2 3 4" xfId="44101" xr:uid="{00000000-0005-0000-0000-000043AC0000}"/>
    <cellStyle name="Normal 3 10 3 2 4" xfId="44102" xr:uid="{00000000-0005-0000-0000-000044AC0000}"/>
    <cellStyle name="Normal 3 10 3 2 4 2" xfId="44103" xr:uid="{00000000-0005-0000-0000-000045AC0000}"/>
    <cellStyle name="Normal 3 10 3 2 5" xfId="44104" xr:uid="{00000000-0005-0000-0000-000046AC0000}"/>
    <cellStyle name="Normal 3 10 3 2 6" xfId="44105" xr:uid="{00000000-0005-0000-0000-000047AC0000}"/>
    <cellStyle name="Normal 3 10 3 3" xfId="44106" xr:uid="{00000000-0005-0000-0000-000048AC0000}"/>
    <cellStyle name="Normal 3 10 3 3 2" xfId="44107" xr:uid="{00000000-0005-0000-0000-000049AC0000}"/>
    <cellStyle name="Normal 3 10 3 3 2 2" xfId="44108" xr:uid="{00000000-0005-0000-0000-00004AAC0000}"/>
    <cellStyle name="Normal 3 10 3 3 3" xfId="44109" xr:uid="{00000000-0005-0000-0000-00004BAC0000}"/>
    <cellStyle name="Normal 3 10 3 3 4" xfId="44110" xr:uid="{00000000-0005-0000-0000-00004CAC0000}"/>
    <cellStyle name="Normal 3 10 3 4" xfId="44111" xr:uid="{00000000-0005-0000-0000-00004DAC0000}"/>
    <cellStyle name="Normal 3 10 3 4 2" xfId="44112" xr:uid="{00000000-0005-0000-0000-00004EAC0000}"/>
    <cellStyle name="Normal 3 10 3 4 2 2" xfId="44113" xr:uid="{00000000-0005-0000-0000-00004FAC0000}"/>
    <cellStyle name="Normal 3 10 3 4 3" xfId="44114" xr:uid="{00000000-0005-0000-0000-000050AC0000}"/>
    <cellStyle name="Normal 3 10 3 4 4" xfId="44115" xr:uid="{00000000-0005-0000-0000-000051AC0000}"/>
    <cellStyle name="Normal 3 10 3 5" xfId="44116" xr:uid="{00000000-0005-0000-0000-000052AC0000}"/>
    <cellStyle name="Normal 3 10 3 5 2" xfId="44117" xr:uid="{00000000-0005-0000-0000-000053AC0000}"/>
    <cellStyle name="Normal 3 10 3 6" xfId="44118" xr:uid="{00000000-0005-0000-0000-000054AC0000}"/>
    <cellStyle name="Normal 3 10 3 7" xfId="44119" xr:uid="{00000000-0005-0000-0000-000055AC0000}"/>
    <cellStyle name="Normal 3 10 3 8" xfId="44120" xr:uid="{00000000-0005-0000-0000-000056AC0000}"/>
    <cellStyle name="Normal 3 10 4" xfId="44121" xr:uid="{00000000-0005-0000-0000-000057AC0000}"/>
    <cellStyle name="Normal 3 10 4 2" xfId="44122" xr:uid="{00000000-0005-0000-0000-000058AC0000}"/>
    <cellStyle name="Normal 3 10 4 2 2" xfId="44123" xr:uid="{00000000-0005-0000-0000-000059AC0000}"/>
    <cellStyle name="Normal 3 10 4 2 2 2" xfId="44124" xr:uid="{00000000-0005-0000-0000-00005AAC0000}"/>
    <cellStyle name="Normal 3 10 4 2 3" xfId="44125" xr:uid="{00000000-0005-0000-0000-00005BAC0000}"/>
    <cellStyle name="Normal 3 10 4 2 4" xfId="44126" xr:uid="{00000000-0005-0000-0000-00005CAC0000}"/>
    <cellStyle name="Normal 3 10 4 3" xfId="44127" xr:uid="{00000000-0005-0000-0000-00005DAC0000}"/>
    <cellStyle name="Normal 3 10 4 3 2" xfId="44128" xr:uid="{00000000-0005-0000-0000-00005EAC0000}"/>
    <cellStyle name="Normal 3 10 4 3 2 2" xfId="44129" xr:uid="{00000000-0005-0000-0000-00005FAC0000}"/>
    <cellStyle name="Normal 3 10 4 3 3" xfId="44130" xr:uid="{00000000-0005-0000-0000-000060AC0000}"/>
    <cellStyle name="Normal 3 10 4 3 4" xfId="44131" xr:uid="{00000000-0005-0000-0000-000061AC0000}"/>
    <cellStyle name="Normal 3 10 4 4" xfId="44132" xr:uid="{00000000-0005-0000-0000-000062AC0000}"/>
    <cellStyle name="Normal 3 10 4 4 2" xfId="44133" xr:uid="{00000000-0005-0000-0000-000063AC0000}"/>
    <cellStyle name="Normal 3 10 4 5" xfId="44134" xr:uid="{00000000-0005-0000-0000-000064AC0000}"/>
    <cellStyle name="Normal 3 10 4 6" xfId="44135" xr:uid="{00000000-0005-0000-0000-000065AC0000}"/>
    <cellStyle name="Normal 3 10 4 7" xfId="44136" xr:uid="{00000000-0005-0000-0000-000066AC0000}"/>
    <cellStyle name="Normal 3 10 5" xfId="44137" xr:uid="{00000000-0005-0000-0000-000067AC0000}"/>
    <cellStyle name="Normal 3 10 5 2" xfId="44138" xr:uid="{00000000-0005-0000-0000-000068AC0000}"/>
    <cellStyle name="Normal 3 10 5 2 2" xfId="44139" xr:uid="{00000000-0005-0000-0000-000069AC0000}"/>
    <cellStyle name="Normal 3 10 5 3" xfId="44140" xr:uid="{00000000-0005-0000-0000-00006AAC0000}"/>
    <cellStyle name="Normal 3 10 5 4" xfId="44141" xr:uid="{00000000-0005-0000-0000-00006BAC0000}"/>
    <cellStyle name="Normal 3 10 6" xfId="44142" xr:uid="{00000000-0005-0000-0000-00006CAC0000}"/>
    <cellStyle name="Normal 3 10 6 2" xfId="44143" xr:uid="{00000000-0005-0000-0000-00006DAC0000}"/>
    <cellStyle name="Normal 3 10 6 2 2" xfId="44144" xr:uid="{00000000-0005-0000-0000-00006EAC0000}"/>
    <cellStyle name="Normal 3 10 6 3" xfId="44145" xr:uid="{00000000-0005-0000-0000-00006FAC0000}"/>
    <cellStyle name="Normal 3 10 6 4" xfId="44146" xr:uid="{00000000-0005-0000-0000-000070AC0000}"/>
    <cellStyle name="Normal 3 10 7" xfId="44147" xr:uid="{00000000-0005-0000-0000-000071AC0000}"/>
    <cellStyle name="Normal 3 10 7 2" xfId="44148" xr:uid="{00000000-0005-0000-0000-000072AC0000}"/>
    <cellStyle name="Normal 3 10 8" xfId="44149" xr:uid="{00000000-0005-0000-0000-000073AC0000}"/>
    <cellStyle name="Normal 3 10 9" xfId="44150" xr:uid="{00000000-0005-0000-0000-000074AC0000}"/>
    <cellStyle name="Normal 3 10_212990" xfId="44151" xr:uid="{00000000-0005-0000-0000-000075AC0000}"/>
    <cellStyle name="Normal 3 11" xfId="44152" xr:uid="{00000000-0005-0000-0000-000076AC0000}"/>
    <cellStyle name="Normal 3 11 2" xfId="44153" xr:uid="{00000000-0005-0000-0000-000077AC0000}"/>
    <cellStyle name="Normal 3 11 2 2" xfId="44154" xr:uid="{00000000-0005-0000-0000-000078AC0000}"/>
    <cellStyle name="Normal 3 11 2 2 2" xfId="44155" xr:uid="{00000000-0005-0000-0000-000079AC0000}"/>
    <cellStyle name="Normal 3 11 2 2 2 2" xfId="44156" xr:uid="{00000000-0005-0000-0000-00007AAC0000}"/>
    <cellStyle name="Normal 3 11 2 2 2 2 2" xfId="44157" xr:uid="{00000000-0005-0000-0000-00007BAC0000}"/>
    <cellStyle name="Normal 3 11 2 2 2 3" xfId="44158" xr:uid="{00000000-0005-0000-0000-00007CAC0000}"/>
    <cellStyle name="Normal 3 11 2 2 2 4" xfId="44159" xr:uid="{00000000-0005-0000-0000-00007DAC0000}"/>
    <cellStyle name="Normal 3 11 2 2 3" xfId="44160" xr:uid="{00000000-0005-0000-0000-00007EAC0000}"/>
    <cellStyle name="Normal 3 11 2 2 3 2" xfId="44161" xr:uid="{00000000-0005-0000-0000-00007FAC0000}"/>
    <cellStyle name="Normal 3 11 2 2 3 2 2" xfId="44162" xr:uid="{00000000-0005-0000-0000-000080AC0000}"/>
    <cellStyle name="Normal 3 11 2 2 3 3" xfId="44163" xr:uid="{00000000-0005-0000-0000-000081AC0000}"/>
    <cellStyle name="Normal 3 11 2 2 3 4" xfId="44164" xr:uid="{00000000-0005-0000-0000-000082AC0000}"/>
    <cellStyle name="Normal 3 11 2 2 4" xfId="44165" xr:uid="{00000000-0005-0000-0000-000083AC0000}"/>
    <cellStyle name="Normal 3 11 2 2 4 2" xfId="44166" xr:uid="{00000000-0005-0000-0000-000084AC0000}"/>
    <cellStyle name="Normal 3 11 2 2 5" xfId="44167" xr:uid="{00000000-0005-0000-0000-000085AC0000}"/>
    <cellStyle name="Normal 3 11 2 2 6" xfId="44168" xr:uid="{00000000-0005-0000-0000-000086AC0000}"/>
    <cellStyle name="Normal 3 11 2 3" xfId="44169" xr:uid="{00000000-0005-0000-0000-000087AC0000}"/>
    <cellStyle name="Normal 3 11 2 3 2" xfId="44170" xr:uid="{00000000-0005-0000-0000-000088AC0000}"/>
    <cellStyle name="Normal 3 11 2 3 2 2" xfId="44171" xr:uid="{00000000-0005-0000-0000-000089AC0000}"/>
    <cellStyle name="Normal 3 11 2 3 3" xfId="44172" xr:uid="{00000000-0005-0000-0000-00008AAC0000}"/>
    <cellStyle name="Normal 3 11 2 3 4" xfId="44173" xr:uid="{00000000-0005-0000-0000-00008BAC0000}"/>
    <cellStyle name="Normal 3 11 2 4" xfId="44174" xr:uid="{00000000-0005-0000-0000-00008CAC0000}"/>
    <cellStyle name="Normal 3 11 2 4 2" xfId="44175" xr:uid="{00000000-0005-0000-0000-00008DAC0000}"/>
    <cellStyle name="Normal 3 11 2 4 2 2" xfId="44176" xr:uid="{00000000-0005-0000-0000-00008EAC0000}"/>
    <cellStyle name="Normal 3 11 2 4 3" xfId="44177" xr:uid="{00000000-0005-0000-0000-00008FAC0000}"/>
    <cellStyle name="Normal 3 11 2 4 4" xfId="44178" xr:uid="{00000000-0005-0000-0000-000090AC0000}"/>
    <cellStyle name="Normal 3 11 2 5" xfId="44179" xr:uid="{00000000-0005-0000-0000-000091AC0000}"/>
    <cellStyle name="Normal 3 11 2 5 2" xfId="44180" xr:uid="{00000000-0005-0000-0000-000092AC0000}"/>
    <cellStyle name="Normal 3 11 2 6" xfId="44181" xr:uid="{00000000-0005-0000-0000-000093AC0000}"/>
    <cellStyle name="Normal 3 11 2 7" xfId="44182" xr:uid="{00000000-0005-0000-0000-000094AC0000}"/>
    <cellStyle name="Normal 3 11 3" xfId="44183" xr:uid="{00000000-0005-0000-0000-000095AC0000}"/>
    <cellStyle name="Normal 3 11 3 2" xfId="44184" xr:uid="{00000000-0005-0000-0000-000096AC0000}"/>
    <cellStyle name="Normal 3 11 3 2 2" xfId="44185" xr:uid="{00000000-0005-0000-0000-000097AC0000}"/>
    <cellStyle name="Normal 3 11 3 2 2 2" xfId="44186" xr:uid="{00000000-0005-0000-0000-000098AC0000}"/>
    <cellStyle name="Normal 3 11 3 2 3" xfId="44187" xr:uid="{00000000-0005-0000-0000-000099AC0000}"/>
    <cellStyle name="Normal 3 11 3 2 4" xfId="44188" xr:uid="{00000000-0005-0000-0000-00009AAC0000}"/>
    <cellStyle name="Normal 3 11 3 3" xfId="44189" xr:uid="{00000000-0005-0000-0000-00009BAC0000}"/>
    <cellStyle name="Normal 3 11 3 3 2" xfId="44190" xr:uid="{00000000-0005-0000-0000-00009CAC0000}"/>
    <cellStyle name="Normal 3 11 3 3 2 2" xfId="44191" xr:uid="{00000000-0005-0000-0000-00009DAC0000}"/>
    <cellStyle name="Normal 3 11 3 3 3" xfId="44192" xr:uid="{00000000-0005-0000-0000-00009EAC0000}"/>
    <cellStyle name="Normal 3 11 3 3 4" xfId="44193" xr:uid="{00000000-0005-0000-0000-00009FAC0000}"/>
    <cellStyle name="Normal 3 11 3 4" xfId="44194" xr:uid="{00000000-0005-0000-0000-0000A0AC0000}"/>
    <cellStyle name="Normal 3 11 3 4 2" xfId="44195" xr:uid="{00000000-0005-0000-0000-0000A1AC0000}"/>
    <cellStyle name="Normal 3 11 3 5" xfId="44196" xr:uid="{00000000-0005-0000-0000-0000A2AC0000}"/>
    <cellStyle name="Normal 3 11 3 6" xfId="44197" xr:uid="{00000000-0005-0000-0000-0000A3AC0000}"/>
    <cellStyle name="Normal 3 11 4" xfId="44198" xr:uid="{00000000-0005-0000-0000-0000A4AC0000}"/>
    <cellStyle name="Normal 3 11 4 2" xfId="44199" xr:uid="{00000000-0005-0000-0000-0000A5AC0000}"/>
    <cellStyle name="Normal 3 11 4 2 2" xfId="44200" xr:uid="{00000000-0005-0000-0000-0000A6AC0000}"/>
    <cellStyle name="Normal 3 11 4 3" xfId="44201" xr:uid="{00000000-0005-0000-0000-0000A7AC0000}"/>
    <cellStyle name="Normal 3 11 4 4" xfId="44202" xr:uid="{00000000-0005-0000-0000-0000A8AC0000}"/>
    <cellStyle name="Normal 3 11 5" xfId="44203" xr:uid="{00000000-0005-0000-0000-0000A9AC0000}"/>
    <cellStyle name="Normal 3 11 5 2" xfId="44204" xr:uid="{00000000-0005-0000-0000-0000AAAC0000}"/>
    <cellStyle name="Normal 3 11 5 2 2" xfId="44205" xr:uid="{00000000-0005-0000-0000-0000ABAC0000}"/>
    <cellStyle name="Normal 3 11 5 3" xfId="44206" xr:uid="{00000000-0005-0000-0000-0000ACAC0000}"/>
    <cellStyle name="Normal 3 11 5 4" xfId="44207" xr:uid="{00000000-0005-0000-0000-0000ADAC0000}"/>
    <cellStyle name="Normal 3 11 6" xfId="44208" xr:uid="{00000000-0005-0000-0000-0000AEAC0000}"/>
    <cellStyle name="Normal 3 11 6 2" xfId="44209" xr:uid="{00000000-0005-0000-0000-0000AFAC0000}"/>
    <cellStyle name="Normal 3 11 7" xfId="44210" xr:uid="{00000000-0005-0000-0000-0000B0AC0000}"/>
    <cellStyle name="Normal 3 11 8" xfId="44211" xr:uid="{00000000-0005-0000-0000-0000B1AC0000}"/>
    <cellStyle name="Normal 3 11 9" xfId="44212" xr:uid="{00000000-0005-0000-0000-0000B2AC0000}"/>
    <cellStyle name="Normal 3 12" xfId="44213" xr:uid="{00000000-0005-0000-0000-0000B3AC0000}"/>
    <cellStyle name="Normal 3 12 2" xfId="44214" xr:uid="{00000000-0005-0000-0000-0000B4AC0000}"/>
    <cellStyle name="Normal 3 12 2 2" xfId="44215" xr:uid="{00000000-0005-0000-0000-0000B5AC0000}"/>
    <cellStyle name="Normal 3 12 2 2 2" xfId="44216" xr:uid="{00000000-0005-0000-0000-0000B6AC0000}"/>
    <cellStyle name="Normal 3 12 2 2 2 2" xfId="44217" xr:uid="{00000000-0005-0000-0000-0000B7AC0000}"/>
    <cellStyle name="Normal 3 12 2 2 3" xfId="44218" xr:uid="{00000000-0005-0000-0000-0000B8AC0000}"/>
    <cellStyle name="Normal 3 12 2 2 4" xfId="44219" xr:uid="{00000000-0005-0000-0000-0000B9AC0000}"/>
    <cellStyle name="Normal 3 12 2 3" xfId="44220" xr:uid="{00000000-0005-0000-0000-0000BAAC0000}"/>
    <cellStyle name="Normal 3 12 2 3 2" xfId="44221" xr:uid="{00000000-0005-0000-0000-0000BBAC0000}"/>
    <cellStyle name="Normal 3 12 2 3 2 2" xfId="44222" xr:uid="{00000000-0005-0000-0000-0000BCAC0000}"/>
    <cellStyle name="Normal 3 12 2 3 3" xfId="44223" xr:uid="{00000000-0005-0000-0000-0000BDAC0000}"/>
    <cellStyle name="Normal 3 12 2 3 4" xfId="44224" xr:uid="{00000000-0005-0000-0000-0000BEAC0000}"/>
    <cellStyle name="Normal 3 12 2 4" xfId="44225" xr:uid="{00000000-0005-0000-0000-0000BFAC0000}"/>
    <cellStyle name="Normal 3 12 2 4 2" xfId="44226" xr:uid="{00000000-0005-0000-0000-0000C0AC0000}"/>
    <cellStyle name="Normal 3 12 2 5" xfId="44227" xr:uid="{00000000-0005-0000-0000-0000C1AC0000}"/>
    <cellStyle name="Normal 3 12 2 6" xfId="44228" xr:uid="{00000000-0005-0000-0000-0000C2AC0000}"/>
    <cellStyle name="Normal 3 12 3" xfId="44229" xr:uid="{00000000-0005-0000-0000-0000C3AC0000}"/>
    <cellStyle name="Normal 3 12 3 2" xfId="44230" xr:uid="{00000000-0005-0000-0000-0000C4AC0000}"/>
    <cellStyle name="Normal 3 12 3 2 2" xfId="44231" xr:uid="{00000000-0005-0000-0000-0000C5AC0000}"/>
    <cellStyle name="Normal 3 12 3 3" xfId="44232" xr:uid="{00000000-0005-0000-0000-0000C6AC0000}"/>
    <cellStyle name="Normal 3 12 3 4" xfId="44233" xr:uid="{00000000-0005-0000-0000-0000C7AC0000}"/>
    <cellStyle name="Normal 3 12 4" xfId="44234" xr:uid="{00000000-0005-0000-0000-0000C8AC0000}"/>
    <cellStyle name="Normal 3 12 4 2" xfId="44235" xr:uid="{00000000-0005-0000-0000-0000C9AC0000}"/>
    <cellStyle name="Normal 3 12 4 2 2" xfId="44236" xr:uid="{00000000-0005-0000-0000-0000CAAC0000}"/>
    <cellStyle name="Normal 3 12 4 3" xfId="44237" xr:uid="{00000000-0005-0000-0000-0000CBAC0000}"/>
    <cellStyle name="Normal 3 12 4 4" xfId="44238" xr:uid="{00000000-0005-0000-0000-0000CCAC0000}"/>
    <cellStyle name="Normal 3 12 5" xfId="44239" xr:uid="{00000000-0005-0000-0000-0000CDAC0000}"/>
    <cellStyle name="Normal 3 12 5 2" xfId="44240" xr:uid="{00000000-0005-0000-0000-0000CEAC0000}"/>
    <cellStyle name="Normal 3 12 6" xfId="44241" xr:uid="{00000000-0005-0000-0000-0000CFAC0000}"/>
    <cellStyle name="Normal 3 12 7" xfId="44242" xr:uid="{00000000-0005-0000-0000-0000D0AC0000}"/>
    <cellStyle name="Normal 3 12 8" xfId="44243" xr:uid="{00000000-0005-0000-0000-0000D1AC0000}"/>
    <cellStyle name="Normal 3 13" xfId="44244" xr:uid="{00000000-0005-0000-0000-0000D2AC0000}"/>
    <cellStyle name="Normal 3 13 2" xfId="44245" xr:uid="{00000000-0005-0000-0000-0000D3AC0000}"/>
    <cellStyle name="Normal 3 13 2 2" xfId="44246" xr:uid="{00000000-0005-0000-0000-0000D4AC0000}"/>
    <cellStyle name="Normal 3 13 2 2 2" xfId="44247" xr:uid="{00000000-0005-0000-0000-0000D5AC0000}"/>
    <cellStyle name="Normal 3 13 2 2 2 2" xfId="44248" xr:uid="{00000000-0005-0000-0000-0000D6AC0000}"/>
    <cellStyle name="Normal 3 13 2 2 3" xfId="44249" xr:uid="{00000000-0005-0000-0000-0000D7AC0000}"/>
    <cellStyle name="Normal 3 13 2 2 4" xfId="44250" xr:uid="{00000000-0005-0000-0000-0000D8AC0000}"/>
    <cellStyle name="Normal 3 13 2 3" xfId="44251" xr:uid="{00000000-0005-0000-0000-0000D9AC0000}"/>
    <cellStyle name="Normal 3 13 2 3 2" xfId="44252" xr:uid="{00000000-0005-0000-0000-0000DAAC0000}"/>
    <cellStyle name="Normal 3 13 2 3 2 2" xfId="44253" xr:uid="{00000000-0005-0000-0000-0000DBAC0000}"/>
    <cellStyle name="Normal 3 13 2 3 3" xfId="44254" xr:uid="{00000000-0005-0000-0000-0000DCAC0000}"/>
    <cellStyle name="Normal 3 13 2 3 4" xfId="44255" xr:uid="{00000000-0005-0000-0000-0000DDAC0000}"/>
    <cellStyle name="Normal 3 13 2 4" xfId="44256" xr:uid="{00000000-0005-0000-0000-0000DEAC0000}"/>
    <cellStyle name="Normal 3 13 2 4 2" xfId="44257" xr:uid="{00000000-0005-0000-0000-0000DFAC0000}"/>
    <cellStyle name="Normal 3 13 2 5" xfId="44258" xr:uid="{00000000-0005-0000-0000-0000E0AC0000}"/>
    <cellStyle name="Normal 3 13 2 6" xfId="44259" xr:uid="{00000000-0005-0000-0000-0000E1AC0000}"/>
    <cellStyle name="Normal 3 13 3" xfId="44260" xr:uid="{00000000-0005-0000-0000-0000E2AC0000}"/>
    <cellStyle name="Normal 3 13 3 2" xfId="44261" xr:uid="{00000000-0005-0000-0000-0000E3AC0000}"/>
    <cellStyle name="Normal 3 13 3 2 2" xfId="44262" xr:uid="{00000000-0005-0000-0000-0000E4AC0000}"/>
    <cellStyle name="Normal 3 13 3 3" xfId="44263" xr:uid="{00000000-0005-0000-0000-0000E5AC0000}"/>
    <cellStyle name="Normal 3 13 3 4" xfId="44264" xr:uid="{00000000-0005-0000-0000-0000E6AC0000}"/>
    <cellStyle name="Normal 3 13 4" xfId="44265" xr:uid="{00000000-0005-0000-0000-0000E7AC0000}"/>
    <cellStyle name="Normal 3 13 4 2" xfId="44266" xr:uid="{00000000-0005-0000-0000-0000E8AC0000}"/>
    <cellStyle name="Normal 3 13 4 2 2" xfId="44267" xr:uid="{00000000-0005-0000-0000-0000E9AC0000}"/>
    <cellStyle name="Normal 3 13 4 3" xfId="44268" xr:uid="{00000000-0005-0000-0000-0000EAAC0000}"/>
    <cellStyle name="Normal 3 13 4 4" xfId="44269" xr:uid="{00000000-0005-0000-0000-0000EBAC0000}"/>
    <cellStyle name="Normal 3 13 5" xfId="44270" xr:uid="{00000000-0005-0000-0000-0000ECAC0000}"/>
    <cellStyle name="Normal 3 13 5 2" xfId="44271" xr:uid="{00000000-0005-0000-0000-0000EDAC0000}"/>
    <cellStyle name="Normal 3 13 6" xfId="44272" xr:uid="{00000000-0005-0000-0000-0000EEAC0000}"/>
    <cellStyle name="Normal 3 13 7" xfId="44273" xr:uid="{00000000-0005-0000-0000-0000EFAC0000}"/>
    <cellStyle name="Normal 3 13 8" xfId="44274" xr:uid="{00000000-0005-0000-0000-0000F0AC0000}"/>
    <cellStyle name="Normal 3 14" xfId="44275" xr:uid="{00000000-0005-0000-0000-0000F1AC0000}"/>
    <cellStyle name="Normal 3 14 2" xfId="44276" xr:uid="{00000000-0005-0000-0000-0000F2AC0000}"/>
    <cellStyle name="Normal 3 14 2 2" xfId="44277" xr:uid="{00000000-0005-0000-0000-0000F3AC0000}"/>
    <cellStyle name="Normal 3 14 2 2 2" xfId="44278" xr:uid="{00000000-0005-0000-0000-0000F4AC0000}"/>
    <cellStyle name="Normal 3 14 2 2 2 2" xfId="44279" xr:uid="{00000000-0005-0000-0000-0000F5AC0000}"/>
    <cellStyle name="Normal 3 14 2 2 3" xfId="44280" xr:uid="{00000000-0005-0000-0000-0000F6AC0000}"/>
    <cellStyle name="Normal 3 14 2 2 4" xfId="44281" xr:uid="{00000000-0005-0000-0000-0000F7AC0000}"/>
    <cellStyle name="Normal 3 14 2 3" xfId="44282" xr:uid="{00000000-0005-0000-0000-0000F8AC0000}"/>
    <cellStyle name="Normal 3 14 2 3 2" xfId="44283" xr:uid="{00000000-0005-0000-0000-0000F9AC0000}"/>
    <cellStyle name="Normal 3 14 2 3 2 2" xfId="44284" xr:uid="{00000000-0005-0000-0000-0000FAAC0000}"/>
    <cellStyle name="Normal 3 14 2 3 3" xfId="44285" xr:uid="{00000000-0005-0000-0000-0000FBAC0000}"/>
    <cellStyle name="Normal 3 14 2 3 4" xfId="44286" xr:uid="{00000000-0005-0000-0000-0000FCAC0000}"/>
    <cellStyle name="Normal 3 14 2 4" xfId="44287" xr:uid="{00000000-0005-0000-0000-0000FDAC0000}"/>
    <cellStyle name="Normal 3 14 2 4 2" xfId="44288" xr:uid="{00000000-0005-0000-0000-0000FEAC0000}"/>
    <cellStyle name="Normal 3 14 2 5" xfId="44289" xr:uid="{00000000-0005-0000-0000-0000FFAC0000}"/>
    <cellStyle name="Normal 3 14 2 6" xfId="44290" xr:uid="{00000000-0005-0000-0000-000000AD0000}"/>
    <cellStyle name="Normal 3 14 3" xfId="44291" xr:uid="{00000000-0005-0000-0000-000001AD0000}"/>
    <cellStyle name="Normal 3 14 3 2" xfId="44292" xr:uid="{00000000-0005-0000-0000-000002AD0000}"/>
    <cellStyle name="Normal 3 14 3 2 2" xfId="44293" xr:uid="{00000000-0005-0000-0000-000003AD0000}"/>
    <cellStyle name="Normal 3 14 3 3" xfId="44294" xr:uid="{00000000-0005-0000-0000-000004AD0000}"/>
    <cellStyle name="Normal 3 14 3 4" xfId="44295" xr:uid="{00000000-0005-0000-0000-000005AD0000}"/>
    <cellStyle name="Normal 3 14 4" xfId="44296" xr:uid="{00000000-0005-0000-0000-000006AD0000}"/>
    <cellStyle name="Normal 3 14 4 2" xfId="44297" xr:uid="{00000000-0005-0000-0000-000007AD0000}"/>
    <cellStyle name="Normal 3 14 4 2 2" xfId="44298" xr:uid="{00000000-0005-0000-0000-000008AD0000}"/>
    <cellStyle name="Normal 3 14 4 3" xfId="44299" xr:uid="{00000000-0005-0000-0000-000009AD0000}"/>
    <cellStyle name="Normal 3 14 4 4" xfId="44300" xr:uid="{00000000-0005-0000-0000-00000AAD0000}"/>
    <cellStyle name="Normal 3 14 5" xfId="44301" xr:uid="{00000000-0005-0000-0000-00000BAD0000}"/>
    <cellStyle name="Normal 3 14 5 2" xfId="44302" xr:uid="{00000000-0005-0000-0000-00000CAD0000}"/>
    <cellStyle name="Normal 3 14 6" xfId="44303" xr:uid="{00000000-0005-0000-0000-00000DAD0000}"/>
    <cellStyle name="Normal 3 14 7" xfId="44304" xr:uid="{00000000-0005-0000-0000-00000EAD0000}"/>
    <cellStyle name="Normal 3 14 8" xfId="44305" xr:uid="{00000000-0005-0000-0000-00000FAD0000}"/>
    <cellStyle name="Normal 3 15" xfId="44306" xr:uid="{00000000-0005-0000-0000-000010AD0000}"/>
    <cellStyle name="Normal 3 15 2" xfId="44307" xr:uid="{00000000-0005-0000-0000-000011AD0000}"/>
    <cellStyle name="Normal 3 15 2 2" xfId="44308" xr:uid="{00000000-0005-0000-0000-000012AD0000}"/>
    <cellStyle name="Normal 3 15 2 2 2" xfId="44309" xr:uid="{00000000-0005-0000-0000-000013AD0000}"/>
    <cellStyle name="Normal 3 15 2 2 2 2" xfId="44310" xr:uid="{00000000-0005-0000-0000-000014AD0000}"/>
    <cellStyle name="Normal 3 15 2 2 3" xfId="44311" xr:uid="{00000000-0005-0000-0000-000015AD0000}"/>
    <cellStyle name="Normal 3 15 2 2 4" xfId="44312" xr:uid="{00000000-0005-0000-0000-000016AD0000}"/>
    <cellStyle name="Normal 3 15 2 3" xfId="44313" xr:uid="{00000000-0005-0000-0000-000017AD0000}"/>
    <cellStyle name="Normal 3 15 2 3 2" xfId="44314" xr:uid="{00000000-0005-0000-0000-000018AD0000}"/>
    <cellStyle name="Normal 3 15 2 3 2 2" xfId="44315" xr:uid="{00000000-0005-0000-0000-000019AD0000}"/>
    <cellStyle name="Normal 3 15 2 3 3" xfId="44316" xr:uid="{00000000-0005-0000-0000-00001AAD0000}"/>
    <cellStyle name="Normal 3 15 2 3 4" xfId="44317" xr:uid="{00000000-0005-0000-0000-00001BAD0000}"/>
    <cellStyle name="Normal 3 15 2 4" xfId="44318" xr:uid="{00000000-0005-0000-0000-00001CAD0000}"/>
    <cellStyle name="Normal 3 15 2 4 2" xfId="44319" xr:uid="{00000000-0005-0000-0000-00001DAD0000}"/>
    <cellStyle name="Normal 3 15 2 5" xfId="44320" xr:uid="{00000000-0005-0000-0000-00001EAD0000}"/>
    <cellStyle name="Normal 3 15 2 6" xfId="44321" xr:uid="{00000000-0005-0000-0000-00001FAD0000}"/>
    <cellStyle name="Normal 3 15 3" xfId="44322" xr:uid="{00000000-0005-0000-0000-000020AD0000}"/>
    <cellStyle name="Normal 3 15 3 2" xfId="44323" xr:uid="{00000000-0005-0000-0000-000021AD0000}"/>
    <cellStyle name="Normal 3 15 3 2 2" xfId="44324" xr:uid="{00000000-0005-0000-0000-000022AD0000}"/>
    <cellStyle name="Normal 3 15 3 3" xfId="44325" xr:uid="{00000000-0005-0000-0000-000023AD0000}"/>
    <cellStyle name="Normal 3 15 3 4" xfId="44326" xr:uid="{00000000-0005-0000-0000-000024AD0000}"/>
    <cellStyle name="Normal 3 15 4" xfId="44327" xr:uid="{00000000-0005-0000-0000-000025AD0000}"/>
    <cellStyle name="Normal 3 15 4 2" xfId="44328" xr:uid="{00000000-0005-0000-0000-000026AD0000}"/>
    <cellStyle name="Normal 3 15 4 2 2" xfId="44329" xr:uid="{00000000-0005-0000-0000-000027AD0000}"/>
    <cellStyle name="Normal 3 15 4 3" xfId="44330" xr:uid="{00000000-0005-0000-0000-000028AD0000}"/>
    <cellStyle name="Normal 3 15 4 4" xfId="44331" xr:uid="{00000000-0005-0000-0000-000029AD0000}"/>
    <cellStyle name="Normal 3 15 5" xfId="44332" xr:uid="{00000000-0005-0000-0000-00002AAD0000}"/>
    <cellStyle name="Normal 3 15 5 2" xfId="44333" xr:uid="{00000000-0005-0000-0000-00002BAD0000}"/>
    <cellStyle name="Normal 3 15 6" xfId="44334" xr:uid="{00000000-0005-0000-0000-00002CAD0000}"/>
    <cellStyle name="Normal 3 15 7" xfId="44335" xr:uid="{00000000-0005-0000-0000-00002DAD0000}"/>
    <cellStyle name="Normal 3 15 8" xfId="44336" xr:uid="{00000000-0005-0000-0000-00002EAD0000}"/>
    <cellStyle name="Normal 3 16" xfId="44337" xr:uid="{00000000-0005-0000-0000-00002FAD0000}"/>
    <cellStyle name="Normal 3 16 2" xfId="44338" xr:uid="{00000000-0005-0000-0000-000030AD0000}"/>
    <cellStyle name="Normal 3 16 2 2" xfId="44339" xr:uid="{00000000-0005-0000-0000-000031AD0000}"/>
    <cellStyle name="Normal 3 16 2 2 2" xfId="44340" xr:uid="{00000000-0005-0000-0000-000032AD0000}"/>
    <cellStyle name="Normal 3 16 2 2 2 2" xfId="44341" xr:uid="{00000000-0005-0000-0000-000033AD0000}"/>
    <cellStyle name="Normal 3 16 2 2 3" xfId="44342" xr:uid="{00000000-0005-0000-0000-000034AD0000}"/>
    <cellStyle name="Normal 3 16 2 2 4" xfId="44343" xr:uid="{00000000-0005-0000-0000-000035AD0000}"/>
    <cellStyle name="Normal 3 16 2 3" xfId="44344" xr:uid="{00000000-0005-0000-0000-000036AD0000}"/>
    <cellStyle name="Normal 3 16 2 3 2" xfId="44345" xr:uid="{00000000-0005-0000-0000-000037AD0000}"/>
    <cellStyle name="Normal 3 16 2 3 2 2" xfId="44346" xr:uid="{00000000-0005-0000-0000-000038AD0000}"/>
    <cellStyle name="Normal 3 16 2 3 3" xfId="44347" xr:uid="{00000000-0005-0000-0000-000039AD0000}"/>
    <cellStyle name="Normal 3 16 2 3 4" xfId="44348" xr:uid="{00000000-0005-0000-0000-00003AAD0000}"/>
    <cellStyle name="Normal 3 16 2 4" xfId="44349" xr:uid="{00000000-0005-0000-0000-00003BAD0000}"/>
    <cellStyle name="Normal 3 16 2 4 2" xfId="44350" xr:uid="{00000000-0005-0000-0000-00003CAD0000}"/>
    <cellStyle name="Normal 3 16 2 5" xfId="44351" xr:uid="{00000000-0005-0000-0000-00003DAD0000}"/>
    <cellStyle name="Normal 3 16 2 6" xfId="44352" xr:uid="{00000000-0005-0000-0000-00003EAD0000}"/>
    <cellStyle name="Normal 3 16 3" xfId="44353" xr:uid="{00000000-0005-0000-0000-00003FAD0000}"/>
    <cellStyle name="Normal 3 16 3 2" xfId="44354" xr:uid="{00000000-0005-0000-0000-000040AD0000}"/>
    <cellStyle name="Normal 3 16 3 2 2" xfId="44355" xr:uid="{00000000-0005-0000-0000-000041AD0000}"/>
    <cellStyle name="Normal 3 16 3 3" xfId="44356" xr:uid="{00000000-0005-0000-0000-000042AD0000}"/>
    <cellStyle name="Normal 3 16 3 4" xfId="44357" xr:uid="{00000000-0005-0000-0000-000043AD0000}"/>
    <cellStyle name="Normal 3 16 4" xfId="44358" xr:uid="{00000000-0005-0000-0000-000044AD0000}"/>
    <cellStyle name="Normal 3 16 4 2" xfId="44359" xr:uid="{00000000-0005-0000-0000-000045AD0000}"/>
    <cellStyle name="Normal 3 16 4 2 2" xfId="44360" xr:uid="{00000000-0005-0000-0000-000046AD0000}"/>
    <cellStyle name="Normal 3 16 4 3" xfId="44361" xr:uid="{00000000-0005-0000-0000-000047AD0000}"/>
    <cellStyle name="Normal 3 16 4 4" xfId="44362" xr:uid="{00000000-0005-0000-0000-000048AD0000}"/>
    <cellStyle name="Normal 3 16 5" xfId="44363" xr:uid="{00000000-0005-0000-0000-000049AD0000}"/>
    <cellStyle name="Normal 3 16 5 2" xfId="44364" xr:uid="{00000000-0005-0000-0000-00004AAD0000}"/>
    <cellStyle name="Normal 3 16 6" xfId="44365" xr:uid="{00000000-0005-0000-0000-00004BAD0000}"/>
    <cellStyle name="Normal 3 16 7" xfId="44366" xr:uid="{00000000-0005-0000-0000-00004CAD0000}"/>
    <cellStyle name="Normal 3 16 8" xfId="44367" xr:uid="{00000000-0005-0000-0000-00004DAD0000}"/>
    <cellStyle name="Normal 3 17" xfId="44368" xr:uid="{00000000-0005-0000-0000-00004EAD0000}"/>
    <cellStyle name="Normal 3 17 2" xfId="44369" xr:uid="{00000000-0005-0000-0000-00004FAD0000}"/>
    <cellStyle name="Normal 3 17 2 2" xfId="44370" xr:uid="{00000000-0005-0000-0000-000050AD0000}"/>
    <cellStyle name="Normal 3 17 2 2 2" xfId="44371" xr:uid="{00000000-0005-0000-0000-000051AD0000}"/>
    <cellStyle name="Normal 3 17 2 2 2 2" xfId="44372" xr:uid="{00000000-0005-0000-0000-000052AD0000}"/>
    <cellStyle name="Normal 3 17 2 2 3" xfId="44373" xr:uid="{00000000-0005-0000-0000-000053AD0000}"/>
    <cellStyle name="Normal 3 17 2 2 4" xfId="44374" xr:uid="{00000000-0005-0000-0000-000054AD0000}"/>
    <cellStyle name="Normal 3 17 2 3" xfId="44375" xr:uid="{00000000-0005-0000-0000-000055AD0000}"/>
    <cellStyle name="Normal 3 17 2 3 2" xfId="44376" xr:uid="{00000000-0005-0000-0000-000056AD0000}"/>
    <cellStyle name="Normal 3 17 2 3 2 2" xfId="44377" xr:uid="{00000000-0005-0000-0000-000057AD0000}"/>
    <cellStyle name="Normal 3 17 2 3 3" xfId="44378" xr:uid="{00000000-0005-0000-0000-000058AD0000}"/>
    <cellStyle name="Normal 3 17 2 3 4" xfId="44379" xr:uid="{00000000-0005-0000-0000-000059AD0000}"/>
    <cellStyle name="Normal 3 17 2 4" xfId="44380" xr:uid="{00000000-0005-0000-0000-00005AAD0000}"/>
    <cellStyle name="Normal 3 17 2 4 2" xfId="44381" xr:uid="{00000000-0005-0000-0000-00005BAD0000}"/>
    <cellStyle name="Normal 3 17 2 5" xfId="44382" xr:uid="{00000000-0005-0000-0000-00005CAD0000}"/>
    <cellStyle name="Normal 3 17 2 6" xfId="44383" xr:uid="{00000000-0005-0000-0000-00005DAD0000}"/>
    <cellStyle name="Normal 3 17 3" xfId="44384" xr:uid="{00000000-0005-0000-0000-00005EAD0000}"/>
    <cellStyle name="Normal 3 17 3 2" xfId="44385" xr:uid="{00000000-0005-0000-0000-00005FAD0000}"/>
    <cellStyle name="Normal 3 17 3 2 2" xfId="44386" xr:uid="{00000000-0005-0000-0000-000060AD0000}"/>
    <cellStyle name="Normal 3 17 3 3" xfId="44387" xr:uid="{00000000-0005-0000-0000-000061AD0000}"/>
    <cellStyle name="Normal 3 17 3 4" xfId="44388" xr:uid="{00000000-0005-0000-0000-000062AD0000}"/>
    <cellStyle name="Normal 3 17 4" xfId="44389" xr:uid="{00000000-0005-0000-0000-000063AD0000}"/>
    <cellStyle name="Normal 3 17 4 2" xfId="44390" xr:uid="{00000000-0005-0000-0000-000064AD0000}"/>
    <cellStyle name="Normal 3 17 4 2 2" xfId="44391" xr:uid="{00000000-0005-0000-0000-000065AD0000}"/>
    <cellStyle name="Normal 3 17 4 3" xfId="44392" xr:uid="{00000000-0005-0000-0000-000066AD0000}"/>
    <cellStyle name="Normal 3 17 4 4" xfId="44393" xr:uid="{00000000-0005-0000-0000-000067AD0000}"/>
    <cellStyle name="Normal 3 17 5" xfId="44394" xr:uid="{00000000-0005-0000-0000-000068AD0000}"/>
    <cellStyle name="Normal 3 17 5 2" xfId="44395" xr:uid="{00000000-0005-0000-0000-000069AD0000}"/>
    <cellStyle name="Normal 3 17 6" xfId="44396" xr:uid="{00000000-0005-0000-0000-00006AAD0000}"/>
    <cellStyle name="Normal 3 17 7" xfId="44397" xr:uid="{00000000-0005-0000-0000-00006BAD0000}"/>
    <cellStyle name="Normal 3 17 8" xfId="44398" xr:uid="{00000000-0005-0000-0000-00006CAD0000}"/>
    <cellStyle name="Normal 3 18" xfId="44399" xr:uid="{00000000-0005-0000-0000-00006DAD0000}"/>
    <cellStyle name="Normal 3 18 2" xfId="44400" xr:uid="{00000000-0005-0000-0000-00006EAD0000}"/>
    <cellStyle name="Normal 3 18 2 2" xfId="44401" xr:uid="{00000000-0005-0000-0000-00006FAD0000}"/>
    <cellStyle name="Normal 3 18 2 2 2" xfId="44402" xr:uid="{00000000-0005-0000-0000-000070AD0000}"/>
    <cellStyle name="Normal 3 18 2 2 2 2" xfId="44403" xr:uid="{00000000-0005-0000-0000-000071AD0000}"/>
    <cellStyle name="Normal 3 18 2 2 3" xfId="44404" xr:uid="{00000000-0005-0000-0000-000072AD0000}"/>
    <cellStyle name="Normal 3 18 2 2 4" xfId="44405" xr:uid="{00000000-0005-0000-0000-000073AD0000}"/>
    <cellStyle name="Normal 3 18 2 3" xfId="44406" xr:uid="{00000000-0005-0000-0000-000074AD0000}"/>
    <cellStyle name="Normal 3 18 2 3 2" xfId="44407" xr:uid="{00000000-0005-0000-0000-000075AD0000}"/>
    <cellStyle name="Normal 3 18 2 3 2 2" xfId="44408" xr:uid="{00000000-0005-0000-0000-000076AD0000}"/>
    <cellStyle name="Normal 3 18 2 3 3" xfId="44409" xr:uid="{00000000-0005-0000-0000-000077AD0000}"/>
    <cellStyle name="Normal 3 18 2 3 4" xfId="44410" xr:uid="{00000000-0005-0000-0000-000078AD0000}"/>
    <cellStyle name="Normal 3 18 2 4" xfId="44411" xr:uid="{00000000-0005-0000-0000-000079AD0000}"/>
    <cellStyle name="Normal 3 18 2 4 2" xfId="44412" xr:uid="{00000000-0005-0000-0000-00007AAD0000}"/>
    <cellStyle name="Normal 3 18 2 5" xfId="44413" xr:uid="{00000000-0005-0000-0000-00007BAD0000}"/>
    <cellStyle name="Normal 3 18 2 6" xfId="44414" xr:uid="{00000000-0005-0000-0000-00007CAD0000}"/>
    <cellStyle name="Normal 3 18 3" xfId="44415" xr:uid="{00000000-0005-0000-0000-00007DAD0000}"/>
    <cellStyle name="Normal 3 18 3 2" xfId="44416" xr:uid="{00000000-0005-0000-0000-00007EAD0000}"/>
    <cellStyle name="Normal 3 18 3 2 2" xfId="44417" xr:uid="{00000000-0005-0000-0000-00007FAD0000}"/>
    <cellStyle name="Normal 3 18 3 3" xfId="44418" xr:uid="{00000000-0005-0000-0000-000080AD0000}"/>
    <cellStyle name="Normal 3 18 3 4" xfId="44419" xr:uid="{00000000-0005-0000-0000-000081AD0000}"/>
    <cellStyle name="Normal 3 18 4" xfId="44420" xr:uid="{00000000-0005-0000-0000-000082AD0000}"/>
    <cellStyle name="Normal 3 18 4 2" xfId="44421" xr:uid="{00000000-0005-0000-0000-000083AD0000}"/>
    <cellStyle name="Normal 3 18 4 2 2" xfId="44422" xr:uid="{00000000-0005-0000-0000-000084AD0000}"/>
    <cellStyle name="Normal 3 18 4 3" xfId="44423" xr:uid="{00000000-0005-0000-0000-000085AD0000}"/>
    <cellStyle name="Normal 3 18 4 4" xfId="44424" xr:uid="{00000000-0005-0000-0000-000086AD0000}"/>
    <cellStyle name="Normal 3 18 5" xfId="44425" xr:uid="{00000000-0005-0000-0000-000087AD0000}"/>
    <cellStyle name="Normal 3 18 5 2" xfId="44426" xr:uid="{00000000-0005-0000-0000-000088AD0000}"/>
    <cellStyle name="Normal 3 18 6" xfId="44427" xr:uid="{00000000-0005-0000-0000-000089AD0000}"/>
    <cellStyle name="Normal 3 18 7" xfId="44428" xr:uid="{00000000-0005-0000-0000-00008AAD0000}"/>
    <cellStyle name="Normal 3 18 8" xfId="44429" xr:uid="{00000000-0005-0000-0000-00008BAD0000}"/>
    <cellStyle name="Normal 3 19" xfId="44430" xr:uid="{00000000-0005-0000-0000-00008CAD0000}"/>
    <cellStyle name="Normal 3 19 2" xfId="44431" xr:uid="{00000000-0005-0000-0000-00008DAD0000}"/>
    <cellStyle name="Normal 3 19 2 2" xfId="44432" xr:uid="{00000000-0005-0000-0000-00008EAD0000}"/>
    <cellStyle name="Normal 3 19 2 2 2" xfId="44433" xr:uid="{00000000-0005-0000-0000-00008FAD0000}"/>
    <cellStyle name="Normal 3 19 2 2 2 2" xfId="44434" xr:uid="{00000000-0005-0000-0000-000090AD0000}"/>
    <cellStyle name="Normal 3 19 2 2 3" xfId="44435" xr:uid="{00000000-0005-0000-0000-000091AD0000}"/>
    <cellStyle name="Normal 3 19 2 2 4" xfId="44436" xr:uid="{00000000-0005-0000-0000-000092AD0000}"/>
    <cellStyle name="Normal 3 19 2 3" xfId="44437" xr:uid="{00000000-0005-0000-0000-000093AD0000}"/>
    <cellStyle name="Normal 3 19 2 3 2" xfId="44438" xr:uid="{00000000-0005-0000-0000-000094AD0000}"/>
    <cellStyle name="Normal 3 19 2 3 2 2" xfId="44439" xr:uid="{00000000-0005-0000-0000-000095AD0000}"/>
    <cellStyle name="Normal 3 19 2 3 3" xfId="44440" xr:uid="{00000000-0005-0000-0000-000096AD0000}"/>
    <cellStyle name="Normal 3 19 2 3 4" xfId="44441" xr:uid="{00000000-0005-0000-0000-000097AD0000}"/>
    <cellStyle name="Normal 3 19 2 4" xfId="44442" xr:uid="{00000000-0005-0000-0000-000098AD0000}"/>
    <cellStyle name="Normal 3 19 2 4 2" xfId="44443" xr:uid="{00000000-0005-0000-0000-000099AD0000}"/>
    <cellStyle name="Normal 3 19 2 5" xfId="44444" xr:uid="{00000000-0005-0000-0000-00009AAD0000}"/>
    <cellStyle name="Normal 3 19 2 6" xfId="44445" xr:uid="{00000000-0005-0000-0000-00009BAD0000}"/>
    <cellStyle name="Normal 3 19 3" xfId="44446" xr:uid="{00000000-0005-0000-0000-00009CAD0000}"/>
    <cellStyle name="Normal 3 19 3 2" xfId="44447" xr:uid="{00000000-0005-0000-0000-00009DAD0000}"/>
    <cellStyle name="Normal 3 19 3 2 2" xfId="44448" xr:uid="{00000000-0005-0000-0000-00009EAD0000}"/>
    <cellStyle name="Normal 3 19 3 3" xfId="44449" xr:uid="{00000000-0005-0000-0000-00009FAD0000}"/>
    <cellStyle name="Normal 3 19 3 4" xfId="44450" xr:uid="{00000000-0005-0000-0000-0000A0AD0000}"/>
    <cellStyle name="Normal 3 19 4" xfId="44451" xr:uid="{00000000-0005-0000-0000-0000A1AD0000}"/>
    <cellStyle name="Normal 3 19 4 2" xfId="44452" xr:uid="{00000000-0005-0000-0000-0000A2AD0000}"/>
    <cellStyle name="Normal 3 19 4 2 2" xfId="44453" xr:uid="{00000000-0005-0000-0000-0000A3AD0000}"/>
    <cellStyle name="Normal 3 19 4 3" xfId="44454" xr:uid="{00000000-0005-0000-0000-0000A4AD0000}"/>
    <cellStyle name="Normal 3 19 4 4" xfId="44455" xr:uid="{00000000-0005-0000-0000-0000A5AD0000}"/>
    <cellStyle name="Normal 3 19 5" xfId="44456" xr:uid="{00000000-0005-0000-0000-0000A6AD0000}"/>
    <cellStyle name="Normal 3 19 5 2" xfId="44457" xr:uid="{00000000-0005-0000-0000-0000A7AD0000}"/>
    <cellStyle name="Normal 3 19 6" xfId="44458" xr:uid="{00000000-0005-0000-0000-0000A8AD0000}"/>
    <cellStyle name="Normal 3 19 7" xfId="44459" xr:uid="{00000000-0005-0000-0000-0000A9AD0000}"/>
    <cellStyle name="Normal 3 19 8" xfId="44460" xr:uid="{00000000-0005-0000-0000-0000AAAD0000}"/>
    <cellStyle name="Normal 3 2" xfId="44461" xr:uid="{00000000-0005-0000-0000-0000ABAD0000}"/>
    <cellStyle name="Normal 3 2 10" xfId="44462" xr:uid="{00000000-0005-0000-0000-0000ACAD0000}"/>
    <cellStyle name="Normal 3 2 11" xfId="44463" xr:uid="{00000000-0005-0000-0000-0000ADAD0000}"/>
    <cellStyle name="Normal 3 2 11 2" xfId="44464" xr:uid="{00000000-0005-0000-0000-0000AEAD0000}"/>
    <cellStyle name="Normal 3 2 11 2 2" xfId="44465" xr:uid="{00000000-0005-0000-0000-0000AFAD0000}"/>
    <cellStyle name="Normal 3 2 11 3" xfId="44466" xr:uid="{00000000-0005-0000-0000-0000B0AD0000}"/>
    <cellStyle name="Normal 3 2 11 4" xfId="44467" xr:uid="{00000000-0005-0000-0000-0000B1AD0000}"/>
    <cellStyle name="Normal 3 2 12" xfId="44468" xr:uid="{00000000-0005-0000-0000-0000B2AD0000}"/>
    <cellStyle name="Normal 3 2 12 2" xfId="44469" xr:uid="{00000000-0005-0000-0000-0000B3AD0000}"/>
    <cellStyle name="Normal 3 2 12 2 2" xfId="44470" xr:uid="{00000000-0005-0000-0000-0000B4AD0000}"/>
    <cellStyle name="Normal 3 2 12 3" xfId="44471" xr:uid="{00000000-0005-0000-0000-0000B5AD0000}"/>
    <cellStyle name="Normal 3 2 12 4" xfId="44472" xr:uid="{00000000-0005-0000-0000-0000B6AD0000}"/>
    <cellStyle name="Normal 3 2 13" xfId="44473" xr:uid="{00000000-0005-0000-0000-0000B7AD0000}"/>
    <cellStyle name="Normal 3 2 13 2" xfId="44474" xr:uid="{00000000-0005-0000-0000-0000B8AD0000}"/>
    <cellStyle name="Normal 3 2 14" xfId="44475" xr:uid="{00000000-0005-0000-0000-0000B9AD0000}"/>
    <cellStyle name="Normal 3 2 15" xfId="44476" xr:uid="{00000000-0005-0000-0000-0000BAAD0000}"/>
    <cellStyle name="Normal 3 2 16" xfId="44477" xr:uid="{00000000-0005-0000-0000-0000BBAD0000}"/>
    <cellStyle name="Normal 3 2 2" xfId="44478" xr:uid="{00000000-0005-0000-0000-0000BCAD0000}"/>
    <cellStyle name="Normal 3 2 2 10" xfId="44479" xr:uid="{00000000-0005-0000-0000-0000BDAD0000}"/>
    <cellStyle name="Normal 3 2 2 10 2" xfId="44480" xr:uid="{00000000-0005-0000-0000-0000BEAD0000}"/>
    <cellStyle name="Normal 3 2 2 11" xfId="44481" xr:uid="{00000000-0005-0000-0000-0000BFAD0000}"/>
    <cellStyle name="Normal 3 2 2 12" xfId="44482" xr:uid="{00000000-0005-0000-0000-0000C0AD0000}"/>
    <cellStyle name="Normal 3 2 2 13" xfId="44483" xr:uid="{00000000-0005-0000-0000-0000C1AD0000}"/>
    <cellStyle name="Normal 3 2 2 2" xfId="44484" xr:uid="{00000000-0005-0000-0000-0000C2AD0000}"/>
    <cellStyle name="Normal 3 2 2 2 10" xfId="44485" xr:uid="{00000000-0005-0000-0000-0000C3AD0000}"/>
    <cellStyle name="Normal 3 2 2 2 2" xfId="44486" xr:uid="{00000000-0005-0000-0000-0000C4AD0000}"/>
    <cellStyle name="Normal 3 2 2 2 2 2" xfId="44487" xr:uid="{00000000-0005-0000-0000-0000C5AD0000}"/>
    <cellStyle name="Normal 3 2 2 2 2 2 2" xfId="44488" xr:uid="{00000000-0005-0000-0000-0000C6AD0000}"/>
    <cellStyle name="Normal 3 2 2 2 2 2 2 2" xfId="44489" xr:uid="{00000000-0005-0000-0000-0000C7AD0000}"/>
    <cellStyle name="Normal 3 2 2 2 2 2 2 2 2" xfId="44490" xr:uid="{00000000-0005-0000-0000-0000C8AD0000}"/>
    <cellStyle name="Normal 3 2 2 2 2 2 2 3" xfId="44491" xr:uid="{00000000-0005-0000-0000-0000C9AD0000}"/>
    <cellStyle name="Normal 3 2 2 2 2 2 2 4" xfId="44492" xr:uid="{00000000-0005-0000-0000-0000CAAD0000}"/>
    <cellStyle name="Normal 3 2 2 2 2 2 3" xfId="44493" xr:uid="{00000000-0005-0000-0000-0000CBAD0000}"/>
    <cellStyle name="Normal 3 2 2 2 2 2 3 2" xfId="44494" xr:uid="{00000000-0005-0000-0000-0000CCAD0000}"/>
    <cellStyle name="Normal 3 2 2 2 2 2 3 2 2" xfId="44495" xr:uid="{00000000-0005-0000-0000-0000CDAD0000}"/>
    <cellStyle name="Normal 3 2 2 2 2 2 3 3" xfId="44496" xr:uid="{00000000-0005-0000-0000-0000CEAD0000}"/>
    <cellStyle name="Normal 3 2 2 2 2 2 3 4" xfId="44497" xr:uid="{00000000-0005-0000-0000-0000CFAD0000}"/>
    <cellStyle name="Normal 3 2 2 2 2 2 4" xfId="44498" xr:uid="{00000000-0005-0000-0000-0000D0AD0000}"/>
    <cellStyle name="Normal 3 2 2 2 2 2 4 2" xfId="44499" xr:uid="{00000000-0005-0000-0000-0000D1AD0000}"/>
    <cellStyle name="Normal 3 2 2 2 2 2 5" xfId="44500" xr:uid="{00000000-0005-0000-0000-0000D2AD0000}"/>
    <cellStyle name="Normal 3 2 2 2 2 2 6" xfId="44501" xr:uid="{00000000-0005-0000-0000-0000D3AD0000}"/>
    <cellStyle name="Normal 3 2 2 2 2 3" xfId="44502" xr:uid="{00000000-0005-0000-0000-0000D4AD0000}"/>
    <cellStyle name="Normal 3 2 2 2 2 3 2" xfId="44503" xr:uid="{00000000-0005-0000-0000-0000D5AD0000}"/>
    <cellStyle name="Normal 3 2 2 2 2 3 2 2" xfId="44504" xr:uid="{00000000-0005-0000-0000-0000D6AD0000}"/>
    <cellStyle name="Normal 3 2 2 2 2 3 3" xfId="44505" xr:uid="{00000000-0005-0000-0000-0000D7AD0000}"/>
    <cellStyle name="Normal 3 2 2 2 2 3 4" xfId="44506" xr:uid="{00000000-0005-0000-0000-0000D8AD0000}"/>
    <cellStyle name="Normal 3 2 2 2 2 4" xfId="44507" xr:uid="{00000000-0005-0000-0000-0000D9AD0000}"/>
    <cellStyle name="Normal 3 2 2 2 2 4 2" xfId="44508" xr:uid="{00000000-0005-0000-0000-0000DAAD0000}"/>
    <cellStyle name="Normal 3 2 2 2 2 4 2 2" xfId="44509" xr:uid="{00000000-0005-0000-0000-0000DBAD0000}"/>
    <cellStyle name="Normal 3 2 2 2 2 4 3" xfId="44510" xr:uid="{00000000-0005-0000-0000-0000DCAD0000}"/>
    <cellStyle name="Normal 3 2 2 2 2 4 4" xfId="44511" xr:uid="{00000000-0005-0000-0000-0000DDAD0000}"/>
    <cellStyle name="Normal 3 2 2 2 2 5" xfId="44512" xr:uid="{00000000-0005-0000-0000-0000DEAD0000}"/>
    <cellStyle name="Normal 3 2 2 2 2 5 2" xfId="44513" xr:uid="{00000000-0005-0000-0000-0000DFAD0000}"/>
    <cellStyle name="Normal 3 2 2 2 2 6" xfId="44514" xr:uid="{00000000-0005-0000-0000-0000E0AD0000}"/>
    <cellStyle name="Normal 3 2 2 2 2 7" xfId="44515" xr:uid="{00000000-0005-0000-0000-0000E1AD0000}"/>
    <cellStyle name="Normal 3 2 2 2 3" xfId="44516" xr:uid="{00000000-0005-0000-0000-0000E2AD0000}"/>
    <cellStyle name="Normal 3 2 2 2 3 2" xfId="44517" xr:uid="{00000000-0005-0000-0000-0000E3AD0000}"/>
    <cellStyle name="Normal 3 2 2 2 3 2 2" xfId="44518" xr:uid="{00000000-0005-0000-0000-0000E4AD0000}"/>
    <cellStyle name="Normal 3 2 2 2 3 2 2 2" xfId="44519" xr:uid="{00000000-0005-0000-0000-0000E5AD0000}"/>
    <cellStyle name="Normal 3 2 2 2 3 2 3" xfId="44520" xr:uid="{00000000-0005-0000-0000-0000E6AD0000}"/>
    <cellStyle name="Normal 3 2 2 2 3 2 4" xfId="44521" xr:uid="{00000000-0005-0000-0000-0000E7AD0000}"/>
    <cellStyle name="Normal 3 2 2 2 3 3" xfId="44522" xr:uid="{00000000-0005-0000-0000-0000E8AD0000}"/>
    <cellStyle name="Normal 3 2 2 2 3 3 2" xfId="44523" xr:uid="{00000000-0005-0000-0000-0000E9AD0000}"/>
    <cellStyle name="Normal 3 2 2 2 3 3 2 2" xfId="44524" xr:uid="{00000000-0005-0000-0000-0000EAAD0000}"/>
    <cellStyle name="Normal 3 2 2 2 3 3 3" xfId="44525" xr:uid="{00000000-0005-0000-0000-0000EBAD0000}"/>
    <cellStyle name="Normal 3 2 2 2 3 3 4" xfId="44526" xr:uid="{00000000-0005-0000-0000-0000ECAD0000}"/>
    <cellStyle name="Normal 3 2 2 2 3 4" xfId="44527" xr:uid="{00000000-0005-0000-0000-0000EDAD0000}"/>
    <cellStyle name="Normal 3 2 2 2 3 4 2" xfId="44528" xr:uid="{00000000-0005-0000-0000-0000EEAD0000}"/>
    <cellStyle name="Normal 3 2 2 2 3 5" xfId="44529" xr:uid="{00000000-0005-0000-0000-0000EFAD0000}"/>
    <cellStyle name="Normal 3 2 2 2 3 6" xfId="44530" xr:uid="{00000000-0005-0000-0000-0000F0AD0000}"/>
    <cellStyle name="Normal 3 2 2 2 4" xfId="44531" xr:uid="{00000000-0005-0000-0000-0000F1AD0000}"/>
    <cellStyle name="Normal 3 2 2 2 4 2" xfId="44532" xr:uid="{00000000-0005-0000-0000-0000F2AD0000}"/>
    <cellStyle name="Normal 3 2 2 2 4 2 2" xfId="44533" xr:uid="{00000000-0005-0000-0000-0000F3AD0000}"/>
    <cellStyle name="Normal 3 2 2 2 4 2 2 2" xfId="44534" xr:uid="{00000000-0005-0000-0000-0000F4AD0000}"/>
    <cellStyle name="Normal 3 2 2 2 4 2 3" xfId="44535" xr:uid="{00000000-0005-0000-0000-0000F5AD0000}"/>
    <cellStyle name="Normal 3 2 2 2 4 2 4" xfId="44536" xr:uid="{00000000-0005-0000-0000-0000F6AD0000}"/>
    <cellStyle name="Normal 3 2 2 2 4 3" xfId="44537" xr:uid="{00000000-0005-0000-0000-0000F7AD0000}"/>
    <cellStyle name="Normal 3 2 2 2 4 3 2" xfId="44538" xr:uid="{00000000-0005-0000-0000-0000F8AD0000}"/>
    <cellStyle name="Normal 3 2 2 2 4 3 2 2" xfId="44539" xr:uid="{00000000-0005-0000-0000-0000F9AD0000}"/>
    <cellStyle name="Normal 3 2 2 2 4 3 3" xfId="44540" xr:uid="{00000000-0005-0000-0000-0000FAAD0000}"/>
    <cellStyle name="Normal 3 2 2 2 4 3 4" xfId="44541" xr:uid="{00000000-0005-0000-0000-0000FBAD0000}"/>
    <cellStyle name="Normal 3 2 2 2 4 4" xfId="44542" xr:uid="{00000000-0005-0000-0000-0000FCAD0000}"/>
    <cellStyle name="Normal 3 2 2 2 4 4 2" xfId="44543" xr:uid="{00000000-0005-0000-0000-0000FDAD0000}"/>
    <cellStyle name="Normal 3 2 2 2 4 5" xfId="44544" xr:uid="{00000000-0005-0000-0000-0000FEAD0000}"/>
    <cellStyle name="Normal 3 2 2 2 4 6" xfId="44545" xr:uid="{00000000-0005-0000-0000-0000FFAD0000}"/>
    <cellStyle name="Normal 3 2 2 2 5" xfId="44546" xr:uid="{00000000-0005-0000-0000-000000AE0000}"/>
    <cellStyle name="Normal 3 2 2 2 5 2" xfId="44547" xr:uid="{00000000-0005-0000-0000-000001AE0000}"/>
    <cellStyle name="Normal 3 2 2 2 5 2 2" xfId="44548" xr:uid="{00000000-0005-0000-0000-000002AE0000}"/>
    <cellStyle name="Normal 3 2 2 2 5 3" xfId="44549" xr:uid="{00000000-0005-0000-0000-000003AE0000}"/>
    <cellStyle name="Normal 3 2 2 2 5 4" xfId="44550" xr:uid="{00000000-0005-0000-0000-000004AE0000}"/>
    <cellStyle name="Normal 3 2 2 2 6" xfId="44551" xr:uid="{00000000-0005-0000-0000-000005AE0000}"/>
    <cellStyle name="Normal 3 2 2 2 6 2" xfId="44552" xr:uid="{00000000-0005-0000-0000-000006AE0000}"/>
    <cellStyle name="Normal 3 2 2 2 6 2 2" xfId="44553" xr:uid="{00000000-0005-0000-0000-000007AE0000}"/>
    <cellStyle name="Normal 3 2 2 2 6 3" xfId="44554" xr:uid="{00000000-0005-0000-0000-000008AE0000}"/>
    <cellStyle name="Normal 3 2 2 2 6 4" xfId="44555" xr:uid="{00000000-0005-0000-0000-000009AE0000}"/>
    <cellStyle name="Normal 3 2 2 2 7" xfId="44556" xr:uid="{00000000-0005-0000-0000-00000AAE0000}"/>
    <cellStyle name="Normal 3 2 2 2 7 2" xfId="44557" xr:uid="{00000000-0005-0000-0000-00000BAE0000}"/>
    <cellStyle name="Normal 3 2 2 2 8" xfId="44558" xr:uid="{00000000-0005-0000-0000-00000CAE0000}"/>
    <cellStyle name="Normal 3 2 2 2 9" xfId="44559" xr:uid="{00000000-0005-0000-0000-00000DAE0000}"/>
    <cellStyle name="Normal 3 2 2 3" xfId="44560" xr:uid="{00000000-0005-0000-0000-00000EAE0000}"/>
    <cellStyle name="Normal 3 2 2 3 2" xfId="44561" xr:uid="{00000000-0005-0000-0000-00000FAE0000}"/>
    <cellStyle name="Normal 3 2 2 3 2 2" xfId="44562" xr:uid="{00000000-0005-0000-0000-000010AE0000}"/>
    <cellStyle name="Normal 3 2 2 3 2 2 2" xfId="44563" xr:uid="{00000000-0005-0000-0000-000011AE0000}"/>
    <cellStyle name="Normal 3 2 2 3 2 2 2 2" xfId="44564" xr:uid="{00000000-0005-0000-0000-000012AE0000}"/>
    <cellStyle name="Normal 3 2 2 3 2 2 3" xfId="44565" xr:uid="{00000000-0005-0000-0000-000013AE0000}"/>
    <cellStyle name="Normal 3 2 2 3 2 2 4" xfId="44566" xr:uid="{00000000-0005-0000-0000-000014AE0000}"/>
    <cellStyle name="Normal 3 2 2 3 2 3" xfId="44567" xr:uid="{00000000-0005-0000-0000-000015AE0000}"/>
    <cellStyle name="Normal 3 2 2 3 2 3 2" xfId="44568" xr:uid="{00000000-0005-0000-0000-000016AE0000}"/>
    <cellStyle name="Normal 3 2 2 3 2 3 2 2" xfId="44569" xr:uid="{00000000-0005-0000-0000-000017AE0000}"/>
    <cellStyle name="Normal 3 2 2 3 2 3 3" xfId="44570" xr:uid="{00000000-0005-0000-0000-000018AE0000}"/>
    <cellStyle name="Normal 3 2 2 3 2 3 4" xfId="44571" xr:uid="{00000000-0005-0000-0000-000019AE0000}"/>
    <cellStyle name="Normal 3 2 2 3 2 4" xfId="44572" xr:uid="{00000000-0005-0000-0000-00001AAE0000}"/>
    <cellStyle name="Normal 3 2 2 3 2 4 2" xfId="44573" xr:uid="{00000000-0005-0000-0000-00001BAE0000}"/>
    <cellStyle name="Normal 3 2 2 3 2 5" xfId="44574" xr:uid="{00000000-0005-0000-0000-00001CAE0000}"/>
    <cellStyle name="Normal 3 2 2 3 2 6" xfId="44575" xr:uid="{00000000-0005-0000-0000-00001DAE0000}"/>
    <cellStyle name="Normal 3 2 2 3 3" xfId="44576" xr:uid="{00000000-0005-0000-0000-00001EAE0000}"/>
    <cellStyle name="Normal 3 2 2 3 3 2" xfId="44577" xr:uid="{00000000-0005-0000-0000-00001FAE0000}"/>
    <cellStyle name="Normal 3 2 2 3 3 2 2" xfId="44578" xr:uid="{00000000-0005-0000-0000-000020AE0000}"/>
    <cellStyle name="Normal 3 2 2 3 3 2 2 2" xfId="44579" xr:uid="{00000000-0005-0000-0000-000021AE0000}"/>
    <cellStyle name="Normal 3 2 2 3 3 2 3" xfId="44580" xr:uid="{00000000-0005-0000-0000-000022AE0000}"/>
    <cellStyle name="Normal 3 2 2 3 3 2 4" xfId="44581" xr:uid="{00000000-0005-0000-0000-000023AE0000}"/>
    <cellStyle name="Normal 3 2 2 3 3 3" xfId="44582" xr:uid="{00000000-0005-0000-0000-000024AE0000}"/>
    <cellStyle name="Normal 3 2 2 3 3 3 2" xfId="44583" xr:uid="{00000000-0005-0000-0000-000025AE0000}"/>
    <cellStyle name="Normal 3 2 2 3 3 3 2 2" xfId="44584" xr:uid="{00000000-0005-0000-0000-000026AE0000}"/>
    <cellStyle name="Normal 3 2 2 3 3 3 3" xfId="44585" xr:uid="{00000000-0005-0000-0000-000027AE0000}"/>
    <cellStyle name="Normal 3 2 2 3 3 3 4" xfId="44586" xr:uid="{00000000-0005-0000-0000-000028AE0000}"/>
    <cellStyle name="Normal 3 2 2 3 3 4" xfId="44587" xr:uid="{00000000-0005-0000-0000-000029AE0000}"/>
    <cellStyle name="Normal 3 2 2 3 3 4 2" xfId="44588" xr:uid="{00000000-0005-0000-0000-00002AAE0000}"/>
    <cellStyle name="Normal 3 2 2 3 3 5" xfId="44589" xr:uid="{00000000-0005-0000-0000-00002BAE0000}"/>
    <cellStyle name="Normal 3 2 2 3 3 6" xfId="44590" xr:uid="{00000000-0005-0000-0000-00002CAE0000}"/>
    <cellStyle name="Normal 3 2 2 3 4" xfId="44591" xr:uid="{00000000-0005-0000-0000-00002DAE0000}"/>
    <cellStyle name="Normal 3 2 2 3 4 2" xfId="44592" xr:uid="{00000000-0005-0000-0000-00002EAE0000}"/>
    <cellStyle name="Normal 3 2 2 3 4 2 2" xfId="44593" xr:uid="{00000000-0005-0000-0000-00002FAE0000}"/>
    <cellStyle name="Normal 3 2 2 3 4 3" xfId="44594" xr:uid="{00000000-0005-0000-0000-000030AE0000}"/>
    <cellStyle name="Normal 3 2 2 3 4 4" xfId="44595" xr:uid="{00000000-0005-0000-0000-000031AE0000}"/>
    <cellStyle name="Normal 3 2 2 3 5" xfId="44596" xr:uid="{00000000-0005-0000-0000-000032AE0000}"/>
    <cellStyle name="Normal 3 2 2 3 5 2" xfId="44597" xr:uid="{00000000-0005-0000-0000-000033AE0000}"/>
    <cellStyle name="Normal 3 2 2 3 5 2 2" xfId="44598" xr:uid="{00000000-0005-0000-0000-000034AE0000}"/>
    <cellStyle name="Normal 3 2 2 3 5 3" xfId="44599" xr:uid="{00000000-0005-0000-0000-000035AE0000}"/>
    <cellStyle name="Normal 3 2 2 3 5 4" xfId="44600" xr:uid="{00000000-0005-0000-0000-000036AE0000}"/>
    <cellStyle name="Normal 3 2 2 3 6" xfId="44601" xr:uid="{00000000-0005-0000-0000-000037AE0000}"/>
    <cellStyle name="Normal 3 2 2 3 6 2" xfId="44602" xr:uid="{00000000-0005-0000-0000-000038AE0000}"/>
    <cellStyle name="Normal 3 2 2 3 7" xfId="44603" xr:uid="{00000000-0005-0000-0000-000039AE0000}"/>
    <cellStyle name="Normal 3 2 2 3 8" xfId="44604" xr:uid="{00000000-0005-0000-0000-00003AAE0000}"/>
    <cellStyle name="Normal 3 2 2 4" xfId="44605" xr:uid="{00000000-0005-0000-0000-00003BAE0000}"/>
    <cellStyle name="Normal 3 2 2 4 2" xfId="44606" xr:uid="{00000000-0005-0000-0000-00003CAE0000}"/>
    <cellStyle name="Normal 3 2 2 4 2 2" xfId="44607" xr:uid="{00000000-0005-0000-0000-00003DAE0000}"/>
    <cellStyle name="Normal 3 2 2 4 2 2 2" xfId="44608" xr:uid="{00000000-0005-0000-0000-00003EAE0000}"/>
    <cellStyle name="Normal 3 2 2 4 2 2 2 2" xfId="44609" xr:uid="{00000000-0005-0000-0000-00003FAE0000}"/>
    <cellStyle name="Normal 3 2 2 4 2 2 3" xfId="44610" xr:uid="{00000000-0005-0000-0000-000040AE0000}"/>
    <cellStyle name="Normal 3 2 2 4 2 2 4" xfId="44611" xr:uid="{00000000-0005-0000-0000-000041AE0000}"/>
    <cellStyle name="Normal 3 2 2 4 2 3" xfId="44612" xr:uid="{00000000-0005-0000-0000-000042AE0000}"/>
    <cellStyle name="Normal 3 2 2 4 2 3 2" xfId="44613" xr:uid="{00000000-0005-0000-0000-000043AE0000}"/>
    <cellStyle name="Normal 3 2 2 4 2 3 2 2" xfId="44614" xr:uid="{00000000-0005-0000-0000-000044AE0000}"/>
    <cellStyle name="Normal 3 2 2 4 2 3 3" xfId="44615" xr:uid="{00000000-0005-0000-0000-000045AE0000}"/>
    <cellStyle name="Normal 3 2 2 4 2 3 4" xfId="44616" xr:uid="{00000000-0005-0000-0000-000046AE0000}"/>
    <cellStyle name="Normal 3 2 2 4 2 4" xfId="44617" xr:uid="{00000000-0005-0000-0000-000047AE0000}"/>
    <cellStyle name="Normal 3 2 2 4 2 4 2" xfId="44618" xr:uid="{00000000-0005-0000-0000-000048AE0000}"/>
    <cellStyle name="Normal 3 2 2 4 2 5" xfId="44619" xr:uid="{00000000-0005-0000-0000-000049AE0000}"/>
    <cellStyle name="Normal 3 2 2 4 2 6" xfId="44620" xr:uid="{00000000-0005-0000-0000-00004AAE0000}"/>
    <cellStyle name="Normal 3 2 2 4 3" xfId="44621" xr:uid="{00000000-0005-0000-0000-00004BAE0000}"/>
    <cellStyle name="Normal 3 2 2 5" xfId="44622" xr:uid="{00000000-0005-0000-0000-00004CAE0000}"/>
    <cellStyle name="Normal 3 2 2 5 2" xfId="44623" xr:uid="{00000000-0005-0000-0000-00004DAE0000}"/>
    <cellStyle name="Normal 3 2 2 5 2 2" xfId="44624" xr:uid="{00000000-0005-0000-0000-00004EAE0000}"/>
    <cellStyle name="Normal 3 2 2 5 2 2 2" xfId="44625" xr:uid="{00000000-0005-0000-0000-00004FAE0000}"/>
    <cellStyle name="Normal 3 2 2 5 2 3" xfId="44626" xr:uid="{00000000-0005-0000-0000-000050AE0000}"/>
    <cellStyle name="Normal 3 2 2 5 2 4" xfId="44627" xr:uid="{00000000-0005-0000-0000-000051AE0000}"/>
    <cellStyle name="Normal 3 2 2 5 3" xfId="44628" xr:uid="{00000000-0005-0000-0000-000052AE0000}"/>
    <cellStyle name="Normal 3 2 2 5 3 2" xfId="44629" xr:uid="{00000000-0005-0000-0000-000053AE0000}"/>
    <cellStyle name="Normal 3 2 2 5 3 2 2" xfId="44630" xr:uid="{00000000-0005-0000-0000-000054AE0000}"/>
    <cellStyle name="Normal 3 2 2 5 3 3" xfId="44631" xr:uid="{00000000-0005-0000-0000-000055AE0000}"/>
    <cellStyle name="Normal 3 2 2 5 3 4" xfId="44632" xr:uid="{00000000-0005-0000-0000-000056AE0000}"/>
    <cellStyle name="Normal 3 2 2 5 4" xfId="44633" xr:uid="{00000000-0005-0000-0000-000057AE0000}"/>
    <cellStyle name="Normal 3 2 2 5 4 2" xfId="44634" xr:uid="{00000000-0005-0000-0000-000058AE0000}"/>
    <cellStyle name="Normal 3 2 2 5 5" xfId="44635" xr:uid="{00000000-0005-0000-0000-000059AE0000}"/>
    <cellStyle name="Normal 3 2 2 5 6" xfId="44636" xr:uid="{00000000-0005-0000-0000-00005AAE0000}"/>
    <cellStyle name="Normal 3 2 2 6" xfId="44637" xr:uid="{00000000-0005-0000-0000-00005BAE0000}"/>
    <cellStyle name="Normal 3 2 2 6 2" xfId="44638" xr:uid="{00000000-0005-0000-0000-00005CAE0000}"/>
    <cellStyle name="Normal 3 2 2 6 2 2" xfId="44639" xr:uid="{00000000-0005-0000-0000-00005DAE0000}"/>
    <cellStyle name="Normal 3 2 2 6 2 2 2" xfId="44640" xr:uid="{00000000-0005-0000-0000-00005EAE0000}"/>
    <cellStyle name="Normal 3 2 2 6 2 3" xfId="44641" xr:uid="{00000000-0005-0000-0000-00005FAE0000}"/>
    <cellStyle name="Normal 3 2 2 6 2 4" xfId="44642" xr:uid="{00000000-0005-0000-0000-000060AE0000}"/>
    <cellStyle name="Normal 3 2 2 6 3" xfId="44643" xr:uid="{00000000-0005-0000-0000-000061AE0000}"/>
    <cellStyle name="Normal 3 2 2 6 3 2" xfId="44644" xr:uid="{00000000-0005-0000-0000-000062AE0000}"/>
    <cellStyle name="Normal 3 2 2 6 3 2 2" xfId="44645" xr:uid="{00000000-0005-0000-0000-000063AE0000}"/>
    <cellStyle name="Normal 3 2 2 6 3 3" xfId="44646" xr:uid="{00000000-0005-0000-0000-000064AE0000}"/>
    <cellStyle name="Normal 3 2 2 6 3 4" xfId="44647" xr:uid="{00000000-0005-0000-0000-000065AE0000}"/>
    <cellStyle name="Normal 3 2 2 6 4" xfId="44648" xr:uid="{00000000-0005-0000-0000-000066AE0000}"/>
    <cellStyle name="Normal 3 2 2 6 4 2" xfId="44649" xr:uid="{00000000-0005-0000-0000-000067AE0000}"/>
    <cellStyle name="Normal 3 2 2 6 5" xfId="44650" xr:uid="{00000000-0005-0000-0000-000068AE0000}"/>
    <cellStyle name="Normal 3 2 2 6 6" xfId="44651" xr:uid="{00000000-0005-0000-0000-000069AE0000}"/>
    <cellStyle name="Normal 3 2 2 7" xfId="44652" xr:uid="{00000000-0005-0000-0000-00006AAE0000}"/>
    <cellStyle name="Normal 3 2 2 7 2" xfId="44653" xr:uid="{00000000-0005-0000-0000-00006BAE0000}"/>
    <cellStyle name="Normal 3 2 2 7 2 2" xfId="44654" xr:uid="{00000000-0005-0000-0000-00006CAE0000}"/>
    <cellStyle name="Normal 3 2 2 7 2 2 2" xfId="44655" xr:uid="{00000000-0005-0000-0000-00006DAE0000}"/>
    <cellStyle name="Normal 3 2 2 7 2 3" xfId="44656" xr:uid="{00000000-0005-0000-0000-00006EAE0000}"/>
    <cellStyle name="Normal 3 2 2 7 2 4" xfId="44657" xr:uid="{00000000-0005-0000-0000-00006FAE0000}"/>
    <cellStyle name="Normal 3 2 2 7 3" xfId="44658" xr:uid="{00000000-0005-0000-0000-000070AE0000}"/>
    <cellStyle name="Normal 3 2 2 7 3 2" xfId="44659" xr:uid="{00000000-0005-0000-0000-000071AE0000}"/>
    <cellStyle name="Normal 3 2 2 7 3 2 2" xfId="44660" xr:uid="{00000000-0005-0000-0000-000072AE0000}"/>
    <cellStyle name="Normal 3 2 2 7 3 3" xfId="44661" xr:uid="{00000000-0005-0000-0000-000073AE0000}"/>
    <cellStyle name="Normal 3 2 2 7 3 4" xfId="44662" xr:uid="{00000000-0005-0000-0000-000074AE0000}"/>
    <cellStyle name="Normal 3 2 2 7 4" xfId="44663" xr:uid="{00000000-0005-0000-0000-000075AE0000}"/>
    <cellStyle name="Normal 3 2 2 7 4 2" xfId="44664" xr:uid="{00000000-0005-0000-0000-000076AE0000}"/>
    <cellStyle name="Normal 3 2 2 7 5" xfId="44665" xr:uid="{00000000-0005-0000-0000-000077AE0000}"/>
    <cellStyle name="Normal 3 2 2 7 6" xfId="44666" xr:uid="{00000000-0005-0000-0000-000078AE0000}"/>
    <cellStyle name="Normal 3 2 2 8" xfId="44667" xr:uid="{00000000-0005-0000-0000-000079AE0000}"/>
    <cellStyle name="Normal 3 2 2 8 2" xfId="44668" xr:uid="{00000000-0005-0000-0000-00007AAE0000}"/>
    <cellStyle name="Normal 3 2 2 8 2 2" xfId="44669" xr:uid="{00000000-0005-0000-0000-00007BAE0000}"/>
    <cellStyle name="Normal 3 2 2 8 3" xfId="44670" xr:uid="{00000000-0005-0000-0000-00007CAE0000}"/>
    <cellStyle name="Normal 3 2 2 8 4" xfId="44671" xr:uid="{00000000-0005-0000-0000-00007DAE0000}"/>
    <cellStyle name="Normal 3 2 2 9" xfId="44672" xr:uid="{00000000-0005-0000-0000-00007EAE0000}"/>
    <cellStyle name="Normal 3 2 2 9 2" xfId="44673" xr:uid="{00000000-0005-0000-0000-00007FAE0000}"/>
    <cellStyle name="Normal 3 2 2 9 2 2" xfId="44674" xr:uid="{00000000-0005-0000-0000-000080AE0000}"/>
    <cellStyle name="Normal 3 2 2 9 3" xfId="44675" xr:uid="{00000000-0005-0000-0000-000081AE0000}"/>
    <cellStyle name="Normal 3 2 2 9 4" xfId="44676" xr:uid="{00000000-0005-0000-0000-000082AE0000}"/>
    <cellStyle name="Normal 3 2 2_8760 to TOD Calc_Template" xfId="44677" xr:uid="{00000000-0005-0000-0000-000083AE0000}"/>
    <cellStyle name="Normal 3 2 3" xfId="44678" xr:uid="{00000000-0005-0000-0000-000084AE0000}"/>
    <cellStyle name="Normal 3 2 3 10" xfId="44679" xr:uid="{00000000-0005-0000-0000-000085AE0000}"/>
    <cellStyle name="Normal 3 2 3 2" xfId="44680" xr:uid="{00000000-0005-0000-0000-000086AE0000}"/>
    <cellStyle name="Normal 3 2 3 2 2" xfId="44681" xr:uid="{00000000-0005-0000-0000-000087AE0000}"/>
    <cellStyle name="Normal 3 2 3 2 2 2" xfId="44682" xr:uid="{00000000-0005-0000-0000-000088AE0000}"/>
    <cellStyle name="Normal 3 2 3 2 2 2 2" xfId="44683" xr:uid="{00000000-0005-0000-0000-000089AE0000}"/>
    <cellStyle name="Normal 3 2 3 2 2 2 2 2" xfId="44684" xr:uid="{00000000-0005-0000-0000-00008AAE0000}"/>
    <cellStyle name="Normal 3 2 3 2 2 2 3" xfId="44685" xr:uid="{00000000-0005-0000-0000-00008BAE0000}"/>
    <cellStyle name="Normal 3 2 3 2 2 2 4" xfId="44686" xr:uid="{00000000-0005-0000-0000-00008CAE0000}"/>
    <cellStyle name="Normal 3 2 3 2 2 3" xfId="44687" xr:uid="{00000000-0005-0000-0000-00008DAE0000}"/>
    <cellStyle name="Normal 3 2 3 2 2 3 2" xfId="44688" xr:uid="{00000000-0005-0000-0000-00008EAE0000}"/>
    <cellStyle name="Normal 3 2 3 2 2 3 2 2" xfId="44689" xr:uid="{00000000-0005-0000-0000-00008FAE0000}"/>
    <cellStyle name="Normal 3 2 3 2 2 3 3" xfId="44690" xr:uid="{00000000-0005-0000-0000-000090AE0000}"/>
    <cellStyle name="Normal 3 2 3 2 2 3 4" xfId="44691" xr:uid="{00000000-0005-0000-0000-000091AE0000}"/>
    <cellStyle name="Normal 3 2 3 2 2 4" xfId="44692" xr:uid="{00000000-0005-0000-0000-000092AE0000}"/>
    <cellStyle name="Normal 3 2 3 2 2 4 2" xfId="44693" xr:uid="{00000000-0005-0000-0000-000093AE0000}"/>
    <cellStyle name="Normal 3 2 3 2 2 5" xfId="44694" xr:uid="{00000000-0005-0000-0000-000094AE0000}"/>
    <cellStyle name="Normal 3 2 3 2 2 6" xfId="44695" xr:uid="{00000000-0005-0000-0000-000095AE0000}"/>
    <cellStyle name="Normal 3 2 3 2 2 7" xfId="44696" xr:uid="{00000000-0005-0000-0000-000096AE0000}"/>
    <cellStyle name="Normal 3 2 3 2 3" xfId="44697" xr:uid="{00000000-0005-0000-0000-000097AE0000}"/>
    <cellStyle name="Normal 3 2 3 2 3 2" xfId="44698" xr:uid="{00000000-0005-0000-0000-000098AE0000}"/>
    <cellStyle name="Normal 3 2 3 2 3 2 2" xfId="44699" xr:uid="{00000000-0005-0000-0000-000099AE0000}"/>
    <cellStyle name="Normal 3 2 3 2 3 3" xfId="44700" xr:uid="{00000000-0005-0000-0000-00009AAE0000}"/>
    <cellStyle name="Normal 3 2 3 2 3 4" xfId="44701" xr:uid="{00000000-0005-0000-0000-00009BAE0000}"/>
    <cellStyle name="Normal 3 2 3 2 3 5" xfId="44702" xr:uid="{00000000-0005-0000-0000-00009CAE0000}"/>
    <cellStyle name="Normal 3 2 3 2 4" xfId="44703" xr:uid="{00000000-0005-0000-0000-00009DAE0000}"/>
    <cellStyle name="Normal 3 2 3 2 4 2" xfId="44704" xr:uid="{00000000-0005-0000-0000-00009EAE0000}"/>
    <cellStyle name="Normal 3 2 3 2 4 2 2" xfId="44705" xr:uid="{00000000-0005-0000-0000-00009FAE0000}"/>
    <cellStyle name="Normal 3 2 3 2 4 3" xfId="44706" xr:uid="{00000000-0005-0000-0000-0000A0AE0000}"/>
    <cellStyle name="Normal 3 2 3 2 4 4" xfId="44707" xr:uid="{00000000-0005-0000-0000-0000A1AE0000}"/>
    <cellStyle name="Normal 3 2 3 2 5" xfId="44708" xr:uid="{00000000-0005-0000-0000-0000A2AE0000}"/>
    <cellStyle name="Normal 3 2 3 2 5 2" xfId="44709" xr:uid="{00000000-0005-0000-0000-0000A3AE0000}"/>
    <cellStyle name="Normal 3 2 3 2 6" xfId="44710" xr:uid="{00000000-0005-0000-0000-0000A4AE0000}"/>
    <cellStyle name="Normal 3 2 3 2 7" xfId="44711" xr:uid="{00000000-0005-0000-0000-0000A5AE0000}"/>
    <cellStyle name="Normal 3 2 3 2 8" xfId="44712" xr:uid="{00000000-0005-0000-0000-0000A6AE0000}"/>
    <cellStyle name="Normal 3 2 3 2_212990" xfId="44713" xr:uid="{00000000-0005-0000-0000-0000A7AE0000}"/>
    <cellStyle name="Normal 3 2 3 3" xfId="44714" xr:uid="{00000000-0005-0000-0000-0000A8AE0000}"/>
    <cellStyle name="Normal 3 2 3 3 2" xfId="44715" xr:uid="{00000000-0005-0000-0000-0000A9AE0000}"/>
    <cellStyle name="Normal 3 2 3 3 2 2" xfId="44716" xr:uid="{00000000-0005-0000-0000-0000AAAE0000}"/>
    <cellStyle name="Normal 3 2 3 3 2 2 2" xfId="44717" xr:uid="{00000000-0005-0000-0000-0000ABAE0000}"/>
    <cellStyle name="Normal 3 2 3 3 2 3" xfId="44718" xr:uid="{00000000-0005-0000-0000-0000ACAE0000}"/>
    <cellStyle name="Normal 3 2 3 3 2 4" xfId="44719" xr:uid="{00000000-0005-0000-0000-0000ADAE0000}"/>
    <cellStyle name="Normal 3 2 3 3 3" xfId="44720" xr:uid="{00000000-0005-0000-0000-0000AEAE0000}"/>
    <cellStyle name="Normal 3 2 3 3 3 2" xfId="44721" xr:uid="{00000000-0005-0000-0000-0000AFAE0000}"/>
    <cellStyle name="Normal 3 2 3 3 3 2 2" xfId="44722" xr:uid="{00000000-0005-0000-0000-0000B0AE0000}"/>
    <cellStyle name="Normal 3 2 3 3 3 3" xfId="44723" xr:uid="{00000000-0005-0000-0000-0000B1AE0000}"/>
    <cellStyle name="Normal 3 2 3 3 3 4" xfId="44724" xr:uid="{00000000-0005-0000-0000-0000B2AE0000}"/>
    <cellStyle name="Normal 3 2 3 3 4" xfId="44725" xr:uid="{00000000-0005-0000-0000-0000B3AE0000}"/>
    <cellStyle name="Normal 3 2 3 3 4 2" xfId="44726" xr:uid="{00000000-0005-0000-0000-0000B4AE0000}"/>
    <cellStyle name="Normal 3 2 3 3 5" xfId="44727" xr:uid="{00000000-0005-0000-0000-0000B5AE0000}"/>
    <cellStyle name="Normal 3 2 3 3 6" xfId="44728" xr:uid="{00000000-0005-0000-0000-0000B6AE0000}"/>
    <cellStyle name="Normal 3 2 3 3 7" xfId="44729" xr:uid="{00000000-0005-0000-0000-0000B7AE0000}"/>
    <cellStyle name="Normal 3 2 3 4" xfId="44730" xr:uid="{00000000-0005-0000-0000-0000B8AE0000}"/>
    <cellStyle name="Normal 3 2 3 4 2" xfId="44731" xr:uid="{00000000-0005-0000-0000-0000B9AE0000}"/>
    <cellStyle name="Normal 3 2 3 4 2 2" xfId="44732" xr:uid="{00000000-0005-0000-0000-0000BAAE0000}"/>
    <cellStyle name="Normal 3 2 3 4 2 2 2" xfId="44733" xr:uid="{00000000-0005-0000-0000-0000BBAE0000}"/>
    <cellStyle name="Normal 3 2 3 4 2 3" xfId="44734" xr:uid="{00000000-0005-0000-0000-0000BCAE0000}"/>
    <cellStyle name="Normal 3 2 3 4 2 4" xfId="44735" xr:uid="{00000000-0005-0000-0000-0000BDAE0000}"/>
    <cellStyle name="Normal 3 2 3 4 3" xfId="44736" xr:uid="{00000000-0005-0000-0000-0000BEAE0000}"/>
    <cellStyle name="Normal 3 2 3 4 3 2" xfId="44737" xr:uid="{00000000-0005-0000-0000-0000BFAE0000}"/>
    <cellStyle name="Normal 3 2 3 4 3 2 2" xfId="44738" xr:uid="{00000000-0005-0000-0000-0000C0AE0000}"/>
    <cellStyle name="Normal 3 2 3 4 3 3" xfId="44739" xr:uid="{00000000-0005-0000-0000-0000C1AE0000}"/>
    <cellStyle name="Normal 3 2 3 4 3 4" xfId="44740" xr:uid="{00000000-0005-0000-0000-0000C2AE0000}"/>
    <cellStyle name="Normal 3 2 3 4 4" xfId="44741" xr:uid="{00000000-0005-0000-0000-0000C3AE0000}"/>
    <cellStyle name="Normal 3 2 3 4 4 2" xfId="44742" xr:uid="{00000000-0005-0000-0000-0000C4AE0000}"/>
    <cellStyle name="Normal 3 2 3 4 5" xfId="44743" xr:uid="{00000000-0005-0000-0000-0000C5AE0000}"/>
    <cellStyle name="Normal 3 2 3 4 6" xfId="44744" xr:uid="{00000000-0005-0000-0000-0000C6AE0000}"/>
    <cellStyle name="Normal 3 2 3 4 7" xfId="44745" xr:uid="{00000000-0005-0000-0000-0000C7AE0000}"/>
    <cellStyle name="Normal 3 2 3 5" xfId="44746" xr:uid="{00000000-0005-0000-0000-0000C8AE0000}"/>
    <cellStyle name="Normal 3 2 3 5 2" xfId="44747" xr:uid="{00000000-0005-0000-0000-0000C9AE0000}"/>
    <cellStyle name="Normal 3 2 3 5 2 2" xfId="44748" xr:uid="{00000000-0005-0000-0000-0000CAAE0000}"/>
    <cellStyle name="Normal 3 2 3 5 3" xfId="44749" xr:uid="{00000000-0005-0000-0000-0000CBAE0000}"/>
    <cellStyle name="Normal 3 2 3 5 4" xfId="44750" xr:uid="{00000000-0005-0000-0000-0000CCAE0000}"/>
    <cellStyle name="Normal 3 2 3 5 5" xfId="44751" xr:uid="{00000000-0005-0000-0000-0000CDAE0000}"/>
    <cellStyle name="Normal 3 2 3 6" xfId="44752" xr:uid="{00000000-0005-0000-0000-0000CEAE0000}"/>
    <cellStyle name="Normal 3 2 3 6 2" xfId="44753" xr:uid="{00000000-0005-0000-0000-0000CFAE0000}"/>
    <cellStyle name="Normal 3 2 3 6 2 2" xfId="44754" xr:uid="{00000000-0005-0000-0000-0000D0AE0000}"/>
    <cellStyle name="Normal 3 2 3 6 3" xfId="44755" xr:uid="{00000000-0005-0000-0000-0000D1AE0000}"/>
    <cellStyle name="Normal 3 2 3 6 4" xfId="44756" xr:uid="{00000000-0005-0000-0000-0000D2AE0000}"/>
    <cellStyle name="Normal 3 2 3 7" xfId="44757" xr:uid="{00000000-0005-0000-0000-0000D3AE0000}"/>
    <cellStyle name="Normal 3 2 3 7 2" xfId="44758" xr:uid="{00000000-0005-0000-0000-0000D4AE0000}"/>
    <cellStyle name="Normal 3 2 3 8" xfId="44759" xr:uid="{00000000-0005-0000-0000-0000D5AE0000}"/>
    <cellStyle name="Normal 3 2 3 9" xfId="44760" xr:uid="{00000000-0005-0000-0000-0000D6AE0000}"/>
    <cellStyle name="Normal 3 2 3_Acct Review Master" xfId="44761" xr:uid="{00000000-0005-0000-0000-0000D7AE0000}"/>
    <cellStyle name="Normal 3 2 4" xfId="44762" xr:uid="{00000000-0005-0000-0000-0000D8AE0000}"/>
    <cellStyle name="Normal 3 2 4 2" xfId="44763" xr:uid="{00000000-0005-0000-0000-0000D9AE0000}"/>
    <cellStyle name="Normal 3 2 4 2 2" xfId="44764" xr:uid="{00000000-0005-0000-0000-0000DAAE0000}"/>
    <cellStyle name="Normal 3 2 4 2 2 2" xfId="44765" xr:uid="{00000000-0005-0000-0000-0000DBAE0000}"/>
    <cellStyle name="Normal 3 2 4 2 2 2 2" xfId="44766" xr:uid="{00000000-0005-0000-0000-0000DCAE0000}"/>
    <cellStyle name="Normal 3 2 4 2 2 3" xfId="44767" xr:uid="{00000000-0005-0000-0000-0000DDAE0000}"/>
    <cellStyle name="Normal 3 2 4 2 2 4" xfId="44768" xr:uid="{00000000-0005-0000-0000-0000DEAE0000}"/>
    <cellStyle name="Normal 3 2 4 2 3" xfId="44769" xr:uid="{00000000-0005-0000-0000-0000DFAE0000}"/>
    <cellStyle name="Normal 3 2 4 2 3 2" xfId="44770" xr:uid="{00000000-0005-0000-0000-0000E0AE0000}"/>
    <cellStyle name="Normal 3 2 4 2 3 2 2" xfId="44771" xr:uid="{00000000-0005-0000-0000-0000E1AE0000}"/>
    <cellStyle name="Normal 3 2 4 2 3 3" xfId="44772" xr:uid="{00000000-0005-0000-0000-0000E2AE0000}"/>
    <cellStyle name="Normal 3 2 4 2 3 4" xfId="44773" xr:uid="{00000000-0005-0000-0000-0000E3AE0000}"/>
    <cellStyle name="Normal 3 2 4 2 4" xfId="44774" xr:uid="{00000000-0005-0000-0000-0000E4AE0000}"/>
    <cellStyle name="Normal 3 2 4 2 4 2" xfId="44775" xr:uid="{00000000-0005-0000-0000-0000E5AE0000}"/>
    <cellStyle name="Normal 3 2 4 2 5" xfId="44776" xr:uid="{00000000-0005-0000-0000-0000E6AE0000}"/>
    <cellStyle name="Normal 3 2 4 2 6" xfId="44777" xr:uid="{00000000-0005-0000-0000-0000E7AE0000}"/>
    <cellStyle name="Normal 3 2 4 3" xfId="44778" xr:uid="{00000000-0005-0000-0000-0000E8AE0000}"/>
    <cellStyle name="Normal 3 2 4 3 2" xfId="44779" xr:uid="{00000000-0005-0000-0000-0000E9AE0000}"/>
    <cellStyle name="Normal 3 2 4 3 2 2" xfId="44780" xr:uid="{00000000-0005-0000-0000-0000EAAE0000}"/>
    <cellStyle name="Normal 3 2 4 3 2 2 2" xfId="44781" xr:uid="{00000000-0005-0000-0000-0000EBAE0000}"/>
    <cellStyle name="Normal 3 2 4 3 2 3" xfId="44782" xr:uid="{00000000-0005-0000-0000-0000ECAE0000}"/>
    <cellStyle name="Normal 3 2 4 3 2 4" xfId="44783" xr:uid="{00000000-0005-0000-0000-0000EDAE0000}"/>
    <cellStyle name="Normal 3 2 4 3 3" xfId="44784" xr:uid="{00000000-0005-0000-0000-0000EEAE0000}"/>
    <cellStyle name="Normal 3 2 4 3 3 2" xfId="44785" xr:uid="{00000000-0005-0000-0000-0000EFAE0000}"/>
    <cellStyle name="Normal 3 2 4 3 3 2 2" xfId="44786" xr:uid="{00000000-0005-0000-0000-0000F0AE0000}"/>
    <cellStyle name="Normal 3 2 4 3 3 3" xfId="44787" xr:uid="{00000000-0005-0000-0000-0000F1AE0000}"/>
    <cellStyle name="Normal 3 2 4 3 3 4" xfId="44788" xr:uid="{00000000-0005-0000-0000-0000F2AE0000}"/>
    <cellStyle name="Normal 3 2 4 3 4" xfId="44789" xr:uid="{00000000-0005-0000-0000-0000F3AE0000}"/>
    <cellStyle name="Normal 3 2 4 3 4 2" xfId="44790" xr:uid="{00000000-0005-0000-0000-0000F4AE0000}"/>
    <cellStyle name="Normal 3 2 4 3 5" xfId="44791" xr:uid="{00000000-0005-0000-0000-0000F5AE0000}"/>
    <cellStyle name="Normal 3 2 4 3 6" xfId="44792" xr:uid="{00000000-0005-0000-0000-0000F6AE0000}"/>
    <cellStyle name="Normal 3 2 4 4" xfId="44793" xr:uid="{00000000-0005-0000-0000-0000F7AE0000}"/>
    <cellStyle name="Normal 3 2 4 4 2" xfId="44794" xr:uid="{00000000-0005-0000-0000-0000F8AE0000}"/>
    <cellStyle name="Normal 3 2 4 4 2 2" xfId="44795" xr:uid="{00000000-0005-0000-0000-0000F9AE0000}"/>
    <cellStyle name="Normal 3 2 4 4 3" xfId="44796" xr:uid="{00000000-0005-0000-0000-0000FAAE0000}"/>
    <cellStyle name="Normal 3 2 4 4 4" xfId="44797" xr:uid="{00000000-0005-0000-0000-0000FBAE0000}"/>
    <cellStyle name="Normal 3 2 4 5" xfId="44798" xr:uid="{00000000-0005-0000-0000-0000FCAE0000}"/>
    <cellStyle name="Normal 3 2 4 5 2" xfId="44799" xr:uid="{00000000-0005-0000-0000-0000FDAE0000}"/>
    <cellStyle name="Normal 3 2 4 5 2 2" xfId="44800" xr:uid="{00000000-0005-0000-0000-0000FEAE0000}"/>
    <cellStyle name="Normal 3 2 4 5 3" xfId="44801" xr:uid="{00000000-0005-0000-0000-0000FFAE0000}"/>
    <cellStyle name="Normal 3 2 4 5 4" xfId="44802" xr:uid="{00000000-0005-0000-0000-000000AF0000}"/>
    <cellStyle name="Normal 3 2 4 6" xfId="44803" xr:uid="{00000000-0005-0000-0000-000001AF0000}"/>
    <cellStyle name="Normal 3 2 4 6 2" xfId="44804" xr:uid="{00000000-0005-0000-0000-000002AF0000}"/>
    <cellStyle name="Normal 3 2 4 7" xfId="44805" xr:uid="{00000000-0005-0000-0000-000003AF0000}"/>
    <cellStyle name="Normal 3 2 4 8" xfId="44806" xr:uid="{00000000-0005-0000-0000-000004AF0000}"/>
    <cellStyle name="Normal 3 2 4 9" xfId="44807" xr:uid="{00000000-0005-0000-0000-000005AF0000}"/>
    <cellStyle name="Normal 3 2 5" xfId="44808" xr:uid="{00000000-0005-0000-0000-000006AF0000}"/>
    <cellStyle name="Normal 3 2 5 2" xfId="44809" xr:uid="{00000000-0005-0000-0000-000007AF0000}"/>
    <cellStyle name="Normal 3 2 5 2 2" xfId="44810" xr:uid="{00000000-0005-0000-0000-000008AF0000}"/>
    <cellStyle name="Normal 3 2 5 2 2 2" xfId="44811" xr:uid="{00000000-0005-0000-0000-000009AF0000}"/>
    <cellStyle name="Normal 3 2 5 2 2 2 2" xfId="44812" xr:uid="{00000000-0005-0000-0000-00000AAF0000}"/>
    <cellStyle name="Normal 3 2 5 2 2 3" xfId="44813" xr:uid="{00000000-0005-0000-0000-00000BAF0000}"/>
    <cellStyle name="Normal 3 2 5 2 2 4" xfId="44814" xr:uid="{00000000-0005-0000-0000-00000CAF0000}"/>
    <cellStyle name="Normal 3 2 5 2 3" xfId="44815" xr:uid="{00000000-0005-0000-0000-00000DAF0000}"/>
    <cellStyle name="Normal 3 2 5 2 3 2" xfId="44816" xr:uid="{00000000-0005-0000-0000-00000EAF0000}"/>
    <cellStyle name="Normal 3 2 5 2 3 2 2" xfId="44817" xr:uid="{00000000-0005-0000-0000-00000FAF0000}"/>
    <cellStyle name="Normal 3 2 5 2 3 3" xfId="44818" xr:uid="{00000000-0005-0000-0000-000010AF0000}"/>
    <cellStyle name="Normal 3 2 5 2 3 4" xfId="44819" xr:uid="{00000000-0005-0000-0000-000011AF0000}"/>
    <cellStyle name="Normal 3 2 5 2 4" xfId="44820" xr:uid="{00000000-0005-0000-0000-000012AF0000}"/>
    <cellStyle name="Normal 3 2 5 2 4 2" xfId="44821" xr:uid="{00000000-0005-0000-0000-000013AF0000}"/>
    <cellStyle name="Normal 3 2 5 2 5" xfId="44822" xr:uid="{00000000-0005-0000-0000-000014AF0000}"/>
    <cellStyle name="Normal 3 2 5 2 6" xfId="44823" xr:uid="{00000000-0005-0000-0000-000015AF0000}"/>
    <cellStyle name="Normal 3 2 5 3" xfId="44824" xr:uid="{00000000-0005-0000-0000-000016AF0000}"/>
    <cellStyle name="Normal 3 2 5 4" xfId="44825" xr:uid="{00000000-0005-0000-0000-000017AF0000}"/>
    <cellStyle name="Normal 3 2 6" xfId="44826" xr:uid="{00000000-0005-0000-0000-000018AF0000}"/>
    <cellStyle name="Normal 3 2 6 2" xfId="44827" xr:uid="{00000000-0005-0000-0000-000019AF0000}"/>
    <cellStyle name="Normal 3 2 6 2 2" xfId="44828" xr:uid="{00000000-0005-0000-0000-00001AAF0000}"/>
    <cellStyle name="Normal 3 2 6 2 2 2" xfId="44829" xr:uid="{00000000-0005-0000-0000-00001BAF0000}"/>
    <cellStyle name="Normal 3 2 6 2 3" xfId="44830" xr:uid="{00000000-0005-0000-0000-00001CAF0000}"/>
    <cellStyle name="Normal 3 2 6 2 4" xfId="44831" xr:uid="{00000000-0005-0000-0000-00001DAF0000}"/>
    <cellStyle name="Normal 3 2 6 2 5" xfId="44832" xr:uid="{00000000-0005-0000-0000-00001EAF0000}"/>
    <cellStyle name="Normal 3 2 6 3" xfId="44833" xr:uid="{00000000-0005-0000-0000-00001FAF0000}"/>
    <cellStyle name="Normal 3 2 6 3 2" xfId="44834" xr:uid="{00000000-0005-0000-0000-000020AF0000}"/>
    <cellStyle name="Normal 3 2 6 3 2 2" xfId="44835" xr:uid="{00000000-0005-0000-0000-000021AF0000}"/>
    <cellStyle name="Normal 3 2 6 3 3" xfId="44836" xr:uid="{00000000-0005-0000-0000-000022AF0000}"/>
    <cellStyle name="Normal 3 2 6 3 4" xfId="44837" xr:uid="{00000000-0005-0000-0000-000023AF0000}"/>
    <cellStyle name="Normal 3 2 6 3 5" xfId="44838" xr:uid="{00000000-0005-0000-0000-000024AF0000}"/>
    <cellStyle name="Normal 3 2 6 4" xfId="44839" xr:uid="{00000000-0005-0000-0000-000025AF0000}"/>
    <cellStyle name="Normal 3 2 6 4 2" xfId="44840" xr:uid="{00000000-0005-0000-0000-000026AF0000}"/>
    <cellStyle name="Normal 3 2 6 5" xfId="44841" xr:uid="{00000000-0005-0000-0000-000027AF0000}"/>
    <cellStyle name="Normal 3 2 6 6" xfId="44842" xr:uid="{00000000-0005-0000-0000-000028AF0000}"/>
    <cellStyle name="Normal 3 2 6 7" xfId="44843" xr:uid="{00000000-0005-0000-0000-000029AF0000}"/>
    <cellStyle name="Normal 3 2 6_212990" xfId="44844" xr:uid="{00000000-0005-0000-0000-00002AAF0000}"/>
    <cellStyle name="Normal 3 2 7" xfId="44845" xr:uid="{00000000-0005-0000-0000-00002BAF0000}"/>
    <cellStyle name="Normal 3 2 7 2" xfId="44846" xr:uid="{00000000-0005-0000-0000-00002CAF0000}"/>
    <cellStyle name="Normal 3 2 8" xfId="44847" xr:uid="{00000000-0005-0000-0000-00002DAF0000}"/>
    <cellStyle name="Normal 3 2 8 2" xfId="44848" xr:uid="{00000000-0005-0000-0000-00002EAF0000}"/>
    <cellStyle name="Normal 3 2 8 2 2" xfId="44849" xr:uid="{00000000-0005-0000-0000-00002FAF0000}"/>
    <cellStyle name="Normal 3 2 8 2 2 2" xfId="44850" xr:uid="{00000000-0005-0000-0000-000030AF0000}"/>
    <cellStyle name="Normal 3 2 8 2 3" xfId="44851" xr:uid="{00000000-0005-0000-0000-000031AF0000}"/>
    <cellStyle name="Normal 3 2 8 2 4" xfId="44852" xr:uid="{00000000-0005-0000-0000-000032AF0000}"/>
    <cellStyle name="Normal 3 2 8 3" xfId="44853" xr:uid="{00000000-0005-0000-0000-000033AF0000}"/>
    <cellStyle name="Normal 3 2 8 3 2" xfId="44854" xr:uid="{00000000-0005-0000-0000-000034AF0000}"/>
    <cellStyle name="Normal 3 2 8 3 2 2" xfId="44855" xr:uid="{00000000-0005-0000-0000-000035AF0000}"/>
    <cellStyle name="Normal 3 2 8 3 3" xfId="44856" xr:uid="{00000000-0005-0000-0000-000036AF0000}"/>
    <cellStyle name="Normal 3 2 8 3 4" xfId="44857" xr:uid="{00000000-0005-0000-0000-000037AF0000}"/>
    <cellStyle name="Normal 3 2 8 4" xfId="44858" xr:uid="{00000000-0005-0000-0000-000038AF0000}"/>
    <cellStyle name="Normal 3 2 8 4 2" xfId="44859" xr:uid="{00000000-0005-0000-0000-000039AF0000}"/>
    <cellStyle name="Normal 3 2 8 5" xfId="44860" xr:uid="{00000000-0005-0000-0000-00003AAF0000}"/>
    <cellStyle name="Normal 3 2 8 6" xfId="44861" xr:uid="{00000000-0005-0000-0000-00003BAF0000}"/>
    <cellStyle name="Normal 3 2 8 7" xfId="44862" xr:uid="{00000000-0005-0000-0000-00003CAF0000}"/>
    <cellStyle name="Normal 3 2 9" xfId="44863" xr:uid="{00000000-0005-0000-0000-00003DAF0000}"/>
    <cellStyle name="Normal 3 2_212990" xfId="44864" xr:uid="{00000000-0005-0000-0000-00003EAF0000}"/>
    <cellStyle name="Normal 3 20" xfId="44865" xr:uid="{00000000-0005-0000-0000-00003FAF0000}"/>
    <cellStyle name="Normal 3 20 2" xfId="44866" xr:uid="{00000000-0005-0000-0000-000040AF0000}"/>
    <cellStyle name="Normal 3 20 2 2" xfId="44867" xr:uid="{00000000-0005-0000-0000-000041AF0000}"/>
    <cellStyle name="Normal 3 20 2 2 2" xfId="44868" xr:uid="{00000000-0005-0000-0000-000042AF0000}"/>
    <cellStyle name="Normal 3 20 2 2 2 2" xfId="44869" xr:uid="{00000000-0005-0000-0000-000043AF0000}"/>
    <cellStyle name="Normal 3 20 2 2 3" xfId="44870" xr:uid="{00000000-0005-0000-0000-000044AF0000}"/>
    <cellStyle name="Normal 3 20 2 2 4" xfId="44871" xr:uid="{00000000-0005-0000-0000-000045AF0000}"/>
    <cellStyle name="Normal 3 20 2 3" xfId="44872" xr:uid="{00000000-0005-0000-0000-000046AF0000}"/>
    <cellStyle name="Normal 3 20 2 3 2" xfId="44873" xr:uid="{00000000-0005-0000-0000-000047AF0000}"/>
    <cellStyle name="Normal 3 20 2 3 2 2" xfId="44874" xr:uid="{00000000-0005-0000-0000-000048AF0000}"/>
    <cellStyle name="Normal 3 20 2 3 3" xfId="44875" xr:uid="{00000000-0005-0000-0000-000049AF0000}"/>
    <cellStyle name="Normal 3 20 2 3 4" xfId="44876" xr:uid="{00000000-0005-0000-0000-00004AAF0000}"/>
    <cellStyle name="Normal 3 20 2 4" xfId="44877" xr:uid="{00000000-0005-0000-0000-00004BAF0000}"/>
    <cellStyle name="Normal 3 20 2 4 2" xfId="44878" xr:uid="{00000000-0005-0000-0000-00004CAF0000}"/>
    <cellStyle name="Normal 3 20 2 5" xfId="44879" xr:uid="{00000000-0005-0000-0000-00004DAF0000}"/>
    <cellStyle name="Normal 3 20 2 6" xfId="44880" xr:uid="{00000000-0005-0000-0000-00004EAF0000}"/>
    <cellStyle name="Normal 3 20 3" xfId="44881" xr:uid="{00000000-0005-0000-0000-00004FAF0000}"/>
    <cellStyle name="Normal 3 20 3 2" xfId="44882" xr:uid="{00000000-0005-0000-0000-000050AF0000}"/>
    <cellStyle name="Normal 3 20 3 2 2" xfId="44883" xr:uid="{00000000-0005-0000-0000-000051AF0000}"/>
    <cellStyle name="Normal 3 20 3 3" xfId="44884" xr:uid="{00000000-0005-0000-0000-000052AF0000}"/>
    <cellStyle name="Normal 3 20 3 4" xfId="44885" xr:uid="{00000000-0005-0000-0000-000053AF0000}"/>
    <cellStyle name="Normal 3 20 4" xfId="44886" xr:uid="{00000000-0005-0000-0000-000054AF0000}"/>
    <cellStyle name="Normal 3 20 4 2" xfId="44887" xr:uid="{00000000-0005-0000-0000-000055AF0000}"/>
    <cellStyle name="Normal 3 20 4 2 2" xfId="44888" xr:uid="{00000000-0005-0000-0000-000056AF0000}"/>
    <cellStyle name="Normal 3 20 4 3" xfId="44889" xr:uid="{00000000-0005-0000-0000-000057AF0000}"/>
    <cellStyle name="Normal 3 20 4 4" xfId="44890" xr:uid="{00000000-0005-0000-0000-000058AF0000}"/>
    <cellStyle name="Normal 3 20 5" xfId="44891" xr:uid="{00000000-0005-0000-0000-000059AF0000}"/>
    <cellStyle name="Normal 3 20 5 2" xfId="44892" xr:uid="{00000000-0005-0000-0000-00005AAF0000}"/>
    <cellStyle name="Normal 3 20 6" xfId="44893" xr:uid="{00000000-0005-0000-0000-00005BAF0000}"/>
    <cellStyle name="Normal 3 20 7" xfId="44894" xr:uid="{00000000-0005-0000-0000-00005CAF0000}"/>
    <cellStyle name="Normal 3 20 8" xfId="44895" xr:uid="{00000000-0005-0000-0000-00005DAF0000}"/>
    <cellStyle name="Normal 3 21" xfId="44896" xr:uid="{00000000-0005-0000-0000-00005EAF0000}"/>
    <cellStyle name="Normal 3 21 2" xfId="44897" xr:uid="{00000000-0005-0000-0000-00005FAF0000}"/>
    <cellStyle name="Normal 3 22" xfId="44898" xr:uid="{00000000-0005-0000-0000-000060AF0000}"/>
    <cellStyle name="Normal 3 22 2" xfId="44899" xr:uid="{00000000-0005-0000-0000-000061AF0000}"/>
    <cellStyle name="Normal 3 22 2 2" xfId="44900" xr:uid="{00000000-0005-0000-0000-000062AF0000}"/>
    <cellStyle name="Normal 3 22 2 2 2" xfId="44901" xr:uid="{00000000-0005-0000-0000-000063AF0000}"/>
    <cellStyle name="Normal 3 22 2 2 2 2" xfId="44902" xr:uid="{00000000-0005-0000-0000-000064AF0000}"/>
    <cellStyle name="Normal 3 22 2 2 3" xfId="44903" xr:uid="{00000000-0005-0000-0000-000065AF0000}"/>
    <cellStyle name="Normal 3 22 2 2 4" xfId="44904" xr:uid="{00000000-0005-0000-0000-000066AF0000}"/>
    <cellStyle name="Normal 3 22 2 3" xfId="44905" xr:uid="{00000000-0005-0000-0000-000067AF0000}"/>
    <cellStyle name="Normal 3 22 2 3 2" xfId="44906" xr:uid="{00000000-0005-0000-0000-000068AF0000}"/>
    <cellStyle name="Normal 3 22 2 3 2 2" xfId="44907" xr:uid="{00000000-0005-0000-0000-000069AF0000}"/>
    <cellStyle name="Normal 3 22 2 3 3" xfId="44908" xr:uid="{00000000-0005-0000-0000-00006AAF0000}"/>
    <cellStyle name="Normal 3 22 2 3 4" xfId="44909" xr:uid="{00000000-0005-0000-0000-00006BAF0000}"/>
    <cellStyle name="Normal 3 22 2 4" xfId="44910" xr:uid="{00000000-0005-0000-0000-00006CAF0000}"/>
    <cellStyle name="Normal 3 22 2 4 2" xfId="44911" xr:uid="{00000000-0005-0000-0000-00006DAF0000}"/>
    <cellStyle name="Normal 3 22 2 5" xfId="44912" xr:uid="{00000000-0005-0000-0000-00006EAF0000}"/>
    <cellStyle name="Normal 3 22 2 6" xfId="44913" xr:uid="{00000000-0005-0000-0000-00006FAF0000}"/>
    <cellStyle name="Normal 3 22 3" xfId="44914" xr:uid="{00000000-0005-0000-0000-000070AF0000}"/>
    <cellStyle name="Normal 3 22 3 2" xfId="44915" xr:uid="{00000000-0005-0000-0000-000071AF0000}"/>
    <cellStyle name="Normal 3 22 3 2 2" xfId="44916" xr:uid="{00000000-0005-0000-0000-000072AF0000}"/>
    <cellStyle name="Normal 3 22 3 3" xfId="44917" xr:uid="{00000000-0005-0000-0000-000073AF0000}"/>
    <cellStyle name="Normal 3 22 3 4" xfId="44918" xr:uid="{00000000-0005-0000-0000-000074AF0000}"/>
    <cellStyle name="Normal 3 22 4" xfId="44919" xr:uid="{00000000-0005-0000-0000-000075AF0000}"/>
    <cellStyle name="Normal 3 22 4 2" xfId="44920" xr:uid="{00000000-0005-0000-0000-000076AF0000}"/>
    <cellStyle name="Normal 3 22 4 2 2" xfId="44921" xr:uid="{00000000-0005-0000-0000-000077AF0000}"/>
    <cellStyle name="Normal 3 22 4 3" xfId="44922" xr:uid="{00000000-0005-0000-0000-000078AF0000}"/>
    <cellStyle name="Normal 3 22 4 4" xfId="44923" xr:uid="{00000000-0005-0000-0000-000079AF0000}"/>
    <cellStyle name="Normal 3 22 5" xfId="44924" xr:uid="{00000000-0005-0000-0000-00007AAF0000}"/>
    <cellStyle name="Normal 3 22 5 2" xfId="44925" xr:uid="{00000000-0005-0000-0000-00007BAF0000}"/>
    <cellStyle name="Normal 3 22 6" xfId="44926" xr:uid="{00000000-0005-0000-0000-00007CAF0000}"/>
    <cellStyle name="Normal 3 22 7" xfId="44927" xr:uid="{00000000-0005-0000-0000-00007DAF0000}"/>
    <cellStyle name="Normal 3 22 8" xfId="44928" xr:uid="{00000000-0005-0000-0000-00007EAF0000}"/>
    <cellStyle name="Normal 3 23" xfId="44929" xr:uid="{00000000-0005-0000-0000-00007FAF0000}"/>
    <cellStyle name="Normal 3 23 2" xfId="44930" xr:uid="{00000000-0005-0000-0000-000080AF0000}"/>
    <cellStyle name="Normal 3 23 2 2" xfId="44931" xr:uid="{00000000-0005-0000-0000-000081AF0000}"/>
    <cellStyle name="Normal 3 23 2 2 2" xfId="44932" xr:uid="{00000000-0005-0000-0000-000082AF0000}"/>
    <cellStyle name="Normal 3 23 2 2 2 2" xfId="44933" xr:uid="{00000000-0005-0000-0000-000083AF0000}"/>
    <cellStyle name="Normal 3 23 2 2 3" xfId="44934" xr:uid="{00000000-0005-0000-0000-000084AF0000}"/>
    <cellStyle name="Normal 3 23 2 2 4" xfId="44935" xr:uid="{00000000-0005-0000-0000-000085AF0000}"/>
    <cellStyle name="Normal 3 23 2 3" xfId="44936" xr:uid="{00000000-0005-0000-0000-000086AF0000}"/>
    <cellStyle name="Normal 3 23 2 3 2" xfId="44937" xr:uid="{00000000-0005-0000-0000-000087AF0000}"/>
    <cellStyle name="Normal 3 23 2 3 2 2" xfId="44938" xr:uid="{00000000-0005-0000-0000-000088AF0000}"/>
    <cellStyle name="Normal 3 23 2 3 3" xfId="44939" xr:uid="{00000000-0005-0000-0000-000089AF0000}"/>
    <cellStyle name="Normal 3 23 2 3 4" xfId="44940" xr:uid="{00000000-0005-0000-0000-00008AAF0000}"/>
    <cellStyle name="Normal 3 23 2 4" xfId="44941" xr:uid="{00000000-0005-0000-0000-00008BAF0000}"/>
    <cellStyle name="Normal 3 23 2 4 2" xfId="44942" xr:uid="{00000000-0005-0000-0000-00008CAF0000}"/>
    <cellStyle name="Normal 3 23 2 5" xfId="44943" xr:uid="{00000000-0005-0000-0000-00008DAF0000}"/>
    <cellStyle name="Normal 3 23 2 6" xfId="44944" xr:uid="{00000000-0005-0000-0000-00008EAF0000}"/>
    <cellStyle name="Normal 3 23 3" xfId="44945" xr:uid="{00000000-0005-0000-0000-00008FAF0000}"/>
    <cellStyle name="Normal 3 23 3 2" xfId="44946" xr:uid="{00000000-0005-0000-0000-000090AF0000}"/>
    <cellStyle name="Normal 3 23 3 2 2" xfId="44947" xr:uid="{00000000-0005-0000-0000-000091AF0000}"/>
    <cellStyle name="Normal 3 23 3 3" xfId="44948" xr:uid="{00000000-0005-0000-0000-000092AF0000}"/>
    <cellStyle name="Normal 3 23 3 4" xfId="44949" xr:uid="{00000000-0005-0000-0000-000093AF0000}"/>
    <cellStyle name="Normal 3 23 4" xfId="44950" xr:uid="{00000000-0005-0000-0000-000094AF0000}"/>
    <cellStyle name="Normal 3 23 4 2" xfId="44951" xr:uid="{00000000-0005-0000-0000-000095AF0000}"/>
    <cellStyle name="Normal 3 23 4 2 2" xfId="44952" xr:uid="{00000000-0005-0000-0000-000096AF0000}"/>
    <cellStyle name="Normal 3 23 4 3" xfId="44953" xr:uid="{00000000-0005-0000-0000-000097AF0000}"/>
    <cellStyle name="Normal 3 23 4 4" xfId="44954" xr:uid="{00000000-0005-0000-0000-000098AF0000}"/>
    <cellStyle name="Normal 3 23 5" xfId="44955" xr:uid="{00000000-0005-0000-0000-000099AF0000}"/>
    <cellStyle name="Normal 3 23 5 2" xfId="44956" xr:uid="{00000000-0005-0000-0000-00009AAF0000}"/>
    <cellStyle name="Normal 3 23 6" xfId="44957" xr:uid="{00000000-0005-0000-0000-00009BAF0000}"/>
    <cellStyle name="Normal 3 23 7" xfId="44958" xr:uid="{00000000-0005-0000-0000-00009CAF0000}"/>
    <cellStyle name="Normal 3 23 8" xfId="44959" xr:uid="{00000000-0005-0000-0000-00009DAF0000}"/>
    <cellStyle name="Normal 3 24" xfId="44960" xr:uid="{00000000-0005-0000-0000-00009EAF0000}"/>
    <cellStyle name="Normal 3 24 2" xfId="44961" xr:uid="{00000000-0005-0000-0000-00009FAF0000}"/>
    <cellStyle name="Normal 3 24 2 2" xfId="44962" xr:uid="{00000000-0005-0000-0000-0000A0AF0000}"/>
    <cellStyle name="Normal 3 24 2 2 2" xfId="44963" xr:uid="{00000000-0005-0000-0000-0000A1AF0000}"/>
    <cellStyle name="Normal 3 24 2 2 2 2" xfId="44964" xr:uid="{00000000-0005-0000-0000-0000A2AF0000}"/>
    <cellStyle name="Normal 3 24 2 2 3" xfId="44965" xr:uid="{00000000-0005-0000-0000-0000A3AF0000}"/>
    <cellStyle name="Normal 3 24 2 2 4" xfId="44966" xr:uid="{00000000-0005-0000-0000-0000A4AF0000}"/>
    <cellStyle name="Normal 3 24 2 3" xfId="44967" xr:uid="{00000000-0005-0000-0000-0000A5AF0000}"/>
    <cellStyle name="Normal 3 24 2 3 2" xfId="44968" xr:uid="{00000000-0005-0000-0000-0000A6AF0000}"/>
    <cellStyle name="Normal 3 24 2 3 2 2" xfId="44969" xr:uid="{00000000-0005-0000-0000-0000A7AF0000}"/>
    <cellStyle name="Normal 3 24 2 3 3" xfId="44970" xr:uid="{00000000-0005-0000-0000-0000A8AF0000}"/>
    <cellStyle name="Normal 3 24 2 3 4" xfId="44971" xr:uid="{00000000-0005-0000-0000-0000A9AF0000}"/>
    <cellStyle name="Normal 3 24 2 4" xfId="44972" xr:uid="{00000000-0005-0000-0000-0000AAAF0000}"/>
    <cellStyle name="Normal 3 24 2 4 2" xfId="44973" xr:uid="{00000000-0005-0000-0000-0000ABAF0000}"/>
    <cellStyle name="Normal 3 24 2 5" xfId="44974" xr:uid="{00000000-0005-0000-0000-0000ACAF0000}"/>
    <cellStyle name="Normal 3 24 2 6" xfId="44975" xr:uid="{00000000-0005-0000-0000-0000ADAF0000}"/>
    <cellStyle name="Normal 3 24 3" xfId="44976" xr:uid="{00000000-0005-0000-0000-0000AEAF0000}"/>
    <cellStyle name="Normal 3 24 3 2" xfId="44977" xr:uid="{00000000-0005-0000-0000-0000AFAF0000}"/>
    <cellStyle name="Normal 3 24 3 2 2" xfId="44978" xr:uid="{00000000-0005-0000-0000-0000B0AF0000}"/>
    <cellStyle name="Normal 3 24 3 3" xfId="44979" xr:uid="{00000000-0005-0000-0000-0000B1AF0000}"/>
    <cellStyle name="Normal 3 24 3 4" xfId="44980" xr:uid="{00000000-0005-0000-0000-0000B2AF0000}"/>
    <cellStyle name="Normal 3 24 4" xfId="44981" xr:uid="{00000000-0005-0000-0000-0000B3AF0000}"/>
    <cellStyle name="Normal 3 24 4 2" xfId="44982" xr:uid="{00000000-0005-0000-0000-0000B4AF0000}"/>
    <cellStyle name="Normal 3 24 4 2 2" xfId="44983" xr:uid="{00000000-0005-0000-0000-0000B5AF0000}"/>
    <cellStyle name="Normal 3 24 4 3" xfId="44984" xr:uid="{00000000-0005-0000-0000-0000B6AF0000}"/>
    <cellStyle name="Normal 3 24 4 4" xfId="44985" xr:uid="{00000000-0005-0000-0000-0000B7AF0000}"/>
    <cellStyle name="Normal 3 24 5" xfId="44986" xr:uid="{00000000-0005-0000-0000-0000B8AF0000}"/>
    <cellStyle name="Normal 3 24 5 2" xfId="44987" xr:uid="{00000000-0005-0000-0000-0000B9AF0000}"/>
    <cellStyle name="Normal 3 24 6" xfId="44988" xr:uid="{00000000-0005-0000-0000-0000BAAF0000}"/>
    <cellStyle name="Normal 3 24 7" xfId="44989" xr:uid="{00000000-0005-0000-0000-0000BBAF0000}"/>
    <cellStyle name="Normal 3 24 8" xfId="44990" xr:uid="{00000000-0005-0000-0000-0000BCAF0000}"/>
    <cellStyle name="Normal 3 25" xfId="44991" xr:uid="{00000000-0005-0000-0000-0000BDAF0000}"/>
    <cellStyle name="Normal 3 25 2" xfId="44992" xr:uid="{00000000-0005-0000-0000-0000BEAF0000}"/>
    <cellStyle name="Normal 3 25 2 2" xfId="44993" xr:uid="{00000000-0005-0000-0000-0000BFAF0000}"/>
    <cellStyle name="Normal 3 25 2 2 2" xfId="44994" xr:uid="{00000000-0005-0000-0000-0000C0AF0000}"/>
    <cellStyle name="Normal 3 25 2 2 2 2" xfId="44995" xr:uid="{00000000-0005-0000-0000-0000C1AF0000}"/>
    <cellStyle name="Normal 3 25 2 2 3" xfId="44996" xr:uid="{00000000-0005-0000-0000-0000C2AF0000}"/>
    <cellStyle name="Normal 3 25 2 2 4" xfId="44997" xr:uid="{00000000-0005-0000-0000-0000C3AF0000}"/>
    <cellStyle name="Normal 3 25 2 3" xfId="44998" xr:uid="{00000000-0005-0000-0000-0000C4AF0000}"/>
    <cellStyle name="Normal 3 25 2 3 2" xfId="44999" xr:uid="{00000000-0005-0000-0000-0000C5AF0000}"/>
    <cellStyle name="Normal 3 25 2 3 2 2" xfId="45000" xr:uid="{00000000-0005-0000-0000-0000C6AF0000}"/>
    <cellStyle name="Normal 3 25 2 3 3" xfId="45001" xr:uid="{00000000-0005-0000-0000-0000C7AF0000}"/>
    <cellStyle name="Normal 3 25 2 3 4" xfId="45002" xr:uid="{00000000-0005-0000-0000-0000C8AF0000}"/>
    <cellStyle name="Normal 3 25 2 4" xfId="45003" xr:uid="{00000000-0005-0000-0000-0000C9AF0000}"/>
    <cellStyle name="Normal 3 25 2 4 2" xfId="45004" xr:uid="{00000000-0005-0000-0000-0000CAAF0000}"/>
    <cellStyle name="Normal 3 25 2 5" xfId="45005" xr:uid="{00000000-0005-0000-0000-0000CBAF0000}"/>
    <cellStyle name="Normal 3 25 2 6" xfId="45006" xr:uid="{00000000-0005-0000-0000-0000CCAF0000}"/>
    <cellStyle name="Normal 3 25 3" xfId="45007" xr:uid="{00000000-0005-0000-0000-0000CDAF0000}"/>
    <cellStyle name="Normal 3 25 3 2" xfId="45008" xr:uid="{00000000-0005-0000-0000-0000CEAF0000}"/>
    <cellStyle name="Normal 3 25 3 2 2" xfId="45009" xr:uid="{00000000-0005-0000-0000-0000CFAF0000}"/>
    <cellStyle name="Normal 3 25 3 3" xfId="45010" xr:uid="{00000000-0005-0000-0000-0000D0AF0000}"/>
    <cellStyle name="Normal 3 25 3 4" xfId="45011" xr:uid="{00000000-0005-0000-0000-0000D1AF0000}"/>
    <cellStyle name="Normal 3 25 4" xfId="45012" xr:uid="{00000000-0005-0000-0000-0000D2AF0000}"/>
    <cellStyle name="Normal 3 25 4 2" xfId="45013" xr:uid="{00000000-0005-0000-0000-0000D3AF0000}"/>
    <cellStyle name="Normal 3 25 4 2 2" xfId="45014" xr:uid="{00000000-0005-0000-0000-0000D4AF0000}"/>
    <cellStyle name="Normal 3 25 4 3" xfId="45015" xr:uid="{00000000-0005-0000-0000-0000D5AF0000}"/>
    <cellStyle name="Normal 3 25 4 4" xfId="45016" xr:uid="{00000000-0005-0000-0000-0000D6AF0000}"/>
    <cellStyle name="Normal 3 25 5" xfId="45017" xr:uid="{00000000-0005-0000-0000-0000D7AF0000}"/>
    <cellStyle name="Normal 3 25 5 2" xfId="45018" xr:uid="{00000000-0005-0000-0000-0000D8AF0000}"/>
    <cellStyle name="Normal 3 25 6" xfId="45019" xr:uid="{00000000-0005-0000-0000-0000D9AF0000}"/>
    <cellStyle name="Normal 3 25 7" xfId="45020" xr:uid="{00000000-0005-0000-0000-0000DAAF0000}"/>
    <cellStyle name="Normal 3 25 8" xfId="45021" xr:uid="{00000000-0005-0000-0000-0000DBAF0000}"/>
    <cellStyle name="Normal 3 26" xfId="45022" xr:uid="{00000000-0005-0000-0000-0000DCAF0000}"/>
    <cellStyle name="Normal 3 26 2" xfId="45023" xr:uid="{00000000-0005-0000-0000-0000DDAF0000}"/>
    <cellStyle name="Normal 3 26 2 2" xfId="45024" xr:uid="{00000000-0005-0000-0000-0000DEAF0000}"/>
    <cellStyle name="Normal 3 26 2 2 2" xfId="45025" xr:uid="{00000000-0005-0000-0000-0000DFAF0000}"/>
    <cellStyle name="Normal 3 26 2 3" xfId="45026" xr:uid="{00000000-0005-0000-0000-0000E0AF0000}"/>
    <cellStyle name="Normal 3 26 2 4" xfId="45027" xr:uid="{00000000-0005-0000-0000-0000E1AF0000}"/>
    <cellStyle name="Normal 3 26 3" xfId="45028" xr:uid="{00000000-0005-0000-0000-0000E2AF0000}"/>
    <cellStyle name="Normal 3 26 3 2" xfId="45029" xr:uid="{00000000-0005-0000-0000-0000E3AF0000}"/>
    <cellStyle name="Normal 3 26 3 2 2" xfId="45030" xr:uid="{00000000-0005-0000-0000-0000E4AF0000}"/>
    <cellStyle name="Normal 3 26 3 3" xfId="45031" xr:uid="{00000000-0005-0000-0000-0000E5AF0000}"/>
    <cellStyle name="Normal 3 26 3 4" xfId="45032" xr:uid="{00000000-0005-0000-0000-0000E6AF0000}"/>
    <cellStyle name="Normal 3 26 4" xfId="45033" xr:uid="{00000000-0005-0000-0000-0000E7AF0000}"/>
    <cellStyle name="Normal 3 26 4 2" xfId="45034" xr:uid="{00000000-0005-0000-0000-0000E8AF0000}"/>
    <cellStyle name="Normal 3 26 5" xfId="45035" xr:uid="{00000000-0005-0000-0000-0000E9AF0000}"/>
    <cellStyle name="Normal 3 26 6" xfId="45036" xr:uid="{00000000-0005-0000-0000-0000EAAF0000}"/>
    <cellStyle name="Normal 3 26 7" xfId="45037" xr:uid="{00000000-0005-0000-0000-0000EBAF0000}"/>
    <cellStyle name="Normal 3 27" xfId="45038" xr:uid="{00000000-0005-0000-0000-0000ECAF0000}"/>
    <cellStyle name="Normal 3 28" xfId="45039" xr:uid="{00000000-0005-0000-0000-0000EDAF0000}"/>
    <cellStyle name="Normal 3 29" xfId="45040" xr:uid="{00000000-0005-0000-0000-0000EEAF0000}"/>
    <cellStyle name="Normal 3 29 2" xfId="45041" xr:uid="{00000000-0005-0000-0000-0000EFAF0000}"/>
    <cellStyle name="Normal 3 29 2 2" xfId="45042" xr:uid="{00000000-0005-0000-0000-0000F0AF0000}"/>
    <cellStyle name="Normal 3 29 2 2 2" xfId="45043" xr:uid="{00000000-0005-0000-0000-0000F1AF0000}"/>
    <cellStyle name="Normal 3 29 2 3" xfId="45044" xr:uid="{00000000-0005-0000-0000-0000F2AF0000}"/>
    <cellStyle name="Normal 3 29 2 4" xfId="45045" xr:uid="{00000000-0005-0000-0000-0000F3AF0000}"/>
    <cellStyle name="Normal 3 29 3" xfId="45046" xr:uid="{00000000-0005-0000-0000-0000F4AF0000}"/>
    <cellStyle name="Normal 3 29 3 2" xfId="45047" xr:uid="{00000000-0005-0000-0000-0000F5AF0000}"/>
    <cellStyle name="Normal 3 29 3 2 2" xfId="45048" xr:uid="{00000000-0005-0000-0000-0000F6AF0000}"/>
    <cellStyle name="Normal 3 29 3 3" xfId="45049" xr:uid="{00000000-0005-0000-0000-0000F7AF0000}"/>
    <cellStyle name="Normal 3 29 3 4" xfId="45050" xr:uid="{00000000-0005-0000-0000-0000F8AF0000}"/>
    <cellStyle name="Normal 3 29 4" xfId="45051" xr:uid="{00000000-0005-0000-0000-0000F9AF0000}"/>
    <cellStyle name="Normal 3 29 4 2" xfId="45052" xr:uid="{00000000-0005-0000-0000-0000FAAF0000}"/>
    <cellStyle name="Normal 3 29 5" xfId="45053" xr:uid="{00000000-0005-0000-0000-0000FBAF0000}"/>
    <cellStyle name="Normal 3 29 6" xfId="45054" xr:uid="{00000000-0005-0000-0000-0000FCAF0000}"/>
    <cellStyle name="Normal 3 29 7" xfId="45055" xr:uid="{00000000-0005-0000-0000-0000FDAF0000}"/>
    <cellStyle name="Normal 3 3" xfId="45056" xr:uid="{00000000-0005-0000-0000-0000FEAF0000}"/>
    <cellStyle name="Normal 3 3 10" xfId="45057" xr:uid="{00000000-0005-0000-0000-0000FFAF0000}"/>
    <cellStyle name="Normal 3 3 10 2" xfId="45058" xr:uid="{00000000-0005-0000-0000-000000B00000}"/>
    <cellStyle name="Normal 3 3 10 2 2" xfId="45059" xr:uid="{00000000-0005-0000-0000-000001B00000}"/>
    <cellStyle name="Normal 3 3 10 3" xfId="45060" xr:uid="{00000000-0005-0000-0000-000002B00000}"/>
    <cellStyle name="Normal 3 3 10 4" xfId="45061" xr:uid="{00000000-0005-0000-0000-000003B00000}"/>
    <cellStyle name="Normal 3 3 10 5" xfId="45062" xr:uid="{00000000-0005-0000-0000-000004B00000}"/>
    <cellStyle name="Normal 3 3 11" xfId="45063" xr:uid="{00000000-0005-0000-0000-000005B00000}"/>
    <cellStyle name="Normal 3 3 11 2" xfId="45064" xr:uid="{00000000-0005-0000-0000-000006B00000}"/>
    <cellStyle name="Normal 3 3 11 3" xfId="45065" xr:uid="{00000000-0005-0000-0000-000007B00000}"/>
    <cellStyle name="Normal 3 3 12" xfId="45066" xr:uid="{00000000-0005-0000-0000-000008B00000}"/>
    <cellStyle name="Normal 3 3 12 2" xfId="45067" xr:uid="{00000000-0005-0000-0000-000009B00000}"/>
    <cellStyle name="Normal 3 3 13" xfId="45068" xr:uid="{00000000-0005-0000-0000-00000AB00000}"/>
    <cellStyle name="Normal 3 3 14" xfId="45069" xr:uid="{00000000-0005-0000-0000-00000BB00000}"/>
    <cellStyle name="Normal 3 3 15" xfId="45070" xr:uid="{00000000-0005-0000-0000-00000CB00000}"/>
    <cellStyle name="Normal 3 3 2" xfId="45071" xr:uid="{00000000-0005-0000-0000-00000DB00000}"/>
    <cellStyle name="Normal 3 3 2 10" xfId="45072" xr:uid="{00000000-0005-0000-0000-00000EB00000}"/>
    <cellStyle name="Normal 3 3 2 10 2" xfId="45073" xr:uid="{00000000-0005-0000-0000-00000FB00000}"/>
    <cellStyle name="Normal 3 3 2 11" xfId="45074" xr:uid="{00000000-0005-0000-0000-000010B00000}"/>
    <cellStyle name="Normal 3 3 2 12" xfId="45075" xr:uid="{00000000-0005-0000-0000-000011B00000}"/>
    <cellStyle name="Normal 3 3 2 13" xfId="45076" xr:uid="{00000000-0005-0000-0000-000012B00000}"/>
    <cellStyle name="Normal 3 3 2 2" xfId="45077" xr:uid="{00000000-0005-0000-0000-000013B00000}"/>
    <cellStyle name="Normal 3 3 2 2 2" xfId="45078" xr:uid="{00000000-0005-0000-0000-000014B00000}"/>
    <cellStyle name="Normal 3 3 2 2 2 2" xfId="45079" xr:uid="{00000000-0005-0000-0000-000015B00000}"/>
    <cellStyle name="Normal 3 3 2 2 2 2 2" xfId="45080" xr:uid="{00000000-0005-0000-0000-000016B00000}"/>
    <cellStyle name="Normal 3 3 2 2 2 2 2 2" xfId="45081" xr:uid="{00000000-0005-0000-0000-000017B00000}"/>
    <cellStyle name="Normal 3 3 2 2 2 2 3" xfId="45082" xr:uid="{00000000-0005-0000-0000-000018B00000}"/>
    <cellStyle name="Normal 3 3 2 2 2 2 4" xfId="45083" xr:uid="{00000000-0005-0000-0000-000019B00000}"/>
    <cellStyle name="Normal 3 3 2 2 2 3" xfId="45084" xr:uid="{00000000-0005-0000-0000-00001AB00000}"/>
    <cellStyle name="Normal 3 3 2 2 2 3 2" xfId="45085" xr:uid="{00000000-0005-0000-0000-00001BB00000}"/>
    <cellStyle name="Normal 3 3 2 2 2 3 2 2" xfId="45086" xr:uid="{00000000-0005-0000-0000-00001CB00000}"/>
    <cellStyle name="Normal 3 3 2 2 2 3 3" xfId="45087" xr:uid="{00000000-0005-0000-0000-00001DB00000}"/>
    <cellStyle name="Normal 3 3 2 2 2 3 4" xfId="45088" xr:uid="{00000000-0005-0000-0000-00001EB00000}"/>
    <cellStyle name="Normal 3 3 2 2 2 4" xfId="45089" xr:uid="{00000000-0005-0000-0000-00001FB00000}"/>
    <cellStyle name="Normal 3 3 2 2 2 4 2" xfId="45090" xr:uid="{00000000-0005-0000-0000-000020B00000}"/>
    <cellStyle name="Normal 3 3 2 2 2 5" xfId="45091" xr:uid="{00000000-0005-0000-0000-000021B00000}"/>
    <cellStyle name="Normal 3 3 2 2 2 6" xfId="45092" xr:uid="{00000000-0005-0000-0000-000022B00000}"/>
    <cellStyle name="Normal 3 3 2 2 3" xfId="45093" xr:uid="{00000000-0005-0000-0000-000023B00000}"/>
    <cellStyle name="Normal 3 3 2 2 3 2" xfId="45094" xr:uid="{00000000-0005-0000-0000-000024B00000}"/>
    <cellStyle name="Normal 3 3 2 2 3 2 2" xfId="45095" xr:uid="{00000000-0005-0000-0000-000025B00000}"/>
    <cellStyle name="Normal 3 3 2 2 3 2 2 2" xfId="45096" xr:uid="{00000000-0005-0000-0000-000026B00000}"/>
    <cellStyle name="Normal 3 3 2 2 3 2 3" xfId="45097" xr:uid="{00000000-0005-0000-0000-000027B00000}"/>
    <cellStyle name="Normal 3 3 2 2 3 2 4" xfId="45098" xr:uid="{00000000-0005-0000-0000-000028B00000}"/>
    <cellStyle name="Normal 3 3 2 2 3 3" xfId="45099" xr:uid="{00000000-0005-0000-0000-000029B00000}"/>
    <cellStyle name="Normal 3 3 2 2 3 3 2" xfId="45100" xr:uid="{00000000-0005-0000-0000-00002AB00000}"/>
    <cellStyle name="Normal 3 3 2 2 3 3 2 2" xfId="45101" xr:uid="{00000000-0005-0000-0000-00002BB00000}"/>
    <cellStyle name="Normal 3 3 2 2 3 3 3" xfId="45102" xr:uid="{00000000-0005-0000-0000-00002CB00000}"/>
    <cellStyle name="Normal 3 3 2 2 3 3 4" xfId="45103" xr:uid="{00000000-0005-0000-0000-00002DB00000}"/>
    <cellStyle name="Normal 3 3 2 2 3 4" xfId="45104" xr:uid="{00000000-0005-0000-0000-00002EB00000}"/>
    <cellStyle name="Normal 3 3 2 2 3 4 2" xfId="45105" xr:uid="{00000000-0005-0000-0000-00002FB00000}"/>
    <cellStyle name="Normal 3 3 2 2 3 5" xfId="45106" xr:uid="{00000000-0005-0000-0000-000030B00000}"/>
    <cellStyle name="Normal 3 3 2 2 3 6" xfId="45107" xr:uid="{00000000-0005-0000-0000-000031B00000}"/>
    <cellStyle name="Normal 3 3 2 2 4" xfId="45108" xr:uid="{00000000-0005-0000-0000-000032B00000}"/>
    <cellStyle name="Normal 3 3 2 2 4 2" xfId="45109" xr:uid="{00000000-0005-0000-0000-000033B00000}"/>
    <cellStyle name="Normal 3 3 2 2 4 2 2" xfId="45110" xr:uid="{00000000-0005-0000-0000-000034B00000}"/>
    <cellStyle name="Normal 3 3 2 2 4 3" xfId="45111" xr:uid="{00000000-0005-0000-0000-000035B00000}"/>
    <cellStyle name="Normal 3 3 2 2 4 4" xfId="45112" xr:uid="{00000000-0005-0000-0000-000036B00000}"/>
    <cellStyle name="Normal 3 3 2 2 5" xfId="45113" xr:uid="{00000000-0005-0000-0000-000037B00000}"/>
    <cellStyle name="Normal 3 3 2 2 5 2" xfId="45114" xr:uid="{00000000-0005-0000-0000-000038B00000}"/>
    <cellStyle name="Normal 3 3 2 2 5 2 2" xfId="45115" xr:uid="{00000000-0005-0000-0000-000039B00000}"/>
    <cellStyle name="Normal 3 3 2 2 5 3" xfId="45116" xr:uid="{00000000-0005-0000-0000-00003AB00000}"/>
    <cellStyle name="Normal 3 3 2 2 5 4" xfId="45117" xr:uid="{00000000-0005-0000-0000-00003BB00000}"/>
    <cellStyle name="Normal 3 3 2 2 6" xfId="45118" xr:uid="{00000000-0005-0000-0000-00003CB00000}"/>
    <cellStyle name="Normal 3 3 2 2 6 2" xfId="45119" xr:uid="{00000000-0005-0000-0000-00003DB00000}"/>
    <cellStyle name="Normal 3 3 2 2 7" xfId="45120" xr:uid="{00000000-0005-0000-0000-00003EB00000}"/>
    <cellStyle name="Normal 3 3 2 2 8" xfId="45121" xr:uid="{00000000-0005-0000-0000-00003FB00000}"/>
    <cellStyle name="Normal 3 3 2 2 9" xfId="45122" xr:uid="{00000000-0005-0000-0000-000040B00000}"/>
    <cellStyle name="Normal 3 3 2 3" xfId="45123" xr:uid="{00000000-0005-0000-0000-000041B00000}"/>
    <cellStyle name="Normal 3 3 2 3 2" xfId="45124" xr:uid="{00000000-0005-0000-0000-000042B00000}"/>
    <cellStyle name="Normal 3 3 2 3 2 2" xfId="45125" xr:uid="{00000000-0005-0000-0000-000043B00000}"/>
    <cellStyle name="Normal 3 3 2 3 2 2 2" xfId="45126" xr:uid="{00000000-0005-0000-0000-000044B00000}"/>
    <cellStyle name="Normal 3 3 2 3 2 3" xfId="45127" xr:uid="{00000000-0005-0000-0000-000045B00000}"/>
    <cellStyle name="Normal 3 3 2 3 2 4" xfId="45128" xr:uid="{00000000-0005-0000-0000-000046B00000}"/>
    <cellStyle name="Normal 3 3 2 3 3" xfId="45129" xr:uid="{00000000-0005-0000-0000-000047B00000}"/>
    <cellStyle name="Normal 3 3 2 3 3 2" xfId="45130" xr:uid="{00000000-0005-0000-0000-000048B00000}"/>
    <cellStyle name="Normal 3 3 2 3 3 2 2" xfId="45131" xr:uid="{00000000-0005-0000-0000-000049B00000}"/>
    <cellStyle name="Normal 3 3 2 3 3 3" xfId="45132" xr:uid="{00000000-0005-0000-0000-00004AB00000}"/>
    <cellStyle name="Normal 3 3 2 3 3 4" xfId="45133" xr:uid="{00000000-0005-0000-0000-00004BB00000}"/>
    <cellStyle name="Normal 3 3 2 3 4" xfId="45134" xr:uid="{00000000-0005-0000-0000-00004CB00000}"/>
    <cellStyle name="Normal 3 3 2 3 4 2" xfId="45135" xr:uid="{00000000-0005-0000-0000-00004DB00000}"/>
    <cellStyle name="Normal 3 3 2 3 5" xfId="45136" xr:uid="{00000000-0005-0000-0000-00004EB00000}"/>
    <cellStyle name="Normal 3 3 2 3 6" xfId="45137" xr:uid="{00000000-0005-0000-0000-00004FB00000}"/>
    <cellStyle name="Normal 3 3 2 3 7" xfId="45138" xr:uid="{00000000-0005-0000-0000-000050B00000}"/>
    <cellStyle name="Normal 3 3 2 4" xfId="45139" xr:uid="{00000000-0005-0000-0000-000051B00000}"/>
    <cellStyle name="Normal 3 3 2 4 2" xfId="45140" xr:uid="{00000000-0005-0000-0000-000052B00000}"/>
    <cellStyle name="Normal 3 3 2 4 2 2" xfId="45141" xr:uid="{00000000-0005-0000-0000-000053B00000}"/>
    <cellStyle name="Normal 3 3 2 4 2 2 2" xfId="45142" xr:uid="{00000000-0005-0000-0000-000054B00000}"/>
    <cellStyle name="Normal 3 3 2 4 2 3" xfId="45143" xr:uid="{00000000-0005-0000-0000-000055B00000}"/>
    <cellStyle name="Normal 3 3 2 4 2 4" xfId="45144" xr:uid="{00000000-0005-0000-0000-000056B00000}"/>
    <cellStyle name="Normal 3 3 2 4 3" xfId="45145" xr:uid="{00000000-0005-0000-0000-000057B00000}"/>
    <cellStyle name="Normal 3 3 2 4 3 2" xfId="45146" xr:uid="{00000000-0005-0000-0000-000058B00000}"/>
    <cellStyle name="Normal 3 3 2 4 3 2 2" xfId="45147" xr:uid="{00000000-0005-0000-0000-000059B00000}"/>
    <cellStyle name="Normal 3 3 2 4 3 3" xfId="45148" xr:uid="{00000000-0005-0000-0000-00005AB00000}"/>
    <cellStyle name="Normal 3 3 2 4 3 4" xfId="45149" xr:uid="{00000000-0005-0000-0000-00005BB00000}"/>
    <cellStyle name="Normal 3 3 2 4 4" xfId="45150" xr:uid="{00000000-0005-0000-0000-00005CB00000}"/>
    <cellStyle name="Normal 3 3 2 4 4 2" xfId="45151" xr:uid="{00000000-0005-0000-0000-00005DB00000}"/>
    <cellStyle name="Normal 3 3 2 4 5" xfId="45152" xr:uid="{00000000-0005-0000-0000-00005EB00000}"/>
    <cellStyle name="Normal 3 3 2 4 6" xfId="45153" xr:uid="{00000000-0005-0000-0000-00005FB00000}"/>
    <cellStyle name="Normal 3 3 2 4 7" xfId="45154" xr:uid="{00000000-0005-0000-0000-000060B00000}"/>
    <cellStyle name="Normal 3 3 2 5" xfId="45155" xr:uid="{00000000-0005-0000-0000-000061B00000}"/>
    <cellStyle name="Normal 3 3 2 5 2" xfId="45156" xr:uid="{00000000-0005-0000-0000-000062B00000}"/>
    <cellStyle name="Normal 3 3 2 5 2 2" xfId="45157" xr:uid="{00000000-0005-0000-0000-000063B00000}"/>
    <cellStyle name="Normal 3 3 2 5 2 2 2" xfId="45158" xr:uid="{00000000-0005-0000-0000-000064B00000}"/>
    <cellStyle name="Normal 3 3 2 5 2 3" xfId="45159" xr:uid="{00000000-0005-0000-0000-000065B00000}"/>
    <cellStyle name="Normal 3 3 2 5 2 4" xfId="45160" xr:uid="{00000000-0005-0000-0000-000066B00000}"/>
    <cellStyle name="Normal 3 3 2 5 3" xfId="45161" xr:uid="{00000000-0005-0000-0000-000067B00000}"/>
    <cellStyle name="Normal 3 3 2 5 3 2" xfId="45162" xr:uid="{00000000-0005-0000-0000-000068B00000}"/>
    <cellStyle name="Normal 3 3 2 5 3 2 2" xfId="45163" xr:uid="{00000000-0005-0000-0000-000069B00000}"/>
    <cellStyle name="Normal 3 3 2 5 3 3" xfId="45164" xr:uid="{00000000-0005-0000-0000-00006AB00000}"/>
    <cellStyle name="Normal 3 3 2 5 3 4" xfId="45165" xr:uid="{00000000-0005-0000-0000-00006BB00000}"/>
    <cellStyle name="Normal 3 3 2 5 4" xfId="45166" xr:uid="{00000000-0005-0000-0000-00006CB00000}"/>
    <cellStyle name="Normal 3 3 2 5 4 2" xfId="45167" xr:uid="{00000000-0005-0000-0000-00006DB00000}"/>
    <cellStyle name="Normal 3 3 2 5 5" xfId="45168" xr:uid="{00000000-0005-0000-0000-00006EB00000}"/>
    <cellStyle name="Normal 3 3 2 5 6" xfId="45169" xr:uid="{00000000-0005-0000-0000-00006FB00000}"/>
    <cellStyle name="Normal 3 3 2 6" xfId="45170" xr:uid="{00000000-0005-0000-0000-000070B00000}"/>
    <cellStyle name="Normal 3 3 2 6 2" xfId="45171" xr:uid="{00000000-0005-0000-0000-000071B00000}"/>
    <cellStyle name="Normal 3 3 2 6 2 2" xfId="45172" xr:uid="{00000000-0005-0000-0000-000072B00000}"/>
    <cellStyle name="Normal 3 3 2 6 2 2 2" xfId="45173" xr:uid="{00000000-0005-0000-0000-000073B00000}"/>
    <cellStyle name="Normal 3 3 2 6 2 3" xfId="45174" xr:uid="{00000000-0005-0000-0000-000074B00000}"/>
    <cellStyle name="Normal 3 3 2 6 2 4" xfId="45175" xr:uid="{00000000-0005-0000-0000-000075B00000}"/>
    <cellStyle name="Normal 3 3 2 6 3" xfId="45176" xr:uid="{00000000-0005-0000-0000-000076B00000}"/>
    <cellStyle name="Normal 3 3 2 6 3 2" xfId="45177" xr:uid="{00000000-0005-0000-0000-000077B00000}"/>
    <cellStyle name="Normal 3 3 2 6 3 2 2" xfId="45178" xr:uid="{00000000-0005-0000-0000-000078B00000}"/>
    <cellStyle name="Normal 3 3 2 6 3 3" xfId="45179" xr:uid="{00000000-0005-0000-0000-000079B00000}"/>
    <cellStyle name="Normal 3 3 2 6 3 4" xfId="45180" xr:uid="{00000000-0005-0000-0000-00007AB00000}"/>
    <cellStyle name="Normal 3 3 2 6 4" xfId="45181" xr:uid="{00000000-0005-0000-0000-00007BB00000}"/>
    <cellStyle name="Normal 3 3 2 6 4 2" xfId="45182" xr:uid="{00000000-0005-0000-0000-00007CB00000}"/>
    <cellStyle name="Normal 3 3 2 6 5" xfId="45183" xr:uid="{00000000-0005-0000-0000-00007DB00000}"/>
    <cellStyle name="Normal 3 3 2 6 6" xfId="45184" xr:uid="{00000000-0005-0000-0000-00007EB00000}"/>
    <cellStyle name="Normal 3 3 2 7" xfId="45185" xr:uid="{00000000-0005-0000-0000-00007FB00000}"/>
    <cellStyle name="Normal 3 3 2 7 2" xfId="45186" xr:uid="{00000000-0005-0000-0000-000080B00000}"/>
    <cellStyle name="Normal 3 3 2 7 2 2" xfId="45187" xr:uid="{00000000-0005-0000-0000-000081B00000}"/>
    <cellStyle name="Normal 3 3 2 7 2 2 2" xfId="45188" xr:uid="{00000000-0005-0000-0000-000082B00000}"/>
    <cellStyle name="Normal 3 3 2 7 2 3" xfId="45189" xr:uid="{00000000-0005-0000-0000-000083B00000}"/>
    <cellStyle name="Normal 3 3 2 7 2 4" xfId="45190" xr:uid="{00000000-0005-0000-0000-000084B00000}"/>
    <cellStyle name="Normal 3 3 2 7 3" xfId="45191" xr:uid="{00000000-0005-0000-0000-000085B00000}"/>
    <cellStyle name="Normal 3 3 2 7 3 2" xfId="45192" xr:uid="{00000000-0005-0000-0000-000086B00000}"/>
    <cellStyle name="Normal 3 3 2 7 3 2 2" xfId="45193" xr:uid="{00000000-0005-0000-0000-000087B00000}"/>
    <cellStyle name="Normal 3 3 2 7 3 3" xfId="45194" xr:uid="{00000000-0005-0000-0000-000088B00000}"/>
    <cellStyle name="Normal 3 3 2 7 3 4" xfId="45195" xr:uid="{00000000-0005-0000-0000-000089B00000}"/>
    <cellStyle name="Normal 3 3 2 7 4" xfId="45196" xr:uid="{00000000-0005-0000-0000-00008AB00000}"/>
    <cellStyle name="Normal 3 3 2 7 4 2" xfId="45197" xr:uid="{00000000-0005-0000-0000-00008BB00000}"/>
    <cellStyle name="Normal 3 3 2 7 5" xfId="45198" xr:uid="{00000000-0005-0000-0000-00008CB00000}"/>
    <cellStyle name="Normal 3 3 2 7 6" xfId="45199" xr:uid="{00000000-0005-0000-0000-00008DB00000}"/>
    <cellStyle name="Normal 3 3 2 8" xfId="45200" xr:uid="{00000000-0005-0000-0000-00008EB00000}"/>
    <cellStyle name="Normal 3 3 2 8 2" xfId="45201" xr:uid="{00000000-0005-0000-0000-00008FB00000}"/>
    <cellStyle name="Normal 3 3 2 8 2 2" xfId="45202" xr:uid="{00000000-0005-0000-0000-000090B00000}"/>
    <cellStyle name="Normal 3 3 2 8 3" xfId="45203" xr:uid="{00000000-0005-0000-0000-000091B00000}"/>
    <cellStyle name="Normal 3 3 2 8 4" xfId="45204" xr:uid="{00000000-0005-0000-0000-000092B00000}"/>
    <cellStyle name="Normal 3 3 2 9" xfId="45205" xr:uid="{00000000-0005-0000-0000-000093B00000}"/>
    <cellStyle name="Normal 3 3 2 9 2" xfId="45206" xr:uid="{00000000-0005-0000-0000-000094B00000}"/>
    <cellStyle name="Normal 3 3 2 9 2 2" xfId="45207" xr:uid="{00000000-0005-0000-0000-000095B00000}"/>
    <cellStyle name="Normal 3 3 2 9 3" xfId="45208" xr:uid="{00000000-0005-0000-0000-000096B00000}"/>
    <cellStyle name="Normal 3 3 2 9 4" xfId="45209" xr:uid="{00000000-0005-0000-0000-000097B00000}"/>
    <cellStyle name="Normal 3 3 2_212990" xfId="45210" xr:uid="{00000000-0005-0000-0000-000098B00000}"/>
    <cellStyle name="Normal 3 3 3" xfId="45211" xr:uid="{00000000-0005-0000-0000-000099B00000}"/>
    <cellStyle name="Normal 3 3 3 2" xfId="45212" xr:uid="{00000000-0005-0000-0000-00009AB00000}"/>
    <cellStyle name="Normal 3 3 3 2 2" xfId="45213" xr:uid="{00000000-0005-0000-0000-00009BB00000}"/>
    <cellStyle name="Normal 3 3 3 2 2 2" xfId="45214" xr:uid="{00000000-0005-0000-0000-00009CB00000}"/>
    <cellStyle name="Normal 3 3 3 2 2 2 2" xfId="45215" xr:uid="{00000000-0005-0000-0000-00009DB00000}"/>
    <cellStyle name="Normal 3 3 3 2 2 3" xfId="45216" xr:uid="{00000000-0005-0000-0000-00009EB00000}"/>
    <cellStyle name="Normal 3 3 3 2 2 4" xfId="45217" xr:uid="{00000000-0005-0000-0000-00009FB00000}"/>
    <cellStyle name="Normal 3 3 3 2 3" xfId="45218" xr:uid="{00000000-0005-0000-0000-0000A0B00000}"/>
    <cellStyle name="Normal 3 3 3 2 3 2" xfId="45219" xr:uid="{00000000-0005-0000-0000-0000A1B00000}"/>
    <cellStyle name="Normal 3 3 3 2 3 2 2" xfId="45220" xr:uid="{00000000-0005-0000-0000-0000A2B00000}"/>
    <cellStyle name="Normal 3 3 3 2 3 3" xfId="45221" xr:uid="{00000000-0005-0000-0000-0000A3B00000}"/>
    <cellStyle name="Normal 3 3 3 2 3 4" xfId="45222" xr:uid="{00000000-0005-0000-0000-0000A4B00000}"/>
    <cellStyle name="Normal 3 3 3 2 4" xfId="45223" xr:uid="{00000000-0005-0000-0000-0000A5B00000}"/>
    <cellStyle name="Normal 3 3 3 2 4 2" xfId="45224" xr:uid="{00000000-0005-0000-0000-0000A6B00000}"/>
    <cellStyle name="Normal 3 3 3 2 5" xfId="45225" xr:uid="{00000000-0005-0000-0000-0000A7B00000}"/>
    <cellStyle name="Normal 3 3 3 2 6" xfId="45226" xr:uid="{00000000-0005-0000-0000-0000A8B00000}"/>
    <cellStyle name="Normal 3 3 3 2 7" xfId="45227" xr:uid="{00000000-0005-0000-0000-0000A9B00000}"/>
    <cellStyle name="Normal 3 3 3 3" xfId="45228" xr:uid="{00000000-0005-0000-0000-0000AAB00000}"/>
    <cellStyle name="Normal 3 3 3 3 2" xfId="45229" xr:uid="{00000000-0005-0000-0000-0000ABB00000}"/>
    <cellStyle name="Normal 3 3 3 3 2 2" xfId="45230" xr:uid="{00000000-0005-0000-0000-0000ACB00000}"/>
    <cellStyle name="Normal 3 3 3 3 2 2 2" xfId="45231" xr:uid="{00000000-0005-0000-0000-0000ADB00000}"/>
    <cellStyle name="Normal 3 3 3 3 2 3" xfId="45232" xr:uid="{00000000-0005-0000-0000-0000AEB00000}"/>
    <cellStyle name="Normal 3 3 3 3 2 4" xfId="45233" xr:uid="{00000000-0005-0000-0000-0000AFB00000}"/>
    <cellStyle name="Normal 3 3 3 3 3" xfId="45234" xr:uid="{00000000-0005-0000-0000-0000B0B00000}"/>
    <cellStyle name="Normal 3 3 3 3 3 2" xfId="45235" xr:uid="{00000000-0005-0000-0000-0000B1B00000}"/>
    <cellStyle name="Normal 3 3 3 3 3 2 2" xfId="45236" xr:uid="{00000000-0005-0000-0000-0000B2B00000}"/>
    <cellStyle name="Normal 3 3 3 3 3 3" xfId="45237" xr:uid="{00000000-0005-0000-0000-0000B3B00000}"/>
    <cellStyle name="Normal 3 3 3 3 3 4" xfId="45238" xr:uid="{00000000-0005-0000-0000-0000B4B00000}"/>
    <cellStyle name="Normal 3 3 3 3 4" xfId="45239" xr:uid="{00000000-0005-0000-0000-0000B5B00000}"/>
    <cellStyle name="Normal 3 3 3 3 4 2" xfId="45240" xr:uid="{00000000-0005-0000-0000-0000B6B00000}"/>
    <cellStyle name="Normal 3 3 3 3 5" xfId="45241" xr:uid="{00000000-0005-0000-0000-0000B7B00000}"/>
    <cellStyle name="Normal 3 3 3 3 6" xfId="45242" xr:uid="{00000000-0005-0000-0000-0000B8B00000}"/>
    <cellStyle name="Normal 3 3 3 3 7" xfId="45243" xr:uid="{00000000-0005-0000-0000-0000B9B00000}"/>
    <cellStyle name="Normal 3 3 3 4" xfId="45244" xr:uid="{00000000-0005-0000-0000-0000BAB00000}"/>
    <cellStyle name="Normal 3 3 3 4 2" xfId="45245" xr:uid="{00000000-0005-0000-0000-0000BBB00000}"/>
    <cellStyle name="Normal 3 3 3 4 2 2" xfId="45246" xr:uid="{00000000-0005-0000-0000-0000BCB00000}"/>
    <cellStyle name="Normal 3 3 3 4 3" xfId="45247" xr:uid="{00000000-0005-0000-0000-0000BDB00000}"/>
    <cellStyle name="Normal 3 3 3 4 4" xfId="45248" xr:uid="{00000000-0005-0000-0000-0000BEB00000}"/>
    <cellStyle name="Normal 3 3 3 5" xfId="45249" xr:uid="{00000000-0005-0000-0000-0000BFB00000}"/>
    <cellStyle name="Normal 3 3 3 5 2" xfId="45250" xr:uid="{00000000-0005-0000-0000-0000C0B00000}"/>
    <cellStyle name="Normal 3 3 3 5 2 2" xfId="45251" xr:uid="{00000000-0005-0000-0000-0000C1B00000}"/>
    <cellStyle name="Normal 3 3 3 5 3" xfId="45252" xr:uid="{00000000-0005-0000-0000-0000C2B00000}"/>
    <cellStyle name="Normal 3 3 3 5 4" xfId="45253" xr:uid="{00000000-0005-0000-0000-0000C3B00000}"/>
    <cellStyle name="Normal 3 3 3 6" xfId="45254" xr:uid="{00000000-0005-0000-0000-0000C4B00000}"/>
    <cellStyle name="Normal 3 3 3 6 2" xfId="45255" xr:uid="{00000000-0005-0000-0000-0000C5B00000}"/>
    <cellStyle name="Normal 3 3 3 7" xfId="45256" xr:uid="{00000000-0005-0000-0000-0000C6B00000}"/>
    <cellStyle name="Normal 3 3 3 8" xfId="45257" xr:uid="{00000000-0005-0000-0000-0000C7B00000}"/>
    <cellStyle name="Normal 3 3 3 9" xfId="45258" xr:uid="{00000000-0005-0000-0000-0000C8B00000}"/>
    <cellStyle name="Normal 3 3 3_212990" xfId="45259" xr:uid="{00000000-0005-0000-0000-0000C9B00000}"/>
    <cellStyle name="Normal 3 3 4" xfId="45260" xr:uid="{00000000-0005-0000-0000-0000CAB00000}"/>
    <cellStyle name="Normal 3 3 4 2" xfId="45261" xr:uid="{00000000-0005-0000-0000-0000CBB00000}"/>
    <cellStyle name="Normal 3 3 4 2 2" xfId="45262" xr:uid="{00000000-0005-0000-0000-0000CCB00000}"/>
    <cellStyle name="Normal 3 3 4 2 2 2" xfId="45263" xr:uid="{00000000-0005-0000-0000-0000CDB00000}"/>
    <cellStyle name="Normal 3 3 4 2 2 2 2" xfId="45264" xr:uid="{00000000-0005-0000-0000-0000CEB00000}"/>
    <cellStyle name="Normal 3 3 4 2 2 3" xfId="45265" xr:uid="{00000000-0005-0000-0000-0000CFB00000}"/>
    <cellStyle name="Normal 3 3 4 2 2 4" xfId="45266" xr:uid="{00000000-0005-0000-0000-0000D0B00000}"/>
    <cellStyle name="Normal 3 3 4 2 3" xfId="45267" xr:uid="{00000000-0005-0000-0000-0000D1B00000}"/>
    <cellStyle name="Normal 3 3 4 2 3 2" xfId="45268" xr:uid="{00000000-0005-0000-0000-0000D2B00000}"/>
    <cellStyle name="Normal 3 3 4 2 3 2 2" xfId="45269" xr:uid="{00000000-0005-0000-0000-0000D3B00000}"/>
    <cellStyle name="Normal 3 3 4 2 3 3" xfId="45270" xr:uid="{00000000-0005-0000-0000-0000D4B00000}"/>
    <cellStyle name="Normal 3 3 4 2 3 4" xfId="45271" xr:uid="{00000000-0005-0000-0000-0000D5B00000}"/>
    <cellStyle name="Normal 3 3 4 2 4" xfId="45272" xr:uid="{00000000-0005-0000-0000-0000D6B00000}"/>
    <cellStyle name="Normal 3 3 4 2 4 2" xfId="45273" xr:uid="{00000000-0005-0000-0000-0000D7B00000}"/>
    <cellStyle name="Normal 3 3 4 2 5" xfId="45274" xr:uid="{00000000-0005-0000-0000-0000D8B00000}"/>
    <cellStyle name="Normal 3 3 4 2 6" xfId="45275" xr:uid="{00000000-0005-0000-0000-0000D9B00000}"/>
    <cellStyle name="Normal 3 3 4 3" xfId="45276" xr:uid="{00000000-0005-0000-0000-0000DAB00000}"/>
    <cellStyle name="Normal 3 3 4 4" xfId="45277" xr:uid="{00000000-0005-0000-0000-0000DBB00000}"/>
    <cellStyle name="Normal 3 3 5" xfId="45278" xr:uid="{00000000-0005-0000-0000-0000DCB00000}"/>
    <cellStyle name="Normal 3 3 5 2" xfId="45279" xr:uid="{00000000-0005-0000-0000-0000DDB00000}"/>
    <cellStyle name="Normal 3 3 5 2 2" xfId="45280" xr:uid="{00000000-0005-0000-0000-0000DEB00000}"/>
    <cellStyle name="Normal 3 3 5 2 2 2" xfId="45281" xr:uid="{00000000-0005-0000-0000-0000DFB00000}"/>
    <cellStyle name="Normal 3 3 5 2 3" xfId="45282" xr:uid="{00000000-0005-0000-0000-0000E0B00000}"/>
    <cellStyle name="Normal 3 3 5 2 4" xfId="45283" xr:uid="{00000000-0005-0000-0000-0000E1B00000}"/>
    <cellStyle name="Normal 3 3 5 3" xfId="45284" xr:uid="{00000000-0005-0000-0000-0000E2B00000}"/>
    <cellStyle name="Normal 3 3 5 3 2" xfId="45285" xr:uid="{00000000-0005-0000-0000-0000E3B00000}"/>
    <cellStyle name="Normal 3 3 5 3 2 2" xfId="45286" xr:uid="{00000000-0005-0000-0000-0000E4B00000}"/>
    <cellStyle name="Normal 3 3 5 3 3" xfId="45287" xr:uid="{00000000-0005-0000-0000-0000E5B00000}"/>
    <cellStyle name="Normal 3 3 5 3 4" xfId="45288" xr:uid="{00000000-0005-0000-0000-0000E6B00000}"/>
    <cellStyle name="Normal 3 3 5 4" xfId="45289" xr:uid="{00000000-0005-0000-0000-0000E7B00000}"/>
    <cellStyle name="Normal 3 3 5 4 2" xfId="45290" xr:uid="{00000000-0005-0000-0000-0000E8B00000}"/>
    <cellStyle name="Normal 3 3 5 5" xfId="45291" xr:uid="{00000000-0005-0000-0000-0000E9B00000}"/>
    <cellStyle name="Normal 3 3 5 6" xfId="45292" xr:uid="{00000000-0005-0000-0000-0000EAB00000}"/>
    <cellStyle name="Normal 3 3 5 7" xfId="45293" xr:uid="{00000000-0005-0000-0000-0000EBB00000}"/>
    <cellStyle name="Normal 3 3 6" xfId="45294" xr:uid="{00000000-0005-0000-0000-0000ECB00000}"/>
    <cellStyle name="Normal 3 3 6 2" xfId="45295" xr:uid="{00000000-0005-0000-0000-0000EDB00000}"/>
    <cellStyle name="Normal 3 3 6 2 2" xfId="45296" xr:uid="{00000000-0005-0000-0000-0000EEB00000}"/>
    <cellStyle name="Normal 3 3 6 2 2 2" xfId="45297" xr:uid="{00000000-0005-0000-0000-0000EFB00000}"/>
    <cellStyle name="Normal 3 3 6 2 3" xfId="45298" xr:uid="{00000000-0005-0000-0000-0000F0B00000}"/>
    <cellStyle name="Normal 3 3 6 2 4" xfId="45299" xr:uid="{00000000-0005-0000-0000-0000F1B00000}"/>
    <cellStyle name="Normal 3 3 6 3" xfId="45300" xr:uid="{00000000-0005-0000-0000-0000F2B00000}"/>
    <cellStyle name="Normal 3 3 6 3 2" xfId="45301" xr:uid="{00000000-0005-0000-0000-0000F3B00000}"/>
    <cellStyle name="Normal 3 3 6 3 2 2" xfId="45302" xr:uid="{00000000-0005-0000-0000-0000F4B00000}"/>
    <cellStyle name="Normal 3 3 6 3 3" xfId="45303" xr:uid="{00000000-0005-0000-0000-0000F5B00000}"/>
    <cellStyle name="Normal 3 3 6 3 4" xfId="45304" xr:uid="{00000000-0005-0000-0000-0000F6B00000}"/>
    <cellStyle name="Normal 3 3 6 4" xfId="45305" xr:uid="{00000000-0005-0000-0000-0000F7B00000}"/>
    <cellStyle name="Normal 3 3 6 4 2" xfId="45306" xr:uid="{00000000-0005-0000-0000-0000F8B00000}"/>
    <cellStyle name="Normal 3 3 6 5" xfId="45307" xr:uid="{00000000-0005-0000-0000-0000F9B00000}"/>
    <cellStyle name="Normal 3 3 6 6" xfId="45308" xr:uid="{00000000-0005-0000-0000-0000FAB00000}"/>
    <cellStyle name="Normal 3 3 6 7" xfId="45309" xr:uid="{00000000-0005-0000-0000-0000FBB00000}"/>
    <cellStyle name="Normal 3 3 7" xfId="45310" xr:uid="{00000000-0005-0000-0000-0000FCB00000}"/>
    <cellStyle name="Normal 3 3 7 2" xfId="45311" xr:uid="{00000000-0005-0000-0000-0000FDB00000}"/>
    <cellStyle name="Normal 3 3 7 2 2" xfId="45312" xr:uid="{00000000-0005-0000-0000-0000FEB00000}"/>
    <cellStyle name="Normal 3 3 7 2 2 2" xfId="45313" xr:uid="{00000000-0005-0000-0000-0000FFB00000}"/>
    <cellStyle name="Normal 3 3 7 2 3" xfId="45314" xr:uid="{00000000-0005-0000-0000-000000B10000}"/>
    <cellStyle name="Normal 3 3 7 2 4" xfId="45315" xr:uid="{00000000-0005-0000-0000-000001B10000}"/>
    <cellStyle name="Normal 3 3 7 3" xfId="45316" xr:uid="{00000000-0005-0000-0000-000002B10000}"/>
    <cellStyle name="Normal 3 3 7 3 2" xfId="45317" xr:uid="{00000000-0005-0000-0000-000003B10000}"/>
    <cellStyle name="Normal 3 3 7 3 2 2" xfId="45318" xr:uid="{00000000-0005-0000-0000-000004B10000}"/>
    <cellStyle name="Normal 3 3 7 3 3" xfId="45319" xr:uid="{00000000-0005-0000-0000-000005B10000}"/>
    <cellStyle name="Normal 3 3 7 3 4" xfId="45320" xr:uid="{00000000-0005-0000-0000-000006B10000}"/>
    <cellStyle name="Normal 3 3 7 4" xfId="45321" xr:uid="{00000000-0005-0000-0000-000007B10000}"/>
    <cellStyle name="Normal 3 3 7 4 2" xfId="45322" xr:uid="{00000000-0005-0000-0000-000008B10000}"/>
    <cellStyle name="Normal 3 3 7 5" xfId="45323" xr:uid="{00000000-0005-0000-0000-000009B10000}"/>
    <cellStyle name="Normal 3 3 7 6" xfId="45324" xr:uid="{00000000-0005-0000-0000-00000AB10000}"/>
    <cellStyle name="Normal 3 3 7 7" xfId="45325" xr:uid="{00000000-0005-0000-0000-00000BB10000}"/>
    <cellStyle name="Normal 3 3 8" xfId="45326" xr:uid="{00000000-0005-0000-0000-00000CB10000}"/>
    <cellStyle name="Normal 3 3 8 2" xfId="45327" xr:uid="{00000000-0005-0000-0000-00000DB10000}"/>
    <cellStyle name="Normal 3 3 8 2 2" xfId="45328" xr:uid="{00000000-0005-0000-0000-00000EB10000}"/>
    <cellStyle name="Normal 3 3 8 2 2 2" xfId="45329" xr:uid="{00000000-0005-0000-0000-00000FB10000}"/>
    <cellStyle name="Normal 3 3 8 2 3" xfId="45330" xr:uid="{00000000-0005-0000-0000-000010B10000}"/>
    <cellStyle name="Normal 3 3 8 2 4" xfId="45331" xr:uid="{00000000-0005-0000-0000-000011B10000}"/>
    <cellStyle name="Normal 3 3 8 3" xfId="45332" xr:uid="{00000000-0005-0000-0000-000012B10000}"/>
    <cellStyle name="Normal 3 3 8 3 2" xfId="45333" xr:uid="{00000000-0005-0000-0000-000013B10000}"/>
    <cellStyle name="Normal 3 3 8 3 2 2" xfId="45334" xr:uid="{00000000-0005-0000-0000-000014B10000}"/>
    <cellStyle name="Normal 3 3 8 3 3" xfId="45335" xr:uid="{00000000-0005-0000-0000-000015B10000}"/>
    <cellStyle name="Normal 3 3 8 3 4" xfId="45336" xr:uid="{00000000-0005-0000-0000-000016B10000}"/>
    <cellStyle name="Normal 3 3 8 4" xfId="45337" xr:uid="{00000000-0005-0000-0000-000017B10000}"/>
    <cellStyle name="Normal 3 3 8 4 2" xfId="45338" xr:uid="{00000000-0005-0000-0000-000018B10000}"/>
    <cellStyle name="Normal 3 3 8 5" xfId="45339" xr:uid="{00000000-0005-0000-0000-000019B10000}"/>
    <cellStyle name="Normal 3 3 8 6" xfId="45340" xr:uid="{00000000-0005-0000-0000-00001AB10000}"/>
    <cellStyle name="Normal 3 3 8 7" xfId="45341" xr:uid="{00000000-0005-0000-0000-00001BB10000}"/>
    <cellStyle name="Normal 3 3 9" xfId="45342" xr:uid="{00000000-0005-0000-0000-00001CB10000}"/>
    <cellStyle name="Normal 3 3 9 2" xfId="45343" xr:uid="{00000000-0005-0000-0000-00001DB10000}"/>
    <cellStyle name="Normal 3 3 9 2 2" xfId="45344" xr:uid="{00000000-0005-0000-0000-00001EB10000}"/>
    <cellStyle name="Normal 3 3 9 3" xfId="45345" xr:uid="{00000000-0005-0000-0000-00001FB10000}"/>
    <cellStyle name="Normal 3 3 9 4" xfId="45346" xr:uid="{00000000-0005-0000-0000-000020B10000}"/>
    <cellStyle name="Normal 3 3 9 5" xfId="45347" xr:uid="{00000000-0005-0000-0000-000021B10000}"/>
    <cellStyle name="Normal 3 3_212990" xfId="45348" xr:uid="{00000000-0005-0000-0000-000022B10000}"/>
    <cellStyle name="Normal 3 30" xfId="45349" xr:uid="{00000000-0005-0000-0000-000023B10000}"/>
    <cellStyle name="Normal 3 31" xfId="45350" xr:uid="{00000000-0005-0000-0000-000024B10000}"/>
    <cellStyle name="Normal 3 32" xfId="45351" xr:uid="{00000000-0005-0000-0000-000025B10000}"/>
    <cellStyle name="Normal 3 33" xfId="45352" xr:uid="{00000000-0005-0000-0000-000026B10000}"/>
    <cellStyle name="Normal 3 34" xfId="45353" xr:uid="{00000000-0005-0000-0000-000027B10000}"/>
    <cellStyle name="Normal 3 35" xfId="45354" xr:uid="{00000000-0005-0000-0000-000028B10000}"/>
    <cellStyle name="Normal 3 36" xfId="45355" xr:uid="{00000000-0005-0000-0000-000029B10000}"/>
    <cellStyle name="Normal 3 37" xfId="45356" xr:uid="{00000000-0005-0000-0000-00002AB10000}"/>
    <cellStyle name="Normal 3 38" xfId="45357" xr:uid="{00000000-0005-0000-0000-00002BB10000}"/>
    <cellStyle name="Normal 3 39" xfId="45358" xr:uid="{00000000-0005-0000-0000-00002CB10000}"/>
    <cellStyle name="Normal 3 4" xfId="45359" xr:uid="{00000000-0005-0000-0000-00002DB10000}"/>
    <cellStyle name="Normal 3 4 10" xfId="45360" xr:uid="{00000000-0005-0000-0000-00002EB10000}"/>
    <cellStyle name="Normal 3 4 11" xfId="45361" xr:uid="{00000000-0005-0000-0000-00002FB10000}"/>
    <cellStyle name="Normal 3 4 12" xfId="45362" xr:uid="{00000000-0005-0000-0000-000030B10000}"/>
    <cellStyle name="Normal 3 4 2" xfId="45363" xr:uid="{00000000-0005-0000-0000-000031B10000}"/>
    <cellStyle name="Normal 3 4 2 2" xfId="45364" xr:uid="{00000000-0005-0000-0000-000032B10000}"/>
    <cellStyle name="Normal 3 4 2 2 2" xfId="45365" xr:uid="{00000000-0005-0000-0000-000033B10000}"/>
    <cellStyle name="Normal 3 4 2 2 2 2" xfId="45366" xr:uid="{00000000-0005-0000-0000-000034B10000}"/>
    <cellStyle name="Normal 3 4 2 2 2 2 2" xfId="45367" xr:uid="{00000000-0005-0000-0000-000035B10000}"/>
    <cellStyle name="Normal 3 4 2 2 2 2 2 2" xfId="45368" xr:uid="{00000000-0005-0000-0000-000036B10000}"/>
    <cellStyle name="Normal 3 4 2 2 2 2 3" xfId="45369" xr:uid="{00000000-0005-0000-0000-000037B10000}"/>
    <cellStyle name="Normal 3 4 2 2 2 2 4" xfId="45370" xr:uid="{00000000-0005-0000-0000-000038B10000}"/>
    <cellStyle name="Normal 3 4 2 2 2 3" xfId="45371" xr:uid="{00000000-0005-0000-0000-000039B10000}"/>
    <cellStyle name="Normal 3 4 2 2 2 3 2" xfId="45372" xr:uid="{00000000-0005-0000-0000-00003AB10000}"/>
    <cellStyle name="Normal 3 4 2 2 2 3 2 2" xfId="45373" xr:uid="{00000000-0005-0000-0000-00003BB10000}"/>
    <cellStyle name="Normal 3 4 2 2 2 3 3" xfId="45374" xr:uid="{00000000-0005-0000-0000-00003CB10000}"/>
    <cellStyle name="Normal 3 4 2 2 2 3 4" xfId="45375" xr:uid="{00000000-0005-0000-0000-00003DB10000}"/>
    <cellStyle name="Normal 3 4 2 2 2 4" xfId="45376" xr:uid="{00000000-0005-0000-0000-00003EB10000}"/>
    <cellStyle name="Normal 3 4 2 2 2 4 2" xfId="45377" xr:uid="{00000000-0005-0000-0000-00003FB10000}"/>
    <cellStyle name="Normal 3 4 2 2 2 5" xfId="45378" xr:uid="{00000000-0005-0000-0000-000040B10000}"/>
    <cellStyle name="Normal 3 4 2 2 2 6" xfId="45379" xr:uid="{00000000-0005-0000-0000-000041B10000}"/>
    <cellStyle name="Normal 3 4 2 2 3" xfId="45380" xr:uid="{00000000-0005-0000-0000-000042B10000}"/>
    <cellStyle name="Normal 3 4 2 2 3 2" xfId="45381" xr:uid="{00000000-0005-0000-0000-000043B10000}"/>
    <cellStyle name="Normal 3 4 2 2 3 2 2" xfId="45382" xr:uid="{00000000-0005-0000-0000-000044B10000}"/>
    <cellStyle name="Normal 3 4 2 2 3 3" xfId="45383" xr:uid="{00000000-0005-0000-0000-000045B10000}"/>
    <cellStyle name="Normal 3 4 2 2 3 4" xfId="45384" xr:uid="{00000000-0005-0000-0000-000046B10000}"/>
    <cellStyle name="Normal 3 4 2 2 4" xfId="45385" xr:uid="{00000000-0005-0000-0000-000047B10000}"/>
    <cellStyle name="Normal 3 4 2 2 4 2" xfId="45386" xr:uid="{00000000-0005-0000-0000-000048B10000}"/>
    <cellStyle name="Normal 3 4 2 2 4 2 2" xfId="45387" xr:uid="{00000000-0005-0000-0000-000049B10000}"/>
    <cellStyle name="Normal 3 4 2 2 4 3" xfId="45388" xr:uid="{00000000-0005-0000-0000-00004AB10000}"/>
    <cellStyle name="Normal 3 4 2 2 4 4" xfId="45389" xr:uid="{00000000-0005-0000-0000-00004BB10000}"/>
    <cellStyle name="Normal 3 4 2 2 5" xfId="45390" xr:uid="{00000000-0005-0000-0000-00004CB10000}"/>
    <cellStyle name="Normal 3 4 2 2 5 2" xfId="45391" xr:uid="{00000000-0005-0000-0000-00004DB10000}"/>
    <cellStyle name="Normal 3 4 2 2 6" xfId="45392" xr:uid="{00000000-0005-0000-0000-00004EB10000}"/>
    <cellStyle name="Normal 3 4 2 2 7" xfId="45393" xr:uid="{00000000-0005-0000-0000-00004FB10000}"/>
    <cellStyle name="Normal 3 4 2 3" xfId="45394" xr:uid="{00000000-0005-0000-0000-000050B10000}"/>
    <cellStyle name="Normal 3 4 2 3 2" xfId="45395" xr:uid="{00000000-0005-0000-0000-000051B10000}"/>
    <cellStyle name="Normal 3 4 2 3 2 2" xfId="45396" xr:uid="{00000000-0005-0000-0000-000052B10000}"/>
    <cellStyle name="Normal 3 4 2 3 2 2 2" xfId="45397" xr:uid="{00000000-0005-0000-0000-000053B10000}"/>
    <cellStyle name="Normal 3 4 2 3 2 3" xfId="45398" xr:uid="{00000000-0005-0000-0000-000054B10000}"/>
    <cellStyle name="Normal 3 4 2 3 2 4" xfId="45399" xr:uid="{00000000-0005-0000-0000-000055B10000}"/>
    <cellStyle name="Normal 3 4 2 3 3" xfId="45400" xr:uid="{00000000-0005-0000-0000-000056B10000}"/>
    <cellStyle name="Normal 3 4 2 3 3 2" xfId="45401" xr:uid="{00000000-0005-0000-0000-000057B10000}"/>
    <cellStyle name="Normal 3 4 2 3 3 2 2" xfId="45402" xr:uid="{00000000-0005-0000-0000-000058B10000}"/>
    <cellStyle name="Normal 3 4 2 3 3 3" xfId="45403" xr:uid="{00000000-0005-0000-0000-000059B10000}"/>
    <cellStyle name="Normal 3 4 2 3 3 4" xfId="45404" xr:uid="{00000000-0005-0000-0000-00005AB10000}"/>
    <cellStyle name="Normal 3 4 2 3 4" xfId="45405" xr:uid="{00000000-0005-0000-0000-00005BB10000}"/>
    <cellStyle name="Normal 3 4 2 3 4 2" xfId="45406" xr:uid="{00000000-0005-0000-0000-00005CB10000}"/>
    <cellStyle name="Normal 3 4 2 3 5" xfId="45407" xr:uid="{00000000-0005-0000-0000-00005DB10000}"/>
    <cellStyle name="Normal 3 4 2 3 6" xfId="45408" xr:uid="{00000000-0005-0000-0000-00005EB10000}"/>
    <cellStyle name="Normal 3 4 2 4" xfId="45409" xr:uid="{00000000-0005-0000-0000-00005FB10000}"/>
    <cellStyle name="Normal 3 4 2 4 2" xfId="45410" xr:uid="{00000000-0005-0000-0000-000060B10000}"/>
    <cellStyle name="Normal 3 4 2 4 2 2" xfId="45411" xr:uid="{00000000-0005-0000-0000-000061B10000}"/>
    <cellStyle name="Normal 3 4 2 4 3" xfId="45412" xr:uid="{00000000-0005-0000-0000-000062B10000}"/>
    <cellStyle name="Normal 3 4 2 4 4" xfId="45413" xr:uid="{00000000-0005-0000-0000-000063B10000}"/>
    <cellStyle name="Normal 3 4 2 5" xfId="45414" xr:uid="{00000000-0005-0000-0000-000064B10000}"/>
    <cellStyle name="Normal 3 4 2 5 2" xfId="45415" xr:uid="{00000000-0005-0000-0000-000065B10000}"/>
    <cellStyle name="Normal 3 4 2 5 2 2" xfId="45416" xr:uid="{00000000-0005-0000-0000-000066B10000}"/>
    <cellStyle name="Normal 3 4 2 5 3" xfId="45417" xr:uid="{00000000-0005-0000-0000-000067B10000}"/>
    <cellStyle name="Normal 3 4 2 5 4" xfId="45418" xr:uid="{00000000-0005-0000-0000-000068B10000}"/>
    <cellStyle name="Normal 3 4 2 6" xfId="45419" xr:uid="{00000000-0005-0000-0000-000069B10000}"/>
    <cellStyle name="Normal 3 4 2 6 2" xfId="45420" xr:uid="{00000000-0005-0000-0000-00006AB10000}"/>
    <cellStyle name="Normal 3 4 2 7" xfId="45421" xr:uid="{00000000-0005-0000-0000-00006BB10000}"/>
    <cellStyle name="Normal 3 4 2 8" xfId="45422" xr:uid="{00000000-0005-0000-0000-00006CB10000}"/>
    <cellStyle name="Normal 3 4 2 9" xfId="45423" xr:uid="{00000000-0005-0000-0000-00006DB10000}"/>
    <cellStyle name="Normal 3 4 3" xfId="45424" xr:uid="{00000000-0005-0000-0000-00006EB10000}"/>
    <cellStyle name="Normal 3 4 3 2" xfId="45425" xr:uid="{00000000-0005-0000-0000-00006FB10000}"/>
    <cellStyle name="Normal 3 4 3 2 2" xfId="45426" xr:uid="{00000000-0005-0000-0000-000070B10000}"/>
    <cellStyle name="Normal 3 4 3 2 2 2" xfId="45427" xr:uid="{00000000-0005-0000-0000-000071B10000}"/>
    <cellStyle name="Normal 3 4 3 2 2 2 2" xfId="45428" xr:uid="{00000000-0005-0000-0000-000072B10000}"/>
    <cellStyle name="Normal 3 4 3 2 2 3" xfId="45429" xr:uid="{00000000-0005-0000-0000-000073B10000}"/>
    <cellStyle name="Normal 3 4 3 2 2 4" xfId="45430" xr:uid="{00000000-0005-0000-0000-000074B10000}"/>
    <cellStyle name="Normal 3 4 3 2 3" xfId="45431" xr:uid="{00000000-0005-0000-0000-000075B10000}"/>
    <cellStyle name="Normal 3 4 3 2 3 2" xfId="45432" xr:uid="{00000000-0005-0000-0000-000076B10000}"/>
    <cellStyle name="Normal 3 4 3 2 3 2 2" xfId="45433" xr:uid="{00000000-0005-0000-0000-000077B10000}"/>
    <cellStyle name="Normal 3 4 3 2 3 3" xfId="45434" xr:uid="{00000000-0005-0000-0000-000078B10000}"/>
    <cellStyle name="Normal 3 4 3 2 3 4" xfId="45435" xr:uid="{00000000-0005-0000-0000-000079B10000}"/>
    <cellStyle name="Normal 3 4 3 2 4" xfId="45436" xr:uid="{00000000-0005-0000-0000-00007AB10000}"/>
    <cellStyle name="Normal 3 4 3 2 4 2" xfId="45437" xr:uid="{00000000-0005-0000-0000-00007BB10000}"/>
    <cellStyle name="Normal 3 4 3 2 5" xfId="45438" xr:uid="{00000000-0005-0000-0000-00007CB10000}"/>
    <cellStyle name="Normal 3 4 3 2 6" xfId="45439" xr:uid="{00000000-0005-0000-0000-00007DB10000}"/>
    <cellStyle name="Normal 3 4 3 2 7" xfId="45440" xr:uid="{00000000-0005-0000-0000-00007EB10000}"/>
    <cellStyle name="Normal 3 4 3 3" xfId="45441" xr:uid="{00000000-0005-0000-0000-00007FB10000}"/>
    <cellStyle name="Normal 3 4 3 3 2" xfId="45442" xr:uid="{00000000-0005-0000-0000-000080B10000}"/>
    <cellStyle name="Normal 3 4 3 3 2 2" xfId="45443" xr:uid="{00000000-0005-0000-0000-000081B10000}"/>
    <cellStyle name="Normal 3 4 3 3 3" xfId="45444" xr:uid="{00000000-0005-0000-0000-000082B10000}"/>
    <cellStyle name="Normal 3 4 3 3 4" xfId="45445" xr:uid="{00000000-0005-0000-0000-000083B10000}"/>
    <cellStyle name="Normal 3 4 3 3 5" xfId="45446" xr:uid="{00000000-0005-0000-0000-000084B10000}"/>
    <cellStyle name="Normal 3 4 3 4" xfId="45447" xr:uid="{00000000-0005-0000-0000-000085B10000}"/>
    <cellStyle name="Normal 3 4 3 4 2" xfId="45448" xr:uid="{00000000-0005-0000-0000-000086B10000}"/>
    <cellStyle name="Normal 3 4 3 4 2 2" xfId="45449" xr:uid="{00000000-0005-0000-0000-000087B10000}"/>
    <cellStyle name="Normal 3 4 3 4 3" xfId="45450" xr:uid="{00000000-0005-0000-0000-000088B10000}"/>
    <cellStyle name="Normal 3 4 3 4 4" xfId="45451" xr:uid="{00000000-0005-0000-0000-000089B10000}"/>
    <cellStyle name="Normal 3 4 3 4 5" xfId="45452" xr:uid="{00000000-0005-0000-0000-00008AB10000}"/>
    <cellStyle name="Normal 3 4 3 5" xfId="45453" xr:uid="{00000000-0005-0000-0000-00008BB10000}"/>
    <cellStyle name="Normal 3 4 3 5 2" xfId="45454" xr:uid="{00000000-0005-0000-0000-00008CB10000}"/>
    <cellStyle name="Normal 3 4 3 6" xfId="45455" xr:uid="{00000000-0005-0000-0000-00008DB10000}"/>
    <cellStyle name="Normal 3 4 3 7" xfId="45456" xr:uid="{00000000-0005-0000-0000-00008EB10000}"/>
    <cellStyle name="Normal 3 4 3 8" xfId="45457" xr:uid="{00000000-0005-0000-0000-00008FB10000}"/>
    <cellStyle name="Normal 3 4 3_212990" xfId="45458" xr:uid="{00000000-0005-0000-0000-000090B10000}"/>
    <cellStyle name="Normal 3 4 4" xfId="45459" xr:uid="{00000000-0005-0000-0000-000091B10000}"/>
    <cellStyle name="Normal 3 4 4 2" xfId="45460" xr:uid="{00000000-0005-0000-0000-000092B10000}"/>
    <cellStyle name="Normal 3 4 5" xfId="45461" xr:uid="{00000000-0005-0000-0000-000093B10000}"/>
    <cellStyle name="Normal 3 4 5 2" xfId="45462" xr:uid="{00000000-0005-0000-0000-000094B10000}"/>
    <cellStyle name="Normal 3 4 5 2 2" xfId="45463" xr:uid="{00000000-0005-0000-0000-000095B10000}"/>
    <cellStyle name="Normal 3 4 5 2 2 2" xfId="45464" xr:uid="{00000000-0005-0000-0000-000096B10000}"/>
    <cellStyle name="Normal 3 4 5 2 3" xfId="45465" xr:uid="{00000000-0005-0000-0000-000097B10000}"/>
    <cellStyle name="Normal 3 4 5 2 4" xfId="45466" xr:uid="{00000000-0005-0000-0000-000098B10000}"/>
    <cellStyle name="Normal 3 4 5 3" xfId="45467" xr:uid="{00000000-0005-0000-0000-000099B10000}"/>
    <cellStyle name="Normal 3 4 5 3 2" xfId="45468" xr:uid="{00000000-0005-0000-0000-00009AB10000}"/>
    <cellStyle name="Normal 3 4 5 3 2 2" xfId="45469" xr:uid="{00000000-0005-0000-0000-00009BB10000}"/>
    <cellStyle name="Normal 3 4 5 3 3" xfId="45470" xr:uid="{00000000-0005-0000-0000-00009CB10000}"/>
    <cellStyle name="Normal 3 4 5 3 4" xfId="45471" xr:uid="{00000000-0005-0000-0000-00009DB10000}"/>
    <cellStyle name="Normal 3 4 5 4" xfId="45472" xr:uid="{00000000-0005-0000-0000-00009EB10000}"/>
    <cellStyle name="Normal 3 4 5 4 2" xfId="45473" xr:uid="{00000000-0005-0000-0000-00009FB10000}"/>
    <cellStyle name="Normal 3 4 5 5" xfId="45474" xr:uid="{00000000-0005-0000-0000-0000A0B10000}"/>
    <cellStyle name="Normal 3 4 5 6" xfId="45475" xr:uid="{00000000-0005-0000-0000-0000A1B10000}"/>
    <cellStyle name="Normal 3 4 5 7" xfId="45476" xr:uid="{00000000-0005-0000-0000-0000A2B10000}"/>
    <cellStyle name="Normal 3 4 6" xfId="45477" xr:uid="{00000000-0005-0000-0000-0000A3B10000}"/>
    <cellStyle name="Normal 3 4 6 2" xfId="45478" xr:uid="{00000000-0005-0000-0000-0000A4B10000}"/>
    <cellStyle name="Normal 3 4 6 2 2" xfId="45479" xr:uid="{00000000-0005-0000-0000-0000A5B10000}"/>
    <cellStyle name="Normal 3 4 6 3" xfId="45480" xr:uid="{00000000-0005-0000-0000-0000A6B10000}"/>
    <cellStyle name="Normal 3 4 6 4" xfId="45481" xr:uid="{00000000-0005-0000-0000-0000A7B10000}"/>
    <cellStyle name="Normal 3 4 6 5" xfId="45482" xr:uid="{00000000-0005-0000-0000-0000A8B10000}"/>
    <cellStyle name="Normal 3 4 7" xfId="45483" xr:uid="{00000000-0005-0000-0000-0000A9B10000}"/>
    <cellStyle name="Normal 3 4 7 2" xfId="45484" xr:uid="{00000000-0005-0000-0000-0000AAB10000}"/>
    <cellStyle name="Normal 3 4 7 2 2" xfId="45485" xr:uid="{00000000-0005-0000-0000-0000ABB10000}"/>
    <cellStyle name="Normal 3 4 7 3" xfId="45486" xr:uid="{00000000-0005-0000-0000-0000ACB10000}"/>
    <cellStyle name="Normal 3 4 7 4" xfId="45487" xr:uid="{00000000-0005-0000-0000-0000ADB10000}"/>
    <cellStyle name="Normal 3 4 8" xfId="45488" xr:uid="{00000000-0005-0000-0000-0000AEB10000}"/>
    <cellStyle name="Normal 3 4 8 2" xfId="45489" xr:uid="{00000000-0005-0000-0000-0000AFB10000}"/>
    <cellStyle name="Normal 3 4 9" xfId="45490" xr:uid="{00000000-0005-0000-0000-0000B0B10000}"/>
    <cellStyle name="Normal 3 4_212990" xfId="45491" xr:uid="{00000000-0005-0000-0000-0000B1B10000}"/>
    <cellStyle name="Normal 3 40" xfId="45492" xr:uid="{00000000-0005-0000-0000-0000B2B10000}"/>
    <cellStyle name="Normal 3 41" xfId="45493" xr:uid="{00000000-0005-0000-0000-0000B3B10000}"/>
    <cellStyle name="Normal 3 42" xfId="45494" xr:uid="{00000000-0005-0000-0000-0000B4B10000}"/>
    <cellStyle name="Normal 3 43" xfId="45495" xr:uid="{00000000-0005-0000-0000-0000B5B10000}"/>
    <cellStyle name="Normal 3 44" xfId="45496" xr:uid="{00000000-0005-0000-0000-0000B6B10000}"/>
    <cellStyle name="Normal 3 45" xfId="45497" xr:uid="{00000000-0005-0000-0000-0000B7B10000}"/>
    <cellStyle name="Normal 3 45 2" xfId="45498" xr:uid="{00000000-0005-0000-0000-0000B8B10000}"/>
    <cellStyle name="Normal 3 46" xfId="45499" xr:uid="{00000000-0005-0000-0000-0000B9B10000}"/>
    <cellStyle name="Normal 3 47" xfId="45500" xr:uid="{00000000-0005-0000-0000-0000BAB10000}"/>
    <cellStyle name="Normal 3 48" xfId="45501" xr:uid="{00000000-0005-0000-0000-0000BBB10000}"/>
    <cellStyle name="Normal 3 49" xfId="45502" xr:uid="{00000000-0005-0000-0000-0000BCB10000}"/>
    <cellStyle name="Normal 3 5" xfId="45503" xr:uid="{00000000-0005-0000-0000-0000BDB10000}"/>
    <cellStyle name="Normal 3 5 10" xfId="45504" xr:uid="{00000000-0005-0000-0000-0000BEB10000}"/>
    <cellStyle name="Normal 3 5 11" xfId="45505" xr:uid="{00000000-0005-0000-0000-0000BFB10000}"/>
    <cellStyle name="Normal 3 5 2" xfId="45506" xr:uid="{00000000-0005-0000-0000-0000C0B10000}"/>
    <cellStyle name="Normal 3 5 2 2" xfId="45507" xr:uid="{00000000-0005-0000-0000-0000C1B10000}"/>
    <cellStyle name="Normal 3 5 2 2 2" xfId="45508" xr:uid="{00000000-0005-0000-0000-0000C2B10000}"/>
    <cellStyle name="Normal 3 5 2 2 2 2" xfId="45509" xr:uid="{00000000-0005-0000-0000-0000C3B10000}"/>
    <cellStyle name="Normal 3 5 2 2 2 2 2" xfId="45510" xr:uid="{00000000-0005-0000-0000-0000C4B10000}"/>
    <cellStyle name="Normal 3 5 2 2 2 2 2 2" xfId="45511" xr:uid="{00000000-0005-0000-0000-0000C5B10000}"/>
    <cellStyle name="Normal 3 5 2 2 2 2 3" xfId="45512" xr:uid="{00000000-0005-0000-0000-0000C6B10000}"/>
    <cellStyle name="Normal 3 5 2 2 2 2 4" xfId="45513" xr:uid="{00000000-0005-0000-0000-0000C7B10000}"/>
    <cellStyle name="Normal 3 5 2 2 2 3" xfId="45514" xr:uid="{00000000-0005-0000-0000-0000C8B10000}"/>
    <cellStyle name="Normal 3 5 2 2 2 3 2" xfId="45515" xr:uid="{00000000-0005-0000-0000-0000C9B10000}"/>
    <cellStyle name="Normal 3 5 2 2 2 3 2 2" xfId="45516" xr:uid="{00000000-0005-0000-0000-0000CAB10000}"/>
    <cellStyle name="Normal 3 5 2 2 2 3 3" xfId="45517" xr:uid="{00000000-0005-0000-0000-0000CBB10000}"/>
    <cellStyle name="Normal 3 5 2 2 2 3 4" xfId="45518" xr:uid="{00000000-0005-0000-0000-0000CCB10000}"/>
    <cellStyle name="Normal 3 5 2 2 2 4" xfId="45519" xr:uid="{00000000-0005-0000-0000-0000CDB10000}"/>
    <cellStyle name="Normal 3 5 2 2 2 4 2" xfId="45520" xr:uid="{00000000-0005-0000-0000-0000CEB10000}"/>
    <cellStyle name="Normal 3 5 2 2 2 5" xfId="45521" xr:uid="{00000000-0005-0000-0000-0000CFB10000}"/>
    <cellStyle name="Normal 3 5 2 2 2 6" xfId="45522" xr:uid="{00000000-0005-0000-0000-0000D0B10000}"/>
    <cellStyle name="Normal 3 5 2 2 3" xfId="45523" xr:uid="{00000000-0005-0000-0000-0000D1B10000}"/>
    <cellStyle name="Normal 3 5 2 2 3 2" xfId="45524" xr:uid="{00000000-0005-0000-0000-0000D2B10000}"/>
    <cellStyle name="Normal 3 5 2 2 3 2 2" xfId="45525" xr:uid="{00000000-0005-0000-0000-0000D3B10000}"/>
    <cellStyle name="Normal 3 5 2 2 3 3" xfId="45526" xr:uid="{00000000-0005-0000-0000-0000D4B10000}"/>
    <cellStyle name="Normal 3 5 2 2 3 4" xfId="45527" xr:uid="{00000000-0005-0000-0000-0000D5B10000}"/>
    <cellStyle name="Normal 3 5 2 2 4" xfId="45528" xr:uid="{00000000-0005-0000-0000-0000D6B10000}"/>
    <cellStyle name="Normal 3 5 2 2 4 2" xfId="45529" xr:uid="{00000000-0005-0000-0000-0000D7B10000}"/>
    <cellStyle name="Normal 3 5 2 2 4 2 2" xfId="45530" xr:uid="{00000000-0005-0000-0000-0000D8B10000}"/>
    <cellStyle name="Normal 3 5 2 2 4 3" xfId="45531" xr:uid="{00000000-0005-0000-0000-0000D9B10000}"/>
    <cellStyle name="Normal 3 5 2 2 4 4" xfId="45532" xr:uid="{00000000-0005-0000-0000-0000DAB10000}"/>
    <cellStyle name="Normal 3 5 2 2 5" xfId="45533" xr:uid="{00000000-0005-0000-0000-0000DBB10000}"/>
    <cellStyle name="Normal 3 5 2 2 5 2" xfId="45534" xr:uid="{00000000-0005-0000-0000-0000DCB10000}"/>
    <cellStyle name="Normal 3 5 2 2 6" xfId="45535" xr:uid="{00000000-0005-0000-0000-0000DDB10000}"/>
    <cellStyle name="Normal 3 5 2 2 7" xfId="45536" xr:uid="{00000000-0005-0000-0000-0000DEB10000}"/>
    <cellStyle name="Normal 3 5 2 3" xfId="45537" xr:uid="{00000000-0005-0000-0000-0000DFB10000}"/>
    <cellStyle name="Normal 3 5 2 3 2" xfId="45538" xr:uid="{00000000-0005-0000-0000-0000E0B10000}"/>
    <cellStyle name="Normal 3 5 2 3 2 2" xfId="45539" xr:uid="{00000000-0005-0000-0000-0000E1B10000}"/>
    <cellStyle name="Normal 3 5 2 3 2 2 2" xfId="45540" xr:uid="{00000000-0005-0000-0000-0000E2B10000}"/>
    <cellStyle name="Normal 3 5 2 3 2 3" xfId="45541" xr:uid="{00000000-0005-0000-0000-0000E3B10000}"/>
    <cellStyle name="Normal 3 5 2 3 2 4" xfId="45542" xr:uid="{00000000-0005-0000-0000-0000E4B10000}"/>
    <cellStyle name="Normal 3 5 2 3 3" xfId="45543" xr:uid="{00000000-0005-0000-0000-0000E5B10000}"/>
    <cellStyle name="Normal 3 5 2 3 3 2" xfId="45544" xr:uid="{00000000-0005-0000-0000-0000E6B10000}"/>
    <cellStyle name="Normal 3 5 2 3 3 2 2" xfId="45545" xr:uid="{00000000-0005-0000-0000-0000E7B10000}"/>
    <cellStyle name="Normal 3 5 2 3 3 3" xfId="45546" xr:uid="{00000000-0005-0000-0000-0000E8B10000}"/>
    <cellStyle name="Normal 3 5 2 3 3 4" xfId="45547" xr:uid="{00000000-0005-0000-0000-0000E9B10000}"/>
    <cellStyle name="Normal 3 5 2 3 4" xfId="45548" xr:uid="{00000000-0005-0000-0000-0000EAB10000}"/>
    <cellStyle name="Normal 3 5 2 3 4 2" xfId="45549" xr:uid="{00000000-0005-0000-0000-0000EBB10000}"/>
    <cellStyle name="Normal 3 5 2 3 5" xfId="45550" xr:uid="{00000000-0005-0000-0000-0000ECB10000}"/>
    <cellStyle name="Normal 3 5 2 3 6" xfId="45551" xr:uid="{00000000-0005-0000-0000-0000EDB10000}"/>
    <cellStyle name="Normal 3 5 2 4" xfId="45552" xr:uid="{00000000-0005-0000-0000-0000EEB10000}"/>
    <cellStyle name="Normal 3 5 2 4 2" xfId="45553" xr:uid="{00000000-0005-0000-0000-0000EFB10000}"/>
    <cellStyle name="Normal 3 5 2 4 2 2" xfId="45554" xr:uid="{00000000-0005-0000-0000-0000F0B10000}"/>
    <cellStyle name="Normal 3 5 2 4 3" xfId="45555" xr:uid="{00000000-0005-0000-0000-0000F1B10000}"/>
    <cellStyle name="Normal 3 5 2 4 4" xfId="45556" xr:uid="{00000000-0005-0000-0000-0000F2B10000}"/>
    <cellStyle name="Normal 3 5 2 5" xfId="45557" xr:uid="{00000000-0005-0000-0000-0000F3B10000}"/>
    <cellStyle name="Normal 3 5 2 5 2" xfId="45558" xr:uid="{00000000-0005-0000-0000-0000F4B10000}"/>
    <cellStyle name="Normal 3 5 2 5 2 2" xfId="45559" xr:uid="{00000000-0005-0000-0000-0000F5B10000}"/>
    <cellStyle name="Normal 3 5 2 5 3" xfId="45560" xr:uid="{00000000-0005-0000-0000-0000F6B10000}"/>
    <cellStyle name="Normal 3 5 2 5 4" xfId="45561" xr:uid="{00000000-0005-0000-0000-0000F7B10000}"/>
    <cellStyle name="Normal 3 5 2 6" xfId="45562" xr:uid="{00000000-0005-0000-0000-0000F8B10000}"/>
    <cellStyle name="Normal 3 5 2 6 2" xfId="45563" xr:uid="{00000000-0005-0000-0000-0000F9B10000}"/>
    <cellStyle name="Normal 3 5 2 7" xfId="45564" xr:uid="{00000000-0005-0000-0000-0000FAB10000}"/>
    <cellStyle name="Normal 3 5 2 8" xfId="45565" xr:uid="{00000000-0005-0000-0000-0000FBB10000}"/>
    <cellStyle name="Normal 3 5 2 9" xfId="45566" xr:uid="{00000000-0005-0000-0000-0000FCB10000}"/>
    <cellStyle name="Normal 3 5 3" xfId="45567" xr:uid="{00000000-0005-0000-0000-0000FDB10000}"/>
    <cellStyle name="Normal 3 5 3 2" xfId="45568" xr:uid="{00000000-0005-0000-0000-0000FEB10000}"/>
    <cellStyle name="Normal 3 5 3 2 2" xfId="45569" xr:uid="{00000000-0005-0000-0000-0000FFB10000}"/>
    <cellStyle name="Normal 3 5 3 2 2 2" xfId="45570" xr:uid="{00000000-0005-0000-0000-000000B20000}"/>
    <cellStyle name="Normal 3 5 3 2 2 2 2" xfId="45571" xr:uid="{00000000-0005-0000-0000-000001B20000}"/>
    <cellStyle name="Normal 3 5 3 2 2 3" xfId="45572" xr:uid="{00000000-0005-0000-0000-000002B20000}"/>
    <cellStyle name="Normal 3 5 3 2 2 4" xfId="45573" xr:uid="{00000000-0005-0000-0000-000003B20000}"/>
    <cellStyle name="Normal 3 5 3 2 3" xfId="45574" xr:uid="{00000000-0005-0000-0000-000004B20000}"/>
    <cellStyle name="Normal 3 5 3 2 3 2" xfId="45575" xr:uid="{00000000-0005-0000-0000-000005B20000}"/>
    <cellStyle name="Normal 3 5 3 2 3 2 2" xfId="45576" xr:uid="{00000000-0005-0000-0000-000006B20000}"/>
    <cellStyle name="Normal 3 5 3 2 3 3" xfId="45577" xr:uid="{00000000-0005-0000-0000-000007B20000}"/>
    <cellStyle name="Normal 3 5 3 2 3 4" xfId="45578" xr:uid="{00000000-0005-0000-0000-000008B20000}"/>
    <cellStyle name="Normal 3 5 3 2 4" xfId="45579" xr:uid="{00000000-0005-0000-0000-000009B20000}"/>
    <cellStyle name="Normal 3 5 3 2 4 2" xfId="45580" xr:uid="{00000000-0005-0000-0000-00000AB20000}"/>
    <cellStyle name="Normal 3 5 3 2 5" xfId="45581" xr:uid="{00000000-0005-0000-0000-00000BB20000}"/>
    <cellStyle name="Normal 3 5 3 2 6" xfId="45582" xr:uid="{00000000-0005-0000-0000-00000CB20000}"/>
    <cellStyle name="Normal 3 5 3 3" xfId="45583" xr:uid="{00000000-0005-0000-0000-00000DB20000}"/>
    <cellStyle name="Normal 3 5 3 3 2" xfId="45584" xr:uid="{00000000-0005-0000-0000-00000EB20000}"/>
    <cellStyle name="Normal 3 5 3 3 2 2" xfId="45585" xr:uid="{00000000-0005-0000-0000-00000FB20000}"/>
    <cellStyle name="Normal 3 5 3 3 3" xfId="45586" xr:uid="{00000000-0005-0000-0000-000010B20000}"/>
    <cellStyle name="Normal 3 5 3 3 4" xfId="45587" xr:uid="{00000000-0005-0000-0000-000011B20000}"/>
    <cellStyle name="Normal 3 5 3 4" xfId="45588" xr:uid="{00000000-0005-0000-0000-000012B20000}"/>
    <cellStyle name="Normal 3 5 3 4 2" xfId="45589" xr:uid="{00000000-0005-0000-0000-000013B20000}"/>
    <cellStyle name="Normal 3 5 3 4 2 2" xfId="45590" xr:uid="{00000000-0005-0000-0000-000014B20000}"/>
    <cellStyle name="Normal 3 5 3 4 3" xfId="45591" xr:uid="{00000000-0005-0000-0000-000015B20000}"/>
    <cellStyle name="Normal 3 5 3 4 4" xfId="45592" xr:uid="{00000000-0005-0000-0000-000016B20000}"/>
    <cellStyle name="Normal 3 5 3 5" xfId="45593" xr:uid="{00000000-0005-0000-0000-000017B20000}"/>
    <cellStyle name="Normal 3 5 3 5 2" xfId="45594" xr:uid="{00000000-0005-0000-0000-000018B20000}"/>
    <cellStyle name="Normal 3 5 3 6" xfId="45595" xr:uid="{00000000-0005-0000-0000-000019B20000}"/>
    <cellStyle name="Normal 3 5 3 7" xfId="45596" xr:uid="{00000000-0005-0000-0000-00001AB20000}"/>
    <cellStyle name="Normal 3 5 3 8" xfId="45597" xr:uid="{00000000-0005-0000-0000-00001BB20000}"/>
    <cellStyle name="Normal 3 5 4" xfId="45598" xr:uid="{00000000-0005-0000-0000-00001CB20000}"/>
    <cellStyle name="Normal 3 5 4 2" xfId="45599" xr:uid="{00000000-0005-0000-0000-00001DB20000}"/>
    <cellStyle name="Normal 3 5 5" xfId="45600" xr:uid="{00000000-0005-0000-0000-00001EB20000}"/>
    <cellStyle name="Normal 3 5 5 2" xfId="45601" xr:uid="{00000000-0005-0000-0000-00001FB20000}"/>
    <cellStyle name="Normal 3 5 5 2 2" xfId="45602" xr:uid="{00000000-0005-0000-0000-000020B20000}"/>
    <cellStyle name="Normal 3 5 5 2 2 2" xfId="45603" xr:uid="{00000000-0005-0000-0000-000021B20000}"/>
    <cellStyle name="Normal 3 5 5 2 3" xfId="45604" xr:uid="{00000000-0005-0000-0000-000022B20000}"/>
    <cellStyle name="Normal 3 5 5 2 4" xfId="45605" xr:uid="{00000000-0005-0000-0000-000023B20000}"/>
    <cellStyle name="Normal 3 5 5 3" xfId="45606" xr:uid="{00000000-0005-0000-0000-000024B20000}"/>
    <cellStyle name="Normal 3 5 5 3 2" xfId="45607" xr:uid="{00000000-0005-0000-0000-000025B20000}"/>
    <cellStyle name="Normal 3 5 5 3 2 2" xfId="45608" xr:uid="{00000000-0005-0000-0000-000026B20000}"/>
    <cellStyle name="Normal 3 5 5 3 3" xfId="45609" xr:uid="{00000000-0005-0000-0000-000027B20000}"/>
    <cellStyle name="Normal 3 5 5 3 4" xfId="45610" xr:uid="{00000000-0005-0000-0000-000028B20000}"/>
    <cellStyle name="Normal 3 5 5 4" xfId="45611" xr:uid="{00000000-0005-0000-0000-000029B20000}"/>
    <cellStyle name="Normal 3 5 5 4 2" xfId="45612" xr:uid="{00000000-0005-0000-0000-00002AB20000}"/>
    <cellStyle name="Normal 3 5 5 5" xfId="45613" xr:uid="{00000000-0005-0000-0000-00002BB20000}"/>
    <cellStyle name="Normal 3 5 5 6" xfId="45614" xr:uid="{00000000-0005-0000-0000-00002CB20000}"/>
    <cellStyle name="Normal 3 5 5 7" xfId="45615" xr:uid="{00000000-0005-0000-0000-00002DB20000}"/>
    <cellStyle name="Normal 3 5 6" xfId="45616" xr:uid="{00000000-0005-0000-0000-00002EB20000}"/>
    <cellStyle name="Normal 3 5 6 2" xfId="45617" xr:uid="{00000000-0005-0000-0000-00002FB20000}"/>
    <cellStyle name="Normal 3 5 6 2 2" xfId="45618" xr:uid="{00000000-0005-0000-0000-000030B20000}"/>
    <cellStyle name="Normal 3 5 6 3" xfId="45619" xr:uid="{00000000-0005-0000-0000-000031B20000}"/>
    <cellStyle name="Normal 3 5 6 4" xfId="45620" xr:uid="{00000000-0005-0000-0000-000032B20000}"/>
    <cellStyle name="Normal 3 5 7" xfId="45621" xr:uid="{00000000-0005-0000-0000-000033B20000}"/>
    <cellStyle name="Normal 3 5 7 2" xfId="45622" xr:uid="{00000000-0005-0000-0000-000034B20000}"/>
    <cellStyle name="Normal 3 5 7 2 2" xfId="45623" xr:uid="{00000000-0005-0000-0000-000035B20000}"/>
    <cellStyle name="Normal 3 5 7 3" xfId="45624" xr:uid="{00000000-0005-0000-0000-000036B20000}"/>
    <cellStyle name="Normal 3 5 7 4" xfId="45625" xr:uid="{00000000-0005-0000-0000-000037B20000}"/>
    <cellStyle name="Normal 3 5 8" xfId="45626" xr:uid="{00000000-0005-0000-0000-000038B20000}"/>
    <cellStyle name="Normal 3 5 8 2" xfId="45627" xr:uid="{00000000-0005-0000-0000-000039B20000}"/>
    <cellStyle name="Normal 3 5 9" xfId="45628" xr:uid="{00000000-0005-0000-0000-00003AB20000}"/>
    <cellStyle name="Normal 3 5_Acct Review Master" xfId="45629" xr:uid="{00000000-0005-0000-0000-00003BB20000}"/>
    <cellStyle name="Normal 3 50" xfId="45630" xr:uid="{00000000-0005-0000-0000-00003CB20000}"/>
    <cellStyle name="Normal 3 51" xfId="45631" xr:uid="{00000000-0005-0000-0000-00003DB20000}"/>
    <cellStyle name="Normal 3 52" xfId="45632" xr:uid="{00000000-0005-0000-0000-00003EB20000}"/>
    <cellStyle name="Normal 3 53" xfId="45633" xr:uid="{00000000-0005-0000-0000-00003FB20000}"/>
    <cellStyle name="Normal 3 54" xfId="45634" xr:uid="{00000000-0005-0000-0000-000040B20000}"/>
    <cellStyle name="Normal 3 55" xfId="45635" xr:uid="{00000000-0005-0000-0000-000041B20000}"/>
    <cellStyle name="Normal 3 56" xfId="56921" xr:uid="{00000000-0005-0000-0000-000042B20000}"/>
    <cellStyle name="Normal 3 57" xfId="56925" xr:uid="{00000000-0005-0000-0000-000043B20000}"/>
    <cellStyle name="Normal 3 6" xfId="45636" xr:uid="{00000000-0005-0000-0000-000044B20000}"/>
    <cellStyle name="Normal 3 6 10" xfId="45637" xr:uid="{00000000-0005-0000-0000-000045B20000}"/>
    <cellStyle name="Normal 3 6 11" xfId="45638" xr:uid="{00000000-0005-0000-0000-000046B20000}"/>
    <cellStyle name="Normal 3 6 2" xfId="45639" xr:uid="{00000000-0005-0000-0000-000047B20000}"/>
    <cellStyle name="Normal 3 6 2 2" xfId="45640" xr:uid="{00000000-0005-0000-0000-000048B20000}"/>
    <cellStyle name="Normal 3 6 2 2 2" xfId="45641" xr:uid="{00000000-0005-0000-0000-000049B20000}"/>
    <cellStyle name="Normal 3 6 2 2 2 2" xfId="45642" xr:uid="{00000000-0005-0000-0000-00004AB20000}"/>
    <cellStyle name="Normal 3 6 2 2 2 2 2" xfId="45643" xr:uid="{00000000-0005-0000-0000-00004BB20000}"/>
    <cellStyle name="Normal 3 6 2 2 2 2 2 2" xfId="45644" xr:uid="{00000000-0005-0000-0000-00004CB20000}"/>
    <cellStyle name="Normal 3 6 2 2 2 2 3" xfId="45645" xr:uid="{00000000-0005-0000-0000-00004DB20000}"/>
    <cellStyle name="Normal 3 6 2 2 2 2 4" xfId="45646" xr:uid="{00000000-0005-0000-0000-00004EB20000}"/>
    <cellStyle name="Normal 3 6 2 2 2 3" xfId="45647" xr:uid="{00000000-0005-0000-0000-00004FB20000}"/>
    <cellStyle name="Normal 3 6 2 2 2 3 2" xfId="45648" xr:uid="{00000000-0005-0000-0000-000050B20000}"/>
    <cellStyle name="Normal 3 6 2 2 2 3 2 2" xfId="45649" xr:uid="{00000000-0005-0000-0000-000051B20000}"/>
    <cellStyle name="Normal 3 6 2 2 2 3 3" xfId="45650" xr:uid="{00000000-0005-0000-0000-000052B20000}"/>
    <cellStyle name="Normal 3 6 2 2 2 3 4" xfId="45651" xr:uid="{00000000-0005-0000-0000-000053B20000}"/>
    <cellStyle name="Normal 3 6 2 2 2 4" xfId="45652" xr:uid="{00000000-0005-0000-0000-000054B20000}"/>
    <cellStyle name="Normal 3 6 2 2 2 4 2" xfId="45653" xr:uid="{00000000-0005-0000-0000-000055B20000}"/>
    <cellStyle name="Normal 3 6 2 2 2 5" xfId="45654" xr:uid="{00000000-0005-0000-0000-000056B20000}"/>
    <cellStyle name="Normal 3 6 2 2 2 6" xfId="45655" xr:uid="{00000000-0005-0000-0000-000057B20000}"/>
    <cellStyle name="Normal 3 6 2 2 3" xfId="45656" xr:uid="{00000000-0005-0000-0000-000058B20000}"/>
    <cellStyle name="Normal 3 6 2 2 3 2" xfId="45657" xr:uid="{00000000-0005-0000-0000-000059B20000}"/>
    <cellStyle name="Normal 3 6 2 2 3 2 2" xfId="45658" xr:uid="{00000000-0005-0000-0000-00005AB20000}"/>
    <cellStyle name="Normal 3 6 2 2 3 3" xfId="45659" xr:uid="{00000000-0005-0000-0000-00005BB20000}"/>
    <cellStyle name="Normal 3 6 2 2 3 4" xfId="45660" xr:uid="{00000000-0005-0000-0000-00005CB20000}"/>
    <cellStyle name="Normal 3 6 2 2 4" xfId="45661" xr:uid="{00000000-0005-0000-0000-00005DB20000}"/>
    <cellStyle name="Normal 3 6 2 2 4 2" xfId="45662" xr:uid="{00000000-0005-0000-0000-00005EB20000}"/>
    <cellStyle name="Normal 3 6 2 2 4 2 2" xfId="45663" xr:uid="{00000000-0005-0000-0000-00005FB20000}"/>
    <cellStyle name="Normal 3 6 2 2 4 3" xfId="45664" xr:uid="{00000000-0005-0000-0000-000060B20000}"/>
    <cellStyle name="Normal 3 6 2 2 4 4" xfId="45665" xr:uid="{00000000-0005-0000-0000-000061B20000}"/>
    <cellStyle name="Normal 3 6 2 2 5" xfId="45666" xr:uid="{00000000-0005-0000-0000-000062B20000}"/>
    <cellStyle name="Normal 3 6 2 2 5 2" xfId="45667" xr:uid="{00000000-0005-0000-0000-000063B20000}"/>
    <cellStyle name="Normal 3 6 2 2 6" xfId="45668" xr:uid="{00000000-0005-0000-0000-000064B20000}"/>
    <cellStyle name="Normal 3 6 2 2 7" xfId="45669" xr:uid="{00000000-0005-0000-0000-000065B20000}"/>
    <cellStyle name="Normal 3 6 2 3" xfId="45670" xr:uid="{00000000-0005-0000-0000-000066B20000}"/>
    <cellStyle name="Normal 3 6 2 3 2" xfId="45671" xr:uid="{00000000-0005-0000-0000-000067B20000}"/>
    <cellStyle name="Normal 3 6 2 3 2 2" xfId="45672" xr:uid="{00000000-0005-0000-0000-000068B20000}"/>
    <cellStyle name="Normal 3 6 2 3 2 2 2" xfId="45673" xr:uid="{00000000-0005-0000-0000-000069B20000}"/>
    <cellStyle name="Normal 3 6 2 3 2 3" xfId="45674" xr:uid="{00000000-0005-0000-0000-00006AB20000}"/>
    <cellStyle name="Normal 3 6 2 3 2 4" xfId="45675" xr:uid="{00000000-0005-0000-0000-00006BB20000}"/>
    <cellStyle name="Normal 3 6 2 3 3" xfId="45676" xr:uid="{00000000-0005-0000-0000-00006CB20000}"/>
    <cellStyle name="Normal 3 6 2 3 3 2" xfId="45677" xr:uid="{00000000-0005-0000-0000-00006DB20000}"/>
    <cellStyle name="Normal 3 6 2 3 3 2 2" xfId="45678" xr:uid="{00000000-0005-0000-0000-00006EB20000}"/>
    <cellStyle name="Normal 3 6 2 3 3 3" xfId="45679" xr:uid="{00000000-0005-0000-0000-00006FB20000}"/>
    <cellStyle name="Normal 3 6 2 3 3 4" xfId="45680" xr:uid="{00000000-0005-0000-0000-000070B20000}"/>
    <cellStyle name="Normal 3 6 2 3 4" xfId="45681" xr:uid="{00000000-0005-0000-0000-000071B20000}"/>
    <cellStyle name="Normal 3 6 2 3 4 2" xfId="45682" xr:uid="{00000000-0005-0000-0000-000072B20000}"/>
    <cellStyle name="Normal 3 6 2 3 5" xfId="45683" xr:uid="{00000000-0005-0000-0000-000073B20000}"/>
    <cellStyle name="Normal 3 6 2 3 6" xfId="45684" xr:uid="{00000000-0005-0000-0000-000074B20000}"/>
    <cellStyle name="Normal 3 6 2 4" xfId="45685" xr:uid="{00000000-0005-0000-0000-000075B20000}"/>
    <cellStyle name="Normal 3 6 2 4 2" xfId="45686" xr:uid="{00000000-0005-0000-0000-000076B20000}"/>
    <cellStyle name="Normal 3 6 2 4 2 2" xfId="45687" xr:uid="{00000000-0005-0000-0000-000077B20000}"/>
    <cellStyle name="Normal 3 6 2 4 3" xfId="45688" xr:uid="{00000000-0005-0000-0000-000078B20000}"/>
    <cellStyle name="Normal 3 6 2 4 4" xfId="45689" xr:uid="{00000000-0005-0000-0000-000079B20000}"/>
    <cellStyle name="Normal 3 6 2 5" xfId="45690" xr:uid="{00000000-0005-0000-0000-00007AB20000}"/>
    <cellStyle name="Normal 3 6 2 5 2" xfId="45691" xr:uid="{00000000-0005-0000-0000-00007BB20000}"/>
    <cellStyle name="Normal 3 6 2 5 2 2" xfId="45692" xr:uid="{00000000-0005-0000-0000-00007CB20000}"/>
    <cellStyle name="Normal 3 6 2 5 3" xfId="45693" xr:uid="{00000000-0005-0000-0000-00007DB20000}"/>
    <cellStyle name="Normal 3 6 2 5 4" xfId="45694" xr:uid="{00000000-0005-0000-0000-00007EB20000}"/>
    <cellStyle name="Normal 3 6 2 6" xfId="45695" xr:uid="{00000000-0005-0000-0000-00007FB20000}"/>
    <cellStyle name="Normal 3 6 2 6 2" xfId="45696" xr:uid="{00000000-0005-0000-0000-000080B20000}"/>
    <cellStyle name="Normal 3 6 2 7" xfId="45697" xr:uid="{00000000-0005-0000-0000-000081B20000}"/>
    <cellStyle name="Normal 3 6 2 8" xfId="45698" xr:uid="{00000000-0005-0000-0000-000082B20000}"/>
    <cellStyle name="Normal 3 6 2 9" xfId="45699" xr:uid="{00000000-0005-0000-0000-000083B20000}"/>
    <cellStyle name="Normal 3 6 3" xfId="45700" xr:uid="{00000000-0005-0000-0000-000084B20000}"/>
    <cellStyle name="Normal 3 6 3 2" xfId="45701" xr:uid="{00000000-0005-0000-0000-000085B20000}"/>
    <cellStyle name="Normal 3 6 3 2 2" xfId="45702" xr:uid="{00000000-0005-0000-0000-000086B20000}"/>
    <cellStyle name="Normal 3 6 3 2 2 2" xfId="45703" xr:uid="{00000000-0005-0000-0000-000087B20000}"/>
    <cellStyle name="Normal 3 6 3 2 2 2 2" xfId="45704" xr:uid="{00000000-0005-0000-0000-000088B20000}"/>
    <cellStyle name="Normal 3 6 3 2 2 3" xfId="45705" xr:uid="{00000000-0005-0000-0000-000089B20000}"/>
    <cellStyle name="Normal 3 6 3 2 2 4" xfId="45706" xr:uid="{00000000-0005-0000-0000-00008AB20000}"/>
    <cellStyle name="Normal 3 6 3 2 3" xfId="45707" xr:uid="{00000000-0005-0000-0000-00008BB20000}"/>
    <cellStyle name="Normal 3 6 3 2 3 2" xfId="45708" xr:uid="{00000000-0005-0000-0000-00008CB20000}"/>
    <cellStyle name="Normal 3 6 3 2 3 2 2" xfId="45709" xr:uid="{00000000-0005-0000-0000-00008DB20000}"/>
    <cellStyle name="Normal 3 6 3 2 3 3" xfId="45710" xr:uid="{00000000-0005-0000-0000-00008EB20000}"/>
    <cellStyle name="Normal 3 6 3 2 3 4" xfId="45711" xr:uid="{00000000-0005-0000-0000-00008FB20000}"/>
    <cellStyle name="Normal 3 6 3 2 4" xfId="45712" xr:uid="{00000000-0005-0000-0000-000090B20000}"/>
    <cellStyle name="Normal 3 6 3 2 4 2" xfId="45713" xr:uid="{00000000-0005-0000-0000-000091B20000}"/>
    <cellStyle name="Normal 3 6 3 2 5" xfId="45714" xr:uid="{00000000-0005-0000-0000-000092B20000}"/>
    <cellStyle name="Normal 3 6 3 2 6" xfId="45715" xr:uid="{00000000-0005-0000-0000-000093B20000}"/>
    <cellStyle name="Normal 3 6 3 3" xfId="45716" xr:uid="{00000000-0005-0000-0000-000094B20000}"/>
    <cellStyle name="Normal 3 6 3 3 2" xfId="45717" xr:uid="{00000000-0005-0000-0000-000095B20000}"/>
    <cellStyle name="Normal 3 6 3 3 2 2" xfId="45718" xr:uid="{00000000-0005-0000-0000-000096B20000}"/>
    <cellStyle name="Normal 3 6 3 3 3" xfId="45719" xr:uid="{00000000-0005-0000-0000-000097B20000}"/>
    <cellStyle name="Normal 3 6 3 3 4" xfId="45720" xr:uid="{00000000-0005-0000-0000-000098B20000}"/>
    <cellStyle name="Normal 3 6 3 4" xfId="45721" xr:uid="{00000000-0005-0000-0000-000099B20000}"/>
    <cellStyle name="Normal 3 6 3 4 2" xfId="45722" xr:uid="{00000000-0005-0000-0000-00009AB20000}"/>
    <cellStyle name="Normal 3 6 3 4 2 2" xfId="45723" xr:uid="{00000000-0005-0000-0000-00009BB20000}"/>
    <cellStyle name="Normal 3 6 3 4 3" xfId="45724" xr:uid="{00000000-0005-0000-0000-00009CB20000}"/>
    <cellStyle name="Normal 3 6 3 4 4" xfId="45725" xr:uid="{00000000-0005-0000-0000-00009DB20000}"/>
    <cellStyle name="Normal 3 6 3 5" xfId="45726" xr:uid="{00000000-0005-0000-0000-00009EB20000}"/>
    <cellStyle name="Normal 3 6 3 5 2" xfId="45727" xr:uid="{00000000-0005-0000-0000-00009FB20000}"/>
    <cellStyle name="Normal 3 6 3 6" xfId="45728" xr:uid="{00000000-0005-0000-0000-0000A0B20000}"/>
    <cellStyle name="Normal 3 6 3 7" xfId="45729" xr:uid="{00000000-0005-0000-0000-0000A1B20000}"/>
    <cellStyle name="Normal 3 6 3 8" xfId="45730" xr:uid="{00000000-0005-0000-0000-0000A2B20000}"/>
    <cellStyle name="Normal 3 6 4" xfId="45731" xr:uid="{00000000-0005-0000-0000-0000A3B20000}"/>
    <cellStyle name="Normal 3 6 4 2" xfId="45732" xr:uid="{00000000-0005-0000-0000-0000A4B20000}"/>
    <cellStyle name="Normal 3 6 5" xfId="45733" xr:uid="{00000000-0005-0000-0000-0000A5B20000}"/>
    <cellStyle name="Normal 3 6 5 2" xfId="45734" xr:uid="{00000000-0005-0000-0000-0000A6B20000}"/>
    <cellStyle name="Normal 3 6 5 2 2" xfId="45735" xr:uid="{00000000-0005-0000-0000-0000A7B20000}"/>
    <cellStyle name="Normal 3 6 5 2 2 2" xfId="45736" xr:uid="{00000000-0005-0000-0000-0000A8B20000}"/>
    <cellStyle name="Normal 3 6 5 2 3" xfId="45737" xr:uid="{00000000-0005-0000-0000-0000A9B20000}"/>
    <cellStyle name="Normal 3 6 5 2 4" xfId="45738" xr:uid="{00000000-0005-0000-0000-0000AAB20000}"/>
    <cellStyle name="Normal 3 6 5 3" xfId="45739" xr:uid="{00000000-0005-0000-0000-0000ABB20000}"/>
    <cellStyle name="Normal 3 6 5 3 2" xfId="45740" xr:uid="{00000000-0005-0000-0000-0000ACB20000}"/>
    <cellStyle name="Normal 3 6 5 3 2 2" xfId="45741" xr:uid="{00000000-0005-0000-0000-0000ADB20000}"/>
    <cellStyle name="Normal 3 6 5 3 3" xfId="45742" xr:uid="{00000000-0005-0000-0000-0000AEB20000}"/>
    <cellStyle name="Normal 3 6 5 3 4" xfId="45743" xr:uid="{00000000-0005-0000-0000-0000AFB20000}"/>
    <cellStyle name="Normal 3 6 5 4" xfId="45744" xr:uid="{00000000-0005-0000-0000-0000B0B20000}"/>
    <cellStyle name="Normal 3 6 5 4 2" xfId="45745" xr:uid="{00000000-0005-0000-0000-0000B1B20000}"/>
    <cellStyle name="Normal 3 6 5 5" xfId="45746" xr:uid="{00000000-0005-0000-0000-0000B2B20000}"/>
    <cellStyle name="Normal 3 6 5 6" xfId="45747" xr:uid="{00000000-0005-0000-0000-0000B3B20000}"/>
    <cellStyle name="Normal 3 6 6" xfId="45748" xr:uid="{00000000-0005-0000-0000-0000B4B20000}"/>
    <cellStyle name="Normal 3 6 6 2" xfId="45749" xr:uid="{00000000-0005-0000-0000-0000B5B20000}"/>
    <cellStyle name="Normal 3 6 6 2 2" xfId="45750" xr:uid="{00000000-0005-0000-0000-0000B6B20000}"/>
    <cellStyle name="Normal 3 6 6 3" xfId="45751" xr:uid="{00000000-0005-0000-0000-0000B7B20000}"/>
    <cellStyle name="Normal 3 6 6 4" xfId="45752" xr:uid="{00000000-0005-0000-0000-0000B8B20000}"/>
    <cellStyle name="Normal 3 6 7" xfId="45753" xr:uid="{00000000-0005-0000-0000-0000B9B20000}"/>
    <cellStyle name="Normal 3 6 7 2" xfId="45754" xr:uid="{00000000-0005-0000-0000-0000BAB20000}"/>
    <cellStyle name="Normal 3 6 7 2 2" xfId="45755" xr:uid="{00000000-0005-0000-0000-0000BBB20000}"/>
    <cellStyle name="Normal 3 6 7 3" xfId="45756" xr:uid="{00000000-0005-0000-0000-0000BCB20000}"/>
    <cellStyle name="Normal 3 6 7 4" xfId="45757" xr:uid="{00000000-0005-0000-0000-0000BDB20000}"/>
    <cellStyle name="Normal 3 6 8" xfId="45758" xr:uid="{00000000-0005-0000-0000-0000BEB20000}"/>
    <cellStyle name="Normal 3 6 8 2" xfId="45759" xr:uid="{00000000-0005-0000-0000-0000BFB20000}"/>
    <cellStyle name="Normal 3 6 9" xfId="45760" xr:uid="{00000000-0005-0000-0000-0000C0B20000}"/>
    <cellStyle name="Normal 3 6_Acct Review Master" xfId="45761" xr:uid="{00000000-0005-0000-0000-0000C1B20000}"/>
    <cellStyle name="Normal 3 7" xfId="45762" xr:uid="{00000000-0005-0000-0000-0000C2B20000}"/>
    <cellStyle name="Normal 3 7 10" xfId="45763" xr:uid="{00000000-0005-0000-0000-0000C3B20000}"/>
    <cellStyle name="Normal 3 7 2" xfId="45764" xr:uid="{00000000-0005-0000-0000-0000C4B20000}"/>
    <cellStyle name="Normal 3 7 2 2" xfId="45765" xr:uid="{00000000-0005-0000-0000-0000C5B20000}"/>
    <cellStyle name="Normal 3 7 2 2 2" xfId="45766" xr:uid="{00000000-0005-0000-0000-0000C6B20000}"/>
    <cellStyle name="Normal 3 7 2 2 2 2" xfId="45767" xr:uid="{00000000-0005-0000-0000-0000C7B20000}"/>
    <cellStyle name="Normal 3 7 2 2 2 2 2" xfId="45768" xr:uid="{00000000-0005-0000-0000-0000C8B20000}"/>
    <cellStyle name="Normal 3 7 2 2 2 2 2 2" xfId="45769" xr:uid="{00000000-0005-0000-0000-0000C9B20000}"/>
    <cellStyle name="Normal 3 7 2 2 2 2 3" xfId="45770" xr:uid="{00000000-0005-0000-0000-0000CAB20000}"/>
    <cellStyle name="Normal 3 7 2 2 2 2 4" xfId="45771" xr:uid="{00000000-0005-0000-0000-0000CBB20000}"/>
    <cellStyle name="Normal 3 7 2 2 2 3" xfId="45772" xr:uid="{00000000-0005-0000-0000-0000CCB20000}"/>
    <cellStyle name="Normal 3 7 2 2 2 3 2" xfId="45773" xr:uid="{00000000-0005-0000-0000-0000CDB20000}"/>
    <cellStyle name="Normal 3 7 2 2 2 3 2 2" xfId="45774" xr:uid="{00000000-0005-0000-0000-0000CEB20000}"/>
    <cellStyle name="Normal 3 7 2 2 2 3 3" xfId="45775" xr:uid="{00000000-0005-0000-0000-0000CFB20000}"/>
    <cellStyle name="Normal 3 7 2 2 2 3 4" xfId="45776" xr:uid="{00000000-0005-0000-0000-0000D0B20000}"/>
    <cellStyle name="Normal 3 7 2 2 2 4" xfId="45777" xr:uid="{00000000-0005-0000-0000-0000D1B20000}"/>
    <cellStyle name="Normal 3 7 2 2 2 4 2" xfId="45778" xr:uid="{00000000-0005-0000-0000-0000D2B20000}"/>
    <cellStyle name="Normal 3 7 2 2 2 5" xfId="45779" xr:uid="{00000000-0005-0000-0000-0000D3B20000}"/>
    <cellStyle name="Normal 3 7 2 2 2 6" xfId="45780" xr:uid="{00000000-0005-0000-0000-0000D4B20000}"/>
    <cellStyle name="Normal 3 7 2 2 3" xfId="45781" xr:uid="{00000000-0005-0000-0000-0000D5B20000}"/>
    <cellStyle name="Normal 3 7 2 2 3 2" xfId="45782" xr:uid="{00000000-0005-0000-0000-0000D6B20000}"/>
    <cellStyle name="Normal 3 7 2 2 3 2 2" xfId="45783" xr:uid="{00000000-0005-0000-0000-0000D7B20000}"/>
    <cellStyle name="Normal 3 7 2 2 3 3" xfId="45784" xr:uid="{00000000-0005-0000-0000-0000D8B20000}"/>
    <cellStyle name="Normal 3 7 2 2 3 4" xfId="45785" xr:uid="{00000000-0005-0000-0000-0000D9B20000}"/>
    <cellStyle name="Normal 3 7 2 2 4" xfId="45786" xr:uid="{00000000-0005-0000-0000-0000DAB20000}"/>
    <cellStyle name="Normal 3 7 2 2 4 2" xfId="45787" xr:uid="{00000000-0005-0000-0000-0000DBB20000}"/>
    <cellStyle name="Normal 3 7 2 2 4 2 2" xfId="45788" xr:uid="{00000000-0005-0000-0000-0000DCB20000}"/>
    <cellStyle name="Normal 3 7 2 2 4 3" xfId="45789" xr:uid="{00000000-0005-0000-0000-0000DDB20000}"/>
    <cellStyle name="Normal 3 7 2 2 4 4" xfId="45790" xr:uid="{00000000-0005-0000-0000-0000DEB20000}"/>
    <cellStyle name="Normal 3 7 2 2 5" xfId="45791" xr:uid="{00000000-0005-0000-0000-0000DFB20000}"/>
    <cellStyle name="Normal 3 7 2 2 5 2" xfId="45792" xr:uid="{00000000-0005-0000-0000-0000E0B20000}"/>
    <cellStyle name="Normal 3 7 2 2 6" xfId="45793" xr:uid="{00000000-0005-0000-0000-0000E1B20000}"/>
    <cellStyle name="Normal 3 7 2 2 7" xfId="45794" xr:uid="{00000000-0005-0000-0000-0000E2B20000}"/>
    <cellStyle name="Normal 3 7 2 3" xfId="45795" xr:uid="{00000000-0005-0000-0000-0000E3B20000}"/>
    <cellStyle name="Normal 3 7 2 3 2" xfId="45796" xr:uid="{00000000-0005-0000-0000-0000E4B20000}"/>
    <cellStyle name="Normal 3 7 2 3 2 2" xfId="45797" xr:uid="{00000000-0005-0000-0000-0000E5B20000}"/>
    <cellStyle name="Normal 3 7 2 3 2 2 2" xfId="45798" xr:uid="{00000000-0005-0000-0000-0000E6B20000}"/>
    <cellStyle name="Normal 3 7 2 3 2 3" xfId="45799" xr:uid="{00000000-0005-0000-0000-0000E7B20000}"/>
    <cellStyle name="Normal 3 7 2 3 2 4" xfId="45800" xr:uid="{00000000-0005-0000-0000-0000E8B20000}"/>
    <cellStyle name="Normal 3 7 2 3 3" xfId="45801" xr:uid="{00000000-0005-0000-0000-0000E9B20000}"/>
    <cellStyle name="Normal 3 7 2 3 3 2" xfId="45802" xr:uid="{00000000-0005-0000-0000-0000EAB20000}"/>
    <cellStyle name="Normal 3 7 2 3 3 2 2" xfId="45803" xr:uid="{00000000-0005-0000-0000-0000EBB20000}"/>
    <cellStyle name="Normal 3 7 2 3 3 3" xfId="45804" xr:uid="{00000000-0005-0000-0000-0000ECB20000}"/>
    <cellStyle name="Normal 3 7 2 3 3 4" xfId="45805" xr:uid="{00000000-0005-0000-0000-0000EDB20000}"/>
    <cellStyle name="Normal 3 7 2 3 4" xfId="45806" xr:uid="{00000000-0005-0000-0000-0000EEB20000}"/>
    <cellStyle name="Normal 3 7 2 3 4 2" xfId="45807" xr:uid="{00000000-0005-0000-0000-0000EFB20000}"/>
    <cellStyle name="Normal 3 7 2 3 5" xfId="45808" xr:uid="{00000000-0005-0000-0000-0000F0B20000}"/>
    <cellStyle name="Normal 3 7 2 3 6" xfId="45809" xr:uid="{00000000-0005-0000-0000-0000F1B20000}"/>
    <cellStyle name="Normal 3 7 2 4" xfId="45810" xr:uid="{00000000-0005-0000-0000-0000F2B20000}"/>
    <cellStyle name="Normal 3 7 2 4 2" xfId="45811" xr:uid="{00000000-0005-0000-0000-0000F3B20000}"/>
    <cellStyle name="Normal 3 7 2 4 2 2" xfId="45812" xr:uid="{00000000-0005-0000-0000-0000F4B20000}"/>
    <cellStyle name="Normal 3 7 2 4 3" xfId="45813" xr:uid="{00000000-0005-0000-0000-0000F5B20000}"/>
    <cellStyle name="Normal 3 7 2 4 4" xfId="45814" xr:uid="{00000000-0005-0000-0000-0000F6B20000}"/>
    <cellStyle name="Normal 3 7 2 5" xfId="45815" xr:uid="{00000000-0005-0000-0000-0000F7B20000}"/>
    <cellStyle name="Normal 3 7 2 5 2" xfId="45816" xr:uid="{00000000-0005-0000-0000-0000F8B20000}"/>
    <cellStyle name="Normal 3 7 2 5 2 2" xfId="45817" xr:uid="{00000000-0005-0000-0000-0000F9B20000}"/>
    <cellStyle name="Normal 3 7 2 5 3" xfId="45818" xr:uid="{00000000-0005-0000-0000-0000FAB20000}"/>
    <cellStyle name="Normal 3 7 2 5 4" xfId="45819" xr:uid="{00000000-0005-0000-0000-0000FBB20000}"/>
    <cellStyle name="Normal 3 7 2 6" xfId="45820" xr:uid="{00000000-0005-0000-0000-0000FCB20000}"/>
    <cellStyle name="Normal 3 7 2 6 2" xfId="45821" xr:uid="{00000000-0005-0000-0000-0000FDB20000}"/>
    <cellStyle name="Normal 3 7 2 7" xfId="45822" xr:uid="{00000000-0005-0000-0000-0000FEB20000}"/>
    <cellStyle name="Normal 3 7 2 8" xfId="45823" xr:uid="{00000000-0005-0000-0000-0000FFB20000}"/>
    <cellStyle name="Normal 3 7 2 9" xfId="45824" xr:uid="{00000000-0005-0000-0000-000000B30000}"/>
    <cellStyle name="Normal 3 7 3" xfId="45825" xr:uid="{00000000-0005-0000-0000-000001B30000}"/>
    <cellStyle name="Normal 3 7 3 2" xfId="45826" xr:uid="{00000000-0005-0000-0000-000002B30000}"/>
    <cellStyle name="Normal 3 7 3 2 2" xfId="45827" xr:uid="{00000000-0005-0000-0000-000003B30000}"/>
    <cellStyle name="Normal 3 7 3 2 2 2" xfId="45828" xr:uid="{00000000-0005-0000-0000-000004B30000}"/>
    <cellStyle name="Normal 3 7 3 2 2 2 2" xfId="45829" xr:uid="{00000000-0005-0000-0000-000005B30000}"/>
    <cellStyle name="Normal 3 7 3 2 2 3" xfId="45830" xr:uid="{00000000-0005-0000-0000-000006B30000}"/>
    <cellStyle name="Normal 3 7 3 2 2 4" xfId="45831" xr:uid="{00000000-0005-0000-0000-000007B30000}"/>
    <cellStyle name="Normal 3 7 3 2 3" xfId="45832" xr:uid="{00000000-0005-0000-0000-000008B30000}"/>
    <cellStyle name="Normal 3 7 3 2 3 2" xfId="45833" xr:uid="{00000000-0005-0000-0000-000009B30000}"/>
    <cellStyle name="Normal 3 7 3 2 3 2 2" xfId="45834" xr:uid="{00000000-0005-0000-0000-00000AB30000}"/>
    <cellStyle name="Normal 3 7 3 2 3 3" xfId="45835" xr:uid="{00000000-0005-0000-0000-00000BB30000}"/>
    <cellStyle name="Normal 3 7 3 2 3 4" xfId="45836" xr:uid="{00000000-0005-0000-0000-00000CB30000}"/>
    <cellStyle name="Normal 3 7 3 2 4" xfId="45837" xr:uid="{00000000-0005-0000-0000-00000DB30000}"/>
    <cellStyle name="Normal 3 7 3 2 4 2" xfId="45838" xr:uid="{00000000-0005-0000-0000-00000EB30000}"/>
    <cellStyle name="Normal 3 7 3 2 5" xfId="45839" xr:uid="{00000000-0005-0000-0000-00000FB30000}"/>
    <cellStyle name="Normal 3 7 3 2 6" xfId="45840" xr:uid="{00000000-0005-0000-0000-000010B30000}"/>
    <cellStyle name="Normal 3 7 3 3" xfId="45841" xr:uid="{00000000-0005-0000-0000-000011B30000}"/>
    <cellStyle name="Normal 3 7 3 3 2" xfId="45842" xr:uid="{00000000-0005-0000-0000-000012B30000}"/>
    <cellStyle name="Normal 3 7 3 3 2 2" xfId="45843" xr:uid="{00000000-0005-0000-0000-000013B30000}"/>
    <cellStyle name="Normal 3 7 3 3 3" xfId="45844" xr:uid="{00000000-0005-0000-0000-000014B30000}"/>
    <cellStyle name="Normal 3 7 3 3 4" xfId="45845" xr:uid="{00000000-0005-0000-0000-000015B30000}"/>
    <cellStyle name="Normal 3 7 3 4" xfId="45846" xr:uid="{00000000-0005-0000-0000-000016B30000}"/>
    <cellStyle name="Normal 3 7 3 4 2" xfId="45847" xr:uid="{00000000-0005-0000-0000-000017B30000}"/>
    <cellStyle name="Normal 3 7 3 4 2 2" xfId="45848" xr:uid="{00000000-0005-0000-0000-000018B30000}"/>
    <cellStyle name="Normal 3 7 3 4 3" xfId="45849" xr:uid="{00000000-0005-0000-0000-000019B30000}"/>
    <cellStyle name="Normal 3 7 3 4 4" xfId="45850" xr:uid="{00000000-0005-0000-0000-00001AB30000}"/>
    <cellStyle name="Normal 3 7 3 5" xfId="45851" xr:uid="{00000000-0005-0000-0000-00001BB30000}"/>
    <cellStyle name="Normal 3 7 3 5 2" xfId="45852" xr:uid="{00000000-0005-0000-0000-00001CB30000}"/>
    <cellStyle name="Normal 3 7 3 6" xfId="45853" xr:uid="{00000000-0005-0000-0000-00001DB30000}"/>
    <cellStyle name="Normal 3 7 3 7" xfId="45854" xr:uid="{00000000-0005-0000-0000-00001EB30000}"/>
    <cellStyle name="Normal 3 7 3 8" xfId="45855" xr:uid="{00000000-0005-0000-0000-00001FB30000}"/>
    <cellStyle name="Normal 3 7 4" xfId="45856" xr:uid="{00000000-0005-0000-0000-000020B30000}"/>
    <cellStyle name="Normal 3 7 4 2" xfId="45857" xr:uid="{00000000-0005-0000-0000-000021B30000}"/>
    <cellStyle name="Normal 3 7 4 2 2" xfId="45858" xr:uid="{00000000-0005-0000-0000-000022B30000}"/>
    <cellStyle name="Normal 3 7 4 2 2 2" xfId="45859" xr:uid="{00000000-0005-0000-0000-000023B30000}"/>
    <cellStyle name="Normal 3 7 4 2 3" xfId="45860" xr:uid="{00000000-0005-0000-0000-000024B30000}"/>
    <cellStyle name="Normal 3 7 4 2 4" xfId="45861" xr:uid="{00000000-0005-0000-0000-000025B30000}"/>
    <cellStyle name="Normal 3 7 4 3" xfId="45862" xr:uid="{00000000-0005-0000-0000-000026B30000}"/>
    <cellStyle name="Normal 3 7 4 3 2" xfId="45863" xr:uid="{00000000-0005-0000-0000-000027B30000}"/>
    <cellStyle name="Normal 3 7 4 3 2 2" xfId="45864" xr:uid="{00000000-0005-0000-0000-000028B30000}"/>
    <cellStyle name="Normal 3 7 4 3 3" xfId="45865" xr:uid="{00000000-0005-0000-0000-000029B30000}"/>
    <cellStyle name="Normal 3 7 4 3 4" xfId="45866" xr:uid="{00000000-0005-0000-0000-00002AB30000}"/>
    <cellStyle name="Normal 3 7 4 4" xfId="45867" xr:uid="{00000000-0005-0000-0000-00002BB30000}"/>
    <cellStyle name="Normal 3 7 4 4 2" xfId="45868" xr:uid="{00000000-0005-0000-0000-00002CB30000}"/>
    <cellStyle name="Normal 3 7 4 5" xfId="45869" xr:uid="{00000000-0005-0000-0000-00002DB30000}"/>
    <cellStyle name="Normal 3 7 4 6" xfId="45870" xr:uid="{00000000-0005-0000-0000-00002EB30000}"/>
    <cellStyle name="Normal 3 7 4 7" xfId="45871" xr:uid="{00000000-0005-0000-0000-00002FB30000}"/>
    <cellStyle name="Normal 3 7 5" xfId="45872" xr:uid="{00000000-0005-0000-0000-000030B30000}"/>
    <cellStyle name="Normal 3 7 5 2" xfId="45873" xr:uid="{00000000-0005-0000-0000-000031B30000}"/>
    <cellStyle name="Normal 3 7 5 2 2" xfId="45874" xr:uid="{00000000-0005-0000-0000-000032B30000}"/>
    <cellStyle name="Normal 3 7 5 3" xfId="45875" xr:uid="{00000000-0005-0000-0000-000033B30000}"/>
    <cellStyle name="Normal 3 7 5 4" xfId="45876" xr:uid="{00000000-0005-0000-0000-000034B30000}"/>
    <cellStyle name="Normal 3 7 6" xfId="45877" xr:uid="{00000000-0005-0000-0000-000035B30000}"/>
    <cellStyle name="Normal 3 7 6 2" xfId="45878" xr:uid="{00000000-0005-0000-0000-000036B30000}"/>
    <cellStyle name="Normal 3 7 6 2 2" xfId="45879" xr:uid="{00000000-0005-0000-0000-000037B30000}"/>
    <cellStyle name="Normal 3 7 6 3" xfId="45880" xr:uid="{00000000-0005-0000-0000-000038B30000}"/>
    <cellStyle name="Normal 3 7 6 4" xfId="45881" xr:uid="{00000000-0005-0000-0000-000039B30000}"/>
    <cellStyle name="Normal 3 7 7" xfId="45882" xr:uid="{00000000-0005-0000-0000-00003AB30000}"/>
    <cellStyle name="Normal 3 7 7 2" xfId="45883" xr:uid="{00000000-0005-0000-0000-00003BB30000}"/>
    <cellStyle name="Normal 3 7 8" xfId="45884" xr:uid="{00000000-0005-0000-0000-00003CB30000}"/>
    <cellStyle name="Normal 3 7 9" xfId="45885" xr:uid="{00000000-0005-0000-0000-00003DB30000}"/>
    <cellStyle name="Normal 3 7_Acct Review Master" xfId="45886" xr:uid="{00000000-0005-0000-0000-00003EB30000}"/>
    <cellStyle name="Normal 3 8" xfId="45887" xr:uid="{00000000-0005-0000-0000-00003FB30000}"/>
    <cellStyle name="Normal 3 8 10" xfId="45888" xr:uid="{00000000-0005-0000-0000-000040B30000}"/>
    <cellStyle name="Normal 3 8 2" xfId="45889" xr:uid="{00000000-0005-0000-0000-000041B30000}"/>
    <cellStyle name="Normal 3 8 2 2" xfId="45890" xr:uid="{00000000-0005-0000-0000-000042B30000}"/>
    <cellStyle name="Normal 3 8 2 2 2" xfId="45891" xr:uid="{00000000-0005-0000-0000-000043B30000}"/>
    <cellStyle name="Normal 3 8 2 2 2 2" xfId="45892" xr:uid="{00000000-0005-0000-0000-000044B30000}"/>
    <cellStyle name="Normal 3 8 2 2 2 2 2" xfId="45893" xr:uid="{00000000-0005-0000-0000-000045B30000}"/>
    <cellStyle name="Normal 3 8 2 2 2 2 2 2" xfId="45894" xr:uid="{00000000-0005-0000-0000-000046B30000}"/>
    <cellStyle name="Normal 3 8 2 2 2 2 3" xfId="45895" xr:uid="{00000000-0005-0000-0000-000047B30000}"/>
    <cellStyle name="Normal 3 8 2 2 2 2 4" xfId="45896" xr:uid="{00000000-0005-0000-0000-000048B30000}"/>
    <cellStyle name="Normal 3 8 2 2 2 3" xfId="45897" xr:uid="{00000000-0005-0000-0000-000049B30000}"/>
    <cellStyle name="Normal 3 8 2 2 2 3 2" xfId="45898" xr:uid="{00000000-0005-0000-0000-00004AB30000}"/>
    <cellStyle name="Normal 3 8 2 2 2 3 2 2" xfId="45899" xr:uid="{00000000-0005-0000-0000-00004BB30000}"/>
    <cellStyle name="Normal 3 8 2 2 2 3 3" xfId="45900" xr:uid="{00000000-0005-0000-0000-00004CB30000}"/>
    <cellStyle name="Normal 3 8 2 2 2 3 4" xfId="45901" xr:uid="{00000000-0005-0000-0000-00004DB30000}"/>
    <cellStyle name="Normal 3 8 2 2 2 4" xfId="45902" xr:uid="{00000000-0005-0000-0000-00004EB30000}"/>
    <cellStyle name="Normal 3 8 2 2 2 4 2" xfId="45903" xr:uid="{00000000-0005-0000-0000-00004FB30000}"/>
    <cellStyle name="Normal 3 8 2 2 2 5" xfId="45904" xr:uid="{00000000-0005-0000-0000-000050B30000}"/>
    <cellStyle name="Normal 3 8 2 2 2 6" xfId="45905" xr:uid="{00000000-0005-0000-0000-000051B30000}"/>
    <cellStyle name="Normal 3 8 2 2 3" xfId="45906" xr:uid="{00000000-0005-0000-0000-000052B30000}"/>
    <cellStyle name="Normal 3 8 2 2 3 2" xfId="45907" xr:uid="{00000000-0005-0000-0000-000053B30000}"/>
    <cellStyle name="Normal 3 8 2 2 3 2 2" xfId="45908" xr:uid="{00000000-0005-0000-0000-000054B30000}"/>
    <cellStyle name="Normal 3 8 2 2 3 3" xfId="45909" xr:uid="{00000000-0005-0000-0000-000055B30000}"/>
    <cellStyle name="Normal 3 8 2 2 3 4" xfId="45910" xr:uid="{00000000-0005-0000-0000-000056B30000}"/>
    <cellStyle name="Normal 3 8 2 2 4" xfId="45911" xr:uid="{00000000-0005-0000-0000-000057B30000}"/>
    <cellStyle name="Normal 3 8 2 2 4 2" xfId="45912" xr:uid="{00000000-0005-0000-0000-000058B30000}"/>
    <cellStyle name="Normal 3 8 2 2 4 2 2" xfId="45913" xr:uid="{00000000-0005-0000-0000-000059B30000}"/>
    <cellStyle name="Normal 3 8 2 2 4 3" xfId="45914" xr:uid="{00000000-0005-0000-0000-00005AB30000}"/>
    <cellStyle name="Normal 3 8 2 2 4 4" xfId="45915" xr:uid="{00000000-0005-0000-0000-00005BB30000}"/>
    <cellStyle name="Normal 3 8 2 2 5" xfId="45916" xr:uid="{00000000-0005-0000-0000-00005CB30000}"/>
    <cellStyle name="Normal 3 8 2 2 5 2" xfId="45917" xr:uid="{00000000-0005-0000-0000-00005DB30000}"/>
    <cellStyle name="Normal 3 8 2 2 6" xfId="45918" xr:uid="{00000000-0005-0000-0000-00005EB30000}"/>
    <cellStyle name="Normal 3 8 2 2 7" xfId="45919" xr:uid="{00000000-0005-0000-0000-00005FB30000}"/>
    <cellStyle name="Normal 3 8 2 2 8" xfId="45920" xr:uid="{00000000-0005-0000-0000-000060B30000}"/>
    <cellStyle name="Normal 3 8 2 3" xfId="45921" xr:uid="{00000000-0005-0000-0000-000061B30000}"/>
    <cellStyle name="Normal 3 8 2 3 2" xfId="45922" xr:uid="{00000000-0005-0000-0000-000062B30000}"/>
    <cellStyle name="Normal 3 8 2 3 2 2" xfId="45923" xr:uid="{00000000-0005-0000-0000-000063B30000}"/>
    <cellStyle name="Normal 3 8 2 3 2 2 2" xfId="45924" xr:uid="{00000000-0005-0000-0000-000064B30000}"/>
    <cellStyle name="Normal 3 8 2 3 2 3" xfId="45925" xr:uid="{00000000-0005-0000-0000-000065B30000}"/>
    <cellStyle name="Normal 3 8 2 3 2 4" xfId="45926" xr:uid="{00000000-0005-0000-0000-000066B30000}"/>
    <cellStyle name="Normal 3 8 2 3 3" xfId="45927" xr:uid="{00000000-0005-0000-0000-000067B30000}"/>
    <cellStyle name="Normal 3 8 2 3 3 2" xfId="45928" xr:uid="{00000000-0005-0000-0000-000068B30000}"/>
    <cellStyle name="Normal 3 8 2 3 3 2 2" xfId="45929" xr:uid="{00000000-0005-0000-0000-000069B30000}"/>
    <cellStyle name="Normal 3 8 2 3 3 3" xfId="45930" xr:uid="{00000000-0005-0000-0000-00006AB30000}"/>
    <cellStyle name="Normal 3 8 2 3 3 4" xfId="45931" xr:uid="{00000000-0005-0000-0000-00006BB30000}"/>
    <cellStyle name="Normal 3 8 2 3 4" xfId="45932" xr:uid="{00000000-0005-0000-0000-00006CB30000}"/>
    <cellStyle name="Normal 3 8 2 3 4 2" xfId="45933" xr:uid="{00000000-0005-0000-0000-00006DB30000}"/>
    <cellStyle name="Normal 3 8 2 3 5" xfId="45934" xr:uid="{00000000-0005-0000-0000-00006EB30000}"/>
    <cellStyle name="Normal 3 8 2 3 6" xfId="45935" xr:uid="{00000000-0005-0000-0000-00006FB30000}"/>
    <cellStyle name="Normal 3 8 2 3 7" xfId="45936" xr:uid="{00000000-0005-0000-0000-000070B30000}"/>
    <cellStyle name="Normal 3 8 2 4" xfId="45937" xr:uid="{00000000-0005-0000-0000-000071B30000}"/>
    <cellStyle name="Normal 3 8 2 4 2" xfId="45938" xr:uid="{00000000-0005-0000-0000-000072B30000}"/>
    <cellStyle name="Normal 3 8 2 4 2 2" xfId="45939" xr:uid="{00000000-0005-0000-0000-000073B30000}"/>
    <cellStyle name="Normal 3 8 2 4 3" xfId="45940" xr:uid="{00000000-0005-0000-0000-000074B30000}"/>
    <cellStyle name="Normal 3 8 2 4 4" xfId="45941" xr:uid="{00000000-0005-0000-0000-000075B30000}"/>
    <cellStyle name="Normal 3 8 2 4 5" xfId="45942" xr:uid="{00000000-0005-0000-0000-000076B30000}"/>
    <cellStyle name="Normal 3 8 2 5" xfId="45943" xr:uid="{00000000-0005-0000-0000-000077B30000}"/>
    <cellStyle name="Normal 3 8 2 5 2" xfId="45944" xr:uid="{00000000-0005-0000-0000-000078B30000}"/>
    <cellStyle name="Normal 3 8 2 5 2 2" xfId="45945" xr:uid="{00000000-0005-0000-0000-000079B30000}"/>
    <cellStyle name="Normal 3 8 2 5 3" xfId="45946" xr:uid="{00000000-0005-0000-0000-00007AB30000}"/>
    <cellStyle name="Normal 3 8 2 5 4" xfId="45947" xr:uid="{00000000-0005-0000-0000-00007BB30000}"/>
    <cellStyle name="Normal 3 8 2 6" xfId="45948" xr:uid="{00000000-0005-0000-0000-00007CB30000}"/>
    <cellStyle name="Normal 3 8 2 6 2" xfId="45949" xr:uid="{00000000-0005-0000-0000-00007DB30000}"/>
    <cellStyle name="Normal 3 8 2 7" xfId="45950" xr:uid="{00000000-0005-0000-0000-00007EB30000}"/>
    <cellStyle name="Normal 3 8 2 8" xfId="45951" xr:uid="{00000000-0005-0000-0000-00007FB30000}"/>
    <cellStyle name="Normal 3 8 2 9" xfId="45952" xr:uid="{00000000-0005-0000-0000-000080B30000}"/>
    <cellStyle name="Normal 3 8 2_212990" xfId="45953" xr:uid="{00000000-0005-0000-0000-000081B30000}"/>
    <cellStyle name="Normal 3 8 3" xfId="45954" xr:uid="{00000000-0005-0000-0000-000082B30000}"/>
    <cellStyle name="Normal 3 8 3 2" xfId="45955" xr:uid="{00000000-0005-0000-0000-000083B30000}"/>
    <cellStyle name="Normal 3 8 3 2 2" xfId="45956" xr:uid="{00000000-0005-0000-0000-000084B30000}"/>
    <cellStyle name="Normal 3 8 3 2 2 2" xfId="45957" xr:uid="{00000000-0005-0000-0000-000085B30000}"/>
    <cellStyle name="Normal 3 8 3 2 2 2 2" xfId="45958" xr:uid="{00000000-0005-0000-0000-000086B30000}"/>
    <cellStyle name="Normal 3 8 3 2 2 3" xfId="45959" xr:uid="{00000000-0005-0000-0000-000087B30000}"/>
    <cellStyle name="Normal 3 8 3 2 2 4" xfId="45960" xr:uid="{00000000-0005-0000-0000-000088B30000}"/>
    <cellStyle name="Normal 3 8 3 2 3" xfId="45961" xr:uid="{00000000-0005-0000-0000-000089B30000}"/>
    <cellStyle name="Normal 3 8 3 2 3 2" xfId="45962" xr:uid="{00000000-0005-0000-0000-00008AB30000}"/>
    <cellStyle name="Normal 3 8 3 2 3 2 2" xfId="45963" xr:uid="{00000000-0005-0000-0000-00008BB30000}"/>
    <cellStyle name="Normal 3 8 3 2 3 3" xfId="45964" xr:uid="{00000000-0005-0000-0000-00008CB30000}"/>
    <cellStyle name="Normal 3 8 3 2 3 4" xfId="45965" xr:uid="{00000000-0005-0000-0000-00008DB30000}"/>
    <cellStyle name="Normal 3 8 3 2 4" xfId="45966" xr:uid="{00000000-0005-0000-0000-00008EB30000}"/>
    <cellStyle name="Normal 3 8 3 2 4 2" xfId="45967" xr:uid="{00000000-0005-0000-0000-00008FB30000}"/>
    <cellStyle name="Normal 3 8 3 2 5" xfId="45968" xr:uid="{00000000-0005-0000-0000-000090B30000}"/>
    <cellStyle name="Normal 3 8 3 2 6" xfId="45969" xr:uid="{00000000-0005-0000-0000-000091B30000}"/>
    <cellStyle name="Normal 3 8 3 3" xfId="45970" xr:uid="{00000000-0005-0000-0000-000092B30000}"/>
    <cellStyle name="Normal 3 8 3 3 2" xfId="45971" xr:uid="{00000000-0005-0000-0000-000093B30000}"/>
    <cellStyle name="Normal 3 8 3 3 2 2" xfId="45972" xr:uid="{00000000-0005-0000-0000-000094B30000}"/>
    <cellStyle name="Normal 3 8 3 3 3" xfId="45973" xr:uid="{00000000-0005-0000-0000-000095B30000}"/>
    <cellStyle name="Normal 3 8 3 3 4" xfId="45974" xr:uid="{00000000-0005-0000-0000-000096B30000}"/>
    <cellStyle name="Normal 3 8 3 4" xfId="45975" xr:uid="{00000000-0005-0000-0000-000097B30000}"/>
    <cellStyle name="Normal 3 8 3 4 2" xfId="45976" xr:uid="{00000000-0005-0000-0000-000098B30000}"/>
    <cellStyle name="Normal 3 8 3 4 2 2" xfId="45977" xr:uid="{00000000-0005-0000-0000-000099B30000}"/>
    <cellStyle name="Normal 3 8 3 4 3" xfId="45978" xr:uid="{00000000-0005-0000-0000-00009AB30000}"/>
    <cellStyle name="Normal 3 8 3 4 4" xfId="45979" xr:uid="{00000000-0005-0000-0000-00009BB30000}"/>
    <cellStyle name="Normal 3 8 3 5" xfId="45980" xr:uid="{00000000-0005-0000-0000-00009CB30000}"/>
    <cellStyle name="Normal 3 8 3 5 2" xfId="45981" xr:uid="{00000000-0005-0000-0000-00009DB30000}"/>
    <cellStyle name="Normal 3 8 3 6" xfId="45982" xr:uid="{00000000-0005-0000-0000-00009EB30000}"/>
    <cellStyle name="Normal 3 8 3 7" xfId="45983" xr:uid="{00000000-0005-0000-0000-00009FB30000}"/>
    <cellStyle name="Normal 3 8 3 8" xfId="45984" xr:uid="{00000000-0005-0000-0000-0000A0B30000}"/>
    <cellStyle name="Normal 3 8 4" xfId="45985" xr:uid="{00000000-0005-0000-0000-0000A1B30000}"/>
    <cellStyle name="Normal 3 8 4 2" xfId="45986" xr:uid="{00000000-0005-0000-0000-0000A2B30000}"/>
    <cellStyle name="Normal 3 8 4 2 2" xfId="45987" xr:uid="{00000000-0005-0000-0000-0000A3B30000}"/>
    <cellStyle name="Normal 3 8 4 2 2 2" xfId="45988" xr:uid="{00000000-0005-0000-0000-0000A4B30000}"/>
    <cellStyle name="Normal 3 8 4 2 3" xfId="45989" xr:uid="{00000000-0005-0000-0000-0000A5B30000}"/>
    <cellStyle name="Normal 3 8 4 2 4" xfId="45990" xr:uid="{00000000-0005-0000-0000-0000A6B30000}"/>
    <cellStyle name="Normal 3 8 4 3" xfId="45991" xr:uid="{00000000-0005-0000-0000-0000A7B30000}"/>
    <cellStyle name="Normal 3 8 4 3 2" xfId="45992" xr:uid="{00000000-0005-0000-0000-0000A8B30000}"/>
    <cellStyle name="Normal 3 8 4 3 2 2" xfId="45993" xr:uid="{00000000-0005-0000-0000-0000A9B30000}"/>
    <cellStyle name="Normal 3 8 4 3 3" xfId="45994" xr:uid="{00000000-0005-0000-0000-0000AAB30000}"/>
    <cellStyle name="Normal 3 8 4 3 4" xfId="45995" xr:uid="{00000000-0005-0000-0000-0000ABB30000}"/>
    <cellStyle name="Normal 3 8 4 4" xfId="45996" xr:uid="{00000000-0005-0000-0000-0000ACB30000}"/>
    <cellStyle name="Normal 3 8 4 4 2" xfId="45997" xr:uid="{00000000-0005-0000-0000-0000ADB30000}"/>
    <cellStyle name="Normal 3 8 4 5" xfId="45998" xr:uid="{00000000-0005-0000-0000-0000AEB30000}"/>
    <cellStyle name="Normal 3 8 4 6" xfId="45999" xr:uid="{00000000-0005-0000-0000-0000AFB30000}"/>
    <cellStyle name="Normal 3 8 4 7" xfId="46000" xr:uid="{00000000-0005-0000-0000-0000B0B30000}"/>
    <cellStyle name="Normal 3 8 5" xfId="46001" xr:uid="{00000000-0005-0000-0000-0000B1B30000}"/>
    <cellStyle name="Normal 3 8 5 2" xfId="46002" xr:uid="{00000000-0005-0000-0000-0000B2B30000}"/>
    <cellStyle name="Normal 3 8 5 2 2" xfId="46003" xr:uid="{00000000-0005-0000-0000-0000B3B30000}"/>
    <cellStyle name="Normal 3 8 5 3" xfId="46004" xr:uid="{00000000-0005-0000-0000-0000B4B30000}"/>
    <cellStyle name="Normal 3 8 5 4" xfId="46005" xr:uid="{00000000-0005-0000-0000-0000B5B30000}"/>
    <cellStyle name="Normal 3 8 6" xfId="46006" xr:uid="{00000000-0005-0000-0000-0000B6B30000}"/>
    <cellStyle name="Normal 3 8 6 2" xfId="46007" xr:uid="{00000000-0005-0000-0000-0000B7B30000}"/>
    <cellStyle name="Normal 3 8 6 2 2" xfId="46008" xr:uid="{00000000-0005-0000-0000-0000B8B30000}"/>
    <cellStyle name="Normal 3 8 6 3" xfId="46009" xr:uid="{00000000-0005-0000-0000-0000B9B30000}"/>
    <cellStyle name="Normal 3 8 6 4" xfId="46010" xr:uid="{00000000-0005-0000-0000-0000BAB30000}"/>
    <cellStyle name="Normal 3 8 7" xfId="46011" xr:uid="{00000000-0005-0000-0000-0000BBB30000}"/>
    <cellStyle name="Normal 3 8 7 2" xfId="46012" xr:uid="{00000000-0005-0000-0000-0000BCB30000}"/>
    <cellStyle name="Normal 3 8 8" xfId="46013" xr:uid="{00000000-0005-0000-0000-0000BDB30000}"/>
    <cellStyle name="Normal 3 8 9" xfId="46014" xr:uid="{00000000-0005-0000-0000-0000BEB30000}"/>
    <cellStyle name="Normal 3 8_Acct Review Master" xfId="46015" xr:uid="{00000000-0005-0000-0000-0000BFB30000}"/>
    <cellStyle name="Normal 3 9" xfId="46016" xr:uid="{00000000-0005-0000-0000-0000C0B30000}"/>
    <cellStyle name="Normal 3 9 10" xfId="46017" xr:uid="{00000000-0005-0000-0000-0000C1B30000}"/>
    <cellStyle name="Normal 3 9 2" xfId="46018" xr:uid="{00000000-0005-0000-0000-0000C2B30000}"/>
    <cellStyle name="Normal 3 9 2 2" xfId="46019" xr:uid="{00000000-0005-0000-0000-0000C3B30000}"/>
    <cellStyle name="Normal 3 9 2 2 2" xfId="46020" xr:uid="{00000000-0005-0000-0000-0000C4B30000}"/>
    <cellStyle name="Normal 3 9 2 2 2 2" xfId="46021" xr:uid="{00000000-0005-0000-0000-0000C5B30000}"/>
    <cellStyle name="Normal 3 9 2 2 2 2 2" xfId="46022" xr:uid="{00000000-0005-0000-0000-0000C6B30000}"/>
    <cellStyle name="Normal 3 9 2 2 2 2 2 2" xfId="46023" xr:uid="{00000000-0005-0000-0000-0000C7B30000}"/>
    <cellStyle name="Normal 3 9 2 2 2 2 3" xfId="46024" xr:uid="{00000000-0005-0000-0000-0000C8B30000}"/>
    <cellStyle name="Normal 3 9 2 2 2 2 4" xfId="46025" xr:uid="{00000000-0005-0000-0000-0000C9B30000}"/>
    <cellStyle name="Normal 3 9 2 2 2 3" xfId="46026" xr:uid="{00000000-0005-0000-0000-0000CAB30000}"/>
    <cellStyle name="Normal 3 9 2 2 2 3 2" xfId="46027" xr:uid="{00000000-0005-0000-0000-0000CBB30000}"/>
    <cellStyle name="Normal 3 9 2 2 2 3 2 2" xfId="46028" xr:uid="{00000000-0005-0000-0000-0000CCB30000}"/>
    <cellStyle name="Normal 3 9 2 2 2 3 3" xfId="46029" xr:uid="{00000000-0005-0000-0000-0000CDB30000}"/>
    <cellStyle name="Normal 3 9 2 2 2 3 4" xfId="46030" xr:uid="{00000000-0005-0000-0000-0000CEB30000}"/>
    <cellStyle name="Normal 3 9 2 2 2 4" xfId="46031" xr:uid="{00000000-0005-0000-0000-0000CFB30000}"/>
    <cellStyle name="Normal 3 9 2 2 2 4 2" xfId="46032" xr:uid="{00000000-0005-0000-0000-0000D0B30000}"/>
    <cellStyle name="Normal 3 9 2 2 2 5" xfId="46033" xr:uid="{00000000-0005-0000-0000-0000D1B30000}"/>
    <cellStyle name="Normal 3 9 2 2 2 6" xfId="46034" xr:uid="{00000000-0005-0000-0000-0000D2B30000}"/>
    <cellStyle name="Normal 3 9 2 2 3" xfId="46035" xr:uid="{00000000-0005-0000-0000-0000D3B30000}"/>
    <cellStyle name="Normal 3 9 2 2 3 2" xfId="46036" xr:uid="{00000000-0005-0000-0000-0000D4B30000}"/>
    <cellStyle name="Normal 3 9 2 2 3 2 2" xfId="46037" xr:uid="{00000000-0005-0000-0000-0000D5B30000}"/>
    <cellStyle name="Normal 3 9 2 2 3 3" xfId="46038" xr:uid="{00000000-0005-0000-0000-0000D6B30000}"/>
    <cellStyle name="Normal 3 9 2 2 3 4" xfId="46039" xr:uid="{00000000-0005-0000-0000-0000D7B30000}"/>
    <cellStyle name="Normal 3 9 2 2 4" xfId="46040" xr:uid="{00000000-0005-0000-0000-0000D8B30000}"/>
    <cellStyle name="Normal 3 9 2 2 4 2" xfId="46041" xr:uid="{00000000-0005-0000-0000-0000D9B30000}"/>
    <cellStyle name="Normal 3 9 2 2 4 2 2" xfId="46042" xr:uid="{00000000-0005-0000-0000-0000DAB30000}"/>
    <cellStyle name="Normal 3 9 2 2 4 3" xfId="46043" xr:uid="{00000000-0005-0000-0000-0000DBB30000}"/>
    <cellStyle name="Normal 3 9 2 2 4 4" xfId="46044" xr:uid="{00000000-0005-0000-0000-0000DCB30000}"/>
    <cellStyle name="Normal 3 9 2 2 5" xfId="46045" xr:uid="{00000000-0005-0000-0000-0000DDB30000}"/>
    <cellStyle name="Normal 3 9 2 2 5 2" xfId="46046" xr:uid="{00000000-0005-0000-0000-0000DEB30000}"/>
    <cellStyle name="Normal 3 9 2 2 6" xfId="46047" xr:uid="{00000000-0005-0000-0000-0000DFB30000}"/>
    <cellStyle name="Normal 3 9 2 2 7" xfId="46048" xr:uid="{00000000-0005-0000-0000-0000E0B30000}"/>
    <cellStyle name="Normal 3 9 2 3" xfId="46049" xr:uid="{00000000-0005-0000-0000-0000E1B30000}"/>
    <cellStyle name="Normal 3 9 2 3 2" xfId="46050" xr:uid="{00000000-0005-0000-0000-0000E2B30000}"/>
    <cellStyle name="Normal 3 9 2 3 2 2" xfId="46051" xr:uid="{00000000-0005-0000-0000-0000E3B30000}"/>
    <cellStyle name="Normal 3 9 2 3 2 2 2" xfId="46052" xr:uid="{00000000-0005-0000-0000-0000E4B30000}"/>
    <cellStyle name="Normal 3 9 2 3 2 3" xfId="46053" xr:uid="{00000000-0005-0000-0000-0000E5B30000}"/>
    <cellStyle name="Normal 3 9 2 3 2 4" xfId="46054" xr:uid="{00000000-0005-0000-0000-0000E6B30000}"/>
    <cellStyle name="Normal 3 9 2 3 3" xfId="46055" xr:uid="{00000000-0005-0000-0000-0000E7B30000}"/>
    <cellStyle name="Normal 3 9 2 3 3 2" xfId="46056" xr:uid="{00000000-0005-0000-0000-0000E8B30000}"/>
    <cellStyle name="Normal 3 9 2 3 3 2 2" xfId="46057" xr:uid="{00000000-0005-0000-0000-0000E9B30000}"/>
    <cellStyle name="Normal 3 9 2 3 3 3" xfId="46058" xr:uid="{00000000-0005-0000-0000-0000EAB30000}"/>
    <cellStyle name="Normal 3 9 2 3 3 4" xfId="46059" xr:uid="{00000000-0005-0000-0000-0000EBB30000}"/>
    <cellStyle name="Normal 3 9 2 3 4" xfId="46060" xr:uid="{00000000-0005-0000-0000-0000ECB30000}"/>
    <cellStyle name="Normal 3 9 2 3 4 2" xfId="46061" xr:uid="{00000000-0005-0000-0000-0000EDB30000}"/>
    <cellStyle name="Normal 3 9 2 3 5" xfId="46062" xr:uid="{00000000-0005-0000-0000-0000EEB30000}"/>
    <cellStyle name="Normal 3 9 2 3 6" xfId="46063" xr:uid="{00000000-0005-0000-0000-0000EFB30000}"/>
    <cellStyle name="Normal 3 9 2 4" xfId="46064" xr:uid="{00000000-0005-0000-0000-0000F0B30000}"/>
    <cellStyle name="Normal 3 9 2 4 2" xfId="46065" xr:uid="{00000000-0005-0000-0000-0000F1B30000}"/>
    <cellStyle name="Normal 3 9 2 4 2 2" xfId="46066" xr:uid="{00000000-0005-0000-0000-0000F2B30000}"/>
    <cellStyle name="Normal 3 9 2 4 3" xfId="46067" xr:uid="{00000000-0005-0000-0000-0000F3B30000}"/>
    <cellStyle name="Normal 3 9 2 4 4" xfId="46068" xr:uid="{00000000-0005-0000-0000-0000F4B30000}"/>
    <cellStyle name="Normal 3 9 2 5" xfId="46069" xr:uid="{00000000-0005-0000-0000-0000F5B30000}"/>
    <cellStyle name="Normal 3 9 2 5 2" xfId="46070" xr:uid="{00000000-0005-0000-0000-0000F6B30000}"/>
    <cellStyle name="Normal 3 9 2 5 2 2" xfId="46071" xr:uid="{00000000-0005-0000-0000-0000F7B30000}"/>
    <cellStyle name="Normal 3 9 2 5 3" xfId="46072" xr:uid="{00000000-0005-0000-0000-0000F8B30000}"/>
    <cellStyle name="Normal 3 9 2 5 4" xfId="46073" xr:uid="{00000000-0005-0000-0000-0000F9B30000}"/>
    <cellStyle name="Normal 3 9 2 6" xfId="46074" xr:uid="{00000000-0005-0000-0000-0000FAB30000}"/>
    <cellStyle name="Normal 3 9 2 6 2" xfId="46075" xr:uid="{00000000-0005-0000-0000-0000FBB30000}"/>
    <cellStyle name="Normal 3 9 2 7" xfId="46076" xr:uid="{00000000-0005-0000-0000-0000FCB30000}"/>
    <cellStyle name="Normal 3 9 2 8" xfId="46077" xr:uid="{00000000-0005-0000-0000-0000FDB30000}"/>
    <cellStyle name="Normal 3 9 2 9" xfId="46078" xr:uid="{00000000-0005-0000-0000-0000FEB30000}"/>
    <cellStyle name="Normal 3 9 3" xfId="46079" xr:uid="{00000000-0005-0000-0000-0000FFB30000}"/>
    <cellStyle name="Normal 3 9 3 2" xfId="46080" xr:uid="{00000000-0005-0000-0000-000000B40000}"/>
    <cellStyle name="Normal 3 9 3 2 2" xfId="46081" xr:uid="{00000000-0005-0000-0000-000001B40000}"/>
    <cellStyle name="Normal 3 9 3 2 2 2" xfId="46082" xr:uid="{00000000-0005-0000-0000-000002B40000}"/>
    <cellStyle name="Normal 3 9 3 2 2 2 2" xfId="46083" xr:uid="{00000000-0005-0000-0000-000003B40000}"/>
    <cellStyle name="Normal 3 9 3 2 2 3" xfId="46084" xr:uid="{00000000-0005-0000-0000-000004B40000}"/>
    <cellStyle name="Normal 3 9 3 2 2 4" xfId="46085" xr:uid="{00000000-0005-0000-0000-000005B40000}"/>
    <cellStyle name="Normal 3 9 3 2 3" xfId="46086" xr:uid="{00000000-0005-0000-0000-000006B40000}"/>
    <cellStyle name="Normal 3 9 3 2 3 2" xfId="46087" xr:uid="{00000000-0005-0000-0000-000007B40000}"/>
    <cellStyle name="Normal 3 9 3 2 3 2 2" xfId="46088" xr:uid="{00000000-0005-0000-0000-000008B40000}"/>
    <cellStyle name="Normal 3 9 3 2 3 3" xfId="46089" xr:uid="{00000000-0005-0000-0000-000009B40000}"/>
    <cellStyle name="Normal 3 9 3 2 3 4" xfId="46090" xr:uid="{00000000-0005-0000-0000-00000AB40000}"/>
    <cellStyle name="Normal 3 9 3 2 4" xfId="46091" xr:uid="{00000000-0005-0000-0000-00000BB40000}"/>
    <cellStyle name="Normal 3 9 3 2 4 2" xfId="46092" xr:uid="{00000000-0005-0000-0000-00000CB40000}"/>
    <cellStyle name="Normal 3 9 3 2 5" xfId="46093" xr:uid="{00000000-0005-0000-0000-00000DB40000}"/>
    <cellStyle name="Normal 3 9 3 2 6" xfId="46094" xr:uid="{00000000-0005-0000-0000-00000EB40000}"/>
    <cellStyle name="Normal 3 9 3 3" xfId="46095" xr:uid="{00000000-0005-0000-0000-00000FB40000}"/>
    <cellStyle name="Normal 3 9 3 3 2" xfId="46096" xr:uid="{00000000-0005-0000-0000-000010B40000}"/>
    <cellStyle name="Normal 3 9 3 3 2 2" xfId="46097" xr:uid="{00000000-0005-0000-0000-000011B40000}"/>
    <cellStyle name="Normal 3 9 3 3 3" xfId="46098" xr:uid="{00000000-0005-0000-0000-000012B40000}"/>
    <cellStyle name="Normal 3 9 3 3 4" xfId="46099" xr:uid="{00000000-0005-0000-0000-000013B40000}"/>
    <cellStyle name="Normal 3 9 3 4" xfId="46100" xr:uid="{00000000-0005-0000-0000-000014B40000}"/>
    <cellStyle name="Normal 3 9 3 4 2" xfId="46101" xr:uid="{00000000-0005-0000-0000-000015B40000}"/>
    <cellStyle name="Normal 3 9 3 4 2 2" xfId="46102" xr:uid="{00000000-0005-0000-0000-000016B40000}"/>
    <cellStyle name="Normal 3 9 3 4 3" xfId="46103" xr:uid="{00000000-0005-0000-0000-000017B40000}"/>
    <cellStyle name="Normal 3 9 3 4 4" xfId="46104" xr:uid="{00000000-0005-0000-0000-000018B40000}"/>
    <cellStyle name="Normal 3 9 3 5" xfId="46105" xr:uid="{00000000-0005-0000-0000-000019B40000}"/>
    <cellStyle name="Normal 3 9 3 5 2" xfId="46106" xr:uid="{00000000-0005-0000-0000-00001AB40000}"/>
    <cellStyle name="Normal 3 9 3 6" xfId="46107" xr:uid="{00000000-0005-0000-0000-00001BB40000}"/>
    <cellStyle name="Normal 3 9 3 7" xfId="46108" xr:uid="{00000000-0005-0000-0000-00001CB40000}"/>
    <cellStyle name="Normal 3 9 3 8" xfId="46109" xr:uid="{00000000-0005-0000-0000-00001DB40000}"/>
    <cellStyle name="Normal 3 9 4" xfId="46110" xr:uid="{00000000-0005-0000-0000-00001EB40000}"/>
    <cellStyle name="Normal 3 9 4 2" xfId="46111" xr:uid="{00000000-0005-0000-0000-00001FB40000}"/>
    <cellStyle name="Normal 3 9 4 2 2" xfId="46112" xr:uid="{00000000-0005-0000-0000-000020B40000}"/>
    <cellStyle name="Normal 3 9 4 2 2 2" xfId="46113" xr:uid="{00000000-0005-0000-0000-000021B40000}"/>
    <cellStyle name="Normal 3 9 4 2 3" xfId="46114" xr:uid="{00000000-0005-0000-0000-000022B40000}"/>
    <cellStyle name="Normal 3 9 4 2 4" xfId="46115" xr:uid="{00000000-0005-0000-0000-000023B40000}"/>
    <cellStyle name="Normal 3 9 4 3" xfId="46116" xr:uid="{00000000-0005-0000-0000-000024B40000}"/>
    <cellStyle name="Normal 3 9 4 3 2" xfId="46117" xr:uid="{00000000-0005-0000-0000-000025B40000}"/>
    <cellStyle name="Normal 3 9 4 3 2 2" xfId="46118" xr:uid="{00000000-0005-0000-0000-000026B40000}"/>
    <cellStyle name="Normal 3 9 4 3 3" xfId="46119" xr:uid="{00000000-0005-0000-0000-000027B40000}"/>
    <cellStyle name="Normal 3 9 4 3 4" xfId="46120" xr:uid="{00000000-0005-0000-0000-000028B40000}"/>
    <cellStyle name="Normal 3 9 4 4" xfId="46121" xr:uid="{00000000-0005-0000-0000-000029B40000}"/>
    <cellStyle name="Normal 3 9 4 4 2" xfId="46122" xr:uid="{00000000-0005-0000-0000-00002AB40000}"/>
    <cellStyle name="Normal 3 9 4 5" xfId="46123" xr:uid="{00000000-0005-0000-0000-00002BB40000}"/>
    <cellStyle name="Normal 3 9 4 6" xfId="46124" xr:uid="{00000000-0005-0000-0000-00002CB40000}"/>
    <cellStyle name="Normal 3 9 4 7" xfId="46125" xr:uid="{00000000-0005-0000-0000-00002DB40000}"/>
    <cellStyle name="Normal 3 9 5" xfId="46126" xr:uid="{00000000-0005-0000-0000-00002EB40000}"/>
    <cellStyle name="Normal 3 9 5 2" xfId="46127" xr:uid="{00000000-0005-0000-0000-00002FB40000}"/>
    <cellStyle name="Normal 3 9 5 2 2" xfId="46128" xr:uid="{00000000-0005-0000-0000-000030B40000}"/>
    <cellStyle name="Normal 3 9 5 3" xfId="46129" xr:uid="{00000000-0005-0000-0000-000031B40000}"/>
    <cellStyle name="Normal 3 9 5 4" xfId="46130" xr:uid="{00000000-0005-0000-0000-000032B40000}"/>
    <cellStyle name="Normal 3 9 6" xfId="46131" xr:uid="{00000000-0005-0000-0000-000033B40000}"/>
    <cellStyle name="Normal 3 9 6 2" xfId="46132" xr:uid="{00000000-0005-0000-0000-000034B40000}"/>
    <cellStyle name="Normal 3 9 6 2 2" xfId="46133" xr:uid="{00000000-0005-0000-0000-000035B40000}"/>
    <cellStyle name="Normal 3 9 6 3" xfId="46134" xr:uid="{00000000-0005-0000-0000-000036B40000}"/>
    <cellStyle name="Normal 3 9 6 4" xfId="46135" xr:uid="{00000000-0005-0000-0000-000037B40000}"/>
    <cellStyle name="Normal 3 9 7" xfId="46136" xr:uid="{00000000-0005-0000-0000-000038B40000}"/>
    <cellStyle name="Normal 3 9 7 2" xfId="46137" xr:uid="{00000000-0005-0000-0000-000039B40000}"/>
    <cellStyle name="Normal 3 9 8" xfId="46138" xr:uid="{00000000-0005-0000-0000-00003AB40000}"/>
    <cellStyle name="Normal 3 9 9" xfId="46139" xr:uid="{00000000-0005-0000-0000-00003BB40000}"/>
    <cellStyle name="Normal 3 9_212990" xfId="46140" xr:uid="{00000000-0005-0000-0000-00003CB40000}"/>
    <cellStyle name="Normal 3_12-09 again" xfId="46141" xr:uid="{00000000-0005-0000-0000-00003DB40000}"/>
    <cellStyle name="Normal 30" xfId="46142" xr:uid="{00000000-0005-0000-0000-00003EB40000}"/>
    <cellStyle name="Normal 30 2" xfId="46143" xr:uid="{00000000-0005-0000-0000-00003FB40000}"/>
    <cellStyle name="Normal 30 2 2" xfId="46144" xr:uid="{00000000-0005-0000-0000-000040B40000}"/>
    <cellStyle name="Normal 30 3" xfId="46145" xr:uid="{00000000-0005-0000-0000-000041B40000}"/>
    <cellStyle name="Normal 30 3 2" xfId="46146" xr:uid="{00000000-0005-0000-0000-000042B40000}"/>
    <cellStyle name="Normal 30 3 2 2" xfId="46147" xr:uid="{00000000-0005-0000-0000-000043B40000}"/>
    <cellStyle name="Normal 30 3 2 2 2" xfId="46148" xr:uid="{00000000-0005-0000-0000-000044B40000}"/>
    <cellStyle name="Normal 30 3 2 3" xfId="46149" xr:uid="{00000000-0005-0000-0000-000045B40000}"/>
    <cellStyle name="Normal 30 3 2 4" xfId="46150" xr:uid="{00000000-0005-0000-0000-000046B40000}"/>
    <cellStyle name="Normal 30 3 3" xfId="46151" xr:uid="{00000000-0005-0000-0000-000047B40000}"/>
    <cellStyle name="Normal 30 3 3 2" xfId="46152" xr:uid="{00000000-0005-0000-0000-000048B40000}"/>
    <cellStyle name="Normal 30 3 3 2 2" xfId="46153" xr:uid="{00000000-0005-0000-0000-000049B40000}"/>
    <cellStyle name="Normal 30 3 3 3" xfId="46154" xr:uid="{00000000-0005-0000-0000-00004AB40000}"/>
    <cellStyle name="Normal 30 3 3 4" xfId="46155" xr:uid="{00000000-0005-0000-0000-00004BB40000}"/>
    <cellStyle name="Normal 30 3 4" xfId="46156" xr:uid="{00000000-0005-0000-0000-00004CB40000}"/>
    <cellStyle name="Normal 30 3 4 2" xfId="46157" xr:uid="{00000000-0005-0000-0000-00004DB40000}"/>
    <cellStyle name="Normal 30 3 5" xfId="46158" xr:uid="{00000000-0005-0000-0000-00004EB40000}"/>
    <cellStyle name="Normal 30 3 6" xfId="46159" xr:uid="{00000000-0005-0000-0000-00004FB40000}"/>
    <cellStyle name="Normal 30 3 7" xfId="46160" xr:uid="{00000000-0005-0000-0000-000050B40000}"/>
    <cellStyle name="Normal 30 4" xfId="46161" xr:uid="{00000000-0005-0000-0000-000051B40000}"/>
    <cellStyle name="Normal 30 4 2" xfId="46162" xr:uid="{00000000-0005-0000-0000-000052B40000}"/>
    <cellStyle name="Normal 30 5" xfId="46163" xr:uid="{00000000-0005-0000-0000-000053B40000}"/>
    <cellStyle name="Normal 30_212990" xfId="46164" xr:uid="{00000000-0005-0000-0000-000054B40000}"/>
    <cellStyle name="Normal 300" xfId="46165" xr:uid="{00000000-0005-0000-0000-000055B40000}"/>
    <cellStyle name="Normal 301" xfId="46166" xr:uid="{00000000-0005-0000-0000-000056B40000}"/>
    <cellStyle name="Normal 302" xfId="46167" xr:uid="{00000000-0005-0000-0000-000057B40000}"/>
    <cellStyle name="Normal 303" xfId="46168" xr:uid="{00000000-0005-0000-0000-000058B40000}"/>
    <cellStyle name="Normal 304" xfId="46169" xr:uid="{00000000-0005-0000-0000-000059B40000}"/>
    <cellStyle name="Normal 305" xfId="46170" xr:uid="{00000000-0005-0000-0000-00005AB40000}"/>
    <cellStyle name="Normal 306" xfId="46171" xr:uid="{00000000-0005-0000-0000-00005BB40000}"/>
    <cellStyle name="Normal 307" xfId="46172" xr:uid="{00000000-0005-0000-0000-00005CB40000}"/>
    <cellStyle name="Normal 308" xfId="46173" xr:uid="{00000000-0005-0000-0000-00005DB40000}"/>
    <cellStyle name="Normal 309" xfId="46174" xr:uid="{00000000-0005-0000-0000-00005EB40000}"/>
    <cellStyle name="Normal 31" xfId="46175" xr:uid="{00000000-0005-0000-0000-00005FB40000}"/>
    <cellStyle name="Normal 31 2" xfId="46176" xr:uid="{00000000-0005-0000-0000-000060B40000}"/>
    <cellStyle name="Normal 31 2 2" xfId="46177" xr:uid="{00000000-0005-0000-0000-000061B40000}"/>
    <cellStyle name="Normal 31 3" xfId="46178" xr:uid="{00000000-0005-0000-0000-000062B40000}"/>
    <cellStyle name="Normal 31 3 2" xfId="46179" xr:uid="{00000000-0005-0000-0000-000063B40000}"/>
    <cellStyle name="Normal 31 3 2 2" xfId="46180" xr:uid="{00000000-0005-0000-0000-000064B40000}"/>
    <cellStyle name="Normal 31 3 2 2 2" xfId="46181" xr:uid="{00000000-0005-0000-0000-000065B40000}"/>
    <cellStyle name="Normal 31 3 2 3" xfId="46182" xr:uid="{00000000-0005-0000-0000-000066B40000}"/>
    <cellStyle name="Normal 31 3 2 4" xfId="46183" xr:uid="{00000000-0005-0000-0000-000067B40000}"/>
    <cellStyle name="Normal 31 3 3" xfId="46184" xr:uid="{00000000-0005-0000-0000-000068B40000}"/>
    <cellStyle name="Normal 31 3 3 2" xfId="46185" xr:uid="{00000000-0005-0000-0000-000069B40000}"/>
    <cellStyle name="Normal 31 3 3 2 2" xfId="46186" xr:uid="{00000000-0005-0000-0000-00006AB40000}"/>
    <cellStyle name="Normal 31 3 3 3" xfId="46187" xr:uid="{00000000-0005-0000-0000-00006BB40000}"/>
    <cellStyle name="Normal 31 3 3 4" xfId="46188" xr:uid="{00000000-0005-0000-0000-00006CB40000}"/>
    <cellStyle name="Normal 31 3 4" xfId="46189" xr:uid="{00000000-0005-0000-0000-00006DB40000}"/>
    <cellStyle name="Normal 31 3 4 2" xfId="46190" xr:uid="{00000000-0005-0000-0000-00006EB40000}"/>
    <cellStyle name="Normal 31 3 5" xfId="46191" xr:uid="{00000000-0005-0000-0000-00006FB40000}"/>
    <cellStyle name="Normal 31 3 6" xfId="46192" xr:uid="{00000000-0005-0000-0000-000070B40000}"/>
    <cellStyle name="Normal 31 3 7" xfId="46193" xr:uid="{00000000-0005-0000-0000-000071B40000}"/>
    <cellStyle name="Normal 31 4" xfId="46194" xr:uid="{00000000-0005-0000-0000-000072B40000}"/>
    <cellStyle name="Normal 31 4 2" xfId="46195" xr:uid="{00000000-0005-0000-0000-000073B40000}"/>
    <cellStyle name="Normal 31 5" xfId="46196" xr:uid="{00000000-0005-0000-0000-000074B40000}"/>
    <cellStyle name="Normal 31_212990" xfId="46197" xr:uid="{00000000-0005-0000-0000-000075B40000}"/>
    <cellStyle name="Normal 310" xfId="46198" xr:uid="{00000000-0005-0000-0000-000076B40000}"/>
    <cellStyle name="Normal 311" xfId="46199" xr:uid="{00000000-0005-0000-0000-000077B40000}"/>
    <cellStyle name="Normal 312" xfId="46200" xr:uid="{00000000-0005-0000-0000-000078B40000}"/>
    <cellStyle name="Normal 313" xfId="46201" xr:uid="{00000000-0005-0000-0000-000079B40000}"/>
    <cellStyle name="Normal 314" xfId="46202" xr:uid="{00000000-0005-0000-0000-00007AB40000}"/>
    <cellStyle name="Normal 315" xfId="46203" xr:uid="{00000000-0005-0000-0000-00007BB40000}"/>
    <cellStyle name="Normal 316" xfId="46204" xr:uid="{00000000-0005-0000-0000-00007CB40000}"/>
    <cellStyle name="Normal 317" xfId="46205" xr:uid="{00000000-0005-0000-0000-00007DB40000}"/>
    <cellStyle name="Normal 318" xfId="46206" xr:uid="{00000000-0005-0000-0000-00007EB40000}"/>
    <cellStyle name="Normal 319" xfId="46207" xr:uid="{00000000-0005-0000-0000-00007FB40000}"/>
    <cellStyle name="Normal 32" xfId="46208" xr:uid="{00000000-0005-0000-0000-000080B40000}"/>
    <cellStyle name="Normal 32 2" xfId="46209" xr:uid="{00000000-0005-0000-0000-000081B40000}"/>
    <cellStyle name="Normal 32 2 2" xfId="46210" xr:uid="{00000000-0005-0000-0000-000082B40000}"/>
    <cellStyle name="Normal 32 3" xfId="46211" xr:uid="{00000000-0005-0000-0000-000083B40000}"/>
    <cellStyle name="Normal 32 3 2" xfId="46212" xr:uid="{00000000-0005-0000-0000-000084B40000}"/>
    <cellStyle name="Normal 32 3 2 2" xfId="46213" xr:uid="{00000000-0005-0000-0000-000085B40000}"/>
    <cellStyle name="Normal 32 3 2 2 2" xfId="46214" xr:uid="{00000000-0005-0000-0000-000086B40000}"/>
    <cellStyle name="Normal 32 3 2 3" xfId="46215" xr:uid="{00000000-0005-0000-0000-000087B40000}"/>
    <cellStyle name="Normal 32 3 2 4" xfId="46216" xr:uid="{00000000-0005-0000-0000-000088B40000}"/>
    <cellStyle name="Normal 32 3 3" xfId="46217" xr:uid="{00000000-0005-0000-0000-000089B40000}"/>
    <cellStyle name="Normal 32 3 3 2" xfId="46218" xr:uid="{00000000-0005-0000-0000-00008AB40000}"/>
    <cellStyle name="Normal 32 3 3 2 2" xfId="46219" xr:uid="{00000000-0005-0000-0000-00008BB40000}"/>
    <cellStyle name="Normal 32 3 3 3" xfId="46220" xr:uid="{00000000-0005-0000-0000-00008CB40000}"/>
    <cellStyle name="Normal 32 3 3 4" xfId="46221" xr:uid="{00000000-0005-0000-0000-00008DB40000}"/>
    <cellStyle name="Normal 32 3 4" xfId="46222" xr:uid="{00000000-0005-0000-0000-00008EB40000}"/>
    <cellStyle name="Normal 32 3 4 2" xfId="46223" xr:uid="{00000000-0005-0000-0000-00008FB40000}"/>
    <cellStyle name="Normal 32 3 5" xfId="46224" xr:uid="{00000000-0005-0000-0000-000090B40000}"/>
    <cellStyle name="Normal 32 3 6" xfId="46225" xr:uid="{00000000-0005-0000-0000-000091B40000}"/>
    <cellStyle name="Normal 32 3 7" xfId="46226" xr:uid="{00000000-0005-0000-0000-000092B40000}"/>
    <cellStyle name="Normal 32 4" xfId="46227" xr:uid="{00000000-0005-0000-0000-000093B40000}"/>
    <cellStyle name="Normal 32 4 2" xfId="46228" xr:uid="{00000000-0005-0000-0000-000094B40000}"/>
    <cellStyle name="Normal 32 5" xfId="46229" xr:uid="{00000000-0005-0000-0000-000095B40000}"/>
    <cellStyle name="Normal 32_212990" xfId="46230" xr:uid="{00000000-0005-0000-0000-000096B40000}"/>
    <cellStyle name="Normal 320" xfId="46231" xr:uid="{00000000-0005-0000-0000-000097B40000}"/>
    <cellStyle name="Normal 321" xfId="46232" xr:uid="{00000000-0005-0000-0000-000098B40000}"/>
    <cellStyle name="Normal 322" xfId="46233" xr:uid="{00000000-0005-0000-0000-000099B40000}"/>
    <cellStyle name="Normal 323" xfId="46234" xr:uid="{00000000-0005-0000-0000-00009AB40000}"/>
    <cellStyle name="Normal 324" xfId="46235" xr:uid="{00000000-0005-0000-0000-00009BB40000}"/>
    <cellStyle name="Normal 325" xfId="46236" xr:uid="{00000000-0005-0000-0000-00009CB40000}"/>
    <cellStyle name="Normal 326" xfId="46237" xr:uid="{00000000-0005-0000-0000-00009DB40000}"/>
    <cellStyle name="Normal 327" xfId="46238" xr:uid="{00000000-0005-0000-0000-00009EB40000}"/>
    <cellStyle name="Normal 328" xfId="46239" xr:uid="{00000000-0005-0000-0000-00009FB40000}"/>
    <cellStyle name="Normal 329" xfId="46240" xr:uid="{00000000-0005-0000-0000-0000A0B40000}"/>
    <cellStyle name="Normal 33" xfId="46241" xr:uid="{00000000-0005-0000-0000-0000A1B40000}"/>
    <cellStyle name="Normal 33 2" xfId="46242" xr:uid="{00000000-0005-0000-0000-0000A2B40000}"/>
    <cellStyle name="Normal 33 2 2" xfId="46243" xr:uid="{00000000-0005-0000-0000-0000A3B40000}"/>
    <cellStyle name="Normal 33 3" xfId="46244" xr:uid="{00000000-0005-0000-0000-0000A4B40000}"/>
    <cellStyle name="Normal 33 3 2" xfId="46245" xr:uid="{00000000-0005-0000-0000-0000A5B40000}"/>
    <cellStyle name="Normal 33 3 2 2" xfId="46246" xr:uid="{00000000-0005-0000-0000-0000A6B40000}"/>
    <cellStyle name="Normal 33 3 2 2 2" xfId="46247" xr:uid="{00000000-0005-0000-0000-0000A7B40000}"/>
    <cellStyle name="Normal 33 3 2 3" xfId="46248" xr:uid="{00000000-0005-0000-0000-0000A8B40000}"/>
    <cellStyle name="Normal 33 3 2 4" xfId="46249" xr:uid="{00000000-0005-0000-0000-0000A9B40000}"/>
    <cellStyle name="Normal 33 3 3" xfId="46250" xr:uid="{00000000-0005-0000-0000-0000AAB40000}"/>
    <cellStyle name="Normal 33 3 3 2" xfId="46251" xr:uid="{00000000-0005-0000-0000-0000ABB40000}"/>
    <cellStyle name="Normal 33 3 3 2 2" xfId="46252" xr:uid="{00000000-0005-0000-0000-0000ACB40000}"/>
    <cellStyle name="Normal 33 3 3 3" xfId="46253" xr:uid="{00000000-0005-0000-0000-0000ADB40000}"/>
    <cellStyle name="Normal 33 3 3 4" xfId="46254" xr:uid="{00000000-0005-0000-0000-0000AEB40000}"/>
    <cellStyle name="Normal 33 3 4" xfId="46255" xr:uid="{00000000-0005-0000-0000-0000AFB40000}"/>
    <cellStyle name="Normal 33 3 4 2" xfId="46256" xr:uid="{00000000-0005-0000-0000-0000B0B40000}"/>
    <cellStyle name="Normal 33 3 5" xfId="46257" xr:uid="{00000000-0005-0000-0000-0000B1B40000}"/>
    <cellStyle name="Normal 33 3 6" xfId="46258" xr:uid="{00000000-0005-0000-0000-0000B2B40000}"/>
    <cellStyle name="Normal 33 3 7" xfId="46259" xr:uid="{00000000-0005-0000-0000-0000B3B40000}"/>
    <cellStyle name="Normal 33 4" xfId="46260" xr:uid="{00000000-0005-0000-0000-0000B4B40000}"/>
    <cellStyle name="Normal 33 4 2" xfId="46261" xr:uid="{00000000-0005-0000-0000-0000B5B40000}"/>
    <cellStyle name="Normal 33 5" xfId="46262" xr:uid="{00000000-0005-0000-0000-0000B6B40000}"/>
    <cellStyle name="Normal 33_212990" xfId="46263" xr:uid="{00000000-0005-0000-0000-0000B7B40000}"/>
    <cellStyle name="Normal 330" xfId="46264" xr:uid="{00000000-0005-0000-0000-0000B8B40000}"/>
    <cellStyle name="Normal 331" xfId="46265" xr:uid="{00000000-0005-0000-0000-0000B9B40000}"/>
    <cellStyle name="Normal 332" xfId="46266" xr:uid="{00000000-0005-0000-0000-0000BAB40000}"/>
    <cellStyle name="Normal 333" xfId="46267" xr:uid="{00000000-0005-0000-0000-0000BBB40000}"/>
    <cellStyle name="Normal 334" xfId="46268" xr:uid="{00000000-0005-0000-0000-0000BCB40000}"/>
    <cellStyle name="Normal 335" xfId="46269" xr:uid="{00000000-0005-0000-0000-0000BDB40000}"/>
    <cellStyle name="Normal 336" xfId="46270" xr:uid="{00000000-0005-0000-0000-0000BEB40000}"/>
    <cellStyle name="Normal 337" xfId="46271" xr:uid="{00000000-0005-0000-0000-0000BFB40000}"/>
    <cellStyle name="Normal 338" xfId="46272" xr:uid="{00000000-0005-0000-0000-0000C0B40000}"/>
    <cellStyle name="Normal 339" xfId="46273" xr:uid="{00000000-0005-0000-0000-0000C1B40000}"/>
    <cellStyle name="Normal 34" xfId="46274" xr:uid="{00000000-0005-0000-0000-0000C2B40000}"/>
    <cellStyle name="Normal 34 2" xfId="46275" xr:uid="{00000000-0005-0000-0000-0000C3B40000}"/>
    <cellStyle name="Normal 34 2 2" xfId="46276" xr:uid="{00000000-0005-0000-0000-0000C4B40000}"/>
    <cellStyle name="Normal 34 3" xfId="46277" xr:uid="{00000000-0005-0000-0000-0000C5B40000}"/>
    <cellStyle name="Normal 34 3 2" xfId="46278" xr:uid="{00000000-0005-0000-0000-0000C6B40000}"/>
    <cellStyle name="Normal 34 3 2 2" xfId="46279" xr:uid="{00000000-0005-0000-0000-0000C7B40000}"/>
    <cellStyle name="Normal 34 3 2 2 2" xfId="46280" xr:uid="{00000000-0005-0000-0000-0000C8B40000}"/>
    <cellStyle name="Normal 34 3 2 3" xfId="46281" xr:uid="{00000000-0005-0000-0000-0000C9B40000}"/>
    <cellStyle name="Normal 34 3 2 4" xfId="46282" xr:uid="{00000000-0005-0000-0000-0000CAB40000}"/>
    <cellStyle name="Normal 34 3 3" xfId="46283" xr:uid="{00000000-0005-0000-0000-0000CBB40000}"/>
    <cellStyle name="Normal 34 3 3 2" xfId="46284" xr:uid="{00000000-0005-0000-0000-0000CCB40000}"/>
    <cellStyle name="Normal 34 3 3 2 2" xfId="46285" xr:uid="{00000000-0005-0000-0000-0000CDB40000}"/>
    <cellStyle name="Normal 34 3 3 3" xfId="46286" xr:uid="{00000000-0005-0000-0000-0000CEB40000}"/>
    <cellStyle name="Normal 34 3 3 4" xfId="46287" xr:uid="{00000000-0005-0000-0000-0000CFB40000}"/>
    <cellStyle name="Normal 34 3 4" xfId="46288" xr:uid="{00000000-0005-0000-0000-0000D0B40000}"/>
    <cellStyle name="Normal 34 3 4 2" xfId="46289" xr:uid="{00000000-0005-0000-0000-0000D1B40000}"/>
    <cellStyle name="Normal 34 3 5" xfId="46290" xr:uid="{00000000-0005-0000-0000-0000D2B40000}"/>
    <cellStyle name="Normal 34 3 6" xfId="46291" xr:uid="{00000000-0005-0000-0000-0000D3B40000}"/>
    <cellStyle name="Normal 34 3 7" xfId="46292" xr:uid="{00000000-0005-0000-0000-0000D4B40000}"/>
    <cellStyle name="Normal 34 4" xfId="46293" xr:uid="{00000000-0005-0000-0000-0000D5B40000}"/>
    <cellStyle name="Normal 34 4 2" xfId="46294" xr:uid="{00000000-0005-0000-0000-0000D6B40000}"/>
    <cellStyle name="Normal 34 5" xfId="46295" xr:uid="{00000000-0005-0000-0000-0000D7B40000}"/>
    <cellStyle name="Normal 34_212990" xfId="46296" xr:uid="{00000000-0005-0000-0000-0000D8B40000}"/>
    <cellStyle name="Normal 340" xfId="46297" xr:uid="{00000000-0005-0000-0000-0000D9B40000}"/>
    <cellStyle name="Normal 341" xfId="46298" xr:uid="{00000000-0005-0000-0000-0000DAB40000}"/>
    <cellStyle name="Normal 342" xfId="46299" xr:uid="{00000000-0005-0000-0000-0000DBB40000}"/>
    <cellStyle name="Normal 343" xfId="46300" xr:uid="{00000000-0005-0000-0000-0000DCB40000}"/>
    <cellStyle name="Normal 344" xfId="46301" xr:uid="{00000000-0005-0000-0000-0000DDB40000}"/>
    <cellStyle name="Normal 345" xfId="46302" xr:uid="{00000000-0005-0000-0000-0000DEB40000}"/>
    <cellStyle name="Normal 346" xfId="46303" xr:uid="{00000000-0005-0000-0000-0000DFB40000}"/>
    <cellStyle name="Normal 347" xfId="46304" xr:uid="{00000000-0005-0000-0000-0000E0B40000}"/>
    <cellStyle name="Normal 348" xfId="46305" xr:uid="{00000000-0005-0000-0000-0000E1B40000}"/>
    <cellStyle name="Normal 349" xfId="46306" xr:uid="{00000000-0005-0000-0000-0000E2B40000}"/>
    <cellStyle name="Normal 35" xfId="46307" xr:uid="{00000000-0005-0000-0000-0000E3B40000}"/>
    <cellStyle name="Normal 35 2" xfId="46308" xr:uid="{00000000-0005-0000-0000-0000E4B40000}"/>
    <cellStyle name="Normal 35 2 2" xfId="46309" xr:uid="{00000000-0005-0000-0000-0000E5B40000}"/>
    <cellStyle name="Normal 35 3" xfId="46310" xr:uid="{00000000-0005-0000-0000-0000E6B40000}"/>
    <cellStyle name="Normal 35 3 2" xfId="46311" xr:uid="{00000000-0005-0000-0000-0000E7B40000}"/>
    <cellStyle name="Normal 35 3 2 2" xfId="46312" xr:uid="{00000000-0005-0000-0000-0000E8B40000}"/>
    <cellStyle name="Normal 35 3 2 2 2" xfId="46313" xr:uid="{00000000-0005-0000-0000-0000E9B40000}"/>
    <cellStyle name="Normal 35 3 2 3" xfId="46314" xr:uid="{00000000-0005-0000-0000-0000EAB40000}"/>
    <cellStyle name="Normal 35 3 2 4" xfId="46315" xr:uid="{00000000-0005-0000-0000-0000EBB40000}"/>
    <cellStyle name="Normal 35 3 3" xfId="46316" xr:uid="{00000000-0005-0000-0000-0000ECB40000}"/>
    <cellStyle name="Normal 35 3 3 2" xfId="46317" xr:uid="{00000000-0005-0000-0000-0000EDB40000}"/>
    <cellStyle name="Normal 35 3 3 2 2" xfId="46318" xr:uid="{00000000-0005-0000-0000-0000EEB40000}"/>
    <cellStyle name="Normal 35 3 3 3" xfId="46319" xr:uid="{00000000-0005-0000-0000-0000EFB40000}"/>
    <cellStyle name="Normal 35 3 3 4" xfId="46320" xr:uid="{00000000-0005-0000-0000-0000F0B40000}"/>
    <cellStyle name="Normal 35 3 4" xfId="46321" xr:uid="{00000000-0005-0000-0000-0000F1B40000}"/>
    <cellStyle name="Normal 35 3 4 2" xfId="46322" xr:uid="{00000000-0005-0000-0000-0000F2B40000}"/>
    <cellStyle name="Normal 35 3 5" xfId="46323" xr:uid="{00000000-0005-0000-0000-0000F3B40000}"/>
    <cellStyle name="Normal 35 3 6" xfId="46324" xr:uid="{00000000-0005-0000-0000-0000F4B40000}"/>
    <cellStyle name="Normal 35 3 7" xfId="46325" xr:uid="{00000000-0005-0000-0000-0000F5B40000}"/>
    <cellStyle name="Normal 35 4" xfId="46326" xr:uid="{00000000-0005-0000-0000-0000F6B40000}"/>
    <cellStyle name="Normal 35 4 2" xfId="46327" xr:uid="{00000000-0005-0000-0000-0000F7B40000}"/>
    <cellStyle name="Normal 35_212990" xfId="46328" xr:uid="{00000000-0005-0000-0000-0000F8B40000}"/>
    <cellStyle name="Normal 350" xfId="46329" xr:uid="{00000000-0005-0000-0000-0000F9B40000}"/>
    <cellStyle name="Normal 351" xfId="46330" xr:uid="{00000000-0005-0000-0000-0000FAB40000}"/>
    <cellStyle name="Normal 352" xfId="46331" xr:uid="{00000000-0005-0000-0000-0000FBB40000}"/>
    <cellStyle name="Normal 353" xfId="46332" xr:uid="{00000000-0005-0000-0000-0000FCB40000}"/>
    <cellStyle name="Normal 354" xfId="46333" xr:uid="{00000000-0005-0000-0000-0000FDB40000}"/>
    <cellStyle name="Normal 355" xfId="46334" xr:uid="{00000000-0005-0000-0000-0000FEB40000}"/>
    <cellStyle name="Normal 356" xfId="46335" xr:uid="{00000000-0005-0000-0000-0000FFB40000}"/>
    <cellStyle name="Normal 357" xfId="46336" xr:uid="{00000000-0005-0000-0000-000000B50000}"/>
    <cellStyle name="Normal 358" xfId="46337" xr:uid="{00000000-0005-0000-0000-000001B50000}"/>
    <cellStyle name="Normal 359" xfId="46338" xr:uid="{00000000-0005-0000-0000-000002B50000}"/>
    <cellStyle name="Normal 36" xfId="46339" xr:uid="{00000000-0005-0000-0000-000003B50000}"/>
    <cellStyle name="Normal 36 10" xfId="46340" xr:uid="{00000000-0005-0000-0000-000004B50000}"/>
    <cellStyle name="Normal 36 2" xfId="46341" xr:uid="{00000000-0005-0000-0000-000005B50000}"/>
    <cellStyle name="Normal 36 2 2" xfId="46342" xr:uid="{00000000-0005-0000-0000-000006B50000}"/>
    <cellStyle name="Normal 36 2 2 2" xfId="46343" xr:uid="{00000000-0005-0000-0000-000007B50000}"/>
    <cellStyle name="Normal 36 2 2 2 2" xfId="46344" xr:uid="{00000000-0005-0000-0000-000008B50000}"/>
    <cellStyle name="Normal 36 2 2 2 2 2" xfId="46345" xr:uid="{00000000-0005-0000-0000-000009B50000}"/>
    <cellStyle name="Normal 36 2 2 2 2 2 2" xfId="46346" xr:uid="{00000000-0005-0000-0000-00000AB50000}"/>
    <cellStyle name="Normal 36 2 2 2 2 3" xfId="46347" xr:uid="{00000000-0005-0000-0000-00000BB50000}"/>
    <cellStyle name="Normal 36 2 2 2 2 4" xfId="46348" xr:uid="{00000000-0005-0000-0000-00000CB50000}"/>
    <cellStyle name="Normal 36 2 2 2 3" xfId="46349" xr:uid="{00000000-0005-0000-0000-00000DB50000}"/>
    <cellStyle name="Normal 36 2 2 2 3 2" xfId="46350" xr:uid="{00000000-0005-0000-0000-00000EB50000}"/>
    <cellStyle name="Normal 36 2 2 2 3 2 2" xfId="46351" xr:uid="{00000000-0005-0000-0000-00000FB50000}"/>
    <cellStyle name="Normal 36 2 2 2 3 3" xfId="46352" xr:uid="{00000000-0005-0000-0000-000010B50000}"/>
    <cellStyle name="Normal 36 2 2 2 3 4" xfId="46353" xr:uid="{00000000-0005-0000-0000-000011B50000}"/>
    <cellStyle name="Normal 36 2 2 2 4" xfId="46354" xr:uid="{00000000-0005-0000-0000-000012B50000}"/>
    <cellStyle name="Normal 36 2 2 2 4 2" xfId="46355" xr:uid="{00000000-0005-0000-0000-000013B50000}"/>
    <cellStyle name="Normal 36 2 2 2 5" xfId="46356" xr:uid="{00000000-0005-0000-0000-000014B50000}"/>
    <cellStyle name="Normal 36 2 2 2 6" xfId="46357" xr:uid="{00000000-0005-0000-0000-000015B50000}"/>
    <cellStyle name="Normal 36 2 2 3" xfId="46358" xr:uid="{00000000-0005-0000-0000-000016B50000}"/>
    <cellStyle name="Normal 36 2 2 3 2" xfId="46359" xr:uid="{00000000-0005-0000-0000-000017B50000}"/>
    <cellStyle name="Normal 36 2 2 3 2 2" xfId="46360" xr:uid="{00000000-0005-0000-0000-000018B50000}"/>
    <cellStyle name="Normal 36 2 2 3 3" xfId="46361" xr:uid="{00000000-0005-0000-0000-000019B50000}"/>
    <cellStyle name="Normal 36 2 2 3 4" xfId="46362" xr:uid="{00000000-0005-0000-0000-00001AB50000}"/>
    <cellStyle name="Normal 36 2 2 4" xfId="46363" xr:uid="{00000000-0005-0000-0000-00001BB50000}"/>
    <cellStyle name="Normal 36 2 2 4 2" xfId="46364" xr:uid="{00000000-0005-0000-0000-00001CB50000}"/>
    <cellStyle name="Normal 36 2 2 4 2 2" xfId="46365" xr:uid="{00000000-0005-0000-0000-00001DB50000}"/>
    <cellStyle name="Normal 36 2 2 4 3" xfId="46366" xr:uid="{00000000-0005-0000-0000-00001EB50000}"/>
    <cellStyle name="Normal 36 2 2 4 4" xfId="46367" xr:uid="{00000000-0005-0000-0000-00001FB50000}"/>
    <cellStyle name="Normal 36 2 2 5" xfId="46368" xr:uid="{00000000-0005-0000-0000-000020B50000}"/>
    <cellStyle name="Normal 36 2 2 5 2" xfId="46369" xr:uid="{00000000-0005-0000-0000-000021B50000}"/>
    <cellStyle name="Normal 36 2 2 6" xfId="46370" xr:uid="{00000000-0005-0000-0000-000022B50000}"/>
    <cellStyle name="Normal 36 2 2 7" xfId="46371" xr:uid="{00000000-0005-0000-0000-000023B50000}"/>
    <cellStyle name="Normal 36 2 3" xfId="46372" xr:uid="{00000000-0005-0000-0000-000024B50000}"/>
    <cellStyle name="Normal 36 2 3 2" xfId="46373" xr:uid="{00000000-0005-0000-0000-000025B50000}"/>
    <cellStyle name="Normal 36 2 3 2 2" xfId="46374" xr:uid="{00000000-0005-0000-0000-000026B50000}"/>
    <cellStyle name="Normal 36 2 3 2 2 2" xfId="46375" xr:uid="{00000000-0005-0000-0000-000027B50000}"/>
    <cellStyle name="Normal 36 2 3 2 3" xfId="46376" xr:uid="{00000000-0005-0000-0000-000028B50000}"/>
    <cellStyle name="Normal 36 2 3 2 4" xfId="46377" xr:uid="{00000000-0005-0000-0000-000029B50000}"/>
    <cellStyle name="Normal 36 2 3 3" xfId="46378" xr:uid="{00000000-0005-0000-0000-00002AB50000}"/>
    <cellStyle name="Normal 36 2 3 3 2" xfId="46379" xr:uid="{00000000-0005-0000-0000-00002BB50000}"/>
    <cellStyle name="Normal 36 2 3 3 2 2" xfId="46380" xr:uid="{00000000-0005-0000-0000-00002CB50000}"/>
    <cellStyle name="Normal 36 2 3 3 3" xfId="46381" xr:uid="{00000000-0005-0000-0000-00002DB50000}"/>
    <cellStyle name="Normal 36 2 3 3 4" xfId="46382" xr:uid="{00000000-0005-0000-0000-00002EB50000}"/>
    <cellStyle name="Normal 36 2 3 4" xfId="46383" xr:uid="{00000000-0005-0000-0000-00002FB50000}"/>
    <cellStyle name="Normal 36 2 3 4 2" xfId="46384" xr:uid="{00000000-0005-0000-0000-000030B50000}"/>
    <cellStyle name="Normal 36 2 3 5" xfId="46385" xr:uid="{00000000-0005-0000-0000-000031B50000}"/>
    <cellStyle name="Normal 36 2 3 6" xfId="46386" xr:uid="{00000000-0005-0000-0000-000032B50000}"/>
    <cellStyle name="Normal 36 2 4" xfId="46387" xr:uid="{00000000-0005-0000-0000-000033B50000}"/>
    <cellStyle name="Normal 36 2 4 2" xfId="46388" xr:uid="{00000000-0005-0000-0000-000034B50000}"/>
    <cellStyle name="Normal 36 2 4 2 2" xfId="46389" xr:uid="{00000000-0005-0000-0000-000035B50000}"/>
    <cellStyle name="Normal 36 2 4 3" xfId="46390" xr:uid="{00000000-0005-0000-0000-000036B50000}"/>
    <cellStyle name="Normal 36 2 4 4" xfId="46391" xr:uid="{00000000-0005-0000-0000-000037B50000}"/>
    <cellStyle name="Normal 36 2 5" xfId="46392" xr:uid="{00000000-0005-0000-0000-000038B50000}"/>
    <cellStyle name="Normal 36 2 5 2" xfId="46393" xr:uid="{00000000-0005-0000-0000-000039B50000}"/>
    <cellStyle name="Normal 36 2 5 2 2" xfId="46394" xr:uid="{00000000-0005-0000-0000-00003AB50000}"/>
    <cellStyle name="Normal 36 2 5 3" xfId="46395" xr:uid="{00000000-0005-0000-0000-00003BB50000}"/>
    <cellStyle name="Normal 36 2 5 4" xfId="46396" xr:uid="{00000000-0005-0000-0000-00003CB50000}"/>
    <cellStyle name="Normal 36 2 6" xfId="46397" xr:uid="{00000000-0005-0000-0000-00003DB50000}"/>
    <cellStyle name="Normal 36 2 6 2" xfId="46398" xr:uid="{00000000-0005-0000-0000-00003EB50000}"/>
    <cellStyle name="Normal 36 2 7" xfId="46399" xr:uid="{00000000-0005-0000-0000-00003FB50000}"/>
    <cellStyle name="Normal 36 2 8" xfId="46400" xr:uid="{00000000-0005-0000-0000-000040B50000}"/>
    <cellStyle name="Normal 36 2 9" xfId="46401" xr:uid="{00000000-0005-0000-0000-000041B50000}"/>
    <cellStyle name="Normal 36 3" xfId="46402" xr:uid="{00000000-0005-0000-0000-000042B50000}"/>
    <cellStyle name="Normal 36 3 2" xfId="46403" xr:uid="{00000000-0005-0000-0000-000043B50000}"/>
    <cellStyle name="Normal 36 3 2 2" xfId="46404" xr:uid="{00000000-0005-0000-0000-000044B50000}"/>
    <cellStyle name="Normal 36 3 2 2 2" xfId="46405" xr:uid="{00000000-0005-0000-0000-000045B50000}"/>
    <cellStyle name="Normal 36 3 2 2 2 2" xfId="46406" xr:uid="{00000000-0005-0000-0000-000046B50000}"/>
    <cellStyle name="Normal 36 3 2 2 3" xfId="46407" xr:uid="{00000000-0005-0000-0000-000047B50000}"/>
    <cellStyle name="Normal 36 3 2 2 4" xfId="46408" xr:uid="{00000000-0005-0000-0000-000048B50000}"/>
    <cellStyle name="Normal 36 3 2 3" xfId="46409" xr:uid="{00000000-0005-0000-0000-000049B50000}"/>
    <cellStyle name="Normal 36 3 2 3 2" xfId="46410" xr:uid="{00000000-0005-0000-0000-00004AB50000}"/>
    <cellStyle name="Normal 36 3 2 3 2 2" xfId="46411" xr:uid="{00000000-0005-0000-0000-00004BB50000}"/>
    <cellStyle name="Normal 36 3 2 3 3" xfId="46412" xr:uid="{00000000-0005-0000-0000-00004CB50000}"/>
    <cellStyle name="Normal 36 3 2 3 4" xfId="46413" xr:uid="{00000000-0005-0000-0000-00004DB50000}"/>
    <cellStyle name="Normal 36 3 2 4" xfId="46414" xr:uid="{00000000-0005-0000-0000-00004EB50000}"/>
    <cellStyle name="Normal 36 3 2 4 2" xfId="46415" xr:uid="{00000000-0005-0000-0000-00004FB50000}"/>
    <cellStyle name="Normal 36 3 2 5" xfId="46416" xr:uid="{00000000-0005-0000-0000-000050B50000}"/>
    <cellStyle name="Normal 36 3 2 6" xfId="46417" xr:uid="{00000000-0005-0000-0000-000051B50000}"/>
    <cellStyle name="Normal 36 3 3" xfId="46418" xr:uid="{00000000-0005-0000-0000-000052B50000}"/>
    <cellStyle name="Normal 36 3 3 2" xfId="46419" xr:uid="{00000000-0005-0000-0000-000053B50000}"/>
    <cellStyle name="Normal 36 3 3 2 2" xfId="46420" xr:uid="{00000000-0005-0000-0000-000054B50000}"/>
    <cellStyle name="Normal 36 3 3 3" xfId="46421" xr:uid="{00000000-0005-0000-0000-000055B50000}"/>
    <cellStyle name="Normal 36 3 3 4" xfId="46422" xr:uid="{00000000-0005-0000-0000-000056B50000}"/>
    <cellStyle name="Normal 36 3 4" xfId="46423" xr:uid="{00000000-0005-0000-0000-000057B50000}"/>
    <cellStyle name="Normal 36 3 4 2" xfId="46424" xr:uid="{00000000-0005-0000-0000-000058B50000}"/>
    <cellStyle name="Normal 36 3 4 2 2" xfId="46425" xr:uid="{00000000-0005-0000-0000-000059B50000}"/>
    <cellStyle name="Normal 36 3 4 3" xfId="46426" xr:uid="{00000000-0005-0000-0000-00005AB50000}"/>
    <cellStyle name="Normal 36 3 4 4" xfId="46427" xr:uid="{00000000-0005-0000-0000-00005BB50000}"/>
    <cellStyle name="Normal 36 3 5" xfId="46428" xr:uid="{00000000-0005-0000-0000-00005CB50000}"/>
    <cellStyle name="Normal 36 3 5 2" xfId="46429" xr:uid="{00000000-0005-0000-0000-00005DB50000}"/>
    <cellStyle name="Normal 36 3 6" xfId="46430" xr:uid="{00000000-0005-0000-0000-00005EB50000}"/>
    <cellStyle name="Normal 36 3 7" xfId="46431" xr:uid="{00000000-0005-0000-0000-00005FB50000}"/>
    <cellStyle name="Normal 36 3 8" xfId="46432" xr:uid="{00000000-0005-0000-0000-000060B50000}"/>
    <cellStyle name="Normal 36 4" xfId="46433" xr:uid="{00000000-0005-0000-0000-000061B50000}"/>
    <cellStyle name="Normal 36 4 2" xfId="46434" xr:uid="{00000000-0005-0000-0000-000062B50000}"/>
    <cellStyle name="Normal 36 4 2 2" xfId="46435" xr:uid="{00000000-0005-0000-0000-000063B50000}"/>
    <cellStyle name="Normal 36 4 2 2 2" xfId="46436" xr:uid="{00000000-0005-0000-0000-000064B50000}"/>
    <cellStyle name="Normal 36 4 2 3" xfId="46437" xr:uid="{00000000-0005-0000-0000-000065B50000}"/>
    <cellStyle name="Normal 36 4 2 4" xfId="46438" xr:uid="{00000000-0005-0000-0000-000066B50000}"/>
    <cellStyle name="Normal 36 4 3" xfId="46439" xr:uid="{00000000-0005-0000-0000-000067B50000}"/>
    <cellStyle name="Normal 36 4 3 2" xfId="46440" xr:uid="{00000000-0005-0000-0000-000068B50000}"/>
    <cellStyle name="Normal 36 4 3 2 2" xfId="46441" xr:uid="{00000000-0005-0000-0000-000069B50000}"/>
    <cellStyle name="Normal 36 4 3 3" xfId="46442" xr:uid="{00000000-0005-0000-0000-00006AB50000}"/>
    <cellStyle name="Normal 36 4 3 4" xfId="46443" xr:uid="{00000000-0005-0000-0000-00006BB50000}"/>
    <cellStyle name="Normal 36 4 4" xfId="46444" xr:uid="{00000000-0005-0000-0000-00006CB50000}"/>
    <cellStyle name="Normal 36 4 4 2" xfId="46445" xr:uid="{00000000-0005-0000-0000-00006DB50000}"/>
    <cellStyle name="Normal 36 4 5" xfId="46446" xr:uid="{00000000-0005-0000-0000-00006EB50000}"/>
    <cellStyle name="Normal 36 4 6" xfId="46447" xr:uid="{00000000-0005-0000-0000-00006FB50000}"/>
    <cellStyle name="Normal 36 4 7" xfId="46448" xr:uid="{00000000-0005-0000-0000-000070B50000}"/>
    <cellStyle name="Normal 36 5" xfId="46449" xr:uid="{00000000-0005-0000-0000-000071B50000}"/>
    <cellStyle name="Normal 36 5 2" xfId="46450" xr:uid="{00000000-0005-0000-0000-000072B50000}"/>
    <cellStyle name="Normal 36 5 2 2" xfId="46451" xr:uid="{00000000-0005-0000-0000-000073B50000}"/>
    <cellStyle name="Normal 36 5 3" xfId="46452" xr:uid="{00000000-0005-0000-0000-000074B50000}"/>
    <cellStyle name="Normal 36 5 4" xfId="46453" xr:uid="{00000000-0005-0000-0000-000075B50000}"/>
    <cellStyle name="Normal 36 6" xfId="46454" xr:uid="{00000000-0005-0000-0000-000076B50000}"/>
    <cellStyle name="Normal 36 6 2" xfId="46455" xr:uid="{00000000-0005-0000-0000-000077B50000}"/>
    <cellStyle name="Normal 36 6 2 2" xfId="46456" xr:uid="{00000000-0005-0000-0000-000078B50000}"/>
    <cellStyle name="Normal 36 6 3" xfId="46457" xr:uid="{00000000-0005-0000-0000-000079B50000}"/>
    <cellStyle name="Normal 36 6 4" xfId="46458" xr:uid="{00000000-0005-0000-0000-00007AB50000}"/>
    <cellStyle name="Normal 36 7" xfId="46459" xr:uid="{00000000-0005-0000-0000-00007BB50000}"/>
    <cellStyle name="Normal 36 7 2" xfId="46460" xr:uid="{00000000-0005-0000-0000-00007CB50000}"/>
    <cellStyle name="Normal 36 8" xfId="46461" xr:uid="{00000000-0005-0000-0000-00007DB50000}"/>
    <cellStyle name="Normal 36 9" xfId="46462" xr:uid="{00000000-0005-0000-0000-00007EB50000}"/>
    <cellStyle name="Normal 36_212990" xfId="46463" xr:uid="{00000000-0005-0000-0000-00007FB50000}"/>
    <cellStyle name="Normal 360" xfId="46464" xr:uid="{00000000-0005-0000-0000-000080B50000}"/>
    <cellStyle name="Normal 361" xfId="46465" xr:uid="{00000000-0005-0000-0000-000081B50000}"/>
    <cellStyle name="Normal 362" xfId="46466" xr:uid="{00000000-0005-0000-0000-000082B50000}"/>
    <cellStyle name="Normal 363" xfId="46467" xr:uid="{00000000-0005-0000-0000-000083B50000}"/>
    <cellStyle name="Normal 364" xfId="46468" xr:uid="{00000000-0005-0000-0000-000084B50000}"/>
    <cellStyle name="Normal 365" xfId="46469" xr:uid="{00000000-0005-0000-0000-000085B50000}"/>
    <cellStyle name="Normal 366" xfId="46470" xr:uid="{00000000-0005-0000-0000-000086B50000}"/>
    <cellStyle name="Normal 367" xfId="46471" xr:uid="{00000000-0005-0000-0000-000087B50000}"/>
    <cellStyle name="Normal 368" xfId="46472" xr:uid="{00000000-0005-0000-0000-000088B50000}"/>
    <cellStyle name="Normal 369" xfId="46473" xr:uid="{00000000-0005-0000-0000-000089B50000}"/>
    <cellStyle name="Normal 37" xfId="46474" xr:uid="{00000000-0005-0000-0000-00008AB50000}"/>
    <cellStyle name="Normal 37 2" xfId="46475" xr:uid="{00000000-0005-0000-0000-00008BB50000}"/>
    <cellStyle name="Normal 37 2 2" xfId="46476" xr:uid="{00000000-0005-0000-0000-00008CB50000}"/>
    <cellStyle name="Normal 37 3" xfId="46477" xr:uid="{00000000-0005-0000-0000-00008DB50000}"/>
    <cellStyle name="Normal 37 4" xfId="46478" xr:uid="{00000000-0005-0000-0000-00008EB50000}"/>
    <cellStyle name="Normal 37_212990" xfId="46479" xr:uid="{00000000-0005-0000-0000-00008FB50000}"/>
    <cellStyle name="Normal 370" xfId="46480" xr:uid="{00000000-0005-0000-0000-000090B50000}"/>
    <cellStyle name="Normal 371" xfId="46481" xr:uid="{00000000-0005-0000-0000-000091B50000}"/>
    <cellStyle name="Normal 372" xfId="46482" xr:uid="{00000000-0005-0000-0000-000092B50000}"/>
    <cellStyle name="Normal 373" xfId="46483" xr:uid="{00000000-0005-0000-0000-000093B50000}"/>
    <cellStyle name="Normal 374" xfId="46484" xr:uid="{00000000-0005-0000-0000-000094B50000}"/>
    <cellStyle name="Normal 375" xfId="46485" xr:uid="{00000000-0005-0000-0000-000095B50000}"/>
    <cellStyle name="Normal 376" xfId="46486" xr:uid="{00000000-0005-0000-0000-000096B50000}"/>
    <cellStyle name="Normal 377" xfId="46487" xr:uid="{00000000-0005-0000-0000-000097B50000}"/>
    <cellStyle name="Normal 378" xfId="46488" xr:uid="{00000000-0005-0000-0000-000098B50000}"/>
    <cellStyle name="Normal 379" xfId="46489" xr:uid="{00000000-0005-0000-0000-000099B50000}"/>
    <cellStyle name="Normal 38" xfId="46490" xr:uid="{00000000-0005-0000-0000-00009AB50000}"/>
    <cellStyle name="Normal 38 2" xfId="46491" xr:uid="{00000000-0005-0000-0000-00009BB50000}"/>
    <cellStyle name="Normal 38 2 2" xfId="46492" xr:uid="{00000000-0005-0000-0000-00009CB50000}"/>
    <cellStyle name="Normal 38 3" xfId="46493" xr:uid="{00000000-0005-0000-0000-00009DB50000}"/>
    <cellStyle name="Normal 38 4" xfId="46494" xr:uid="{00000000-0005-0000-0000-00009EB50000}"/>
    <cellStyle name="Normal 38_212990" xfId="46495" xr:uid="{00000000-0005-0000-0000-00009FB50000}"/>
    <cellStyle name="Normal 380" xfId="46496" xr:uid="{00000000-0005-0000-0000-0000A0B50000}"/>
    <cellStyle name="Normal 381" xfId="46497" xr:uid="{00000000-0005-0000-0000-0000A1B50000}"/>
    <cellStyle name="Normal 382" xfId="46498" xr:uid="{00000000-0005-0000-0000-0000A2B50000}"/>
    <cellStyle name="Normal 383" xfId="46499" xr:uid="{00000000-0005-0000-0000-0000A3B50000}"/>
    <cellStyle name="Normal 384" xfId="46500" xr:uid="{00000000-0005-0000-0000-0000A4B50000}"/>
    <cellStyle name="Normal 385" xfId="46501" xr:uid="{00000000-0005-0000-0000-0000A5B50000}"/>
    <cellStyle name="Normal 386" xfId="46502" xr:uid="{00000000-0005-0000-0000-0000A6B50000}"/>
    <cellStyle name="Normal 387" xfId="46503" xr:uid="{00000000-0005-0000-0000-0000A7B50000}"/>
    <cellStyle name="Normal 388" xfId="46504" xr:uid="{00000000-0005-0000-0000-0000A8B50000}"/>
    <cellStyle name="Normal 389" xfId="46505" xr:uid="{00000000-0005-0000-0000-0000A9B50000}"/>
    <cellStyle name="Normal 39" xfId="46506" xr:uid="{00000000-0005-0000-0000-0000AAB50000}"/>
    <cellStyle name="Normal 39 2" xfId="46507" xr:uid="{00000000-0005-0000-0000-0000ABB50000}"/>
    <cellStyle name="Normal 39 2 2" xfId="46508" xr:uid="{00000000-0005-0000-0000-0000ACB50000}"/>
    <cellStyle name="Normal 39 3" xfId="46509" xr:uid="{00000000-0005-0000-0000-0000ADB50000}"/>
    <cellStyle name="Normal 39 4" xfId="46510" xr:uid="{00000000-0005-0000-0000-0000AEB50000}"/>
    <cellStyle name="Normal 39 5" xfId="46511" xr:uid="{00000000-0005-0000-0000-0000AFB50000}"/>
    <cellStyle name="Normal 39_212990" xfId="46512" xr:uid="{00000000-0005-0000-0000-0000B0B50000}"/>
    <cellStyle name="Normal 390" xfId="46513" xr:uid="{00000000-0005-0000-0000-0000B1B50000}"/>
    <cellStyle name="Normal 391" xfId="46514" xr:uid="{00000000-0005-0000-0000-0000B2B50000}"/>
    <cellStyle name="Normal 392" xfId="46515" xr:uid="{00000000-0005-0000-0000-0000B3B50000}"/>
    <cellStyle name="Normal 393" xfId="46516" xr:uid="{00000000-0005-0000-0000-0000B4B50000}"/>
    <cellStyle name="Normal 394" xfId="46517" xr:uid="{00000000-0005-0000-0000-0000B5B50000}"/>
    <cellStyle name="Normal 395" xfId="46518" xr:uid="{00000000-0005-0000-0000-0000B6B50000}"/>
    <cellStyle name="Normal 396" xfId="46519" xr:uid="{00000000-0005-0000-0000-0000B7B50000}"/>
    <cellStyle name="Normal 397" xfId="46520" xr:uid="{00000000-0005-0000-0000-0000B8B50000}"/>
    <cellStyle name="Normal 398" xfId="46521" xr:uid="{00000000-0005-0000-0000-0000B9B50000}"/>
    <cellStyle name="Normal 399" xfId="46522" xr:uid="{00000000-0005-0000-0000-0000BAB50000}"/>
    <cellStyle name="Normal 4" xfId="46523" xr:uid="{00000000-0005-0000-0000-0000BBB50000}"/>
    <cellStyle name="Normal 4 10" xfId="46524" xr:uid="{00000000-0005-0000-0000-0000BCB50000}"/>
    <cellStyle name="Normal 4 10 10" xfId="46525" xr:uid="{00000000-0005-0000-0000-0000BDB50000}"/>
    <cellStyle name="Normal 4 10 2" xfId="46526" xr:uid="{00000000-0005-0000-0000-0000BEB50000}"/>
    <cellStyle name="Normal 4 10 2 2" xfId="46527" xr:uid="{00000000-0005-0000-0000-0000BFB50000}"/>
    <cellStyle name="Normal 4 10 2 2 2" xfId="46528" xr:uid="{00000000-0005-0000-0000-0000C0B50000}"/>
    <cellStyle name="Normal 4 10 2 2 2 2" xfId="46529" xr:uid="{00000000-0005-0000-0000-0000C1B50000}"/>
    <cellStyle name="Normal 4 10 2 2 2 2 2" xfId="46530" xr:uid="{00000000-0005-0000-0000-0000C2B50000}"/>
    <cellStyle name="Normal 4 10 2 2 2 2 2 2" xfId="46531" xr:uid="{00000000-0005-0000-0000-0000C3B50000}"/>
    <cellStyle name="Normal 4 10 2 2 2 2 3" xfId="46532" xr:uid="{00000000-0005-0000-0000-0000C4B50000}"/>
    <cellStyle name="Normal 4 10 2 2 2 2 4" xfId="46533" xr:uid="{00000000-0005-0000-0000-0000C5B50000}"/>
    <cellStyle name="Normal 4 10 2 2 2 3" xfId="46534" xr:uid="{00000000-0005-0000-0000-0000C6B50000}"/>
    <cellStyle name="Normal 4 10 2 2 2 3 2" xfId="46535" xr:uid="{00000000-0005-0000-0000-0000C7B50000}"/>
    <cellStyle name="Normal 4 10 2 2 2 3 2 2" xfId="46536" xr:uid="{00000000-0005-0000-0000-0000C8B50000}"/>
    <cellStyle name="Normal 4 10 2 2 2 3 3" xfId="46537" xr:uid="{00000000-0005-0000-0000-0000C9B50000}"/>
    <cellStyle name="Normal 4 10 2 2 2 3 4" xfId="46538" xr:uid="{00000000-0005-0000-0000-0000CAB50000}"/>
    <cellStyle name="Normal 4 10 2 2 2 4" xfId="46539" xr:uid="{00000000-0005-0000-0000-0000CBB50000}"/>
    <cellStyle name="Normal 4 10 2 2 2 4 2" xfId="46540" xr:uid="{00000000-0005-0000-0000-0000CCB50000}"/>
    <cellStyle name="Normal 4 10 2 2 2 5" xfId="46541" xr:uid="{00000000-0005-0000-0000-0000CDB50000}"/>
    <cellStyle name="Normal 4 10 2 2 2 6" xfId="46542" xr:uid="{00000000-0005-0000-0000-0000CEB50000}"/>
    <cellStyle name="Normal 4 10 2 2 3" xfId="46543" xr:uid="{00000000-0005-0000-0000-0000CFB50000}"/>
    <cellStyle name="Normal 4 10 2 2 3 2" xfId="46544" xr:uid="{00000000-0005-0000-0000-0000D0B50000}"/>
    <cellStyle name="Normal 4 10 2 2 3 2 2" xfId="46545" xr:uid="{00000000-0005-0000-0000-0000D1B50000}"/>
    <cellStyle name="Normal 4 10 2 2 3 3" xfId="46546" xr:uid="{00000000-0005-0000-0000-0000D2B50000}"/>
    <cellStyle name="Normal 4 10 2 2 3 4" xfId="46547" xr:uid="{00000000-0005-0000-0000-0000D3B50000}"/>
    <cellStyle name="Normal 4 10 2 2 4" xfId="46548" xr:uid="{00000000-0005-0000-0000-0000D4B50000}"/>
    <cellStyle name="Normal 4 10 2 2 4 2" xfId="46549" xr:uid="{00000000-0005-0000-0000-0000D5B50000}"/>
    <cellStyle name="Normal 4 10 2 2 4 2 2" xfId="46550" xr:uid="{00000000-0005-0000-0000-0000D6B50000}"/>
    <cellStyle name="Normal 4 10 2 2 4 3" xfId="46551" xr:uid="{00000000-0005-0000-0000-0000D7B50000}"/>
    <cellStyle name="Normal 4 10 2 2 4 4" xfId="46552" xr:uid="{00000000-0005-0000-0000-0000D8B50000}"/>
    <cellStyle name="Normal 4 10 2 2 5" xfId="46553" xr:uid="{00000000-0005-0000-0000-0000D9B50000}"/>
    <cellStyle name="Normal 4 10 2 2 5 2" xfId="46554" xr:uid="{00000000-0005-0000-0000-0000DAB50000}"/>
    <cellStyle name="Normal 4 10 2 2 6" xfId="46555" xr:uid="{00000000-0005-0000-0000-0000DBB50000}"/>
    <cellStyle name="Normal 4 10 2 2 7" xfId="46556" xr:uid="{00000000-0005-0000-0000-0000DCB50000}"/>
    <cellStyle name="Normal 4 10 2 3" xfId="46557" xr:uid="{00000000-0005-0000-0000-0000DDB50000}"/>
    <cellStyle name="Normal 4 10 2 3 2" xfId="46558" xr:uid="{00000000-0005-0000-0000-0000DEB50000}"/>
    <cellStyle name="Normal 4 10 2 3 2 2" xfId="46559" xr:uid="{00000000-0005-0000-0000-0000DFB50000}"/>
    <cellStyle name="Normal 4 10 2 3 2 2 2" xfId="46560" xr:uid="{00000000-0005-0000-0000-0000E0B50000}"/>
    <cellStyle name="Normal 4 10 2 3 2 3" xfId="46561" xr:uid="{00000000-0005-0000-0000-0000E1B50000}"/>
    <cellStyle name="Normal 4 10 2 3 2 4" xfId="46562" xr:uid="{00000000-0005-0000-0000-0000E2B50000}"/>
    <cellStyle name="Normal 4 10 2 3 3" xfId="46563" xr:uid="{00000000-0005-0000-0000-0000E3B50000}"/>
    <cellStyle name="Normal 4 10 2 3 3 2" xfId="46564" xr:uid="{00000000-0005-0000-0000-0000E4B50000}"/>
    <cellStyle name="Normal 4 10 2 3 3 2 2" xfId="46565" xr:uid="{00000000-0005-0000-0000-0000E5B50000}"/>
    <cellStyle name="Normal 4 10 2 3 3 3" xfId="46566" xr:uid="{00000000-0005-0000-0000-0000E6B50000}"/>
    <cellStyle name="Normal 4 10 2 3 3 4" xfId="46567" xr:uid="{00000000-0005-0000-0000-0000E7B50000}"/>
    <cellStyle name="Normal 4 10 2 3 4" xfId="46568" xr:uid="{00000000-0005-0000-0000-0000E8B50000}"/>
    <cellStyle name="Normal 4 10 2 3 4 2" xfId="46569" xr:uid="{00000000-0005-0000-0000-0000E9B50000}"/>
    <cellStyle name="Normal 4 10 2 3 5" xfId="46570" xr:uid="{00000000-0005-0000-0000-0000EAB50000}"/>
    <cellStyle name="Normal 4 10 2 3 6" xfId="46571" xr:uid="{00000000-0005-0000-0000-0000EBB50000}"/>
    <cellStyle name="Normal 4 10 2 4" xfId="46572" xr:uid="{00000000-0005-0000-0000-0000ECB50000}"/>
    <cellStyle name="Normal 4 10 2 4 2" xfId="46573" xr:uid="{00000000-0005-0000-0000-0000EDB50000}"/>
    <cellStyle name="Normal 4 10 2 4 2 2" xfId="46574" xr:uid="{00000000-0005-0000-0000-0000EEB50000}"/>
    <cellStyle name="Normal 4 10 2 4 3" xfId="46575" xr:uid="{00000000-0005-0000-0000-0000EFB50000}"/>
    <cellStyle name="Normal 4 10 2 4 4" xfId="46576" xr:uid="{00000000-0005-0000-0000-0000F0B50000}"/>
    <cellStyle name="Normal 4 10 2 5" xfId="46577" xr:uid="{00000000-0005-0000-0000-0000F1B50000}"/>
    <cellStyle name="Normal 4 10 2 5 2" xfId="46578" xr:uid="{00000000-0005-0000-0000-0000F2B50000}"/>
    <cellStyle name="Normal 4 10 2 5 2 2" xfId="46579" xr:uid="{00000000-0005-0000-0000-0000F3B50000}"/>
    <cellStyle name="Normal 4 10 2 5 3" xfId="46580" xr:uid="{00000000-0005-0000-0000-0000F4B50000}"/>
    <cellStyle name="Normal 4 10 2 5 4" xfId="46581" xr:uid="{00000000-0005-0000-0000-0000F5B50000}"/>
    <cellStyle name="Normal 4 10 2 6" xfId="46582" xr:uid="{00000000-0005-0000-0000-0000F6B50000}"/>
    <cellStyle name="Normal 4 10 2 6 2" xfId="46583" xr:uid="{00000000-0005-0000-0000-0000F7B50000}"/>
    <cellStyle name="Normal 4 10 2 7" xfId="46584" xr:uid="{00000000-0005-0000-0000-0000F8B50000}"/>
    <cellStyle name="Normal 4 10 2 8" xfId="46585" xr:uid="{00000000-0005-0000-0000-0000F9B50000}"/>
    <cellStyle name="Normal 4 10 3" xfId="46586" xr:uid="{00000000-0005-0000-0000-0000FAB50000}"/>
    <cellStyle name="Normal 4 10 3 2" xfId="46587" xr:uid="{00000000-0005-0000-0000-0000FBB50000}"/>
    <cellStyle name="Normal 4 10 3 2 2" xfId="46588" xr:uid="{00000000-0005-0000-0000-0000FCB50000}"/>
    <cellStyle name="Normal 4 10 3 2 2 2" xfId="46589" xr:uid="{00000000-0005-0000-0000-0000FDB50000}"/>
    <cellStyle name="Normal 4 10 3 2 2 2 2" xfId="46590" xr:uid="{00000000-0005-0000-0000-0000FEB50000}"/>
    <cellStyle name="Normal 4 10 3 2 2 3" xfId="46591" xr:uid="{00000000-0005-0000-0000-0000FFB50000}"/>
    <cellStyle name="Normal 4 10 3 2 2 4" xfId="46592" xr:uid="{00000000-0005-0000-0000-000000B60000}"/>
    <cellStyle name="Normal 4 10 3 2 3" xfId="46593" xr:uid="{00000000-0005-0000-0000-000001B60000}"/>
    <cellStyle name="Normal 4 10 3 2 3 2" xfId="46594" xr:uid="{00000000-0005-0000-0000-000002B60000}"/>
    <cellStyle name="Normal 4 10 3 2 3 2 2" xfId="46595" xr:uid="{00000000-0005-0000-0000-000003B60000}"/>
    <cellStyle name="Normal 4 10 3 2 3 3" xfId="46596" xr:uid="{00000000-0005-0000-0000-000004B60000}"/>
    <cellStyle name="Normal 4 10 3 2 3 4" xfId="46597" xr:uid="{00000000-0005-0000-0000-000005B60000}"/>
    <cellStyle name="Normal 4 10 3 2 4" xfId="46598" xr:uid="{00000000-0005-0000-0000-000006B60000}"/>
    <cellStyle name="Normal 4 10 3 2 4 2" xfId="46599" xr:uid="{00000000-0005-0000-0000-000007B60000}"/>
    <cellStyle name="Normal 4 10 3 2 5" xfId="46600" xr:uid="{00000000-0005-0000-0000-000008B60000}"/>
    <cellStyle name="Normal 4 10 3 2 6" xfId="46601" xr:uid="{00000000-0005-0000-0000-000009B60000}"/>
    <cellStyle name="Normal 4 10 3 3" xfId="46602" xr:uid="{00000000-0005-0000-0000-00000AB60000}"/>
    <cellStyle name="Normal 4 10 3 3 2" xfId="46603" xr:uid="{00000000-0005-0000-0000-00000BB60000}"/>
    <cellStyle name="Normal 4 10 3 3 2 2" xfId="46604" xr:uid="{00000000-0005-0000-0000-00000CB60000}"/>
    <cellStyle name="Normal 4 10 3 3 3" xfId="46605" xr:uid="{00000000-0005-0000-0000-00000DB60000}"/>
    <cellStyle name="Normal 4 10 3 3 4" xfId="46606" xr:uid="{00000000-0005-0000-0000-00000EB60000}"/>
    <cellStyle name="Normal 4 10 3 4" xfId="46607" xr:uid="{00000000-0005-0000-0000-00000FB60000}"/>
    <cellStyle name="Normal 4 10 3 4 2" xfId="46608" xr:uid="{00000000-0005-0000-0000-000010B60000}"/>
    <cellStyle name="Normal 4 10 3 4 2 2" xfId="46609" xr:uid="{00000000-0005-0000-0000-000011B60000}"/>
    <cellStyle name="Normal 4 10 3 4 3" xfId="46610" xr:uid="{00000000-0005-0000-0000-000012B60000}"/>
    <cellStyle name="Normal 4 10 3 4 4" xfId="46611" xr:uid="{00000000-0005-0000-0000-000013B60000}"/>
    <cellStyle name="Normal 4 10 3 5" xfId="46612" xr:uid="{00000000-0005-0000-0000-000014B60000}"/>
    <cellStyle name="Normal 4 10 3 5 2" xfId="46613" xr:uid="{00000000-0005-0000-0000-000015B60000}"/>
    <cellStyle name="Normal 4 10 3 6" xfId="46614" xr:uid="{00000000-0005-0000-0000-000016B60000}"/>
    <cellStyle name="Normal 4 10 3 7" xfId="46615" xr:uid="{00000000-0005-0000-0000-000017B60000}"/>
    <cellStyle name="Normal 4 10 4" xfId="46616" xr:uid="{00000000-0005-0000-0000-000018B60000}"/>
    <cellStyle name="Normal 4 10 4 2" xfId="46617" xr:uid="{00000000-0005-0000-0000-000019B60000}"/>
    <cellStyle name="Normal 4 10 4 2 2" xfId="46618" xr:uid="{00000000-0005-0000-0000-00001AB60000}"/>
    <cellStyle name="Normal 4 10 4 2 2 2" xfId="46619" xr:uid="{00000000-0005-0000-0000-00001BB60000}"/>
    <cellStyle name="Normal 4 10 4 2 3" xfId="46620" xr:uid="{00000000-0005-0000-0000-00001CB60000}"/>
    <cellStyle name="Normal 4 10 4 2 4" xfId="46621" xr:uid="{00000000-0005-0000-0000-00001DB60000}"/>
    <cellStyle name="Normal 4 10 4 3" xfId="46622" xr:uid="{00000000-0005-0000-0000-00001EB60000}"/>
    <cellStyle name="Normal 4 10 4 3 2" xfId="46623" xr:uid="{00000000-0005-0000-0000-00001FB60000}"/>
    <cellStyle name="Normal 4 10 4 3 2 2" xfId="46624" xr:uid="{00000000-0005-0000-0000-000020B60000}"/>
    <cellStyle name="Normal 4 10 4 3 3" xfId="46625" xr:uid="{00000000-0005-0000-0000-000021B60000}"/>
    <cellStyle name="Normal 4 10 4 3 4" xfId="46626" xr:uid="{00000000-0005-0000-0000-000022B60000}"/>
    <cellStyle name="Normal 4 10 4 4" xfId="46627" xr:uid="{00000000-0005-0000-0000-000023B60000}"/>
    <cellStyle name="Normal 4 10 4 4 2" xfId="46628" xr:uid="{00000000-0005-0000-0000-000024B60000}"/>
    <cellStyle name="Normal 4 10 4 5" xfId="46629" xr:uid="{00000000-0005-0000-0000-000025B60000}"/>
    <cellStyle name="Normal 4 10 4 6" xfId="46630" xr:uid="{00000000-0005-0000-0000-000026B60000}"/>
    <cellStyle name="Normal 4 10 5" xfId="46631" xr:uid="{00000000-0005-0000-0000-000027B60000}"/>
    <cellStyle name="Normal 4 10 5 2" xfId="46632" xr:uid="{00000000-0005-0000-0000-000028B60000}"/>
    <cellStyle name="Normal 4 10 5 2 2" xfId="46633" xr:uid="{00000000-0005-0000-0000-000029B60000}"/>
    <cellStyle name="Normal 4 10 5 3" xfId="46634" xr:uid="{00000000-0005-0000-0000-00002AB60000}"/>
    <cellStyle name="Normal 4 10 5 4" xfId="46635" xr:uid="{00000000-0005-0000-0000-00002BB60000}"/>
    <cellStyle name="Normal 4 10 6" xfId="46636" xr:uid="{00000000-0005-0000-0000-00002CB60000}"/>
    <cellStyle name="Normal 4 10 6 2" xfId="46637" xr:uid="{00000000-0005-0000-0000-00002DB60000}"/>
    <cellStyle name="Normal 4 10 6 2 2" xfId="46638" xr:uid="{00000000-0005-0000-0000-00002EB60000}"/>
    <cellStyle name="Normal 4 10 6 3" xfId="46639" xr:uid="{00000000-0005-0000-0000-00002FB60000}"/>
    <cellStyle name="Normal 4 10 6 4" xfId="46640" xr:uid="{00000000-0005-0000-0000-000030B60000}"/>
    <cellStyle name="Normal 4 10 7" xfId="46641" xr:uid="{00000000-0005-0000-0000-000031B60000}"/>
    <cellStyle name="Normal 4 10 7 2" xfId="46642" xr:uid="{00000000-0005-0000-0000-000032B60000}"/>
    <cellStyle name="Normal 4 10 8" xfId="46643" xr:uid="{00000000-0005-0000-0000-000033B60000}"/>
    <cellStyle name="Normal 4 10 9" xfId="46644" xr:uid="{00000000-0005-0000-0000-000034B60000}"/>
    <cellStyle name="Normal 4 11" xfId="46645" xr:uid="{00000000-0005-0000-0000-000035B60000}"/>
    <cellStyle name="Normal 4 11 2" xfId="46646" xr:uid="{00000000-0005-0000-0000-000036B60000}"/>
    <cellStyle name="Normal 4 11 2 2" xfId="46647" xr:uid="{00000000-0005-0000-0000-000037B60000}"/>
    <cellStyle name="Normal 4 11 2 2 2" xfId="46648" xr:uid="{00000000-0005-0000-0000-000038B60000}"/>
    <cellStyle name="Normal 4 11 2 2 2 2" xfId="46649" xr:uid="{00000000-0005-0000-0000-000039B60000}"/>
    <cellStyle name="Normal 4 11 2 2 2 2 2" xfId="46650" xr:uid="{00000000-0005-0000-0000-00003AB60000}"/>
    <cellStyle name="Normal 4 11 2 2 2 3" xfId="46651" xr:uid="{00000000-0005-0000-0000-00003BB60000}"/>
    <cellStyle name="Normal 4 11 2 2 2 4" xfId="46652" xr:uid="{00000000-0005-0000-0000-00003CB60000}"/>
    <cellStyle name="Normal 4 11 2 2 3" xfId="46653" xr:uid="{00000000-0005-0000-0000-00003DB60000}"/>
    <cellStyle name="Normal 4 11 2 2 3 2" xfId="46654" xr:uid="{00000000-0005-0000-0000-00003EB60000}"/>
    <cellStyle name="Normal 4 11 2 2 3 2 2" xfId="46655" xr:uid="{00000000-0005-0000-0000-00003FB60000}"/>
    <cellStyle name="Normal 4 11 2 2 3 3" xfId="46656" xr:uid="{00000000-0005-0000-0000-000040B60000}"/>
    <cellStyle name="Normal 4 11 2 2 3 4" xfId="46657" xr:uid="{00000000-0005-0000-0000-000041B60000}"/>
    <cellStyle name="Normal 4 11 2 2 4" xfId="46658" xr:uid="{00000000-0005-0000-0000-000042B60000}"/>
    <cellStyle name="Normal 4 11 2 2 4 2" xfId="46659" xr:uid="{00000000-0005-0000-0000-000043B60000}"/>
    <cellStyle name="Normal 4 11 2 2 5" xfId="46660" xr:uid="{00000000-0005-0000-0000-000044B60000}"/>
    <cellStyle name="Normal 4 11 2 2 6" xfId="46661" xr:uid="{00000000-0005-0000-0000-000045B60000}"/>
    <cellStyle name="Normal 4 11 2 3" xfId="46662" xr:uid="{00000000-0005-0000-0000-000046B60000}"/>
    <cellStyle name="Normal 4 11 2 3 2" xfId="46663" xr:uid="{00000000-0005-0000-0000-000047B60000}"/>
    <cellStyle name="Normal 4 11 2 3 2 2" xfId="46664" xr:uid="{00000000-0005-0000-0000-000048B60000}"/>
    <cellStyle name="Normal 4 11 2 3 3" xfId="46665" xr:uid="{00000000-0005-0000-0000-000049B60000}"/>
    <cellStyle name="Normal 4 11 2 3 4" xfId="46666" xr:uid="{00000000-0005-0000-0000-00004AB60000}"/>
    <cellStyle name="Normal 4 11 2 4" xfId="46667" xr:uid="{00000000-0005-0000-0000-00004BB60000}"/>
    <cellStyle name="Normal 4 11 2 4 2" xfId="46668" xr:uid="{00000000-0005-0000-0000-00004CB60000}"/>
    <cellStyle name="Normal 4 11 2 4 2 2" xfId="46669" xr:uid="{00000000-0005-0000-0000-00004DB60000}"/>
    <cellStyle name="Normal 4 11 2 4 3" xfId="46670" xr:uid="{00000000-0005-0000-0000-00004EB60000}"/>
    <cellStyle name="Normal 4 11 2 4 4" xfId="46671" xr:uid="{00000000-0005-0000-0000-00004FB60000}"/>
    <cellStyle name="Normal 4 11 2 5" xfId="46672" xr:uid="{00000000-0005-0000-0000-000050B60000}"/>
    <cellStyle name="Normal 4 11 2 5 2" xfId="46673" xr:uid="{00000000-0005-0000-0000-000051B60000}"/>
    <cellStyle name="Normal 4 11 2 6" xfId="46674" xr:uid="{00000000-0005-0000-0000-000052B60000}"/>
    <cellStyle name="Normal 4 11 2 7" xfId="46675" xr:uid="{00000000-0005-0000-0000-000053B60000}"/>
    <cellStyle name="Normal 4 11 3" xfId="46676" xr:uid="{00000000-0005-0000-0000-000054B60000}"/>
    <cellStyle name="Normal 4 11 3 2" xfId="46677" xr:uid="{00000000-0005-0000-0000-000055B60000}"/>
    <cellStyle name="Normal 4 11 3 2 2" xfId="46678" xr:uid="{00000000-0005-0000-0000-000056B60000}"/>
    <cellStyle name="Normal 4 11 3 2 2 2" xfId="46679" xr:uid="{00000000-0005-0000-0000-000057B60000}"/>
    <cellStyle name="Normal 4 11 3 2 3" xfId="46680" xr:uid="{00000000-0005-0000-0000-000058B60000}"/>
    <cellStyle name="Normal 4 11 3 2 4" xfId="46681" xr:uid="{00000000-0005-0000-0000-000059B60000}"/>
    <cellStyle name="Normal 4 11 3 3" xfId="46682" xr:uid="{00000000-0005-0000-0000-00005AB60000}"/>
    <cellStyle name="Normal 4 11 3 3 2" xfId="46683" xr:uid="{00000000-0005-0000-0000-00005BB60000}"/>
    <cellStyle name="Normal 4 11 3 3 2 2" xfId="46684" xr:uid="{00000000-0005-0000-0000-00005CB60000}"/>
    <cellStyle name="Normal 4 11 3 3 3" xfId="46685" xr:uid="{00000000-0005-0000-0000-00005DB60000}"/>
    <cellStyle name="Normal 4 11 3 3 4" xfId="46686" xr:uid="{00000000-0005-0000-0000-00005EB60000}"/>
    <cellStyle name="Normal 4 11 3 4" xfId="46687" xr:uid="{00000000-0005-0000-0000-00005FB60000}"/>
    <cellStyle name="Normal 4 11 3 4 2" xfId="46688" xr:uid="{00000000-0005-0000-0000-000060B60000}"/>
    <cellStyle name="Normal 4 11 3 5" xfId="46689" xr:uid="{00000000-0005-0000-0000-000061B60000}"/>
    <cellStyle name="Normal 4 11 3 6" xfId="46690" xr:uid="{00000000-0005-0000-0000-000062B60000}"/>
    <cellStyle name="Normal 4 11 4" xfId="46691" xr:uid="{00000000-0005-0000-0000-000063B60000}"/>
    <cellStyle name="Normal 4 11 4 2" xfId="46692" xr:uid="{00000000-0005-0000-0000-000064B60000}"/>
    <cellStyle name="Normal 4 11 4 2 2" xfId="46693" xr:uid="{00000000-0005-0000-0000-000065B60000}"/>
    <cellStyle name="Normal 4 11 4 3" xfId="46694" xr:uid="{00000000-0005-0000-0000-000066B60000}"/>
    <cellStyle name="Normal 4 11 4 4" xfId="46695" xr:uid="{00000000-0005-0000-0000-000067B60000}"/>
    <cellStyle name="Normal 4 11 5" xfId="46696" xr:uid="{00000000-0005-0000-0000-000068B60000}"/>
    <cellStyle name="Normal 4 11 5 2" xfId="46697" xr:uid="{00000000-0005-0000-0000-000069B60000}"/>
    <cellStyle name="Normal 4 11 5 2 2" xfId="46698" xr:uid="{00000000-0005-0000-0000-00006AB60000}"/>
    <cellStyle name="Normal 4 11 5 3" xfId="46699" xr:uid="{00000000-0005-0000-0000-00006BB60000}"/>
    <cellStyle name="Normal 4 11 5 4" xfId="46700" xr:uid="{00000000-0005-0000-0000-00006CB60000}"/>
    <cellStyle name="Normal 4 11 6" xfId="46701" xr:uid="{00000000-0005-0000-0000-00006DB60000}"/>
    <cellStyle name="Normal 4 11 6 2" xfId="46702" xr:uid="{00000000-0005-0000-0000-00006EB60000}"/>
    <cellStyle name="Normal 4 11 7" xfId="46703" xr:uid="{00000000-0005-0000-0000-00006FB60000}"/>
    <cellStyle name="Normal 4 11 8" xfId="46704" xr:uid="{00000000-0005-0000-0000-000070B60000}"/>
    <cellStyle name="Normal 4 11 9" xfId="46705" xr:uid="{00000000-0005-0000-0000-000071B60000}"/>
    <cellStyle name="Normal 4 12" xfId="46706" xr:uid="{00000000-0005-0000-0000-000072B60000}"/>
    <cellStyle name="Normal 4 12 2" xfId="46707" xr:uid="{00000000-0005-0000-0000-000073B60000}"/>
    <cellStyle name="Normal 4 12 2 2" xfId="46708" xr:uid="{00000000-0005-0000-0000-000074B60000}"/>
    <cellStyle name="Normal 4 12 2 2 2" xfId="46709" xr:uid="{00000000-0005-0000-0000-000075B60000}"/>
    <cellStyle name="Normal 4 12 2 2 2 2" xfId="46710" xr:uid="{00000000-0005-0000-0000-000076B60000}"/>
    <cellStyle name="Normal 4 12 2 2 3" xfId="46711" xr:uid="{00000000-0005-0000-0000-000077B60000}"/>
    <cellStyle name="Normal 4 12 2 2 4" xfId="46712" xr:uid="{00000000-0005-0000-0000-000078B60000}"/>
    <cellStyle name="Normal 4 12 2 3" xfId="46713" xr:uid="{00000000-0005-0000-0000-000079B60000}"/>
    <cellStyle name="Normal 4 12 2 3 2" xfId="46714" xr:uid="{00000000-0005-0000-0000-00007AB60000}"/>
    <cellStyle name="Normal 4 12 2 3 2 2" xfId="46715" xr:uid="{00000000-0005-0000-0000-00007BB60000}"/>
    <cellStyle name="Normal 4 12 2 3 3" xfId="46716" xr:uid="{00000000-0005-0000-0000-00007CB60000}"/>
    <cellStyle name="Normal 4 12 2 3 4" xfId="46717" xr:uid="{00000000-0005-0000-0000-00007DB60000}"/>
    <cellStyle name="Normal 4 12 2 4" xfId="46718" xr:uid="{00000000-0005-0000-0000-00007EB60000}"/>
    <cellStyle name="Normal 4 12 2 4 2" xfId="46719" xr:uid="{00000000-0005-0000-0000-00007FB60000}"/>
    <cellStyle name="Normal 4 12 2 5" xfId="46720" xr:uid="{00000000-0005-0000-0000-000080B60000}"/>
    <cellStyle name="Normal 4 12 2 6" xfId="46721" xr:uid="{00000000-0005-0000-0000-000081B60000}"/>
    <cellStyle name="Normal 4 12 3" xfId="46722" xr:uid="{00000000-0005-0000-0000-000082B60000}"/>
    <cellStyle name="Normal 4 12 3 2" xfId="46723" xr:uid="{00000000-0005-0000-0000-000083B60000}"/>
    <cellStyle name="Normal 4 12 3 2 2" xfId="46724" xr:uid="{00000000-0005-0000-0000-000084B60000}"/>
    <cellStyle name="Normal 4 12 3 3" xfId="46725" xr:uid="{00000000-0005-0000-0000-000085B60000}"/>
    <cellStyle name="Normal 4 12 3 4" xfId="46726" xr:uid="{00000000-0005-0000-0000-000086B60000}"/>
    <cellStyle name="Normal 4 12 4" xfId="46727" xr:uid="{00000000-0005-0000-0000-000087B60000}"/>
    <cellStyle name="Normal 4 12 4 2" xfId="46728" xr:uid="{00000000-0005-0000-0000-000088B60000}"/>
    <cellStyle name="Normal 4 12 4 2 2" xfId="46729" xr:uid="{00000000-0005-0000-0000-000089B60000}"/>
    <cellStyle name="Normal 4 12 4 3" xfId="46730" xr:uid="{00000000-0005-0000-0000-00008AB60000}"/>
    <cellStyle name="Normal 4 12 4 4" xfId="46731" xr:uid="{00000000-0005-0000-0000-00008BB60000}"/>
    <cellStyle name="Normal 4 12 5" xfId="46732" xr:uid="{00000000-0005-0000-0000-00008CB60000}"/>
    <cellStyle name="Normal 4 12 5 2" xfId="46733" xr:uid="{00000000-0005-0000-0000-00008DB60000}"/>
    <cellStyle name="Normal 4 12 6" xfId="46734" xr:uid="{00000000-0005-0000-0000-00008EB60000}"/>
    <cellStyle name="Normal 4 12 7" xfId="46735" xr:uid="{00000000-0005-0000-0000-00008FB60000}"/>
    <cellStyle name="Normal 4 13" xfId="46736" xr:uid="{00000000-0005-0000-0000-000090B60000}"/>
    <cellStyle name="Normal 4 13 2" xfId="46737" xr:uid="{00000000-0005-0000-0000-000091B60000}"/>
    <cellStyle name="Normal 4 13 2 2" xfId="46738" xr:uid="{00000000-0005-0000-0000-000092B60000}"/>
    <cellStyle name="Normal 4 13 2 2 2" xfId="46739" xr:uid="{00000000-0005-0000-0000-000093B60000}"/>
    <cellStyle name="Normal 4 13 2 2 2 2" xfId="46740" xr:uid="{00000000-0005-0000-0000-000094B60000}"/>
    <cellStyle name="Normal 4 13 2 2 3" xfId="46741" xr:uid="{00000000-0005-0000-0000-000095B60000}"/>
    <cellStyle name="Normal 4 13 2 2 4" xfId="46742" xr:uid="{00000000-0005-0000-0000-000096B60000}"/>
    <cellStyle name="Normal 4 13 2 3" xfId="46743" xr:uid="{00000000-0005-0000-0000-000097B60000}"/>
    <cellStyle name="Normal 4 13 2 3 2" xfId="46744" xr:uid="{00000000-0005-0000-0000-000098B60000}"/>
    <cellStyle name="Normal 4 13 2 3 2 2" xfId="46745" xr:uid="{00000000-0005-0000-0000-000099B60000}"/>
    <cellStyle name="Normal 4 13 2 3 3" xfId="46746" xr:uid="{00000000-0005-0000-0000-00009AB60000}"/>
    <cellStyle name="Normal 4 13 2 3 4" xfId="46747" xr:uid="{00000000-0005-0000-0000-00009BB60000}"/>
    <cellStyle name="Normal 4 13 2 4" xfId="46748" xr:uid="{00000000-0005-0000-0000-00009CB60000}"/>
    <cellStyle name="Normal 4 13 2 4 2" xfId="46749" xr:uid="{00000000-0005-0000-0000-00009DB60000}"/>
    <cellStyle name="Normal 4 13 2 5" xfId="46750" xr:uid="{00000000-0005-0000-0000-00009EB60000}"/>
    <cellStyle name="Normal 4 13 2 6" xfId="46751" xr:uid="{00000000-0005-0000-0000-00009FB60000}"/>
    <cellStyle name="Normal 4 13 3" xfId="46752" xr:uid="{00000000-0005-0000-0000-0000A0B60000}"/>
    <cellStyle name="Normal 4 13 3 2" xfId="46753" xr:uid="{00000000-0005-0000-0000-0000A1B60000}"/>
    <cellStyle name="Normal 4 13 3 2 2" xfId="46754" xr:uid="{00000000-0005-0000-0000-0000A2B60000}"/>
    <cellStyle name="Normal 4 13 3 3" xfId="46755" xr:uid="{00000000-0005-0000-0000-0000A3B60000}"/>
    <cellStyle name="Normal 4 13 3 4" xfId="46756" xr:uid="{00000000-0005-0000-0000-0000A4B60000}"/>
    <cellStyle name="Normal 4 13 4" xfId="46757" xr:uid="{00000000-0005-0000-0000-0000A5B60000}"/>
    <cellStyle name="Normal 4 13 4 2" xfId="46758" xr:uid="{00000000-0005-0000-0000-0000A6B60000}"/>
    <cellStyle name="Normal 4 13 4 2 2" xfId="46759" xr:uid="{00000000-0005-0000-0000-0000A7B60000}"/>
    <cellStyle name="Normal 4 13 4 3" xfId="46760" xr:uid="{00000000-0005-0000-0000-0000A8B60000}"/>
    <cellStyle name="Normal 4 13 4 4" xfId="46761" xr:uid="{00000000-0005-0000-0000-0000A9B60000}"/>
    <cellStyle name="Normal 4 13 5" xfId="46762" xr:uid="{00000000-0005-0000-0000-0000AAB60000}"/>
    <cellStyle name="Normal 4 13 5 2" xfId="46763" xr:uid="{00000000-0005-0000-0000-0000ABB60000}"/>
    <cellStyle name="Normal 4 13 6" xfId="46764" xr:uid="{00000000-0005-0000-0000-0000ACB60000}"/>
    <cellStyle name="Normal 4 13 7" xfId="46765" xr:uid="{00000000-0005-0000-0000-0000ADB60000}"/>
    <cellStyle name="Normal 4 14" xfId="46766" xr:uid="{00000000-0005-0000-0000-0000AEB60000}"/>
    <cellStyle name="Normal 4 14 2" xfId="46767" xr:uid="{00000000-0005-0000-0000-0000AFB60000}"/>
    <cellStyle name="Normal 4 14 2 2" xfId="46768" xr:uid="{00000000-0005-0000-0000-0000B0B60000}"/>
    <cellStyle name="Normal 4 14 2 2 2" xfId="46769" xr:uid="{00000000-0005-0000-0000-0000B1B60000}"/>
    <cellStyle name="Normal 4 14 2 2 2 2" xfId="46770" xr:uid="{00000000-0005-0000-0000-0000B2B60000}"/>
    <cellStyle name="Normal 4 14 2 2 3" xfId="46771" xr:uid="{00000000-0005-0000-0000-0000B3B60000}"/>
    <cellStyle name="Normal 4 14 2 2 4" xfId="46772" xr:uid="{00000000-0005-0000-0000-0000B4B60000}"/>
    <cellStyle name="Normal 4 14 2 3" xfId="46773" xr:uid="{00000000-0005-0000-0000-0000B5B60000}"/>
    <cellStyle name="Normal 4 14 2 3 2" xfId="46774" xr:uid="{00000000-0005-0000-0000-0000B6B60000}"/>
    <cellStyle name="Normal 4 14 2 3 2 2" xfId="46775" xr:uid="{00000000-0005-0000-0000-0000B7B60000}"/>
    <cellStyle name="Normal 4 14 2 3 3" xfId="46776" xr:uid="{00000000-0005-0000-0000-0000B8B60000}"/>
    <cellStyle name="Normal 4 14 2 3 4" xfId="46777" xr:uid="{00000000-0005-0000-0000-0000B9B60000}"/>
    <cellStyle name="Normal 4 14 2 4" xfId="46778" xr:uid="{00000000-0005-0000-0000-0000BAB60000}"/>
    <cellStyle name="Normal 4 14 2 4 2" xfId="46779" xr:uid="{00000000-0005-0000-0000-0000BBB60000}"/>
    <cellStyle name="Normal 4 14 2 5" xfId="46780" xr:uid="{00000000-0005-0000-0000-0000BCB60000}"/>
    <cellStyle name="Normal 4 14 2 6" xfId="46781" xr:uid="{00000000-0005-0000-0000-0000BDB60000}"/>
    <cellStyle name="Normal 4 14 3" xfId="46782" xr:uid="{00000000-0005-0000-0000-0000BEB60000}"/>
    <cellStyle name="Normal 4 14 3 2" xfId="46783" xr:uid="{00000000-0005-0000-0000-0000BFB60000}"/>
    <cellStyle name="Normal 4 14 3 2 2" xfId="46784" xr:uid="{00000000-0005-0000-0000-0000C0B60000}"/>
    <cellStyle name="Normal 4 14 3 3" xfId="46785" xr:uid="{00000000-0005-0000-0000-0000C1B60000}"/>
    <cellStyle name="Normal 4 14 3 4" xfId="46786" xr:uid="{00000000-0005-0000-0000-0000C2B60000}"/>
    <cellStyle name="Normal 4 14 4" xfId="46787" xr:uid="{00000000-0005-0000-0000-0000C3B60000}"/>
    <cellStyle name="Normal 4 14 4 2" xfId="46788" xr:uid="{00000000-0005-0000-0000-0000C4B60000}"/>
    <cellStyle name="Normal 4 14 4 2 2" xfId="46789" xr:uid="{00000000-0005-0000-0000-0000C5B60000}"/>
    <cellStyle name="Normal 4 14 4 3" xfId="46790" xr:uid="{00000000-0005-0000-0000-0000C6B60000}"/>
    <cellStyle name="Normal 4 14 4 4" xfId="46791" xr:uid="{00000000-0005-0000-0000-0000C7B60000}"/>
    <cellStyle name="Normal 4 14 5" xfId="46792" xr:uid="{00000000-0005-0000-0000-0000C8B60000}"/>
    <cellStyle name="Normal 4 14 5 2" xfId="46793" xr:uid="{00000000-0005-0000-0000-0000C9B60000}"/>
    <cellStyle name="Normal 4 14 6" xfId="46794" xr:uid="{00000000-0005-0000-0000-0000CAB60000}"/>
    <cellStyle name="Normal 4 14 7" xfId="46795" xr:uid="{00000000-0005-0000-0000-0000CBB60000}"/>
    <cellStyle name="Normal 4 15" xfId="46796" xr:uid="{00000000-0005-0000-0000-0000CCB60000}"/>
    <cellStyle name="Normal 4 15 2" xfId="46797" xr:uid="{00000000-0005-0000-0000-0000CDB60000}"/>
    <cellStyle name="Normal 4 15 2 2" xfId="46798" xr:uid="{00000000-0005-0000-0000-0000CEB60000}"/>
    <cellStyle name="Normal 4 15 2 2 2" xfId="46799" xr:uid="{00000000-0005-0000-0000-0000CFB60000}"/>
    <cellStyle name="Normal 4 15 2 2 2 2" xfId="46800" xr:uid="{00000000-0005-0000-0000-0000D0B60000}"/>
    <cellStyle name="Normal 4 15 2 2 3" xfId="46801" xr:uid="{00000000-0005-0000-0000-0000D1B60000}"/>
    <cellStyle name="Normal 4 15 2 2 4" xfId="46802" xr:uid="{00000000-0005-0000-0000-0000D2B60000}"/>
    <cellStyle name="Normal 4 15 2 3" xfId="46803" xr:uid="{00000000-0005-0000-0000-0000D3B60000}"/>
    <cellStyle name="Normal 4 15 2 3 2" xfId="46804" xr:uid="{00000000-0005-0000-0000-0000D4B60000}"/>
    <cellStyle name="Normal 4 15 2 3 2 2" xfId="46805" xr:uid="{00000000-0005-0000-0000-0000D5B60000}"/>
    <cellStyle name="Normal 4 15 2 3 3" xfId="46806" xr:uid="{00000000-0005-0000-0000-0000D6B60000}"/>
    <cellStyle name="Normal 4 15 2 3 4" xfId="46807" xr:uid="{00000000-0005-0000-0000-0000D7B60000}"/>
    <cellStyle name="Normal 4 15 2 4" xfId="46808" xr:uid="{00000000-0005-0000-0000-0000D8B60000}"/>
    <cellStyle name="Normal 4 15 2 4 2" xfId="46809" xr:uid="{00000000-0005-0000-0000-0000D9B60000}"/>
    <cellStyle name="Normal 4 15 2 5" xfId="46810" xr:uid="{00000000-0005-0000-0000-0000DAB60000}"/>
    <cellStyle name="Normal 4 15 2 6" xfId="46811" xr:uid="{00000000-0005-0000-0000-0000DBB60000}"/>
    <cellStyle name="Normal 4 15 3" xfId="46812" xr:uid="{00000000-0005-0000-0000-0000DCB60000}"/>
    <cellStyle name="Normal 4 15 3 2" xfId="46813" xr:uid="{00000000-0005-0000-0000-0000DDB60000}"/>
    <cellStyle name="Normal 4 15 3 2 2" xfId="46814" xr:uid="{00000000-0005-0000-0000-0000DEB60000}"/>
    <cellStyle name="Normal 4 15 3 3" xfId="46815" xr:uid="{00000000-0005-0000-0000-0000DFB60000}"/>
    <cellStyle name="Normal 4 15 3 4" xfId="46816" xr:uid="{00000000-0005-0000-0000-0000E0B60000}"/>
    <cellStyle name="Normal 4 15 4" xfId="46817" xr:uid="{00000000-0005-0000-0000-0000E1B60000}"/>
    <cellStyle name="Normal 4 15 4 2" xfId="46818" xr:uid="{00000000-0005-0000-0000-0000E2B60000}"/>
    <cellStyle name="Normal 4 15 4 2 2" xfId="46819" xr:uid="{00000000-0005-0000-0000-0000E3B60000}"/>
    <cellStyle name="Normal 4 15 4 3" xfId="46820" xr:uid="{00000000-0005-0000-0000-0000E4B60000}"/>
    <cellStyle name="Normal 4 15 4 4" xfId="46821" xr:uid="{00000000-0005-0000-0000-0000E5B60000}"/>
    <cellStyle name="Normal 4 15 5" xfId="46822" xr:uid="{00000000-0005-0000-0000-0000E6B60000}"/>
    <cellStyle name="Normal 4 15 5 2" xfId="46823" xr:uid="{00000000-0005-0000-0000-0000E7B60000}"/>
    <cellStyle name="Normal 4 15 6" xfId="46824" xr:uid="{00000000-0005-0000-0000-0000E8B60000}"/>
    <cellStyle name="Normal 4 15 7" xfId="46825" xr:uid="{00000000-0005-0000-0000-0000E9B60000}"/>
    <cellStyle name="Normal 4 16" xfId="46826" xr:uid="{00000000-0005-0000-0000-0000EAB60000}"/>
    <cellStyle name="Normal 4 16 2" xfId="46827" xr:uid="{00000000-0005-0000-0000-0000EBB60000}"/>
    <cellStyle name="Normal 4 16 2 2" xfId="46828" xr:uid="{00000000-0005-0000-0000-0000ECB60000}"/>
    <cellStyle name="Normal 4 16 2 2 2" xfId="46829" xr:uid="{00000000-0005-0000-0000-0000EDB60000}"/>
    <cellStyle name="Normal 4 16 2 2 2 2" xfId="46830" xr:uid="{00000000-0005-0000-0000-0000EEB60000}"/>
    <cellStyle name="Normal 4 16 2 2 3" xfId="46831" xr:uid="{00000000-0005-0000-0000-0000EFB60000}"/>
    <cellStyle name="Normal 4 16 2 2 4" xfId="46832" xr:uid="{00000000-0005-0000-0000-0000F0B60000}"/>
    <cellStyle name="Normal 4 16 2 3" xfId="46833" xr:uid="{00000000-0005-0000-0000-0000F1B60000}"/>
    <cellStyle name="Normal 4 16 2 3 2" xfId="46834" xr:uid="{00000000-0005-0000-0000-0000F2B60000}"/>
    <cellStyle name="Normal 4 16 2 3 2 2" xfId="46835" xr:uid="{00000000-0005-0000-0000-0000F3B60000}"/>
    <cellStyle name="Normal 4 16 2 3 3" xfId="46836" xr:uid="{00000000-0005-0000-0000-0000F4B60000}"/>
    <cellStyle name="Normal 4 16 2 3 4" xfId="46837" xr:uid="{00000000-0005-0000-0000-0000F5B60000}"/>
    <cellStyle name="Normal 4 16 2 4" xfId="46838" xr:uid="{00000000-0005-0000-0000-0000F6B60000}"/>
    <cellStyle name="Normal 4 16 2 4 2" xfId="46839" xr:uid="{00000000-0005-0000-0000-0000F7B60000}"/>
    <cellStyle name="Normal 4 16 2 5" xfId="46840" xr:uid="{00000000-0005-0000-0000-0000F8B60000}"/>
    <cellStyle name="Normal 4 16 2 6" xfId="46841" xr:uid="{00000000-0005-0000-0000-0000F9B60000}"/>
    <cellStyle name="Normal 4 16 3" xfId="46842" xr:uid="{00000000-0005-0000-0000-0000FAB60000}"/>
    <cellStyle name="Normal 4 16 3 2" xfId="46843" xr:uid="{00000000-0005-0000-0000-0000FBB60000}"/>
    <cellStyle name="Normal 4 16 3 2 2" xfId="46844" xr:uid="{00000000-0005-0000-0000-0000FCB60000}"/>
    <cellStyle name="Normal 4 16 3 3" xfId="46845" xr:uid="{00000000-0005-0000-0000-0000FDB60000}"/>
    <cellStyle name="Normal 4 16 3 4" xfId="46846" xr:uid="{00000000-0005-0000-0000-0000FEB60000}"/>
    <cellStyle name="Normal 4 16 4" xfId="46847" xr:uid="{00000000-0005-0000-0000-0000FFB60000}"/>
    <cellStyle name="Normal 4 16 4 2" xfId="46848" xr:uid="{00000000-0005-0000-0000-000000B70000}"/>
    <cellStyle name="Normal 4 16 4 2 2" xfId="46849" xr:uid="{00000000-0005-0000-0000-000001B70000}"/>
    <cellStyle name="Normal 4 16 4 3" xfId="46850" xr:uid="{00000000-0005-0000-0000-000002B70000}"/>
    <cellStyle name="Normal 4 16 4 4" xfId="46851" xr:uid="{00000000-0005-0000-0000-000003B70000}"/>
    <cellStyle name="Normal 4 16 5" xfId="46852" xr:uid="{00000000-0005-0000-0000-000004B70000}"/>
    <cellStyle name="Normal 4 16 5 2" xfId="46853" xr:uid="{00000000-0005-0000-0000-000005B70000}"/>
    <cellStyle name="Normal 4 16 6" xfId="46854" xr:uid="{00000000-0005-0000-0000-000006B70000}"/>
    <cellStyle name="Normal 4 16 7" xfId="46855" xr:uid="{00000000-0005-0000-0000-000007B70000}"/>
    <cellStyle name="Normal 4 17" xfId="46856" xr:uid="{00000000-0005-0000-0000-000008B70000}"/>
    <cellStyle name="Normal 4 17 2" xfId="46857" xr:uid="{00000000-0005-0000-0000-000009B70000}"/>
    <cellStyle name="Normal 4 17 2 2" xfId="46858" xr:uid="{00000000-0005-0000-0000-00000AB70000}"/>
    <cellStyle name="Normal 4 17 2 2 2" xfId="46859" xr:uid="{00000000-0005-0000-0000-00000BB70000}"/>
    <cellStyle name="Normal 4 17 2 2 2 2" xfId="46860" xr:uid="{00000000-0005-0000-0000-00000CB70000}"/>
    <cellStyle name="Normal 4 17 2 2 3" xfId="46861" xr:uid="{00000000-0005-0000-0000-00000DB70000}"/>
    <cellStyle name="Normal 4 17 2 2 4" xfId="46862" xr:uid="{00000000-0005-0000-0000-00000EB70000}"/>
    <cellStyle name="Normal 4 17 2 3" xfId="46863" xr:uid="{00000000-0005-0000-0000-00000FB70000}"/>
    <cellStyle name="Normal 4 17 2 3 2" xfId="46864" xr:uid="{00000000-0005-0000-0000-000010B70000}"/>
    <cellStyle name="Normal 4 17 2 3 2 2" xfId="46865" xr:uid="{00000000-0005-0000-0000-000011B70000}"/>
    <cellStyle name="Normal 4 17 2 3 3" xfId="46866" xr:uid="{00000000-0005-0000-0000-000012B70000}"/>
    <cellStyle name="Normal 4 17 2 3 4" xfId="46867" xr:uid="{00000000-0005-0000-0000-000013B70000}"/>
    <cellStyle name="Normal 4 17 2 4" xfId="46868" xr:uid="{00000000-0005-0000-0000-000014B70000}"/>
    <cellStyle name="Normal 4 17 2 4 2" xfId="46869" xr:uid="{00000000-0005-0000-0000-000015B70000}"/>
    <cellStyle name="Normal 4 17 2 5" xfId="46870" xr:uid="{00000000-0005-0000-0000-000016B70000}"/>
    <cellStyle name="Normal 4 17 2 6" xfId="46871" xr:uid="{00000000-0005-0000-0000-000017B70000}"/>
    <cellStyle name="Normal 4 17 3" xfId="46872" xr:uid="{00000000-0005-0000-0000-000018B70000}"/>
    <cellStyle name="Normal 4 17 3 2" xfId="46873" xr:uid="{00000000-0005-0000-0000-000019B70000}"/>
    <cellStyle name="Normal 4 17 3 2 2" xfId="46874" xr:uid="{00000000-0005-0000-0000-00001AB70000}"/>
    <cellStyle name="Normal 4 17 3 3" xfId="46875" xr:uid="{00000000-0005-0000-0000-00001BB70000}"/>
    <cellStyle name="Normal 4 17 3 4" xfId="46876" xr:uid="{00000000-0005-0000-0000-00001CB70000}"/>
    <cellStyle name="Normal 4 17 4" xfId="46877" xr:uid="{00000000-0005-0000-0000-00001DB70000}"/>
    <cellStyle name="Normal 4 17 4 2" xfId="46878" xr:uid="{00000000-0005-0000-0000-00001EB70000}"/>
    <cellStyle name="Normal 4 17 4 2 2" xfId="46879" xr:uid="{00000000-0005-0000-0000-00001FB70000}"/>
    <cellStyle name="Normal 4 17 4 3" xfId="46880" xr:uid="{00000000-0005-0000-0000-000020B70000}"/>
    <cellStyle name="Normal 4 17 4 4" xfId="46881" xr:uid="{00000000-0005-0000-0000-000021B70000}"/>
    <cellStyle name="Normal 4 17 5" xfId="46882" xr:uid="{00000000-0005-0000-0000-000022B70000}"/>
    <cellStyle name="Normal 4 17 5 2" xfId="46883" xr:uid="{00000000-0005-0000-0000-000023B70000}"/>
    <cellStyle name="Normal 4 17 6" xfId="46884" xr:uid="{00000000-0005-0000-0000-000024B70000}"/>
    <cellStyle name="Normal 4 17 7" xfId="46885" xr:uid="{00000000-0005-0000-0000-000025B70000}"/>
    <cellStyle name="Normal 4 18" xfId="46886" xr:uid="{00000000-0005-0000-0000-000026B70000}"/>
    <cellStyle name="Normal 4 18 2" xfId="46887" xr:uid="{00000000-0005-0000-0000-000027B70000}"/>
    <cellStyle name="Normal 4 18 2 2" xfId="46888" xr:uid="{00000000-0005-0000-0000-000028B70000}"/>
    <cellStyle name="Normal 4 18 2 2 2" xfId="46889" xr:uid="{00000000-0005-0000-0000-000029B70000}"/>
    <cellStyle name="Normal 4 18 2 2 2 2" xfId="46890" xr:uid="{00000000-0005-0000-0000-00002AB70000}"/>
    <cellStyle name="Normal 4 18 2 2 3" xfId="46891" xr:uid="{00000000-0005-0000-0000-00002BB70000}"/>
    <cellStyle name="Normal 4 18 2 2 4" xfId="46892" xr:uid="{00000000-0005-0000-0000-00002CB70000}"/>
    <cellStyle name="Normal 4 18 2 3" xfId="46893" xr:uid="{00000000-0005-0000-0000-00002DB70000}"/>
    <cellStyle name="Normal 4 18 2 3 2" xfId="46894" xr:uid="{00000000-0005-0000-0000-00002EB70000}"/>
    <cellStyle name="Normal 4 18 2 3 2 2" xfId="46895" xr:uid="{00000000-0005-0000-0000-00002FB70000}"/>
    <cellStyle name="Normal 4 18 2 3 3" xfId="46896" xr:uid="{00000000-0005-0000-0000-000030B70000}"/>
    <cellStyle name="Normal 4 18 2 3 4" xfId="46897" xr:uid="{00000000-0005-0000-0000-000031B70000}"/>
    <cellStyle name="Normal 4 18 2 4" xfId="46898" xr:uid="{00000000-0005-0000-0000-000032B70000}"/>
    <cellStyle name="Normal 4 18 2 4 2" xfId="46899" xr:uid="{00000000-0005-0000-0000-000033B70000}"/>
    <cellStyle name="Normal 4 18 2 5" xfId="46900" xr:uid="{00000000-0005-0000-0000-000034B70000}"/>
    <cellStyle name="Normal 4 18 2 6" xfId="46901" xr:uid="{00000000-0005-0000-0000-000035B70000}"/>
    <cellStyle name="Normal 4 18 3" xfId="46902" xr:uid="{00000000-0005-0000-0000-000036B70000}"/>
    <cellStyle name="Normal 4 18 3 2" xfId="46903" xr:uid="{00000000-0005-0000-0000-000037B70000}"/>
    <cellStyle name="Normal 4 18 3 2 2" xfId="46904" xr:uid="{00000000-0005-0000-0000-000038B70000}"/>
    <cellStyle name="Normal 4 18 3 3" xfId="46905" xr:uid="{00000000-0005-0000-0000-000039B70000}"/>
    <cellStyle name="Normal 4 18 3 4" xfId="46906" xr:uid="{00000000-0005-0000-0000-00003AB70000}"/>
    <cellStyle name="Normal 4 18 4" xfId="46907" xr:uid="{00000000-0005-0000-0000-00003BB70000}"/>
    <cellStyle name="Normal 4 18 4 2" xfId="46908" xr:uid="{00000000-0005-0000-0000-00003CB70000}"/>
    <cellStyle name="Normal 4 18 4 2 2" xfId="46909" xr:uid="{00000000-0005-0000-0000-00003DB70000}"/>
    <cellStyle name="Normal 4 18 4 3" xfId="46910" xr:uid="{00000000-0005-0000-0000-00003EB70000}"/>
    <cellStyle name="Normal 4 18 4 4" xfId="46911" xr:uid="{00000000-0005-0000-0000-00003FB70000}"/>
    <cellStyle name="Normal 4 18 5" xfId="46912" xr:uid="{00000000-0005-0000-0000-000040B70000}"/>
    <cellStyle name="Normal 4 18 5 2" xfId="46913" xr:uid="{00000000-0005-0000-0000-000041B70000}"/>
    <cellStyle name="Normal 4 18 6" xfId="46914" xr:uid="{00000000-0005-0000-0000-000042B70000}"/>
    <cellStyle name="Normal 4 18 7" xfId="46915" xr:uid="{00000000-0005-0000-0000-000043B70000}"/>
    <cellStyle name="Normal 4 19" xfId="46916" xr:uid="{00000000-0005-0000-0000-000044B70000}"/>
    <cellStyle name="Normal 4 19 2" xfId="46917" xr:uid="{00000000-0005-0000-0000-000045B70000}"/>
    <cellStyle name="Normal 4 19 2 2" xfId="46918" xr:uid="{00000000-0005-0000-0000-000046B70000}"/>
    <cellStyle name="Normal 4 19 2 2 2" xfId="46919" xr:uid="{00000000-0005-0000-0000-000047B70000}"/>
    <cellStyle name="Normal 4 19 2 2 2 2" xfId="46920" xr:uid="{00000000-0005-0000-0000-000048B70000}"/>
    <cellStyle name="Normal 4 19 2 2 3" xfId="46921" xr:uid="{00000000-0005-0000-0000-000049B70000}"/>
    <cellStyle name="Normal 4 19 2 2 4" xfId="46922" xr:uid="{00000000-0005-0000-0000-00004AB70000}"/>
    <cellStyle name="Normal 4 19 2 3" xfId="46923" xr:uid="{00000000-0005-0000-0000-00004BB70000}"/>
    <cellStyle name="Normal 4 19 2 3 2" xfId="46924" xr:uid="{00000000-0005-0000-0000-00004CB70000}"/>
    <cellStyle name="Normal 4 19 2 3 2 2" xfId="46925" xr:uid="{00000000-0005-0000-0000-00004DB70000}"/>
    <cellStyle name="Normal 4 19 2 3 3" xfId="46926" xr:uid="{00000000-0005-0000-0000-00004EB70000}"/>
    <cellStyle name="Normal 4 19 2 3 4" xfId="46927" xr:uid="{00000000-0005-0000-0000-00004FB70000}"/>
    <cellStyle name="Normal 4 19 2 4" xfId="46928" xr:uid="{00000000-0005-0000-0000-000050B70000}"/>
    <cellStyle name="Normal 4 19 2 4 2" xfId="46929" xr:uid="{00000000-0005-0000-0000-000051B70000}"/>
    <cellStyle name="Normal 4 19 2 5" xfId="46930" xr:uid="{00000000-0005-0000-0000-000052B70000}"/>
    <cellStyle name="Normal 4 19 2 6" xfId="46931" xr:uid="{00000000-0005-0000-0000-000053B70000}"/>
    <cellStyle name="Normal 4 19 3" xfId="46932" xr:uid="{00000000-0005-0000-0000-000054B70000}"/>
    <cellStyle name="Normal 4 19 3 2" xfId="46933" xr:uid="{00000000-0005-0000-0000-000055B70000}"/>
    <cellStyle name="Normal 4 19 3 2 2" xfId="46934" xr:uid="{00000000-0005-0000-0000-000056B70000}"/>
    <cellStyle name="Normal 4 19 3 3" xfId="46935" xr:uid="{00000000-0005-0000-0000-000057B70000}"/>
    <cellStyle name="Normal 4 19 3 4" xfId="46936" xr:uid="{00000000-0005-0000-0000-000058B70000}"/>
    <cellStyle name="Normal 4 19 4" xfId="46937" xr:uid="{00000000-0005-0000-0000-000059B70000}"/>
    <cellStyle name="Normal 4 19 4 2" xfId="46938" xr:uid="{00000000-0005-0000-0000-00005AB70000}"/>
    <cellStyle name="Normal 4 19 4 2 2" xfId="46939" xr:uid="{00000000-0005-0000-0000-00005BB70000}"/>
    <cellStyle name="Normal 4 19 4 3" xfId="46940" xr:uid="{00000000-0005-0000-0000-00005CB70000}"/>
    <cellStyle name="Normal 4 19 4 4" xfId="46941" xr:uid="{00000000-0005-0000-0000-00005DB70000}"/>
    <cellStyle name="Normal 4 19 5" xfId="46942" xr:uid="{00000000-0005-0000-0000-00005EB70000}"/>
    <cellStyle name="Normal 4 19 5 2" xfId="46943" xr:uid="{00000000-0005-0000-0000-00005FB70000}"/>
    <cellStyle name="Normal 4 19 6" xfId="46944" xr:uid="{00000000-0005-0000-0000-000060B70000}"/>
    <cellStyle name="Normal 4 19 7" xfId="46945" xr:uid="{00000000-0005-0000-0000-000061B70000}"/>
    <cellStyle name="Normal 4 2" xfId="46946" xr:uid="{00000000-0005-0000-0000-000062B70000}"/>
    <cellStyle name="Normal 4 2 10" xfId="46947" xr:uid="{00000000-0005-0000-0000-000063B70000}"/>
    <cellStyle name="Normal 4 2 11" xfId="46948" xr:uid="{00000000-0005-0000-0000-000064B70000}"/>
    <cellStyle name="Normal 4 2 11 2" xfId="46949" xr:uid="{00000000-0005-0000-0000-000065B70000}"/>
    <cellStyle name="Normal 4 2 11 2 2" xfId="46950" xr:uid="{00000000-0005-0000-0000-000066B70000}"/>
    <cellStyle name="Normal 4 2 11 2 2 2" xfId="46951" xr:uid="{00000000-0005-0000-0000-000067B70000}"/>
    <cellStyle name="Normal 4 2 11 2 3" xfId="46952" xr:uid="{00000000-0005-0000-0000-000068B70000}"/>
    <cellStyle name="Normal 4 2 11 2 4" xfId="46953" xr:uid="{00000000-0005-0000-0000-000069B70000}"/>
    <cellStyle name="Normal 4 2 11 3" xfId="46954" xr:uid="{00000000-0005-0000-0000-00006AB70000}"/>
    <cellStyle name="Normal 4 2 11 3 2" xfId="46955" xr:uid="{00000000-0005-0000-0000-00006BB70000}"/>
    <cellStyle name="Normal 4 2 11 3 2 2" xfId="46956" xr:uid="{00000000-0005-0000-0000-00006CB70000}"/>
    <cellStyle name="Normal 4 2 11 3 3" xfId="46957" xr:uid="{00000000-0005-0000-0000-00006DB70000}"/>
    <cellStyle name="Normal 4 2 11 3 4" xfId="46958" xr:uid="{00000000-0005-0000-0000-00006EB70000}"/>
    <cellStyle name="Normal 4 2 11 4" xfId="46959" xr:uid="{00000000-0005-0000-0000-00006FB70000}"/>
    <cellStyle name="Normal 4 2 11 4 2" xfId="46960" xr:uid="{00000000-0005-0000-0000-000070B70000}"/>
    <cellStyle name="Normal 4 2 11 5" xfId="46961" xr:uid="{00000000-0005-0000-0000-000071B70000}"/>
    <cellStyle name="Normal 4 2 11 6" xfId="46962" xr:uid="{00000000-0005-0000-0000-000072B70000}"/>
    <cellStyle name="Normal 4 2 12" xfId="46963" xr:uid="{00000000-0005-0000-0000-000073B70000}"/>
    <cellStyle name="Normal 4 2 2" xfId="46964" xr:uid="{00000000-0005-0000-0000-000074B70000}"/>
    <cellStyle name="Normal 4 2 2 10" xfId="46965" xr:uid="{00000000-0005-0000-0000-000075B70000}"/>
    <cellStyle name="Normal 4 2 2 10 2" xfId="46966" xr:uid="{00000000-0005-0000-0000-000076B70000}"/>
    <cellStyle name="Normal 4 2 2 11" xfId="46967" xr:uid="{00000000-0005-0000-0000-000077B70000}"/>
    <cellStyle name="Normal 4 2 2 12" xfId="46968" xr:uid="{00000000-0005-0000-0000-000078B70000}"/>
    <cellStyle name="Normal 4 2 2 13" xfId="46969" xr:uid="{00000000-0005-0000-0000-000079B70000}"/>
    <cellStyle name="Normal 4 2 2 2" xfId="46970" xr:uid="{00000000-0005-0000-0000-00007AB70000}"/>
    <cellStyle name="Normal 4 2 2 2 2" xfId="46971" xr:uid="{00000000-0005-0000-0000-00007BB70000}"/>
    <cellStyle name="Normal 4 2 2 2 2 2" xfId="46972" xr:uid="{00000000-0005-0000-0000-00007CB70000}"/>
    <cellStyle name="Normal 4 2 2 2 2 2 2" xfId="46973" xr:uid="{00000000-0005-0000-0000-00007DB70000}"/>
    <cellStyle name="Normal 4 2 2 2 2 2 2 2" xfId="46974" xr:uid="{00000000-0005-0000-0000-00007EB70000}"/>
    <cellStyle name="Normal 4 2 2 2 2 2 3" xfId="46975" xr:uid="{00000000-0005-0000-0000-00007FB70000}"/>
    <cellStyle name="Normal 4 2 2 2 2 2 4" xfId="46976" xr:uid="{00000000-0005-0000-0000-000080B70000}"/>
    <cellStyle name="Normal 4 2 2 2 2 3" xfId="46977" xr:uid="{00000000-0005-0000-0000-000081B70000}"/>
    <cellStyle name="Normal 4 2 2 2 2 3 2" xfId="46978" xr:uid="{00000000-0005-0000-0000-000082B70000}"/>
    <cellStyle name="Normal 4 2 2 2 2 3 2 2" xfId="46979" xr:uid="{00000000-0005-0000-0000-000083B70000}"/>
    <cellStyle name="Normal 4 2 2 2 2 3 3" xfId="46980" xr:uid="{00000000-0005-0000-0000-000084B70000}"/>
    <cellStyle name="Normal 4 2 2 2 2 3 4" xfId="46981" xr:uid="{00000000-0005-0000-0000-000085B70000}"/>
    <cellStyle name="Normal 4 2 2 2 2 4" xfId="46982" xr:uid="{00000000-0005-0000-0000-000086B70000}"/>
    <cellStyle name="Normal 4 2 2 2 2 4 2" xfId="46983" xr:uid="{00000000-0005-0000-0000-000087B70000}"/>
    <cellStyle name="Normal 4 2 2 2 2 5" xfId="46984" xr:uid="{00000000-0005-0000-0000-000088B70000}"/>
    <cellStyle name="Normal 4 2 2 2 2 6" xfId="46985" xr:uid="{00000000-0005-0000-0000-000089B70000}"/>
    <cellStyle name="Normal 4 2 2 2 3" xfId="46986" xr:uid="{00000000-0005-0000-0000-00008AB70000}"/>
    <cellStyle name="Normal 4 2 2 2 3 2" xfId="46987" xr:uid="{00000000-0005-0000-0000-00008BB70000}"/>
    <cellStyle name="Normal 4 2 2 2 3 2 2" xfId="46988" xr:uid="{00000000-0005-0000-0000-00008CB70000}"/>
    <cellStyle name="Normal 4 2 2 2 3 2 2 2" xfId="46989" xr:uid="{00000000-0005-0000-0000-00008DB70000}"/>
    <cellStyle name="Normal 4 2 2 2 3 2 3" xfId="46990" xr:uid="{00000000-0005-0000-0000-00008EB70000}"/>
    <cellStyle name="Normal 4 2 2 2 3 2 4" xfId="46991" xr:uid="{00000000-0005-0000-0000-00008FB70000}"/>
    <cellStyle name="Normal 4 2 2 2 3 3" xfId="46992" xr:uid="{00000000-0005-0000-0000-000090B70000}"/>
    <cellStyle name="Normal 4 2 2 2 3 3 2" xfId="46993" xr:uid="{00000000-0005-0000-0000-000091B70000}"/>
    <cellStyle name="Normal 4 2 2 2 3 3 2 2" xfId="46994" xr:uid="{00000000-0005-0000-0000-000092B70000}"/>
    <cellStyle name="Normal 4 2 2 2 3 3 3" xfId="46995" xr:uid="{00000000-0005-0000-0000-000093B70000}"/>
    <cellStyle name="Normal 4 2 2 2 3 3 4" xfId="46996" xr:uid="{00000000-0005-0000-0000-000094B70000}"/>
    <cellStyle name="Normal 4 2 2 2 3 4" xfId="46997" xr:uid="{00000000-0005-0000-0000-000095B70000}"/>
    <cellStyle name="Normal 4 2 2 2 3 4 2" xfId="46998" xr:uid="{00000000-0005-0000-0000-000096B70000}"/>
    <cellStyle name="Normal 4 2 2 2 3 5" xfId="46999" xr:uid="{00000000-0005-0000-0000-000097B70000}"/>
    <cellStyle name="Normal 4 2 2 2 3 6" xfId="47000" xr:uid="{00000000-0005-0000-0000-000098B70000}"/>
    <cellStyle name="Normal 4 2 2 2 4" xfId="47001" xr:uid="{00000000-0005-0000-0000-000099B70000}"/>
    <cellStyle name="Normal 4 2 2 2 4 2" xfId="47002" xr:uid="{00000000-0005-0000-0000-00009AB70000}"/>
    <cellStyle name="Normal 4 2 2 2 4 2 2" xfId="47003" xr:uid="{00000000-0005-0000-0000-00009BB70000}"/>
    <cellStyle name="Normal 4 2 2 2 4 3" xfId="47004" xr:uid="{00000000-0005-0000-0000-00009CB70000}"/>
    <cellStyle name="Normal 4 2 2 2 4 4" xfId="47005" xr:uid="{00000000-0005-0000-0000-00009DB70000}"/>
    <cellStyle name="Normal 4 2 2 2 5" xfId="47006" xr:uid="{00000000-0005-0000-0000-00009EB70000}"/>
    <cellStyle name="Normal 4 2 2 2 5 2" xfId="47007" xr:uid="{00000000-0005-0000-0000-00009FB70000}"/>
    <cellStyle name="Normal 4 2 2 2 5 2 2" xfId="47008" xr:uid="{00000000-0005-0000-0000-0000A0B70000}"/>
    <cellStyle name="Normal 4 2 2 2 5 3" xfId="47009" xr:uid="{00000000-0005-0000-0000-0000A1B70000}"/>
    <cellStyle name="Normal 4 2 2 2 5 4" xfId="47010" xr:uid="{00000000-0005-0000-0000-0000A2B70000}"/>
    <cellStyle name="Normal 4 2 2 2 6" xfId="47011" xr:uid="{00000000-0005-0000-0000-0000A3B70000}"/>
    <cellStyle name="Normal 4 2 2 2 6 2" xfId="47012" xr:uid="{00000000-0005-0000-0000-0000A4B70000}"/>
    <cellStyle name="Normal 4 2 2 2 7" xfId="47013" xr:uid="{00000000-0005-0000-0000-0000A5B70000}"/>
    <cellStyle name="Normal 4 2 2 2 8" xfId="47014" xr:uid="{00000000-0005-0000-0000-0000A6B70000}"/>
    <cellStyle name="Normal 4 2 2 3" xfId="47015" xr:uid="{00000000-0005-0000-0000-0000A7B70000}"/>
    <cellStyle name="Normal 4 2 2 3 2" xfId="47016" xr:uid="{00000000-0005-0000-0000-0000A8B70000}"/>
    <cellStyle name="Normal 4 2 2 3 2 2" xfId="47017" xr:uid="{00000000-0005-0000-0000-0000A9B70000}"/>
    <cellStyle name="Normal 4 2 2 3 2 2 2" xfId="47018" xr:uid="{00000000-0005-0000-0000-0000AAB70000}"/>
    <cellStyle name="Normal 4 2 2 3 2 2 2 2" xfId="47019" xr:uid="{00000000-0005-0000-0000-0000ABB70000}"/>
    <cellStyle name="Normal 4 2 2 3 2 2 3" xfId="47020" xr:uid="{00000000-0005-0000-0000-0000ACB70000}"/>
    <cellStyle name="Normal 4 2 2 3 2 2 4" xfId="47021" xr:uid="{00000000-0005-0000-0000-0000ADB70000}"/>
    <cellStyle name="Normal 4 2 2 3 2 3" xfId="47022" xr:uid="{00000000-0005-0000-0000-0000AEB70000}"/>
    <cellStyle name="Normal 4 2 2 3 2 3 2" xfId="47023" xr:uid="{00000000-0005-0000-0000-0000AFB70000}"/>
    <cellStyle name="Normal 4 2 2 3 2 3 2 2" xfId="47024" xr:uid="{00000000-0005-0000-0000-0000B0B70000}"/>
    <cellStyle name="Normal 4 2 2 3 2 3 3" xfId="47025" xr:uid="{00000000-0005-0000-0000-0000B1B70000}"/>
    <cellStyle name="Normal 4 2 2 3 2 3 4" xfId="47026" xr:uid="{00000000-0005-0000-0000-0000B2B70000}"/>
    <cellStyle name="Normal 4 2 2 3 2 4" xfId="47027" xr:uid="{00000000-0005-0000-0000-0000B3B70000}"/>
    <cellStyle name="Normal 4 2 2 3 2 4 2" xfId="47028" xr:uid="{00000000-0005-0000-0000-0000B4B70000}"/>
    <cellStyle name="Normal 4 2 2 3 2 5" xfId="47029" xr:uid="{00000000-0005-0000-0000-0000B5B70000}"/>
    <cellStyle name="Normal 4 2 2 3 2 6" xfId="47030" xr:uid="{00000000-0005-0000-0000-0000B6B70000}"/>
    <cellStyle name="Normal 4 2 2 3 3" xfId="47031" xr:uid="{00000000-0005-0000-0000-0000B7B70000}"/>
    <cellStyle name="Normal 4 2 2 4" xfId="47032" xr:uid="{00000000-0005-0000-0000-0000B8B70000}"/>
    <cellStyle name="Normal 4 2 2 4 2" xfId="47033" xr:uid="{00000000-0005-0000-0000-0000B9B70000}"/>
    <cellStyle name="Normal 4 2 2 4 2 2" xfId="47034" xr:uid="{00000000-0005-0000-0000-0000BAB70000}"/>
    <cellStyle name="Normal 4 2 2 4 2 2 2" xfId="47035" xr:uid="{00000000-0005-0000-0000-0000BBB70000}"/>
    <cellStyle name="Normal 4 2 2 4 2 3" xfId="47036" xr:uid="{00000000-0005-0000-0000-0000BCB70000}"/>
    <cellStyle name="Normal 4 2 2 4 2 4" xfId="47037" xr:uid="{00000000-0005-0000-0000-0000BDB70000}"/>
    <cellStyle name="Normal 4 2 2 4 3" xfId="47038" xr:uid="{00000000-0005-0000-0000-0000BEB70000}"/>
    <cellStyle name="Normal 4 2 2 4 3 2" xfId="47039" xr:uid="{00000000-0005-0000-0000-0000BFB70000}"/>
    <cellStyle name="Normal 4 2 2 4 3 2 2" xfId="47040" xr:uid="{00000000-0005-0000-0000-0000C0B70000}"/>
    <cellStyle name="Normal 4 2 2 4 3 3" xfId="47041" xr:uid="{00000000-0005-0000-0000-0000C1B70000}"/>
    <cellStyle name="Normal 4 2 2 4 3 4" xfId="47042" xr:uid="{00000000-0005-0000-0000-0000C2B70000}"/>
    <cellStyle name="Normal 4 2 2 4 4" xfId="47043" xr:uid="{00000000-0005-0000-0000-0000C3B70000}"/>
    <cellStyle name="Normal 4 2 2 4 4 2" xfId="47044" xr:uid="{00000000-0005-0000-0000-0000C4B70000}"/>
    <cellStyle name="Normal 4 2 2 4 5" xfId="47045" xr:uid="{00000000-0005-0000-0000-0000C5B70000}"/>
    <cellStyle name="Normal 4 2 2 4 6" xfId="47046" xr:uid="{00000000-0005-0000-0000-0000C6B70000}"/>
    <cellStyle name="Normal 4 2 2 5" xfId="47047" xr:uid="{00000000-0005-0000-0000-0000C7B70000}"/>
    <cellStyle name="Normal 4 2 2 5 2" xfId="47048" xr:uid="{00000000-0005-0000-0000-0000C8B70000}"/>
    <cellStyle name="Normal 4 2 2 5 2 2" xfId="47049" xr:uid="{00000000-0005-0000-0000-0000C9B70000}"/>
    <cellStyle name="Normal 4 2 2 5 2 2 2" xfId="47050" xr:uid="{00000000-0005-0000-0000-0000CAB70000}"/>
    <cellStyle name="Normal 4 2 2 5 2 3" xfId="47051" xr:uid="{00000000-0005-0000-0000-0000CBB70000}"/>
    <cellStyle name="Normal 4 2 2 5 2 4" xfId="47052" xr:uid="{00000000-0005-0000-0000-0000CCB70000}"/>
    <cellStyle name="Normal 4 2 2 5 3" xfId="47053" xr:uid="{00000000-0005-0000-0000-0000CDB70000}"/>
    <cellStyle name="Normal 4 2 2 5 3 2" xfId="47054" xr:uid="{00000000-0005-0000-0000-0000CEB70000}"/>
    <cellStyle name="Normal 4 2 2 5 3 2 2" xfId="47055" xr:uid="{00000000-0005-0000-0000-0000CFB70000}"/>
    <cellStyle name="Normal 4 2 2 5 3 3" xfId="47056" xr:uid="{00000000-0005-0000-0000-0000D0B70000}"/>
    <cellStyle name="Normal 4 2 2 5 3 4" xfId="47057" xr:uid="{00000000-0005-0000-0000-0000D1B70000}"/>
    <cellStyle name="Normal 4 2 2 5 4" xfId="47058" xr:uid="{00000000-0005-0000-0000-0000D2B70000}"/>
    <cellStyle name="Normal 4 2 2 5 4 2" xfId="47059" xr:uid="{00000000-0005-0000-0000-0000D3B70000}"/>
    <cellStyle name="Normal 4 2 2 5 5" xfId="47060" xr:uid="{00000000-0005-0000-0000-0000D4B70000}"/>
    <cellStyle name="Normal 4 2 2 5 6" xfId="47061" xr:uid="{00000000-0005-0000-0000-0000D5B70000}"/>
    <cellStyle name="Normal 4 2 2 6" xfId="47062" xr:uid="{00000000-0005-0000-0000-0000D6B70000}"/>
    <cellStyle name="Normal 4 2 2 6 2" xfId="47063" xr:uid="{00000000-0005-0000-0000-0000D7B70000}"/>
    <cellStyle name="Normal 4 2 2 6 2 2" xfId="47064" xr:uid="{00000000-0005-0000-0000-0000D8B70000}"/>
    <cellStyle name="Normal 4 2 2 6 2 2 2" xfId="47065" xr:uid="{00000000-0005-0000-0000-0000D9B70000}"/>
    <cellStyle name="Normal 4 2 2 6 2 3" xfId="47066" xr:uid="{00000000-0005-0000-0000-0000DAB70000}"/>
    <cellStyle name="Normal 4 2 2 6 2 4" xfId="47067" xr:uid="{00000000-0005-0000-0000-0000DBB70000}"/>
    <cellStyle name="Normal 4 2 2 6 3" xfId="47068" xr:uid="{00000000-0005-0000-0000-0000DCB70000}"/>
    <cellStyle name="Normal 4 2 2 6 3 2" xfId="47069" xr:uid="{00000000-0005-0000-0000-0000DDB70000}"/>
    <cellStyle name="Normal 4 2 2 6 3 2 2" xfId="47070" xr:uid="{00000000-0005-0000-0000-0000DEB70000}"/>
    <cellStyle name="Normal 4 2 2 6 3 3" xfId="47071" xr:uid="{00000000-0005-0000-0000-0000DFB70000}"/>
    <cellStyle name="Normal 4 2 2 6 3 4" xfId="47072" xr:uid="{00000000-0005-0000-0000-0000E0B70000}"/>
    <cellStyle name="Normal 4 2 2 6 4" xfId="47073" xr:uid="{00000000-0005-0000-0000-0000E1B70000}"/>
    <cellStyle name="Normal 4 2 2 6 4 2" xfId="47074" xr:uid="{00000000-0005-0000-0000-0000E2B70000}"/>
    <cellStyle name="Normal 4 2 2 6 5" xfId="47075" xr:uid="{00000000-0005-0000-0000-0000E3B70000}"/>
    <cellStyle name="Normal 4 2 2 6 6" xfId="47076" xr:uid="{00000000-0005-0000-0000-0000E4B70000}"/>
    <cellStyle name="Normal 4 2 2 7" xfId="47077" xr:uid="{00000000-0005-0000-0000-0000E5B70000}"/>
    <cellStyle name="Normal 4 2 2 7 2" xfId="47078" xr:uid="{00000000-0005-0000-0000-0000E6B70000}"/>
    <cellStyle name="Normal 4 2 2 7 2 2" xfId="47079" xr:uid="{00000000-0005-0000-0000-0000E7B70000}"/>
    <cellStyle name="Normal 4 2 2 7 2 2 2" xfId="47080" xr:uid="{00000000-0005-0000-0000-0000E8B70000}"/>
    <cellStyle name="Normal 4 2 2 7 2 3" xfId="47081" xr:uid="{00000000-0005-0000-0000-0000E9B70000}"/>
    <cellStyle name="Normal 4 2 2 7 2 4" xfId="47082" xr:uid="{00000000-0005-0000-0000-0000EAB70000}"/>
    <cellStyle name="Normal 4 2 2 7 3" xfId="47083" xr:uid="{00000000-0005-0000-0000-0000EBB70000}"/>
    <cellStyle name="Normal 4 2 2 7 3 2" xfId="47084" xr:uid="{00000000-0005-0000-0000-0000ECB70000}"/>
    <cellStyle name="Normal 4 2 2 7 3 2 2" xfId="47085" xr:uid="{00000000-0005-0000-0000-0000EDB70000}"/>
    <cellStyle name="Normal 4 2 2 7 3 3" xfId="47086" xr:uid="{00000000-0005-0000-0000-0000EEB70000}"/>
    <cellStyle name="Normal 4 2 2 7 3 4" xfId="47087" xr:uid="{00000000-0005-0000-0000-0000EFB70000}"/>
    <cellStyle name="Normal 4 2 2 7 4" xfId="47088" xr:uid="{00000000-0005-0000-0000-0000F0B70000}"/>
    <cellStyle name="Normal 4 2 2 7 4 2" xfId="47089" xr:uid="{00000000-0005-0000-0000-0000F1B70000}"/>
    <cellStyle name="Normal 4 2 2 7 5" xfId="47090" xr:uid="{00000000-0005-0000-0000-0000F2B70000}"/>
    <cellStyle name="Normal 4 2 2 7 6" xfId="47091" xr:uid="{00000000-0005-0000-0000-0000F3B70000}"/>
    <cellStyle name="Normal 4 2 2 8" xfId="47092" xr:uid="{00000000-0005-0000-0000-0000F4B70000}"/>
    <cellStyle name="Normal 4 2 2 8 2" xfId="47093" xr:uid="{00000000-0005-0000-0000-0000F5B70000}"/>
    <cellStyle name="Normal 4 2 2 8 2 2" xfId="47094" xr:uid="{00000000-0005-0000-0000-0000F6B70000}"/>
    <cellStyle name="Normal 4 2 2 8 3" xfId="47095" xr:uid="{00000000-0005-0000-0000-0000F7B70000}"/>
    <cellStyle name="Normal 4 2 2 8 4" xfId="47096" xr:uid="{00000000-0005-0000-0000-0000F8B70000}"/>
    <cellStyle name="Normal 4 2 2 9" xfId="47097" xr:uid="{00000000-0005-0000-0000-0000F9B70000}"/>
    <cellStyle name="Normal 4 2 2 9 2" xfId="47098" xr:uid="{00000000-0005-0000-0000-0000FAB70000}"/>
    <cellStyle name="Normal 4 2 2 9 2 2" xfId="47099" xr:uid="{00000000-0005-0000-0000-0000FBB70000}"/>
    <cellStyle name="Normal 4 2 2 9 3" xfId="47100" xr:uid="{00000000-0005-0000-0000-0000FCB70000}"/>
    <cellStyle name="Normal 4 2 2 9 4" xfId="47101" xr:uid="{00000000-0005-0000-0000-0000FDB70000}"/>
    <cellStyle name="Normal 4 2 2_8760 to TOD Calc_Template" xfId="47102" xr:uid="{00000000-0005-0000-0000-0000FEB70000}"/>
    <cellStyle name="Normal 4 2 3" xfId="47103" xr:uid="{00000000-0005-0000-0000-0000FFB70000}"/>
    <cellStyle name="Normal 4 2 3 10" xfId="47104" xr:uid="{00000000-0005-0000-0000-000000B80000}"/>
    <cellStyle name="Normal 4 2 3 10 2" xfId="47105" xr:uid="{00000000-0005-0000-0000-000001B80000}"/>
    <cellStyle name="Normal 4 2 3 11" xfId="47106" xr:uid="{00000000-0005-0000-0000-000002B80000}"/>
    <cellStyle name="Normal 4 2 3 12" xfId="47107" xr:uid="{00000000-0005-0000-0000-000003B80000}"/>
    <cellStyle name="Normal 4 2 3 13" xfId="47108" xr:uid="{00000000-0005-0000-0000-000004B80000}"/>
    <cellStyle name="Normal 4 2 3 2" xfId="47109" xr:uid="{00000000-0005-0000-0000-000005B80000}"/>
    <cellStyle name="Normal 4 2 3 2 2" xfId="47110" xr:uid="{00000000-0005-0000-0000-000006B80000}"/>
    <cellStyle name="Normal 4 2 3 2 2 2" xfId="47111" xr:uid="{00000000-0005-0000-0000-000007B80000}"/>
    <cellStyle name="Normal 4 2 3 2 2 2 2" xfId="47112" xr:uid="{00000000-0005-0000-0000-000008B80000}"/>
    <cellStyle name="Normal 4 2 3 2 2 2 2 2" xfId="47113" xr:uid="{00000000-0005-0000-0000-000009B80000}"/>
    <cellStyle name="Normal 4 2 3 2 2 2 3" xfId="47114" xr:uid="{00000000-0005-0000-0000-00000AB80000}"/>
    <cellStyle name="Normal 4 2 3 2 2 2 4" xfId="47115" xr:uid="{00000000-0005-0000-0000-00000BB80000}"/>
    <cellStyle name="Normal 4 2 3 2 2 3" xfId="47116" xr:uid="{00000000-0005-0000-0000-00000CB80000}"/>
    <cellStyle name="Normal 4 2 3 2 2 3 2" xfId="47117" xr:uid="{00000000-0005-0000-0000-00000DB80000}"/>
    <cellStyle name="Normal 4 2 3 2 2 3 2 2" xfId="47118" xr:uid="{00000000-0005-0000-0000-00000EB80000}"/>
    <cellStyle name="Normal 4 2 3 2 2 3 3" xfId="47119" xr:uid="{00000000-0005-0000-0000-00000FB80000}"/>
    <cellStyle name="Normal 4 2 3 2 2 3 4" xfId="47120" xr:uid="{00000000-0005-0000-0000-000010B80000}"/>
    <cellStyle name="Normal 4 2 3 2 2 4" xfId="47121" xr:uid="{00000000-0005-0000-0000-000011B80000}"/>
    <cellStyle name="Normal 4 2 3 2 2 4 2" xfId="47122" xr:uid="{00000000-0005-0000-0000-000012B80000}"/>
    <cellStyle name="Normal 4 2 3 2 2 5" xfId="47123" xr:uid="{00000000-0005-0000-0000-000013B80000}"/>
    <cellStyle name="Normal 4 2 3 2 2 6" xfId="47124" xr:uid="{00000000-0005-0000-0000-000014B80000}"/>
    <cellStyle name="Normal 4 2 3 2 3" xfId="47125" xr:uid="{00000000-0005-0000-0000-000015B80000}"/>
    <cellStyle name="Normal 4 2 3 3" xfId="47126" xr:uid="{00000000-0005-0000-0000-000016B80000}"/>
    <cellStyle name="Normal 4 2 3 3 2" xfId="47127" xr:uid="{00000000-0005-0000-0000-000017B80000}"/>
    <cellStyle name="Normal 4 2 3 3 2 2" xfId="47128" xr:uid="{00000000-0005-0000-0000-000018B80000}"/>
    <cellStyle name="Normal 4 2 3 3 2 2 2" xfId="47129" xr:uid="{00000000-0005-0000-0000-000019B80000}"/>
    <cellStyle name="Normal 4 2 3 3 2 3" xfId="47130" xr:uid="{00000000-0005-0000-0000-00001AB80000}"/>
    <cellStyle name="Normal 4 2 3 3 2 4" xfId="47131" xr:uid="{00000000-0005-0000-0000-00001BB80000}"/>
    <cellStyle name="Normal 4 2 3 3 3" xfId="47132" xr:uid="{00000000-0005-0000-0000-00001CB80000}"/>
    <cellStyle name="Normal 4 2 3 3 3 2" xfId="47133" xr:uid="{00000000-0005-0000-0000-00001DB80000}"/>
    <cellStyle name="Normal 4 2 3 3 3 2 2" xfId="47134" xr:uid="{00000000-0005-0000-0000-00001EB80000}"/>
    <cellStyle name="Normal 4 2 3 3 3 3" xfId="47135" xr:uid="{00000000-0005-0000-0000-00001FB80000}"/>
    <cellStyle name="Normal 4 2 3 3 3 4" xfId="47136" xr:uid="{00000000-0005-0000-0000-000020B80000}"/>
    <cellStyle name="Normal 4 2 3 3 4" xfId="47137" xr:uid="{00000000-0005-0000-0000-000021B80000}"/>
    <cellStyle name="Normal 4 2 3 3 4 2" xfId="47138" xr:uid="{00000000-0005-0000-0000-000022B80000}"/>
    <cellStyle name="Normal 4 2 3 3 5" xfId="47139" xr:uid="{00000000-0005-0000-0000-000023B80000}"/>
    <cellStyle name="Normal 4 2 3 3 6" xfId="47140" xr:uid="{00000000-0005-0000-0000-000024B80000}"/>
    <cellStyle name="Normal 4 2 3 4" xfId="47141" xr:uid="{00000000-0005-0000-0000-000025B80000}"/>
    <cellStyle name="Normal 4 2 3 4 2" xfId="47142" xr:uid="{00000000-0005-0000-0000-000026B80000}"/>
    <cellStyle name="Normal 4 2 3 4 2 2" xfId="47143" xr:uid="{00000000-0005-0000-0000-000027B80000}"/>
    <cellStyle name="Normal 4 2 3 4 2 2 2" xfId="47144" xr:uid="{00000000-0005-0000-0000-000028B80000}"/>
    <cellStyle name="Normal 4 2 3 4 2 3" xfId="47145" xr:uid="{00000000-0005-0000-0000-000029B80000}"/>
    <cellStyle name="Normal 4 2 3 4 2 4" xfId="47146" xr:uid="{00000000-0005-0000-0000-00002AB80000}"/>
    <cellStyle name="Normal 4 2 3 4 3" xfId="47147" xr:uid="{00000000-0005-0000-0000-00002BB80000}"/>
    <cellStyle name="Normal 4 2 3 4 3 2" xfId="47148" xr:uid="{00000000-0005-0000-0000-00002CB80000}"/>
    <cellStyle name="Normal 4 2 3 4 3 2 2" xfId="47149" xr:uid="{00000000-0005-0000-0000-00002DB80000}"/>
    <cellStyle name="Normal 4 2 3 4 3 3" xfId="47150" xr:uid="{00000000-0005-0000-0000-00002EB80000}"/>
    <cellStyle name="Normal 4 2 3 4 3 4" xfId="47151" xr:uid="{00000000-0005-0000-0000-00002FB80000}"/>
    <cellStyle name="Normal 4 2 3 4 4" xfId="47152" xr:uid="{00000000-0005-0000-0000-000030B80000}"/>
    <cellStyle name="Normal 4 2 3 4 4 2" xfId="47153" xr:uid="{00000000-0005-0000-0000-000031B80000}"/>
    <cellStyle name="Normal 4 2 3 4 5" xfId="47154" xr:uid="{00000000-0005-0000-0000-000032B80000}"/>
    <cellStyle name="Normal 4 2 3 4 6" xfId="47155" xr:uid="{00000000-0005-0000-0000-000033B80000}"/>
    <cellStyle name="Normal 4 2 3 5" xfId="47156" xr:uid="{00000000-0005-0000-0000-000034B80000}"/>
    <cellStyle name="Normal 4 2 3 5 2" xfId="47157" xr:uid="{00000000-0005-0000-0000-000035B80000}"/>
    <cellStyle name="Normal 4 2 3 5 2 2" xfId="47158" xr:uid="{00000000-0005-0000-0000-000036B80000}"/>
    <cellStyle name="Normal 4 2 3 5 2 2 2" xfId="47159" xr:uid="{00000000-0005-0000-0000-000037B80000}"/>
    <cellStyle name="Normal 4 2 3 5 2 3" xfId="47160" xr:uid="{00000000-0005-0000-0000-000038B80000}"/>
    <cellStyle name="Normal 4 2 3 5 2 4" xfId="47161" xr:uid="{00000000-0005-0000-0000-000039B80000}"/>
    <cellStyle name="Normal 4 2 3 5 3" xfId="47162" xr:uid="{00000000-0005-0000-0000-00003AB80000}"/>
    <cellStyle name="Normal 4 2 3 5 3 2" xfId="47163" xr:uid="{00000000-0005-0000-0000-00003BB80000}"/>
    <cellStyle name="Normal 4 2 3 5 3 2 2" xfId="47164" xr:uid="{00000000-0005-0000-0000-00003CB80000}"/>
    <cellStyle name="Normal 4 2 3 5 3 3" xfId="47165" xr:uid="{00000000-0005-0000-0000-00003DB80000}"/>
    <cellStyle name="Normal 4 2 3 5 3 4" xfId="47166" xr:uid="{00000000-0005-0000-0000-00003EB80000}"/>
    <cellStyle name="Normal 4 2 3 5 4" xfId="47167" xr:uid="{00000000-0005-0000-0000-00003FB80000}"/>
    <cellStyle name="Normal 4 2 3 5 4 2" xfId="47168" xr:uid="{00000000-0005-0000-0000-000040B80000}"/>
    <cellStyle name="Normal 4 2 3 5 5" xfId="47169" xr:uid="{00000000-0005-0000-0000-000041B80000}"/>
    <cellStyle name="Normal 4 2 3 5 6" xfId="47170" xr:uid="{00000000-0005-0000-0000-000042B80000}"/>
    <cellStyle name="Normal 4 2 3 6" xfId="47171" xr:uid="{00000000-0005-0000-0000-000043B80000}"/>
    <cellStyle name="Normal 4 2 3 6 2" xfId="47172" xr:uid="{00000000-0005-0000-0000-000044B80000}"/>
    <cellStyle name="Normal 4 2 3 6 2 2" xfId="47173" xr:uid="{00000000-0005-0000-0000-000045B80000}"/>
    <cellStyle name="Normal 4 2 3 6 2 2 2" xfId="47174" xr:uid="{00000000-0005-0000-0000-000046B80000}"/>
    <cellStyle name="Normal 4 2 3 6 2 3" xfId="47175" xr:uid="{00000000-0005-0000-0000-000047B80000}"/>
    <cellStyle name="Normal 4 2 3 6 2 4" xfId="47176" xr:uid="{00000000-0005-0000-0000-000048B80000}"/>
    <cellStyle name="Normal 4 2 3 6 3" xfId="47177" xr:uid="{00000000-0005-0000-0000-000049B80000}"/>
    <cellStyle name="Normal 4 2 3 6 3 2" xfId="47178" xr:uid="{00000000-0005-0000-0000-00004AB80000}"/>
    <cellStyle name="Normal 4 2 3 6 3 2 2" xfId="47179" xr:uid="{00000000-0005-0000-0000-00004BB80000}"/>
    <cellStyle name="Normal 4 2 3 6 3 3" xfId="47180" xr:uid="{00000000-0005-0000-0000-00004CB80000}"/>
    <cellStyle name="Normal 4 2 3 6 3 4" xfId="47181" xr:uid="{00000000-0005-0000-0000-00004DB80000}"/>
    <cellStyle name="Normal 4 2 3 6 4" xfId="47182" xr:uid="{00000000-0005-0000-0000-00004EB80000}"/>
    <cellStyle name="Normal 4 2 3 6 4 2" xfId="47183" xr:uid="{00000000-0005-0000-0000-00004FB80000}"/>
    <cellStyle name="Normal 4 2 3 6 5" xfId="47184" xr:uid="{00000000-0005-0000-0000-000050B80000}"/>
    <cellStyle name="Normal 4 2 3 6 6" xfId="47185" xr:uid="{00000000-0005-0000-0000-000051B80000}"/>
    <cellStyle name="Normal 4 2 3 7" xfId="47186" xr:uid="{00000000-0005-0000-0000-000052B80000}"/>
    <cellStyle name="Normal 4 2 3 7 2" xfId="47187" xr:uid="{00000000-0005-0000-0000-000053B80000}"/>
    <cellStyle name="Normal 4 2 3 7 2 2" xfId="47188" xr:uid="{00000000-0005-0000-0000-000054B80000}"/>
    <cellStyle name="Normal 4 2 3 7 2 2 2" xfId="47189" xr:uid="{00000000-0005-0000-0000-000055B80000}"/>
    <cellStyle name="Normal 4 2 3 7 2 3" xfId="47190" xr:uid="{00000000-0005-0000-0000-000056B80000}"/>
    <cellStyle name="Normal 4 2 3 7 2 4" xfId="47191" xr:uid="{00000000-0005-0000-0000-000057B80000}"/>
    <cellStyle name="Normal 4 2 3 7 3" xfId="47192" xr:uid="{00000000-0005-0000-0000-000058B80000}"/>
    <cellStyle name="Normal 4 2 3 7 3 2" xfId="47193" xr:uid="{00000000-0005-0000-0000-000059B80000}"/>
    <cellStyle name="Normal 4 2 3 7 3 2 2" xfId="47194" xr:uid="{00000000-0005-0000-0000-00005AB80000}"/>
    <cellStyle name="Normal 4 2 3 7 3 3" xfId="47195" xr:uid="{00000000-0005-0000-0000-00005BB80000}"/>
    <cellStyle name="Normal 4 2 3 7 3 4" xfId="47196" xr:uid="{00000000-0005-0000-0000-00005CB80000}"/>
    <cellStyle name="Normal 4 2 3 7 4" xfId="47197" xr:uid="{00000000-0005-0000-0000-00005DB80000}"/>
    <cellStyle name="Normal 4 2 3 7 4 2" xfId="47198" xr:uid="{00000000-0005-0000-0000-00005EB80000}"/>
    <cellStyle name="Normal 4 2 3 7 5" xfId="47199" xr:uid="{00000000-0005-0000-0000-00005FB80000}"/>
    <cellStyle name="Normal 4 2 3 7 6" xfId="47200" xr:uid="{00000000-0005-0000-0000-000060B80000}"/>
    <cellStyle name="Normal 4 2 3 8" xfId="47201" xr:uid="{00000000-0005-0000-0000-000061B80000}"/>
    <cellStyle name="Normal 4 2 3 8 2" xfId="47202" xr:uid="{00000000-0005-0000-0000-000062B80000}"/>
    <cellStyle name="Normal 4 2 3 8 2 2" xfId="47203" xr:uid="{00000000-0005-0000-0000-000063B80000}"/>
    <cellStyle name="Normal 4 2 3 8 3" xfId="47204" xr:uid="{00000000-0005-0000-0000-000064B80000}"/>
    <cellStyle name="Normal 4 2 3 8 4" xfId="47205" xr:uid="{00000000-0005-0000-0000-000065B80000}"/>
    <cellStyle name="Normal 4 2 3 9" xfId="47206" xr:uid="{00000000-0005-0000-0000-000066B80000}"/>
    <cellStyle name="Normal 4 2 3 9 2" xfId="47207" xr:uid="{00000000-0005-0000-0000-000067B80000}"/>
    <cellStyle name="Normal 4 2 3 9 2 2" xfId="47208" xr:uid="{00000000-0005-0000-0000-000068B80000}"/>
    <cellStyle name="Normal 4 2 3 9 3" xfId="47209" xr:uid="{00000000-0005-0000-0000-000069B80000}"/>
    <cellStyle name="Normal 4 2 3 9 4" xfId="47210" xr:uid="{00000000-0005-0000-0000-00006AB80000}"/>
    <cellStyle name="Normal 4 2 3_8760 to TOD Calc_Template" xfId="47211" xr:uid="{00000000-0005-0000-0000-00006BB80000}"/>
    <cellStyle name="Normal 4 2 4" xfId="47212" xr:uid="{00000000-0005-0000-0000-00006CB80000}"/>
    <cellStyle name="Normal 4 2 4 2" xfId="47213" xr:uid="{00000000-0005-0000-0000-00006DB80000}"/>
    <cellStyle name="Normal 4 2 5" xfId="47214" xr:uid="{00000000-0005-0000-0000-00006EB80000}"/>
    <cellStyle name="Normal 4 2 5 2" xfId="47215" xr:uid="{00000000-0005-0000-0000-00006FB80000}"/>
    <cellStyle name="Normal 4 2 6" xfId="47216" xr:uid="{00000000-0005-0000-0000-000070B80000}"/>
    <cellStyle name="Normal 4 2 6 2" xfId="47217" xr:uid="{00000000-0005-0000-0000-000071B80000}"/>
    <cellStyle name="Normal 4 2 6 2 2" xfId="47218" xr:uid="{00000000-0005-0000-0000-000072B80000}"/>
    <cellStyle name="Normal 4 2 6 2 2 2" xfId="47219" xr:uid="{00000000-0005-0000-0000-000073B80000}"/>
    <cellStyle name="Normal 4 2 6 2 3" xfId="47220" xr:uid="{00000000-0005-0000-0000-000074B80000}"/>
    <cellStyle name="Normal 4 2 6 2 4" xfId="47221" xr:uid="{00000000-0005-0000-0000-000075B80000}"/>
    <cellStyle name="Normal 4 2 6 3" xfId="47222" xr:uid="{00000000-0005-0000-0000-000076B80000}"/>
    <cellStyle name="Normal 4 2 6 3 2" xfId="47223" xr:uid="{00000000-0005-0000-0000-000077B80000}"/>
    <cellStyle name="Normal 4 2 6 3 2 2" xfId="47224" xr:uid="{00000000-0005-0000-0000-000078B80000}"/>
    <cellStyle name="Normal 4 2 6 3 3" xfId="47225" xr:uid="{00000000-0005-0000-0000-000079B80000}"/>
    <cellStyle name="Normal 4 2 6 3 4" xfId="47226" xr:uid="{00000000-0005-0000-0000-00007AB80000}"/>
    <cellStyle name="Normal 4 2 6 4" xfId="47227" xr:uid="{00000000-0005-0000-0000-00007BB80000}"/>
    <cellStyle name="Normal 4 2 6 4 2" xfId="47228" xr:uid="{00000000-0005-0000-0000-00007CB80000}"/>
    <cellStyle name="Normal 4 2 6 5" xfId="47229" xr:uid="{00000000-0005-0000-0000-00007DB80000}"/>
    <cellStyle name="Normal 4 2 6 6" xfId="47230" xr:uid="{00000000-0005-0000-0000-00007EB80000}"/>
    <cellStyle name="Normal 4 2 6 7" xfId="47231" xr:uid="{00000000-0005-0000-0000-00007FB80000}"/>
    <cellStyle name="Normal 4 2 7" xfId="47232" xr:uid="{00000000-0005-0000-0000-000080B80000}"/>
    <cellStyle name="Normal 4 2 7 2" xfId="47233" xr:uid="{00000000-0005-0000-0000-000081B80000}"/>
    <cellStyle name="Normal 4 2 8" xfId="47234" xr:uid="{00000000-0005-0000-0000-000082B80000}"/>
    <cellStyle name="Normal 4 2 8 2" xfId="47235" xr:uid="{00000000-0005-0000-0000-000083B80000}"/>
    <cellStyle name="Normal 4 2 9" xfId="47236" xr:uid="{00000000-0005-0000-0000-000084B80000}"/>
    <cellStyle name="Normal 4 2 9 2" xfId="47237" xr:uid="{00000000-0005-0000-0000-000085B80000}"/>
    <cellStyle name="Normal 4 2_8760 to TOD Calc_Template" xfId="47238" xr:uid="{00000000-0005-0000-0000-000086B80000}"/>
    <cellStyle name="Normal 4 20" xfId="47239" xr:uid="{00000000-0005-0000-0000-000087B80000}"/>
    <cellStyle name="Normal 4 20 2" xfId="47240" xr:uid="{00000000-0005-0000-0000-000088B80000}"/>
    <cellStyle name="Normal 4 20 2 2" xfId="47241" xr:uid="{00000000-0005-0000-0000-000089B80000}"/>
    <cellStyle name="Normal 4 20 2 2 2" xfId="47242" xr:uid="{00000000-0005-0000-0000-00008AB80000}"/>
    <cellStyle name="Normal 4 20 2 2 2 2" xfId="47243" xr:uid="{00000000-0005-0000-0000-00008BB80000}"/>
    <cellStyle name="Normal 4 20 2 2 3" xfId="47244" xr:uid="{00000000-0005-0000-0000-00008CB80000}"/>
    <cellStyle name="Normal 4 20 2 2 4" xfId="47245" xr:uid="{00000000-0005-0000-0000-00008DB80000}"/>
    <cellStyle name="Normal 4 20 2 3" xfId="47246" xr:uid="{00000000-0005-0000-0000-00008EB80000}"/>
    <cellStyle name="Normal 4 20 2 3 2" xfId="47247" xr:uid="{00000000-0005-0000-0000-00008FB80000}"/>
    <cellStyle name="Normal 4 20 2 3 2 2" xfId="47248" xr:uid="{00000000-0005-0000-0000-000090B80000}"/>
    <cellStyle name="Normal 4 20 2 3 3" xfId="47249" xr:uid="{00000000-0005-0000-0000-000091B80000}"/>
    <cellStyle name="Normal 4 20 2 3 4" xfId="47250" xr:uid="{00000000-0005-0000-0000-000092B80000}"/>
    <cellStyle name="Normal 4 20 2 4" xfId="47251" xr:uid="{00000000-0005-0000-0000-000093B80000}"/>
    <cellStyle name="Normal 4 20 2 4 2" xfId="47252" xr:uid="{00000000-0005-0000-0000-000094B80000}"/>
    <cellStyle name="Normal 4 20 2 5" xfId="47253" xr:uid="{00000000-0005-0000-0000-000095B80000}"/>
    <cellStyle name="Normal 4 20 2 6" xfId="47254" xr:uid="{00000000-0005-0000-0000-000096B80000}"/>
    <cellStyle name="Normal 4 20 3" xfId="47255" xr:uid="{00000000-0005-0000-0000-000097B80000}"/>
    <cellStyle name="Normal 4 20 3 2" xfId="47256" xr:uid="{00000000-0005-0000-0000-000098B80000}"/>
    <cellStyle name="Normal 4 20 3 2 2" xfId="47257" xr:uid="{00000000-0005-0000-0000-000099B80000}"/>
    <cellStyle name="Normal 4 20 3 3" xfId="47258" xr:uid="{00000000-0005-0000-0000-00009AB80000}"/>
    <cellStyle name="Normal 4 20 3 4" xfId="47259" xr:uid="{00000000-0005-0000-0000-00009BB80000}"/>
    <cellStyle name="Normal 4 20 4" xfId="47260" xr:uid="{00000000-0005-0000-0000-00009CB80000}"/>
    <cellStyle name="Normal 4 20 4 2" xfId="47261" xr:uid="{00000000-0005-0000-0000-00009DB80000}"/>
    <cellStyle name="Normal 4 20 4 2 2" xfId="47262" xr:uid="{00000000-0005-0000-0000-00009EB80000}"/>
    <cellStyle name="Normal 4 20 4 3" xfId="47263" xr:uid="{00000000-0005-0000-0000-00009FB80000}"/>
    <cellStyle name="Normal 4 20 4 4" xfId="47264" xr:uid="{00000000-0005-0000-0000-0000A0B80000}"/>
    <cellStyle name="Normal 4 20 5" xfId="47265" xr:uid="{00000000-0005-0000-0000-0000A1B80000}"/>
    <cellStyle name="Normal 4 20 5 2" xfId="47266" xr:uid="{00000000-0005-0000-0000-0000A2B80000}"/>
    <cellStyle name="Normal 4 20 6" xfId="47267" xr:uid="{00000000-0005-0000-0000-0000A3B80000}"/>
    <cellStyle name="Normal 4 20 7" xfId="47268" xr:uid="{00000000-0005-0000-0000-0000A4B80000}"/>
    <cellStyle name="Normal 4 21" xfId="47269" xr:uid="{00000000-0005-0000-0000-0000A5B80000}"/>
    <cellStyle name="Normal 4 21 2" xfId="47270" xr:uid="{00000000-0005-0000-0000-0000A6B80000}"/>
    <cellStyle name="Normal 4 21 2 2" xfId="47271" xr:uid="{00000000-0005-0000-0000-0000A7B80000}"/>
    <cellStyle name="Normal 4 21 2 2 2" xfId="47272" xr:uid="{00000000-0005-0000-0000-0000A8B80000}"/>
    <cellStyle name="Normal 4 21 2 2 2 2" xfId="47273" xr:uid="{00000000-0005-0000-0000-0000A9B80000}"/>
    <cellStyle name="Normal 4 21 2 2 3" xfId="47274" xr:uid="{00000000-0005-0000-0000-0000AAB80000}"/>
    <cellStyle name="Normal 4 21 2 2 4" xfId="47275" xr:uid="{00000000-0005-0000-0000-0000ABB80000}"/>
    <cellStyle name="Normal 4 21 2 3" xfId="47276" xr:uid="{00000000-0005-0000-0000-0000ACB80000}"/>
    <cellStyle name="Normal 4 21 2 3 2" xfId="47277" xr:uid="{00000000-0005-0000-0000-0000ADB80000}"/>
    <cellStyle name="Normal 4 21 2 3 2 2" xfId="47278" xr:uid="{00000000-0005-0000-0000-0000AEB80000}"/>
    <cellStyle name="Normal 4 21 2 3 3" xfId="47279" xr:uid="{00000000-0005-0000-0000-0000AFB80000}"/>
    <cellStyle name="Normal 4 21 2 3 4" xfId="47280" xr:uid="{00000000-0005-0000-0000-0000B0B80000}"/>
    <cellStyle name="Normal 4 21 2 4" xfId="47281" xr:uid="{00000000-0005-0000-0000-0000B1B80000}"/>
    <cellStyle name="Normal 4 21 2 4 2" xfId="47282" xr:uid="{00000000-0005-0000-0000-0000B2B80000}"/>
    <cellStyle name="Normal 4 21 2 5" xfId="47283" xr:uid="{00000000-0005-0000-0000-0000B3B80000}"/>
    <cellStyle name="Normal 4 21 2 6" xfId="47284" xr:uid="{00000000-0005-0000-0000-0000B4B80000}"/>
    <cellStyle name="Normal 4 21 3" xfId="47285" xr:uid="{00000000-0005-0000-0000-0000B5B80000}"/>
    <cellStyle name="Normal 4 21 3 2" xfId="47286" xr:uid="{00000000-0005-0000-0000-0000B6B80000}"/>
    <cellStyle name="Normal 4 21 3 2 2" xfId="47287" xr:uid="{00000000-0005-0000-0000-0000B7B80000}"/>
    <cellStyle name="Normal 4 21 3 3" xfId="47288" xr:uid="{00000000-0005-0000-0000-0000B8B80000}"/>
    <cellStyle name="Normal 4 21 3 4" xfId="47289" xr:uid="{00000000-0005-0000-0000-0000B9B80000}"/>
    <cellStyle name="Normal 4 21 4" xfId="47290" xr:uid="{00000000-0005-0000-0000-0000BAB80000}"/>
    <cellStyle name="Normal 4 21 4 2" xfId="47291" xr:uid="{00000000-0005-0000-0000-0000BBB80000}"/>
    <cellStyle name="Normal 4 21 4 2 2" xfId="47292" xr:uid="{00000000-0005-0000-0000-0000BCB80000}"/>
    <cellStyle name="Normal 4 21 4 3" xfId="47293" xr:uid="{00000000-0005-0000-0000-0000BDB80000}"/>
    <cellStyle name="Normal 4 21 4 4" xfId="47294" xr:uid="{00000000-0005-0000-0000-0000BEB80000}"/>
    <cellStyle name="Normal 4 21 5" xfId="47295" xr:uid="{00000000-0005-0000-0000-0000BFB80000}"/>
    <cellStyle name="Normal 4 21 5 2" xfId="47296" xr:uid="{00000000-0005-0000-0000-0000C0B80000}"/>
    <cellStyle name="Normal 4 21 6" xfId="47297" xr:uid="{00000000-0005-0000-0000-0000C1B80000}"/>
    <cellStyle name="Normal 4 21 7" xfId="47298" xr:uid="{00000000-0005-0000-0000-0000C2B80000}"/>
    <cellStyle name="Normal 4 22" xfId="47299" xr:uid="{00000000-0005-0000-0000-0000C3B80000}"/>
    <cellStyle name="Normal 4 22 2" xfId="47300" xr:uid="{00000000-0005-0000-0000-0000C4B80000}"/>
    <cellStyle name="Normal 4 22 2 2" xfId="47301" xr:uid="{00000000-0005-0000-0000-0000C5B80000}"/>
    <cellStyle name="Normal 4 22 2 2 2" xfId="47302" xr:uid="{00000000-0005-0000-0000-0000C6B80000}"/>
    <cellStyle name="Normal 4 22 2 2 2 2" xfId="47303" xr:uid="{00000000-0005-0000-0000-0000C7B80000}"/>
    <cellStyle name="Normal 4 22 2 2 3" xfId="47304" xr:uid="{00000000-0005-0000-0000-0000C8B80000}"/>
    <cellStyle name="Normal 4 22 2 2 4" xfId="47305" xr:uid="{00000000-0005-0000-0000-0000C9B80000}"/>
    <cellStyle name="Normal 4 22 2 3" xfId="47306" xr:uid="{00000000-0005-0000-0000-0000CAB80000}"/>
    <cellStyle name="Normal 4 22 2 3 2" xfId="47307" xr:uid="{00000000-0005-0000-0000-0000CBB80000}"/>
    <cellStyle name="Normal 4 22 2 3 2 2" xfId="47308" xr:uid="{00000000-0005-0000-0000-0000CCB80000}"/>
    <cellStyle name="Normal 4 22 2 3 3" xfId="47309" xr:uid="{00000000-0005-0000-0000-0000CDB80000}"/>
    <cellStyle name="Normal 4 22 2 3 4" xfId="47310" xr:uid="{00000000-0005-0000-0000-0000CEB80000}"/>
    <cellStyle name="Normal 4 22 2 4" xfId="47311" xr:uid="{00000000-0005-0000-0000-0000CFB80000}"/>
    <cellStyle name="Normal 4 22 2 4 2" xfId="47312" xr:uid="{00000000-0005-0000-0000-0000D0B80000}"/>
    <cellStyle name="Normal 4 22 2 5" xfId="47313" xr:uid="{00000000-0005-0000-0000-0000D1B80000}"/>
    <cellStyle name="Normal 4 22 2 6" xfId="47314" xr:uid="{00000000-0005-0000-0000-0000D2B80000}"/>
    <cellStyle name="Normal 4 22 3" xfId="47315" xr:uid="{00000000-0005-0000-0000-0000D3B80000}"/>
    <cellStyle name="Normal 4 22 3 2" xfId="47316" xr:uid="{00000000-0005-0000-0000-0000D4B80000}"/>
    <cellStyle name="Normal 4 22 3 2 2" xfId="47317" xr:uid="{00000000-0005-0000-0000-0000D5B80000}"/>
    <cellStyle name="Normal 4 22 3 3" xfId="47318" xr:uid="{00000000-0005-0000-0000-0000D6B80000}"/>
    <cellStyle name="Normal 4 22 3 4" xfId="47319" xr:uid="{00000000-0005-0000-0000-0000D7B80000}"/>
    <cellStyle name="Normal 4 22 4" xfId="47320" xr:uid="{00000000-0005-0000-0000-0000D8B80000}"/>
    <cellStyle name="Normal 4 22 4 2" xfId="47321" xr:uid="{00000000-0005-0000-0000-0000D9B80000}"/>
    <cellStyle name="Normal 4 22 4 2 2" xfId="47322" xr:uid="{00000000-0005-0000-0000-0000DAB80000}"/>
    <cellStyle name="Normal 4 22 4 3" xfId="47323" xr:uid="{00000000-0005-0000-0000-0000DBB80000}"/>
    <cellStyle name="Normal 4 22 4 4" xfId="47324" xr:uid="{00000000-0005-0000-0000-0000DCB80000}"/>
    <cellStyle name="Normal 4 22 5" xfId="47325" xr:uid="{00000000-0005-0000-0000-0000DDB80000}"/>
    <cellStyle name="Normal 4 22 5 2" xfId="47326" xr:uid="{00000000-0005-0000-0000-0000DEB80000}"/>
    <cellStyle name="Normal 4 22 6" xfId="47327" xr:uid="{00000000-0005-0000-0000-0000DFB80000}"/>
    <cellStyle name="Normal 4 22 7" xfId="47328" xr:uid="{00000000-0005-0000-0000-0000E0B80000}"/>
    <cellStyle name="Normal 4 23" xfId="47329" xr:uid="{00000000-0005-0000-0000-0000E1B80000}"/>
    <cellStyle name="Normal 4 23 2" xfId="47330" xr:uid="{00000000-0005-0000-0000-0000E2B80000}"/>
    <cellStyle name="Normal 4 23 2 2" xfId="47331" xr:uid="{00000000-0005-0000-0000-0000E3B80000}"/>
    <cellStyle name="Normal 4 23 2 2 2" xfId="47332" xr:uid="{00000000-0005-0000-0000-0000E4B80000}"/>
    <cellStyle name="Normal 4 23 2 2 2 2" xfId="47333" xr:uid="{00000000-0005-0000-0000-0000E5B80000}"/>
    <cellStyle name="Normal 4 23 2 2 3" xfId="47334" xr:uid="{00000000-0005-0000-0000-0000E6B80000}"/>
    <cellStyle name="Normal 4 23 2 2 4" xfId="47335" xr:uid="{00000000-0005-0000-0000-0000E7B80000}"/>
    <cellStyle name="Normal 4 23 2 3" xfId="47336" xr:uid="{00000000-0005-0000-0000-0000E8B80000}"/>
    <cellStyle name="Normal 4 23 2 3 2" xfId="47337" xr:uid="{00000000-0005-0000-0000-0000E9B80000}"/>
    <cellStyle name="Normal 4 23 2 3 2 2" xfId="47338" xr:uid="{00000000-0005-0000-0000-0000EAB80000}"/>
    <cellStyle name="Normal 4 23 2 3 3" xfId="47339" xr:uid="{00000000-0005-0000-0000-0000EBB80000}"/>
    <cellStyle name="Normal 4 23 2 3 4" xfId="47340" xr:uid="{00000000-0005-0000-0000-0000ECB80000}"/>
    <cellStyle name="Normal 4 23 2 4" xfId="47341" xr:uid="{00000000-0005-0000-0000-0000EDB80000}"/>
    <cellStyle name="Normal 4 23 2 4 2" xfId="47342" xr:uid="{00000000-0005-0000-0000-0000EEB80000}"/>
    <cellStyle name="Normal 4 23 2 5" xfId="47343" xr:uid="{00000000-0005-0000-0000-0000EFB80000}"/>
    <cellStyle name="Normal 4 23 2 6" xfId="47344" xr:uid="{00000000-0005-0000-0000-0000F0B80000}"/>
    <cellStyle name="Normal 4 23 3" xfId="47345" xr:uid="{00000000-0005-0000-0000-0000F1B80000}"/>
    <cellStyle name="Normal 4 23 3 2" xfId="47346" xr:uid="{00000000-0005-0000-0000-0000F2B80000}"/>
    <cellStyle name="Normal 4 23 3 2 2" xfId="47347" xr:uid="{00000000-0005-0000-0000-0000F3B80000}"/>
    <cellStyle name="Normal 4 23 3 3" xfId="47348" xr:uid="{00000000-0005-0000-0000-0000F4B80000}"/>
    <cellStyle name="Normal 4 23 3 4" xfId="47349" xr:uid="{00000000-0005-0000-0000-0000F5B80000}"/>
    <cellStyle name="Normal 4 23 4" xfId="47350" xr:uid="{00000000-0005-0000-0000-0000F6B80000}"/>
    <cellStyle name="Normal 4 23 4 2" xfId="47351" xr:uid="{00000000-0005-0000-0000-0000F7B80000}"/>
    <cellStyle name="Normal 4 23 4 2 2" xfId="47352" xr:uid="{00000000-0005-0000-0000-0000F8B80000}"/>
    <cellStyle name="Normal 4 23 4 3" xfId="47353" xr:uid="{00000000-0005-0000-0000-0000F9B80000}"/>
    <cellStyle name="Normal 4 23 4 4" xfId="47354" xr:uid="{00000000-0005-0000-0000-0000FAB80000}"/>
    <cellStyle name="Normal 4 23 5" xfId="47355" xr:uid="{00000000-0005-0000-0000-0000FBB80000}"/>
    <cellStyle name="Normal 4 23 5 2" xfId="47356" xr:uid="{00000000-0005-0000-0000-0000FCB80000}"/>
    <cellStyle name="Normal 4 23 6" xfId="47357" xr:uid="{00000000-0005-0000-0000-0000FDB80000}"/>
    <cellStyle name="Normal 4 23 7" xfId="47358" xr:uid="{00000000-0005-0000-0000-0000FEB80000}"/>
    <cellStyle name="Normal 4 24" xfId="47359" xr:uid="{00000000-0005-0000-0000-0000FFB80000}"/>
    <cellStyle name="Normal 4 24 2" xfId="47360" xr:uid="{00000000-0005-0000-0000-000000B90000}"/>
    <cellStyle name="Normal 4 24 2 2" xfId="47361" xr:uid="{00000000-0005-0000-0000-000001B90000}"/>
    <cellStyle name="Normal 4 24 2 2 2" xfId="47362" xr:uid="{00000000-0005-0000-0000-000002B90000}"/>
    <cellStyle name="Normal 4 24 2 2 2 2" xfId="47363" xr:uid="{00000000-0005-0000-0000-000003B90000}"/>
    <cellStyle name="Normal 4 24 2 2 3" xfId="47364" xr:uid="{00000000-0005-0000-0000-000004B90000}"/>
    <cellStyle name="Normal 4 24 2 2 4" xfId="47365" xr:uid="{00000000-0005-0000-0000-000005B90000}"/>
    <cellStyle name="Normal 4 24 2 3" xfId="47366" xr:uid="{00000000-0005-0000-0000-000006B90000}"/>
    <cellStyle name="Normal 4 24 2 3 2" xfId="47367" xr:uid="{00000000-0005-0000-0000-000007B90000}"/>
    <cellStyle name="Normal 4 24 2 3 2 2" xfId="47368" xr:uid="{00000000-0005-0000-0000-000008B90000}"/>
    <cellStyle name="Normal 4 24 2 3 3" xfId="47369" xr:uid="{00000000-0005-0000-0000-000009B90000}"/>
    <cellStyle name="Normal 4 24 2 3 4" xfId="47370" xr:uid="{00000000-0005-0000-0000-00000AB90000}"/>
    <cellStyle name="Normal 4 24 2 4" xfId="47371" xr:uid="{00000000-0005-0000-0000-00000BB90000}"/>
    <cellStyle name="Normal 4 24 2 4 2" xfId="47372" xr:uid="{00000000-0005-0000-0000-00000CB90000}"/>
    <cellStyle name="Normal 4 24 2 5" xfId="47373" xr:uid="{00000000-0005-0000-0000-00000DB90000}"/>
    <cellStyle name="Normal 4 24 2 6" xfId="47374" xr:uid="{00000000-0005-0000-0000-00000EB90000}"/>
    <cellStyle name="Normal 4 24 3" xfId="47375" xr:uid="{00000000-0005-0000-0000-00000FB90000}"/>
    <cellStyle name="Normal 4 24 3 2" xfId="47376" xr:uid="{00000000-0005-0000-0000-000010B90000}"/>
    <cellStyle name="Normal 4 24 3 2 2" xfId="47377" xr:uid="{00000000-0005-0000-0000-000011B90000}"/>
    <cellStyle name="Normal 4 24 3 3" xfId="47378" xr:uid="{00000000-0005-0000-0000-000012B90000}"/>
    <cellStyle name="Normal 4 24 3 4" xfId="47379" xr:uid="{00000000-0005-0000-0000-000013B90000}"/>
    <cellStyle name="Normal 4 24 4" xfId="47380" xr:uid="{00000000-0005-0000-0000-000014B90000}"/>
    <cellStyle name="Normal 4 24 4 2" xfId="47381" xr:uid="{00000000-0005-0000-0000-000015B90000}"/>
    <cellStyle name="Normal 4 24 4 2 2" xfId="47382" xr:uid="{00000000-0005-0000-0000-000016B90000}"/>
    <cellStyle name="Normal 4 24 4 3" xfId="47383" xr:uid="{00000000-0005-0000-0000-000017B90000}"/>
    <cellStyle name="Normal 4 24 4 4" xfId="47384" xr:uid="{00000000-0005-0000-0000-000018B90000}"/>
    <cellStyle name="Normal 4 24 5" xfId="47385" xr:uid="{00000000-0005-0000-0000-000019B90000}"/>
    <cellStyle name="Normal 4 24 5 2" xfId="47386" xr:uid="{00000000-0005-0000-0000-00001AB90000}"/>
    <cellStyle name="Normal 4 24 6" xfId="47387" xr:uid="{00000000-0005-0000-0000-00001BB90000}"/>
    <cellStyle name="Normal 4 24 7" xfId="47388" xr:uid="{00000000-0005-0000-0000-00001CB90000}"/>
    <cellStyle name="Normal 4 25" xfId="47389" xr:uid="{00000000-0005-0000-0000-00001DB90000}"/>
    <cellStyle name="Normal 4 26" xfId="47390" xr:uid="{00000000-0005-0000-0000-00001EB90000}"/>
    <cellStyle name="Normal 4 26 2" xfId="47391" xr:uid="{00000000-0005-0000-0000-00001FB90000}"/>
    <cellStyle name="Normal 4 26 2 2" xfId="47392" xr:uid="{00000000-0005-0000-0000-000020B90000}"/>
    <cellStyle name="Normal 4 26 2 2 2" xfId="47393" xr:uid="{00000000-0005-0000-0000-000021B90000}"/>
    <cellStyle name="Normal 4 26 2 2 2 2" xfId="47394" xr:uid="{00000000-0005-0000-0000-000022B90000}"/>
    <cellStyle name="Normal 4 26 2 2 3" xfId="47395" xr:uid="{00000000-0005-0000-0000-000023B90000}"/>
    <cellStyle name="Normal 4 26 2 2 4" xfId="47396" xr:uid="{00000000-0005-0000-0000-000024B90000}"/>
    <cellStyle name="Normal 4 26 2 3" xfId="47397" xr:uid="{00000000-0005-0000-0000-000025B90000}"/>
    <cellStyle name="Normal 4 26 2 3 2" xfId="47398" xr:uid="{00000000-0005-0000-0000-000026B90000}"/>
    <cellStyle name="Normal 4 26 2 3 2 2" xfId="47399" xr:uid="{00000000-0005-0000-0000-000027B90000}"/>
    <cellStyle name="Normal 4 26 2 3 3" xfId="47400" xr:uid="{00000000-0005-0000-0000-000028B90000}"/>
    <cellStyle name="Normal 4 26 2 3 4" xfId="47401" xr:uid="{00000000-0005-0000-0000-000029B90000}"/>
    <cellStyle name="Normal 4 26 2 4" xfId="47402" xr:uid="{00000000-0005-0000-0000-00002AB90000}"/>
    <cellStyle name="Normal 4 26 2 4 2" xfId="47403" xr:uid="{00000000-0005-0000-0000-00002BB90000}"/>
    <cellStyle name="Normal 4 26 2 5" xfId="47404" xr:uid="{00000000-0005-0000-0000-00002CB90000}"/>
    <cellStyle name="Normal 4 26 2 6" xfId="47405" xr:uid="{00000000-0005-0000-0000-00002DB90000}"/>
    <cellStyle name="Normal 4 26 3" xfId="47406" xr:uid="{00000000-0005-0000-0000-00002EB90000}"/>
    <cellStyle name="Normal 4 26 3 2" xfId="47407" xr:uid="{00000000-0005-0000-0000-00002FB90000}"/>
    <cellStyle name="Normal 4 26 3 2 2" xfId="47408" xr:uid="{00000000-0005-0000-0000-000030B90000}"/>
    <cellStyle name="Normal 4 26 3 3" xfId="47409" xr:uid="{00000000-0005-0000-0000-000031B90000}"/>
    <cellStyle name="Normal 4 26 3 4" xfId="47410" xr:uid="{00000000-0005-0000-0000-000032B90000}"/>
    <cellStyle name="Normal 4 26 4" xfId="47411" xr:uid="{00000000-0005-0000-0000-000033B90000}"/>
    <cellStyle name="Normal 4 26 4 2" xfId="47412" xr:uid="{00000000-0005-0000-0000-000034B90000}"/>
    <cellStyle name="Normal 4 26 4 2 2" xfId="47413" xr:uid="{00000000-0005-0000-0000-000035B90000}"/>
    <cellStyle name="Normal 4 26 4 3" xfId="47414" xr:uid="{00000000-0005-0000-0000-000036B90000}"/>
    <cellStyle name="Normal 4 26 4 4" xfId="47415" xr:uid="{00000000-0005-0000-0000-000037B90000}"/>
    <cellStyle name="Normal 4 26 5" xfId="47416" xr:uid="{00000000-0005-0000-0000-000038B90000}"/>
    <cellStyle name="Normal 4 26 5 2" xfId="47417" xr:uid="{00000000-0005-0000-0000-000039B90000}"/>
    <cellStyle name="Normal 4 26 6" xfId="47418" xr:uid="{00000000-0005-0000-0000-00003AB90000}"/>
    <cellStyle name="Normal 4 26 7" xfId="47419" xr:uid="{00000000-0005-0000-0000-00003BB90000}"/>
    <cellStyle name="Normal 4 27" xfId="47420" xr:uid="{00000000-0005-0000-0000-00003CB90000}"/>
    <cellStyle name="Normal 4 27 2" xfId="47421" xr:uid="{00000000-0005-0000-0000-00003DB90000}"/>
    <cellStyle name="Normal 4 27 2 2" xfId="47422" xr:uid="{00000000-0005-0000-0000-00003EB90000}"/>
    <cellStyle name="Normal 4 27 2 2 2" xfId="47423" xr:uid="{00000000-0005-0000-0000-00003FB90000}"/>
    <cellStyle name="Normal 4 27 2 2 2 2" xfId="47424" xr:uid="{00000000-0005-0000-0000-000040B90000}"/>
    <cellStyle name="Normal 4 27 2 2 3" xfId="47425" xr:uid="{00000000-0005-0000-0000-000041B90000}"/>
    <cellStyle name="Normal 4 27 2 2 4" xfId="47426" xr:uid="{00000000-0005-0000-0000-000042B90000}"/>
    <cellStyle name="Normal 4 27 2 3" xfId="47427" xr:uid="{00000000-0005-0000-0000-000043B90000}"/>
    <cellStyle name="Normal 4 27 2 3 2" xfId="47428" xr:uid="{00000000-0005-0000-0000-000044B90000}"/>
    <cellStyle name="Normal 4 27 2 3 2 2" xfId="47429" xr:uid="{00000000-0005-0000-0000-000045B90000}"/>
    <cellStyle name="Normal 4 27 2 3 3" xfId="47430" xr:uid="{00000000-0005-0000-0000-000046B90000}"/>
    <cellStyle name="Normal 4 27 2 3 4" xfId="47431" xr:uid="{00000000-0005-0000-0000-000047B90000}"/>
    <cellStyle name="Normal 4 27 2 4" xfId="47432" xr:uid="{00000000-0005-0000-0000-000048B90000}"/>
    <cellStyle name="Normal 4 27 2 4 2" xfId="47433" xr:uid="{00000000-0005-0000-0000-000049B90000}"/>
    <cellStyle name="Normal 4 27 2 5" xfId="47434" xr:uid="{00000000-0005-0000-0000-00004AB90000}"/>
    <cellStyle name="Normal 4 27 2 6" xfId="47435" xr:uid="{00000000-0005-0000-0000-00004BB90000}"/>
    <cellStyle name="Normal 4 27 3" xfId="47436" xr:uid="{00000000-0005-0000-0000-00004CB90000}"/>
    <cellStyle name="Normal 4 27 3 2" xfId="47437" xr:uid="{00000000-0005-0000-0000-00004DB90000}"/>
    <cellStyle name="Normal 4 27 3 2 2" xfId="47438" xr:uid="{00000000-0005-0000-0000-00004EB90000}"/>
    <cellStyle name="Normal 4 27 3 3" xfId="47439" xr:uid="{00000000-0005-0000-0000-00004FB90000}"/>
    <cellStyle name="Normal 4 27 3 4" xfId="47440" xr:uid="{00000000-0005-0000-0000-000050B90000}"/>
    <cellStyle name="Normal 4 27 4" xfId="47441" xr:uid="{00000000-0005-0000-0000-000051B90000}"/>
    <cellStyle name="Normal 4 27 4 2" xfId="47442" xr:uid="{00000000-0005-0000-0000-000052B90000}"/>
    <cellStyle name="Normal 4 27 4 2 2" xfId="47443" xr:uid="{00000000-0005-0000-0000-000053B90000}"/>
    <cellStyle name="Normal 4 27 4 3" xfId="47444" xr:uid="{00000000-0005-0000-0000-000054B90000}"/>
    <cellStyle name="Normal 4 27 4 4" xfId="47445" xr:uid="{00000000-0005-0000-0000-000055B90000}"/>
    <cellStyle name="Normal 4 27 5" xfId="47446" xr:uid="{00000000-0005-0000-0000-000056B90000}"/>
    <cellStyle name="Normal 4 27 5 2" xfId="47447" xr:uid="{00000000-0005-0000-0000-000057B90000}"/>
    <cellStyle name="Normal 4 27 6" xfId="47448" xr:uid="{00000000-0005-0000-0000-000058B90000}"/>
    <cellStyle name="Normal 4 27 7" xfId="47449" xr:uid="{00000000-0005-0000-0000-000059B90000}"/>
    <cellStyle name="Normal 4 28" xfId="47450" xr:uid="{00000000-0005-0000-0000-00005AB90000}"/>
    <cellStyle name="Normal 4 28 2" xfId="47451" xr:uid="{00000000-0005-0000-0000-00005BB90000}"/>
    <cellStyle name="Normal 4 28 2 2" xfId="47452" xr:uid="{00000000-0005-0000-0000-00005CB90000}"/>
    <cellStyle name="Normal 4 28 2 2 2" xfId="47453" xr:uid="{00000000-0005-0000-0000-00005DB90000}"/>
    <cellStyle name="Normal 4 28 2 2 2 2" xfId="47454" xr:uid="{00000000-0005-0000-0000-00005EB90000}"/>
    <cellStyle name="Normal 4 28 2 2 3" xfId="47455" xr:uid="{00000000-0005-0000-0000-00005FB90000}"/>
    <cellStyle name="Normal 4 28 2 2 4" xfId="47456" xr:uid="{00000000-0005-0000-0000-000060B90000}"/>
    <cellStyle name="Normal 4 28 2 3" xfId="47457" xr:uid="{00000000-0005-0000-0000-000061B90000}"/>
    <cellStyle name="Normal 4 28 2 3 2" xfId="47458" xr:uid="{00000000-0005-0000-0000-000062B90000}"/>
    <cellStyle name="Normal 4 28 2 3 2 2" xfId="47459" xr:uid="{00000000-0005-0000-0000-000063B90000}"/>
    <cellStyle name="Normal 4 28 2 3 3" xfId="47460" xr:uid="{00000000-0005-0000-0000-000064B90000}"/>
    <cellStyle name="Normal 4 28 2 3 4" xfId="47461" xr:uid="{00000000-0005-0000-0000-000065B90000}"/>
    <cellStyle name="Normal 4 28 2 4" xfId="47462" xr:uid="{00000000-0005-0000-0000-000066B90000}"/>
    <cellStyle name="Normal 4 28 2 4 2" xfId="47463" xr:uid="{00000000-0005-0000-0000-000067B90000}"/>
    <cellStyle name="Normal 4 28 2 5" xfId="47464" xr:uid="{00000000-0005-0000-0000-000068B90000}"/>
    <cellStyle name="Normal 4 28 2 6" xfId="47465" xr:uid="{00000000-0005-0000-0000-000069B90000}"/>
    <cellStyle name="Normal 4 28 3" xfId="47466" xr:uid="{00000000-0005-0000-0000-00006AB90000}"/>
    <cellStyle name="Normal 4 28 3 2" xfId="47467" xr:uid="{00000000-0005-0000-0000-00006BB90000}"/>
    <cellStyle name="Normal 4 28 3 2 2" xfId="47468" xr:uid="{00000000-0005-0000-0000-00006CB90000}"/>
    <cellStyle name="Normal 4 28 3 3" xfId="47469" xr:uid="{00000000-0005-0000-0000-00006DB90000}"/>
    <cellStyle name="Normal 4 28 3 4" xfId="47470" xr:uid="{00000000-0005-0000-0000-00006EB90000}"/>
    <cellStyle name="Normal 4 28 4" xfId="47471" xr:uid="{00000000-0005-0000-0000-00006FB90000}"/>
    <cellStyle name="Normal 4 28 4 2" xfId="47472" xr:uid="{00000000-0005-0000-0000-000070B90000}"/>
    <cellStyle name="Normal 4 28 4 2 2" xfId="47473" xr:uid="{00000000-0005-0000-0000-000071B90000}"/>
    <cellStyle name="Normal 4 28 4 3" xfId="47474" xr:uid="{00000000-0005-0000-0000-000072B90000}"/>
    <cellStyle name="Normal 4 28 4 4" xfId="47475" xr:uid="{00000000-0005-0000-0000-000073B90000}"/>
    <cellStyle name="Normal 4 28 5" xfId="47476" xr:uid="{00000000-0005-0000-0000-000074B90000}"/>
    <cellStyle name="Normal 4 28 5 2" xfId="47477" xr:uid="{00000000-0005-0000-0000-000075B90000}"/>
    <cellStyle name="Normal 4 28 6" xfId="47478" xr:uid="{00000000-0005-0000-0000-000076B90000}"/>
    <cellStyle name="Normal 4 28 7" xfId="47479" xr:uid="{00000000-0005-0000-0000-000077B90000}"/>
    <cellStyle name="Normal 4 29" xfId="47480" xr:uid="{00000000-0005-0000-0000-000078B90000}"/>
    <cellStyle name="Normal 4 29 2" xfId="47481" xr:uid="{00000000-0005-0000-0000-000079B90000}"/>
    <cellStyle name="Normal 4 29 2 2" xfId="47482" xr:uid="{00000000-0005-0000-0000-00007AB90000}"/>
    <cellStyle name="Normal 4 29 2 2 2" xfId="47483" xr:uid="{00000000-0005-0000-0000-00007BB90000}"/>
    <cellStyle name="Normal 4 29 2 2 2 2" xfId="47484" xr:uid="{00000000-0005-0000-0000-00007CB90000}"/>
    <cellStyle name="Normal 4 29 2 2 3" xfId="47485" xr:uid="{00000000-0005-0000-0000-00007DB90000}"/>
    <cellStyle name="Normal 4 29 2 2 4" xfId="47486" xr:uid="{00000000-0005-0000-0000-00007EB90000}"/>
    <cellStyle name="Normal 4 29 2 3" xfId="47487" xr:uid="{00000000-0005-0000-0000-00007FB90000}"/>
    <cellStyle name="Normal 4 29 2 3 2" xfId="47488" xr:uid="{00000000-0005-0000-0000-000080B90000}"/>
    <cellStyle name="Normal 4 29 2 3 2 2" xfId="47489" xr:uid="{00000000-0005-0000-0000-000081B90000}"/>
    <cellStyle name="Normal 4 29 2 3 3" xfId="47490" xr:uid="{00000000-0005-0000-0000-000082B90000}"/>
    <cellStyle name="Normal 4 29 2 3 4" xfId="47491" xr:uid="{00000000-0005-0000-0000-000083B90000}"/>
    <cellStyle name="Normal 4 29 2 4" xfId="47492" xr:uid="{00000000-0005-0000-0000-000084B90000}"/>
    <cellStyle name="Normal 4 29 2 4 2" xfId="47493" xr:uid="{00000000-0005-0000-0000-000085B90000}"/>
    <cellStyle name="Normal 4 29 2 5" xfId="47494" xr:uid="{00000000-0005-0000-0000-000086B90000}"/>
    <cellStyle name="Normal 4 29 2 6" xfId="47495" xr:uid="{00000000-0005-0000-0000-000087B90000}"/>
    <cellStyle name="Normal 4 29 3" xfId="47496" xr:uid="{00000000-0005-0000-0000-000088B90000}"/>
    <cellStyle name="Normal 4 29 3 2" xfId="47497" xr:uid="{00000000-0005-0000-0000-000089B90000}"/>
    <cellStyle name="Normal 4 29 3 2 2" xfId="47498" xr:uid="{00000000-0005-0000-0000-00008AB90000}"/>
    <cellStyle name="Normal 4 29 3 3" xfId="47499" xr:uid="{00000000-0005-0000-0000-00008BB90000}"/>
    <cellStyle name="Normal 4 29 3 4" xfId="47500" xr:uid="{00000000-0005-0000-0000-00008CB90000}"/>
    <cellStyle name="Normal 4 29 4" xfId="47501" xr:uid="{00000000-0005-0000-0000-00008DB90000}"/>
    <cellStyle name="Normal 4 29 4 2" xfId="47502" xr:uid="{00000000-0005-0000-0000-00008EB90000}"/>
    <cellStyle name="Normal 4 29 4 2 2" xfId="47503" xr:uid="{00000000-0005-0000-0000-00008FB90000}"/>
    <cellStyle name="Normal 4 29 4 3" xfId="47504" xr:uid="{00000000-0005-0000-0000-000090B90000}"/>
    <cellStyle name="Normal 4 29 4 4" xfId="47505" xr:uid="{00000000-0005-0000-0000-000091B90000}"/>
    <cellStyle name="Normal 4 29 5" xfId="47506" xr:uid="{00000000-0005-0000-0000-000092B90000}"/>
    <cellStyle name="Normal 4 29 5 2" xfId="47507" xr:uid="{00000000-0005-0000-0000-000093B90000}"/>
    <cellStyle name="Normal 4 29 6" xfId="47508" xr:uid="{00000000-0005-0000-0000-000094B90000}"/>
    <cellStyle name="Normal 4 29 7" xfId="47509" xr:uid="{00000000-0005-0000-0000-000095B90000}"/>
    <cellStyle name="Normal 4 3" xfId="47510" xr:uid="{00000000-0005-0000-0000-000096B90000}"/>
    <cellStyle name="Normal 4 3 10" xfId="47511" xr:uid="{00000000-0005-0000-0000-000097B90000}"/>
    <cellStyle name="Normal 4 3 10 2" xfId="47512" xr:uid="{00000000-0005-0000-0000-000098B90000}"/>
    <cellStyle name="Normal 4 3 11" xfId="47513" xr:uid="{00000000-0005-0000-0000-000099B90000}"/>
    <cellStyle name="Normal 4 3 12" xfId="47514" xr:uid="{00000000-0005-0000-0000-00009AB90000}"/>
    <cellStyle name="Normal 4 3 13" xfId="47515" xr:uid="{00000000-0005-0000-0000-00009BB90000}"/>
    <cellStyle name="Normal 4 3 14" xfId="47516" xr:uid="{00000000-0005-0000-0000-00009CB90000}"/>
    <cellStyle name="Normal 4 3 2" xfId="47517" xr:uid="{00000000-0005-0000-0000-00009DB90000}"/>
    <cellStyle name="Normal 4 3 2 10" xfId="47518" xr:uid="{00000000-0005-0000-0000-00009EB90000}"/>
    <cellStyle name="Normal 4 3 2 11" xfId="47519" xr:uid="{00000000-0005-0000-0000-00009FB90000}"/>
    <cellStyle name="Normal 4 3 2 12" xfId="47520" xr:uid="{00000000-0005-0000-0000-0000A0B90000}"/>
    <cellStyle name="Normal 4 3 2 2" xfId="47521" xr:uid="{00000000-0005-0000-0000-0000A1B90000}"/>
    <cellStyle name="Normal 4 3 2 2 2" xfId="47522" xr:uid="{00000000-0005-0000-0000-0000A2B90000}"/>
    <cellStyle name="Normal 4 3 2 2 2 2" xfId="47523" xr:uid="{00000000-0005-0000-0000-0000A3B90000}"/>
    <cellStyle name="Normal 4 3 2 2 2 2 2" xfId="47524" xr:uid="{00000000-0005-0000-0000-0000A4B90000}"/>
    <cellStyle name="Normal 4 3 2 2 2 2 2 2" xfId="47525" xr:uid="{00000000-0005-0000-0000-0000A5B90000}"/>
    <cellStyle name="Normal 4 3 2 2 2 2 3" xfId="47526" xr:uid="{00000000-0005-0000-0000-0000A6B90000}"/>
    <cellStyle name="Normal 4 3 2 2 2 2 4" xfId="47527" xr:uid="{00000000-0005-0000-0000-0000A7B90000}"/>
    <cellStyle name="Normal 4 3 2 2 2 3" xfId="47528" xr:uid="{00000000-0005-0000-0000-0000A8B90000}"/>
    <cellStyle name="Normal 4 3 2 2 2 3 2" xfId="47529" xr:uid="{00000000-0005-0000-0000-0000A9B90000}"/>
    <cellStyle name="Normal 4 3 2 2 2 3 2 2" xfId="47530" xr:uid="{00000000-0005-0000-0000-0000AAB90000}"/>
    <cellStyle name="Normal 4 3 2 2 2 3 3" xfId="47531" xr:uid="{00000000-0005-0000-0000-0000ABB90000}"/>
    <cellStyle name="Normal 4 3 2 2 2 3 4" xfId="47532" xr:uid="{00000000-0005-0000-0000-0000ACB90000}"/>
    <cellStyle name="Normal 4 3 2 2 2 4" xfId="47533" xr:uid="{00000000-0005-0000-0000-0000ADB90000}"/>
    <cellStyle name="Normal 4 3 2 2 2 4 2" xfId="47534" xr:uid="{00000000-0005-0000-0000-0000AEB90000}"/>
    <cellStyle name="Normal 4 3 2 2 2 5" xfId="47535" xr:uid="{00000000-0005-0000-0000-0000AFB90000}"/>
    <cellStyle name="Normal 4 3 2 2 2 6" xfId="47536" xr:uid="{00000000-0005-0000-0000-0000B0B90000}"/>
    <cellStyle name="Normal 4 3 2 2 3" xfId="47537" xr:uid="{00000000-0005-0000-0000-0000B1B90000}"/>
    <cellStyle name="Normal 4 3 2 2 3 2" xfId="47538" xr:uid="{00000000-0005-0000-0000-0000B2B90000}"/>
    <cellStyle name="Normal 4 3 2 2 3 2 2" xfId="47539" xr:uid="{00000000-0005-0000-0000-0000B3B90000}"/>
    <cellStyle name="Normal 4 3 2 2 3 3" xfId="47540" xr:uid="{00000000-0005-0000-0000-0000B4B90000}"/>
    <cellStyle name="Normal 4 3 2 2 3 4" xfId="47541" xr:uid="{00000000-0005-0000-0000-0000B5B90000}"/>
    <cellStyle name="Normal 4 3 2 2 4" xfId="47542" xr:uid="{00000000-0005-0000-0000-0000B6B90000}"/>
    <cellStyle name="Normal 4 3 2 2 4 2" xfId="47543" xr:uid="{00000000-0005-0000-0000-0000B7B90000}"/>
    <cellStyle name="Normal 4 3 2 2 4 2 2" xfId="47544" xr:uid="{00000000-0005-0000-0000-0000B8B90000}"/>
    <cellStyle name="Normal 4 3 2 2 4 3" xfId="47545" xr:uid="{00000000-0005-0000-0000-0000B9B90000}"/>
    <cellStyle name="Normal 4 3 2 2 4 4" xfId="47546" xr:uid="{00000000-0005-0000-0000-0000BAB90000}"/>
    <cellStyle name="Normal 4 3 2 2 5" xfId="47547" xr:uid="{00000000-0005-0000-0000-0000BBB90000}"/>
    <cellStyle name="Normal 4 3 2 2 5 2" xfId="47548" xr:uid="{00000000-0005-0000-0000-0000BCB90000}"/>
    <cellStyle name="Normal 4 3 2 2 6" xfId="47549" xr:uid="{00000000-0005-0000-0000-0000BDB90000}"/>
    <cellStyle name="Normal 4 3 2 2 7" xfId="47550" xr:uid="{00000000-0005-0000-0000-0000BEB90000}"/>
    <cellStyle name="Normal 4 3 2 2 8" xfId="47551" xr:uid="{00000000-0005-0000-0000-0000BFB90000}"/>
    <cellStyle name="Normal 4 3 2 3" xfId="47552" xr:uid="{00000000-0005-0000-0000-0000C0B90000}"/>
    <cellStyle name="Normal 4 3 2 3 2" xfId="47553" xr:uid="{00000000-0005-0000-0000-0000C1B90000}"/>
    <cellStyle name="Normal 4 3 2 3 2 2" xfId="47554" xr:uid="{00000000-0005-0000-0000-0000C2B90000}"/>
    <cellStyle name="Normal 4 3 2 3 2 2 2" xfId="47555" xr:uid="{00000000-0005-0000-0000-0000C3B90000}"/>
    <cellStyle name="Normal 4 3 2 3 2 3" xfId="47556" xr:uid="{00000000-0005-0000-0000-0000C4B90000}"/>
    <cellStyle name="Normal 4 3 2 3 2 4" xfId="47557" xr:uid="{00000000-0005-0000-0000-0000C5B90000}"/>
    <cellStyle name="Normal 4 3 2 3 3" xfId="47558" xr:uid="{00000000-0005-0000-0000-0000C6B90000}"/>
    <cellStyle name="Normal 4 3 2 3 3 2" xfId="47559" xr:uid="{00000000-0005-0000-0000-0000C7B90000}"/>
    <cellStyle name="Normal 4 3 2 3 3 2 2" xfId="47560" xr:uid="{00000000-0005-0000-0000-0000C8B90000}"/>
    <cellStyle name="Normal 4 3 2 3 3 3" xfId="47561" xr:uid="{00000000-0005-0000-0000-0000C9B90000}"/>
    <cellStyle name="Normal 4 3 2 3 3 4" xfId="47562" xr:uid="{00000000-0005-0000-0000-0000CAB90000}"/>
    <cellStyle name="Normal 4 3 2 3 4" xfId="47563" xr:uid="{00000000-0005-0000-0000-0000CBB90000}"/>
    <cellStyle name="Normal 4 3 2 3 4 2" xfId="47564" xr:uid="{00000000-0005-0000-0000-0000CCB90000}"/>
    <cellStyle name="Normal 4 3 2 3 5" xfId="47565" xr:uid="{00000000-0005-0000-0000-0000CDB90000}"/>
    <cellStyle name="Normal 4 3 2 3 6" xfId="47566" xr:uid="{00000000-0005-0000-0000-0000CEB90000}"/>
    <cellStyle name="Normal 4 3 2 3 7" xfId="47567" xr:uid="{00000000-0005-0000-0000-0000CFB90000}"/>
    <cellStyle name="Normal 4 3 2 4" xfId="47568" xr:uid="{00000000-0005-0000-0000-0000D0B90000}"/>
    <cellStyle name="Normal 4 3 2 4 2" xfId="47569" xr:uid="{00000000-0005-0000-0000-0000D1B90000}"/>
    <cellStyle name="Normal 4 3 2 4 2 2" xfId="47570" xr:uid="{00000000-0005-0000-0000-0000D2B90000}"/>
    <cellStyle name="Normal 4 3 2 4 2 2 2" xfId="47571" xr:uid="{00000000-0005-0000-0000-0000D3B90000}"/>
    <cellStyle name="Normal 4 3 2 4 2 3" xfId="47572" xr:uid="{00000000-0005-0000-0000-0000D4B90000}"/>
    <cellStyle name="Normal 4 3 2 4 2 4" xfId="47573" xr:uid="{00000000-0005-0000-0000-0000D5B90000}"/>
    <cellStyle name="Normal 4 3 2 4 3" xfId="47574" xr:uid="{00000000-0005-0000-0000-0000D6B90000}"/>
    <cellStyle name="Normal 4 3 2 4 3 2" xfId="47575" xr:uid="{00000000-0005-0000-0000-0000D7B90000}"/>
    <cellStyle name="Normal 4 3 2 4 3 2 2" xfId="47576" xr:uid="{00000000-0005-0000-0000-0000D8B90000}"/>
    <cellStyle name="Normal 4 3 2 4 3 3" xfId="47577" xr:uid="{00000000-0005-0000-0000-0000D9B90000}"/>
    <cellStyle name="Normal 4 3 2 4 3 4" xfId="47578" xr:uid="{00000000-0005-0000-0000-0000DAB90000}"/>
    <cellStyle name="Normal 4 3 2 4 4" xfId="47579" xr:uid="{00000000-0005-0000-0000-0000DBB90000}"/>
    <cellStyle name="Normal 4 3 2 4 4 2" xfId="47580" xr:uid="{00000000-0005-0000-0000-0000DCB90000}"/>
    <cellStyle name="Normal 4 3 2 4 5" xfId="47581" xr:uid="{00000000-0005-0000-0000-0000DDB90000}"/>
    <cellStyle name="Normal 4 3 2 4 6" xfId="47582" xr:uid="{00000000-0005-0000-0000-0000DEB90000}"/>
    <cellStyle name="Normal 4 3 2 4 7" xfId="47583" xr:uid="{00000000-0005-0000-0000-0000DFB90000}"/>
    <cellStyle name="Normal 4 3 2 5" xfId="47584" xr:uid="{00000000-0005-0000-0000-0000E0B90000}"/>
    <cellStyle name="Normal 4 3 2 5 2" xfId="47585" xr:uid="{00000000-0005-0000-0000-0000E1B90000}"/>
    <cellStyle name="Normal 4 3 2 5 2 2" xfId="47586" xr:uid="{00000000-0005-0000-0000-0000E2B90000}"/>
    <cellStyle name="Normal 4 3 2 5 2 2 2" xfId="47587" xr:uid="{00000000-0005-0000-0000-0000E3B90000}"/>
    <cellStyle name="Normal 4 3 2 5 2 3" xfId="47588" xr:uid="{00000000-0005-0000-0000-0000E4B90000}"/>
    <cellStyle name="Normal 4 3 2 5 2 4" xfId="47589" xr:uid="{00000000-0005-0000-0000-0000E5B90000}"/>
    <cellStyle name="Normal 4 3 2 5 3" xfId="47590" xr:uid="{00000000-0005-0000-0000-0000E6B90000}"/>
    <cellStyle name="Normal 4 3 2 5 3 2" xfId="47591" xr:uid="{00000000-0005-0000-0000-0000E7B90000}"/>
    <cellStyle name="Normal 4 3 2 5 3 2 2" xfId="47592" xr:uid="{00000000-0005-0000-0000-0000E8B90000}"/>
    <cellStyle name="Normal 4 3 2 5 3 3" xfId="47593" xr:uid="{00000000-0005-0000-0000-0000E9B90000}"/>
    <cellStyle name="Normal 4 3 2 5 3 4" xfId="47594" xr:uid="{00000000-0005-0000-0000-0000EAB90000}"/>
    <cellStyle name="Normal 4 3 2 5 4" xfId="47595" xr:uid="{00000000-0005-0000-0000-0000EBB90000}"/>
    <cellStyle name="Normal 4 3 2 5 4 2" xfId="47596" xr:uid="{00000000-0005-0000-0000-0000ECB90000}"/>
    <cellStyle name="Normal 4 3 2 5 5" xfId="47597" xr:uid="{00000000-0005-0000-0000-0000EDB90000}"/>
    <cellStyle name="Normal 4 3 2 5 6" xfId="47598" xr:uid="{00000000-0005-0000-0000-0000EEB90000}"/>
    <cellStyle name="Normal 4 3 2 6" xfId="47599" xr:uid="{00000000-0005-0000-0000-0000EFB90000}"/>
    <cellStyle name="Normal 4 3 2 6 2" xfId="47600" xr:uid="{00000000-0005-0000-0000-0000F0B90000}"/>
    <cellStyle name="Normal 4 3 2 6 2 2" xfId="47601" xr:uid="{00000000-0005-0000-0000-0000F1B90000}"/>
    <cellStyle name="Normal 4 3 2 6 2 2 2" xfId="47602" xr:uid="{00000000-0005-0000-0000-0000F2B90000}"/>
    <cellStyle name="Normal 4 3 2 6 2 3" xfId="47603" xr:uid="{00000000-0005-0000-0000-0000F3B90000}"/>
    <cellStyle name="Normal 4 3 2 6 2 4" xfId="47604" xr:uid="{00000000-0005-0000-0000-0000F4B90000}"/>
    <cellStyle name="Normal 4 3 2 6 3" xfId="47605" xr:uid="{00000000-0005-0000-0000-0000F5B90000}"/>
    <cellStyle name="Normal 4 3 2 6 3 2" xfId="47606" xr:uid="{00000000-0005-0000-0000-0000F6B90000}"/>
    <cellStyle name="Normal 4 3 2 6 3 2 2" xfId="47607" xr:uid="{00000000-0005-0000-0000-0000F7B90000}"/>
    <cellStyle name="Normal 4 3 2 6 3 3" xfId="47608" xr:uid="{00000000-0005-0000-0000-0000F8B90000}"/>
    <cellStyle name="Normal 4 3 2 6 3 4" xfId="47609" xr:uid="{00000000-0005-0000-0000-0000F9B90000}"/>
    <cellStyle name="Normal 4 3 2 6 4" xfId="47610" xr:uid="{00000000-0005-0000-0000-0000FAB90000}"/>
    <cellStyle name="Normal 4 3 2 6 4 2" xfId="47611" xr:uid="{00000000-0005-0000-0000-0000FBB90000}"/>
    <cellStyle name="Normal 4 3 2 6 5" xfId="47612" xr:uid="{00000000-0005-0000-0000-0000FCB90000}"/>
    <cellStyle name="Normal 4 3 2 6 6" xfId="47613" xr:uid="{00000000-0005-0000-0000-0000FDB90000}"/>
    <cellStyle name="Normal 4 3 2 7" xfId="47614" xr:uid="{00000000-0005-0000-0000-0000FEB90000}"/>
    <cellStyle name="Normal 4 3 2 7 2" xfId="47615" xr:uid="{00000000-0005-0000-0000-0000FFB90000}"/>
    <cellStyle name="Normal 4 3 2 7 2 2" xfId="47616" xr:uid="{00000000-0005-0000-0000-000000BA0000}"/>
    <cellStyle name="Normal 4 3 2 7 3" xfId="47617" xr:uid="{00000000-0005-0000-0000-000001BA0000}"/>
    <cellStyle name="Normal 4 3 2 7 4" xfId="47618" xr:uid="{00000000-0005-0000-0000-000002BA0000}"/>
    <cellStyle name="Normal 4 3 2 8" xfId="47619" xr:uid="{00000000-0005-0000-0000-000003BA0000}"/>
    <cellStyle name="Normal 4 3 2 8 2" xfId="47620" xr:uid="{00000000-0005-0000-0000-000004BA0000}"/>
    <cellStyle name="Normal 4 3 2 8 2 2" xfId="47621" xr:uid="{00000000-0005-0000-0000-000005BA0000}"/>
    <cellStyle name="Normal 4 3 2 8 3" xfId="47622" xr:uid="{00000000-0005-0000-0000-000006BA0000}"/>
    <cellStyle name="Normal 4 3 2 8 4" xfId="47623" xr:uid="{00000000-0005-0000-0000-000007BA0000}"/>
    <cellStyle name="Normal 4 3 2 9" xfId="47624" xr:uid="{00000000-0005-0000-0000-000008BA0000}"/>
    <cellStyle name="Normal 4 3 2 9 2" xfId="47625" xr:uid="{00000000-0005-0000-0000-000009BA0000}"/>
    <cellStyle name="Normal 4 3 2_212990" xfId="47626" xr:uid="{00000000-0005-0000-0000-00000ABA0000}"/>
    <cellStyle name="Normal 4 3 3" xfId="47627" xr:uid="{00000000-0005-0000-0000-00000BBA0000}"/>
    <cellStyle name="Normal 4 3 3 2" xfId="47628" xr:uid="{00000000-0005-0000-0000-00000CBA0000}"/>
    <cellStyle name="Normal 4 3 3 2 2" xfId="47629" xr:uid="{00000000-0005-0000-0000-00000DBA0000}"/>
    <cellStyle name="Normal 4 3 3 2 2 2" xfId="47630" xr:uid="{00000000-0005-0000-0000-00000EBA0000}"/>
    <cellStyle name="Normal 4 3 3 2 2 2 2" xfId="47631" xr:uid="{00000000-0005-0000-0000-00000FBA0000}"/>
    <cellStyle name="Normal 4 3 3 2 2 3" xfId="47632" xr:uid="{00000000-0005-0000-0000-000010BA0000}"/>
    <cellStyle name="Normal 4 3 3 2 2 4" xfId="47633" xr:uid="{00000000-0005-0000-0000-000011BA0000}"/>
    <cellStyle name="Normal 4 3 3 2 3" xfId="47634" xr:uid="{00000000-0005-0000-0000-000012BA0000}"/>
    <cellStyle name="Normal 4 3 3 2 3 2" xfId="47635" xr:uid="{00000000-0005-0000-0000-000013BA0000}"/>
    <cellStyle name="Normal 4 3 3 2 3 2 2" xfId="47636" xr:uid="{00000000-0005-0000-0000-000014BA0000}"/>
    <cellStyle name="Normal 4 3 3 2 3 3" xfId="47637" xr:uid="{00000000-0005-0000-0000-000015BA0000}"/>
    <cellStyle name="Normal 4 3 3 2 3 4" xfId="47638" xr:uid="{00000000-0005-0000-0000-000016BA0000}"/>
    <cellStyle name="Normal 4 3 3 2 4" xfId="47639" xr:uid="{00000000-0005-0000-0000-000017BA0000}"/>
    <cellStyle name="Normal 4 3 3 2 4 2" xfId="47640" xr:uid="{00000000-0005-0000-0000-000018BA0000}"/>
    <cellStyle name="Normal 4 3 3 2 5" xfId="47641" xr:uid="{00000000-0005-0000-0000-000019BA0000}"/>
    <cellStyle name="Normal 4 3 3 2 6" xfId="47642" xr:uid="{00000000-0005-0000-0000-00001ABA0000}"/>
    <cellStyle name="Normal 4 3 3 3" xfId="47643" xr:uid="{00000000-0005-0000-0000-00001BBA0000}"/>
    <cellStyle name="Normal 4 3 3 3 2" xfId="47644" xr:uid="{00000000-0005-0000-0000-00001CBA0000}"/>
    <cellStyle name="Normal 4 3 3 3 2 2" xfId="47645" xr:uid="{00000000-0005-0000-0000-00001DBA0000}"/>
    <cellStyle name="Normal 4 3 3 3 3" xfId="47646" xr:uid="{00000000-0005-0000-0000-00001EBA0000}"/>
    <cellStyle name="Normal 4 3 3 3 4" xfId="47647" xr:uid="{00000000-0005-0000-0000-00001FBA0000}"/>
    <cellStyle name="Normal 4 3 3 4" xfId="47648" xr:uid="{00000000-0005-0000-0000-000020BA0000}"/>
    <cellStyle name="Normal 4 3 3 4 2" xfId="47649" xr:uid="{00000000-0005-0000-0000-000021BA0000}"/>
    <cellStyle name="Normal 4 3 3 4 2 2" xfId="47650" xr:uid="{00000000-0005-0000-0000-000022BA0000}"/>
    <cellStyle name="Normal 4 3 3 4 3" xfId="47651" xr:uid="{00000000-0005-0000-0000-000023BA0000}"/>
    <cellStyle name="Normal 4 3 3 4 4" xfId="47652" xr:uid="{00000000-0005-0000-0000-000024BA0000}"/>
    <cellStyle name="Normal 4 3 3 5" xfId="47653" xr:uid="{00000000-0005-0000-0000-000025BA0000}"/>
    <cellStyle name="Normal 4 3 3 5 2" xfId="47654" xr:uid="{00000000-0005-0000-0000-000026BA0000}"/>
    <cellStyle name="Normal 4 3 3 6" xfId="47655" xr:uid="{00000000-0005-0000-0000-000027BA0000}"/>
    <cellStyle name="Normal 4 3 3 7" xfId="47656" xr:uid="{00000000-0005-0000-0000-000028BA0000}"/>
    <cellStyle name="Normal 4 3 3 8" xfId="47657" xr:uid="{00000000-0005-0000-0000-000029BA0000}"/>
    <cellStyle name="Normal 4 3 4" xfId="47658" xr:uid="{00000000-0005-0000-0000-00002ABA0000}"/>
    <cellStyle name="Normal 4 3 4 2" xfId="47659" xr:uid="{00000000-0005-0000-0000-00002BBA0000}"/>
    <cellStyle name="Normal 4 3 4 2 2" xfId="47660" xr:uid="{00000000-0005-0000-0000-00002CBA0000}"/>
    <cellStyle name="Normal 4 3 4 2 2 2" xfId="47661" xr:uid="{00000000-0005-0000-0000-00002DBA0000}"/>
    <cellStyle name="Normal 4 3 4 2 2 2 2" xfId="47662" xr:uid="{00000000-0005-0000-0000-00002EBA0000}"/>
    <cellStyle name="Normal 4 3 4 2 2 3" xfId="47663" xr:uid="{00000000-0005-0000-0000-00002FBA0000}"/>
    <cellStyle name="Normal 4 3 4 2 2 4" xfId="47664" xr:uid="{00000000-0005-0000-0000-000030BA0000}"/>
    <cellStyle name="Normal 4 3 4 2 3" xfId="47665" xr:uid="{00000000-0005-0000-0000-000031BA0000}"/>
    <cellStyle name="Normal 4 3 4 2 3 2" xfId="47666" xr:uid="{00000000-0005-0000-0000-000032BA0000}"/>
    <cellStyle name="Normal 4 3 4 2 3 2 2" xfId="47667" xr:uid="{00000000-0005-0000-0000-000033BA0000}"/>
    <cellStyle name="Normal 4 3 4 2 3 3" xfId="47668" xr:uid="{00000000-0005-0000-0000-000034BA0000}"/>
    <cellStyle name="Normal 4 3 4 2 3 4" xfId="47669" xr:uid="{00000000-0005-0000-0000-000035BA0000}"/>
    <cellStyle name="Normal 4 3 4 2 4" xfId="47670" xr:uid="{00000000-0005-0000-0000-000036BA0000}"/>
    <cellStyle name="Normal 4 3 4 2 4 2" xfId="47671" xr:uid="{00000000-0005-0000-0000-000037BA0000}"/>
    <cellStyle name="Normal 4 3 4 2 5" xfId="47672" xr:uid="{00000000-0005-0000-0000-000038BA0000}"/>
    <cellStyle name="Normal 4 3 4 2 6" xfId="47673" xr:uid="{00000000-0005-0000-0000-000039BA0000}"/>
    <cellStyle name="Normal 4 3 4 3" xfId="47674" xr:uid="{00000000-0005-0000-0000-00003ABA0000}"/>
    <cellStyle name="Normal 4 3 4 4" xfId="47675" xr:uid="{00000000-0005-0000-0000-00003BBA0000}"/>
    <cellStyle name="Normal 4 3 5" xfId="47676" xr:uid="{00000000-0005-0000-0000-00003CBA0000}"/>
    <cellStyle name="Normal 4 3 5 2" xfId="47677" xr:uid="{00000000-0005-0000-0000-00003DBA0000}"/>
    <cellStyle name="Normal 4 3 5 2 2" xfId="47678" xr:uid="{00000000-0005-0000-0000-00003EBA0000}"/>
    <cellStyle name="Normal 4 3 5 2 2 2" xfId="47679" xr:uid="{00000000-0005-0000-0000-00003FBA0000}"/>
    <cellStyle name="Normal 4 3 5 2 3" xfId="47680" xr:uid="{00000000-0005-0000-0000-000040BA0000}"/>
    <cellStyle name="Normal 4 3 5 2 4" xfId="47681" xr:uid="{00000000-0005-0000-0000-000041BA0000}"/>
    <cellStyle name="Normal 4 3 5 3" xfId="47682" xr:uid="{00000000-0005-0000-0000-000042BA0000}"/>
    <cellStyle name="Normal 4 3 5 3 2" xfId="47683" xr:uid="{00000000-0005-0000-0000-000043BA0000}"/>
    <cellStyle name="Normal 4 3 5 3 2 2" xfId="47684" xr:uid="{00000000-0005-0000-0000-000044BA0000}"/>
    <cellStyle name="Normal 4 3 5 3 3" xfId="47685" xr:uid="{00000000-0005-0000-0000-000045BA0000}"/>
    <cellStyle name="Normal 4 3 5 3 4" xfId="47686" xr:uid="{00000000-0005-0000-0000-000046BA0000}"/>
    <cellStyle name="Normal 4 3 5 4" xfId="47687" xr:uid="{00000000-0005-0000-0000-000047BA0000}"/>
    <cellStyle name="Normal 4 3 5 4 2" xfId="47688" xr:uid="{00000000-0005-0000-0000-000048BA0000}"/>
    <cellStyle name="Normal 4 3 5 5" xfId="47689" xr:uid="{00000000-0005-0000-0000-000049BA0000}"/>
    <cellStyle name="Normal 4 3 5 6" xfId="47690" xr:uid="{00000000-0005-0000-0000-00004ABA0000}"/>
    <cellStyle name="Normal 4 3 5 7" xfId="47691" xr:uid="{00000000-0005-0000-0000-00004BBA0000}"/>
    <cellStyle name="Normal 4 3 6" xfId="47692" xr:uid="{00000000-0005-0000-0000-00004CBA0000}"/>
    <cellStyle name="Normal 4 3 6 2" xfId="47693" xr:uid="{00000000-0005-0000-0000-00004DBA0000}"/>
    <cellStyle name="Normal 4 3 6 2 2" xfId="47694" xr:uid="{00000000-0005-0000-0000-00004EBA0000}"/>
    <cellStyle name="Normal 4 3 6 2 2 2" xfId="47695" xr:uid="{00000000-0005-0000-0000-00004FBA0000}"/>
    <cellStyle name="Normal 4 3 6 2 3" xfId="47696" xr:uid="{00000000-0005-0000-0000-000050BA0000}"/>
    <cellStyle name="Normal 4 3 6 2 4" xfId="47697" xr:uid="{00000000-0005-0000-0000-000051BA0000}"/>
    <cellStyle name="Normal 4 3 6 3" xfId="47698" xr:uid="{00000000-0005-0000-0000-000052BA0000}"/>
    <cellStyle name="Normal 4 3 6 3 2" xfId="47699" xr:uid="{00000000-0005-0000-0000-000053BA0000}"/>
    <cellStyle name="Normal 4 3 6 3 2 2" xfId="47700" xr:uid="{00000000-0005-0000-0000-000054BA0000}"/>
    <cellStyle name="Normal 4 3 6 3 3" xfId="47701" xr:uid="{00000000-0005-0000-0000-000055BA0000}"/>
    <cellStyle name="Normal 4 3 6 3 4" xfId="47702" xr:uid="{00000000-0005-0000-0000-000056BA0000}"/>
    <cellStyle name="Normal 4 3 6 4" xfId="47703" xr:uid="{00000000-0005-0000-0000-000057BA0000}"/>
    <cellStyle name="Normal 4 3 6 4 2" xfId="47704" xr:uid="{00000000-0005-0000-0000-000058BA0000}"/>
    <cellStyle name="Normal 4 3 6 5" xfId="47705" xr:uid="{00000000-0005-0000-0000-000059BA0000}"/>
    <cellStyle name="Normal 4 3 6 6" xfId="47706" xr:uid="{00000000-0005-0000-0000-00005ABA0000}"/>
    <cellStyle name="Normal 4 3 6 7" xfId="47707" xr:uid="{00000000-0005-0000-0000-00005BBA0000}"/>
    <cellStyle name="Normal 4 3 7" xfId="47708" xr:uid="{00000000-0005-0000-0000-00005CBA0000}"/>
    <cellStyle name="Normal 4 3 7 2" xfId="47709" xr:uid="{00000000-0005-0000-0000-00005DBA0000}"/>
    <cellStyle name="Normal 4 3 7 2 2" xfId="47710" xr:uid="{00000000-0005-0000-0000-00005EBA0000}"/>
    <cellStyle name="Normal 4 3 7 2 2 2" xfId="47711" xr:uid="{00000000-0005-0000-0000-00005FBA0000}"/>
    <cellStyle name="Normal 4 3 7 2 3" xfId="47712" xr:uid="{00000000-0005-0000-0000-000060BA0000}"/>
    <cellStyle name="Normal 4 3 7 2 4" xfId="47713" xr:uid="{00000000-0005-0000-0000-000061BA0000}"/>
    <cellStyle name="Normal 4 3 7 3" xfId="47714" xr:uid="{00000000-0005-0000-0000-000062BA0000}"/>
    <cellStyle name="Normal 4 3 7 3 2" xfId="47715" xr:uid="{00000000-0005-0000-0000-000063BA0000}"/>
    <cellStyle name="Normal 4 3 7 3 2 2" xfId="47716" xr:uid="{00000000-0005-0000-0000-000064BA0000}"/>
    <cellStyle name="Normal 4 3 7 3 3" xfId="47717" xr:uid="{00000000-0005-0000-0000-000065BA0000}"/>
    <cellStyle name="Normal 4 3 7 3 4" xfId="47718" xr:uid="{00000000-0005-0000-0000-000066BA0000}"/>
    <cellStyle name="Normal 4 3 7 4" xfId="47719" xr:uid="{00000000-0005-0000-0000-000067BA0000}"/>
    <cellStyle name="Normal 4 3 7 4 2" xfId="47720" xr:uid="{00000000-0005-0000-0000-000068BA0000}"/>
    <cellStyle name="Normal 4 3 7 5" xfId="47721" xr:uid="{00000000-0005-0000-0000-000069BA0000}"/>
    <cellStyle name="Normal 4 3 7 6" xfId="47722" xr:uid="{00000000-0005-0000-0000-00006ABA0000}"/>
    <cellStyle name="Normal 4 3 8" xfId="47723" xr:uid="{00000000-0005-0000-0000-00006BBA0000}"/>
    <cellStyle name="Normal 4 3 8 2" xfId="47724" xr:uid="{00000000-0005-0000-0000-00006CBA0000}"/>
    <cellStyle name="Normal 4 3 8 2 2" xfId="47725" xr:uid="{00000000-0005-0000-0000-00006DBA0000}"/>
    <cellStyle name="Normal 4 3 8 3" xfId="47726" xr:uid="{00000000-0005-0000-0000-00006EBA0000}"/>
    <cellStyle name="Normal 4 3 8 4" xfId="47727" xr:uid="{00000000-0005-0000-0000-00006FBA0000}"/>
    <cellStyle name="Normal 4 3 9" xfId="47728" xr:uid="{00000000-0005-0000-0000-000070BA0000}"/>
    <cellStyle name="Normal 4 3 9 2" xfId="47729" xr:uid="{00000000-0005-0000-0000-000071BA0000}"/>
    <cellStyle name="Normal 4 3 9 2 2" xfId="47730" xr:uid="{00000000-0005-0000-0000-000072BA0000}"/>
    <cellStyle name="Normal 4 3 9 3" xfId="47731" xr:uid="{00000000-0005-0000-0000-000073BA0000}"/>
    <cellStyle name="Normal 4 3 9 4" xfId="47732" xr:uid="{00000000-0005-0000-0000-000074BA0000}"/>
    <cellStyle name="Normal 4 3_8760 to TOD Calc_Template" xfId="47733" xr:uid="{00000000-0005-0000-0000-000075BA0000}"/>
    <cellStyle name="Normal 4 30" xfId="47734" xr:uid="{00000000-0005-0000-0000-000076BA0000}"/>
    <cellStyle name="Normal 4 30 2" xfId="47735" xr:uid="{00000000-0005-0000-0000-000077BA0000}"/>
    <cellStyle name="Normal 4 30 2 2" xfId="47736" xr:uid="{00000000-0005-0000-0000-000078BA0000}"/>
    <cellStyle name="Normal 4 30 2 2 2" xfId="47737" xr:uid="{00000000-0005-0000-0000-000079BA0000}"/>
    <cellStyle name="Normal 4 30 2 2 2 2" xfId="47738" xr:uid="{00000000-0005-0000-0000-00007ABA0000}"/>
    <cellStyle name="Normal 4 30 2 2 3" xfId="47739" xr:uid="{00000000-0005-0000-0000-00007BBA0000}"/>
    <cellStyle name="Normal 4 30 2 2 4" xfId="47740" xr:uid="{00000000-0005-0000-0000-00007CBA0000}"/>
    <cellStyle name="Normal 4 30 2 3" xfId="47741" xr:uid="{00000000-0005-0000-0000-00007DBA0000}"/>
    <cellStyle name="Normal 4 30 2 3 2" xfId="47742" xr:uid="{00000000-0005-0000-0000-00007EBA0000}"/>
    <cellStyle name="Normal 4 30 2 3 2 2" xfId="47743" xr:uid="{00000000-0005-0000-0000-00007FBA0000}"/>
    <cellStyle name="Normal 4 30 2 3 3" xfId="47744" xr:uid="{00000000-0005-0000-0000-000080BA0000}"/>
    <cellStyle name="Normal 4 30 2 3 4" xfId="47745" xr:uid="{00000000-0005-0000-0000-000081BA0000}"/>
    <cellStyle name="Normal 4 30 2 4" xfId="47746" xr:uid="{00000000-0005-0000-0000-000082BA0000}"/>
    <cellStyle name="Normal 4 30 2 4 2" xfId="47747" xr:uid="{00000000-0005-0000-0000-000083BA0000}"/>
    <cellStyle name="Normal 4 30 2 5" xfId="47748" xr:uid="{00000000-0005-0000-0000-000084BA0000}"/>
    <cellStyle name="Normal 4 30 2 6" xfId="47749" xr:uid="{00000000-0005-0000-0000-000085BA0000}"/>
    <cellStyle name="Normal 4 30 3" xfId="47750" xr:uid="{00000000-0005-0000-0000-000086BA0000}"/>
    <cellStyle name="Normal 4 30 3 2" xfId="47751" xr:uid="{00000000-0005-0000-0000-000087BA0000}"/>
    <cellStyle name="Normal 4 30 3 2 2" xfId="47752" xr:uid="{00000000-0005-0000-0000-000088BA0000}"/>
    <cellStyle name="Normal 4 30 3 3" xfId="47753" xr:uid="{00000000-0005-0000-0000-000089BA0000}"/>
    <cellStyle name="Normal 4 30 3 4" xfId="47754" xr:uid="{00000000-0005-0000-0000-00008ABA0000}"/>
    <cellStyle name="Normal 4 30 4" xfId="47755" xr:uid="{00000000-0005-0000-0000-00008BBA0000}"/>
    <cellStyle name="Normal 4 30 4 2" xfId="47756" xr:uid="{00000000-0005-0000-0000-00008CBA0000}"/>
    <cellStyle name="Normal 4 30 4 2 2" xfId="47757" xr:uid="{00000000-0005-0000-0000-00008DBA0000}"/>
    <cellStyle name="Normal 4 30 4 3" xfId="47758" xr:uid="{00000000-0005-0000-0000-00008EBA0000}"/>
    <cellStyle name="Normal 4 30 4 4" xfId="47759" xr:uid="{00000000-0005-0000-0000-00008FBA0000}"/>
    <cellStyle name="Normal 4 30 5" xfId="47760" xr:uid="{00000000-0005-0000-0000-000090BA0000}"/>
    <cellStyle name="Normal 4 30 5 2" xfId="47761" xr:uid="{00000000-0005-0000-0000-000091BA0000}"/>
    <cellStyle name="Normal 4 30 6" xfId="47762" xr:uid="{00000000-0005-0000-0000-000092BA0000}"/>
    <cellStyle name="Normal 4 30 7" xfId="47763" xr:uid="{00000000-0005-0000-0000-000093BA0000}"/>
    <cellStyle name="Normal 4 31" xfId="47764" xr:uid="{00000000-0005-0000-0000-000094BA0000}"/>
    <cellStyle name="Normal 4 31 2" xfId="47765" xr:uid="{00000000-0005-0000-0000-000095BA0000}"/>
    <cellStyle name="Normal 4 31 2 2" xfId="47766" xr:uid="{00000000-0005-0000-0000-000096BA0000}"/>
    <cellStyle name="Normal 4 31 2 2 2" xfId="47767" xr:uid="{00000000-0005-0000-0000-000097BA0000}"/>
    <cellStyle name="Normal 4 31 2 2 2 2" xfId="47768" xr:uid="{00000000-0005-0000-0000-000098BA0000}"/>
    <cellStyle name="Normal 4 31 2 2 3" xfId="47769" xr:uid="{00000000-0005-0000-0000-000099BA0000}"/>
    <cellStyle name="Normal 4 31 2 2 4" xfId="47770" xr:uid="{00000000-0005-0000-0000-00009ABA0000}"/>
    <cellStyle name="Normal 4 31 2 3" xfId="47771" xr:uid="{00000000-0005-0000-0000-00009BBA0000}"/>
    <cellStyle name="Normal 4 31 2 3 2" xfId="47772" xr:uid="{00000000-0005-0000-0000-00009CBA0000}"/>
    <cellStyle name="Normal 4 31 2 3 2 2" xfId="47773" xr:uid="{00000000-0005-0000-0000-00009DBA0000}"/>
    <cellStyle name="Normal 4 31 2 3 3" xfId="47774" xr:uid="{00000000-0005-0000-0000-00009EBA0000}"/>
    <cellStyle name="Normal 4 31 2 3 4" xfId="47775" xr:uid="{00000000-0005-0000-0000-00009FBA0000}"/>
    <cellStyle name="Normal 4 31 2 4" xfId="47776" xr:uid="{00000000-0005-0000-0000-0000A0BA0000}"/>
    <cellStyle name="Normal 4 31 2 4 2" xfId="47777" xr:uid="{00000000-0005-0000-0000-0000A1BA0000}"/>
    <cellStyle name="Normal 4 31 2 5" xfId="47778" xr:uid="{00000000-0005-0000-0000-0000A2BA0000}"/>
    <cellStyle name="Normal 4 31 2 6" xfId="47779" xr:uid="{00000000-0005-0000-0000-0000A3BA0000}"/>
    <cellStyle name="Normal 4 31 3" xfId="47780" xr:uid="{00000000-0005-0000-0000-0000A4BA0000}"/>
    <cellStyle name="Normal 4 31 3 2" xfId="47781" xr:uid="{00000000-0005-0000-0000-0000A5BA0000}"/>
    <cellStyle name="Normal 4 31 3 2 2" xfId="47782" xr:uid="{00000000-0005-0000-0000-0000A6BA0000}"/>
    <cellStyle name="Normal 4 31 3 3" xfId="47783" xr:uid="{00000000-0005-0000-0000-0000A7BA0000}"/>
    <cellStyle name="Normal 4 31 3 4" xfId="47784" xr:uid="{00000000-0005-0000-0000-0000A8BA0000}"/>
    <cellStyle name="Normal 4 31 4" xfId="47785" xr:uid="{00000000-0005-0000-0000-0000A9BA0000}"/>
    <cellStyle name="Normal 4 31 4 2" xfId="47786" xr:uid="{00000000-0005-0000-0000-0000AABA0000}"/>
    <cellStyle name="Normal 4 31 4 2 2" xfId="47787" xr:uid="{00000000-0005-0000-0000-0000ABBA0000}"/>
    <cellStyle name="Normal 4 31 4 3" xfId="47788" xr:uid="{00000000-0005-0000-0000-0000ACBA0000}"/>
    <cellStyle name="Normal 4 31 4 4" xfId="47789" xr:uid="{00000000-0005-0000-0000-0000ADBA0000}"/>
    <cellStyle name="Normal 4 31 5" xfId="47790" xr:uid="{00000000-0005-0000-0000-0000AEBA0000}"/>
    <cellStyle name="Normal 4 31 5 2" xfId="47791" xr:uid="{00000000-0005-0000-0000-0000AFBA0000}"/>
    <cellStyle name="Normal 4 31 6" xfId="47792" xr:uid="{00000000-0005-0000-0000-0000B0BA0000}"/>
    <cellStyle name="Normal 4 31 7" xfId="47793" xr:uid="{00000000-0005-0000-0000-0000B1BA0000}"/>
    <cellStyle name="Normal 4 32" xfId="47794" xr:uid="{00000000-0005-0000-0000-0000B2BA0000}"/>
    <cellStyle name="Normal 4 32 2" xfId="47795" xr:uid="{00000000-0005-0000-0000-0000B3BA0000}"/>
    <cellStyle name="Normal 4 32 2 2" xfId="47796" xr:uid="{00000000-0005-0000-0000-0000B4BA0000}"/>
    <cellStyle name="Normal 4 32 2 2 2" xfId="47797" xr:uid="{00000000-0005-0000-0000-0000B5BA0000}"/>
    <cellStyle name="Normal 4 32 2 2 2 2" xfId="47798" xr:uid="{00000000-0005-0000-0000-0000B6BA0000}"/>
    <cellStyle name="Normal 4 32 2 2 3" xfId="47799" xr:uid="{00000000-0005-0000-0000-0000B7BA0000}"/>
    <cellStyle name="Normal 4 32 2 2 4" xfId="47800" xr:uid="{00000000-0005-0000-0000-0000B8BA0000}"/>
    <cellStyle name="Normal 4 32 2 3" xfId="47801" xr:uid="{00000000-0005-0000-0000-0000B9BA0000}"/>
    <cellStyle name="Normal 4 32 2 3 2" xfId="47802" xr:uid="{00000000-0005-0000-0000-0000BABA0000}"/>
    <cellStyle name="Normal 4 32 2 3 2 2" xfId="47803" xr:uid="{00000000-0005-0000-0000-0000BBBA0000}"/>
    <cellStyle name="Normal 4 32 2 3 3" xfId="47804" xr:uid="{00000000-0005-0000-0000-0000BCBA0000}"/>
    <cellStyle name="Normal 4 32 2 3 4" xfId="47805" xr:uid="{00000000-0005-0000-0000-0000BDBA0000}"/>
    <cellStyle name="Normal 4 32 2 4" xfId="47806" xr:uid="{00000000-0005-0000-0000-0000BEBA0000}"/>
    <cellStyle name="Normal 4 32 2 4 2" xfId="47807" xr:uid="{00000000-0005-0000-0000-0000BFBA0000}"/>
    <cellStyle name="Normal 4 32 2 5" xfId="47808" xr:uid="{00000000-0005-0000-0000-0000C0BA0000}"/>
    <cellStyle name="Normal 4 32 2 6" xfId="47809" xr:uid="{00000000-0005-0000-0000-0000C1BA0000}"/>
    <cellStyle name="Normal 4 32 3" xfId="47810" xr:uid="{00000000-0005-0000-0000-0000C2BA0000}"/>
    <cellStyle name="Normal 4 32 3 2" xfId="47811" xr:uid="{00000000-0005-0000-0000-0000C3BA0000}"/>
    <cellStyle name="Normal 4 32 3 2 2" xfId="47812" xr:uid="{00000000-0005-0000-0000-0000C4BA0000}"/>
    <cellStyle name="Normal 4 32 3 3" xfId="47813" xr:uid="{00000000-0005-0000-0000-0000C5BA0000}"/>
    <cellStyle name="Normal 4 32 3 4" xfId="47814" xr:uid="{00000000-0005-0000-0000-0000C6BA0000}"/>
    <cellStyle name="Normal 4 32 4" xfId="47815" xr:uid="{00000000-0005-0000-0000-0000C7BA0000}"/>
    <cellStyle name="Normal 4 32 4 2" xfId="47816" xr:uid="{00000000-0005-0000-0000-0000C8BA0000}"/>
    <cellStyle name="Normal 4 32 4 2 2" xfId="47817" xr:uid="{00000000-0005-0000-0000-0000C9BA0000}"/>
    <cellStyle name="Normal 4 32 4 3" xfId="47818" xr:uid="{00000000-0005-0000-0000-0000CABA0000}"/>
    <cellStyle name="Normal 4 32 4 4" xfId="47819" xr:uid="{00000000-0005-0000-0000-0000CBBA0000}"/>
    <cellStyle name="Normal 4 32 5" xfId="47820" xr:uid="{00000000-0005-0000-0000-0000CCBA0000}"/>
    <cellStyle name="Normal 4 32 5 2" xfId="47821" xr:uid="{00000000-0005-0000-0000-0000CDBA0000}"/>
    <cellStyle name="Normal 4 32 6" xfId="47822" xr:uid="{00000000-0005-0000-0000-0000CEBA0000}"/>
    <cellStyle name="Normal 4 32 7" xfId="47823" xr:uid="{00000000-0005-0000-0000-0000CFBA0000}"/>
    <cellStyle name="Normal 4 33" xfId="47824" xr:uid="{00000000-0005-0000-0000-0000D0BA0000}"/>
    <cellStyle name="Normal 4 33 2" xfId="47825" xr:uid="{00000000-0005-0000-0000-0000D1BA0000}"/>
    <cellStyle name="Normal 4 33 2 2" xfId="47826" xr:uid="{00000000-0005-0000-0000-0000D2BA0000}"/>
    <cellStyle name="Normal 4 33 2 2 2" xfId="47827" xr:uid="{00000000-0005-0000-0000-0000D3BA0000}"/>
    <cellStyle name="Normal 4 33 2 2 2 2" xfId="47828" xr:uid="{00000000-0005-0000-0000-0000D4BA0000}"/>
    <cellStyle name="Normal 4 33 2 2 3" xfId="47829" xr:uid="{00000000-0005-0000-0000-0000D5BA0000}"/>
    <cellStyle name="Normal 4 33 2 2 4" xfId="47830" xr:uid="{00000000-0005-0000-0000-0000D6BA0000}"/>
    <cellStyle name="Normal 4 33 2 3" xfId="47831" xr:uid="{00000000-0005-0000-0000-0000D7BA0000}"/>
    <cellStyle name="Normal 4 33 2 3 2" xfId="47832" xr:uid="{00000000-0005-0000-0000-0000D8BA0000}"/>
    <cellStyle name="Normal 4 33 2 3 2 2" xfId="47833" xr:uid="{00000000-0005-0000-0000-0000D9BA0000}"/>
    <cellStyle name="Normal 4 33 2 3 3" xfId="47834" xr:uid="{00000000-0005-0000-0000-0000DABA0000}"/>
    <cellStyle name="Normal 4 33 2 3 4" xfId="47835" xr:uid="{00000000-0005-0000-0000-0000DBBA0000}"/>
    <cellStyle name="Normal 4 33 2 4" xfId="47836" xr:uid="{00000000-0005-0000-0000-0000DCBA0000}"/>
    <cellStyle name="Normal 4 33 2 4 2" xfId="47837" xr:uid="{00000000-0005-0000-0000-0000DDBA0000}"/>
    <cellStyle name="Normal 4 33 2 5" xfId="47838" xr:uid="{00000000-0005-0000-0000-0000DEBA0000}"/>
    <cellStyle name="Normal 4 33 2 6" xfId="47839" xr:uid="{00000000-0005-0000-0000-0000DFBA0000}"/>
    <cellStyle name="Normal 4 33 3" xfId="47840" xr:uid="{00000000-0005-0000-0000-0000E0BA0000}"/>
    <cellStyle name="Normal 4 33 3 2" xfId="47841" xr:uid="{00000000-0005-0000-0000-0000E1BA0000}"/>
    <cellStyle name="Normal 4 33 3 2 2" xfId="47842" xr:uid="{00000000-0005-0000-0000-0000E2BA0000}"/>
    <cellStyle name="Normal 4 33 3 3" xfId="47843" xr:uid="{00000000-0005-0000-0000-0000E3BA0000}"/>
    <cellStyle name="Normal 4 33 3 4" xfId="47844" xr:uid="{00000000-0005-0000-0000-0000E4BA0000}"/>
    <cellStyle name="Normal 4 33 4" xfId="47845" xr:uid="{00000000-0005-0000-0000-0000E5BA0000}"/>
    <cellStyle name="Normal 4 33 4 2" xfId="47846" xr:uid="{00000000-0005-0000-0000-0000E6BA0000}"/>
    <cellStyle name="Normal 4 33 4 2 2" xfId="47847" xr:uid="{00000000-0005-0000-0000-0000E7BA0000}"/>
    <cellStyle name="Normal 4 33 4 3" xfId="47848" xr:uid="{00000000-0005-0000-0000-0000E8BA0000}"/>
    <cellStyle name="Normal 4 33 4 4" xfId="47849" xr:uid="{00000000-0005-0000-0000-0000E9BA0000}"/>
    <cellStyle name="Normal 4 33 5" xfId="47850" xr:uid="{00000000-0005-0000-0000-0000EABA0000}"/>
    <cellStyle name="Normal 4 33 5 2" xfId="47851" xr:uid="{00000000-0005-0000-0000-0000EBBA0000}"/>
    <cellStyle name="Normal 4 33 6" xfId="47852" xr:uid="{00000000-0005-0000-0000-0000ECBA0000}"/>
    <cellStyle name="Normal 4 33 7" xfId="47853" xr:uid="{00000000-0005-0000-0000-0000EDBA0000}"/>
    <cellStyle name="Normal 4 34" xfId="47854" xr:uid="{00000000-0005-0000-0000-0000EEBA0000}"/>
    <cellStyle name="Normal 4 34 2" xfId="47855" xr:uid="{00000000-0005-0000-0000-0000EFBA0000}"/>
    <cellStyle name="Normal 4 34 2 2" xfId="47856" xr:uid="{00000000-0005-0000-0000-0000F0BA0000}"/>
    <cellStyle name="Normal 4 34 2 2 2" xfId="47857" xr:uid="{00000000-0005-0000-0000-0000F1BA0000}"/>
    <cellStyle name="Normal 4 34 2 2 2 2" xfId="47858" xr:uid="{00000000-0005-0000-0000-0000F2BA0000}"/>
    <cellStyle name="Normal 4 34 2 2 3" xfId="47859" xr:uid="{00000000-0005-0000-0000-0000F3BA0000}"/>
    <cellStyle name="Normal 4 34 2 2 4" xfId="47860" xr:uid="{00000000-0005-0000-0000-0000F4BA0000}"/>
    <cellStyle name="Normal 4 34 2 3" xfId="47861" xr:uid="{00000000-0005-0000-0000-0000F5BA0000}"/>
    <cellStyle name="Normal 4 34 2 3 2" xfId="47862" xr:uid="{00000000-0005-0000-0000-0000F6BA0000}"/>
    <cellStyle name="Normal 4 34 2 3 2 2" xfId="47863" xr:uid="{00000000-0005-0000-0000-0000F7BA0000}"/>
    <cellStyle name="Normal 4 34 2 3 3" xfId="47864" xr:uid="{00000000-0005-0000-0000-0000F8BA0000}"/>
    <cellStyle name="Normal 4 34 2 3 4" xfId="47865" xr:uid="{00000000-0005-0000-0000-0000F9BA0000}"/>
    <cellStyle name="Normal 4 34 2 4" xfId="47866" xr:uid="{00000000-0005-0000-0000-0000FABA0000}"/>
    <cellStyle name="Normal 4 34 2 4 2" xfId="47867" xr:uid="{00000000-0005-0000-0000-0000FBBA0000}"/>
    <cellStyle name="Normal 4 34 2 5" xfId="47868" xr:uid="{00000000-0005-0000-0000-0000FCBA0000}"/>
    <cellStyle name="Normal 4 34 2 6" xfId="47869" xr:uid="{00000000-0005-0000-0000-0000FDBA0000}"/>
    <cellStyle name="Normal 4 34 3" xfId="47870" xr:uid="{00000000-0005-0000-0000-0000FEBA0000}"/>
    <cellStyle name="Normal 4 34 3 2" xfId="47871" xr:uid="{00000000-0005-0000-0000-0000FFBA0000}"/>
    <cellStyle name="Normal 4 34 3 2 2" xfId="47872" xr:uid="{00000000-0005-0000-0000-000000BB0000}"/>
    <cellStyle name="Normal 4 34 3 3" xfId="47873" xr:uid="{00000000-0005-0000-0000-000001BB0000}"/>
    <cellStyle name="Normal 4 34 3 4" xfId="47874" xr:uid="{00000000-0005-0000-0000-000002BB0000}"/>
    <cellStyle name="Normal 4 34 4" xfId="47875" xr:uid="{00000000-0005-0000-0000-000003BB0000}"/>
    <cellStyle name="Normal 4 34 4 2" xfId="47876" xr:uid="{00000000-0005-0000-0000-000004BB0000}"/>
    <cellStyle name="Normal 4 34 4 2 2" xfId="47877" xr:uid="{00000000-0005-0000-0000-000005BB0000}"/>
    <cellStyle name="Normal 4 34 4 3" xfId="47878" xr:uid="{00000000-0005-0000-0000-000006BB0000}"/>
    <cellStyle name="Normal 4 34 4 4" xfId="47879" xr:uid="{00000000-0005-0000-0000-000007BB0000}"/>
    <cellStyle name="Normal 4 34 5" xfId="47880" xr:uid="{00000000-0005-0000-0000-000008BB0000}"/>
    <cellStyle name="Normal 4 34 5 2" xfId="47881" xr:uid="{00000000-0005-0000-0000-000009BB0000}"/>
    <cellStyle name="Normal 4 34 6" xfId="47882" xr:uid="{00000000-0005-0000-0000-00000ABB0000}"/>
    <cellStyle name="Normal 4 34 7" xfId="47883" xr:uid="{00000000-0005-0000-0000-00000BBB0000}"/>
    <cellStyle name="Normal 4 35" xfId="47884" xr:uid="{00000000-0005-0000-0000-00000CBB0000}"/>
    <cellStyle name="Normal 4 35 2" xfId="47885" xr:uid="{00000000-0005-0000-0000-00000DBB0000}"/>
    <cellStyle name="Normal 4 35 2 2" xfId="47886" xr:uid="{00000000-0005-0000-0000-00000EBB0000}"/>
    <cellStyle name="Normal 4 35 2 2 2" xfId="47887" xr:uid="{00000000-0005-0000-0000-00000FBB0000}"/>
    <cellStyle name="Normal 4 35 2 2 2 2" xfId="47888" xr:uid="{00000000-0005-0000-0000-000010BB0000}"/>
    <cellStyle name="Normal 4 35 2 2 3" xfId="47889" xr:uid="{00000000-0005-0000-0000-000011BB0000}"/>
    <cellStyle name="Normal 4 35 2 2 4" xfId="47890" xr:uid="{00000000-0005-0000-0000-000012BB0000}"/>
    <cellStyle name="Normal 4 35 2 3" xfId="47891" xr:uid="{00000000-0005-0000-0000-000013BB0000}"/>
    <cellStyle name="Normal 4 35 2 3 2" xfId="47892" xr:uid="{00000000-0005-0000-0000-000014BB0000}"/>
    <cellStyle name="Normal 4 35 2 3 2 2" xfId="47893" xr:uid="{00000000-0005-0000-0000-000015BB0000}"/>
    <cellStyle name="Normal 4 35 2 3 3" xfId="47894" xr:uid="{00000000-0005-0000-0000-000016BB0000}"/>
    <cellStyle name="Normal 4 35 2 3 4" xfId="47895" xr:uid="{00000000-0005-0000-0000-000017BB0000}"/>
    <cellStyle name="Normal 4 35 2 4" xfId="47896" xr:uid="{00000000-0005-0000-0000-000018BB0000}"/>
    <cellStyle name="Normal 4 35 2 4 2" xfId="47897" xr:uid="{00000000-0005-0000-0000-000019BB0000}"/>
    <cellStyle name="Normal 4 35 2 5" xfId="47898" xr:uid="{00000000-0005-0000-0000-00001ABB0000}"/>
    <cellStyle name="Normal 4 35 2 6" xfId="47899" xr:uid="{00000000-0005-0000-0000-00001BBB0000}"/>
    <cellStyle name="Normal 4 35 3" xfId="47900" xr:uid="{00000000-0005-0000-0000-00001CBB0000}"/>
    <cellStyle name="Normal 4 35 3 2" xfId="47901" xr:uid="{00000000-0005-0000-0000-00001DBB0000}"/>
    <cellStyle name="Normal 4 35 3 2 2" xfId="47902" xr:uid="{00000000-0005-0000-0000-00001EBB0000}"/>
    <cellStyle name="Normal 4 35 3 3" xfId="47903" xr:uid="{00000000-0005-0000-0000-00001FBB0000}"/>
    <cellStyle name="Normal 4 35 3 4" xfId="47904" xr:uid="{00000000-0005-0000-0000-000020BB0000}"/>
    <cellStyle name="Normal 4 35 4" xfId="47905" xr:uid="{00000000-0005-0000-0000-000021BB0000}"/>
    <cellStyle name="Normal 4 35 4 2" xfId="47906" xr:uid="{00000000-0005-0000-0000-000022BB0000}"/>
    <cellStyle name="Normal 4 35 4 2 2" xfId="47907" xr:uid="{00000000-0005-0000-0000-000023BB0000}"/>
    <cellStyle name="Normal 4 35 4 3" xfId="47908" xr:uid="{00000000-0005-0000-0000-000024BB0000}"/>
    <cellStyle name="Normal 4 35 4 4" xfId="47909" xr:uid="{00000000-0005-0000-0000-000025BB0000}"/>
    <cellStyle name="Normal 4 35 5" xfId="47910" xr:uid="{00000000-0005-0000-0000-000026BB0000}"/>
    <cellStyle name="Normal 4 35 5 2" xfId="47911" xr:uid="{00000000-0005-0000-0000-000027BB0000}"/>
    <cellStyle name="Normal 4 35 6" xfId="47912" xr:uid="{00000000-0005-0000-0000-000028BB0000}"/>
    <cellStyle name="Normal 4 35 7" xfId="47913" xr:uid="{00000000-0005-0000-0000-000029BB0000}"/>
    <cellStyle name="Normal 4 36" xfId="47914" xr:uid="{00000000-0005-0000-0000-00002ABB0000}"/>
    <cellStyle name="Normal 4 36 2" xfId="47915" xr:uid="{00000000-0005-0000-0000-00002BBB0000}"/>
    <cellStyle name="Normal 4 36 2 2" xfId="47916" xr:uid="{00000000-0005-0000-0000-00002CBB0000}"/>
    <cellStyle name="Normal 4 36 2 2 2" xfId="47917" xr:uid="{00000000-0005-0000-0000-00002DBB0000}"/>
    <cellStyle name="Normal 4 36 2 2 2 2" xfId="47918" xr:uid="{00000000-0005-0000-0000-00002EBB0000}"/>
    <cellStyle name="Normal 4 36 2 2 3" xfId="47919" xr:uid="{00000000-0005-0000-0000-00002FBB0000}"/>
    <cellStyle name="Normal 4 36 2 2 4" xfId="47920" xr:uid="{00000000-0005-0000-0000-000030BB0000}"/>
    <cellStyle name="Normal 4 36 2 3" xfId="47921" xr:uid="{00000000-0005-0000-0000-000031BB0000}"/>
    <cellStyle name="Normal 4 36 2 3 2" xfId="47922" xr:uid="{00000000-0005-0000-0000-000032BB0000}"/>
    <cellStyle name="Normal 4 36 2 3 2 2" xfId="47923" xr:uid="{00000000-0005-0000-0000-000033BB0000}"/>
    <cellStyle name="Normal 4 36 2 3 3" xfId="47924" xr:uid="{00000000-0005-0000-0000-000034BB0000}"/>
    <cellStyle name="Normal 4 36 2 3 4" xfId="47925" xr:uid="{00000000-0005-0000-0000-000035BB0000}"/>
    <cellStyle name="Normal 4 36 2 4" xfId="47926" xr:uid="{00000000-0005-0000-0000-000036BB0000}"/>
    <cellStyle name="Normal 4 36 2 4 2" xfId="47927" xr:uid="{00000000-0005-0000-0000-000037BB0000}"/>
    <cellStyle name="Normal 4 36 2 5" xfId="47928" xr:uid="{00000000-0005-0000-0000-000038BB0000}"/>
    <cellStyle name="Normal 4 36 2 6" xfId="47929" xr:uid="{00000000-0005-0000-0000-000039BB0000}"/>
    <cellStyle name="Normal 4 36 3" xfId="47930" xr:uid="{00000000-0005-0000-0000-00003ABB0000}"/>
    <cellStyle name="Normal 4 36 3 2" xfId="47931" xr:uid="{00000000-0005-0000-0000-00003BBB0000}"/>
    <cellStyle name="Normal 4 36 3 2 2" xfId="47932" xr:uid="{00000000-0005-0000-0000-00003CBB0000}"/>
    <cellStyle name="Normal 4 36 3 3" xfId="47933" xr:uid="{00000000-0005-0000-0000-00003DBB0000}"/>
    <cellStyle name="Normal 4 36 3 4" xfId="47934" xr:uid="{00000000-0005-0000-0000-00003EBB0000}"/>
    <cellStyle name="Normal 4 36 4" xfId="47935" xr:uid="{00000000-0005-0000-0000-00003FBB0000}"/>
    <cellStyle name="Normal 4 36 4 2" xfId="47936" xr:uid="{00000000-0005-0000-0000-000040BB0000}"/>
    <cellStyle name="Normal 4 36 4 2 2" xfId="47937" xr:uid="{00000000-0005-0000-0000-000041BB0000}"/>
    <cellStyle name="Normal 4 36 4 3" xfId="47938" xr:uid="{00000000-0005-0000-0000-000042BB0000}"/>
    <cellStyle name="Normal 4 36 4 4" xfId="47939" xr:uid="{00000000-0005-0000-0000-000043BB0000}"/>
    <cellStyle name="Normal 4 36 5" xfId="47940" xr:uid="{00000000-0005-0000-0000-000044BB0000}"/>
    <cellStyle name="Normal 4 36 5 2" xfId="47941" xr:uid="{00000000-0005-0000-0000-000045BB0000}"/>
    <cellStyle name="Normal 4 36 6" xfId="47942" xr:uid="{00000000-0005-0000-0000-000046BB0000}"/>
    <cellStyle name="Normal 4 36 7" xfId="47943" xr:uid="{00000000-0005-0000-0000-000047BB0000}"/>
    <cellStyle name="Normal 4 37" xfId="47944" xr:uid="{00000000-0005-0000-0000-000048BB0000}"/>
    <cellStyle name="Normal 4 38" xfId="47945" xr:uid="{00000000-0005-0000-0000-000049BB0000}"/>
    <cellStyle name="Normal 4 38 2" xfId="47946" xr:uid="{00000000-0005-0000-0000-00004ABB0000}"/>
    <cellStyle name="Normal 4 38 2 2" xfId="47947" xr:uid="{00000000-0005-0000-0000-00004BBB0000}"/>
    <cellStyle name="Normal 4 38 2 2 2" xfId="47948" xr:uid="{00000000-0005-0000-0000-00004CBB0000}"/>
    <cellStyle name="Normal 4 38 2 3" xfId="47949" xr:uid="{00000000-0005-0000-0000-00004DBB0000}"/>
    <cellStyle name="Normal 4 38 2 4" xfId="47950" xr:uid="{00000000-0005-0000-0000-00004EBB0000}"/>
    <cellStyle name="Normal 4 38 3" xfId="47951" xr:uid="{00000000-0005-0000-0000-00004FBB0000}"/>
    <cellStyle name="Normal 4 38 3 2" xfId="47952" xr:uid="{00000000-0005-0000-0000-000050BB0000}"/>
    <cellStyle name="Normal 4 38 3 2 2" xfId="47953" xr:uid="{00000000-0005-0000-0000-000051BB0000}"/>
    <cellStyle name="Normal 4 38 3 3" xfId="47954" xr:uid="{00000000-0005-0000-0000-000052BB0000}"/>
    <cellStyle name="Normal 4 38 3 4" xfId="47955" xr:uid="{00000000-0005-0000-0000-000053BB0000}"/>
    <cellStyle name="Normal 4 38 4" xfId="47956" xr:uid="{00000000-0005-0000-0000-000054BB0000}"/>
    <cellStyle name="Normal 4 38 4 2" xfId="47957" xr:uid="{00000000-0005-0000-0000-000055BB0000}"/>
    <cellStyle name="Normal 4 38 5" xfId="47958" xr:uid="{00000000-0005-0000-0000-000056BB0000}"/>
    <cellStyle name="Normal 4 38 6" xfId="47959" xr:uid="{00000000-0005-0000-0000-000057BB0000}"/>
    <cellStyle name="Normal 4 39" xfId="47960" xr:uid="{00000000-0005-0000-0000-000058BB0000}"/>
    <cellStyle name="Normal 4 4" xfId="47961" xr:uid="{00000000-0005-0000-0000-000059BB0000}"/>
    <cellStyle name="Normal 4 4 10" xfId="47962" xr:uid="{00000000-0005-0000-0000-00005ABB0000}"/>
    <cellStyle name="Normal 4 4 11" xfId="47963" xr:uid="{00000000-0005-0000-0000-00005BBB0000}"/>
    <cellStyle name="Normal 4 4 12" xfId="47964" xr:uid="{00000000-0005-0000-0000-00005CBB0000}"/>
    <cellStyle name="Normal 4 4 2" xfId="47965" xr:uid="{00000000-0005-0000-0000-00005DBB0000}"/>
    <cellStyle name="Normal 4 4 2 2" xfId="47966" xr:uid="{00000000-0005-0000-0000-00005EBB0000}"/>
    <cellStyle name="Normal 4 4 2 2 2" xfId="47967" xr:uid="{00000000-0005-0000-0000-00005FBB0000}"/>
    <cellStyle name="Normal 4 4 2 2 2 2" xfId="47968" xr:uid="{00000000-0005-0000-0000-000060BB0000}"/>
    <cellStyle name="Normal 4 4 2 2 2 2 2" xfId="47969" xr:uid="{00000000-0005-0000-0000-000061BB0000}"/>
    <cellStyle name="Normal 4 4 2 2 2 2 2 2" xfId="47970" xr:uid="{00000000-0005-0000-0000-000062BB0000}"/>
    <cellStyle name="Normal 4 4 2 2 2 2 3" xfId="47971" xr:uid="{00000000-0005-0000-0000-000063BB0000}"/>
    <cellStyle name="Normal 4 4 2 2 2 2 4" xfId="47972" xr:uid="{00000000-0005-0000-0000-000064BB0000}"/>
    <cellStyle name="Normal 4 4 2 2 2 3" xfId="47973" xr:uid="{00000000-0005-0000-0000-000065BB0000}"/>
    <cellStyle name="Normal 4 4 2 2 2 3 2" xfId="47974" xr:uid="{00000000-0005-0000-0000-000066BB0000}"/>
    <cellStyle name="Normal 4 4 2 2 2 3 2 2" xfId="47975" xr:uid="{00000000-0005-0000-0000-000067BB0000}"/>
    <cellStyle name="Normal 4 4 2 2 2 3 3" xfId="47976" xr:uid="{00000000-0005-0000-0000-000068BB0000}"/>
    <cellStyle name="Normal 4 4 2 2 2 3 4" xfId="47977" xr:uid="{00000000-0005-0000-0000-000069BB0000}"/>
    <cellStyle name="Normal 4 4 2 2 2 4" xfId="47978" xr:uid="{00000000-0005-0000-0000-00006ABB0000}"/>
    <cellStyle name="Normal 4 4 2 2 2 4 2" xfId="47979" xr:uid="{00000000-0005-0000-0000-00006BBB0000}"/>
    <cellStyle name="Normal 4 4 2 2 2 5" xfId="47980" xr:uid="{00000000-0005-0000-0000-00006CBB0000}"/>
    <cellStyle name="Normal 4 4 2 2 2 6" xfId="47981" xr:uid="{00000000-0005-0000-0000-00006DBB0000}"/>
    <cellStyle name="Normal 4 4 2 2 3" xfId="47982" xr:uid="{00000000-0005-0000-0000-00006EBB0000}"/>
    <cellStyle name="Normal 4 4 2 2 3 2" xfId="47983" xr:uid="{00000000-0005-0000-0000-00006FBB0000}"/>
    <cellStyle name="Normal 4 4 2 2 3 2 2" xfId="47984" xr:uid="{00000000-0005-0000-0000-000070BB0000}"/>
    <cellStyle name="Normal 4 4 2 2 3 3" xfId="47985" xr:uid="{00000000-0005-0000-0000-000071BB0000}"/>
    <cellStyle name="Normal 4 4 2 2 3 4" xfId="47986" xr:uid="{00000000-0005-0000-0000-000072BB0000}"/>
    <cellStyle name="Normal 4 4 2 2 4" xfId="47987" xr:uid="{00000000-0005-0000-0000-000073BB0000}"/>
    <cellStyle name="Normal 4 4 2 2 4 2" xfId="47988" xr:uid="{00000000-0005-0000-0000-000074BB0000}"/>
    <cellStyle name="Normal 4 4 2 2 4 2 2" xfId="47989" xr:uid="{00000000-0005-0000-0000-000075BB0000}"/>
    <cellStyle name="Normal 4 4 2 2 4 3" xfId="47990" xr:uid="{00000000-0005-0000-0000-000076BB0000}"/>
    <cellStyle name="Normal 4 4 2 2 4 4" xfId="47991" xr:uid="{00000000-0005-0000-0000-000077BB0000}"/>
    <cellStyle name="Normal 4 4 2 2 5" xfId="47992" xr:uid="{00000000-0005-0000-0000-000078BB0000}"/>
    <cellStyle name="Normal 4 4 2 2 5 2" xfId="47993" xr:uid="{00000000-0005-0000-0000-000079BB0000}"/>
    <cellStyle name="Normal 4 4 2 2 6" xfId="47994" xr:uid="{00000000-0005-0000-0000-00007ABB0000}"/>
    <cellStyle name="Normal 4 4 2 2 7" xfId="47995" xr:uid="{00000000-0005-0000-0000-00007BBB0000}"/>
    <cellStyle name="Normal 4 4 2 3" xfId="47996" xr:uid="{00000000-0005-0000-0000-00007CBB0000}"/>
    <cellStyle name="Normal 4 4 2 3 2" xfId="47997" xr:uid="{00000000-0005-0000-0000-00007DBB0000}"/>
    <cellStyle name="Normal 4 4 2 3 2 2" xfId="47998" xr:uid="{00000000-0005-0000-0000-00007EBB0000}"/>
    <cellStyle name="Normal 4 4 2 3 2 2 2" xfId="47999" xr:uid="{00000000-0005-0000-0000-00007FBB0000}"/>
    <cellStyle name="Normal 4 4 2 3 2 3" xfId="48000" xr:uid="{00000000-0005-0000-0000-000080BB0000}"/>
    <cellStyle name="Normal 4 4 2 3 2 4" xfId="48001" xr:uid="{00000000-0005-0000-0000-000081BB0000}"/>
    <cellStyle name="Normal 4 4 2 3 3" xfId="48002" xr:uid="{00000000-0005-0000-0000-000082BB0000}"/>
    <cellStyle name="Normal 4 4 2 3 3 2" xfId="48003" xr:uid="{00000000-0005-0000-0000-000083BB0000}"/>
    <cellStyle name="Normal 4 4 2 3 3 2 2" xfId="48004" xr:uid="{00000000-0005-0000-0000-000084BB0000}"/>
    <cellStyle name="Normal 4 4 2 3 3 3" xfId="48005" xr:uid="{00000000-0005-0000-0000-000085BB0000}"/>
    <cellStyle name="Normal 4 4 2 3 3 4" xfId="48006" xr:uid="{00000000-0005-0000-0000-000086BB0000}"/>
    <cellStyle name="Normal 4 4 2 3 4" xfId="48007" xr:uid="{00000000-0005-0000-0000-000087BB0000}"/>
    <cellStyle name="Normal 4 4 2 3 4 2" xfId="48008" xr:uid="{00000000-0005-0000-0000-000088BB0000}"/>
    <cellStyle name="Normal 4 4 2 3 5" xfId="48009" xr:uid="{00000000-0005-0000-0000-000089BB0000}"/>
    <cellStyle name="Normal 4 4 2 3 6" xfId="48010" xr:uid="{00000000-0005-0000-0000-00008ABB0000}"/>
    <cellStyle name="Normal 4 4 2 4" xfId="48011" xr:uid="{00000000-0005-0000-0000-00008BBB0000}"/>
    <cellStyle name="Normal 4 4 2 4 2" xfId="48012" xr:uid="{00000000-0005-0000-0000-00008CBB0000}"/>
    <cellStyle name="Normal 4 4 2 4 2 2" xfId="48013" xr:uid="{00000000-0005-0000-0000-00008DBB0000}"/>
    <cellStyle name="Normal 4 4 2 4 3" xfId="48014" xr:uid="{00000000-0005-0000-0000-00008EBB0000}"/>
    <cellStyle name="Normal 4 4 2 4 4" xfId="48015" xr:uid="{00000000-0005-0000-0000-00008FBB0000}"/>
    <cellStyle name="Normal 4 4 2 5" xfId="48016" xr:uid="{00000000-0005-0000-0000-000090BB0000}"/>
    <cellStyle name="Normal 4 4 2 5 2" xfId="48017" xr:uid="{00000000-0005-0000-0000-000091BB0000}"/>
    <cellStyle name="Normal 4 4 2 5 2 2" xfId="48018" xr:uid="{00000000-0005-0000-0000-000092BB0000}"/>
    <cellStyle name="Normal 4 4 2 5 3" xfId="48019" xr:uid="{00000000-0005-0000-0000-000093BB0000}"/>
    <cellStyle name="Normal 4 4 2 5 4" xfId="48020" xr:uid="{00000000-0005-0000-0000-000094BB0000}"/>
    <cellStyle name="Normal 4 4 2 6" xfId="48021" xr:uid="{00000000-0005-0000-0000-000095BB0000}"/>
    <cellStyle name="Normal 4 4 2 6 2" xfId="48022" xr:uid="{00000000-0005-0000-0000-000096BB0000}"/>
    <cellStyle name="Normal 4 4 2 7" xfId="48023" xr:uid="{00000000-0005-0000-0000-000097BB0000}"/>
    <cellStyle name="Normal 4 4 2 8" xfId="48024" xr:uid="{00000000-0005-0000-0000-000098BB0000}"/>
    <cellStyle name="Normal 4 4 2 9" xfId="48025" xr:uid="{00000000-0005-0000-0000-000099BB0000}"/>
    <cellStyle name="Normal 4 4 3" xfId="48026" xr:uid="{00000000-0005-0000-0000-00009ABB0000}"/>
    <cellStyle name="Normal 4 4 3 2" xfId="48027" xr:uid="{00000000-0005-0000-0000-00009BBB0000}"/>
    <cellStyle name="Normal 4 4 3 2 2" xfId="48028" xr:uid="{00000000-0005-0000-0000-00009CBB0000}"/>
    <cellStyle name="Normal 4 4 3 2 2 2" xfId="48029" xr:uid="{00000000-0005-0000-0000-00009DBB0000}"/>
    <cellStyle name="Normal 4 4 3 2 2 2 2" xfId="48030" xr:uid="{00000000-0005-0000-0000-00009EBB0000}"/>
    <cellStyle name="Normal 4 4 3 2 2 3" xfId="48031" xr:uid="{00000000-0005-0000-0000-00009FBB0000}"/>
    <cellStyle name="Normal 4 4 3 2 2 4" xfId="48032" xr:uid="{00000000-0005-0000-0000-0000A0BB0000}"/>
    <cellStyle name="Normal 4 4 3 2 3" xfId="48033" xr:uid="{00000000-0005-0000-0000-0000A1BB0000}"/>
    <cellStyle name="Normal 4 4 3 2 3 2" xfId="48034" xr:uid="{00000000-0005-0000-0000-0000A2BB0000}"/>
    <cellStyle name="Normal 4 4 3 2 3 2 2" xfId="48035" xr:uid="{00000000-0005-0000-0000-0000A3BB0000}"/>
    <cellStyle name="Normal 4 4 3 2 3 3" xfId="48036" xr:uid="{00000000-0005-0000-0000-0000A4BB0000}"/>
    <cellStyle name="Normal 4 4 3 2 3 4" xfId="48037" xr:uid="{00000000-0005-0000-0000-0000A5BB0000}"/>
    <cellStyle name="Normal 4 4 3 2 4" xfId="48038" xr:uid="{00000000-0005-0000-0000-0000A6BB0000}"/>
    <cellStyle name="Normal 4 4 3 2 4 2" xfId="48039" xr:uid="{00000000-0005-0000-0000-0000A7BB0000}"/>
    <cellStyle name="Normal 4 4 3 2 5" xfId="48040" xr:uid="{00000000-0005-0000-0000-0000A8BB0000}"/>
    <cellStyle name="Normal 4 4 3 2 6" xfId="48041" xr:uid="{00000000-0005-0000-0000-0000A9BB0000}"/>
    <cellStyle name="Normal 4 4 3 3" xfId="48042" xr:uid="{00000000-0005-0000-0000-0000AABB0000}"/>
    <cellStyle name="Normal 4 4 3 3 2" xfId="48043" xr:uid="{00000000-0005-0000-0000-0000ABBB0000}"/>
    <cellStyle name="Normal 4 4 3 3 2 2" xfId="48044" xr:uid="{00000000-0005-0000-0000-0000ACBB0000}"/>
    <cellStyle name="Normal 4 4 3 3 3" xfId="48045" xr:uid="{00000000-0005-0000-0000-0000ADBB0000}"/>
    <cellStyle name="Normal 4 4 3 3 4" xfId="48046" xr:uid="{00000000-0005-0000-0000-0000AEBB0000}"/>
    <cellStyle name="Normal 4 4 3 4" xfId="48047" xr:uid="{00000000-0005-0000-0000-0000AFBB0000}"/>
    <cellStyle name="Normal 4 4 3 4 2" xfId="48048" xr:uid="{00000000-0005-0000-0000-0000B0BB0000}"/>
    <cellStyle name="Normal 4 4 3 4 2 2" xfId="48049" xr:uid="{00000000-0005-0000-0000-0000B1BB0000}"/>
    <cellStyle name="Normal 4 4 3 4 3" xfId="48050" xr:uid="{00000000-0005-0000-0000-0000B2BB0000}"/>
    <cellStyle name="Normal 4 4 3 4 4" xfId="48051" xr:uid="{00000000-0005-0000-0000-0000B3BB0000}"/>
    <cellStyle name="Normal 4 4 3 5" xfId="48052" xr:uid="{00000000-0005-0000-0000-0000B4BB0000}"/>
    <cellStyle name="Normal 4 4 3 5 2" xfId="48053" xr:uid="{00000000-0005-0000-0000-0000B5BB0000}"/>
    <cellStyle name="Normal 4 4 3 6" xfId="48054" xr:uid="{00000000-0005-0000-0000-0000B6BB0000}"/>
    <cellStyle name="Normal 4 4 3 7" xfId="48055" xr:uid="{00000000-0005-0000-0000-0000B7BB0000}"/>
    <cellStyle name="Normal 4 4 3 8" xfId="48056" xr:uid="{00000000-0005-0000-0000-0000B8BB0000}"/>
    <cellStyle name="Normal 4 4 4" xfId="48057" xr:uid="{00000000-0005-0000-0000-0000B9BB0000}"/>
    <cellStyle name="Normal 4 4 4 2" xfId="48058" xr:uid="{00000000-0005-0000-0000-0000BABB0000}"/>
    <cellStyle name="Normal 4 4 5" xfId="48059" xr:uid="{00000000-0005-0000-0000-0000BBBB0000}"/>
    <cellStyle name="Normal 4 4 5 2" xfId="48060" xr:uid="{00000000-0005-0000-0000-0000BCBB0000}"/>
    <cellStyle name="Normal 4 4 6" xfId="48061" xr:uid="{00000000-0005-0000-0000-0000BDBB0000}"/>
    <cellStyle name="Normal 4 4 6 2" xfId="48062" xr:uid="{00000000-0005-0000-0000-0000BEBB0000}"/>
    <cellStyle name="Normal 4 4 6 2 2" xfId="48063" xr:uid="{00000000-0005-0000-0000-0000BFBB0000}"/>
    <cellStyle name="Normal 4 4 6 2 2 2" xfId="48064" xr:uid="{00000000-0005-0000-0000-0000C0BB0000}"/>
    <cellStyle name="Normal 4 4 6 2 3" xfId="48065" xr:uid="{00000000-0005-0000-0000-0000C1BB0000}"/>
    <cellStyle name="Normal 4 4 6 2 4" xfId="48066" xr:uid="{00000000-0005-0000-0000-0000C2BB0000}"/>
    <cellStyle name="Normal 4 4 6 3" xfId="48067" xr:uid="{00000000-0005-0000-0000-0000C3BB0000}"/>
    <cellStyle name="Normal 4 4 6 3 2" xfId="48068" xr:uid="{00000000-0005-0000-0000-0000C4BB0000}"/>
    <cellStyle name="Normal 4 4 6 3 2 2" xfId="48069" xr:uid="{00000000-0005-0000-0000-0000C5BB0000}"/>
    <cellStyle name="Normal 4 4 6 3 3" xfId="48070" xr:uid="{00000000-0005-0000-0000-0000C6BB0000}"/>
    <cellStyle name="Normal 4 4 6 3 4" xfId="48071" xr:uid="{00000000-0005-0000-0000-0000C7BB0000}"/>
    <cellStyle name="Normal 4 4 6 4" xfId="48072" xr:uid="{00000000-0005-0000-0000-0000C8BB0000}"/>
    <cellStyle name="Normal 4 4 6 4 2" xfId="48073" xr:uid="{00000000-0005-0000-0000-0000C9BB0000}"/>
    <cellStyle name="Normal 4 4 6 5" xfId="48074" xr:uid="{00000000-0005-0000-0000-0000CABB0000}"/>
    <cellStyle name="Normal 4 4 6 6" xfId="48075" xr:uid="{00000000-0005-0000-0000-0000CBBB0000}"/>
    <cellStyle name="Normal 4 4 7" xfId="48076" xr:uid="{00000000-0005-0000-0000-0000CCBB0000}"/>
    <cellStyle name="Normal 4 4 7 2" xfId="48077" xr:uid="{00000000-0005-0000-0000-0000CDBB0000}"/>
    <cellStyle name="Normal 4 4 7 2 2" xfId="48078" xr:uid="{00000000-0005-0000-0000-0000CEBB0000}"/>
    <cellStyle name="Normal 4 4 7 3" xfId="48079" xr:uid="{00000000-0005-0000-0000-0000CFBB0000}"/>
    <cellStyle name="Normal 4 4 7 4" xfId="48080" xr:uid="{00000000-0005-0000-0000-0000D0BB0000}"/>
    <cellStyle name="Normal 4 4 8" xfId="48081" xr:uid="{00000000-0005-0000-0000-0000D1BB0000}"/>
    <cellStyle name="Normal 4 4 8 2" xfId="48082" xr:uid="{00000000-0005-0000-0000-0000D2BB0000}"/>
    <cellStyle name="Normal 4 4 8 2 2" xfId="48083" xr:uid="{00000000-0005-0000-0000-0000D3BB0000}"/>
    <cellStyle name="Normal 4 4 8 3" xfId="48084" xr:uid="{00000000-0005-0000-0000-0000D4BB0000}"/>
    <cellStyle name="Normal 4 4 8 4" xfId="48085" xr:uid="{00000000-0005-0000-0000-0000D5BB0000}"/>
    <cellStyle name="Normal 4 4 9" xfId="48086" xr:uid="{00000000-0005-0000-0000-0000D6BB0000}"/>
    <cellStyle name="Normal 4 4 9 2" xfId="48087" xr:uid="{00000000-0005-0000-0000-0000D7BB0000}"/>
    <cellStyle name="Normal 4 4_Acct Review Master" xfId="48088" xr:uid="{00000000-0005-0000-0000-0000D8BB0000}"/>
    <cellStyle name="Normal 4 40" xfId="48089" xr:uid="{00000000-0005-0000-0000-0000D9BB0000}"/>
    <cellStyle name="Normal 4 41" xfId="48090" xr:uid="{00000000-0005-0000-0000-0000DABB0000}"/>
    <cellStyle name="Normal 4 42" xfId="48091" xr:uid="{00000000-0005-0000-0000-0000DBBB0000}"/>
    <cellStyle name="Normal 4 43" xfId="48092" xr:uid="{00000000-0005-0000-0000-0000DCBB0000}"/>
    <cellStyle name="Normal 4 43 2" xfId="48093" xr:uid="{00000000-0005-0000-0000-0000DDBB0000}"/>
    <cellStyle name="Normal 4 43 2 2" xfId="48094" xr:uid="{00000000-0005-0000-0000-0000DEBB0000}"/>
    <cellStyle name="Normal 4 43 2 2 2" xfId="48095" xr:uid="{00000000-0005-0000-0000-0000DFBB0000}"/>
    <cellStyle name="Normal 4 43 2 3" xfId="48096" xr:uid="{00000000-0005-0000-0000-0000E0BB0000}"/>
    <cellStyle name="Normal 4 43 2 4" xfId="48097" xr:uid="{00000000-0005-0000-0000-0000E1BB0000}"/>
    <cellStyle name="Normal 4 43 3" xfId="48098" xr:uid="{00000000-0005-0000-0000-0000E2BB0000}"/>
    <cellStyle name="Normal 4 43 3 2" xfId="48099" xr:uid="{00000000-0005-0000-0000-0000E3BB0000}"/>
    <cellStyle name="Normal 4 43 3 2 2" xfId="48100" xr:uid="{00000000-0005-0000-0000-0000E4BB0000}"/>
    <cellStyle name="Normal 4 43 3 3" xfId="48101" xr:uid="{00000000-0005-0000-0000-0000E5BB0000}"/>
    <cellStyle name="Normal 4 43 3 4" xfId="48102" xr:uid="{00000000-0005-0000-0000-0000E6BB0000}"/>
    <cellStyle name="Normal 4 43 4" xfId="48103" xr:uid="{00000000-0005-0000-0000-0000E7BB0000}"/>
    <cellStyle name="Normal 4 43 4 2" xfId="48104" xr:uid="{00000000-0005-0000-0000-0000E8BB0000}"/>
    <cellStyle name="Normal 4 43 5" xfId="48105" xr:uid="{00000000-0005-0000-0000-0000E9BB0000}"/>
    <cellStyle name="Normal 4 43 6" xfId="48106" xr:uid="{00000000-0005-0000-0000-0000EABB0000}"/>
    <cellStyle name="Normal 4 44" xfId="48107" xr:uid="{00000000-0005-0000-0000-0000EBBB0000}"/>
    <cellStyle name="Normal 4 45" xfId="48108" xr:uid="{00000000-0005-0000-0000-0000ECBB0000}"/>
    <cellStyle name="Normal 4 5" xfId="48109" xr:uid="{00000000-0005-0000-0000-0000EDBB0000}"/>
    <cellStyle name="Normal 4 5 10" xfId="48110" xr:uid="{00000000-0005-0000-0000-0000EEBB0000}"/>
    <cellStyle name="Normal 4 5 11" xfId="48111" xr:uid="{00000000-0005-0000-0000-0000EFBB0000}"/>
    <cellStyle name="Normal 4 5 12" xfId="48112" xr:uid="{00000000-0005-0000-0000-0000F0BB0000}"/>
    <cellStyle name="Normal 4 5 2" xfId="48113" xr:uid="{00000000-0005-0000-0000-0000F1BB0000}"/>
    <cellStyle name="Normal 4 5 2 2" xfId="48114" xr:uid="{00000000-0005-0000-0000-0000F2BB0000}"/>
    <cellStyle name="Normal 4 5 2 2 2" xfId="48115" xr:uid="{00000000-0005-0000-0000-0000F3BB0000}"/>
    <cellStyle name="Normal 4 5 2 2 2 2" xfId="48116" xr:uid="{00000000-0005-0000-0000-0000F4BB0000}"/>
    <cellStyle name="Normal 4 5 2 2 2 2 2" xfId="48117" xr:uid="{00000000-0005-0000-0000-0000F5BB0000}"/>
    <cellStyle name="Normal 4 5 2 2 2 2 2 2" xfId="48118" xr:uid="{00000000-0005-0000-0000-0000F6BB0000}"/>
    <cellStyle name="Normal 4 5 2 2 2 2 3" xfId="48119" xr:uid="{00000000-0005-0000-0000-0000F7BB0000}"/>
    <cellStyle name="Normal 4 5 2 2 2 2 4" xfId="48120" xr:uid="{00000000-0005-0000-0000-0000F8BB0000}"/>
    <cellStyle name="Normal 4 5 2 2 2 3" xfId="48121" xr:uid="{00000000-0005-0000-0000-0000F9BB0000}"/>
    <cellStyle name="Normal 4 5 2 2 2 3 2" xfId="48122" xr:uid="{00000000-0005-0000-0000-0000FABB0000}"/>
    <cellStyle name="Normal 4 5 2 2 2 3 2 2" xfId="48123" xr:uid="{00000000-0005-0000-0000-0000FBBB0000}"/>
    <cellStyle name="Normal 4 5 2 2 2 3 3" xfId="48124" xr:uid="{00000000-0005-0000-0000-0000FCBB0000}"/>
    <cellStyle name="Normal 4 5 2 2 2 3 4" xfId="48125" xr:uid="{00000000-0005-0000-0000-0000FDBB0000}"/>
    <cellStyle name="Normal 4 5 2 2 2 4" xfId="48126" xr:uid="{00000000-0005-0000-0000-0000FEBB0000}"/>
    <cellStyle name="Normal 4 5 2 2 2 4 2" xfId="48127" xr:uid="{00000000-0005-0000-0000-0000FFBB0000}"/>
    <cellStyle name="Normal 4 5 2 2 2 5" xfId="48128" xr:uid="{00000000-0005-0000-0000-000000BC0000}"/>
    <cellStyle name="Normal 4 5 2 2 2 6" xfId="48129" xr:uid="{00000000-0005-0000-0000-000001BC0000}"/>
    <cellStyle name="Normal 4 5 2 2 3" xfId="48130" xr:uid="{00000000-0005-0000-0000-000002BC0000}"/>
    <cellStyle name="Normal 4 5 2 2 3 2" xfId="48131" xr:uid="{00000000-0005-0000-0000-000003BC0000}"/>
    <cellStyle name="Normal 4 5 2 2 3 2 2" xfId="48132" xr:uid="{00000000-0005-0000-0000-000004BC0000}"/>
    <cellStyle name="Normal 4 5 2 2 3 3" xfId="48133" xr:uid="{00000000-0005-0000-0000-000005BC0000}"/>
    <cellStyle name="Normal 4 5 2 2 3 4" xfId="48134" xr:uid="{00000000-0005-0000-0000-000006BC0000}"/>
    <cellStyle name="Normal 4 5 2 2 4" xfId="48135" xr:uid="{00000000-0005-0000-0000-000007BC0000}"/>
    <cellStyle name="Normal 4 5 2 2 4 2" xfId="48136" xr:uid="{00000000-0005-0000-0000-000008BC0000}"/>
    <cellStyle name="Normal 4 5 2 2 4 2 2" xfId="48137" xr:uid="{00000000-0005-0000-0000-000009BC0000}"/>
    <cellStyle name="Normal 4 5 2 2 4 3" xfId="48138" xr:uid="{00000000-0005-0000-0000-00000ABC0000}"/>
    <cellStyle name="Normal 4 5 2 2 4 4" xfId="48139" xr:uid="{00000000-0005-0000-0000-00000BBC0000}"/>
    <cellStyle name="Normal 4 5 2 2 5" xfId="48140" xr:uid="{00000000-0005-0000-0000-00000CBC0000}"/>
    <cellStyle name="Normal 4 5 2 2 5 2" xfId="48141" xr:uid="{00000000-0005-0000-0000-00000DBC0000}"/>
    <cellStyle name="Normal 4 5 2 2 6" xfId="48142" xr:uid="{00000000-0005-0000-0000-00000EBC0000}"/>
    <cellStyle name="Normal 4 5 2 2 7" xfId="48143" xr:uid="{00000000-0005-0000-0000-00000FBC0000}"/>
    <cellStyle name="Normal 4 5 2 3" xfId="48144" xr:uid="{00000000-0005-0000-0000-000010BC0000}"/>
    <cellStyle name="Normal 4 5 2 3 2" xfId="48145" xr:uid="{00000000-0005-0000-0000-000011BC0000}"/>
    <cellStyle name="Normal 4 5 2 3 2 2" xfId="48146" xr:uid="{00000000-0005-0000-0000-000012BC0000}"/>
    <cellStyle name="Normal 4 5 2 3 2 2 2" xfId="48147" xr:uid="{00000000-0005-0000-0000-000013BC0000}"/>
    <cellStyle name="Normal 4 5 2 3 2 3" xfId="48148" xr:uid="{00000000-0005-0000-0000-000014BC0000}"/>
    <cellStyle name="Normal 4 5 2 3 2 4" xfId="48149" xr:uid="{00000000-0005-0000-0000-000015BC0000}"/>
    <cellStyle name="Normal 4 5 2 3 3" xfId="48150" xr:uid="{00000000-0005-0000-0000-000016BC0000}"/>
    <cellStyle name="Normal 4 5 2 3 3 2" xfId="48151" xr:uid="{00000000-0005-0000-0000-000017BC0000}"/>
    <cellStyle name="Normal 4 5 2 3 3 2 2" xfId="48152" xr:uid="{00000000-0005-0000-0000-000018BC0000}"/>
    <cellStyle name="Normal 4 5 2 3 3 3" xfId="48153" xr:uid="{00000000-0005-0000-0000-000019BC0000}"/>
    <cellStyle name="Normal 4 5 2 3 3 4" xfId="48154" xr:uid="{00000000-0005-0000-0000-00001ABC0000}"/>
    <cellStyle name="Normal 4 5 2 3 4" xfId="48155" xr:uid="{00000000-0005-0000-0000-00001BBC0000}"/>
    <cellStyle name="Normal 4 5 2 3 4 2" xfId="48156" xr:uid="{00000000-0005-0000-0000-00001CBC0000}"/>
    <cellStyle name="Normal 4 5 2 3 5" xfId="48157" xr:uid="{00000000-0005-0000-0000-00001DBC0000}"/>
    <cellStyle name="Normal 4 5 2 3 6" xfId="48158" xr:uid="{00000000-0005-0000-0000-00001EBC0000}"/>
    <cellStyle name="Normal 4 5 2 4" xfId="48159" xr:uid="{00000000-0005-0000-0000-00001FBC0000}"/>
    <cellStyle name="Normal 4 5 2 4 2" xfId="48160" xr:uid="{00000000-0005-0000-0000-000020BC0000}"/>
    <cellStyle name="Normal 4 5 2 4 2 2" xfId="48161" xr:uid="{00000000-0005-0000-0000-000021BC0000}"/>
    <cellStyle name="Normal 4 5 2 4 3" xfId="48162" xr:uid="{00000000-0005-0000-0000-000022BC0000}"/>
    <cellStyle name="Normal 4 5 2 4 4" xfId="48163" xr:uid="{00000000-0005-0000-0000-000023BC0000}"/>
    <cellStyle name="Normal 4 5 2 5" xfId="48164" xr:uid="{00000000-0005-0000-0000-000024BC0000}"/>
    <cellStyle name="Normal 4 5 2 5 2" xfId="48165" xr:uid="{00000000-0005-0000-0000-000025BC0000}"/>
    <cellStyle name="Normal 4 5 2 5 2 2" xfId="48166" xr:uid="{00000000-0005-0000-0000-000026BC0000}"/>
    <cellStyle name="Normal 4 5 2 5 3" xfId="48167" xr:uid="{00000000-0005-0000-0000-000027BC0000}"/>
    <cellStyle name="Normal 4 5 2 5 4" xfId="48168" xr:uid="{00000000-0005-0000-0000-000028BC0000}"/>
    <cellStyle name="Normal 4 5 2 6" xfId="48169" xr:uid="{00000000-0005-0000-0000-000029BC0000}"/>
    <cellStyle name="Normal 4 5 2 6 2" xfId="48170" xr:uid="{00000000-0005-0000-0000-00002ABC0000}"/>
    <cellStyle name="Normal 4 5 2 7" xfId="48171" xr:uid="{00000000-0005-0000-0000-00002BBC0000}"/>
    <cellStyle name="Normal 4 5 2 8" xfId="48172" xr:uid="{00000000-0005-0000-0000-00002CBC0000}"/>
    <cellStyle name="Normal 4 5 3" xfId="48173" xr:uid="{00000000-0005-0000-0000-00002DBC0000}"/>
    <cellStyle name="Normal 4 5 3 2" xfId="48174" xr:uid="{00000000-0005-0000-0000-00002EBC0000}"/>
    <cellStyle name="Normal 4 5 3 2 2" xfId="48175" xr:uid="{00000000-0005-0000-0000-00002FBC0000}"/>
    <cellStyle name="Normal 4 5 3 2 2 2" xfId="48176" xr:uid="{00000000-0005-0000-0000-000030BC0000}"/>
    <cellStyle name="Normal 4 5 3 2 2 2 2" xfId="48177" xr:uid="{00000000-0005-0000-0000-000031BC0000}"/>
    <cellStyle name="Normal 4 5 3 2 2 3" xfId="48178" xr:uid="{00000000-0005-0000-0000-000032BC0000}"/>
    <cellStyle name="Normal 4 5 3 2 2 4" xfId="48179" xr:uid="{00000000-0005-0000-0000-000033BC0000}"/>
    <cellStyle name="Normal 4 5 3 2 3" xfId="48180" xr:uid="{00000000-0005-0000-0000-000034BC0000}"/>
    <cellStyle name="Normal 4 5 3 2 3 2" xfId="48181" xr:uid="{00000000-0005-0000-0000-000035BC0000}"/>
    <cellStyle name="Normal 4 5 3 2 3 2 2" xfId="48182" xr:uid="{00000000-0005-0000-0000-000036BC0000}"/>
    <cellStyle name="Normal 4 5 3 2 3 3" xfId="48183" xr:uid="{00000000-0005-0000-0000-000037BC0000}"/>
    <cellStyle name="Normal 4 5 3 2 3 4" xfId="48184" xr:uid="{00000000-0005-0000-0000-000038BC0000}"/>
    <cellStyle name="Normal 4 5 3 2 4" xfId="48185" xr:uid="{00000000-0005-0000-0000-000039BC0000}"/>
    <cellStyle name="Normal 4 5 3 2 4 2" xfId="48186" xr:uid="{00000000-0005-0000-0000-00003ABC0000}"/>
    <cellStyle name="Normal 4 5 3 2 5" xfId="48187" xr:uid="{00000000-0005-0000-0000-00003BBC0000}"/>
    <cellStyle name="Normal 4 5 3 2 6" xfId="48188" xr:uid="{00000000-0005-0000-0000-00003CBC0000}"/>
    <cellStyle name="Normal 4 5 3 3" xfId="48189" xr:uid="{00000000-0005-0000-0000-00003DBC0000}"/>
    <cellStyle name="Normal 4 5 3 3 2" xfId="48190" xr:uid="{00000000-0005-0000-0000-00003EBC0000}"/>
    <cellStyle name="Normal 4 5 3 3 2 2" xfId="48191" xr:uid="{00000000-0005-0000-0000-00003FBC0000}"/>
    <cellStyle name="Normal 4 5 3 3 3" xfId="48192" xr:uid="{00000000-0005-0000-0000-000040BC0000}"/>
    <cellStyle name="Normal 4 5 3 3 4" xfId="48193" xr:uid="{00000000-0005-0000-0000-000041BC0000}"/>
    <cellStyle name="Normal 4 5 3 4" xfId="48194" xr:uid="{00000000-0005-0000-0000-000042BC0000}"/>
    <cellStyle name="Normal 4 5 3 4 2" xfId="48195" xr:uid="{00000000-0005-0000-0000-000043BC0000}"/>
    <cellStyle name="Normal 4 5 3 4 2 2" xfId="48196" xr:uid="{00000000-0005-0000-0000-000044BC0000}"/>
    <cellStyle name="Normal 4 5 3 4 3" xfId="48197" xr:uid="{00000000-0005-0000-0000-000045BC0000}"/>
    <cellStyle name="Normal 4 5 3 4 4" xfId="48198" xr:uid="{00000000-0005-0000-0000-000046BC0000}"/>
    <cellStyle name="Normal 4 5 3 5" xfId="48199" xr:uid="{00000000-0005-0000-0000-000047BC0000}"/>
    <cellStyle name="Normal 4 5 3 5 2" xfId="48200" xr:uid="{00000000-0005-0000-0000-000048BC0000}"/>
    <cellStyle name="Normal 4 5 3 6" xfId="48201" xr:uid="{00000000-0005-0000-0000-000049BC0000}"/>
    <cellStyle name="Normal 4 5 3 7" xfId="48202" xr:uid="{00000000-0005-0000-0000-00004ABC0000}"/>
    <cellStyle name="Normal 4 5 4" xfId="48203" xr:uid="{00000000-0005-0000-0000-00004BBC0000}"/>
    <cellStyle name="Normal 4 5 5" xfId="48204" xr:uid="{00000000-0005-0000-0000-00004CBC0000}"/>
    <cellStyle name="Normal 4 5 6" xfId="48205" xr:uid="{00000000-0005-0000-0000-00004DBC0000}"/>
    <cellStyle name="Normal 4 5 6 2" xfId="48206" xr:uid="{00000000-0005-0000-0000-00004EBC0000}"/>
    <cellStyle name="Normal 4 5 6 2 2" xfId="48207" xr:uid="{00000000-0005-0000-0000-00004FBC0000}"/>
    <cellStyle name="Normal 4 5 6 2 2 2" xfId="48208" xr:uid="{00000000-0005-0000-0000-000050BC0000}"/>
    <cellStyle name="Normal 4 5 6 2 3" xfId="48209" xr:uid="{00000000-0005-0000-0000-000051BC0000}"/>
    <cellStyle name="Normal 4 5 6 2 4" xfId="48210" xr:uid="{00000000-0005-0000-0000-000052BC0000}"/>
    <cellStyle name="Normal 4 5 6 3" xfId="48211" xr:uid="{00000000-0005-0000-0000-000053BC0000}"/>
    <cellStyle name="Normal 4 5 6 3 2" xfId="48212" xr:uid="{00000000-0005-0000-0000-000054BC0000}"/>
    <cellStyle name="Normal 4 5 6 3 2 2" xfId="48213" xr:uid="{00000000-0005-0000-0000-000055BC0000}"/>
    <cellStyle name="Normal 4 5 6 3 3" xfId="48214" xr:uid="{00000000-0005-0000-0000-000056BC0000}"/>
    <cellStyle name="Normal 4 5 6 3 4" xfId="48215" xr:uid="{00000000-0005-0000-0000-000057BC0000}"/>
    <cellStyle name="Normal 4 5 6 4" xfId="48216" xr:uid="{00000000-0005-0000-0000-000058BC0000}"/>
    <cellStyle name="Normal 4 5 6 4 2" xfId="48217" xr:uid="{00000000-0005-0000-0000-000059BC0000}"/>
    <cellStyle name="Normal 4 5 6 5" xfId="48218" xr:uid="{00000000-0005-0000-0000-00005ABC0000}"/>
    <cellStyle name="Normal 4 5 6 6" xfId="48219" xr:uid="{00000000-0005-0000-0000-00005BBC0000}"/>
    <cellStyle name="Normal 4 5 7" xfId="48220" xr:uid="{00000000-0005-0000-0000-00005CBC0000}"/>
    <cellStyle name="Normal 4 5 7 2" xfId="48221" xr:uid="{00000000-0005-0000-0000-00005DBC0000}"/>
    <cellStyle name="Normal 4 5 7 2 2" xfId="48222" xr:uid="{00000000-0005-0000-0000-00005EBC0000}"/>
    <cellStyle name="Normal 4 5 7 3" xfId="48223" xr:uid="{00000000-0005-0000-0000-00005FBC0000}"/>
    <cellStyle name="Normal 4 5 7 4" xfId="48224" xr:uid="{00000000-0005-0000-0000-000060BC0000}"/>
    <cellStyle name="Normal 4 5 8" xfId="48225" xr:uid="{00000000-0005-0000-0000-000061BC0000}"/>
    <cellStyle name="Normal 4 5 8 2" xfId="48226" xr:uid="{00000000-0005-0000-0000-000062BC0000}"/>
    <cellStyle name="Normal 4 5 8 2 2" xfId="48227" xr:uid="{00000000-0005-0000-0000-000063BC0000}"/>
    <cellStyle name="Normal 4 5 8 3" xfId="48228" xr:uid="{00000000-0005-0000-0000-000064BC0000}"/>
    <cellStyle name="Normal 4 5 8 4" xfId="48229" xr:uid="{00000000-0005-0000-0000-000065BC0000}"/>
    <cellStyle name="Normal 4 5 9" xfId="48230" xr:uid="{00000000-0005-0000-0000-000066BC0000}"/>
    <cellStyle name="Normal 4 5 9 2" xfId="48231" xr:uid="{00000000-0005-0000-0000-000067BC0000}"/>
    <cellStyle name="Normal 4 6" xfId="48232" xr:uid="{00000000-0005-0000-0000-000068BC0000}"/>
    <cellStyle name="Normal 4 6 10" xfId="48233" xr:uid="{00000000-0005-0000-0000-000069BC0000}"/>
    <cellStyle name="Normal 4 6 11" xfId="48234" xr:uid="{00000000-0005-0000-0000-00006ABC0000}"/>
    <cellStyle name="Normal 4 6 2" xfId="48235" xr:uid="{00000000-0005-0000-0000-00006BBC0000}"/>
    <cellStyle name="Normal 4 6 2 2" xfId="48236" xr:uid="{00000000-0005-0000-0000-00006CBC0000}"/>
    <cellStyle name="Normal 4 6 2 2 2" xfId="48237" xr:uid="{00000000-0005-0000-0000-00006DBC0000}"/>
    <cellStyle name="Normal 4 6 2 2 2 2" xfId="48238" xr:uid="{00000000-0005-0000-0000-00006EBC0000}"/>
    <cellStyle name="Normal 4 6 2 2 2 2 2" xfId="48239" xr:uid="{00000000-0005-0000-0000-00006FBC0000}"/>
    <cellStyle name="Normal 4 6 2 2 2 2 2 2" xfId="48240" xr:uid="{00000000-0005-0000-0000-000070BC0000}"/>
    <cellStyle name="Normal 4 6 2 2 2 2 3" xfId="48241" xr:uid="{00000000-0005-0000-0000-000071BC0000}"/>
    <cellStyle name="Normal 4 6 2 2 2 2 4" xfId="48242" xr:uid="{00000000-0005-0000-0000-000072BC0000}"/>
    <cellStyle name="Normal 4 6 2 2 2 3" xfId="48243" xr:uid="{00000000-0005-0000-0000-000073BC0000}"/>
    <cellStyle name="Normal 4 6 2 2 2 3 2" xfId="48244" xr:uid="{00000000-0005-0000-0000-000074BC0000}"/>
    <cellStyle name="Normal 4 6 2 2 2 3 2 2" xfId="48245" xr:uid="{00000000-0005-0000-0000-000075BC0000}"/>
    <cellStyle name="Normal 4 6 2 2 2 3 3" xfId="48246" xr:uid="{00000000-0005-0000-0000-000076BC0000}"/>
    <cellStyle name="Normal 4 6 2 2 2 3 4" xfId="48247" xr:uid="{00000000-0005-0000-0000-000077BC0000}"/>
    <cellStyle name="Normal 4 6 2 2 2 4" xfId="48248" xr:uid="{00000000-0005-0000-0000-000078BC0000}"/>
    <cellStyle name="Normal 4 6 2 2 2 4 2" xfId="48249" xr:uid="{00000000-0005-0000-0000-000079BC0000}"/>
    <cellStyle name="Normal 4 6 2 2 2 5" xfId="48250" xr:uid="{00000000-0005-0000-0000-00007ABC0000}"/>
    <cellStyle name="Normal 4 6 2 2 2 6" xfId="48251" xr:uid="{00000000-0005-0000-0000-00007BBC0000}"/>
    <cellStyle name="Normal 4 6 2 2 3" xfId="48252" xr:uid="{00000000-0005-0000-0000-00007CBC0000}"/>
    <cellStyle name="Normal 4 6 2 2 3 2" xfId="48253" xr:uid="{00000000-0005-0000-0000-00007DBC0000}"/>
    <cellStyle name="Normal 4 6 2 2 3 2 2" xfId="48254" xr:uid="{00000000-0005-0000-0000-00007EBC0000}"/>
    <cellStyle name="Normal 4 6 2 2 3 3" xfId="48255" xr:uid="{00000000-0005-0000-0000-00007FBC0000}"/>
    <cellStyle name="Normal 4 6 2 2 3 4" xfId="48256" xr:uid="{00000000-0005-0000-0000-000080BC0000}"/>
    <cellStyle name="Normal 4 6 2 2 4" xfId="48257" xr:uid="{00000000-0005-0000-0000-000081BC0000}"/>
    <cellStyle name="Normal 4 6 2 2 4 2" xfId="48258" xr:uid="{00000000-0005-0000-0000-000082BC0000}"/>
    <cellStyle name="Normal 4 6 2 2 4 2 2" xfId="48259" xr:uid="{00000000-0005-0000-0000-000083BC0000}"/>
    <cellStyle name="Normal 4 6 2 2 4 3" xfId="48260" xr:uid="{00000000-0005-0000-0000-000084BC0000}"/>
    <cellStyle name="Normal 4 6 2 2 4 4" xfId="48261" xr:uid="{00000000-0005-0000-0000-000085BC0000}"/>
    <cellStyle name="Normal 4 6 2 2 5" xfId="48262" xr:uid="{00000000-0005-0000-0000-000086BC0000}"/>
    <cellStyle name="Normal 4 6 2 2 5 2" xfId="48263" xr:uid="{00000000-0005-0000-0000-000087BC0000}"/>
    <cellStyle name="Normal 4 6 2 2 6" xfId="48264" xr:uid="{00000000-0005-0000-0000-000088BC0000}"/>
    <cellStyle name="Normal 4 6 2 2 7" xfId="48265" xr:uid="{00000000-0005-0000-0000-000089BC0000}"/>
    <cellStyle name="Normal 4 6 2 3" xfId="48266" xr:uid="{00000000-0005-0000-0000-00008ABC0000}"/>
    <cellStyle name="Normal 4 6 2 3 2" xfId="48267" xr:uid="{00000000-0005-0000-0000-00008BBC0000}"/>
    <cellStyle name="Normal 4 6 2 3 2 2" xfId="48268" xr:uid="{00000000-0005-0000-0000-00008CBC0000}"/>
    <cellStyle name="Normal 4 6 2 3 2 2 2" xfId="48269" xr:uid="{00000000-0005-0000-0000-00008DBC0000}"/>
    <cellStyle name="Normal 4 6 2 3 2 3" xfId="48270" xr:uid="{00000000-0005-0000-0000-00008EBC0000}"/>
    <cellStyle name="Normal 4 6 2 3 2 4" xfId="48271" xr:uid="{00000000-0005-0000-0000-00008FBC0000}"/>
    <cellStyle name="Normal 4 6 2 3 3" xfId="48272" xr:uid="{00000000-0005-0000-0000-000090BC0000}"/>
    <cellStyle name="Normal 4 6 2 3 3 2" xfId="48273" xr:uid="{00000000-0005-0000-0000-000091BC0000}"/>
    <cellStyle name="Normal 4 6 2 3 3 2 2" xfId="48274" xr:uid="{00000000-0005-0000-0000-000092BC0000}"/>
    <cellStyle name="Normal 4 6 2 3 3 3" xfId="48275" xr:uid="{00000000-0005-0000-0000-000093BC0000}"/>
    <cellStyle name="Normal 4 6 2 3 3 4" xfId="48276" xr:uid="{00000000-0005-0000-0000-000094BC0000}"/>
    <cellStyle name="Normal 4 6 2 3 4" xfId="48277" xr:uid="{00000000-0005-0000-0000-000095BC0000}"/>
    <cellStyle name="Normal 4 6 2 3 4 2" xfId="48278" xr:uid="{00000000-0005-0000-0000-000096BC0000}"/>
    <cellStyle name="Normal 4 6 2 3 5" xfId="48279" xr:uid="{00000000-0005-0000-0000-000097BC0000}"/>
    <cellStyle name="Normal 4 6 2 3 6" xfId="48280" xr:uid="{00000000-0005-0000-0000-000098BC0000}"/>
    <cellStyle name="Normal 4 6 2 4" xfId="48281" xr:uid="{00000000-0005-0000-0000-000099BC0000}"/>
    <cellStyle name="Normal 4 6 2 4 2" xfId="48282" xr:uid="{00000000-0005-0000-0000-00009ABC0000}"/>
    <cellStyle name="Normal 4 6 2 4 2 2" xfId="48283" xr:uid="{00000000-0005-0000-0000-00009BBC0000}"/>
    <cellStyle name="Normal 4 6 2 4 3" xfId="48284" xr:uid="{00000000-0005-0000-0000-00009CBC0000}"/>
    <cellStyle name="Normal 4 6 2 4 4" xfId="48285" xr:uid="{00000000-0005-0000-0000-00009DBC0000}"/>
    <cellStyle name="Normal 4 6 2 5" xfId="48286" xr:uid="{00000000-0005-0000-0000-00009EBC0000}"/>
    <cellStyle name="Normal 4 6 2 5 2" xfId="48287" xr:uid="{00000000-0005-0000-0000-00009FBC0000}"/>
    <cellStyle name="Normal 4 6 2 5 2 2" xfId="48288" xr:uid="{00000000-0005-0000-0000-0000A0BC0000}"/>
    <cellStyle name="Normal 4 6 2 5 3" xfId="48289" xr:uid="{00000000-0005-0000-0000-0000A1BC0000}"/>
    <cellStyle name="Normal 4 6 2 5 4" xfId="48290" xr:uid="{00000000-0005-0000-0000-0000A2BC0000}"/>
    <cellStyle name="Normal 4 6 2 6" xfId="48291" xr:uid="{00000000-0005-0000-0000-0000A3BC0000}"/>
    <cellStyle name="Normal 4 6 2 6 2" xfId="48292" xr:uid="{00000000-0005-0000-0000-0000A4BC0000}"/>
    <cellStyle name="Normal 4 6 2 7" xfId="48293" xr:uid="{00000000-0005-0000-0000-0000A5BC0000}"/>
    <cellStyle name="Normal 4 6 2 8" xfId="48294" xr:uid="{00000000-0005-0000-0000-0000A6BC0000}"/>
    <cellStyle name="Normal 4 6 2 9" xfId="48295" xr:uid="{00000000-0005-0000-0000-0000A7BC0000}"/>
    <cellStyle name="Normal 4 6 3" xfId="48296" xr:uid="{00000000-0005-0000-0000-0000A8BC0000}"/>
    <cellStyle name="Normal 4 6 3 2" xfId="48297" xr:uid="{00000000-0005-0000-0000-0000A9BC0000}"/>
    <cellStyle name="Normal 4 6 3 2 2" xfId="48298" xr:uid="{00000000-0005-0000-0000-0000AABC0000}"/>
    <cellStyle name="Normal 4 6 3 2 2 2" xfId="48299" xr:uid="{00000000-0005-0000-0000-0000ABBC0000}"/>
    <cellStyle name="Normal 4 6 3 2 2 2 2" xfId="48300" xr:uid="{00000000-0005-0000-0000-0000ACBC0000}"/>
    <cellStyle name="Normal 4 6 3 2 2 3" xfId="48301" xr:uid="{00000000-0005-0000-0000-0000ADBC0000}"/>
    <cellStyle name="Normal 4 6 3 2 2 4" xfId="48302" xr:uid="{00000000-0005-0000-0000-0000AEBC0000}"/>
    <cellStyle name="Normal 4 6 3 2 3" xfId="48303" xr:uid="{00000000-0005-0000-0000-0000AFBC0000}"/>
    <cellStyle name="Normal 4 6 3 2 3 2" xfId="48304" xr:uid="{00000000-0005-0000-0000-0000B0BC0000}"/>
    <cellStyle name="Normal 4 6 3 2 3 2 2" xfId="48305" xr:uid="{00000000-0005-0000-0000-0000B1BC0000}"/>
    <cellStyle name="Normal 4 6 3 2 3 3" xfId="48306" xr:uid="{00000000-0005-0000-0000-0000B2BC0000}"/>
    <cellStyle name="Normal 4 6 3 2 3 4" xfId="48307" xr:uid="{00000000-0005-0000-0000-0000B3BC0000}"/>
    <cellStyle name="Normal 4 6 3 2 4" xfId="48308" xr:uid="{00000000-0005-0000-0000-0000B4BC0000}"/>
    <cellStyle name="Normal 4 6 3 2 4 2" xfId="48309" xr:uid="{00000000-0005-0000-0000-0000B5BC0000}"/>
    <cellStyle name="Normal 4 6 3 2 5" xfId="48310" xr:uid="{00000000-0005-0000-0000-0000B6BC0000}"/>
    <cellStyle name="Normal 4 6 3 2 6" xfId="48311" xr:uid="{00000000-0005-0000-0000-0000B7BC0000}"/>
    <cellStyle name="Normal 4 6 3 3" xfId="48312" xr:uid="{00000000-0005-0000-0000-0000B8BC0000}"/>
    <cellStyle name="Normal 4 6 3 3 2" xfId="48313" xr:uid="{00000000-0005-0000-0000-0000B9BC0000}"/>
    <cellStyle name="Normal 4 6 3 3 2 2" xfId="48314" xr:uid="{00000000-0005-0000-0000-0000BABC0000}"/>
    <cellStyle name="Normal 4 6 3 3 3" xfId="48315" xr:uid="{00000000-0005-0000-0000-0000BBBC0000}"/>
    <cellStyle name="Normal 4 6 3 3 4" xfId="48316" xr:uid="{00000000-0005-0000-0000-0000BCBC0000}"/>
    <cellStyle name="Normal 4 6 3 4" xfId="48317" xr:uid="{00000000-0005-0000-0000-0000BDBC0000}"/>
    <cellStyle name="Normal 4 6 3 4 2" xfId="48318" xr:uid="{00000000-0005-0000-0000-0000BEBC0000}"/>
    <cellStyle name="Normal 4 6 3 4 2 2" xfId="48319" xr:uid="{00000000-0005-0000-0000-0000BFBC0000}"/>
    <cellStyle name="Normal 4 6 3 4 3" xfId="48320" xr:uid="{00000000-0005-0000-0000-0000C0BC0000}"/>
    <cellStyle name="Normal 4 6 3 4 4" xfId="48321" xr:uid="{00000000-0005-0000-0000-0000C1BC0000}"/>
    <cellStyle name="Normal 4 6 3 5" xfId="48322" xr:uid="{00000000-0005-0000-0000-0000C2BC0000}"/>
    <cellStyle name="Normal 4 6 3 5 2" xfId="48323" xr:uid="{00000000-0005-0000-0000-0000C3BC0000}"/>
    <cellStyle name="Normal 4 6 3 6" xfId="48324" xr:uid="{00000000-0005-0000-0000-0000C4BC0000}"/>
    <cellStyle name="Normal 4 6 3 7" xfId="48325" xr:uid="{00000000-0005-0000-0000-0000C5BC0000}"/>
    <cellStyle name="Normal 4 6 3 8" xfId="48326" xr:uid="{00000000-0005-0000-0000-0000C6BC0000}"/>
    <cellStyle name="Normal 4 6 4" xfId="48327" xr:uid="{00000000-0005-0000-0000-0000C7BC0000}"/>
    <cellStyle name="Normal 4 6 5" xfId="48328" xr:uid="{00000000-0005-0000-0000-0000C8BC0000}"/>
    <cellStyle name="Normal 4 6 5 2" xfId="48329" xr:uid="{00000000-0005-0000-0000-0000C9BC0000}"/>
    <cellStyle name="Normal 4 6 5 2 2" xfId="48330" xr:uid="{00000000-0005-0000-0000-0000CABC0000}"/>
    <cellStyle name="Normal 4 6 5 2 2 2" xfId="48331" xr:uid="{00000000-0005-0000-0000-0000CBBC0000}"/>
    <cellStyle name="Normal 4 6 5 2 3" xfId="48332" xr:uid="{00000000-0005-0000-0000-0000CCBC0000}"/>
    <cellStyle name="Normal 4 6 5 2 4" xfId="48333" xr:uid="{00000000-0005-0000-0000-0000CDBC0000}"/>
    <cellStyle name="Normal 4 6 5 3" xfId="48334" xr:uid="{00000000-0005-0000-0000-0000CEBC0000}"/>
    <cellStyle name="Normal 4 6 5 3 2" xfId="48335" xr:uid="{00000000-0005-0000-0000-0000CFBC0000}"/>
    <cellStyle name="Normal 4 6 5 3 2 2" xfId="48336" xr:uid="{00000000-0005-0000-0000-0000D0BC0000}"/>
    <cellStyle name="Normal 4 6 5 3 3" xfId="48337" xr:uid="{00000000-0005-0000-0000-0000D1BC0000}"/>
    <cellStyle name="Normal 4 6 5 3 4" xfId="48338" xr:uid="{00000000-0005-0000-0000-0000D2BC0000}"/>
    <cellStyle name="Normal 4 6 5 4" xfId="48339" xr:uid="{00000000-0005-0000-0000-0000D3BC0000}"/>
    <cellStyle name="Normal 4 6 5 4 2" xfId="48340" xr:uid="{00000000-0005-0000-0000-0000D4BC0000}"/>
    <cellStyle name="Normal 4 6 5 5" xfId="48341" xr:uid="{00000000-0005-0000-0000-0000D5BC0000}"/>
    <cellStyle name="Normal 4 6 5 6" xfId="48342" xr:uid="{00000000-0005-0000-0000-0000D6BC0000}"/>
    <cellStyle name="Normal 4 6 6" xfId="48343" xr:uid="{00000000-0005-0000-0000-0000D7BC0000}"/>
    <cellStyle name="Normal 4 6 6 2" xfId="48344" xr:uid="{00000000-0005-0000-0000-0000D8BC0000}"/>
    <cellStyle name="Normal 4 6 6 2 2" xfId="48345" xr:uid="{00000000-0005-0000-0000-0000D9BC0000}"/>
    <cellStyle name="Normal 4 6 6 3" xfId="48346" xr:uid="{00000000-0005-0000-0000-0000DABC0000}"/>
    <cellStyle name="Normal 4 6 6 4" xfId="48347" xr:uid="{00000000-0005-0000-0000-0000DBBC0000}"/>
    <cellStyle name="Normal 4 6 7" xfId="48348" xr:uid="{00000000-0005-0000-0000-0000DCBC0000}"/>
    <cellStyle name="Normal 4 6 7 2" xfId="48349" xr:uid="{00000000-0005-0000-0000-0000DDBC0000}"/>
    <cellStyle name="Normal 4 6 7 2 2" xfId="48350" xr:uid="{00000000-0005-0000-0000-0000DEBC0000}"/>
    <cellStyle name="Normal 4 6 7 3" xfId="48351" xr:uid="{00000000-0005-0000-0000-0000DFBC0000}"/>
    <cellStyle name="Normal 4 6 7 4" xfId="48352" xr:uid="{00000000-0005-0000-0000-0000E0BC0000}"/>
    <cellStyle name="Normal 4 6 8" xfId="48353" xr:uid="{00000000-0005-0000-0000-0000E1BC0000}"/>
    <cellStyle name="Normal 4 6 8 2" xfId="48354" xr:uid="{00000000-0005-0000-0000-0000E2BC0000}"/>
    <cellStyle name="Normal 4 6 9" xfId="48355" xr:uid="{00000000-0005-0000-0000-0000E3BC0000}"/>
    <cellStyle name="Normal 4 6_212990" xfId="48356" xr:uid="{00000000-0005-0000-0000-0000E4BC0000}"/>
    <cellStyle name="Normal 4 7" xfId="48357" xr:uid="{00000000-0005-0000-0000-0000E5BC0000}"/>
    <cellStyle name="Normal 4 7 10" xfId="48358" xr:uid="{00000000-0005-0000-0000-0000E6BC0000}"/>
    <cellStyle name="Normal 4 7 11" xfId="48359" xr:uid="{00000000-0005-0000-0000-0000E7BC0000}"/>
    <cellStyle name="Normal 4 7 2" xfId="48360" xr:uid="{00000000-0005-0000-0000-0000E8BC0000}"/>
    <cellStyle name="Normal 4 7 2 2" xfId="48361" xr:uid="{00000000-0005-0000-0000-0000E9BC0000}"/>
    <cellStyle name="Normal 4 7 2 2 2" xfId="48362" xr:uid="{00000000-0005-0000-0000-0000EABC0000}"/>
    <cellStyle name="Normal 4 7 2 2 2 2" xfId="48363" xr:uid="{00000000-0005-0000-0000-0000EBBC0000}"/>
    <cellStyle name="Normal 4 7 2 2 2 2 2" xfId="48364" xr:uid="{00000000-0005-0000-0000-0000ECBC0000}"/>
    <cellStyle name="Normal 4 7 2 2 2 2 2 2" xfId="48365" xr:uid="{00000000-0005-0000-0000-0000EDBC0000}"/>
    <cellStyle name="Normal 4 7 2 2 2 2 3" xfId="48366" xr:uid="{00000000-0005-0000-0000-0000EEBC0000}"/>
    <cellStyle name="Normal 4 7 2 2 2 2 4" xfId="48367" xr:uid="{00000000-0005-0000-0000-0000EFBC0000}"/>
    <cellStyle name="Normal 4 7 2 2 2 3" xfId="48368" xr:uid="{00000000-0005-0000-0000-0000F0BC0000}"/>
    <cellStyle name="Normal 4 7 2 2 2 3 2" xfId="48369" xr:uid="{00000000-0005-0000-0000-0000F1BC0000}"/>
    <cellStyle name="Normal 4 7 2 2 2 3 2 2" xfId="48370" xr:uid="{00000000-0005-0000-0000-0000F2BC0000}"/>
    <cellStyle name="Normal 4 7 2 2 2 3 3" xfId="48371" xr:uid="{00000000-0005-0000-0000-0000F3BC0000}"/>
    <cellStyle name="Normal 4 7 2 2 2 3 4" xfId="48372" xr:uid="{00000000-0005-0000-0000-0000F4BC0000}"/>
    <cellStyle name="Normal 4 7 2 2 2 4" xfId="48373" xr:uid="{00000000-0005-0000-0000-0000F5BC0000}"/>
    <cellStyle name="Normal 4 7 2 2 2 4 2" xfId="48374" xr:uid="{00000000-0005-0000-0000-0000F6BC0000}"/>
    <cellStyle name="Normal 4 7 2 2 2 5" xfId="48375" xr:uid="{00000000-0005-0000-0000-0000F7BC0000}"/>
    <cellStyle name="Normal 4 7 2 2 2 6" xfId="48376" xr:uid="{00000000-0005-0000-0000-0000F8BC0000}"/>
    <cellStyle name="Normal 4 7 2 2 3" xfId="48377" xr:uid="{00000000-0005-0000-0000-0000F9BC0000}"/>
    <cellStyle name="Normal 4 7 2 2 3 2" xfId="48378" xr:uid="{00000000-0005-0000-0000-0000FABC0000}"/>
    <cellStyle name="Normal 4 7 2 2 3 2 2" xfId="48379" xr:uid="{00000000-0005-0000-0000-0000FBBC0000}"/>
    <cellStyle name="Normal 4 7 2 2 3 3" xfId="48380" xr:uid="{00000000-0005-0000-0000-0000FCBC0000}"/>
    <cellStyle name="Normal 4 7 2 2 3 4" xfId="48381" xr:uid="{00000000-0005-0000-0000-0000FDBC0000}"/>
    <cellStyle name="Normal 4 7 2 2 4" xfId="48382" xr:uid="{00000000-0005-0000-0000-0000FEBC0000}"/>
    <cellStyle name="Normal 4 7 2 2 4 2" xfId="48383" xr:uid="{00000000-0005-0000-0000-0000FFBC0000}"/>
    <cellStyle name="Normal 4 7 2 2 4 2 2" xfId="48384" xr:uid="{00000000-0005-0000-0000-000000BD0000}"/>
    <cellStyle name="Normal 4 7 2 2 4 3" xfId="48385" xr:uid="{00000000-0005-0000-0000-000001BD0000}"/>
    <cellStyle name="Normal 4 7 2 2 4 4" xfId="48386" xr:uid="{00000000-0005-0000-0000-000002BD0000}"/>
    <cellStyle name="Normal 4 7 2 2 5" xfId="48387" xr:uid="{00000000-0005-0000-0000-000003BD0000}"/>
    <cellStyle name="Normal 4 7 2 2 5 2" xfId="48388" xr:uid="{00000000-0005-0000-0000-000004BD0000}"/>
    <cellStyle name="Normal 4 7 2 2 6" xfId="48389" xr:uid="{00000000-0005-0000-0000-000005BD0000}"/>
    <cellStyle name="Normal 4 7 2 2 7" xfId="48390" xr:uid="{00000000-0005-0000-0000-000006BD0000}"/>
    <cellStyle name="Normal 4 7 2 3" xfId="48391" xr:uid="{00000000-0005-0000-0000-000007BD0000}"/>
    <cellStyle name="Normal 4 7 2 3 2" xfId="48392" xr:uid="{00000000-0005-0000-0000-000008BD0000}"/>
    <cellStyle name="Normal 4 7 2 3 2 2" xfId="48393" xr:uid="{00000000-0005-0000-0000-000009BD0000}"/>
    <cellStyle name="Normal 4 7 2 3 2 2 2" xfId="48394" xr:uid="{00000000-0005-0000-0000-00000ABD0000}"/>
    <cellStyle name="Normal 4 7 2 3 2 3" xfId="48395" xr:uid="{00000000-0005-0000-0000-00000BBD0000}"/>
    <cellStyle name="Normal 4 7 2 3 2 4" xfId="48396" xr:uid="{00000000-0005-0000-0000-00000CBD0000}"/>
    <cellStyle name="Normal 4 7 2 3 3" xfId="48397" xr:uid="{00000000-0005-0000-0000-00000DBD0000}"/>
    <cellStyle name="Normal 4 7 2 3 3 2" xfId="48398" xr:uid="{00000000-0005-0000-0000-00000EBD0000}"/>
    <cellStyle name="Normal 4 7 2 3 3 2 2" xfId="48399" xr:uid="{00000000-0005-0000-0000-00000FBD0000}"/>
    <cellStyle name="Normal 4 7 2 3 3 3" xfId="48400" xr:uid="{00000000-0005-0000-0000-000010BD0000}"/>
    <cellStyle name="Normal 4 7 2 3 3 4" xfId="48401" xr:uid="{00000000-0005-0000-0000-000011BD0000}"/>
    <cellStyle name="Normal 4 7 2 3 4" xfId="48402" xr:uid="{00000000-0005-0000-0000-000012BD0000}"/>
    <cellStyle name="Normal 4 7 2 3 4 2" xfId="48403" xr:uid="{00000000-0005-0000-0000-000013BD0000}"/>
    <cellStyle name="Normal 4 7 2 3 5" xfId="48404" xr:uid="{00000000-0005-0000-0000-000014BD0000}"/>
    <cellStyle name="Normal 4 7 2 3 6" xfId="48405" xr:uid="{00000000-0005-0000-0000-000015BD0000}"/>
    <cellStyle name="Normal 4 7 2 4" xfId="48406" xr:uid="{00000000-0005-0000-0000-000016BD0000}"/>
    <cellStyle name="Normal 4 7 2 4 2" xfId="48407" xr:uid="{00000000-0005-0000-0000-000017BD0000}"/>
    <cellStyle name="Normal 4 7 2 4 2 2" xfId="48408" xr:uid="{00000000-0005-0000-0000-000018BD0000}"/>
    <cellStyle name="Normal 4 7 2 4 3" xfId="48409" xr:uid="{00000000-0005-0000-0000-000019BD0000}"/>
    <cellStyle name="Normal 4 7 2 4 4" xfId="48410" xr:uid="{00000000-0005-0000-0000-00001ABD0000}"/>
    <cellStyle name="Normal 4 7 2 5" xfId="48411" xr:uid="{00000000-0005-0000-0000-00001BBD0000}"/>
    <cellStyle name="Normal 4 7 2 5 2" xfId="48412" xr:uid="{00000000-0005-0000-0000-00001CBD0000}"/>
    <cellStyle name="Normal 4 7 2 5 2 2" xfId="48413" xr:uid="{00000000-0005-0000-0000-00001DBD0000}"/>
    <cellStyle name="Normal 4 7 2 5 3" xfId="48414" xr:uid="{00000000-0005-0000-0000-00001EBD0000}"/>
    <cellStyle name="Normal 4 7 2 5 4" xfId="48415" xr:uid="{00000000-0005-0000-0000-00001FBD0000}"/>
    <cellStyle name="Normal 4 7 2 6" xfId="48416" xr:uid="{00000000-0005-0000-0000-000020BD0000}"/>
    <cellStyle name="Normal 4 7 2 6 2" xfId="48417" xr:uid="{00000000-0005-0000-0000-000021BD0000}"/>
    <cellStyle name="Normal 4 7 2 7" xfId="48418" xr:uid="{00000000-0005-0000-0000-000022BD0000}"/>
    <cellStyle name="Normal 4 7 2 8" xfId="48419" xr:uid="{00000000-0005-0000-0000-000023BD0000}"/>
    <cellStyle name="Normal 4 7 3" xfId="48420" xr:uid="{00000000-0005-0000-0000-000024BD0000}"/>
    <cellStyle name="Normal 4 7 3 2" xfId="48421" xr:uid="{00000000-0005-0000-0000-000025BD0000}"/>
    <cellStyle name="Normal 4 7 3 2 2" xfId="48422" xr:uid="{00000000-0005-0000-0000-000026BD0000}"/>
    <cellStyle name="Normal 4 7 3 2 2 2" xfId="48423" xr:uid="{00000000-0005-0000-0000-000027BD0000}"/>
    <cellStyle name="Normal 4 7 3 2 2 2 2" xfId="48424" xr:uid="{00000000-0005-0000-0000-000028BD0000}"/>
    <cellStyle name="Normal 4 7 3 2 2 3" xfId="48425" xr:uid="{00000000-0005-0000-0000-000029BD0000}"/>
    <cellStyle name="Normal 4 7 3 2 2 4" xfId="48426" xr:uid="{00000000-0005-0000-0000-00002ABD0000}"/>
    <cellStyle name="Normal 4 7 3 2 3" xfId="48427" xr:uid="{00000000-0005-0000-0000-00002BBD0000}"/>
    <cellStyle name="Normal 4 7 3 2 3 2" xfId="48428" xr:uid="{00000000-0005-0000-0000-00002CBD0000}"/>
    <cellStyle name="Normal 4 7 3 2 3 2 2" xfId="48429" xr:uid="{00000000-0005-0000-0000-00002DBD0000}"/>
    <cellStyle name="Normal 4 7 3 2 3 3" xfId="48430" xr:uid="{00000000-0005-0000-0000-00002EBD0000}"/>
    <cellStyle name="Normal 4 7 3 2 3 4" xfId="48431" xr:uid="{00000000-0005-0000-0000-00002FBD0000}"/>
    <cellStyle name="Normal 4 7 3 2 4" xfId="48432" xr:uid="{00000000-0005-0000-0000-000030BD0000}"/>
    <cellStyle name="Normal 4 7 3 2 4 2" xfId="48433" xr:uid="{00000000-0005-0000-0000-000031BD0000}"/>
    <cellStyle name="Normal 4 7 3 2 5" xfId="48434" xr:uid="{00000000-0005-0000-0000-000032BD0000}"/>
    <cellStyle name="Normal 4 7 3 2 6" xfId="48435" xr:uid="{00000000-0005-0000-0000-000033BD0000}"/>
    <cellStyle name="Normal 4 7 3 3" xfId="48436" xr:uid="{00000000-0005-0000-0000-000034BD0000}"/>
    <cellStyle name="Normal 4 7 3 3 2" xfId="48437" xr:uid="{00000000-0005-0000-0000-000035BD0000}"/>
    <cellStyle name="Normal 4 7 3 3 2 2" xfId="48438" xr:uid="{00000000-0005-0000-0000-000036BD0000}"/>
    <cellStyle name="Normal 4 7 3 3 3" xfId="48439" xr:uid="{00000000-0005-0000-0000-000037BD0000}"/>
    <cellStyle name="Normal 4 7 3 3 4" xfId="48440" xr:uid="{00000000-0005-0000-0000-000038BD0000}"/>
    <cellStyle name="Normal 4 7 3 4" xfId="48441" xr:uid="{00000000-0005-0000-0000-000039BD0000}"/>
    <cellStyle name="Normal 4 7 3 4 2" xfId="48442" xr:uid="{00000000-0005-0000-0000-00003ABD0000}"/>
    <cellStyle name="Normal 4 7 3 4 2 2" xfId="48443" xr:uid="{00000000-0005-0000-0000-00003BBD0000}"/>
    <cellStyle name="Normal 4 7 3 4 3" xfId="48444" xr:uid="{00000000-0005-0000-0000-00003CBD0000}"/>
    <cellStyle name="Normal 4 7 3 4 4" xfId="48445" xr:uid="{00000000-0005-0000-0000-00003DBD0000}"/>
    <cellStyle name="Normal 4 7 3 5" xfId="48446" xr:uid="{00000000-0005-0000-0000-00003EBD0000}"/>
    <cellStyle name="Normal 4 7 3 5 2" xfId="48447" xr:uid="{00000000-0005-0000-0000-00003FBD0000}"/>
    <cellStyle name="Normal 4 7 3 6" xfId="48448" xr:uid="{00000000-0005-0000-0000-000040BD0000}"/>
    <cellStyle name="Normal 4 7 3 7" xfId="48449" xr:uid="{00000000-0005-0000-0000-000041BD0000}"/>
    <cellStyle name="Normal 4 7 4" xfId="48450" xr:uid="{00000000-0005-0000-0000-000042BD0000}"/>
    <cellStyle name="Normal 4 7 5" xfId="48451" xr:uid="{00000000-0005-0000-0000-000043BD0000}"/>
    <cellStyle name="Normal 4 7 5 2" xfId="48452" xr:uid="{00000000-0005-0000-0000-000044BD0000}"/>
    <cellStyle name="Normal 4 7 5 2 2" xfId="48453" xr:uid="{00000000-0005-0000-0000-000045BD0000}"/>
    <cellStyle name="Normal 4 7 5 2 2 2" xfId="48454" xr:uid="{00000000-0005-0000-0000-000046BD0000}"/>
    <cellStyle name="Normal 4 7 5 2 3" xfId="48455" xr:uid="{00000000-0005-0000-0000-000047BD0000}"/>
    <cellStyle name="Normal 4 7 5 2 4" xfId="48456" xr:uid="{00000000-0005-0000-0000-000048BD0000}"/>
    <cellStyle name="Normal 4 7 5 3" xfId="48457" xr:uid="{00000000-0005-0000-0000-000049BD0000}"/>
    <cellStyle name="Normal 4 7 5 3 2" xfId="48458" xr:uid="{00000000-0005-0000-0000-00004ABD0000}"/>
    <cellStyle name="Normal 4 7 5 3 2 2" xfId="48459" xr:uid="{00000000-0005-0000-0000-00004BBD0000}"/>
    <cellStyle name="Normal 4 7 5 3 3" xfId="48460" xr:uid="{00000000-0005-0000-0000-00004CBD0000}"/>
    <cellStyle name="Normal 4 7 5 3 4" xfId="48461" xr:uid="{00000000-0005-0000-0000-00004DBD0000}"/>
    <cellStyle name="Normal 4 7 5 4" xfId="48462" xr:uid="{00000000-0005-0000-0000-00004EBD0000}"/>
    <cellStyle name="Normal 4 7 5 4 2" xfId="48463" xr:uid="{00000000-0005-0000-0000-00004FBD0000}"/>
    <cellStyle name="Normal 4 7 5 5" xfId="48464" xr:uid="{00000000-0005-0000-0000-000050BD0000}"/>
    <cellStyle name="Normal 4 7 5 6" xfId="48465" xr:uid="{00000000-0005-0000-0000-000051BD0000}"/>
    <cellStyle name="Normal 4 7 6" xfId="48466" xr:uid="{00000000-0005-0000-0000-000052BD0000}"/>
    <cellStyle name="Normal 4 7 6 2" xfId="48467" xr:uid="{00000000-0005-0000-0000-000053BD0000}"/>
    <cellStyle name="Normal 4 7 6 2 2" xfId="48468" xr:uid="{00000000-0005-0000-0000-000054BD0000}"/>
    <cellStyle name="Normal 4 7 6 3" xfId="48469" xr:uid="{00000000-0005-0000-0000-000055BD0000}"/>
    <cellStyle name="Normal 4 7 6 4" xfId="48470" xr:uid="{00000000-0005-0000-0000-000056BD0000}"/>
    <cellStyle name="Normal 4 7 7" xfId="48471" xr:uid="{00000000-0005-0000-0000-000057BD0000}"/>
    <cellStyle name="Normal 4 7 7 2" xfId="48472" xr:uid="{00000000-0005-0000-0000-000058BD0000}"/>
    <cellStyle name="Normal 4 7 7 2 2" xfId="48473" xr:uid="{00000000-0005-0000-0000-000059BD0000}"/>
    <cellStyle name="Normal 4 7 7 3" xfId="48474" xr:uid="{00000000-0005-0000-0000-00005ABD0000}"/>
    <cellStyle name="Normal 4 7 7 4" xfId="48475" xr:uid="{00000000-0005-0000-0000-00005BBD0000}"/>
    <cellStyle name="Normal 4 7 8" xfId="48476" xr:uid="{00000000-0005-0000-0000-00005CBD0000}"/>
    <cellStyle name="Normal 4 7 8 2" xfId="48477" xr:uid="{00000000-0005-0000-0000-00005DBD0000}"/>
    <cellStyle name="Normal 4 7 9" xfId="48478" xr:uid="{00000000-0005-0000-0000-00005EBD0000}"/>
    <cellStyle name="Normal 4 8" xfId="48479" xr:uid="{00000000-0005-0000-0000-00005FBD0000}"/>
    <cellStyle name="Normal 4 8 10" xfId="48480" xr:uid="{00000000-0005-0000-0000-000060BD0000}"/>
    <cellStyle name="Normal 4 8 11" xfId="48481" xr:uid="{00000000-0005-0000-0000-000061BD0000}"/>
    <cellStyle name="Normal 4 8 2" xfId="48482" xr:uid="{00000000-0005-0000-0000-000062BD0000}"/>
    <cellStyle name="Normal 4 8 2 2" xfId="48483" xr:uid="{00000000-0005-0000-0000-000063BD0000}"/>
    <cellStyle name="Normal 4 8 2 2 2" xfId="48484" xr:uid="{00000000-0005-0000-0000-000064BD0000}"/>
    <cellStyle name="Normal 4 8 2 2 2 2" xfId="48485" xr:uid="{00000000-0005-0000-0000-000065BD0000}"/>
    <cellStyle name="Normal 4 8 2 2 2 2 2" xfId="48486" xr:uid="{00000000-0005-0000-0000-000066BD0000}"/>
    <cellStyle name="Normal 4 8 2 2 2 2 2 2" xfId="48487" xr:uid="{00000000-0005-0000-0000-000067BD0000}"/>
    <cellStyle name="Normal 4 8 2 2 2 2 3" xfId="48488" xr:uid="{00000000-0005-0000-0000-000068BD0000}"/>
    <cellStyle name="Normal 4 8 2 2 2 2 4" xfId="48489" xr:uid="{00000000-0005-0000-0000-000069BD0000}"/>
    <cellStyle name="Normal 4 8 2 2 2 3" xfId="48490" xr:uid="{00000000-0005-0000-0000-00006ABD0000}"/>
    <cellStyle name="Normal 4 8 2 2 2 3 2" xfId="48491" xr:uid="{00000000-0005-0000-0000-00006BBD0000}"/>
    <cellStyle name="Normal 4 8 2 2 2 3 2 2" xfId="48492" xr:uid="{00000000-0005-0000-0000-00006CBD0000}"/>
    <cellStyle name="Normal 4 8 2 2 2 3 3" xfId="48493" xr:uid="{00000000-0005-0000-0000-00006DBD0000}"/>
    <cellStyle name="Normal 4 8 2 2 2 3 4" xfId="48494" xr:uid="{00000000-0005-0000-0000-00006EBD0000}"/>
    <cellStyle name="Normal 4 8 2 2 2 4" xfId="48495" xr:uid="{00000000-0005-0000-0000-00006FBD0000}"/>
    <cellStyle name="Normal 4 8 2 2 2 4 2" xfId="48496" xr:uid="{00000000-0005-0000-0000-000070BD0000}"/>
    <cellStyle name="Normal 4 8 2 2 2 5" xfId="48497" xr:uid="{00000000-0005-0000-0000-000071BD0000}"/>
    <cellStyle name="Normal 4 8 2 2 2 6" xfId="48498" xr:uid="{00000000-0005-0000-0000-000072BD0000}"/>
    <cellStyle name="Normal 4 8 2 2 3" xfId="48499" xr:uid="{00000000-0005-0000-0000-000073BD0000}"/>
    <cellStyle name="Normal 4 8 2 2 3 2" xfId="48500" xr:uid="{00000000-0005-0000-0000-000074BD0000}"/>
    <cellStyle name="Normal 4 8 2 2 3 2 2" xfId="48501" xr:uid="{00000000-0005-0000-0000-000075BD0000}"/>
    <cellStyle name="Normal 4 8 2 2 3 3" xfId="48502" xr:uid="{00000000-0005-0000-0000-000076BD0000}"/>
    <cellStyle name="Normal 4 8 2 2 3 4" xfId="48503" xr:uid="{00000000-0005-0000-0000-000077BD0000}"/>
    <cellStyle name="Normal 4 8 2 2 4" xfId="48504" xr:uid="{00000000-0005-0000-0000-000078BD0000}"/>
    <cellStyle name="Normal 4 8 2 2 4 2" xfId="48505" xr:uid="{00000000-0005-0000-0000-000079BD0000}"/>
    <cellStyle name="Normal 4 8 2 2 4 2 2" xfId="48506" xr:uid="{00000000-0005-0000-0000-00007ABD0000}"/>
    <cellStyle name="Normal 4 8 2 2 4 3" xfId="48507" xr:uid="{00000000-0005-0000-0000-00007BBD0000}"/>
    <cellStyle name="Normal 4 8 2 2 4 4" xfId="48508" xr:uid="{00000000-0005-0000-0000-00007CBD0000}"/>
    <cellStyle name="Normal 4 8 2 2 5" xfId="48509" xr:uid="{00000000-0005-0000-0000-00007DBD0000}"/>
    <cellStyle name="Normal 4 8 2 2 5 2" xfId="48510" xr:uid="{00000000-0005-0000-0000-00007EBD0000}"/>
    <cellStyle name="Normal 4 8 2 2 6" xfId="48511" xr:uid="{00000000-0005-0000-0000-00007FBD0000}"/>
    <cellStyle name="Normal 4 8 2 2 7" xfId="48512" xr:uid="{00000000-0005-0000-0000-000080BD0000}"/>
    <cellStyle name="Normal 4 8 2 3" xfId="48513" xr:uid="{00000000-0005-0000-0000-000081BD0000}"/>
    <cellStyle name="Normal 4 8 2 3 2" xfId="48514" xr:uid="{00000000-0005-0000-0000-000082BD0000}"/>
    <cellStyle name="Normal 4 8 2 3 2 2" xfId="48515" xr:uid="{00000000-0005-0000-0000-000083BD0000}"/>
    <cellStyle name="Normal 4 8 2 3 2 2 2" xfId="48516" xr:uid="{00000000-0005-0000-0000-000084BD0000}"/>
    <cellStyle name="Normal 4 8 2 3 2 3" xfId="48517" xr:uid="{00000000-0005-0000-0000-000085BD0000}"/>
    <cellStyle name="Normal 4 8 2 3 2 4" xfId="48518" xr:uid="{00000000-0005-0000-0000-000086BD0000}"/>
    <cellStyle name="Normal 4 8 2 3 3" xfId="48519" xr:uid="{00000000-0005-0000-0000-000087BD0000}"/>
    <cellStyle name="Normal 4 8 2 3 3 2" xfId="48520" xr:uid="{00000000-0005-0000-0000-000088BD0000}"/>
    <cellStyle name="Normal 4 8 2 3 3 2 2" xfId="48521" xr:uid="{00000000-0005-0000-0000-000089BD0000}"/>
    <cellStyle name="Normal 4 8 2 3 3 3" xfId="48522" xr:uid="{00000000-0005-0000-0000-00008ABD0000}"/>
    <cellStyle name="Normal 4 8 2 3 3 4" xfId="48523" xr:uid="{00000000-0005-0000-0000-00008BBD0000}"/>
    <cellStyle name="Normal 4 8 2 3 4" xfId="48524" xr:uid="{00000000-0005-0000-0000-00008CBD0000}"/>
    <cellStyle name="Normal 4 8 2 3 4 2" xfId="48525" xr:uid="{00000000-0005-0000-0000-00008DBD0000}"/>
    <cellStyle name="Normal 4 8 2 3 5" xfId="48526" xr:uid="{00000000-0005-0000-0000-00008EBD0000}"/>
    <cellStyle name="Normal 4 8 2 3 6" xfId="48527" xr:uid="{00000000-0005-0000-0000-00008FBD0000}"/>
    <cellStyle name="Normal 4 8 2 4" xfId="48528" xr:uid="{00000000-0005-0000-0000-000090BD0000}"/>
    <cellStyle name="Normal 4 8 2 4 2" xfId="48529" xr:uid="{00000000-0005-0000-0000-000091BD0000}"/>
    <cellStyle name="Normal 4 8 2 4 2 2" xfId="48530" xr:uid="{00000000-0005-0000-0000-000092BD0000}"/>
    <cellStyle name="Normal 4 8 2 4 3" xfId="48531" xr:uid="{00000000-0005-0000-0000-000093BD0000}"/>
    <cellStyle name="Normal 4 8 2 4 4" xfId="48532" xr:uid="{00000000-0005-0000-0000-000094BD0000}"/>
    <cellStyle name="Normal 4 8 2 5" xfId="48533" xr:uid="{00000000-0005-0000-0000-000095BD0000}"/>
    <cellStyle name="Normal 4 8 2 5 2" xfId="48534" xr:uid="{00000000-0005-0000-0000-000096BD0000}"/>
    <cellStyle name="Normal 4 8 2 5 2 2" xfId="48535" xr:uid="{00000000-0005-0000-0000-000097BD0000}"/>
    <cellStyle name="Normal 4 8 2 5 3" xfId="48536" xr:uid="{00000000-0005-0000-0000-000098BD0000}"/>
    <cellStyle name="Normal 4 8 2 5 4" xfId="48537" xr:uid="{00000000-0005-0000-0000-000099BD0000}"/>
    <cellStyle name="Normal 4 8 2 6" xfId="48538" xr:uid="{00000000-0005-0000-0000-00009ABD0000}"/>
    <cellStyle name="Normal 4 8 2 6 2" xfId="48539" xr:uid="{00000000-0005-0000-0000-00009BBD0000}"/>
    <cellStyle name="Normal 4 8 2 7" xfId="48540" xr:uid="{00000000-0005-0000-0000-00009CBD0000}"/>
    <cellStyle name="Normal 4 8 2 8" xfId="48541" xr:uid="{00000000-0005-0000-0000-00009DBD0000}"/>
    <cellStyle name="Normal 4 8 3" xfId="48542" xr:uid="{00000000-0005-0000-0000-00009EBD0000}"/>
    <cellStyle name="Normal 4 8 3 2" xfId="48543" xr:uid="{00000000-0005-0000-0000-00009FBD0000}"/>
    <cellStyle name="Normal 4 8 3 2 2" xfId="48544" xr:uid="{00000000-0005-0000-0000-0000A0BD0000}"/>
    <cellStyle name="Normal 4 8 3 2 2 2" xfId="48545" xr:uid="{00000000-0005-0000-0000-0000A1BD0000}"/>
    <cellStyle name="Normal 4 8 3 2 2 2 2" xfId="48546" xr:uid="{00000000-0005-0000-0000-0000A2BD0000}"/>
    <cellStyle name="Normal 4 8 3 2 2 3" xfId="48547" xr:uid="{00000000-0005-0000-0000-0000A3BD0000}"/>
    <cellStyle name="Normal 4 8 3 2 2 4" xfId="48548" xr:uid="{00000000-0005-0000-0000-0000A4BD0000}"/>
    <cellStyle name="Normal 4 8 3 2 3" xfId="48549" xr:uid="{00000000-0005-0000-0000-0000A5BD0000}"/>
    <cellStyle name="Normal 4 8 3 2 3 2" xfId="48550" xr:uid="{00000000-0005-0000-0000-0000A6BD0000}"/>
    <cellStyle name="Normal 4 8 3 2 3 2 2" xfId="48551" xr:uid="{00000000-0005-0000-0000-0000A7BD0000}"/>
    <cellStyle name="Normal 4 8 3 2 3 3" xfId="48552" xr:uid="{00000000-0005-0000-0000-0000A8BD0000}"/>
    <cellStyle name="Normal 4 8 3 2 3 4" xfId="48553" xr:uid="{00000000-0005-0000-0000-0000A9BD0000}"/>
    <cellStyle name="Normal 4 8 3 2 4" xfId="48554" xr:uid="{00000000-0005-0000-0000-0000AABD0000}"/>
    <cellStyle name="Normal 4 8 3 2 4 2" xfId="48555" xr:uid="{00000000-0005-0000-0000-0000ABBD0000}"/>
    <cellStyle name="Normal 4 8 3 2 5" xfId="48556" xr:uid="{00000000-0005-0000-0000-0000ACBD0000}"/>
    <cellStyle name="Normal 4 8 3 2 6" xfId="48557" xr:uid="{00000000-0005-0000-0000-0000ADBD0000}"/>
    <cellStyle name="Normal 4 8 3 3" xfId="48558" xr:uid="{00000000-0005-0000-0000-0000AEBD0000}"/>
    <cellStyle name="Normal 4 8 3 3 2" xfId="48559" xr:uid="{00000000-0005-0000-0000-0000AFBD0000}"/>
    <cellStyle name="Normal 4 8 3 3 2 2" xfId="48560" xr:uid="{00000000-0005-0000-0000-0000B0BD0000}"/>
    <cellStyle name="Normal 4 8 3 3 3" xfId="48561" xr:uid="{00000000-0005-0000-0000-0000B1BD0000}"/>
    <cellStyle name="Normal 4 8 3 3 4" xfId="48562" xr:uid="{00000000-0005-0000-0000-0000B2BD0000}"/>
    <cellStyle name="Normal 4 8 3 4" xfId="48563" xr:uid="{00000000-0005-0000-0000-0000B3BD0000}"/>
    <cellStyle name="Normal 4 8 3 4 2" xfId="48564" xr:uid="{00000000-0005-0000-0000-0000B4BD0000}"/>
    <cellStyle name="Normal 4 8 3 4 2 2" xfId="48565" xr:uid="{00000000-0005-0000-0000-0000B5BD0000}"/>
    <cellStyle name="Normal 4 8 3 4 3" xfId="48566" xr:uid="{00000000-0005-0000-0000-0000B6BD0000}"/>
    <cellStyle name="Normal 4 8 3 4 4" xfId="48567" xr:uid="{00000000-0005-0000-0000-0000B7BD0000}"/>
    <cellStyle name="Normal 4 8 3 5" xfId="48568" xr:uid="{00000000-0005-0000-0000-0000B8BD0000}"/>
    <cellStyle name="Normal 4 8 3 5 2" xfId="48569" xr:uid="{00000000-0005-0000-0000-0000B9BD0000}"/>
    <cellStyle name="Normal 4 8 3 6" xfId="48570" xr:uid="{00000000-0005-0000-0000-0000BABD0000}"/>
    <cellStyle name="Normal 4 8 3 7" xfId="48571" xr:uid="{00000000-0005-0000-0000-0000BBBD0000}"/>
    <cellStyle name="Normal 4 8 4" xfId="48572" xr:uid="{00000000-0005-0000-0000-0000BCBD0000}"/>
    <cellStyle name="Normal 4 8 5" xfId="48573" xr:uid="{00000000-0005-0000-0000-0000BDBD0000}"/>
    <cellStyle name="Normal 4 8 5 2" xfId="48574" xr:uid="{00000000-0005-0000-0000-0000BEBD0000}"/>
    <cellStyle name="Normal 4 8 5 2 2" xfId="48575" xr:uid="{00000000-0005-0000-0000-0000BFBD0000}"/>
    <cellStyle name="Normal 4 8 5 2 2 2" xfId="48576" xr:uid="{00000000-0005-0000-0000-0000C0BD0000}"/>
    <cellStyle name="Normal 4 8 5 2 3" xfId="48577" xr:uid="{00000000-0005-0000-0000-0000C1BD0000}"/>
    <cellStyle name="Normal 4 8 5 2 4" xfId="48578" xr:uid="{00000000-0005-0000-0000-0000C2BD0000}"/>
    <cellStyle name="Normal 4 8 5 3" xfId="48579" xr:uid="{00000000-0005-0000-0000-0000C3BD0000}"/>
    <cellStyle name="Normal 4 8 5 3 2" xfId="48580" xr:uid="{00000000-0005-0000-0000-0000C4BD0000}"/>
    <cellStyle name="Normal 4 8 5 3 2 2" xfId="48581" xr:uid="{00000000-0005-0000-0000-0000C5BD0000}"/>
    <cellStyle name="Normal 4 8 5 3 3" xfId="48582" xr:uid="{00000000-0005-0000-0000-0000C6BD0000}"/>
    <cellStyle name="Normal 4 8 5 3 4" xfId="48583" xr:uid="{00000000-0005-0000-0000-0000C7BD0000}"/>
    <cellStyle name="Normal 4 8 5 4" xfId="48584" xr:uid="{00000000-0005-0000-0000-0000C8BD0000}"/>
    <cellStyle name="Normal 4 8 5 4 2" xfId="48585" xr:uid="{00000000-0005-0000-0000-0000C9BD0000}"/>
    <cellStyle name="Normal 4 8 5 5" xfId="48586" xr:uid="{00000000-0005-0000-0000-0000CABD0000}"/>
    <cellStyle name="Normal 4 8 5 6" xfId="48587" xr:uid="{00000000-0005-0000-0000-0000CBBD0000}"/>
    <cellStyle name="Normal 4 8 6" xfId="48588" xr:uid="{00000000-0005-0000-0000-0000CCBD0000}"/>
    <cellStyle name="Normal 4 8 6 2" xfId="48589" xr:uid="{00000000-0005-0000-0000-0000CDBD0000}"/>
    <cellStyle name="Normal 4 8 6 2 2" xfId="48590" xr:uid="{00000000-0005-0000-0000-0000CEBD0000}"/>
    <cellStyle name="Normal 4 8 6 3" xfId="48591" xr:uid="{00000000-0005-0000-0000-0000CFBD0000}"/>
    <cellStyle name="Normal 4 8 6 4" xfId="48592" xr:uid="{00000000-0005-0000-0000-0000D0BD0000}"/>
    <cellStyle name="Normal 4 8 7" xfId="48593" xr:uid="{00000000-0005-0000-0000-0000D1BD0000}"/>
    <cellStyle name="Normal 4 8 7 2" xfId="48594" xr:uid="{00000000-0005-0000-0000-0000D2BD0000}"/>
    <cellStyle name="Normal 4 8 7 2 2" xfId="48595" xr:uid="{00000000-0005-0000-0000-0000D3BD0000}"/>
    <cellStyle name="Normal 4 8 7 3" xfId="48596" xr:uid="{00000000-0005-0000-0000-0000D4BD0000}"/>
    <cellStyle name="Normal 4 8 7 4" xfId="48597" xr:uid="{00000000-0005-0000-0000-0000D5BD0000}"/>
    <cellStyle name="Normal 4 8 8" xfId="48598" xr:uid="{00000000-0005-0000-0000-0000D6BD0000}"/>
    <cellStyle name="Normal 4 8 8 2" xfId="48599" xr:uid="{00000000-0005-0000-0000-0000D7BD0000}"/>
    <cellStyle name="Normal 4 8 9" xfId="48600" xr:uid="{00000000-0005-0000-0000-0000D8BD0000}"/>
    <cellStyle name="Normal 4 9" xfId="48601" xr:uid="{00000000-0005-0000-0000-0000D9BD0000}"/>
    <cellStyle name="Normal 4 9 10" xfId="48602" xr:uid="{00000000-0005-0000-0000-0000DABD0000}"/>
    <cellStyle name="Normal 4 9 2" xfId="48603" xr:uid="{00000000-0005-0000-0000-0000DBBD0000}"/>
    <cellStyle name="Normal 4 9 2 2" xfId="48604" xr:uid="{00000000-0005-0000-0000-0000DCBD0000}"/>
    <cellStyle name="Normal 4 9 2 2 2" xfId="48605" xr:uid="{00000000-0005-0000-0000-0000DDBD0000}"/>
    <cellStyle name="Normal 4 9 2 2 2 2" xfId="48606" xr:uid="{00000000-0005-0000-0000-0000DEBD0000}"/>
    <cellStyle name="Normal 4 9 2 2 2 2 2" xfId="48607" xr:uid="{00000000-0005-0000-0000-0000DFBD0000}"/>
    <cellStyle name="Normal 4 9 2 2 2 2 2 2" xfId="48608" xr:uid="{00000000-0005-0000-0000-0000E0BD0000}"/>
    <cellStyle name="Normal 4 9 2 2 2 2 3" xfId="48609" xr:uid="{00000000-0005-0000-0000-0000E1BD0000}"/>
    <cellStyle name="Normal 4 9 2 2 2 2 4" xfId="48610" xr:uid="{00000000-0005-0000-0000-0000E2BD0000}"/>
    <cellStyle name="Normal 4 9 2 2 2 3" xfId="48611" xr:uid="{00000000-0005-0000-0000-0000E3BD0000}"/>
    <cellStyle name="Normal 4 9 2 2 2 3 2" xfId="48612" xr:uid="{00000000-0005-0000-0000-0000E4BD0000}"/>
    <cellStyle name="Normal 4 9 2 2 2 3 2 2" xfId="48613" xr:uid="{00000000-0005-0000-0000-0000E5BD0000}"/>
    <cellStyle name="Normal 4 9 2 2 2 3 3" xfId="48614" xr:uid="{00000000-0005-0000-0000-0000E6BD0000}"/>
    <cellStyle name="Normal 4 9 2 2 2 3 4" xfId="48615" xr:uid="{00000000-0005-0000-0000-0000E7BD0000}"/>
    <cellStyle name="Normal 4 9 2 2 2 4" xfId="48616" xr:uid="{00000000-0005-0000-0000-0000E8BD0000}"/>
    <cellStyle name="Normal 4 9 2 2 2 4 2" xfId="48617" xr:uid="{00000000-0005-0000-0000-0000E9BD0000}"/>
    <cellStyle name="Normal 4 9 2 2 2 5" xfId="48618" xr:uid="{00000000-0005-0000-0000-0000EABD0000}"/>
    <cellStyle name="Normal 4 9 2 2 2 6" xfId="48619" xr:uid="{00000000-0005-0000-0000-0000EBBD0000}"/>
    <cellStyle name="Normal 4 9 2 2 3" xfId="48620" xr:uid="{00000000-0005-0000-0000-0000ECBD0000}"/>
    <cellStyle name="Normal 4 9 2 2 3 2" xfId="48621" xr:uid="{00000000-0005-0000-0000-0000EDBD0000}"/>
    <cellStyle name="Normal 4 9 2 2 3 2 2" xfId="48622" xr:uid="{00000000-0005-0000-0000-0000EEBD0000}"/>
    <cellStyle name="Normal 4 9 2 2 3 3" xfId="48623" xr:uid="{00000000-0005-0000-0000-0000EFBD0000}"/>
    <cellStyle name="Normal 4 9 2 2 3 4" xfId="48624" xr:uid="{00000000-0005-0000-0000-0000F0BD0000}"/>
    <cellStyle name="Normal 4 9 2 2 4" xfId="48625" xr:uid="{00000000-0005-0000-0000-0000F1BD0000}"/>
    <cellStyle name="Normal 4 9 2 2 4 2" xfId="48626" xr:uid="{00000000-0005-0000-0000-0000F2BD0000}"/>
    <cellStyle name="Normal 4 9 2 2 4 2 2" xfId="48627" xr:uid="{00000000-0005-0000-0000-0000F3BD0000}"/>
    <cellStyle name="Normal 4 9 2 2 4 3" xfId="48628" xr:uid="{00000000-0005-0000-0000-0000F4BD0000}"/>
    <cellStyle name="Normal 4 9 2 2 4 4" xfId="48629" xr:uid="{00000000-0005-0000-0000-0000F5BD0000}"/>
    <cellStyle name="Normal 4 9 2 2 5" xfId="48630" xr:uid="{00000000-0005-0000-0000-0000F6BD0000}"/>
    <cellStyle name="Normal 4 9 2 2 5 2" xfId="48631" xr:uid="{00000000-0005-0000-0000-0000F7BD0000}"/>
    <cellStyle name="Normal 4 9 2 2 6" xfId="48632" xr:uid="{00000000-0005-0000-0000-0000F8BD0000}"/>
    <cellStyle name="Normal 4 9 2 2 7" xfId="48633" xr:uid="{00000000-0005-0000-0000-0000F9BD0000}"/>
    <cellStyle name="Normal 4 9 2 3" xfId="48634" xr:uid="{00000000-0005-0000-0000-0000FABD0000}"/>
    <cellStyle name="Normal 4 9 2 3 2" xfId="48635" xr:uid="{00000000-0005-0000-0000-0000FBBD0000}"/>
    <cellStyle name="Normal 4 9 2 3 2 2" xfId="48636" xr:uid="{00000000-0005-0000-0000-0000FCBD0000}"/>
    <cellStyle name="Normal 4 9 2 3 2 2 2" xfId="48637" xr:uid="{00000000-0005-0000-0000-0000FDBD0000}"/>
    <cellStyle name="Normal 4 9 2 3 2 3" xfId="48638" xr:uid="{00000000-0005-0000-0000-0000FEBD0000}"/>
    <cellStyle name="Normal 4 9 2 3 2 4" xfId="48639" xr:uid="{00000000-0005-0000-0000-0000FFBD0000}"/>
    <cellStyle name="Normal 4 9 2 3 3" xfId="48640" xr:uid="{00000000-0005-0000-0000-000000BE0000}"/>
    <cellStyle name="Normal 4 9 2 3 3 2" xfId="48641" xr:uid="{00000000-0005-0000-0000-000001BE0000}"/>
    <cellStyle name="Normal 4 9 2 3 3 2 2" xfId="48642" xr:uid="{00000000-0005-0000-0000-000002BE0000}"/>
    <cellStyle name="Normal 4 9 2 3 3 3" xfId="48643" xr:uid="{00000000-0005-0000-0000-000003BE0000}"/>
    <cellStyle name="Normal 4 9 2 3 3 4" xfId="48644" xr:uid="{00000000-0005-0000-0000-000004BE0000}"/>
    <cellStyle name="Normal 4 9 2 3 4" xfId="48645" xr:uid="{00000000-0005-0000-0000-000005BE0000}"/>
    <cellStyle name="Normal 4 9 2 3 4 2" xfId="48646" xr:uid="{00000000-0005-0000-0000-000006BE0000}"/>
    <cellStyle name="Normal 4 9 2 3 5" xfId="48647" xr:uid="{00000000-0005-0000-0000-000007BE0000}"/>
    <cellStyle name="Normal 4 9 2 3 6" xfId="48648" xr:uid="{00000000-0005-0000-0000-000008BE0000}"/>
    <cellStyle name="Normal 4 9 2 4" xfId="48649" xr:uid="{00000000-0005-0000-0000-000009BE0000}"/>
    <cellStyle name="Normal 4 9 2 4 2" xfId="48650" xr:uid="{00000000-0005-0000-0000-00000ABE0000}"/>
    <cellStyle name="Normal 4 9 2 4 2 2" xfId="48651" xr:uid="{00000000-0005-0000-0000-00000BBE0000}"/>
    <cellStyle name="Normal 4 9 2 4 3" xfId="48652" xr:uid="{00000000-0005-0000-0000-00000CBE0000}"/>
    <cellStyle name="Normal 4 9 2 4 4" xfId="48653" xr:uid="{00000000-0005-0000-0000-00000DBE0000}"/>
    <cellStyle name="Normal 4 9 2 5" xfId="48654" xr:uid="{00000000-0005-0000-0000-00000EBE0000}"/>
    <cellStyle name="Normal 4 9 2 5 2" xfId="48655" xr:uid="{00000000-0005-0000-0000-00000FBE0000}"/>
    <cellStyle name="Normal 4 9 2 5 2 2" xfId="48656" xr:uid="{00000000-0005-0000-0000-000010BE0000}"/>
    <cellStyle name="Normal 4 9 2 5 3" xfId="48657" xr:uid="{00000000-0005-0000-0000-000011BE0000}"/>
    <cellStyle name="Normal 4 9 2 5 4" xfId="48658" xr:uid="{00000000-0005-0000-0000-000012BE0000}"/>
    <cellStyle name="Normal 4 9 2 6" xfId="48659" xr:uid="{00000000-0005-0000-0000-000013BE0000}"/>
    <cellStyle name="Normal 4 9 2 6 2" xfId="48660" xr:uid="{00000000-0005-0000-0000-000014BE0000}"/>
    <cellStyle name="Normal 4 9 2 7" xfId="48661" xr:uid="{00000000-0005-0000-0000-000015BE0000}"/>
    <cellStyle name="Normal 4 9 2 8" xfId="48662" xr:uid="{00000000-0005-0000-0000-000016BE0000}"/>
    <cellStyle name="Normal 4 9 3" xfId="48663" xr:uid="{00000000-0005-0000-0000-000017BE0000}"/>
    <cellStyle name="Normal 4 9 3 2" xfId="48664" xr:uid="{00000000-0005-0000-0000-000018BE0000}"/>
    <cellStyle name="Normal 4 9 3 2 2" xfId="48665" xr:uid="{00000000-0005-0000-0000-000019BE0000}"/>
    <cellStyle name="Normal 4 9 3 2 2 2" xfId="48666" xr:uid="{00000000-0005-0000-0000-00001ABE0000}"/>
    <cellStyle name="Normal 4 9 3 2 2 2 2" xfId="48667" xr:uid="{00000000-0005-0000-0000-00001BBE0000}"/>
    <cellStyle name="Normal 4 9 3 2 2 3" xfId="48668" xr:uid="{00000000-0005-0000-0000-00001CBE0000}"/>
    <cellStyle name="Normal 4 9 3 2 2 4" xfId="48669" xr:uid="{00000000-0005-0000-0000-00001DBE0000}"/>
    <cellStyle name="Normal 4 9 3 2 3" xfId="48670" xr:uid="{00000000-0005-0000-0000-00001EBE0000}"/>
    <cellStyle name="Normal 4 9 3 2 3 2" xfId="48671" xr:uid="{00000000-0005-0000-0000-00001FBE0000}"/>
    <cellStyle name="Normal 4 9 3 2 3 2 2" xfId="48672" xr:uid="{00000000-0005-0000-0000-000020BE0000}"/>
    <cellStyle name="Normal 4 9 3 2 3 3" xfId="48673" xr:uid="{00000000-0005-0000-0000-000021BE0000}"/>
    <cellStyle name="Normal 4 9 3 2 3 4" xfId="48674" xr:uid="{00000000-0005-0000-0000-000022BE0000}"/>
    <cellStyle name="Normal 4 9 3 2 4" xfId="48675" xr:uid="{00000000-0005-0000-0000-000023BE0000}"/>
    <cellStyle name="Normal 4 9 3 2 4 2" xfId="48676" xr:uid="{00000000-0005-0000-0000-000024BE0000}"/>
    <cellStyle name="Normal 4 9 3 2 5" xfId="48677" xr:uid="{00000000-0005-0000-0000-000025BE0000}"/>
    <cellStyle name="Normal 4 9 3 2 6" xfId="48678" xr:uid="{00000000-0005-0000-0000-000026BE0000}"/>
    <cellStyle name="Normal 4 9 3 3" xfId="48679" xr:uid="{00000000-0005-0000-0000-000027BE0000}"/>
    <cellStyle name="Normal 4 9 3 3 2" xfId="48680" xr:uid="{00000000-0005-0000-0000-000028BE0000}"/>
    <cellStyle name="Normal 4 9 3 3 2 2" xfId="48681" xr:uid="{00000000-0005-0000-0000-000029BE0000}"/>
    <cellStyle name="Normal 4 9 3 3 3" xfId="48682" xr:uid="{00000000-0005-0000-0000-00002ABE0000}"/>
    <cellStyle name="Normal 4 9 3 3 4" xfId="48683" xr:uid="{00000000-0005-0000-0000-00002BBE0000}"/>
    <cellStyle name="Normal 4 9 3 4" xfId="48684" xr:uid="{00000000-0005-0000-0000-00002CBE0000}"/>
    <cellStyle name="Normal 4 9 3 4 2" xfId="48685" xr:uid="{00000000-0005-0000-0000-00002DBE0000}"/>
    <cellStyle name="Normal 4 9 3 4 2 2" xfId="48686" xr:uid="{00000000-0005-0000-0000-00002EBE0000}"/>
    <cellStyle name="Normal 4 9 3 4 3" xfId="48687" xr:uid="{00000000-0005-0000-0000-00002FBE0000}"/>
    <cellStyle name="Normal 4 9 3 4 4" xfId="48688" xr:uid="{00000000-0005-0000-0000-000030BE0000}"/>
    <cellStyle name="Normal 4 9 3 5" xfId="48689" xr:uid="{00000000-0005-0000-0000-000031BE0000}"/>
    <cellStyle name="Normal 4 9 3 5 2" xfId="48690" xr:uid="{00000000-0005-0000-0000-000032BE0000}"/>
    <cellStyle name="Normal 4 9 3 6" xfId="48691" xr:uid="{00000000-0005-0000-0000-000033BE0000}"/>
    <cellStyle name="Normal 4 9 3 7" xfId="48692" xr:uid="{00000000-0005-0000-0000-000034BE0000}"/>
    <cellStyle name="Normal 4 9 4" xfId="48693" xr:uid="{00000000-0005-0000-0000-000035BE0000}"/>
    <cellStyle name="Normal 4 9 4 2" xfId="48694" xr:uid="{00000000-0005-0000-0000-000036BE0000}"/>
    <cellStyle name="Normal 4 9 4 2 2" xfId="48695" xr:uid="{00000000-0005-0000-0000-000037BE0000}"/>
    <cellStyle name="Normal 4 9 4 2 2 2" xfId="48696" xr:uid="{00000000-0005-0000-0000-000038BE0000}"/>
    <cellStyle name="Normal 4 9 4 2 3" xfId="48697" xr:uid="{00000000-0005-0000-0000-000039BE0000}"/>
    <cellStyle name="Normal 4 9 4 2 4" xfId="48698" xr:uid="{00000000-0005-0000-0000-00003ABE0000}"/>
    <cellStyle name="Normal 4 9 4 3" xfId="48699" xr:uid="{00000000-0005-0000-0000-00003BBE0000}"/>
    <cellStyle name="Normal 4 9 4 3 2" xfId="48700" xr:uid="{00000000-0005-0000-0000-00003CBE0000}"/>
    <cellStyle name="Normal 4 9 4 3 2 2" xfId="48701" xr:uid="{00000000-0005-0000-0000-00003DBE0000}"/>
    <cellStyle name="Normal 4 9 4 3 3" xfId="48702" xr:uid="{00000000-0005-0000-0000-00003EBE0000}"/>
    <cellStyle name="Normal 4 9 4 3 4" xfId="48703" xr:uid="{00000000-0005-0000-0000-00003FBE0000}"/>
    <cellStyle name="Normal 4 9 4 4" xfId="48704" xr:uid="{00000000-0005-0000-0000-000040BE0000}"/>
    <cellStyle name="Normal 4 9 4 4 2" xfId="48705" xr:uid="{00000000-0005-0000-0000-000041BE0000}"/>
    <cellStyle name="Normal 4 9 4 5" xfId="48706" xr:uid="{00000000-0005-0000-0000-000042BE0000}"/>
    <cellStyle name="Normal 4 9 4 6" xfId="48707" xr:uid="{00000000-0005-0000-0000-000043BE0000}"/>
    <cellStyle name="Normal 4 9 5" xfId="48708" xr:uid="{00000000-0005-0000-0000-000044BE0000}"/>
    <cellStyle name="Normal 4 9 5 2" xfId="48709" xr:uid="{00000000-0005-0000-0000-000045BE0000}"/>
    <cellStyle name="Normal 4 9 5 2 2" xfId="48710" xr:uid="{00000000-0005-0000-0000-000046BE0000}"/>
    <cellStyle name="Normal 4 9 5 3" xfId="48711" xr:uid="{00000000-0005-0000-0000-000047BE0000}"/>
    <cellStyle name="Normal 4 9 5 4" xfId="48712" xr:uid="{00000000-0005-0000-0000-000048BE0000}"/>
    <cellStyle name="Normal 4 9 6" xfId="48713" xr:uid="{00000000-0005-0000-0000-000049BE0000}"/>
    <cellStyle name="Normal 4 9 6 2" xfId="48714" xr:uid="{00000000-0005-0000-0000-00004ABE0000}"/>
    <cellStyle name="Normal 4 9 6 2 2" xfId="48715" xr:uid="{00000000-0005-0000-0000-00004BBE0000}"/>
    <cellStyle name="Normal 4 9 6 3" xfId="48716" xr:uid="{00000000-0005-0000-0000-00004CBE0000}"/>
    <cellStyle name="Normal 4 9 6 4" xfId="48717" xr:uid="{00000000-0005-0000-0000-00004DBE0000}"/>
    <cellStyle name="Normal 4 9 7" xfId="48718" xr:uid="{00000000-0005-0000-0000-00004EBE0000}"/>
    <cellStyle name="Normal 4 9 7 2" xfId="48719" xr:uid="{00000000-0005-0000-0000-00004FBE0000}"/>
    <cellStyle name="Normal 4 9 8" xfId="48720" xr:uid="{00000000-0005-0000-0000-000050BE0000}"/>
    <cellStyle name="Normal 4 9 9" xfId="48721" xr:uid="{00000000-0005-0000-0000-000051BE0000}"/>
    <cellStyle name="Normal 4_2013-support" xfId="48722" xr:uid="{00000000-0005-0000-0000-000052BE0000}"/>
    <cellStyle name="Normal 40" xfId="48723" xr:uid="{00000000-0005-0000-0000-000053BE0000}"/>
    <cellStyle name="Normal 40 2" xfId="48724" xr:uid="{00000000-0005-0000-0000-000054BE0000}"/>
    <cellStyle name="Normal 40 3" xfId="48725" xr:uid="{00000000-0005-0000-0000-000055BE0000}"/>
    <cellStyle name="Normal 400" xfId="48726" xr:uid="{00000000-0005-0000-0000-000056BE0000}"/>
    <cellStyle name="Normal 401" xfId="48727" xr:uid="{00000000-0005-0000-0000-000057BE0000}"/>
    <cellStyle name="Normal 402" xfId="56917" xr:uid="{00000000-0005-0000-0000-000058BE0000}"/>
    <cellStyle name="Normal 403" xfId="56918" xr:uid="{00000000-0005-0000-0000-000059BE0000}"/>
    <cellStyle name="Normal 404" xfId="56919" xr:uid="{00000000-0005-0000-0000-00005ABE0000}"/>
    <cellStyle name="Normal 405" xfId="56920" xr:uid="{00000000-0005-0000-0000-00005BBE0000}"/>
    <cellStyle name="Normal 406" xfId="56924" xr:uid="{00000000-0005-0000-0000-00005CBE0000}"/>
    <cellStyle name="Normal 41" xfId="48728" xr:uid="{00000000-0005-0000-0000-00005DBE0000}"/>
    <cellStyle name="Normal 41 2" xfId="48729" xr:uid="{00000000-0005-0000-0000-00005EBE0000}"/>
    <cellStyle name="Normal 41 2 2" xfId="48730" xr:uid="{00000000-0005-0000-0000-00005FBE0000}"/>
    <cellStyle name="Normal 41 3" xfId="48731" xr:uid="{00000000-0005-0000-0000-000060BE0000}"/>
    <cellStyle name="Normal 41 4" xfId="48732" xr:uid="{00000000-0005-0000-0000-000061BE0000}"/>
    <cellStyle name="Normal 41_212990" xfId="48733" xr:uid="{00000000-0005-0000-0000-000062BE0000}"/>
    <cellStyle name="Normal 42" xfId="48734" xr:uid="{00000000-0005-0000-0000-000063BE0000}"/>
    <cellStyle name="Normal 42 2" xfId="48735" xr:uid="{00000000-0005-0000-0000-000064BE0000}"/>
    <cellStyle name="Normal 42 3" xfId="48736" xr:uid="{00000000-0005-0000-0000-000065BE0000}"/>
    <cellStyle name="Normal 43" xfId="48737" xr:uid="{00000000-0005-0000-0000-000066BE0000}"/>
    <cellStyle name="Normal 43 2" xfId="48738" xr:uid="{00000000-0005-0000-0000-000067BE0000}"/>
    <cellStyle name="Normal 43 2 2" xfId="48739" xr:uid="{00000000-0005-0000-0000-000068BE0000}"/>
    <cellStyle name="Normal 43_212990" xfId="48740" xr:uid="{00000000-0005-0000-0000-000069BE0000}"/>
    <cellStyle name="Normal 44" xfId="48741" xr:uid="{00000000-0005-0000-0000-00006ABE0000}"/>
    <cellStyle name="Normal 44 2" xfId="48742" xr:uid="{00000000-0005-0000-0000-00006BBE0000}"/>
    <cellStyle name="Normal 44 2 2" xfId="48743" xr:uid="{00000000-0005-0000-0000-00006CBE0000}"/>
    <cellStyle name="Normal 44 3" xfId="48744" xr:uid="{00000000-0005-0000-0000-00006DBE0000}"/>
    <cellStyle name="Normal 44_212990" xfId="48745" xr:uid="{00000000-0005-0000-0000-00006EBE0000}"/>
    <cellStyle name="Normal 45" xfId="48746" xr:uid="{00000000-0005-0000-0000-00006FBE0000}"/>
    <cellStyle name="Normal 45 10" xfId="48747" xr:uid="{00000000-0005-0000-0000-000070BE0000}"/>
    <cellStyle name="Normal 45 2" xfId="48748" xr:uid="{00000000-0005-0000-0000-000071BE0000}"/>
    <cellStyle name="Normal 45 2 2" xfId="48749" xr:uid="{00000000-0005-0000-0000-000072BE0000}"/>
    <cellStyle name="Normal 45 2 2 2" xfId="48750" xr:uid="{00000000-0005-0000-0000-000073BE0000}"/>
    <cellStyle name="Normal 45 2 2 2 2" xfId="48751" xr:uid="{00000000-0005-0000-0000-000074BE0000}"/>
    <cellStyle name="Normal 45 2 2 2 2 2" xfId="48752" xr:uid="{00000000-0005-0000-0000-000075BE0000}"/>
    <cellStyle name="Normal 45 2 2 2 2 2 2" xfId="48753" xr:uid="{00000000-0005-0000-0000-000076BE0000}"/>
    <cellStyle name="Normal 45 2 2 2 2 3" xfId="48754" xr:uid="{00000000-0005-0000-0000-000077BE0000}"/>
    <cellStyle name="Normal 45 2 2 2 2 4" xfId="48755" xr:uid="{00000000-0005-0000-0000-000078BE0000}"/>
    <cellStyle name="Normal 45 2 2 2 3" xfId="48756" xr:uid="{00000000-0005-0000-0000-000079BE0000}"/>
    <cellStyle name="Normal 45 2 2 2 3 2" xfId="48757" xr:uid="{00000000-0005-0000-0000-00007ABE0000}"/>
    <cellStyle name="Normal 45 2 2 2 3 2 2" xfId="48758" xr:uid="{00000000-0005-0000-0000-00007BBE0000}"/>
    <cellStyle name="Normal 45 2 2 2 3 3" xfId="48759" xr:uid="{00000000-0005-0000-0000-00007CBE0000}"/>
    <cellStyle name="Normal 45 2 2 2 3 4" xfId="48760" xr:uid="{00000000-0005-0000-0000-00007DBE0000}"/>
    <cellStyle name="Normal 45 2 2 2 4" xfId="48761" xr:uid="{00000000-0005-0000-0000-00007EBE0000}"/>
    <cellStyle name="Normal 45 2 2 2 4 2" xfId="48762" xr:uid="{00000000-0005-0000-0000-00007FBE0000}"/>
    <cellStyle name="Normal 45 2 2 2 5" xfId="48763" xr:uid="{00000000-0005-0000-0000-000080BE0000}"/>
    <cellStyle name="Normal 45 2 2 2 6" xfId="48764" xr:uid="{00000000-0005-0000-0000-000081BE0000}"/>
    <cellStyle name="Normal 45 2 2 3" xfId="48765" xr:uid="{00000000-0005-0000-0000-000082BE0000}"/>
    <cellStyle name="Normal 45 2 2 3 2" xfId="48766" xr:uid="{00000000-0005-0000-0000-000083BE0000}"/>
    <cellStyle name="Normal 45 2 2 3 2 2" xfId="48767" xr:uid="{00000000-0005-0000-0000-000084BE0000}"/>
    <cellStyle name="Normal 45 2 2 3 3" xfId="48768" xr:uid="{00000000-0005-0000-0000-000085BE0000}"/>
    <cellStyle name="Normal 45 2 2 3 4" xfId="48769" xr:uid="{00000000-0005-0000-0000-000086BE0000}"/>
    <cellStyle name="Normal 45 2 2 4" xfId="48770" xr:uid="{00000000-0005-0000-0000-000087BE0000}"/>
    <cellStyle name="Normal 45 2 2 4 2" xfId="48771" xr:uid="{00000000-0005-0000-0000-000088BE0000}"/>
    <cellStyle name="Normal 45 2 2 4 2 2" xfId="48772" xr:uid="{00000000-0005-0000-0000-000089BE0000}"/>
    <cellStyle name="Normal 45 2 2 4 3" xfId="48773" xr:uid="{00000000-0005-0000-0000-00008ABE0000}"/>
    <cellStyle name="Normal 45 2 2 4 4" xfId="48774" xr:uid="{00000000-0005-0000-0000-00008BBE0000}"/>
    <cellStyle name="Normal 45 2 2 5" xfId="48775" xr:uid="{00000000-0005-0000-0000-00008CBE0000}"/>
    <cellStyle name="Normal 45 2 2 5 2" xfId="48776" xr:uid="{00000000-0005-0000-0000-00008DBE0000}"/>
    <cellStyle name="Normal 45 2 2 6" xfId="48777" xr:uid="{00000000-0005-0000-0000-00008EBE0000}"/>
    <cellStyle name="Normal 45 2 2 7" xfId="48778" xr:uid="{00000000-0005-0000-0000-00008FBE0000}"/>
    <cellStyle name="Normal 45 2 3" xfId="48779" xr:uid="{00000000-0005-0000-0000-000090BE0000}"/>
    <cellStyle name="Normal 45 2 3 2" xfId="48780" xr:uid="{00000000-0005-0000-0000-000091BE0000}"/>
    <cellStyle name="Normal 45 2 3 2 2" xfId="48781" xr:uid="{00000000-0005-0000-0000-000092BE0000}"/>
    <cellStyle name="Normal 45 2 3 2 2 2" xfId="48782" xr:uid="{00000000-0005-0000-0000-000093BE0000}"/>
    <cellStyle name="Normal 45 2 3 2 3" xfId="48783" xr:uid="{00000000-0005-0000-0000-000094BE0000}"/>
    <cellStyle name="Normal 45 2 3 2 4" xfId="48784" xr:uid="{00000000-0005-0000-0000-000095BE0000}"/>
    <cellStyle name="Normal 45 2 3 3" xfId="48785" xr:uid="{00000000-0005-0000-0000-000096BE0000}"/>
    <cellStyle name="Normal 45 2 3 3 2" xfId="48786" xr:uid="{00000000-0005-0000-0000-000097BE0000}"/>
    <cellStyle name="Normal 45 2 3 3 2 2" xfId="48787" xr:uid="{00000000-0005-0000-0000-000098BE0000}"/>
    <cellStyle name="Normal 45 2 3 3 3" xfId="48788" xr:uid="{00000000-0005-0000-0000-000099BE0000}"/>
    <cellStyle name="Normal 45 2 3 3 4" xfId="48789" xr:uid="{00000000-0005-0000-0000-00009ABE0000}"/>
    <cellStyle name="Normal 45 2 3 4" xfId="48790" xr:uid="{00000000-0005-0000-0000-00009BBE0000}"/>
    <cellStyle name="Normal 45 2 3 4 2" xfId="48791" xr:uid="{00000000-0005-0000-0000-00009CBE0000}"/>
    <cellStyle name="Normal 45 2 3 5" xfId="48792" xr:uid="{00000000-0005-0000-0000-00009DBE0000}"/>
    <cellStyle name="Normal 45 2 3 6" xfId="48793" xr:uid="{00000000-0005-0000-0000-00009EBE0000}"/>
    <cellStyle name="Normal 45 2 4" xfId="48794" xr:uid="{00000000-0005-0000-0000-00009FBE0000}"/>
    <cellStyle name="Normal 45 2 4 2" xfId="48795" xr:uid="{00000000-0005-0000-0000-0000A0BE0000}"/>
    <cellStyle name="Normal 45 2 4 2 2" xfId="48796" xr:uid="{00000000-0005-0000-0000-0000A1BE0000}"/>
    <cellStyle name="Normal 45 2 4 3" xfId="48797" xr:uid="{00000000-0005-0000-0000-0000A2BE0000}"/>
    <cellStyle name="Normal 45 2 4 4" xfId="48798" xr:uid="{00000000-0005-0000-0000-0000A3BE0000}"/>
    <cellStyle name="Normal 45 2 5" xfId="48799" xr:uid="{00000000-0005-0000-0000-0000A4BE0000}"/>
    <cellStyle name="Normal 45 2 5 2" xfId="48800" xr:uid="{00000000-0005-0000-0000-0000A5BE0000}"/>
    <cellStyle name="Normal 45 2 5 2 2" xfId="48801" xr:uid="{00000000-0005-0000-0000-0000A6BE0000}"/>
    <cellStyle name="Normal 45 2 5 3" xfId="48802" xr:uid="{00000000-0005-0000-0000-0000A7BE0000}"/>
    <cellStyle name="Normal 45 2 5 4" xfId="48803" xr:uid="{00000000-0005-0000-0000-0000A8BE0000}"/>
    <cellStyle name="Normal 45 2 6" xfId="48804" xr:uid="{00000000-0005-0000-0000-0000A9BE0000}"/>
    <cellStyle name="Normal 45 2 6 2" xfId="48805" xr:uid="{00000000-0005-0000-0000-0000AABE0000}"/>
    <cellStyle name="Normal 45 2 7" xfId="48806" xr:uid="{00000000-0005-0000-0000-0000ABBE0000}"/>
    <cellStyle name="Normal 45 2 8" xfId="48807" xr:uid="{00000000-0005-0000-0000-0000ACBE0000}"/>
    <cellStyle name="Normal 45 3" xfId="48808" xr:uid="{00000000-0005-0000-0000-0000ADBE0000}"/>
    <cellStyle name="Normal 45 3 2" xfId="48809" xr:uid="{00000000-0005-0000-0000-0000AEBE0000}"/>
    <cellStyle name="Normal 45 3 2 2" xfId="48810" xr:uid="{00000000-0005-0000-0000-0000AFBE0000}"/>
    <cellStyle name="Normal 45 3 2 2 2" xfId="48811" xr:uid="{00000000-0005-0000-0000-0000B0BE0000}"/>
    <cellStyle name="Normal 45 3 2 2 2 2" xfId="48812" xr:uid="{00000000-0005-0000-0000-0000B1BE0000}"/>
    <cellStyle name="Normal 45 3 2 2 3" xfId="48813" xr:uid="{00000000-0005-0000-0000-0000B2BE0000}"/>
    <cellStyle name="Normal 45 3 2 2 4" xfId="48814" xr:uid="{00000000-0005-0000-0000-0000B3BE0000}"/>
    <cellStyle name="Normal 45 3 2 3" xfId="48815" xr:uid="{00000000-0005-0000-0000-0000B4BE0000}"/>
    <cellStyle name="Normal 45 3 2 3 2" xfId="48816" xr:uid="{00000000-0005-0000-0000-0000B5BE0000}"/>
    <cellStyle name="Normal 45 3 2 3 2 2" xfId="48817" xr:uid="{00000000-0005-0000-0000-0000B6BE0000}"/>
    <cellStyle name="Normal 45 3 2 3 3" xfId="48818" xr:uid="{00000000-0005-0000-0000-0000B7BE0000}"/>
    <cellStyle name="Normal 45 3 2 3 4" xfId="48819" xr:uid="{00000000-0005-0000-0000-0000B8BE0000}"/>
    <cellStyle name="Normal 45 3 2 4" xfId="48820" xr:uid="{00000000-0005-0000-0000-0000B9BE0000}"/>
    <cellStyle name="Normal 45 3 2 4 2" xfId="48821" xr:uid="{00000000-0005-0000-0000-0000BABE0000}"/>
    <cellStyle name="Normal 45 3 2 5" xfId="48822" xr:uid="{00000000-0005-0000-0000-0000BBBE0000}"/>
    <cellStyle name="Normal 45 3 2 6" xfId="48823" xr:uid="{00000000-0005-0000-0000-0000BCBE0000}"/>
    <cellStyle name="Normal 45 3 3" xfId="48824" xr:uid="{00000000-0005-0000-0000-0000BDBE0000}"/>
    <cellStyle name="Normal 45 3 3 2" xfId="48825" xr:uid="{00000000-0005-0000-0000-0000BEBE0000}"/>
    <cellStyle name="Normal 45 3 3 2 2" xfId="48826" xr:uid="{00000000-0005-0000-0000-0000BFBE0000}"/>
    <cellStyle name="Normal 45 3 3 3" xfId="48827" xr:uid="{00000000-0005-0000-0000-0000C0BE0000}"/>
    <cellStyle name="Normal 45 3 3 4" xfId="48828" xr:uid="{00000000-0005-0000-0000-0000C1BE0000}"/>
    <cellStyle name="Normal 45 3 4" xfId="48829" xr:uid="{00000000-0005-0000-0000-0000C2BE0000}"/>
    <cellStyle name="Normal 45 3 4 2" xfId="48830" xr:uid="{00000000-0005-0000-0000-0000C3BE0000}"/>
    <cellStyle name="Normal 45 3 4 2 2" xfId="48831" xr:uid="{00000000-0005-0000-0000-0000C4BE0000}"/>
    <cellStyle name="Normal 45 3 4 3" xfId="48832" xr:uid="{00000000-0005-0000-0000-0000C5BE0000}"/>
    <cellStyle name="Normal 45 3 4 4" xfId="48833" xr:uid="{00000000-0005-0000-0000-0000C6BE0000}"/>
    <cellStyle name="Normal 45 3 5" xfId="48834" xr:uid="{00000000-0005-0000-0000-0000C7BE0000}"/>
    <cellStyle name="Normal 45 3 5 2" xfId="48835" xr:uid="{00000000-0005-0000-0000-0000C8BE0000}"/>
    <cellStyle name="Normal 45 3 6" xfId="48836" xr:uid="{00000000-0005-0000-0000-0000C9BE0000}"/>
    <cellStyle name="Normal 45 3 7" xfId="48837" xr:uid="{00000000-0005-0000-0000-0000CABE0000}"/>
    <cellStyle name="Normal 45 4" xfId="48838" xr:uid="{00000000-0005-0000-0000-0000CBBE0000}"/>
    <cellStyle name="Normal 45 4 2" xfId="48839" xr:uid="{00000000-0005-0000-0000-0000CCBE0000}"/>
    <cellStyle name="Normal 45 4 2 2" xfId="48840" xr:uid="{00000000-0005-0000-0000-0000CDBE0000}"/>
    <cellStyle name="Normal 45 4 2 2 2" xfId="48841" xr:uid="{00000000-0005-0000-0000-0000CEBE0000}"/>
    <cellStyle name="Normal 45 4 2 3" xfId="48842" xr:uid="{00000000-0005-0000-0000-0000CFBE0000}"/>
    <cellStyle name="Normal 45 4 2 4" xfId="48843" xr:uid="{00000000-0005-0000-0000-0000D0BE0000}"/>
    <cellStyle name="Normal 45 4 3" xfId="48844" xr:uid="{00000000-0005-0000-0000-0000D1BE0000}"/>
    <cellStyle name="Normal 45 4 3 2" xfId="48845" xr:uid="{00000000-0005-0000-0000-0000D2BE0000}"/>
    <cellStyle name="Normal 45 4 3 2 2" xfId="48846" xr:uid="{00000000-0005-0000-0000-0000D3BE0000}"/>
    <cellStyle name="Normal 45 4 3 3" xfId="48847" xr:uid="{00000000-0005-0000-0000-0000D4BE0000}"/>
    <cellStyle name="Normal 45 4 3 4" xfId="48848" xr:uid="{00000000-0005-0000-0000-0000D5BE0000}"/>
    <cellStyle name="Normal 45 4 4" xfId="48849" xr:uid="{00000000-0005-0000-0000-0000D6BE0000}"/>
    <cellStyle name="Normal 45 4 4 2" xfId="48850" xr:uid="{00000000-0005-0000-0000-0000D7BE0000}"/>
    <cellStyle name="Normal 45 4 5" xfId="48851" xr:uid="{00000000-0005-0000-0000-0000D8BE0000}"/>
    <cellStyle name="Normal 45 4 6" xfId="48852" xr:uid="{00000000-0005-0000-0000-0000D9BE0000}"/>
    <cellStyle name="Normal 45 5" xfId="48853" xr:uid="{00000000-0005-0000-0000-0000DABE0000}"/>
    <cellStyle name="Normal 45 5 2" xfId="48854" xr:uid="{00000000-0005-0000-0000-0000DBBE0000}"/>
    <cellStyle name="Normal 45 5 2 2" xfId="48855" xr:uid="{00000000-0005-0000-0000-0000DCBE0000}"/>
    <cellStyle name="Normal 45 5 3" xfId="48856" xr:uid="{00000000-0005-0000-0000-0000DDBE0000}"/>
    <cellStyle name="Normal 45 5 4" xfId="48857" xr:uid="{00000000-0005-0000-0000-0000DEBE0000}"/>
    <cellStyle name="Normal 45 6" xfId="48858" xr:uid="{00000000-0005-0000-0000-0000DFBE0000}"/>
    <cellStyle name="Normal 45 6 2" xfId="48859" xr:uid="{00000000-0005-0000-0000-0000E0BE0000}"/>
    <cellStyle name="Normal 45 6 2 2" xfId="48860" xr:uid="{00000000-0005-0000-0000-0000E1BE0000}"/>
    <cellStyle name="Normal 45 6 3" xfId="48861" xr:uid="{00000000-0005-0000-0000-0000E2BE0000}"/>
    <cellStyle name="Normal 45 6 4" xfId="48862" xr:uid="{00000000-0005-0000-0000-0000E3BE0000}"/>
    <cellStyle name="Normal 45 7" xfId="48863" xr:uid="{00000000-0005-0000-0000-0000E4BE0000}"/>
    <cellStyle name="Normal 45 7 2" xfId="48864" xr:uid="{00000000-0005-0000-0000-0000E5BE0000}"/>
    <cellStyle name="Normal 45 8" xfId="48865" xr:uid="{00000000-0005-0000-0000-0000E6BE0000}"/>
    <cellStyle name="Normal 45 9" xfId="48866" xr:uid="{00000000-0005-0000-0000-0000E7BE0000}"/>
    <cellStyle name="Normal 46" xfId="48867" xr:uid="{00000000-0005-0000-0000-0000E8BE0000}"/>
    <cellStyle name="Normal 46 2" xfId="48868" xr:uid="{00000000-0005-0000-0000-0000E9BE0000}"/>
    <cellStyle name="Normal 47" xfId="48869" xr:uid="{00000000-0005-0000-0000-0000EABE0000}"/>
    <cellStyle name="Normal 47 10" xfId="48870" xr:uid="{00000000-0005-0000-0000-0000EBBE0000}"/>
    <cellStyle name="Normal 47 2" xfId="48871" xr:uid="{00000000-0005-0000-0000-0000ECBE0000}"/>
    <cellStyle name="Normal 47 2 2" xfId="48872" xr:uid="{00000000-0005-0000-0000-0000EDBE0000}"/>
    <cellStyle name="Normal 47 2 2 2" xfId="48873" xr:uid="{00000000-0005-0000-0000-0000EEBE0000}"/>
    <cellStyle name="Normal 47 2 2 2 2" xfId="48874" xr:uid="{00000000-0005-0000-0000-0000EFBE0000}"/>
    <cellStyle name="Normal 47 2 2 2 2 2" xfId="48875" xr:uid="{00000000-0005-0000-0000-0000F0BE0000}"/>
    <cellStyle name="Normal 47 2 2 2 2 2 2" xfId="48876" xr:uid="{00000000-0005-0000-0000-0000F1BE0000}"/>
    <cellStyle name="Normal 47 2 2 2 2 3" xfId="48877" xr:uid="{00000000-0005-0000-0000-0000F2BE0000}"/>
    <cellStyle name="Normal 47 2 2 2 2 4" xfId="48878" xr:uid="{00000000-0005-0000-0000-0000F3BE0000}"/>
    <cellStyle name="Normal 47 2 2 2 3" xfId="48879" xr:uid="{00000000-0005-0000-0000-0000F4BE0000}"/>
    <cellStyle name="Normal 47 2 2 2 3 2" xfId="48880" xr:uid="{00000000-0005-0000-0000-0000F5BE0000}"/>
    <cellStyle name="Normal 47 2 2 2 3 2 2" xfId="48881" xr:uid="{00000000-0005-0000-0000-0000F6BE0000}"/>
    <cellStyle name="Normal 47 2 2 2 3 3" xfId="48882" xr:uid="{00000000-0005-0000-0000-0000F7BE0000}"/>
    <cellStyle name="Normal 47 2 2 2 3 4" xfId="48883" xr:uid="{00000000-0005-0000-0000-0000F8BE0000}"/>
    <cellStyle name="Normal 47 2 2 2 4" xfId="48884" xr:uid="{00000000-0005-0000-0000-0000F9BE0000}"/>
    <cellStyle name="Normal 47 2 2 2 4 2" xfId="48885" xr:uid="{00000000-0005-0000-0000-0000FABE0000}"/>
    <cellStyle name="Normal 47 2 2 2 5" xfId="48886" xr:uid="{00000000-0005-0000-0000-0000FBBE0000}"/>
    <cellStyle name="Normal 47 2 2 2 6" xfId="48887" xr:uid="{00000000-0005-0000-0000-0000FCBE0000}"/>
    <cellStyle name="Normal 47 2 2 3" xfId="48888" xr:uid="{00000000-0005-0000-0000-0000FDBE0000}"/>
    <cellStyle name="Normal 47 2 2 3 2" xfId="48889" xr:uid="{00000000-0005-0000-0000-0000FEBE0000}"/>
    <cellStyle name="Normal 47 2 2 3 2 2" xfId="48890" xr:uid="{00000000-0005-0000-0000-0000FFBE0000}"/>
    <cellStyle name="Normal 47 2 2 3 3" xfId="48891" xr:uid="{00000000-0005-0000-0000-000000BF0000}"/>
    <cellStyle name="Normal 47 2 2 3 4" xfId="48892" xr:uid="{00000000-0005-0000-0000-000001BF0000}"/>
    <cellStyle name="Normal 47 2 2 4" xfId="48893" xr:uid="{00000000-0005-0000-0000-000002BF0000}"/>
    <cellStyle name="Normal 47 2 2 4 2" xfId="48894" xr:uid="{00000000-0005-0000-0000-000003BF0000}"/>
    <cellStyle name="Normal 47 2 2 4 2 2" xfId="48895" xr:uid="{00000000-0005-0000-0000-000004BF0000}"/>
    <cellStyle name="Normal 47 2 2 4 3" xfId="48896" xr:uid="{00000000-0005-0000-0000-000005BF0000}"/>
    <cellStyle name="Normal 47 2 2 4 4" xfId="48897" xr:uid="{00000000-0005-0000-0000-000006BF0000}"/>
    <cellStyle name="Normal 47 2 2 5" xfId="48898" xr:uid="{00000000-0005-0000-0000-000007BF0000}"/>
    <cellStyle name="Normal 47 2 2 5 2" xfId="48899" xr:uid="{00000000-0005-0000-0000-000008BF0000}"/>
    <cellStyle name="Normal 47 2 2 6" xfId="48900" xr:uid="{00000000-0005-0000-0000-000009BF0000}"/>
    <cellStyle name="Normal 47 2 2 7" xfId="48901" xr:uid="{00000000-0005-0000-0000-00000ABF0000}"/>
    <cellStyle name="Normal 47 2 3" xfId="48902" xr:uid="{00000000-0005-0000-0000-00000BBF0000}"/>
    <cellStyle name="Normal 47 2 3 2" xfId="48903" xr:uid="{00000000-0005-0000-0000-00000CBF0000}"/>
    <cellStyle name="Normal 47 2 3 2 2" xfId="48904" xr:uid="{00000000-0005-0000-0000-00000DBF0000}"/>
    <cellStyle name="Normal 47 2 3 2 2 2" xfId="48905" xr:uid="{00000000-0005-0000-0000-00000EBF0000}"/>
    <cellStyle name="Normal 47 2 3 2 3" xfId="48906" xr:uid="{00000000-0005-0000-0000-00000FBF0000}"/>
    <cellStyle name="Normal 47 2 3 2 4" xfId="48907" xr:uid="{00000000-0005-0000-0000-000010BF0000}"/>
    <cellStyle name="Normal 47 2 3 3" xfId="48908" xr:uid="{00000000-0005-0000-0000-000011BF0000}"/>
    <cellStyle name="Normal 47 2 3 3 2" xfId="48909" xr:uid="{00000000-0005-0000-0000-000012BF0000}"/>
    <cellStyle name="Normal 47 2 3 3 2 2" xfId="48910" xr:uid="{00000000-0005-0000-0000-000013BF0000}"/>
    <cellStyle name="Normal 47 2 3 3 3" xfId="48911" xr:uid="{00000000-0005-0000-0000-000014BF0000}"/>
    <cellStyle name="Normal 47 2 3 3 4" xfId="48912" xr:uid="{00000000-0005-0000-0000-000015BF0000}"/>
    <cellStyle name="Normal 47 2 3 4" xfId="48913" xr:uid="{00000000-0005-0000-0000-000016BF0000}"/>
    <cellStyle name="Normal 47 2 3 4 2" xfId="48914" xr:uid="{00000000-0005-0000-0000-000017BF0000}"/>
    <cellStyle name="Normal 47 2 3 5" xfId="48915" xr:uid="{00000000-0005-0000-0000-000018BF0000}"/>
    <cellStyle name="Normal 47 2 3 6" xfId="48916" xr:uid="{00000000-0005-0000-0000-000019BF0000}"/>
    <cellStyle name="Normal 47 2 4" xfId="48917" xr:uid="{00000000-0005-0000-0000-00001ABF0000}"/>
    <cellStyle name="Normal 47 2 4 2" xfId="48918" xr:uid="{00000000-0005-0000-0000-00001BBF0000}"/>
    <cellStyle name="Normal 47 2 4 2 2" xfId="48919" xr:uid="{00000000-0005-0000-0000-00001CBF0000}"/>
    <cellStyle name="Normal 47 2 4 3" xfId="48920" xr:uid="{00000000-0005-0000-0000-00001DBF0000}"/>
    <cellStyle name="Normal 47 2 4 4" xfId="48921" xr:uid="{00000000-0005-0000-0000-00001EBF0000}"/>
    <cellStyle name="Normal 47 2 5" xfId="48922" xr:uid="{00000000-0005-0000-0000-00001FBF0000}"/>
    <cellStyle name="Normal 47 2 5 2" xfId="48923" xr:uid="{00000000-0005-0000-0000-000020BF0000}"/>
    <cellStyle name="Normal 47 2 5 2 2" xfId="48924" xr:uid="{00000000-0005-0000-0000-000021BF0000}"/>
    <cellStyle name="Normal 47 2 5 3" xfId="48925" xr:uid="{00000000-0005-0000-0000-000022BF0000}"/>
    <cellStyle name="Normal 47 2 5 4" xfId="48926" xr:uid="{00000000-0005-0000-0000-000023BF0000}"/>
    <cellStyle name="Normal 47 2 6" xfId="48927" xr:uid="{00000000-0005-0000-0000-000024BF0000}"/>
    <cellStyle name="Normal 47 2 6 2" xfId="48928" xr:uid="{00000000-0005-0000-0000-000025BF0000}"/>
    <cellStyle name="Normal 47 2 7" xfId="48929" xr:uid="{00000000-0005-0000-0000-000026BF0000}"/>
    <cellStyle name="Normal 47 2 8" xfId="48930" xr:uid="{00000000-0005-0000-0000-000027BF0000}"/>
    <cellStyle name="Normal 47 2 9" xfId="48931" xr:uid="{00000000-0005-0000-0000-000028BF0000}"/>
    <cellStyle name="Normal 47 3" xfId="48932" xr:uid="{00000000-0005-0000-0000-000029BF0000}"/>
    <cellStyle name="Normal 47 3 2" xfId="48933" xr:uid="{00000000-0005-0000-0000-00002ABF0000}"/>
    <cellStyle name="Normal 47 3 2 2" xfId="48934" xr:uid="{00000000-0005-0000-0000-00002BBF0000}"/>
    <cellStyle name="Normal 47 3 2 2 2" xfId="48935" xr:uid="{00000000-0005-0000-0000-00002CBF0000}"/>
    <cellStyle name="Normal 47 3 2 2 2 2" xfId="48936" xr:uid="{00000000-0005-0000-0000-00002DBF0000}"/>
    <cellStyle name="Normal 47 3 2 2 3" xfId="48937" xr:uid="{00000000-0005-0000-0000-00002EBF0000}"/>
    <cellStyle name="Normal 47 3 2 2 4" xfId="48938" xr:uid="{00000000-0005-0000-0000-00002FBF0000}"/>
    <cellStyle name="Normal 47 3 2 3" xfId="48939" xr:uid="{00000000-0005-0000-0000-000030BF0000}"/>
    <cellStyle name="Normal 47 3 2 3 2" xfId="48940" xr:uid="{00000000-0005-0000-0000-000031BF0000}"/>
    <cellStyle name="Normal 47 3 2 3 2 2" xfId="48941" xr:uid="{00000000-0005-0000-0000-000032BF0000}"/>
    <cellStyle name="Normal 47 3 2 3 3" xfId="48942" xr:uid="{00000000-0005-0000-0000-000033BF0000}"/>
    <cellStyle name="Normal 47 3 2 3 4" xfId="48943" xr:uid="{00000000-0005-0000-0000-000034BF0000}"/>
    <cellStyle name="Normal 47 3 2 4" xfId="48944" xr:uid="{00000000-0005-0000-0000-000035BF0000}"/>
    <cellStyle name="Normal 47 3 2 4 2" xfId="48945" xr:uid="{00000000-0005-0000-0000-000036BF0000}"/>
    <cellStyle name="Normal 47 3 2 5" xfId="48946" xr:uid="{00000000-0005-0000-0000-000037BF0000}"/>
    <cellStyle name="Normal 47 3 2 6" xfId="48947" xr:uid="{00000000-0005-0000-0000-000038BF0000}"/>
    <cellStyle name="Normal 47 3 3" xfId="48948" xr:uid="{00000000-0005-0000-0000-000039BF0000}"/>
    <cellStyle name="Normal 47 3 3 2" xfId="48949" xr:uid="{00000000-0005-0000-0000-00003ABF0000}"/>
    <cellStyle name="Normal 47 3 3 2 2" xfId="48950" xr:uid="{00000000-0005-0000-0000-00003BBF0000}"/>
    <cellStyle name="Normal 47 3 3 3" xfId="48951" xr:uid="{00000000-0005-0000-0000-00003CBF0000}"/>
    <cellStyle name="Normal 47 3 3 4" xfId="48952" xr:uid="{00000000-0005-0000-0000-00003DBF0000}"/>
    <cellStyle name="Normal 47 3 4" xfId="48953" xr:uid="{00000000-0005-0000-0000-00003EBF0000}"/>
    <cellStyle name="Normal 47 3 4 2" xfId="48954" xr:uid="{00000000-0005-0000-0000-00003FBF0000}"/>
    <cellStyle name="Normal 47 3 4 2 2" xfId="48955" xr:uid="{00000000-0005-0000-0000-000040BF0000}"/>
    <cellStyle name="Normal 47 3 4 3" xfId="48956" xr:uid="{00000000-0005-0000-0000-000041BF0000}"/>
    <cellStyle name="Normal 47 3 4 4" xfId="48957" xr:uid="{00000000-0005-0000-0000-000042BF0000}"/>
    <cellStyle name="Normal 47 3 5" xfId="48958" xr:uid="{00000000-0005-0000-0000-000043BF0000}"/>
    <cellStyle name="Normal 47 3 5 2" xfId="48959" xr:uid="{00000000-0005-0000-0000-000044BF0000}"/>
    <cellStyle name="Normal 47 3 6" xfId="48960" xr:uid="{00000000-0005-0000-0000-000045BF0000}"/>
    <cellStyle name="Normal 47 3 7" xfId="48961" xr:uid="{00000000-0005-0000-0000-000046BF0000}"/>
    <cellStyle name="Normal 47 4" xfId="48962" xr:uid="{00000000-0005-0000-0000-000047BF0000}"/>
    <cellStyle name="Normal 47 4 2" xfId="48963" xr:uid="{00000000-0005-0000-0000-000048BF0000}"/>
    <cellStyle name="Normal 47 4 2 2" xfId="48964" xr:uid="{00000000-0005-0000-0000-000049BF0000}"/>
    <cellStyle name="Normal 47 4 2 2 2" xfId="48965" xr:uid="{00000000-0005-0000-0000-00004ABF0000}"/>
    <cellStyle name="Normal 47 4 2 3" xfId="48966" xr:uid="{00000000-0005-0000-0000-00004BBF0000}"/>
    <cellStyle name="Normal 47 4 2 4" xfId="48967" xr:uid="{00000000-0005-0000-0000-00004CBF0000}"/>
    <cellStyle name="Normal 47 4 3" xfId="48968" xr:uid="{00000000-0005-0000-0000-00004DBF0000}"/>
    <cellStyle name="Normal 47 4 3 2" xfId="48969" xr:uid="{00000000-0005-0000-0000-00004EBF0000}"/>
    <cellStyle name="Normal 47 4 3 2 2" xfId="48970" xr:uid="{00000000-0005-0000-0000-00004FBF0000}"/>
    <cellStyle name="Normal 47 4 3 3" xfId="48971" xr:uid="{00000000-0005-0000-0000-000050BF0000}"/>
    <cellStyle name="Normal 47 4 3 4" xfId="48972" xr:uid="{00000000-0005-0000-0000-000051BF0000}"/>
    <cellStyle name="Normal 47 4 4" xfId="48973" xr:uid="{00000000-0005-0000-0000-000052BF0000}"/>
    <cellStyle name="Normal 47 4 4 2" xfId="48974" xr:uid="{00000000-0005-0000-0000-000053BF0000}"/>
    <cellStyle name="Normal 47 4 5" xfId="48975" xr:uid="{00000000-0005-0000-0000-000054BF0000}"/>
    <cellStyle name="Normal 47 4 6" xfId="48976" xr:uid="{00000000-0005-0000-0000-000055BF0000}"/>
    <cellStyle name="Normal 47 5" xfId="48977" xr:uid="{00000000-0005-0000-0000-000056BF0000}"/>
    <cellStyle name="Normal 47 5 2" xfId="48978" xr:uid="{00000000-0005-0000-0000-000057BF0000}"/>
    <cellStyle name="Normal 47 5 2 2" xfId="48979" xr:uid="{00000000-0005-0000-0000-000058BF0000}"/>
    <cellStyle name="Normal 47 5 3" xfId="48980" xr:uid="{00000000-0005-0000-0000-000059BF0000}"/>
    <cellStyle name="Normal 47 5 4" xfId="48981" xr:uid="{00000000-0005-0000-0000-00005ABF0000}"/>
    <cellStyle name="Normal 47 6" xfId="48982" xr:uid="{00000000-0005-0000-0000-00005BBF0000}"/>
    <cellStyle name="Normal 47 6 2" xfId="48983" xr:uid="{00000000-0005-0000-0000-00005CBF0000}"/>
    <cellStyle name="Normal 47 6 2 2" xfId="48984" xr:uid="{00000000-0005-0000-0000-00005DBF0000}"/>
    <cellStyle name="Normal 47 6 3" xfId="48985" xr:uid="{00000000-0005-0000-0000-00005EBF0000}"/>
    <cellStyle name="Normal 47 6 4" xfId="48986" xr:uid="{00000000-0005-0000-0000-00005FBF0000}"/>
    <cellStyle name="Normal 47 7" xfId="48987" xr:uid="{00000000-0005-0000-0000-000060BF0000}"/>
    <cellStyle name="Normal 47 7 2" xfId="48988" xr:uid="{00000000-0005-0000-0000-000061BF0000}"/>
    <cellStyle name="Normal 47 8" xfId="48989" xr:uid="{00000000-0005-0000-0000-000062BF0000}"/>
    <cellStyle name="Normal 47 9" xfId="48990" xr:uid="{00000000-0005-0000-0000-000063BF0000}"/>
    <cellStyle name="Normal 47_212990" xfId="48991" xr:uid="{00000000-0005-0000-0000-000064BF0000}"/>
    <cellStyle name="Normal 48" xfId="48992" xr:uid="{00000000-0005-0000-0000-000065BF0000}"/>
    <cellStyle name="Normal 48 2" xfId="48993" xr:uid="{00000000-0005-0000-0000-000066BF0000}"/>
    <cellStyle name="Normal 48 2 2" xfId="48994" xr:uid="{00000000-0005-0000-0000-000067BF0000}"/>
    <cellStyle name="Normal 48 2 2 2" xfId="48995" xr:uid="{00000000-0005-0000-0000-000068BF0000}"/>
    <cellStyle name="Normal 48 2 2 2 2" xfId="48996" xr:uid="{00000000-0005-0000-0000-000069BF0000}"/>
    <cellStyle name="Normal 48 2 2 2 2 2" xfId="48997" xr:uid="{00000000-0005-0000-0000-00006ABF0000}"/>
    <cellStyle name="Normal 48 2 2 2 3" xfId="48998" xr:uid="{00000000-0005-0000-0000-00006BBF0000}"/>
    <cellStyle name="Normal 48 2 2 2 4" xfId="48999" xr:uid="{00000000-0005-0000-0000-00006CBF0000}"/>
    <cellStyle name="Normal 48 2 2 3" xfId="49000" xr:uid="{00000000-0005-0000-0000-00006DBF0000}"/>
    <cellStyle name="Normal 48 2 2 3 2" xfId="49001" xr:uid="{00000000-0005-0000-0000-00006EBF0000}"/>
    <cellStyle name="Normal 48 2 2 3 2 2" xfId="49002" xr:uid="{00000000-0005-0000-0000-00006FBF0000}"/>
    <cellStyle name="Normal 48 2 2 3 3" xfId="49003" xr:uid="{00000000-0005-0000-0000-000070BF0000}"/>
    <cellStyle name="Normal 48 2 2 3 4" xfId="49004" xr:uid="{00000000-0005-0000-0000-000071BF0000}"/>
    <cellStyle name="Normal 48 2 2 4" xfId="49005" xr:uid="{00000000-0005-0000-0000-000072BF0000}"/>
    <cellStyle name="Normal 48 2 2 4 2" xfId="49006" xr:uid="{00000000-0005-0000-0000-000073BF0000}"/>
    <cellStyle name="Normal 48 2 2 5" xfId="49007" xr:uid="{00000000-0005-0000-0000-000074BF0000}"/>
    <cellStyle name="Normal 48 2 2 6" xfId="49008" xr:uid="{00000000-0005-0000-0000-000075BF0000}"/>
    <cellStyle name="Normal 48 2 3" xfId="49009" xr:uid="{00000000-0005-0000-0000-000076BF0000}"/>
    <cellStyle name="Normal 48 2 3 2" xfId="49010" xr:uid="{00000000-0005-0000-0000-000077BF0000}"/>
    <cellStyle name="Normal 48 2 3 2 2" xfId="49011" xr:uid="{00000000-0005-0000-0000-000078BF0000}"/>
    <cellStyle name="Normal 48 2 3 3" xfId="49012" xr:uid="{00000000-0005-0000-0000-000079BF0000}"/>
    <cellStyle name="Normal 48 2 3 4" xfId="49013" xr:uid="{00000000-0005-0000-0000-00007ABF0000}"/>
    <cellStyle name="Normal 48 2 4" xfId="49014" xr:uid="{00000000-0005-0000-0000-00007BBF0000}"/>
    <cellStyle name="Normal 48 2 4 2" xfId="49015" xr:uid="{00000000-0005-0000-0000-00007CBF0000}"/>
    <cellStyle name="Normal 48 2 4 2 2" xfId="49016" xr:uid="{00000000-0005-0000-0000-00007DBF0000}"/>
    <cellStyle name="Normal 48 2 4 3" xfId="49017" xr:uid="{00000000-0005-0000-0000-00007EBF0000}"/>
    <cellStyle name="Normal 48 2 4 4" xfId="49018" xr:uid="{00000000-0005-0000-0000-00007FBF0000}"/>
    <cellStyle name="Normal 48 2 5" xfId="49019" xr:uid="{00000000-0005-0000-0000-000080BF0000}"/>
    <cellStyle name="Normal 48 2 5 2" xfId="49020" xr:uid="{00000000-0005-0000-0000-000081BF0000}"/>
    <cellStyle name="Normal 48 2 6" xfId="49021" xr:uid="{00000000-0005-0000-0000-000082BF0000}"/>
    <cellStyle name="Normal 48 2 7" xfId="49022" xr:uid="{00000000-0005-0000-0000-000083BF0000}"/>
    <cellStyle name="Normal 48 2 8" xfId="49023" xr:uid="{00000000-0005-0000-0000-000084BF0000}"/>
    <cellStyle name="Normal 48 3" xfId="49024" xr:uid="{00000000-0005-0000-0000-000085BF0000}"/>
    <cellStyle name="Normal 48 3 2" xfId="49025" xr:uid="{00000000-0005-0000-0000-000086BF0000}"/>
    <cellStyle name="Normal 48 3 2 2" xfId="49026" xr:uid="{00000000-0005-0000-0000-000087BF0000}"/>
    <cellStyle name="Normal 48 3 2 2 2" xfId="49027" xr:uid="{00000000-0005-0000-0000-000088BF0000}"/>
    <cellStyle name="Normal 48 3 2 3" xfId="49028" xr:uid="{00000000-0005-0000-0000-000089BF0000}"/>
    <cellStyle name="Normal 48 3 2 4" xfId="49029" xr:uid="{00000000-0005-0000-0000-00008ABF0000}"/>
    <cellStyle name="Normal 48 3 3" xfId="49030" xr:uid="{00000000-0005-0000-0000-00008BBF0000}"/>
    <cellStyle name="Normal 48 3 3 2" xfId="49031" xr:uid="{00000000-0005-0000-0000-00008CBF0000}"/>
    <cellStyle name="Normal 48 3 3 2 2" xfId="49032" xr:uid="{00000000-0005-0000-0000-00008DBF0000}"/>
    <cellStyle name="Normal 48 3 3 3" xfId="49033" xr:uid="{00000000-0005-0000-0000-00008EBF0000}"/>
    <cellStyle name="Normal 48 3 3 4" xfId="49034" xr:uid="{00000000-0005-0000-0000-00008FBF0000}"/>
    <cellStyle name="Normal 48 3 4" xfId="49035" xr:uid="{00000000-0005-0000-0000-000090BF0000}"/>
    <cellStyle name="Normal 48 3 4 2" xfId="49036" xr:uid="{00000000-0005-0000-0000-000091BF0000}"/>
    <cellStyle name="Normal 48 3 5" xfId="49037" xr:uid="{00000000-0005-0000-0000-000092BF0000}"/>
    <cellStyle name="Normal 48 3 6" xfId="49038" xr:uid="{00000000-0005-0000-0000-000093BF0000}"/>
    <cellStyle name="Normal 48 4" xfId="49039" xr:uid="{00000000-0005-0000-0000-000094BF0000}"/>
    <cellStyle name="Normal 48 4 2" xfId="49040" xr:uid="{00000000-0005-0000-0000-000095BF0000}"/>
    <cellStyle name="Normal 48 4 2 2" xfId="49041" xr:uid="{00000000-0005-0000-0000-000096BF0000}"/>
    <cellStyle name="Normal 48 4 3" xfId="49042" xr:uid="{00000000-0005-0000-0000-000097BF0000}"/>
    <cellStyle name="Normal 48 4 4" xfId="49043" xr:uid="{00000000-0005-0000-0000-000098BF0000}"/>
    <cellStyle name="Normal 48 5" xfId="49044" xr:uid="{00000000-0005-0000-0000-000099BF0000}"/>
    <cellStyle name="Normal 48 5 2" xfId="49045" xr:uid="{00000000-0005-0000-0000-00009ABF0000}"/>
    <cellStyle name="Normal 48 5 2 2" xfId="49046" xr:uid="{00000000-0005-0000-0000-00009BBF0000}"/>
    <cellStyle name="Normal 48 5 3" xfId="49047" xr:uid="{00000000-0005-0000-0000-00009CBF0000}"/>
    <cellStyle name="Normal 48 5 4" xfId="49048" xr:uid="{00000000-0005-0000-0000-00009DBF0000}"/>
    <cellStyle name="Normal 48 6" xfId="49049" xr:uid="{00000000-0005-0000-0000-00009EBF0000}"/>
    <cellStyle name="Normal 48 6 2" xfId="49050" xr:uid="{00000000-0005-0000-0000-00009FBF0000}"/>
    <cellStyle name="Normal 48 7" xfId="49051" xr:uid="{00000000-0005-0000-0000-0000A0BF0000}"/>
    <cellStyle name="Normal 48 8" xfId="49052" xr:uid="{00000000-0005-0000-0000-0000A1BF0000}"/>
    <cellStyle name="Normal 48 9" xfId="49053" xr:uid="{00000000-0005-0000-0000-0000A2BF0000}"/>
    <cellStyle name="Normal 49" xfId="49054" xr:uid="{00000000-0005-0000-0000-0000A3BF0000}"/>
    <cellStyle name="Normal 49 10" xfId="49055" xr:uid="{00000000-0005-0000-0000-0000A4BF0000}"/>
    <cellStyle name="Normal 49 11" xfId="49056" xr:uid="{00000000-0005-0000-0000-0000A5BF0000}"/>
    <cellStyle name="Normal 49 2" xfId="49057" xr:uid="{00000000-0005-0000-0000-0000A6BF0000}"/>
    <cellStyle name="Normal 49 2 2" xfId="49058" xr:uid="{00000000-0005-0000-0000-0000A7BF0000}"/>
    <cellStyle name="Normal 49 2 2 2" xfId="49059" xr:uid="{00000000-0005-0000-0000-0000A8BF0000}"/>
    <cellStyle name="Normal 49 2 2 2 2" xfId="49060" xr:uid="{00000000-0005-0000-0000-0000A9BF0000}"/>
    <cellStyle name="Normal 49 2 2 3" xfId="49061" xr:uid="{00000000-0005-0000-0000-0000AABF0000}"/>
    <cellStyle name="Normal 49 2 2 4" xfId="49062" xr:uid="{00000000-0005-0000-0000-0000ABBF0000}"/>
    <cellStyle name="Normal 49 2 3" xfId="49063" xr:uid="{00000000-0005-0000-0000-0000ACBF0000}"/>
    <cellStyle name="Normal 49 2 3 2" xfId="49064" xr:uid="{00000000-0005-0000-0000-0000ADBF0000}"/>
    <cellStyle name="Normal 49 2 3 2 2" xfId="49065" xr:uid="{00000000-0005-0000-0000-0000AEBF0000}"/>
    <cellStyle name="Normal 49 2 3 3" xfId="49066" xr:uid="{00000000-0005-0000-0000-0000AFBF0000}"/>
    <cellStyle name="Normal 49 2 3 4" xfId="49067" xr:uid="{00000000-0005-0000-0000-0000B0BF0000}"/>
    <cellStyle name="Normal 49 2 4" xfId="49068" xr:uid="{00000000-0005-0000-0000-0000B1BF0000}"/>
    <cellStyle name="Normal 49 2 4 2" xfId="49069" xr:uid="{00000000-0005-0000-0000-0000B2BF0000}"/>
    <cellStyle name="Normal 49 2 5" xfId="49070" xr:uid="{00000000-0005-0000-0000-0000B3BF0000}"/>
    <cellStyle name="Normal 49 2 6" xfId="49071" xr:uid="{00000000-0005-0000-0000-0000B4BF0000}"/>
    <cellStyle name="Normal 49 2 7" xfId="49072" xr:uid="{00000000-0005-0000-0000-0000B5BF0000}"/>
    <cellStyle name="Normal 49 3" xfId="49073" xr:uid="{00000000-0005-0000-0000-0000B6BF0000}"/>
    <cellStyle name="Normal 49 3 2" xfId="49074" xr:uid="{00000000-0005-0000-0000-0000B7BF0000}"/>
    <cellStyle name="Normal 49 3 2 2" xfId="49075" xr:uid="{00000000-0005-0000-0000-0000B8BF0000}"/>
    <cellStyle name="Normal 49 3 3" xfId="49076" xr:uid="{00000000-0005-0000-0000-0000B9BF0000}"/>
    <cellStyle name="Normal 49 3 4" xfId="49077" xr:uid="{00000000-0005-0000-0000-0000BABF0000}"/>
    <cellStyle name="Normal 49 4" xfId="49078" xr:uid="{00000000-0005-0000-0000-0000BBBF0000}"/>
    <cellStyle name="Normal 49 4 2" xfId="49079" xr:uid="{00000000-0005-0000-0000-0000BCBF0000}"/>
    <cellStyle name="Normal 49 4 2 2" xfId="49080" xr:uid="{00000000-0005-0000-0000-0000BDBF0000}"/>
    <cellStyle name="Normal 49 4 3" xfId="49081" xr:uid="{00000000-0005-0000-0000-0000BEBF0000}"/>
    <cellStyle name="Normal 49 4 4" xfId="49082" xr:uid="{00000000-0005-0000-0000-0000BFBF0000}"/>
    <cellStyle name="Normal 49 5" xfId="49083" xr:uid="{00000000-0005-0000-0000-0000C0BF0000}"/>
    <cellStyle name="Normal 49 5 2" xfId="49084" xr:uid="{00000000-0005-0000-0000-0000C1BF0000}"/>
    <cellStyle name="Normal 49 6" xfId="49085" xr:uid="{00000000-0005-0000-0000-0000C2BF0000}"/>
    <cellStyle name="Normal 49 7" xfId="49086" xr:uid="{00000000-0005-0000-0000-0000C3BF0000}"/>
    <cellStyle name="Normal 49 8" xfId="49087" xr:uid="{00000000-0005-0000-0000-0000C4BF0000}"/>
    <cellStyle name="Normal 49 9" xfId="49088" xr:uid="{00000000-0005-0000-0000-0000C5BF0000}"/>
    <cellStyle name="Normal 5" xfId="49089" xr:uid="{00000000-0005-0000-0000-0000C6BF0000}"/>
    <cellStyle name="Normal 5 10" xfId="49090" xr:uid="{00000000-0005-0000-0000-0000C7BF0000}"/>
    <cellStyle name="Normal 5 10 2" xfId="49091" xr:uid="{00000000-0005-0000-0000-0000C8BF0000}"/>
    <cellStyle name="Normal 5 10 2 2" xfId="49092" xr:uid="{00000000-0005-0000-0000-0000C9BF0000}"/>
    <cellStyle name="Normal 5 10 2 2 2" xfId="49093" xr:uid="{00000000-0005-0000-0000-0000CABF0000}"/>
    <cellStyle name="Normal 5 10 2 2 2 2" xfId="49094" xr:uid="{00000000-0005-0000-0000-0000CBBF0000}"/>
    <cellStyle name="Normal 5 10 2 2 3" xfId="49095" xr:uid="{00000000-0005-0000-0000-0000CCBF0000}"/>
    <cellStyle name="Normal 5 10 2 2 4" xfId="49096" xr:uid="{00000000-0005-0000-0000-0000CDBF0000}"/>
    <cellStyle name="Normal 5 10 2 3" xfId="49097" xr:uid="{00000000-0005-0000-0000-0000CEBF0000}"/>
    <cellStyle name="Normal 5 10 2 3 2" xfId="49098" xr:uid="{00000000-0005-0000-0000-0000CFBF0000}"/>
    <cellStyle name="Normal 5 10 2 3 2 2" xfId="49099" xr:uid="{00000000-0005-0000-0000-0000D0BF0000}"/>
    <cellStyle name="Normal 5 10 2 3 3" xfId="49100" xr:uid="{00000000-0005-0000-0000-0000D1BF0000}"/>
    <cellStyle name="Normal 5 10 2 3 4" xfId="49101" xr:uid="{00000000-0005-0000-0000-0000D2BF0000}"/>
    <cellStyle name="Normal 5 10 2 4" xfId="49102" xr:uid="{00000000-0005-0000-0000-0000D3BF0000}"/>
    <cellStyle name="Normal 5 10 2 4 2" xfId="49103" xr:uid="{00000000-0005-0000-0000-0000D4BF0000}"/>
    <cellStyle name="Normal 5 10 2 5" xfId="49104" xr:uid="{00000000-0005-0000-0000-0000D5BF0000}"/>
    <cellStyle name="Normal 5 10 2 6" xfId="49105" xr:uid="{00000000-0005-0000-0000-0000D6BF0000}"/>
    <cellStyle name="Normal 5 10 3" xfId="49106" xr:uid="{00000000-0005-0000-0000-0000D7BF0000}"/>
    <cellStyle name="Normal 5 10 3 2" xfId="49107" xr:uid="{00000000-0005-0000-0000-0000D8BF0000}"/>
    <cellStyle name="Normal 5 10 3 2 2" xfId="49108" xr:uid="{00000000-0005-0000-0000-0000D9BF0000}"/>
    <cellStyle name="Normal 5 10 3 3" xfId="49109" xr:uid="{00000000-0005-0000-0000-0000DABF0000}"/>
    <cellStyle name="Normal 5 10 3 4" xfId="49110" xr:uid="{00000000-0005-0000-0000-0000DBBF0000}"/>
    <cellStyle name="Normal 5 10 4" xfId="49111" xr:uid="{00000000-0005-0000-0000-0000DCBF0000}"/>
    <cellStyle name="Normal 5 10 4 2" xfId="49112" xr:uid="{00000000-0005-0000-0000-0000DDBF0000}"/>
    <cellStyle name="Normal 5 10 4 2 2" xfId="49113" xr:uid="{00000000-0005-0000-0000-0000DEBF0000}"/>
    <cellStyle name="Normal 5 10 4 3" xfId="49114" xr:uid="{00000000-0005-0000-0000-0000DFBF0000}"/>
    <cellStyle name="Normal 5 10 4 4" xfId="49115" xr:uid="{00000000-0005-0000-0000-0000E0BF0000}"/>
    <cellStyle name="Normal 5 10 5" xfId="49116" xr:uid="{00000000-0005-0000-0000-0000E1BF0000}"/>
    <cellStyle name="Normal 5 10 5 2" xfId="49117" xr:uid="{00000000-0005-0000-0000-0000E2BF0000}"/>
    <cellStyle name="Normal 5 10 6" xfId="49118" xr:uid="{00000000-0005-0000-0000-0000E3BF0000}"/>
    <cellStyle name="Normal 5 10 7" xfId="49119" xr:uid="{00000000-0005-0000-0000-0000E4BF0000}"/>
    <cellStyle name="Normal 5 10 8" xfId="49120" xr:uid="{00000000-0005-0000-0000-0000E5BF0000}"/>
    <cellStyle name="Normal 5 11" xfId="49121" xr:uid="{00000000-0005-0000-0000-0000E6BF0000}"/>
    <cellStyle name="Normal 5 11 2" xfId="49122" xr:uid="{00000000-0005-0000-0000-0000E7BF0000}"/>
    <cellStyle name="Normal 5 11 2 2" xfId="49123" xr:uid="{00000000-0005-0000-0000-0000E8BF0000}"/>
    <cellStyle name="Normal 5 11 2 2 2" xfId="49124" xr:uid="{00000000-0005-0000-0000-0000E9BF0000}"/>
    <cellStyle name="Normal 5 11 2 2 2 2" xfId="49125" xr:uid="{00000000-0005-0000-0000-0000EABF0000}"/>
    <cellStyle name="Normal 5 11 2 2 3" xfId="49126" xr:uid="{00000000-0005-0000-0000-0000EBBF0000}"/>
    <cellStyle name="Normal 5 11 2 2 4" xfId="49127" xr:uid="{00000000-0005-0000-0000-0000ECBF0000}"/>
    <cellStyle name="Normal 5 11 2 3" xfId="49128" xr:uid="{00000000-0005-0000-0000-0000EDBF0000}"/>
    <cellStyle name="Normal 5 11 2 3 2" xfId="49129" xr:uid="{00000000-0005-0000-0000-0000EEBF0000}"/>
    <cellStyle name="Normal 5 11 2 3 2 2" xfId="49130" xr:uid="{00000000-0005-0000-0000-0000EFBF0000}"/>
    <cellStyle name="Normal 5 11 2 3 3" xfId="49131" xr:uid="{00000000-0005-0000-0000-0000F0BF0000}"/>
    <cellStyle name="Normal 5 11 2 3 4" xfId="49132" xr:uid="{00000000-0005-0000-0000-0000F1BF0000}"/>
    <cellStyle name="Normal 5 11 2 4" xfId="49133" xr:uid="{00000000-0005-0000-0000-0000F2BF0000}"/>
    <cellStyle name="Normal 5 11 2 4 2" xfId="49134" xr:uid="{00000000-0005-0000-0000-0000F3BF0000}"/>
    <cellStyle name="Normal 5 11 2 5" xfId="49135" xr:uid="{00000000-0005-0000-0000-0000F4BF0000}"/>
    <cellStyle name="Normal 5 11 2 6" xfId="49136" xr:uid="{00000000-0005-0000-0000-0000F5BF0000}"/>
    <cellStyle name="Normal 5 11 3" xfId="49137" xr:uid="{00000000-0005-0000-0000-0000F6BF0000}"/>
    <cellStyle name="Normal 5 11 3 2" xfId="49138" xr:uid="{00000000-0005-0000-0000-0000F7BF0000}"/>
    <cellStyle name="Normal 5 11 3 2 2" xfId="49139" xr:uid="{00000000-0005-0000-0000-0000F8BF0000}"/>
    <cellStyle name="Normal 5 11 3 3" xfId="49140" xr:uid="{00000000-0005-0000-0000-0000F9BF0000}"/>
    <cellStyle name="Normal 5 11 3 4" xfId="49141" xr:uid="{00000000-0005-0000-0000-0000FABF0000}"/>
    <cellStyle name="Normal 5 11 4" xfId="49142" xr:uid="{00000000-0005-0000-0000-0000FBBF0000}"/>
    <cellStyle name="Normal 5 11 4 2" xfId="49143" xr:uid="{00000000-0005-0000-0000-0000FCBF0000}"/>
    <cellStyle name="Normal 5 11 4 2 2" xfId="49144" xr:uid="{00000000-0005-0000-0000-0000FDBF0000}"/>
    <cellStyle name="Normal 5 11 4 3" xfId="49145" xr:uid="{00000000-0005-0000-0000-0000FEBF0000}"/>
    <cellStyle name="Normal 5 11 4 4" xfId="49146" xr:uid="{00000000-0005-0000-0000-0000FFBF0000}"/>
    <cellStyle name="Normal 5 11 5" xfId="49147" xr:uid="{00000000-0005-0000-0000-000000C00000}"/>
    <cellStyle name="Normal 5 11 5 2" xfId="49148" xr:uid="{00000000-0005-0000-0000-000001C00000}"/>
    <cellStyle name="Normal 5 11 6" xfId="49149" xr:uid="{00000000-0005-0000-0000-000002C00000}"/>
    <cellStyle name="Normal 5 11 7" xfId="49150" xr:uid="{00000000-0005-0000-0000-000003C00000}"/>
    <cellStyle name="Normal 5 12" xfId="49151" xr:uid="{00000000-0005-0000-0000-000004C00000}"/>
    <cellStyle name="Normal 5 12 2" xfId="49152" xr:uid="{00000000-0005-0000-0000-000005C00000}"/>
    <cellStyle name="Normal 5 12 2 2" xfId="49153" xr:uid="{00000000-0005-0000-0000-000006C00000}"/>
    <cellStyle name="Normal 5 12 2 2 2" xfId="49154" xr:uid="{00000000-0005-0000-0000-000007C00000}"/>
    <cellStyle name="Normal 5 12 2 2 2 2" xfId="49155" xr:uid="{00000000-0005-0000-0000-000008C00000}"/>
    <cellStyle name="Normal 5 12 2 2 3" xfId="49156" xr:uid="{00000000-0005-0000-0000-000009C00000}"/>
    <cellStyle name="Normal 5 12 2 2 4" xfId="49157" xr:uid="{00000000-0005-0000-0000-00000AC00000}"/>
    <cellStyle name="Normal 5 12 2 3" xfId="49158" xr:uid="{00000000-0005-0000-0000-00000BC00000}"/>
    <cellStyle name="Normal 5 12 2 3 2" xfId="49159" xr:uid="{00000000-0005-0000-0000-00000CC00000}"/>
    <cellStyle name="Normal 5 12 2 3 2 2" xfId="49160" xr:uid="{00000000-0005-0000-0000-00000DC00000}"/>
    <cellStyle name="Normal 5 12 2 3 3" xfId="49161" xr:uid="{00000000-0005-0000-0000-00000EC00000}"/>
    <cellStyle name="Normal 5 12 2 3 4" xfId="49162" xr:uid="{00000000-0005-0000-0000-00000FC00000}"/>
    <cellStyle name="Normal 5 12 2 4" xfId="49163" xr:uid="{00000000-0005-0000-0000-000010C00000}"/>
    <cellStyle name="Normal 5 12 2 4 2" xfId="49164" xr:uid="{00000000-0005-0000-0000-000011C00000}"/>
    <cellStyle name="Normal 5 12 2 5" xfId="49165" xr:uid="{00000000-0005-0000-0000-000012C00000}"/>
    <cellStyle name="Normal 5 12 2 6" xfId="49166" xr:uid="{00000000-0005-0000-0000-000013C00000}"/>
    <cellStyle name="Normal 5 12 3" xfId="49167" xr:uid="{00000000-0005-0000-0000-000014C00000}"/>
    <cellStyle name="Normal 5 12 3 2" xfId="49168" xr:uid="{00000000-0005-0000-0000-000015C00000}"/>
    <cellStyle name="Normal 5 12 3 2 2" xfId="49169" xr:uid="{00000000-0005-0000-0000-000016C00000}"/>
    <cellStyle name="Normal 5 12 3 3" xfId="49170" xr:uid="{00000000-0005-0000-0000-000017C00000}"/>
    <cellStyle name="Normal 5 12 3 4" xfId="49171" xr:uid="{00000000-0005-0000-0000-000018C00000}"/>
    <cellStyle name="Normal 5 12 4" xfId="49172" xr:uid="{00000000-0005-0000-0000-000019C00000}"/>
    <cellStyle name="Normal 5 12 4 2" xfId="49173" xr:uid="{00000000-0005-0000-0000-00001AC00000}"/>
    <cellStyle name="Normal 5 12 4 2 2" xfId="49174" xr:uid="{00000000-0005-0000-0000-00001BC00000}"/>
    <cellStyle name="Normal 5 12 4 3" xfId="49175" xr:uid="{00000000-0005-0000-0000-00001CC00000}"/>
    <cellStyle name="Normal 5 12 4 4" xfId="49176" xr:uid="{00000000-0005-0000-0000-00001DC00000}"/>
    <cellStyle name="Normal 5 12 5" xfId="49177" xr:uid="{00000000-0005-0000-0000-00001EC00000}"/>
    <cellStyle name="Normal 5 12 5 2" xfId="49178" xr:uid="{00000000-0005-0000-0000-00001FC00000}"/>
    <cellStyle name="Normal 5 12 6" xfId="49179" xr:uid="{00000000-0005-0000-0000-000020C00000}"/>
    <cellStyle name="Normal 5 12 7" xfId="49180" xr:uid="{00000000-0005-0000-0000-000021C00000}"/>
    <cellStyle name="Normal 5 13" xfId="49181" xr:uid="{00000000-0005-0000-0000-000022C00000}"/>
    <cellStyle name="Normal 5 13 2" xfId="49182" xr:uid="{00000000-0005-0000-0000-000023C00000}"/>
    <cellStyle name="Normal 5 13 2 2" xfId="49183" xr:uid="{00000000-0005-0000-0000-000024C00000}"/>
    <cellStyle name="Normal 5 13 2 2 2" xfId="49184" xr:uid="{00000000-0005-0000-0000-000025C00000}"/>
    <cellStyle name="Normal 5 13 2 2 2 2" xfId="49185" xr:uid="{00000000-0005-0000-0000-000026C00000}"/>
    <cellStyle name="Normal 5 13 2 2 3" xfId="49186" xr:uid="{00000000-0005-0000-0000-000027C00000}"/>
    <cellStyle name="Normal 5 13 2 2 4" xfId="49187" xr:uid="{00000000-0005-0000-0000-000028C00000}"/>
    <cellStyle name="Normal 5 13 2 3" xfId="49188" xr:uid="{00000000-0005-0000-0000-000029C00000}"/>
    <cellStyle name="Normal 5 13 2 3 2" xfId="49189" xr:uid="{00000000-0005-0000-0000-00002AC00000}"/>
    <cellStyle name="Normal 5 13 2 3 2 2" xfId="49190" xr:uid="{00000000-0005-0000-0000-00002BC00000}"/>
    <cellStyle name="Normal 5 13 2 3 3" xfId="49191" xr:uid="{00000000-0005-0000-0000-00002CC00000}"/>
    <cellStyle name="Normal 5 13 2 3 4" xfId="49192" xr:uid="{00000000-0005-0000-0000-00002DC00000}"/>
    <cellStyle name="Normal 5 13 2 4" xfId="49193" xr:uid="{00000000-0005-0000-0000-00002EC00000}"/>
    <cellStyle name="Normal 5 13 2 4 2" xfId="49194" xr:uid="{00000000-0005-0000-0000-00002FC00000}"/>
    <cellStyle name="Normal 5 13 2 5" xfId="49195" xr:uid="{00000000-0005-0000-0000-000030C00000}"/>
    <cellStyle name="Normal 5 13 2 6" xfId="49196" xr:uid="{00000000-0005-0000-0000-000031C00000}"/>
    <cellStyle name="Normal 5 13 3" xfId="49197" xr:uid="{00000000-0005-0000-0000-000032C00000}"/>
    <cellStyle name="Normal 5 13 3 2" xfId="49198" xr:uid="{00000000-0005-0000-0000-000033C00000}"/>
    <cellStyle name="Normal 5 13 3 2 2" xfId="49199" xr:uid="{00000000-0005-0000-0000-000034C00000}"/>
    <cellStyle name="Normal 5 13 3 3" xfId="49200" xr:uid="{00000000-0005-0000-0000-000035C00000}"/>
    <cellStyle name="Normal 5 13 3 4" xfId="49201" xr:uid="{00000000-0005-0000-0000-000036C00000}"/>
    <cellStyle name="Normal 5 13 4" xfId="49202" xr:uid="{00000000-0005-0000-0000-000037C00000}"/>
    <cellStyle name="Normal 5 13 4 2" xfId="49203" xr:uid="{00000000-0005-0000-0000-000038C00000}"/>
    <cellStyle name="Normal 5 13 4 2 2" xfId="49204" xr:uid="{00000000-0005-0000-0000-000039C00000}"/>
    <cellStyle name="Normal 5 13 4 3" xfId="49205" xr:uid="{00000000-0005-0000-0000-00003AC00000}"/>
    <cellStyle name="Normal 5 13 4 4" xfId="49206" xr:uid="{00000000-0005-0000-0000-00003BC00000}"/>
    <cellStyle name="Normal 5 13 5" xfId="49207" xr:uid="{00000000-0005-0000-0000-00003CC00000}"/>
    <cellStyle name="Normal 5 13 5 2" xfId="49208" xr:uid="{00000000-0005-0000-0000-00003DC00000}"/>
    <cellStyle name="Normal 5 13 6" xfId="49209" xr:uid="{00000000-0005-0000-0000-00003EC00000}"/>
    <cellStyle name="Normal 5 13 7" xfId="49210" xr:uid="{00000000-0005-0000-0000-00003FC00000}"/>
    <cellStyle name="Normal 5 14" xfId="49211" xr:uid="{00000000-0005-0000-0000-000040C00000}"/>
    <cellStyle name="Normal 5 14 2" xfId="49212" xr:uid="{00000000-0005-0000-0000-000041C00000}"/>
    <cellStyle name="Normal 5 14 2 2" xfId="49213" xr:uid="{00000000-0005-0000-0000-000042C00000}"/>
    <cellStyle name="Normal 5 14 2 2 2" xfId="49214" xr:uid="{00000000-0005-0000-0000-000043C00000}"/>
    <cellStyle name="Normal 5 14 2 2 2 2" xfId="49215" xr:uid="{00000000-0005-0000-0000-000044C00000}"/>
    <cellStyle name="Normal 5 14 2 2 3" xfId="49216" xr:uid="{00000000-0005-0000-0000-000045C00000}"/>
    <cellStyle name="Normal 5 14 2 2 4" xfId="49217" xr:uid="{00000000-0005-0000-0000-000046C00000}"/>
    <cellStyle name="Normal 5 14 2 3" xfId="49218" xr:uid="{00000000-0005-0000-0000-000047C00000}"/>
    <cellStyle name="Normal 5 14 2 3 2" xfId="49219" xr:uid="{00000000-0005-0000-0000-000048C00000}"/>
    <cellStyle name="Normal 5 14 2 3 2 2" xfId="49220" xr:uid="{00000000-0005-0000-0000-000049C00000}"/>
    <cellStyle name="Normal 5 14 2 3 3" xfId="49221" xr:uid="{00000000-0005-0000-0000-00004AC00000}"/>
    <cellStyle name="Normal 5 14 2 3 4" xfId="49222" xr:uid="{00000000-0005-0000-0000-00004BC00000}"/>
    <cellStyle name="Normal 5 14 2 4" xfId="49223" xr:uid="{00000000-0005-0000-0000-00004CC00000}"/>
    <cellStyle name="Normal 5 14 2 4 2" xfId="49224" xr:uid="{00000000-0005-0000-0000-00004DC00000}"/>
    <cellStyle name="Normal 5 14 2 5" xfId="49225" xr:uid="{00000000-0005-0000-0000-00004EC00000}"/>
    <cellStyle name="Normal 5 14 2 6" xfId="49226" xr:uid="{00000000-0005-0000-0000-00004FC00000}"/>
    <cellStyle name="Normal 5 14 3" xfId="49227" xr:uid="{00000000-0005-0000-0000-000050C00000}"/>
    <cellStyle name="Normal 5 14 3 2" xfId="49228" xr:uid="{00000000-0005-0000-0000-000051C00000}"/>
    <cellStyle name="Normal 5 14 3 2 2" xfId="49229" xr:uid="{00000000-0005-0000-0000-000052C00000}"/>
    <cellStyle name="Normal 5 14 3 3" xfId="49230" xr:uid="{00000000-0005-0000-0000-000053C00000}"/>
    <cellStyle name="Normal 5 14 3 4" xfId="49231" xr:uid="{00000000-0005-0000-0000-000054C00000}"/>
    <cellStyle name="Normal 5 14 4" xfId="49232" xr:uid="{00000000-0005-0000-0000-000055C00000}"/>
    <cellStyle name="Normal 5 14 4 2" xfId="49233" xr:uid="{00000000-0005-0000-0000-000056C00000}"/>
    <cellStyle name="Normal 5 14 4 2 2" xfId="49234" xr:uid="{00000000-0005-0000-0000-000057C00000}"/>
    <cellStyle name="Normal 5 14 4 3" xfId="49235" xr:uid="{00000000-0005-0000-0000-000058C00000}"/>
    <cellStyle name="Normal 5 14 4 4" xfId="49236" xr:uid="{00000000-0005-0000-0000-000059C00000}"/>
    <cellStyle name="Normal 5 14 5" xfId="49237" xr:uid="{00000000-0005-0000-0000-00005AC00000}"/>
    <cellStyle name="Normal 5 14 5 2" xfId="49238" xr:uid="{00000000-0005-0000-0000-00005BC00000}"/>
    <cellStyle name="Normal 5 14 6" xfId="49239" xr:uid="{00000000-0005-0000-0000-00005CC00000}"/>
    <cellStyle name="Normal 5 14 7" xfId="49240" xr:uid="{00000000-0005-0000-0000-00005DC00000}"/>
    <cellStyle name="Normal 5 15" xfId="49241" xr:uid="{00000000-0005-0000-0000-00005EC00000}"/>
    <cellStyle name="Normal 5 15 2" xfId="49242" xr:uid="{00000000-0005-0000-0000-00005FC00000}"/>
    <cellStyle name="Normal 5 15 2 2" xfId="49243" xr:uid="{00000000-0005-0000-0000-000060C00000}"/>
    <cellStyle name="Normal 5 15 2 2 2" xfId="49244" xr:uid="{00000000-0005-0000-0000-000061C00000}"/>
    <cellStyle name="Normal 5 15 2 2 2 2" xfId="49245" xr:uid="{00000000-0005-0000-0000-000062C00000}"/>
    <cellStyle name="Normal 5 15 2 2 3" xfId="49246" xr:uid="{00000000-0005-0000-0000-000063C00000}"/>
    <cellStyle name="Normal 5 15 2 2 4" xfId="49247" xr:uid="{00000000-0005-0000-0000-000064C00000}"/>
    <cellStyle name="Normal 5 15 2 3" xfId="49248" xr:uid="{00000000-0005-0000-0000-000065C00000}"/>
    <cellStyle name="Normal 5 15 2 3 2" xfId="49249" xr:uid="{00000000-0005-0000-0000-000066C00000}"/>
    <cellStyle name="Normal 5 15 2 3 2 2" xfId="49250" xr:uid="{00000000-0005-0000-0000-000067C00000}"/>
    <cellStyle name="Normal 5 15 2 3 3" xfId="49251" xr:uid="{00000000-0005-0000-0000-000068C00000}"/>
    <cellStyle name="Normal 5 15 2 3 4" xfId="49252" xr:uid="{00000000-0005-0000-0000-000069C00000}"/>
    <cellStyle name="Normal 5 15 2 4" xfId="49253" xr:uid="{00000000-0005-0000-0000-00006AC00000}"/>
    <cellStyle name="Normal 5 15 2 4 2" xfId="49254" xr:uid="{00000000-0005-0000-0000-00006BC00000}"/>
    <cellStyle name="Normal 5 15 2 5" xfId="49255" xr:uid="{00000000-0005-0000-0000-00006CC00000}"/>
    <cellStyle name="Normal 5 15 2 6" xfId="49256" xr:uid="{00000000-0005-0000-0000-00006DC00000}"/>
    <cellStyle name="Normal 5 15 3" xfId="49257" xr:uid="{00000000-0005-0000-0000-00006EC00000}"/>
    <cellStyle name="Normal 5 15 3 2" xfId="49258" xr:uid="{00000000-0005-0000-0000-00006FC00000}"/>
    <cellStyle name="Normal 5 15 3 2 2" xfId="49259" xr:uid="{00000000-0005-0000-0000-000070C00000}"/>
    <cellStyle name="Normal 5 15 3 3" xfId="49260" xr:uid="{00000000-0005-0000-0000-000071C00000}"/>
    <cellStyle name="Normal 5 15 3 4" xfId="49261" xr:uid="{00000000-0005-0000-0000-000072C00000}"/>
    <cellStyle name="Normal 5 15 4" xfId="49262" xr:uid="{00000000-0005-0000-0000-000073C00000}"/>
    <cellStyle name="Normal 5 15 4 2" xfId="49263" xr:uid="{00000000-0005-0000-0000-000074C00000}"/>
    <cellStyle name="Normal 5 15 4 2 2" xfId="49264" xr:uid="{00000000-0005-0000-0000-000075C00000}"/>
    <cellStyle name="Normal 5 15 4 3" xfId="49265" xr:uid="{00000000-0005-0000-0000-000076C00000}"/>
    <cellStyle name="Normal 5 15 4 4" xfId="49266" xr:uid="{00000000-0005-0000-0000-000077C00000}"/>
    <cellStyle name="Normal 5 15 5" xfId="49267" xr:uid="{00000000-0005-0000-0000-000078C00000}"/>
    <cellStyle name="Normal 5 15 5 2" xfId="49268" xr:uid="{00000000-0005-0000-0000-000079C00000}"/>
    <cellStyle name="Normal 5 15 6" xfId="49269" xr:uid="{00000000-0005-0000-0000-00007AC00000}"/>
    <cellStyle name="Normal 5 15 7" xfId="49270" xr:uid="{00000000-0005-0000-0000-00007BC00000}"/>
    <cellStyle name="Normal 5 16" xfId="49271" xr:uid="{00000000-0005-0000-0000-00007CC00000}"/>
    <cellStyle name="Normal 5 16 2" xfId="49272" xr:uid="{00000000-0005-0000-0000-00007DC00000}"/>
    <cellStyle name="Normal 5 16 2 2" xfId="49273" xr:uid="{00000000-0005-0000-0000-00007EC00000}"/>
    <cellStyle name="Normal 5 16 2 2 2" xfId="49274" xr:uid="{00000000-0005-0000-0000-00007FC00000}"/>
    <cellStyle name="Normal 5 16 2 2 2 2" xfId="49275" xr:uid="{00000000-0005-0000-0000-000080C00000}"/>
    <cellStyle name="Normal 5 16 2 2 3" xfId="49276" xr:uid="{00000000-0005-0000-0000-000081C00000}"/>
    <cellStyle name="Normal 5 16 2 2 4" xfId="49277" xr:uid="{00000000-0005-0000-0000-000082C00000}"/>
    <cellStyle name="Normal 5 16 2 3" xfId="49278" xr:uid="{00000000-0005-0000-0000-000083C00000}"/>
    <cellStyle name="Normal 5 16 2 3 2" xfId="49279" xr:uid="{00000000-0005-0000-0000-000084C00000}"/>
    <cellStyle name="Normal 5 16 2 3 2 2" xfId="49280" xr:uid="{00000000-0005-0000-0000-000085C00000}"/>
    <cellStyle name="Normal 5 16 2 3 3" xfId="49281" xr:uid="{00000000-0005-0000-0000-000086C00000}"/>
    <cellStyle name="Normal 5 16 2 3 4" xfId="49282" xr:uid="{00000000-0005-0000-0000-000087C00000}"/>
    <cellStyle name="Normal 5 16 2 4" xfId="49283" xr:uid="{00000000-0005-0000-0000-000088C00000}"/>
    <cellStyle name="Normal 5 16 2 4 2" xfId="49284" xr:uid="{00000000-0005-0000-0000-000089C00000}"/>
    <cellStyle name="Normal 5 16 2 5" xfId="49285" xr:uid="{00000000-0005-0000-0000-00008AC00000}"/>
    <cellStyle name="Normal 5 16 2 6" xfId="49286" xr:uid="{00000000-0005-0000-0000-00008BC00000}"/>
    <cellStyle name="Normal 5 16 3" xfId="49287" xr:uid="{00000000-0005-0000-0000-00008CC00000}"/>
    <cellStyle name="Normal 5 16 3 2" xfId="49288" xr:uid="{00000000-0005-0000-0000-00008DC00000}"/>
    <cellStyle name="Normal 5 16 3 2 2" xfId="49289" xr:uid="{00000000-0005-0000-0000-00008EC00000}"/>
    <cellStyle name="Normal 5 16 3 3" xfId="49290" xr:uid="{00000000-0005-0000-0000-00008FC00000}"/>
    <cellStyle name="Normal 5 16 3 4" xfId="49291" xr:uid="{00000000-0005-0000-0000-000090C00000}"/>
    <cellStyle name="Normal 5 16 4" xfId="49292" xr:uid="{00000000-0005-0000-0000-000091C00000}"/>
    <cellStyle name="Normal 5 16 4 2" xfId="49293" xr:uid="{00000000-0005-0000-0000-000092C00000}"/>
    <cellStyle name="Normal 5 16 4 2 2" xfId="49294" xr:uid="{00000000-0005-0000-0000-000093C00000}"/>
    <cellStyle name="Normal 5 16 4 3" xfId="49295" xr:uid="{00000000-0005-0000-0000-000094C00000}"/>
    <cellStyle name="Normal 5 16 4 4" xfId="49296" xr:uid="{00000000-0005-0000-0000-000095C00000}"/>
    <cellStyle name="Normal 5 16 5" xfId="49297" xr:uid="{00000000-0005-0000-0000-000096C00000}"/>
    <cellStyle name="Normal 5 16 5 2" xfId="49298" xr:uid="{00000000-0005-0000-0000-000097C00000}"/>
    <cellStyle name="Normal 5 16 6" xfId="49299" xr:uid="{00000000-0005-0000-0000-000098C00000}"/>
    <cellStyle name="Normal 5 16 7" xfId="49300" xr:uid="{00000000-0005-0000-0000-000099C00000}"/>
    <cellStyle name="Normal 5 17" xfId="49301" xr:uid="{00000000-0005-0000-0000-00009AC00000}"/>
    <cellStyle name="Normal 5 18" xfId="49302" xr:uid="{00000000-0005-0000-0000-00009BC00000}"/>
    <cellStyle name="Normal 5 18 2" xfId="49303" xr:uid="{00000000-0005-0000-0000-00009CC00000}"/>
    <cellStyle name="Normal 5 18 2 2" xfId="49304" xr:uid="{00000000-0005-0000-0000-00009DC00000}"/>
    <cellStyle name="Normal 5 18 2 2 2" xfId="49305" xr:uid="{00000000-0005-0000-0000-00009EC00000}"/>
    <cellStyle name="Normal 5 18 2 2 2 2" xfId="49306" xr:uid="{00000000-0005-0000-0000-00009FC00000}"/>
    <cellStyle name="Normal 5 18 2 2 3" xfId="49307" xr:uid="{00000000-0005-0000-0000-0000A0C00000}"/>
    <cellStyle name="Normal 5 18 2 2 4" xfId="49308" xr:uid="{00000000-0005-0000-0000-0000A1C00000}"/>
    <cellStyle name="Normal 5 18 2 3" xfId="49309" xr:uid="{00000000-0005-0000-0000-0000A2C00000}"/>
    <cellStyle name="Normal 5 18 2 3 2" xfId="49310" xr:uid="{00000000-0005-0000-0000-0000A3C00000}"/>
    <cellStyle name="Normal 5 18 2 3 2 2" xfId="49311" xr:uid="{00000000-0005-0000-0000-0000A4C00000}"/>
    <cellStyle name="Normal 5 18 2 3 3" xfId="49312" xr:uid="{00000000-0005-0000-0000-0000A5C00000}"/>
    <cellStyle name="Normal 5 18 2 3 4" xfId="49313" xr:uid="{00000000-0005-0000-0000-0000A6C00000}"/>
    <cellStyle name="Normal 5 18 2 4" xfId="49314" xr:uid="{00000000-0005-0000-0000-0000A7C00000}"/>
    <cellStyle name="Normal 5 18 2 4 2" xfId="49315" xr:uid="{00000000-0005-0000-0000-0000A8C00000}"/>
    <cellStyle name="Normal 5 18 2 5" xfId="49316" xr:uid="{00000000-0005-0000-0000-0000A9C00000}"/>
    <cellStyle name="Normal 5 18 2 6" xfId="49317" xr:uid="{00000000-0005-0000-0000-0000AAC00000}"/>
    <cellStyle name="Normal 5 18 3" xfId="49318" xr:uid="{00000000-0005-0000-0000-0000ABC00000}"/>
    <cellStyle name="Normal 5 18 3 2" xfId="49319" xr:uid="{00000000-0005-0000-0000-0000ACC00000}"/>
    <cellStyle name="Normal 5 18 3 2 2" xfId="49320" xr:uid="{00000000-0005-0000-0000-0000ADC00000}"/>
    <cellStyle name="Normal 5 18 3 3" xfId="49321" xr:uid="{00000000-0005-0000-0000-0000AEC00000}"/>
    <cellStyle name="Normal 5 18 3 4" xfId="49322" xr:uid="{00000000-0005-0000-0000-0000AFC00000}"/>
    <cellStyle name="Normal 5 18 4" xfId="49323" xr:uid="{00000000-0005-0000-0000-0000B0C00000}"/>
    <cellStyle name="Normal 5 18 4 2" xfId="49324" xr:uid="{00000000-0005-0000-0000-0000B1C00000}"/>
    <cellStyle name="Normal 5 18 4 2 2" xfId="49325" xr:uid="{00000000-0005-0000-0000-0000B2C00000}"/>
    <cellStyle name="Normal 5 18 4 3" xfId="49326" xr:uid="{00000000-0005-0000-0000-0000B3C00000}"/>
    <cellStyle name="Normal 5 18 4 4" xfId="49327" xr:uid="{00000000-0005-0000-0000-0000B4C00000}"/>
    <cellStyle name="Normal 5 18 5" xfId="49328" xr:uid="{00000000-0005-0000-0000-0000B5C00000}"/>
    <cellStyle name="Normal 5 18 5 2" xfId="49329" xr:uid="{00000000-0005-0000-0000-0000B6C00000}"/>
    <cellStyle name="Normal 5 18 6" xfId="49330" xr:uid="{00000000-0005-0000-0000-0000B7C00000}"/>
    <cellStyle name="Normal 5 18 7" xfId="49331" xr:uid="{00000000-0005-0000-0000-0000B8C00000}"/>
    <cellStyle name="Normal 5 19" xfId="49332" xr:uid="{00000000-0005-0000-0000-0000B9C00000}"/>
    <cellStyle name="Normal 5 19 2" xfId="49333" xr:uid="{00000000-0005-0000-0000-0000BAC00000}"/>
    <cellStyle name="Normal 5 19 2 2" xfId="49334" xr:uid="{00000000-0005-0000-0000-0000BBC00000}"/>
    <cellStyle name="Normal 5 19 2 2 2" xfId="49335" xr:uid="{00000000-0005-0000-0000-0000BCC00000}"/>
    <cellStyle name="Normal 5 19 2 2 2 2" xfId="49336" xr:uid="{00000000-0005-0000-0000-0000BDC00000}"/>
    <cellStyle name="Normal 5 19 2 2 3" xfId="49337" xr:uid="{00000000-0005-0000-0000-0000BEC00000}"/>
    <cellStyle name="Normal 5 19 2 2 4" xfId="49338" xr:uid="{00000000-0005-0000-0000-0000BFC00000}"/>
    <cellStyle name="Normal 5 19 2 3" xfId="49339" xr:uid="{00000000-0005-0000-0000-0000C0C00000}"/>
    <cellStyle name="Normal 5 19 2 3 2" xfId="49340" xr:uid="{00000000-0005-0000-0000-0000C1C00000}"/>
    <cellStyle name="Normal 5 19 2 3 2 2" xfId="49341" xr:uid="{00000000-0005-0000-0000-0000C2C00000}"/>
    <cellStyle name="Normal 5 19 2 3 3" xfId="49342" xr:uid="{00000000-0005-0000-0000-0000C3C00000}"/>
    <cellStyle name="Normal 5 19 2 3 4" xfId="49343" xr:uid="{00000000-0005-0000-0000-0000C4C00000}"/>
    <cellStyle name="Normal 5 19 2 4" xfId="49344" xr:uid="{00000000-0005-0000-0000-0000C5C00000}"/>
    <cellStyle name="Normal 5 19 2 4 2" xfId="49345" xr:uid="{00000000-0005-0000-0000-0000C6C00000}"/>
    <cellStyle name="Normal 5 19 2 5" xfId="49346" xr:uid="{00000000-0005-0000-0000-0000C7C00000}"/>
    <cellStyle name="Normal 5 19 2 6" xfId="49347" xr:uid="{00000000-0005-0000-0000-0000C8C00000}"/>
    <cellStyle name="Normal 5 19 3" xfId="49348" xr:uid="{00000000-0005-0000-0000-0000C9C00000}"/>
    <cellStyle name="Normal 5 19 3 2" xfId="49349" xr:uid="{00000000-0005-0000-0000-0000CAC00000}"/>
    <cellStyle name="Normal 5 19 3 2 2" xfId="49350" xr:uid="{00000000-0005-0000-0000-0000CBC00000}"/>
    <cellStyle name="Normal 5 19 3 3" xfId="49351" xr:uid="{00000000-0005-0000-0000-0000CCC00000}"/>
    <cellStyle name="Normal 5 19 3 4" xfId="49352" xr:uid="{00000000-0005-0000-0000-0000CDC00000}"/>
    <cellStyle name="Normal 5 19 4" xfId="49353" xr:uid="{00000000-0005-0000-0000-0000CEC00000}"/>
    <cellStyle name="Normal 5 19 4 2" xfId="49354" xr:uid="{00000000-0005-0000-0000-0000CFC00000}"/>
    <cellStyle name="Normal 5 19 4 2 2" xfId="49355" xr:uid="{00000000-0005-0000-0000-0000D0C00000}"/>
    <cellStyle name="Normal 5 19 4 3" xfId="49356" xr:uid="{00000000-0005-0000-0000-0000D1C00000}"/>
    <cellStyle name="Normal 5 19 4 4" xfId="49357" xr:uid="{00000000-0005-0000-0000-0000D2C00000}"/>
    <cellStyle name="Normal 5 19 5" xfId="49358" xr:uid="{00000000-0005-0000-0000-0000D3C00000}"/>
    <cellStyle name="Normal 5 19 5 2" xfId="49359" xr:uid="{00000000-0005-0000-0000-0000D4C00000}"/>
    <cellStyle name="Normal 5 19 6" xfId="49360" xr:uid="{00000000-0005-0000-0000-0000D5C00000}"/>
    <cellStyle name="Normal 5 19 7" xfId="49361" xr:uid="{00000000-0005-0000-0000-0000D6C00000}"/>
    <cellStyle name="Normal 5 2" xfId="49362" xr:uid="{00000000-0005-0000-0000-0000D7C00000}"/>
    <cellStyle name="Normal 5 2 10" xfId="49363" xr:uid="{00000000-0005-0000-0000-0000D8C00000}"/>
    <cellStyle name="Normal 5 2 11" xfId="49364" xr:uid="{00000000-0005-0000-0000-0000D9C00000}"/>
    <cellStyle name="Normal 5 2 2" xfId="49365" xr:uid="{00000000-0005-0000-0000-0000DAC00000}"/>
    <cellStyle name="Normal 5 2 2 10" xfId="49366" xr:uid="{00000000-0005-0000-0000-0000DBC00000}"/>
    <cellStyle name="Normal 5 2 2 11" xfId="49367" xr:uid="{00000000-0005-0000-0000-0000DCC00000}"/>
    <cellStyle name="Normal 5 2 2 12" xfId="49368" xr:uid="{00000000-0005-0000-0000-0000DDC00000}"/>
    <cellStyle name="Normal 5 2 2 2" xfId="49369" xr:uid="{00000000-0005-0000-0000-0000DEC00000}"/>
    <cellStyle name="Normal 5 2 2 2 2" xfId="49370" xr:uid="{00000000-0005-0000-0000-0000DFC00000}"/>
    <cellStyle name="Normal 5 2 2 2 2 2" xfId="49371" xr:uid="{00000000-0005-0000-0000-0000E0C00000}"/>
    <cellStyle name="Normal 5 2 2 2 2 2 2" xfId="49372" xr:uid="{00000000-0005-0000-0000-0000E1C00000}"/>
    <cellStyle name="Normal 5 2 2 2 2 2 2 2" xfId="49373" xr:uid="{00000000-0005-0000-0000-0000E2C00000}"/>
    <cellStyle name="Normal 5 2 2 2 2 2 3" xfId="49374" xr:uid="{00000000-0005-0000-0000-0000E3C00000}"/>
    <cellStyle name="Normal 5 2 2 2 2 2 4" xfId="49375" xr:uid="{00000000-0005-0000-0000-0000E4C00000}"/>
    <cellStyle name="Normal 5 2 2 2 2 3" xfId="49376" xr:uid="{00000000-0005-0000-0000-0000E5C00000}"/>
    <cellStyle name="Normal 5 2 2 2 2 3 2" xfId="49377" xr:uid="{00000000-0005-0000-0000-0000E6C00000}"/>
    <cellStyle name="Normal 5 2 2 2 2 3 2 2" xfId="49378" xr:uid="{00000000-0005-0000-0000-0000E7C00000}"/>
    <cellStyle name="Normal 5 2 2 2 2 3 3" xfId="49379" xr:uid="{00000000-0005-0000-0000-0000E8C00000}"/>
    <cellStyle name="Normal 5 2 2 2 2 3 4" xfId="49380" xr:uid="{00000000-0005-0000-0000-0000E9C00000}"/>
    <cellStyle name="Normal 5 2 2 2 2 4" xfId="49381" xr:uid="{00000000-0005-0000-0000-0000EAC00000}"/>
    <cellStyle name="Normal 5 2 2 2 2 4 2" xfId="49382" xr:uid="{00000000-0005-0000-0000-0000EBC00000}"/>
    <cellStyle name="Normal 5 2 2 2 2 5" xfId="49383" xr:uid="{00000000-0005-0000-0000-0000ECC00000}"/>
    <cellStyle name="Normal 5 2 2 2 2 6" xfId="49384" xr:uid="{00000000-0005-0000-0000-0000EDC00000}"/>
    <cellStyle name="Normal 5 2 2 2 3" xfId="49385" xr:uid="{00000000-0005-0000-0000-0000EEC00000}"/>
    <cellStyle name="Normal 5 2 2 2 3 2" xfId="49386" xr:uid="{00000000-0005-0000-0000-0000EFC00000}"/>
    <cellStyle name="Normal 5 2 2 2 3 2 2" xfId="49387" xr:uid="{00000000-0005-0000-0000-0000F0C00000}"/>
    <cellStyle name="Normal 5 2 2 2 3 3" xfId="49388" xr:uid="{00000000-0005-0000-0000-0000F1C00000}"/>
    <cellStyle name="Normal 5 2 2 2 3 4" xfId="49389" xr:uid="{00000000-0005-0000-0000-0000F2C00000}"/>
    <cellStyle name="Normal 5 2 2 2 4" xfId="49390" xr:uid="{00000000-0005-0000-0000-0000F3C00000}"/>
    <cellStyle name="Normal 5 2 2 2 4 2" xfId="49391" xr:uid="{00000000-0005-0000-0000-0000F4C00000}"/>
    <cellStyle name="Normal 5 2 2 2 4 2 2" xfId="49392" xr:uid="{00000000-0005-0000-0000-0000F5C00000}"/>
    <cellStyle name="Normal 5 2 2 2 4 3" xfId="49393" xr:uid="{00000000-0005-0000-0000-0000F6C00000}"/>
    <cellStyle name="Normal 5 2 2 2 4 4" xfId="49394" xr:uid="{00000000-0005-0000-0000-0000F7C00000}"/>
    <cellStyle name="Normal 5 2 2 2 5" xfId="49395" xr:uid="{00000000-0005-0000-0000-0000F8C00000}"/>
    <cellStyle name="Normal 5 2 2 2 5 2" xfId="49396" xr:uid="{00000000-0005-0000-0000-0000F9C00000}"/>
    <cellStyle name="Normal 5 2 2 2 6" xfId="49397" xr:uid="{00000000-0005-0000-0000-0000FAC00000}"/>
    <cellStyle name="Normal 5 2 2 2 7" xfId="49398" xr:uid="{00000000-0005-0000-0000-0000FBC00000}"/>
    <cellStyle name="Normal 5 2 2 3" xfId="49399" xr:uid="{00000000-0005-0000-0000-0000FCC00000}"/>
    <cellStyle name="Normal 5 2 2 3 2" xfId="49400" xr:uid="{00000000-0005-0000-0000-0000FDC00000}"/>
    <cellStyle name="Normal 5 2 2 3 2 2" xfId="49401" xr:uid="{00000000-0005-0000-0000-0000FEC00000}"/>
    <cellStyle name="Normal 5 2 2 3 2 2 2" xfId="49402" xr:uid="{00000000-0005-0000-0000-0000FFC00000}"/>
    <cellStyle name="Normal 5 2 2 3 2 2 2 2" xfId="49403" xr:uid="{00000000-0005-0000-0000-000000C10000}"/>
    <cellStyle name="Normal 5 2 2 3 2 2 3" xfId="49404" xr:uid="{00000000-0005-0000-0000-000001C10000}"/>
    <cellStyle name="Normal 5 2 2 3 2 2 4" xfId="49405" xr:uid="{00000000-0005-0000-0000-000002C10000}"/>
    <cellStyle name="Normal 5 2 2 3 2 3" xfId="49406" xr:uid="{00000000-0005-0000-0000-000003C10000}"/>
    <cellStyle name="Normal 5 2 2 3 2 3 2" xfId="49407" xr:uid="{00000000-0005-0000-0000-000004C10000}"/>
    <cellStyle name="Normal 5 2 2 3 2 3 2 2" xfId="49408" xr:uid="{00000000-0005-0000-0000-000005C10000}"/>
    <cellStyle name="Normal 5 2 2 3 2 3 3" xfId="49409" xr:uid="{00000000-0005-0000-0000-000006C10000}"/>
    <cellStyle name="Normal 5 2 2 3 2 3 4" xfId="49410" xr:uid="{00000000-0005-0000-0000-000007C10000}"/>
    <cellStyle name="Normal 5 2 2 3 2 4" xfId="49411" xr:uid="{00000000-0005-0000-0000-000008C10000}"/>
    <cellStyle name="Normal 5 2 2 3 2 4 2" xfId="49412" xr:uid="{00000000-0005-0000-0000-000009C10000}"/>
    <cellStyle name="Normal 5 2 2 3 2 5" xfId="49413" xr:uid="{00000000-0005-0000-0000-00000AC10000}"/>
    <cellStyle name="Normal 5 2 2 3 2 6" xfId="49414" xr:uid="{00000000-0005-0000-0000-00000BC10000}"/>
    <cellStyle name="Normal 5 2 2 3 3" xfId="49415" xr:uid="{00000000-0005-0000-0000-00000CC10000}"/>
    <cellStyle name="Normal 5 2 2 4" xfId="49416" xr:uid="{00000000-0005-0000-0000-00000DC10000}"/>
    <cellStyle name="Normal 5 2 2 4 2" xfId="49417" xr:uid="{00000000-0005-0000-0000-00000EC10000}"/>
    <cellStyle name="Normal 5 2 2 4 2 2" xfId="49418" xr:uid="{00000000-0005-0000-0000-00000FC10000}"/>
    <cellStyle name="Normal 5 2 2 4 2 2 2" xfId="49419" xr:uid="{00000000-0005-0000-0000-000010C10000}"/>
    <cellStyle name="Normal 5 2 2 4 2 3" xfId="49420" xr:uid="{00000000-0005-0000-0000-000011C10000}"/>
    <cellStyle name="Normal 5 2 2 4 2 4" xfId="49421" xr:uid="{00000000-0005-0000-0000-000012C10000}"/>
    <cellStyle name="Normal 5 2 2 4 3" xfId="49422" xr:uid="{00000000-0005-0000-0000-000013C10000}"/>
    <cellStyle name="Normal 5 2 2 4 3 2" xfId="49423" xr:uid="{00000000-0005-0000-0000-000014C10000}"/>
    <cellStyle name="Normal 5 2 2 4 3 2 2" xfId="49424" xr:uid="{00000000-0005-0000-0000-000015C10000}"/>
    <cellStyle name="Normal 5 2 2 4 3 3" xfId="49425" xr:uid="{00000000-0005-0000-0000-000016C10000}"/>
    <cellStyle name="Normal 5 2 2 4 3 4" xfId="49426" xr:uid="{00000000-0005-0000-0000-000017C10000}"/>
    <cellStyle name="Normal 5 2 2 4 4" xfId="49427" xr:uid="{00000000-0005-0000-0000-000018C10000}"/>
    <cellStyle name="Normal 5 2 2 4 4 2" xfId="49428" xr:uid="{00000000-0005-0000-0000-000019C10000}"/>
    <cellStyle name="Normal 5 2 2 4 5" xfId="49429" xr:uid="{00000000-0005-0000-0000-00001AC10000}"/>
    <cellStyle name="Normal 5 2 2 4 6" xfId="49430" xr:uid="{00000000-0005-0000-0000-00001BC10000}"/>
    <cellStyle name="Normal 5 2 2 5" xfId="49431" xr:uid="{00000000-0005-0000-0000-00001CC10000}"/>
    <cellStyle name="Normal 5 2 2 5 2" xfId="49432" xr:uid="{00000000-0005-0000-0000-00001DC10000}"/>
    <cellStyle name="Normal 5 2 2 5 2 2" xfId="49433" xr:uid="{00000000-0005-0000-0000-00001EC10000}"/>
    <cellStyle name="Normal 5 2 2 5 2 2 2" xfId="49434" xr:uid="{00000000-0005-0000-0000-00001FC10000}"/>
    <cellStyle name="Normal 5 2 2 5 2 3" xfId="49435" xr:uid="{00000000-0005-0000-0000-000020C10000}"/>
    <cellStyle name="Normal 5 2 2 5 2 4" xfId="49436" xr:uid="{00000000-0005-0000-0000-000021C10000}"/>
    <cellStyle name="Normal 5 2 2 5 3" xfId="49437" xr:uid="{00000000-0005-0000-0000-000022C10000}"/>
    <cellStyle name="Normal 5 2 2 5 3 2" xfId="49438" xr:uid="{00000000-0005-0000-0000-000023C10000}"/>
    <cellStyle name="Normal 5 2 2 5 3 2 2" xfId="49439" xr:uid="{00000000-0005-0000-0000-000024C10000}"/>
    <cellStyle name="Normal 5 2 2 5 3 3" xfId="49440" xr:uid="{00000000-0005-0000-0000-000025C10000}"/>
    <cellStyle name="Normal 5 2 2 5 3 4" xfId="49441" xr:uid="{00000000-0005-0000-0000-000026C10000}"/>
    <cellStyle name="Normal 5 2 2 5 4" xfId="49442" xr:uid="{00000000-0005-0000-0000-000027C10000}"/>
    <cellStyle name="Normal 5 2 2 5 4 2" xfId="49443" xr:uid="{00000000-0005-0000-0000-000028C10000}"/>
    <cellStyle name="Normal 5 2 2 5 5" xfId="49444" xr:uid="{00000000-0005-0000-0000-000029C10000}"/>
    <cellStyle name="Normal 5 2 2 5 6" xfId="49445" xr:uid="{00000000-0005-0000-0000-00002AC10000}"/>
    <cellStyle name="Normal 5 2 2 6" xfId="49446" xr:uid="{00000000-0005-0000-0000-00002BC10000}"/>
    <cellStyle name="Normal 5 2 2 6 2" xfId="49447" xr:uid="{00000000-0005-0000-0000-00002CC10000}"/>
    <cellStyle name="Normal 5 2 2 6 2 2" xfId="49448" xr:uid="{00000000-0005-0000-0000-00002DC10000}"/>
    <cellStyle name="Normal 5 2 2 6 2 2 2" xfId="49449" xr:uid="{00000000-0005-0000-0000-00002EC10000}"/>
    <cellStyle name="Normal 5 2 2 6 2 3" xfId="49450" xr:uid="{00000000-0005-0000-0000-00002FC10000}"/>
    <cellStyle name="Normal 5 2 2 6 2 4" xfId="49451" xr:uid="{00000000-0005-0000-0000-000030C10000}"/>
    <cellStyle name="Normal 5 2 2 6 3" xfId="49452" xr:uid="{00000000-0005-0000-0000-000031C10000}"/>
    <cellStyle name="Normal 5 2 2 6 3 2" xfId="49453" xr:uid="{00000000-0005-0000-0000-000032C10000}"/>
    <cellStyle name="Normal 5 2 2 6 3 2 2" xfId="49454" xr:uid="{00000000-0005-0000-0000-000033C10000}"/>
    <cellStyle name="Normal 5 2 2 6 3 3" xfId="49455" xr:uid="{00000000-0005-0000-0000-000034C10000}"/>
    <cellStyle name="Normal 5 2 2 6 3 4" xfId="49456" xr:uid="{00000000-0005-0000-0000-000035C10000}"/>
    <cellStyle name="Normal 5 2 2 6 4" xfId="49457" xr:uid="{00000000-0005-0000-0000-000036C10000}"/>
    <cellStyle name="Normal 5 2 2 6 4 2" xfId="49458" xr:uid="{00000000-0005-0000-0000-000037C10000}"/>
    <cellStyle name="Normal 5 2 2 6 5" xfId="49459" xr:uid="{00000000-0005-0000-0000-000038C10000}"/>
    <cellStyle name="Normal 5 2 2 6 6" xfId="49460" xr:uid="{00000000-0005-0000-0000-000039C10000}"/>
    <cellStyle name="Normal 5 2 2 7" xfId="49461" xr:uid="{00000000-0005-0000-0000-00003AC10000}"/>
    <cellStyle name="Normal 5 2 2 7 2" xfId="49462" xr:uid="{00000000-0005-0000-0000-00003BC10000}"/>
    <cellStyle name="Normal 5 2 2 7 2 2" xfId="49463" xr:uid="{00000000-0005-0000-0000-00003CC10000}"/>
    <cellStyle name="Normal 5 2 2 7 3" xfId="49464" xr:uid="{00000000-0005-0000-0000-00003DC10000}"/>
    <cellStyle name="Normal 5 2 2 7 4" xfId="49465" xr:uid="{00000000-0005-0000-0000-00003EC10000}"/>
    <cellStyle name="Normal 5 2 2 8" xfId="49466" xr:uid="{00000000-0005-0000-0000-00003FC10000}"/>
    <cellStyle name="Normal 5 2 2 8 2" xfId="49467" xr:uid="{00000000-0005-0000-0000-000040C10000}"/>
    <cellStyle name="Normal 5 2 2 8 2 2" xfId="49468" xr:uid="{00000000-0005-0000-0000-000041C10000}"/>
    <cellStyle name="Normal 5 2 2 8 3" xfId="49469" xr:uid="{00000000-0005-0000-0000-000042C10000}"/>
    <cellStyle name="Normal 5 2 2 8 4" xfId="49470" xr:uid="{00000000-0005-0000-0000-000043C10000}"/>
    <cellStyle name="Normal 5 2 2 9" xfId="49471" xr:uid="{00000000-0005-0000-0000-000044C10000}"/>
    <cellStyle name="Normal 5 2 2 9 2" xfId="49472" xr:uid="{00000000-0005-0000-0000-000045C10000}"/>
    <cellStyle name="Normal 5 2 2_8760 to TOD Calc_Template" xfId="49473" xr:uid="{00000000-0005-0000-0000-000046C10000}"/>
    <cellStyle name="Normal 5 2 3" xfId="49474" xr:uid="{00000000-0005-0000-0000-000047C10000}"/>
    <cellStyle name="Normal 5 2 3 10" xfId="49475" xr:uid="{00000000-0005-0000-0000-000048C10000}"/>
    <cellStyle name="Normal 5 2 3 11" xfId="49476" xr:uid="{00000000-0005-0000-0000-000049C10000}"/>
    <cellStyle name="Normal 5 2 3 12" xfId="49477" xr:uid="{00000000-0005-0000-0000-00004AC10000}"/>
    <cellStyle name="Normal 5 2 3 2" xfId="49478" xr:uid="{00000000-0005-0000-0000-00004BC10000}"/>
    <cellStyle name="Normal 5 2 3 2 2" xfId="49479" xr:uid="{00000000-0005-0000-0000-00004CC10000}"/>
    <cellStyle name="Normal 5 2 3 2 2 2" xfId="49480" xr:uid="{00000000-0005-0000-0000-00004DC10000}"/>
    <cellStyle name="Normal 5 2 3 2 2 2 2" xfId="49481" xr:uid="{00000000-0005-0000-0000-00004EC10000}"/>
    <cellStyle name="Normal 5 2 3 2 2 2 2 2" xfId="49482" xr:uid="{00000000-0005-0000-0000-00004FC10000}"/>
    <cellStyle name="Normal 5 2 3 2 2 2 3" xfId="49483" xr:uid="{00000000-0005-0000-0000-000050C10000}"/>
    <cellStyle name="Normal 5 2 3 2 2 2 4" xfId="49484" xr:uid="{00000000-0005-0000-0000-000051C10000}"/>
    <cellStyle name="Normal 5 2 3 2 2 3" xfId="49485" xr:uid="{00000000-0005-0000-0000-000052C10000}"/>
    <cellStyle name="Normal 5 2 3 2 2 3 2" xfId="49486" xr:uid="{00000000-0005-0000-0000-000053C10000}"/>
    <cellStyle name="Normal 5 2 3 2 2 3 2 2" xfId="49487" xr:uid="{00000000-0005-0000-0000-000054C10000}"/>
    <cellStyle name="Normal 5 2 3 2 2 3 3" xfId="49488" xr:uid="{00000000-0005-0000-0000-000055C10000}"/>
    <cellStyle name="Normal 5 2 3 2 2 3 4" xfId="49489" xr:uid="{00000000-0005-0000-0000-000056C10000}"/>
    <cellStyle name="Normal 5 2 3 2 2 4" xfId="49490" xr:uid="{00000000-0005-0000-0000-000057C10000}"/>
    <cellStyle name="Normal 5 2 3 2 2 4 2" xfId="49491" xr:uid="{00000000-0005-0000-0000-000058C10000}"/>
    <cellStyle name="Normal 5 2 3 2 2 5" xfId="49492" xr:uid="{00000000-0005-0000-0000-000059C10000}"/>
    <cellStyle name="Normal 5 2 3 2 2 6" xfId="49493" xr:uid="{00000000-0005-0000-0000-00005AC10000}"/>
    <cellStyle name="Normal 5 2 3 2 3" xfId="49494" xr:uid="{00000000-0005-0000-0000-00005BC10000}"/>
    <cellStyle name="Normal 5 2 3 3" xfId="49495" xr:uid="{00000000-0005-0000-0000-00005CC10000}"/>
    <cellStyle name="Normal 5 2 3 3 2" xfId="49496" xr:uid="{00000000-0005-0000-0000-00005DC10000}"/>
    <cellStyle name="Normal 5 2 3 3 2 2" xfId="49497" xr:uid="{00000000-0005-0000-0000-00005EC10000}"/>
    <cellStyle name="Normal 5 2 3 3 2 2 2" xfId="49498" xr:uid="{00000000-0005-0000-0000-00005FC10000}"/>
    <cellStyle name="Normal 5 2 3 3 2 3" xfId="49499" xr:uid="{00000000-0005-0000-0000-000060C10000}"/>
    <cellStyle name="Normal 5 2 3 3 2 4" xfId="49500" xr:uid="{00000000-0005-0000-0000-000061C10000}"/>
    <cellStyle name="Normal 5 2 3 3 3" xfId="49501" xr:uid="{00000000-0005-0000-0000-000062C10000}"/>
    <cellStyle name="Normal 5 2 3 3 3 2" xfId="49502" xr:uid="{00000000-0005-0000-0000-000063C10000}"/>
    <cellStyle name="Normal 5 2 3 3 3 2 2" xfId="49503" xr:uid="{00000000-0005-0000-0000-000064C10000}"/>
    <cellStyle name="Normal 5 2 3 3 3 3" xfId="49504" xr:uid="{00000000-0005-0000-0000-000065C10000}"/>
    <cellStyle name="Normal 5 2 3 3 3 4" xfId="49505" xr:uid="{00000000-0005-0000-0000-000066C10000}"/>
    <cellStyle name="Normal 5 2 3 3 4" xfId="49506" xr:uid="{00000000-0005-0000-0000-000067C10000}"/>
    <cellStyle name="Normal 5 2 3 3 4 2" xfId="49507" xr:uid="{00000000-0005-0000-0000-000068C10000}"/>
    <cellStyle name="Normal 5 2 3 3 5" xfId="49508" xr:uid="{00000000-0005-0000-0000-000069C10000}"/>
    <cellStyle name="Normal 5 2 3 3 6" xfId="49509" xr:uid="{00000000-0005-0000-0000-00006AC10000}"/>
    <cellStyle name="Normal 5 2 3 4" xfId="49510" xr:uid="{00000000-0005-0000-0000-00006BC10000}"/>
    <cellStyle name="Normal 5 2 3 4 2" xfId="49511" xr:uid="{00000000-0005-0000-0000-00006CC10000}"/>
    <cellStyle name="Normal 5 2 3 4 2 2" xfId="49512" xr:uid="{00000000-0005-0000-0000-00006DC10000}"/>
    <cellStyle name="Normal 5 2 3 4 2 2 2" xfId="49513" xr:uid="{00000000-0005-0000-0000-00006EC10000}"/>
    <cellStyle name="Normal 5 2 3 4 2 3" xfId="49514" xr:uid="{00000000-0005-0000-0000-00006FC10000}"/>
    <cellStyle name="Normal 5 2 3 4 2 4" xfId="49515" xr:uid="{00000000-0005-0000-0000-000070C10000}"/>
    <cellStyle name="Normal 5 2 3 4 3" xfId="49516" xr:uid="{00000000-0005-0000-0000-000071C10000}"/>
    <cellStyle name="Normal 5 2 3 4 3 2" xfId="49517" xr:uid="{00000000-0005-0000-0000-000072C10000}"/>
    <cellStyle name="Normal 5 2 3 4 3 2 2" xfId="49518" xr:uid="{00000000-0005-0000-0000-000073C10000}"/>
    <cellStyle name="Normal 5 2 3 4 3 3" xfId="49519" xr:uid="{00000000-0005-0000-0000-000074C10000}"/>
    <cellStyle name="Normal 5 2 3 4 3 4" xfId="49520" xr:uid="{00000000-0005-0000-0000-000075C10000}"/>
    <cellStyle name="Normal 5 2 3 4 4" xfId="49521" xr:uid="{00000000-0005-0000-0000-000076C10000}"/>
    <cellStyle name="Normal 5 2 3 4 4 2" xfId="49522" xr:uid="{00000000-0005-0000-0000-000077C10000}"/>
    <cellStyle name="Normal 5 2 3 4 5" xfId="49523" xr:uid="{00000000-0005-0000-0000-000078C10000}"/>
    <cellStyle name="Normal 5 2 3 4 6" xfId="49524" xr:uid="{00000000-0005-0000-0000-000079C10000}"/>
    <cellStyle name="Normal 5 2 3 5" xfId="49525" xr:uid="{00000000-0005-0000-0000-00007AC10000}"/>
    <cellStyle name="Normal 5 2 3 5 2" xfId="49526" xr:uid="{00000000-0005-0000-0000-00007BC10000}"/>
    <cellStyle name="Normal 5 2 3 5 2 2" xfId="49527" xr:uid="{00000000-0005-0000-0000-00007CC10000}"/>
    <cellStyle name="Normal 5 2 3 5 2 2 2" xfId="49528" xr:uid="{00000000-0005-0000-0000-00007DC10000}"/>
    <cellStyle name="Normal 5 2 3 5 2 3" xfId="49529" xr:uid="{00000000-0005-0000-0000-00007EC10000}"/>
    <cellStyle name="Normal 5 2 3 5 2 4" xfId="49530" xr:uid="{00000000-0005-0000-0000-00007FC10000}"/>
    <cellStyle name="Normal 5 2 3 5 3" xfId="49531" xr:uid="{00000000-0005-0000-0000-000080C10000}"/>
    <cellStyle name="Normal 5 2 3 5 3 2" xfId="49532" xr:uid="{00000000-0005-0000-0000-000081C10000}"/>
    <cellStyle name="Normal 5 2 3 5 3 2 2" xfId="49533" xr:uid="{00000000-0005-0000-0000-000082C10000}"/>
    <cellStyle name="Normal 5 2 3 5 3 3" xfId="49534" xr:uid="{00000000-0005-0000-0000-000083C10000}"/>
    <cellStyle name="Normal 5 2 3 5 3 4" xfId="49535" xr:uid="{00000000-0005-0000-0000-000084C10000}"/>
    <cellStyle name="Normal 5 2 3 5 4" xfId="49536" xr:uid="{00000000-0005-0000-0000-000085C10000}"/>
    <cellStyle name="Normal 5 2 3 5 4 2" xfId="49537" xr:uid="{00000000-0005-0000-0000-000086C10000}"/>
    <cellStyle name="Normal 5 2 3 5 5" xfId="49538" xr:uid="{00000000-0005-0000-0000-000087C10000}"/>
    <cellStyle name="Normal 5 2 3 5 6" xfId="49539" xr:uid="{00000000-0005-0000-0000-000088C10000}"/>
    <cellStyle name="Normal 5 2 3 6" xfId="49540" xr:uid="{00000000-0005-0000-0000-000089C10000}"/>
    <cellStyle name="Normal 5 2 3 6 2" xfId="49541" xr:uid="{00000000-0005-0000-0000-00008AC10000}"/>
    <cellStyle name="Normal 5 2 3 6 2 2" xfId="49542" xr:uid="{00000000-0005-0000-0000-00008BC10000}"/>
    <cellStyle name="Normal 5 2 3 6 2 2 2" xfId="49543" xr:uid="{00000000-0005-0000-0000-00008CC10000}"/>
    <cellStyle name="Normal 5 2 3 6 2 3" xfId="49544" xr:uid="{00000000-0005-0000-0000-00008DC10000}"/>
    <cellStyle name="Normal 5 2 3 6 2 4" xfId="49545" xr:uid="{00000000-0005-0000-0000-00008EC10000}"/>
    <cellStyle name="Normal 5 2 3 6 3" xfId="49546" xr:uid="{00000000-0005-0000-0000-00008FC10000}"/>
    <cellStyle name="Normal 5 2 3 6 3 2" xfId="49547" xr:uid="{00000000-0005-0000-0000-000090C10000}"/>
    <cellStyle name="Normal 5 2 3 6 3 2 2" xfId="49548" xr:uid="{00000000-0005-0000-0000-000091C10000}"/>
    <cellStyle name="Normal 5 2 3 6 3 3" xfId="49549" xr:uid="{00000000-0005-0000-0000-000092C10000}"/>
    <cellStyle name="Normal 5 2 3 6 3 4" xfId="49550" xr:uid="{00000000-0005-0000-0000-000093C10000}"/>
    <cellStyle name="Normal 5 2 3 6 4" xfId="49551" xr:uid="{00000000-0005-0000-0000-000094C10000}"/>
    <cellStyle name="Normal 5 2 3 6 4 2" xfId="49552" xr:uid="{00000000-0005-0000-0000-000095C10000}"/>
    <cellStyle name="Normal 5 2 3 6 5" xfId="49553" xr:uid="{00000000-0005-0000-0000-000096C10000}"/>
    <cellStyle name="Normal 5 2 3 6 6" xfId="49554" xr:uid="{00000000-0005-0000-0000-000097C10000}"/>
    <cellStyle name="Normal 5 2 3 7" xfId="49555" xr:uid="{00000000-0005-0000-0000-000098C10000}"/>
    <cellStyle name="Normal 5 2 3 7 2" xfId="49556" xr:uid="{00000000-0005-0000-0000-000099C10000}"/>
    <cellStyle name="Normal 5 2 3 7 2 2" xfId="49557" xr:uid="{00000000-0005-0000-0000-00009AC10000}"/>
    <cellStyle name="Normal 5 2 3 7 3" xfId="49558" xr:uid="{00000000-0005-0000-0000-00009BC10000}"/>
    <cellStyle name="Normal 5 2 3 7 4" xfId="49559" xr:uid="{00000000-0005-0000-0000-00009CC10000}"/>
    <cellStyle name="Normal 5 2 3 8" xfId="49560" xr:uid="{00000000-0005-0000-0000-00009DC10000}"/>
    <cellStyle name="Normal 5 2 3 8 2" xfId="49561" xr:uid="{00000000-0005-0000-0000-00009EC10000}"/>
    <cellStyle name="Normal 5 2 3 8 2 2" xfId="49562" xr:uid="{00000000-0005-0000-0000-00009FC10000}"/>
    <cellStyle name="Normal 5 2 3 8 3" xfId="49563" xr:uid="{00000000-0005-0000-0000-0000A0C10000}"/>
    <cellStyle name="Normal 5 2 3 8 4" xfId="49564" xr:uid="{00000000-0005-0000-0000-0000A1C10000}"/>
    <cellStyle name="Normal 5 2 3 9" xfId="49565" xr:uid="{00000000-0005-0000-0000-0000A2C10000}"/>
    <cellStyle name="Normal 5 2 3 9 2" xfId="49566" xr:uid="{00000000-0005-0000-0000-0000A3C10000}"/>
    <cellStyle name="Normal 5 2 3_8760 to TOD Calc_Template" xfId="49567" xr:uid="{00000000-0005-0000-0000-0000A4C10000}"/>
    <cellStyle name="Normal 5 2 4" xfId="49568" xr:uid="{00000000-0005-0000-0000-0000A5C10000}"/>
    <cellStyle name="Normal 5 2 4 2" xfId="49569" xr:uid="{00000000-0005-0000-0000-0000A6C10000}"/>
    <cellStyle name="Normal 5 2 5" xfId="49570" xr:uid="{00000000-0005-0000-0000-0000A7C10000}"/>
    <cellStyle name="Normal 5 2 5 2" xfId="49571" xr:uid="{00000000-0005-0000-0000-0000A8C10000}"/>
    <cellStyle name="Normal 5 2 5 2 2" xfId="49572" xr:uid="{00000000-0005-0000-0000-0000A9C10000}"/>
    <cellStyle name="Normal 5 2 5 3" xfId="49573" xr:uid="{00000000-0005-0000-0000-0000AAC10000}"/>
    <cellStyle name="Normal 5 2 5 4" xfId="49574" xr:uid="{00000000-0005-0000-0000-0000ABC10000}"/>
    <cellStyle name="Normal 5 2 6" xfId="49575" xr:uid="{00000000-0005-0000-0000-0000ACC10000}"/>
    <cellStyle name="Normal 5 2 6 2" xfId="49576" xr:uid="{00000000-0005-0000-0000-0000ADC10000}"/>
    <cellStyle name="Normal 5 2 6 2 2" xfId="49577" xr:uid="{00000000-0005-0000-0000-0000AEC10000}"/>
    <cellStyle name="Normal 5 2 6 3" xfId="49578" xr:uid="{00000000-0005-0000-0000-0000AFC10000}"/>
    <cellStyle name="Normal 5 2 6 4" xfId="49579" xr:uid="{00000000-0005-0000-0000-0000B0C10000}"/>
    <cellStyle name="Normal 5 2 7" xfId="49580" xr:uid="{00000000-0005-0000-0000-0000B1C10000}"/>
    <cellStyle name="Normal 5 2 7 2" xfId="49581" xr:uid="{00000000-0005-0000-0000-0000B2C10000}"/>
    <cellStyle name="Normal 5 2 8" xfId="49582" xr:uid="{00000000-0005-0000-0000-0000B3C10000}"/>
    <cellStyle name="Normal 5 2 9" xfId="49583" xr:uid="{00000000-0005-0000-0000-0000B4C10000}"/>
    <cellStyle name="Normal 5 2_212990" xfId="49584" xr:uid="{00000000-0005-0000-0000-0000B5C10000}"/>
    <cellStyle name="Normal 5 20" xfId="49585" xr:uid="{00000000-0005-0000-0000-0000B6C10000}"/>
    <cellStyle name="Normal 5 20 2" xfId="49586" xr:uid="{00000000-0005-0000-0000-0000B7C10000}"/>
    <cellStyle name="Normal 5 20 2 2" xfId="49587" xr:uid="{00000000-0005-0000-0000-0000B8C10000}"/>
    <cellStyle name="Normal 5 20 2 2 2" xfId="49588" xr:uid="{00000000-0005-0000-0000-0000B9C10000}"/>
    <cellStyle name="Normal 5 20 2 2 2 2" xfId="49589" xr:uid="{00000000-0005-0000-0000-0000BAC10000}"/>
    <cellStyle name="Normal 5 20 2 2 3" xfId="49590" xr:uid="{00000000-0005-0000-0000-0000BBC10000}"/>
    <cellStyle name="Normal 5 20 2 2 4" xfId="49591" xr:uid="{00000000-0005-0000-0000-0000BCC10000}"/>
    <cellStyle name="Normal 5 20 2 3" xfId="49592" xr:uid="{00000000-0005-0000-0000-0000BDC10000}"/>
    <cellStyle name="Normal 5 20 2 3 2" xfId="49593" xr:uid="{00000000-0005-0000-0000-0000BEC10000}"/>
    <cellStyle name="Normal 5 20 2 3 2 2" xfId="49594" xr:uid="{00000000-0005-0000-0000-0000BFC10000}"/>
    <cellStyle name="Normal 5 20 2 3 3" xfId="49595" xr:uid="{00000000-0005-0000-0000-0000C0C10000}"/>
    <cellStyle name="Normal 5 20 2 3 4" xfId="49596" xr:uid="{00000000-0005-0000-0000-0000C1C10000}"/>
    <cellStyle name="Normal 5 20 2 4" xfId="49597" xr:uid="{00000000-0005-0000-0000-0000C2C10000}"/>
    <cellStyle name="Normal 5 20 2 4 2" xfId="49598" xr:uid="{00000000-0005-0000-0000-0000C3C10000}"/>
    <cellStyle name="Normal 5 20 2 5" xfId="49599" xr:uid="{00000000-0005-0000-0000-0000C4C10000}"/>
    <cellStyle name="Normal 5 20 2 6" xfId="49600" xr:uid="{00000000-0005-0000-0000-0000C5C10000}"/>
    <cellStyle name="Normal 5 20 3" xfId="49601" xr:uid="{00000000-0005-0000-0000-0000C6C10000}"/>
    <cellStyle name="Normal 5 20 3 2" xfId="49602" xr:uid="{00000000-0005-0000-0000-0000C7C10000}"/>
    <cellStyle name="Normal 5 20 3 2 2" xfId="49603" xr:uid="{00000000-0005-0000-0000-0000C8C10000}"/>
    <cellStyle name="Normal 5 20 3 3" xfId="49604" xr:uid="{00000000-0005-0000-0000-0000C9C10000}"/>
    <cellStyle name="Normal 5 20 3 4" xfId="49605" xr:uid="{00000000-0005-0000-0000-0000CAC10000}"/>
    <cellStyle name="Normal 5 20 4" xfId="49606" xr:uid="{00000000-0005-0000-0000-0000CBC10000}"/>
    <cellStyle name="Normal 5 20 4 2" xfId="49607" xr:uid="{00000000-0005-0000-0000-0000CCC10000}"/>
    <cellStyle name="Normal 5 20 4 2 2" xfId="49608" xr:uid="{00000000-0005-0000-0000-0000CDC10000}"/>
    <cellStyle name="Normal 5 20 4 3" xfId="49609" xr:uid="{00000000-0005-0000-0000-0000CEC10000}"/>
    <cellStyle name="Normal 5 20 4 4" xfId="49610" xr:uid="{00000000-0005-0000-0000-0000CFC10000}"/>
    <cellStyle name="Normal 5 20 5" xfId="49611" xr:uid="{00000000-0005-0000-0000-0000D0C10000}"/>
    <cellStyle name="Normal 5 20 5 2" xfId="49612" xr:uid="{00000000-0005-0000-0000-0000D1C10000}"/>
    <cellStyle name="Normal 5 20 6" xfId="49613" xr:uid="{00000000-0005-0000-0000-0000D2C10000}"/>
    <cellStyle name="Normal 5 20 7" xfId="49614" xr:uid="{00000000-0005-0000-0000-0000D3C10000}"/>
    <cellStyle name="Normal 5 21" xfId="49615" xr:uid="{00000000-0005-0000-0000-0000D4C10000}"/>
    <cellStyle name="Normal 5 21 2" xfId="49616" xr:uid="{00000000-0005-0000-0000-0000D5C10000}"/>
    <cellStyle name="Normal 5 21 2 2" xfId="49617" xr:uid="{00000000-0005-0000-0000-0000D6C10000}"/>
    <cellStyle name="Normal 5 21 2 2 2" xfId="49618" xr:uid="{00000000-0005-0000-0000-0000D7C10000}"/>
    <cellStyle name="Normal 5 21 2 2 2 2" xfId="49619" xr:uid="{00000000-0005-0000-0000-0000D8C10000}"/>
    <cellStyle name="Normal 5 21 2 2 3" xfId="49620" xr:uid="{00000000-0005-0000-0000-0000D9C10000}"/>
    <cellStyle name="Normal 5 21 2 2 4" xfId="49621" xr:uid="{00000000-0005-0000-0000-0000DAC10000}"/>
    <cellStyle name="Normal 5 21 2 3" xfId="49622" xr:uid="{00000000-0005-0000-0000-0000DBC10000}"/>
    <cellStyle name="Normal 5 21 2 3 2" xfId="49623" xr:uid="{00000000-0005-0000-0000-0000DCC10000}"/>
    <cellStyle name="Normal 5 21 2 3 2 2" xfId="49624" xr:uid="{00000000-0005-0000-0000-0000DDC10000}"/>
    <cellStyle name="Normal 5 21 2 3 3" xfId="49625" xr:uid="{00000000-0005-0000-0000-0000DEC10000}"/>
    <cellStyle name="Normal 5 21 2 3 4" xfId="49626" xr:uid="{00000000-0005-0000-0000-0000DFC10000}"/>
    <cellStyle name="Normal 5 21 2 4" xfId="49627" xr:uid="{00000000-0005-0000-0000-0000E0C10000}"/>
    <cellStyle name="Normal 5 21 2 4 2" xfId="49628" xr:uid="{00000000-0005-0000-0000-0000E1C10000}"/>
    <cellStyle name="Normal 5 21 2 5" xfId="49629" xr:uid="{00000000-0005-0000-0000-0000E2C10000}"/>
    <cellStyle name="Normal 5 21 2 6" xfId="49630" xr:uid="{00000000-0005-0000-0000-0000E3C10000}"/>
    <cellStyle name="Normal 5 21 3" xfId="49631" xr:uid="{00000000-0005-0000-0000-0000E4C10000}"/>
    <cellStyle name="Normal 5 21 3 2" xfId="49632" xr:uid="{00000000-0005-0000-0000-0000E5C10000}"/>
    <cellStyle name="Normal 5 21 3 2 2" xfId="49633" xr:uid="{00000000-0005-0000-0000-0000E6C10000}"/>
    <cellStyle name="Normal 5 21 3 3" xfId="49634" xr:uid="{00000000-0005-0000-0000-0000E7C10000}"/>
    <cellStyle name="Normal 5 21 3 4" xfId="49635" xr:uid="{00000000-0005-0000-0000-0000E8C10000}"/>
    <cellStyle name="Normal 5 21 4" xfId="49636" xr:uid="{00000000-0005-0000-0000-0000E9C10000}"/>
    <cellStyle name="Normal 5 21 4 2" xfId="49637" xr:uid="{00000000-0005-0000-0000-0000EAC10000}"/>
    <cellStyle name="Normal 5 21 4 2 2" xfId="49638" xr:uid="{00000000-0005-0000-0000-0000EBC10000}"/>
    <cellStyle name="Normal 5 21 4 3" xfId="49639" xr:uid="{00000000-0005-0000-0000-0000ECC10000}"/>
    <cellStyle name="Normal 5 21 4 4" xfId="49640" xr:uid="{00000000-0005-0000-0000-0000EDC10000}"/>
    <cellStyle name="Normal 5 21 5" xfId="49641" xr:uid="{00000000-0005-0000-0000-0000EEC10000}"/>
    <cellStyle name="Normal 5 21 5 2" xfId="49642" xr:uid="{00000000-0005-0000-0000-0000EFC10000}"/>
    <cellStyle name="Normal 5 21 6" xfId="49643" xr:uid="{00000000-0005-0000-0000-0000F0C10000}"/>
    <cellStyle name="Normal 5 21 7" xfId="49644" xr:uid="{00000000-0005-0000-0000-0000F1C10000}"/>
    <cellStyle name="Normal 5 22" xfId="49645" xr:uid="{00000000-0005-0000-0000-0000F2C10000}"/>
    <cellStyle name="Normal 5 23" xfId="49646" xr:uid="{00000000-0005-0000-0000-0000F3C10000}"/>
    <cellStyle name="Normal 5 24" xfId="49647" xr:uid="{00000000-0005-0000-0000-0000F4C10000}"/>
    <cellStyle name="Normal 5 25" xfId="49648" xr:uid="{00000000-0005-0000-0000-0000F5C10000}"/>
    <cellStyle name="Normal 5 26" xfId="49649" xr:uid="{00000000-0005-0000-0000-0000F6C10000}"/>
    <cellStyle name="Normal 5 27" xfId="49650" xr:uid="{00000000-0005-0000-0000-0000F7C10000}"/>
    <cellStyle name="Normal 5 28" xfId="49651" xr:uid="{00000000-0005-0000-0000-0000F8C10000}"/>
    <cellStyle name="Normal 5 3" xfId="49652" xr:uid="{00000000-0005-0000-0000-0000F9C10000}"/>
    <cellStyle name="Normal 5 3 10" xfId="49653" xr:uid="{00000000-0005-0000-0000-0000FAC10000}"/>
    <cellStyle name="Normal 5 3 10 2" xfId="49654" xr:uid="{00000000-0005-0000-0000-0000FBC10000}"/>
    <cellStyle name="Normal 5 3 11" xfId="49655" xr:uid="{00000000-0005-0000-0000-0000FCC10000}"/>
    <cellStyle name="Normal 5 3 12" xfId="49656" xr:uid="{00000000-0005-0000-0000-0000FDC10000}"/>
    <cellStyle name="Normal 5 3 13" xfId="49657" xr:uid="{00000000-0005-0000-0000-0000FEC10000}"/>
    <cellStyle name="Normal 5 3 14" xfId="49658" xr:uid="{00000000-0005-0000-0000-0000FFC10000}"/>
    <cellStyle name="Normal 5 3 2" xfId="49659" xr:uid="{00000000-0005-0000-0000-000000C20000}"/>
    <cellStyle name="Normal 5 3 2 10" xfId="49660" xr:uid="{00000000-0005-0000-0000-000001C20000}"/>
    <cellStyle name="Normal 5 3 2 11" xfId="49661" xr:uid="{00000000-0005-0000-0000-000002C20000}"/>
    <cellStyle name="Normal 5 3 2 2" xfId="49662" xr:uid="{00000000-0005-0000-0000-000003C20000}"/>
    <cellStyle name="Normal 5 3 2 2 2" xfId="49663" xr:uid="{00000000-0005-0000-0000-000004C20000}"/>
    <cellStyle name="Normal 5 3 2 2 2 2" xfId="49664" xr:uid="{00000000-0005-0000-0000-000005C20000}"/>
    <cellStyle name="Normal 5 3 2 2 2 2 2" xfId="49665" xr:uid="{00000000-0005-0000-0000-000006C20000}"/>
    <cellStyle name="Normal 5 3 2 2 2 2 2 2" xfId="49666" xr:uid="{00000000-0005-0000-0000-000007C20000}"/>
    <cellStyle name="Normal 5 3 2 2 2 2 3" xfId="49667" xr:uid="{00000000-0005-0000-0000-000008C20000}"/>
    <cellStyle name="Normal 5 3 2 2 2 2 4" xfId="49668" xr:uid="{00000000-0005-0000-0000-000009C20000}"/>
    <cellStyle name="Normal 5 3 2 2 2 3" xfId="49669" xr:uid="{00000000-0005-0000-0000-00000AC20000}"/>
    <cellStyle name="Normal 5 3 2 2 2 3 2" xfId="49670" xr:uid="{00000000-0005-0000-0000-00000BC20000}"/>
    <cellStyle name="Normal 5 3 2 2 2 3 2 2" xfId="49671" xr:uid="{00000000-0005-0000-0000-00000CC20000}"/>
    <cellStyle name="Normal 5 3 2 2 2 3 3" xfId="49672" xr:uid="{00000000-0005-0000-0000-00000DC20000}"/>
    <cellStyle name="Normal 5 3 2 2 2 3 4" xfId="49673" xr:uid="{00000000-0005-0000-0000-00000EC20000}"/>
    <cellStyle name="Normal 5 3 2 2 2 4" xfId="49674" xr:uid="{00000000-0005-0000-0000-00000FC20000}"/>
    <cellStyle name="Normal 5 3 2 2 2 4 2" xfId="49675" xr:uid="{00000000-0005-0000-0000-000010C20000}"/>
    <cellStyle name="Normal 5 3 2 2 2 5" xfId="49676" xr:uid="{00000000-0005-0000-0000-000011C20000}"/>
    <cellStyle name="Normal 5 3 2 2 2 6" xfId="49677" xr:uid="{00000000-0005-0000-0000-000012C20000}"/>
    <cellStyle name="Normal 5 3 2 2 3" xfId="49678" xr:uid="{00000000-0005-0000-0000-000013C20000}"/>
    <cellStyle name="Normal 5 3 2 2 3 2" xfId="49679" xr:uid="{00000000-0005-0000-0000-000014C20000}"/>
    <cellStyle name="Normal 5 3 2 2 3 2 2" xfId="49680" xr:uid="{00000000-0005-0000-0000-000015C20000}"/>
    <cellStyle name="Normal 5 3 2 2 3 3" xfId="49681" xr:uid="{00000000-0005-0000-0000-000016C20000}"/>
    <cellStyle name="Normal 5 3 2 2 3 4" xfId="49682" xr:uid="{00000000-0005-0000-0000-000017C20000}"/>
    <cellStyle name="Normal 5 3 2 2 4" xfId="49683" xr:uid="{00000000-0005-0000-0000-000018C20000}"/>
    <cellStyle name="Normal 5 3 2 2 4 2" xfId="49684" xr:uid="{00000000-0005-0000-0000-000019C20000}"/>
    <cellStyle name="Normal 5 3 2 2 4 2 2" xfId="49685" xr:uid="{00000000-0005-0000-0000-00001AC20000}"/>
    <cellStyle name="Normal 5 3 2 2 4 3" xfId="49686" xr:uid="{00000000-0005-0000-0000-00001BC20000}"/>
    <cellStyle name="Normal 5 3 2 2 4 4" xfId="49687" xr:uid="{00000000-0005-0000-0000-00001CC20000}"/>
    <cellStyle name="Normal 5 3 2 2 5" xfId="49688" xr:uid="{00000000-0005-0000-0000-00001DC20000}"/>
    <cellStyle name="Normal 5 3 2 2 5 2" xfId="49689" xr:uid="{00000000-0005-0000-0000-00001EC20000}"/>
    <cellStyle name="Normal 5 3 2 2 6" xfId="49690" xr:uid="{00000000-0005-0000-0000-00001FC20000}"/>
    <cellStyle name="Normal 5 3 2 2 7" xfId="49691" xr:uid="{00000000-0005-0000-0000-000020C20000}"/>
    <cellStyle name="Normal 5 3 2 3" xfId="49692" xr:uid="{00000000-0005-0000-0000-000021C20000}"/>
    <cellStyle name="Normal 5 3 2 3 2" xfId="49693" xr:uid="{00000000-0005-0000-0000-000022C20000}"/>
    <cellStyle name="Normal 5 3 2 3 2 2" xfId="49694" xr:uid="{00000000-0005-0000-0000-000023C20000}"/>
    <cellStyle name="Normal 5 3 2 3 2 2 2" xfId="49695" xr:uid="{00000000-0005-0000-0000-000024C20000}"/>
    <cellStyle name="Normal 5 3 2 3 2 3" xfId="49696" xr:uid="{00000000-0005-0000-0000-000025C20000}"/>
    <cellStyle name="Normal 5 3 2 3 2 4" xfId="49697" xr:uid="{00000000-0005-0000-0000-000026C20000}"/>
    <cellStyle name="Normal 5 3 2 3 3" xfId="49698" xr:uid="{00000000-0005-0000-0000-000027C20000}"/>
    <cellStyle name="Normal 5 3 2 3 3 2" xfId="49699" xr:uid="{00000000-0005-0000-0000-000028C20000}"/>
    <cellStyle name="Normal 5 3 2 3 3 2 2" xfId="49700" xr:uid="{00000000-0005-0000-0000-000029C20000}"/>
    <cellStyle name="Normal 5 3 2 3 3 3" xfId="49701" xr:uid="{00000000-0005-0000-0000-00002AC20000}"/>
    <cellStyle name="Normal 5 3 2 3 3 4" xfId="49702" xr:uid="{00000000-0005-0000-0000-00002BC20000}"/>
    <cellStyle name="Normal 5 3 2 3 4" xfId="49703" xr:uid="{00000000-0005-0000-0000-00002CC20000}"/>
    <cellStyle name="Normal 5 3 2 3 4 2" xfId="49704" xr:uid="{00000000-0005-0000-0000-00002DC20000}"/>
    <cellStyle name="Normal 5 3 2 3 5" xfId="49705" xr:uid="{00000000-0005-0000-0000-00002EC20000}"/>
    <cellStyle name="Normal 5 3 2 3 6" xfId="49706" xr:uid="{00000000-0005-0000-0000-00002FC20000}"/>
    <cellStyle name="Normal 5 3 2 4" xfId="49707" xr:uid="{00000000-0005-0000-0000-000030C20000}"/>
    <cellStyle name="Normal 5 3 2 4 2" xfId="49708" xr:uid="{00000000-0005-0000-0000-000031C20000}"/>
    <cellStyle name="Normal 5 3 2 4 2 2" xfId="49709" xr:uid="{00000000-0005-0000-0000-000032C20000}"/>
    <cellStyle name="Normal 5 3 2 4 2 2 2" xfId="49710" xr:uid="{00000000-0005-0000-0000-000033C20000}"/>
    <cellStyle name="Normal 5 3 2 4 2 3" xfId="49711" xr:uid="{00000000-0005-0000-0000-000034C20000}"/>
    <cellStyle name="Normal 5 3 2 4 2 4" xfId="49712" xr:uid="{00000000-0005-0000-0000-000035C20000}"/>
    <cellStyle name="Normal 5 3 2 4 3" xfId="49713" xr:uid="{00000000-0005-0000-0000-000036C20000}"/>
    <cellStyle name="Normal 5 3 2 4 3 2" xfId="49714" xr:uid="{00000000-0005-0000-0000-000037C20000}"/>
    <cellStyle name="Normal 5 3 2 4 3 2 2" xfId="49715" xr:uid="{00000000-0005-0000-0000-000038C20000}"/>
    <cellStyle name="Normal 5 3 2 4 3 3" xfId="49716" xr:uid="{00000000-0005-0000-0000-000039C20000}"/>
    <cellStyle name="Normal 5 3 2 4 3 4" xfId="49717" xr:uid="{00000000-0005-0000-0000-00003AC20000}"/>
    <cellStyle name="Normal 5 3 2 4 4" xfId="49718" xr:uid="{00000000-0005-0000-0000-00003BC20000}"/>
    <cellStyle name="Normal 5 3 2 4 4 2" xfId="49719" xr:uid="{00000000-0005-0000-0000-00003CC20000}"/>
    <cellStyle name="Normal 5 3 2 4 5" xfId="49720" xr:uid="{00000000-0005-0000-0000-00003DC20000}"/>
    <cellStyle name="Normal 5 3 2 4 6" xfId="49721" xr:uid="{00000000-0005-0000-0000-00003EC20000}"/>
    <cellStyle name="Normal 5 3 2 5" xfId="49722" xr:uid="{00000000-0005-0000-0000-00003FC20000}"/>
    <cellStyle name="Normal 5 3 2 5 2" xfId="49723" xr:uid="{00000000-0005-0000-0000-000040C20000}"/>
    <cellStyle name="Normal 5 3 2 5 2 2" xfId="49724" xr:uid="{00000000-0005-0000-0000-000041C20000}"/>
    <cellStyle name="Normal 5 3 2 5 2 2 2" xfId="49725" xr:uid="{00000000-0005-0000-0000-000042C20000}"/>
    <cellStyle name="Normal 5 3 2 5 2 3" xfId="49726" xr:uid="{00000000-0005-0000-0000-000043C20000}"/>
    <cellStyle name="Normal 5 3 2 5 2 4" xfId="49727" xr:uid="{00000000-0005-0000-0000-000044C20000}"/>
    <cellStyle name="Normal 5 3 2 5 3" xfId="49728" xr:uid="{00000000-0005-0000-0000-000045C20000}"/>
    <cellStyle name="Normal 5 3 2 5 3 2" xfId="49729" xr:uid="{00000000-0005-0000-0000-000046C20000}"/>
    <cellStyle name="Normal 5 3 2 5 3 2 2" xfId="49730" xr:uid="{00000000-0005-0000-0000-000047C20000}"/>
    <cellStyle name="Normal 5 3 2 5 3 3" xfId="49731" xr:uid="{00000000-0005-0000-0000-000048C20000}"/>
    <cellStyle name="Normal 5 3 2 5 3 4" xfId="49732" xr:uid="{00000000-0005-0000-0000-000049C20000}"/>
    <cellStyle name="Normal 5 3 2 5 4" xfId="49733" xr:uid="{00000000-0005-0000-0000-00004AC20000}"/>
    <cellStyle name="Normal 5 3 2 5 4 2" xfId="49734" xr:uid="{00000000-0005-0000-0000-00004BC20000}"/>
    <cellStyle name="Normal 5 3 2 5 5" xfId="49735" xr:uid="{00000000-0005-0000-0000-00004CC20000}"/>
    <cellStyle name="Normal 5 3 2 5 6" xfId="49736" xr:uid="{00000000-0005-0000-0000-00004DC20000}"/>
    <cellStyle name="Normal 5 3 2 6" xfId="49737" xr:uid="{00000000-0005-0000-0000-00004EC20000}"/>
    <cellStyle name="Normal 5 3 2 6 2" xfId="49738" xr:uid="{00000000-0005-0000-0000-00004FC20000}"/>
    <cellStyle name="Normal 5 3 2 6 2 2" xfId="49739" xr:uid="{00000000-0005-0000-0000-000050C20000}"/>
    <cellStyle name="Normal 5 3 2 6 2 2 2" xfId="49740" xr:uid="{00000000-0005-0000-0000-000051C20000}"/>
    <cellStyle name="Normal 5 3 2 6 2 3" xfId="49741" xr:uid="{00000000-0005-0000-0000-000052C20000}"/>
    <cellStyle name="Normal 5 3 2 6 2 4" xfId="49742" xr:uid="{00000000-0005-0000-0000-000053C20000}"/>
    <cellStyle name="Normal 5 3 2 6 3" xfId="49743" xr:uid="{00000000-0005-0000-0000-000054C20000}"/>
    <cellStyle name="Normal 5 3 2 6 3 2" xfId="49744" xr:uid="{00000000-0005-0000-0000-000055C20000}"/>
    <cellStyle name="Normal 5 3 2 6 3 2 2" xfId="49745" xr:uid="{00000000-0005-0000-0000-000056C20000}"/>
    <cellStyle name="Normal 5 3 2 6 3 3" xfId="49746" xr:uid="{00000000-0005-0000-0000-000057C20000}"/>
    <cellStyle name="Normal 5 3 2 6 3 4" xfId="49747" xr:uid="{00000000-0005-0000-0000-000058C20000}"/>
    <cellStyle name="Normal 5 3 2 6 4" xfId="49748" xr:uid="{00000000-0005-0000-0000-000059C20000}"/>
    <cellStyle name="Normal 5 3 2 6 4 2" xfId="49749" xr:uid="{00000000-0005-0000-0000-00005AC20000}"/>
    <cellStyle name="Normal 5 3 2 6 5" xfId="49750" xr:uid="{00000000-0005-0000-0000-00005BC20000}"/>
    <cellStyle name="Normal 5 3 2 6 6" xfId="49751" xr:uid="{00000000-0005-0000-0000-00005CC20000}"/>
    <cellStyle name="Normal 5 3 2 7" xfId="49752" xr:uid="{00000000-0005-0000-0000-00005DC20000}"/>
    <cellStyle name="Normal 5 3 2 7 2" xfId="49753" xr:uid="{00000000-0005-0000-0000-00005EC20000}"/>
    <cellStyle name="Normal 5 3 2 7 2 2" xfId="49754" xr:uid="{00000000-0005-0000-0000-00005FC20000}"/>
    <cellStyle name="Normal 5 3 2 7 3" xfId="49755" xr:uid="{00000000-0005-0000-0000-000060C20000}"/>
    <cellStyle name="Normal 5 3 2 7 4" xfId="49756" xr:uid="{00000000-0005-0000-0000-000061C20000}"/>
    <cellStyle name="Normal 5 3 2 8" xfId="49757" xr:uid="{00000000-0005-0000-0000-000062C20000}"/>
    <cellStyle name="Normal 5 3 2 8 2" xfId="49758" xr:uid="{00000000-0005-0000-0000-000063C20000}"/>
    <cellStyle name="Normal 5 3 2 8 2 2" xfId="49759" xr:uid="{00000000-0005-0000-0000-000064C20000}"/>
    <cellStyle name="Normal 5 3 2 8 3" xfId="49760" xr:uid="{00000000-0005-0000-0000-000065C20000}"/>
    <cellStyle name="Normal 5 3 2 8 4" xfId="49761" xr:uid="{00000000-0005-0000-0000-000066C20000}"/>
    <cellStyle name="Normal 5 3 2 9" xfId="49762" xr:uid="{00000000-0005-0000-0000-000067C20000}"/>
    <cellStyle name="Normal 5 3 2 9 2" xfId="49763" xr:uid="{00000000-0005-0000-0000-000068C20000}"/>
    <cellStyle name="Normal 5 3 2_8760 to TOD Calc_Template" xfId="49764" xr:uid="{00000000-0005-0000-0000-000069C20000}"/>
    <cellStyle name="Normal 5 3 3" xfId="49765" xr:uid="{00000000-0005-0000-0000-00006AC20000}"/>
    <cellStyle name="Normal 5 3 3 2" xfId="49766" xr:uid="{00000000-0005-0000-0000-00006BC20000}"/>
    <cellStyle name="Normal 5 3 3 2 2" xfId="49767" xr:uid="{00000000-0005-0000-0000-00006CC20000}"/>
    <cellStyle name="Normal 5 3 3 2 2 2" xfId="49768" xr:uid="{00000000-0005-0000-0000-00006DC20000}"/>
    <cellStyle name="Normal 5 3 3 2 2 2 2" xfId="49769" xr:uid="{00000000-0005-0000-0000-00006EC20000}"/>
    <cellStyle name="Normal 5 3 3 2 2 3" xfId="49770" xr:uid="{00000000-0005-0000-0000-00006FC20000}"/>
    <cellStyle name="Normal 5 3 3 2 2 4" xfId="49771" xr:uid="{00000000-0005-0000-0000-000070C20000}"/>
    <cellStyle name="Normal 5 3 3 2 3" xfId="49772" xr:uid="{00000000-0005-0000-0000-000071C20000}"/>
    <cellStyle name="Normal 5 3 3 2 3 2" xfId="49773" xr:uid="{00000000-0005-0000-0000-000072C20000}"/>
    <cellStyle name="Normal 5 3 3 2 3 2 2" xfId="49774" xr:uid="{00000000-0005-0000-0000-000073C20000}"/>
    <cellStyle name="Normal 5 3 3 2 3 3" xfId="49775" xr:uid="{00000000-0005-0000-0000-000074C20000}"/>
    <cellStyle name="Normal 5 3 3 2 3 4" xfId="49776" xr:uid="{00000000-0005-0000-0000-000075C20000}"/>
    <cellStyle name="Normal 5 3 3 2 4" xfId="49777" xr:uid="{00000000-0005-0000-0000-000076C20000}"/>
    <cellStyle name="Normal 5 3 3 2 4 2" xfId="49778" xr:uid="{00000000-0005-0000-0000-000077C20000}"/>
    <cellStyle name="Normal 5 3 3 2 5" xfId="49779" xr:uid="{00000000-0005-0000-0000-000078C20000}"/>
    <cellStyle name="Normal 5 3 3 2 6" xfId="49780" xr:uid="{00000000-0005-0000-0000-000079C20000}"/>
    <cellStyle name="Normal 5 3 3 3" xfId="49781" xr:uid="{00000000-0005-0000-0000-00007AC20000}"/>
    <cellStyle name="Normal 5 3 3 3 2" xfId="49782" xr:uid="{00000000-0005-0000-0000-00007BC20000}"/>
    <cellStyle name="Normal 5 3 3 3 2 2" xfId="49783" xr:uid="{00000000-0005-0000-0000-00007CC20000}"/>
    <cellStyle name="Normal 5 3 3 3 3" xfId="49784" xr:uid="{00000000-0005-0000-0000-00007DC20000}"/>
    <cellStyle name="Normal 5 3 3 3 4" xfId="49785" xr:uid="{00000000-0005-0000-0000-00007EC20000}"/>
    <cellStyle name="Normal 5 3 3 4" xfId="49786" xr:uid="{00000000-0005-0000-0000-00007FC20000}"/>
    <cellStyle name="Normal 5 3 3 4 2" xfId="49787" xr:uid="{00000000-0005-0000-0000-000080C20000}"/>
    <cellStyle name="Normal 5 3 3 4 2 2" xfId="49788" xr:uid="{00000000-0005-0000-0000-000081C20000}"/>
    <cellStyle name="Normal 5 3 3 4 3" xfId="49789" xr:uid="{00000000-0005-0000-0000-000082C20000}"/>
    <cellStyle name="Normal 5 3 3 4 4" xfId="49790" xr:uid="{00000000-0005-0000-0000-000083C20000}"/>
    <cellStyle name="Normal 5 3 3 5" xfId="49791" xr:uid="{00000000-0005-0000-0000-000084C20000}"/>
    <cellStyle name="Normal 5 3 3 5 2" xfId="49792" xr:uid="{00000000-0005-0000-0000-000085C20000}"/>
    <cellStyle name="Normal 5 3 3 6" xfId="49793" xr:uid="{00000000-0005-0000-0000-000086C20000}"/>
    <cellStyle name="Normal 5 3 3 7" xfId="49794" xr:uid="{00000000-0005-0000-0000-000087C20000}"/>
    <cellStyle name="Normal 5 3 4" xfId="49795" xr:uid="{00000000-0005-0000-0000-000088C20000}"/>
    <cellStyle name="Normal 5 3 4 2" xfId="49796" xr:uid="{00000000-0005-0000-0000-000089C20000}"/>
    <cellStyle name="Normal 5 3 4 2 2" xfId="49797" xr:uid="{00000000-0005-0000-0000-00008AC20000}"/>
    <cellStyle name="Normal 5 3 4 2 2 2" xfId="49798" xr:uid="{00000000-0005-0000-0000-00008BC20000}"/>
    <cellStyle name="Normal 5 3 4 2 2 2 2" xfId="49799" xr:uid="{00000000-0005-0000-0000-00008CC20000}"/>
    <cellStyle name="Normal 5 3 4 2 2 3" xfId="49800" xr:uid="{00000000-0005-0000-0000-00008DC20000}"/>
    <cellStyle name="Normal 5 3 4 2 2 4" xfId="49801" xr:uid="{00000000-0005-0000-0000-00008EC20000}"/>
    <cellStyle name="Normal 5 3 4 2 3" xfId="49802" xr:uid="{00000000-0005-0000-0000-00008FC20000}"/>
    <cellStyle name="Normal 5 3 4 2 3 2" xfId="49803" xr:uid="{00000000-0005-0000-0000-000090C20000}"/>
    <cellStyle name="Normal 5 3 4 2 3 2 2" xfId="49804" xr:uid="{00000000-0005-0000-0000-000091C20000}"/>
    <cellStyle name="Normal 5 3 4 2 3 3" xfId="49805" xr:uid="{00000000-0005-0000-0000-000092C20000}"/>
    <cellStyle name="Normal 5 3 4 2 3 4" xfId="49806" xr:uid="{00000000-0005-0000-0000-000093C20000}"/>
    <cellStyle name="Normal 5 3 4 2 4" xfId="49807" xr:uid="{00000000-0005-0000-0000-000094C20000}"/>
    <cellStyle name="Normal 5 3 4 2 4 2" xfId="49808" xr:uid="{00000000-0005-0000-0000-000095C20000}"/>
    <cellStyle name="Normal 5 3 4 2 5" xfId="49809" xr:uid="{00000000-0005-0000-0000-000096C20000}"/>
    <cellStyle name="Normal 5 3 4 2 6" xfId="49810" xr:uid="{00000000-0005-0000-0000-000097C20000}"/>
    <cellStyle name="Normal 5 3 4 3" xfId="49811" xr:uid="{00000000-0005-0000-0000-000098C20000}"/>
    <cellStyle name="Normal 5 3 5" xfId="49812" xr:uid="{00000000-0005-0000-0000-000099C20000}"/>
    <cellStyle name="Normal 5 3 5 2" xfId="49813" xr:uid="{00000000-0005-0000-0000-00009AC20000}"/>
    <cellStyle name="Normal 5 3 5 2 2" xfId="49814" xr:uid="{00000000-0005-0000-0000-00009BC20000}"/>
    <cellStyle name="Normal 5 3 5 2 2 2" xfId="49815" xr:uid="{00000000-0005-0000-0000-00009CC20000}"/>
    <cellStyle name="Normal 5 3 5 2 3" xfId="49816" xr:uid="{00000000-0005-0000-0000-00009DC20000}"/>
    <cellStyle name="Normal 5 3 5 2 4" xfId="49817" xr:uid="{00000000-0005-0000-0000-00009EC20000}"/>
    <cellStyle name="Normal 5 3 5 3" xfId="49818" xr:uid="{00000000-0005-0000-0000-00009FC20000}"/>
    <cellStyle name="Normal 5 3 5 3 2" xfId="49819" xr:uid="{00000000-0005-0000-0000-0000A0C20000}"/>
    <cellStyle name="Normal 5 3 5 3 2 2" xfId="49820" xr:uid="{00000000-0005-0000-0000-0000A1C20000}"/>
    <cellStyle name="Normal 5 3 5 3 3" xfId="49821" xr:uid="{00000000-0005-0000-0000-0000A2C20000}"/>
    <cellStyle name="Normal 5 3 5 3 4" xfId="49822" xr:uid="{00000000-0005-0000-0000-0000A3C20000}"/>
    <cellStyle name="Normal 5 3 5 4" xfId="49823" xr:uid="{00000000-0005-0000-0000-0000A4C20000}"/>
    <cellStyle name="Normal 5 3 5 4 2" xfId="49824" xr:uid="{00000000-0005-0000-0000-0000A5C20000}"/>
    <cellStyle name="Normal 5 3 5 5" xfId="49825" xr:uid="{00000000-0005-0000-0000-0000A6C20000}"/>
    <cellStyle name="Normal 5 3 5 6" xfId="49826" xr:uid="{00000000-0005-0000-0000-0000A7C20000}"/>
    <cellStyle name="Normal 5 3 6" xfId="49827" xr:uid="{00000000-0005-0000-0000-0000A8C20000}"/>
    <cellStyle name="Normal 5 3 6 2" xfId="49828" xr:uid="{00000000-0005-0000-0000-0000A9C20000}"/>
    <cellStyle name="Normal 5 3 6 2 2" xfId="49829" xr:uid="{00000000-0005-0000-0000-0000AAC20000}"/>
    <cellStyle name="Normal 5 3 6 2 2 2" xfId="49830" xr:uid="{00000000-0005-0000-0000-0000ABC20000}"/>
    <cellStyle name="Normal 5 3 6 2 3" xfId="49831" xr:uid="{00000000-0005-0000-0000-0000ACC20000}"/>
    <cellStyle name="Normal 5 3 6 2 4" xfId="49832" xr:uid="{00000000-0005-0000-0000-0000ADC20000}"/>
    <cellStyle name="Normal 5 3 6 3" xfId="49833" xr:uid="{00000000-0005-0000-0000-0000AEC20000}"/>
    <cellStyle name="Normal 5 3 6 3 2" xfId="49834" xr:uid="{00000000-0005-0000-0000-0000AFC20000}"/>
    <cellStyle name="Normal 5 3 6 3 2 2" xfId="49835" xr:uid="{00000000-0005-0000-0000-0000B0C20000}"/>
    <cellStyle name="Normal 5 3 6 3 3" xfId="49836" xr:uid="{00000000-0005-0000-0000-0000B1C20000}"/>
    <cellStyle name="Normal 5 3 6 3 4" xfId="49837" xr:uid="{00000000-0005-0000-0000-0000B2C20000}"/>
    <cellStyle name="Normal 5 3 6 4" xfId="49838" xr:uid="{00000000-0005-0000-0000-0000B3C20000}"/>
    <cellStyle name="Normal 5 3 6 4 2" xfId="49839" xr:uid="{00000000-0005-0000-0000-0000B4C20000}"/>
    <cellStyle name="Normal 5 3 6 5" xfId="49840" xr:uid="{00000000-0005-0000-0000-0000B5C20000}"/>
    <cellStyle name="Normal 5 3 6 6" xfId="49841" xr:uid="{00000000-0005-0000-0000-0000B6C20000}"/>
    <cellStyle name="Normal 5 3 7" xfId="49842" xr:uid="{00000000-0005-0000-0000-0000B7C20000}"/>
    <cellStyle name="Normal 5 3 7 2" xfId="49843" xr:uid="{00000000-0005-0000-0000-0000B8C20000}"/>
    <cellStyle name="Normal 5 3 7 2 2" xfId="49844" xr:uid="{00000000-0005-0000-0000-0000B9C20000}"/>
    <cellStyle name="Normal 5 3 7 2 2 2" xfId="49845" xr:uid="{00000000-0005-0000-0000-0000BAC20000}"/>
    <cellStyle name="Normal 5 3 7 2 3" xfId="49846" xr:uid="{00000000-0005-0000-0000-0000BBC20000}"/>
    <cellStyle name="Normal 5 3 7 2 4" xfId="49847" xr:uid="{00000000-0005-0000-0000-0000BCC20000}"/>
    <cellStyle name="Normal 5 3 7 3" xfId="49848" xr:uid="{00000000-0005-0000-0000-0000BDC20000}"/>
    <cellStyle name="Normal 5 3 7 3 2" xfId="49849" xr:uid="{00000000-0005-0000-0000-0000BEC20000}"/>
    <cellStyle name="Normal 5 3 7 3 2 2" xfId="49850" xr:uid="{00000000-0005-0000-0000-0000BFC20000}"/>
    <cellStyle name="Normal 5 3 7 3 3" xfId="49851" xr:uid="{00000000-0005-0000-0000-0000C0C20000}"/>
    <cellStyle name="Normal 5 3 7 3 4" xfId="49852" xr:uid="{00000000-0005-0000-0000-0000C1C20000}"/>
    <cellStyle name="Normal 5 3 7 4" xfId="49853" xr:uid="{00000000-0005-0000-0000-0000C2C20000}"/>
    <cellStyle name="Normal 5 3 7 4 2" xfId="49854" xr:uid="{00000000-0005-0000-0000-0000C3C20000}"/>
    <cellStyle name="Normal 5 3 7 5" xfId="49855" xr:uid="{00000000-0005-0000-0000-0000C4C20000}"/>
    <cellStyle name="Normal 5 3 7 6" xfId="49856" xr:uid="{00000000-0005-0000-0000-0000C5C20000}"/>
    <cellStyle name="Normal 5 3 8" xfId="49857" xr:uid="{00000000-0005-0000-0000-0000C6C20000}"/>
    <cellStyle name="Normal 5 3 8 2" xfId="49858" xr:uid="{00000000-0005-0000-0000-0000C7C20000}"/>
    <cellStyle name="Normal 5 3 8 2 2" xfId="49859" xr:uid="{00000000-0005-0000-0000-0000C8C20000}"/>
    <cellStyle name="Normal 5 3 8 3" xfId="49860" xr:uid="{00000000-0005-0000-0000-0000C9C20000}"/>
    <cellStyle name="Normal 5 3 8 4" xfId="49861" xr:uid="{00000000-0005-0000-0000-0000CAC20000}"/>
    <cellStyle name="Normal 5 3 9" xfId="49862" xr:uid="{00000000-0005-0000-0000-0000CBC20000}"/>
    <cellStyle name="Normal 5 3 9 2" xfId="49863" xr:uid="{00000000-0005-0000-0000-0000CCC20000}"/>
    <cellStyle name="Normal 5 3 9 2 2" xfId="49864" xr:uid="{00000000-0005-0000-0000-0000CDC20000}"/>
    <cellStyle name="Normal 5 3 9 3" xfId="49865" xr:uid="{00000000-0005-0000-0000-0000CEC20000}"/>
    <cellStyle name="Normal 5 3 9 4" xfId="49866" xr:uid="{00000000-0005-0000-0000-0000CFC20000}"/>
    <cellStyle name="Normal 5 3_8760 to TOD Calc_Template" xfId="49867" xr:uid="{00000000-0005-0000-0000-0000D0C20000}"/>
    <cellStyle name="Normal 5 4" xfId="49868" xr:uid="{00000000-0005-0000-0000-0000D1C20000}"/>
    <cellStyle name="Normal 5 4 10" xfId="49869" xr:uid="{00000000-0005-0000-0000-0000D2C20000}"/>
    <cellStyle name="Normal 5 4 11" xfId="49870" xr:uid="{00000000-0005-0000-0000-0000D3C20000}"/>
    <cellStyle name="Normal 5 4 12" xfId="49871" xr:uid="{00000000-0005-0000-0000-0000D4C20000}"/>
    <cellStyle name="Normal 5 4 2" xfId="49872" xr:uid="{00000000-0005-0000-0000-0000D5C20000}"/>
    <cellStyle name="Normal 5 4 2 2" xfId="49873" xr:uid="{00000000-0005-0000-0000-0000D6C20000}"/>
    <cellStyle name="Normal 5 4 2 2 2" xfId="49874" xr:uid="{00000000-0005-0000-0000-0000D7C20000}"/>
    <cellStyle name="Normal 5 4 2 2 2 2" xfId="49875" xr:uid="{00000000-0005-0000-0000-0000D8C20000}"/>
    <cellStyle name="Normal 5 4 2 2 2 2 2" xfId="49876" xr:uid="{00000000-0005-0000-0000-0000D9C20000}"/>
    <cellStyle name="Normal 5 4 2 2 2 2 2 2" xfId="49877" xr:uid="{00000000-0005-0000-0000-0000DAC20000}"/>
    <cellStyle name="Normal 5 4 2 2 2 2 3" xfId="49878" xr:uid="{00000000-0005-0000-0000-0000DBC20000}"/>
    <cellStyle name="Normal 5 4 2 2 2 2 4" xfId="49879" xr:uid="{00000000-0005-0000-0000-0000DCC20000}"/>
    <cellStyle name="Normal 5 4 2 2 2 3" xfId="49880" xr:uid="{00000000-0005-0000-0000-0000DDC20000}"/>
    <cellStyle name="Normal 5 4 2 2 2 3 2" xfId="49881" xr:uid="{00000000-0005-0000-0000-0000DEC20000}"/>
    <cellStyle name="Normal 5 4 2 2 2 3 2 2" xfId="49882" xr:uid="{00000000-0005-0000-0000-0000DFC20000}"/>
    <cellStyle name="Normal 5 4 2 2 2 3 3" xfId="49883" xr:uid="{00000000-0005-0000-0000-0000E0C20000}"/>
    <cellStyle name="Normal 5 4 2 2 2 3 4" xfId="49884" xr:uid="{00000000-0005-0000-0000-0000E1C20000}"/>
    <cellStyle name="Normal 5 4 2 2 2 4" xfId="49885" xr:uid="{00000000-0005-0000-0000-0000E2C20000}"/>
    <cellStyle name="Normal 5 4 2 2 2 4 2" xfId="49886" xr:uid="{00000000-0005-0000-0000-0000E3C20000}"/>
    <cellStyle name="Normal 5 4 2 2 2 5" xfId="49887" xr:uid="{00000000-0005-0000-0000-0000E4C20000}"/>
    <cellStyle name="Normal 5 4 2 2 2 6" xfId="49888" xr:uid="{00000000-0005-0000-0000-0000E5C20000}"/>
    <cellStyle name="Normal 5 4 2 2 3" xfId="49889" xr:uid="{00000000-0005-0000-0000-0000E6C20000}"/>
    <cellStyle name="Normal 5 4 2 2 3 2" xfId="49890" xr:uid="{00000000-0005-0000-0000-0000E7C20000}"/>
    <cellStyle name="Normal 5 4 2 2 3 2 2" xfId="49891" xr:uid="{00000000-0005-0000-0000-0000E8C20000}"/>
    <cellStyle name="Normal 5 4 2 2 3 3" xfId="49892" xr:uid="{00000000-0005-0000-0000-0000E9C20000}"/>
    <cellStyle name="Normal 5 4 2 2 3 4" xfId="49893" xr:uid="{00000000-0005-0000-0000-0000EAC20000}"/>
    <cellStyle name="Normal 5 4 2 2 4" xfId="49894" xr:uid="{00000000-0005-0000-0000-0000EBC20000}"/>
    <cellStyle name="Normal 5 4 2 2 4 2" xfId="49895" xr:uid="{00000000-0005-0000-0000-0000ECC20000}"/>
    <cellStyle name="Normal 5 4 2 2 4 2 2" xfId="49896" xr:uid="{00000000-0005-0000-0000-0000EDC20000}"/>
    <cellStyle name="Normal 5 4 2 2 4 3" xfId="49897" xr:uid="{00000000-0005-0000-0000-0000EEC20000}"/>
    <cellStyle name="Normal 5 4 2 2 4 4" xfId="49898" xr:uid="{00000000-0005-0000-0000-0000EFC20000}"/>
    <cellStyle name="Normal 5 4 2 2 5" xfId="49899" xr:uid="{00000000-0005-0000-0000-0000F0C20000}"/>
    <cellStyle name="Normal 5 4 2 2 5 2" xfId="49900" xr:uid="{00000000-0005-0000-0000-0000F1C20000}"/>
    <cellStyle name="Normal 5 4 2 2 6" xfId="49901" xr:uid="{00000000-0005-0000-0000-0000F2C20000}"/>
    <cellStyle name="Normal 5 4 2 2 7" xfId="49902" xr:uid="{00000000-0005-0000-0000-0000F3C20000}"/>
    <cellStyle name="Normal 5 4 2 3" xfId="49903" xr:uid="{00000000-0005-0000-0000-0000F4C20000}"/>
    <cellStyle name="Normal 5 4 2 3 2" xfId="49904" xr:uid="{00000000-0005-0000-0000-0000F5C20000}"/>
    <cellStyle name="Normal 5 4 2 3 2 2" xfId="49905" xr:uid="{00000000-0005-0000-0000-0000F6C20000}"/>
    <cellStyle name="Normal 5 4 2 3 2 2 2" xfId="49906" xr:uid="{00000000-0005-0000-0000-0000F7C20000}"/>
    <cellStyle name="Normal 5 4 2 3 2 3" xfId="49907" xr:uid="{00000000-0005-0000-0000-0000F8C20000}"/>
    <cellStyle name="Normal 5 4 2 3 2 4" xfId="49908" xr:uid="{00000000-0005-0000-0000-0000F9C20000}"/>
    <cellStyle name="Normal 5 4 2 3 3" xfId="49909" xr:uid="{00000000-0005-0000-0000-0000FAC20000}"/>
    <cellStyle name="Normal 5 4 2 3 3 2" xfId="49910" xr:uid="{00000000-0005-0000-0000-0000FBC20000}"/>
    <cellStyle name="Normal 5 4 2 3 3 2 2" xfId="49911" xr:uid="{00000000-0005-0000-0000-0000FCC20000}"/>
    <cellStyle name="Normal 5 4 2 3 3 3" xfId="49912" xr:uid="{00000000-0005-0000-0000-0000FDC20000}"/>
    <cellStyle name="Normal 5 4 2 3 3 4" xfId="49913" xr:uid="{00000000-0005-0000-0000-0000FEC20000}"/>
    <cellStyle name="Normal 5 4 2 3 4" xfId="49914" xr:uid="{00000000-0005-0000-0000-0000FFC20000}"/>
    <cellStyle name="Normal 5 4 2 3 4 2" xfId="49915" xr:uid="{00000000-0005-0000-0000-000000C30000}"/>
    <cellStyle name="Normal 5 4 2 3 5" xfId="49916" xr:uid="{00000000-0005-0000-0000-000001C30000}"/>
    <cellStyle name="Normal 5 4 2 3 6" xfId="49917" xr:uid="{00000000-0005-0000-0000-000002C30000}"/>
    <cellStyle name="Normal 5 4 2 4" xfId="49918" xr:uid="{00000000-0005-0000-0000-000003C30000}"/>
    <cellStyle name="Normal 5 4 2 4 2" xfId="49919" xr:uid="{00000000-0005-0000-0000-000004C30000}"/>
    <cellStyle name="Normal 5 4 2 4 2 2" xfId="49920" xr:uid="{00000000-0005-0000-0000-000005C30000}"/>
    <cellStyle name="Normal 5 4 2 4 3" xfId="49921" xr:uid="{00000000-0005-0000-0000-000006C30000}"/>
    <cellStyle name="Normal 5 4 2 4 4" xfId="49922" xr:uid="{00000000-0005-0000-0000-000007C30000}"/>
    <cellStyle name="Normal 5 4 2 5" xfId="49923" xr:uid="{00000000-0005-0000-0000-000008C30000}"/>
    <cellStyle name="Normal 5 4 2 5 2" xfId="49924" xr:uid="{00000000-0005-0000-0000-000009C30000}"/>
    <cellStyle name="Normal 5 4 2 5 2 2" xfId="49925" xr:uid="{00000000-0005-0000-0000-00000AC30000}"/>
    <cellStyle name="Normal 5 4 2 5 3" xfId="49926" xr:uid="{00000000-0005-0000-0000-00000BC30000}"/>
    <cellStyle name="Normal 5 4 2 5 4" xfId="49927" xr:uid="{00000000-0005-0000-0000-00000CC30000}"/>
    <cellStyle name="Normal 5 4 2 6" xfId="49928" xr:uid="{00000000-0005-0000-0000-00000DC30000}"/>
    <cellStyle name="Normal 5 4 2 6 2" xfId="49929" xr:uid="{00000000-0005-0000-0000-00000EC30000}"/>
    <cellStyle name="Normal 5 4 2 7" xfId="49930" xr:uid="{00000000-0005-0000-0000-00000FC30000}"/>
    <cellStyle name="Normal 5 4 2 8" xfId="49931" xr:uid="{00000000-0005-0000-0000-000010C30000}"/>
    <cellStyle name="Normal 5 4 3" xfId="49932" xr:uid="{00000000-0005-0000-0000-000011C30000}"/>
    <cellStyle name="Normal 5 4 3 2" xfId="49933" xr:uid="{00000000-0005-0000-0000-000012C30000}"/>
    <cellStyle name="Normal 5 4 3 2 2" xfId="49934" xr:uid="{00000000-0005-0000-0000-000013C30000}"/>
    <cellStyle name="Normal 5 4 3 2 2 2" xfId="49935" xr:uid="{00000000-0005-0000-0000-000014C30000}"/>
    <cellStyle name="Normal 5 4 3 2 2 2 2" xfId="49936" xr:uid="{00000000-0005-0000-0000-000015C30000}"/>
    <cellStyle name="Normal 5 4 3 2 2 3" xfId="49937" xr:uid="{00000000-0005-0000-0000-000016C30000}"/>
    <cellStyle name="Normal 5 4 3 2 2 4" xfId="49938" xr:uid="{00000000-0005-0000-0000-000017C30000}"/>
    <cellStyle name="Normal 5 4 3 2 3" xfId="49939" xr:uid="{00000000-0005-0000-0000-000018C30000}"/>
    <cellStyle name="Normal 5 4 3 2 3 2" xfId="49940" xr:uid="{00000000-0005-0000-0000-000019C30000}"/>
    <cellStyle name="Normal 5 4 3 2 3 2 2" xfId="49941" xr:uid="{00000000-0005-0000-0000-00001AC30000}"/>
    <cellStyle name="Normal 5 4 3 2 3 3" xfId="49942" xr:uid="{00000000-0005-0000-0000-00001BC30000}"/>
    <cellStyle name="Normal 5 4 3 2 3 4" xfId="49943" xr:uid="{00000000-0005-0000-0000-00001CC30000}"/>
    <cellStyle name="Normal 5 4 3 2 4" xfId="49944" xr:uid="{00000000-0005-0000-0000-00001DC30000}"/>
    <cellStyle name="Normal 5 4 3 2 4 2" xfId="49945" xr:uid="{00000000-0005-0000-0000-00001EC30000}"/>
    <cellStyle name="Normal 5 4 3 2 5" xfId="49946" xr:uid="{00000000-0005-0000-0000-00001FC30000}"/>
    <cellStyle name="Normal 5 4 3 2 6" xfId="49947" xr:uid="{00000000-0005-0000-0000-000020C30000}"/>
    <cellStyle name="Normal 5 4 3 3" xfId="49948" xr:uid="{00000000-0005-0000-0000-000021C30000}"/>
    <cellStyle name="Normal 5 4 3 3 2" xfId="49949" xr:uid="{00000000-0005-0000-0000-000022C30000}"/>
    <cellStyle name="Normal 5 4 3 3 2 2" xfId="49950" xr:uid="{00000000-0005-0000-0000-000023C30000}"/>
    <cellStyle name="Normal 5 4 3 3 3" xfId="49951" xr:uid="{00000000-0005-0000-0000-000024C30000}"/>
    <cellStyle name="Normal 5 4 3 3 4" xfId="49952" xr:uid="{00000000-0005-0000-0000-000025C30000}"/>
    <cellStyle name="Normal 5 4 3 4" xfId="49953" xr:uid="{00000000-0005-0000-0000-000026C30000}"/>
    <cellStyle name="Normal 5 4 3 4 2" xfId="49954" xr:uid="{00000000-0005-0000-0000-000027C30000}"/>
    <cellStyle name="Normal 5 4 3 4 2 2" xfId="49955" xr:uid="{00000000-0005-0000-0000-000028C30000}"/>
    <cellStyle name="Normal 5 4 3 4 3" xfId="49956" xr:uid="{00000000-0005-0000-0000-000029C30000}"/>
    <cellStyle name="Normal 5 4 3 4 4" xfId="49957" xr:uid="{00000000-0005-0000-0000-00002AC30000}"/>
    <cellStyle name="Normal 5 4 3 5" xfId="49958" xr:uid="{00000000-0005-0000-0000-00002BC30000}"/>
    <cellStyle name="Normal 5 4 3 5 2" xfId="49959" xr:uid="{00000000-0005-0000-0000-00002CC30000}"/>
    <cellStyle name="Normal 5 4 3 6" xfId="49960" xr:uid="{00000000-0005-0000-0000-00002DC30000}"/>
    <cellStyle name="Normal 5 4 3 7" xfId="49961" xr:uid="{00000000-0005-0000-0000-00002EC30000}"/>
    <cellStyle name="Normal 5 4 4" xfId="49962" xr:uid="{00000000-0005-0000-0000-00002FC30000}"/>
    <cellStyle name="Normal 5 4 5" xfId="49963" xr:uid="{00000000-0005-0000-0000-000030C30000}"/>
    <cellStyle name="Normal 5 4 6" xfId="49964" xr:uid="{00000000-0005-0000-0000-000031C30000}"/>
    <cellStyle name="Normal 5 4 6 2" xfId="49965" xr:uid="{00000000-0005-0000-0000-000032C30000}"/>
    <cellStyle name="Normal 5 4 6 2 2" xfId="49966" xr:uid="{00000000-0005-0000-0000-000033C30000}"/>
    <cellStyle name="Normal 5 4 6 2 2 2" xfId="49967" xr:uid="{00000000-0005-0000-0000-000034C30000}"/>
    <cellStyle name="Normal 5 4 6 2 3" xfId="49968" xr:uid="{00000000-0005-0000-0000-000035C30000}"/>
    <cellStyle name="Normal 5 4 6 2 4" xfId="49969" xr:uid="{00000000-0005-0000-0000-000036C30000}"/>
    <cellStyle name="Normal 5 4 6 3" xfId="49970" xr:uid="{00000000-0005-0000-0000-000037C30000}"/>
    <cellStyle name="Normal 5 4 6 3 2" xfId="49971" xr:uid="{00000000-0005-0000-0000-000038C30000}"/>
    <cellStyle name="Normal 5 4 6 3 2 2" xfId="49972" xr:uid="{00000000-0005-0000-0000-000039C30000}"/>
    <cellStyle name="Normal 5 4 6 3 3" xfId="49973" xr:uid="{00000000-0005-0000-0000-00003AC30000}"/>
    <cellStyle name="Normal 5 4 6 3 4" xfId="49974" xr:uid="{00000000-0005-0000-0000-00003BC30000}"/>
    <cellStyle name="Normal 5 4 6 4" xfId="49975" xr:uid="{00000000-0005-0000-0000-00003CC30000}"/>
    <cellStyle name="Normal 5 4 6 4 2" xfId="49976" xr:uid="{00000000-0005-0000-0000-00003DC30000}"/>
    <cellStyle name="Normal 5 4 6 5" xfId="49977" xr:uid="{00000000-0005-0000-0000-00003EC30000}"/>
    <cellStyle name="Normal 5 4 6 6" xfId="49978" xr:uid="{00000000-0005-0000-0000-00003FC30000}"/>
    <cellStyle name="Normal 5 4 7" xfId="49979" xr:uid="{00000000-0005-0000-0000-000040C30000}"/>
    <cellStyle name="Normal 5 4 7 2" xfId="49980" xr:uid="{00000000-0005-0000-0000-000041C30000}"/>
    <cellStyle name="Normal 5 4 7 2 2" xfId="49981" xr:uid="{00000000-0005-0000-0000-000042C30000}"/>
    <cellStyle name="Normal 5 4 7 3" xfId="49982" xr:uid="{00000000-0005-0000-0000-000043C30000}"/>
    <cellStyle name="Normal 5 4 7 4" xfId="49983" xr:uid="{00000000-0005-0000-0000-000044C30000}"/>
    <cellStyle name="Normal 5 4 8" xfId="49984" xr:uid="{00000000-0005-0000-0000-000045C30000}"/>
    <cellStyle name="Normal 5 4 8 2" xfId="49985" xr:uid="{00000000-0005-0000-0000-000046C30000}"/>
    <cellStyle name="Normal 5 4 8 2 2" xfId="49986" xr:uid="{00000000-0005-0000-0000-000047C30000}"/>
    <cellStyle name="Normal 5 4 8 3" xfId="49987" xr:uid="{00000000-0005-0000-0000-000048C30000}"/>
    <cellStyle name="Normal 5 4 8 4" xfId="49988" xr:uid="{00000000-0005-0000-0000-000049C30000}"/>
    <cellStyle name="Normal 5 4 9" xfId="49989" xr:uid="{00000000-0005-0000-0000-00004AC30000}"/>
    <cellStyle name="Normal 5 4 9 2" xfId="49990" xr:uid="{00000000-0005-0000-0000-00004BC30000}"/>
    <cellStyle name="Normal 5 5" xfId="49991" xr:uid="{00000000-0005-0000-0000-00004CC30000}"/>
    <cellStyle name="Normal 5 5 10" xfId="49992" xr:uid="{00000000-0005-0000-0000-00004DC30000}"/>
    <cellStyle name="Normal 5 5 11" xfId="49993" xr:uid="{00000000-0005-0000-0000-00004EC30000}"/>
    <cellStyle name="Normal 5 5 12" xfId="49994" xr:uid="{00000000-0005-0000-0000-00004FC30000}"/>
    <cellStyle name="Normal 5 5 2" xfId="49995" xr:uid="{00000000-0005-0000-0000-000050C30000}"/>
    <cellStyle name="Normal 5 5 2 2" xfId="49996" xr:uid="{00000000-0005-0000-0000-000051C30000}"/>
    <cellStyle name="Normal 5 5 2 2 2" xfId="49997" xr:uid="{00000000-0005-0000-0000-000052C30000}"/>
    <cellStyle name="Normal 5 5 2 2 2 2" xfId="49998" xr:uid="{00000000-0005-0000-0000-000053C30000}"/>
    <cellStyle name="Normal 5 5 2 2 2 2 2" xfId="49999" xr:uid="{00000000-0005-0000-0000-000054C30000}"/>
    <cellStyle name="Normal 5 5 2 2 2 2 2 2" xfId="50000" xr:uid="{00000000-0005-0000-0000-000055C30000}"/>
    <cellStyle name="Normal 5 5 2 2 2 2 3" xfId="50001" xr:uid="{00000000-0005-0000-0000-000056C30000}"/>
    <cellStyle name="Normal 5 5 2 2 2 2 4" xfId="50002" xr:uid="{00000000-0005-0000-0000-000057C30000}"/>
    <cellStyle name="Normal 5 5 2 2 2 3" xfId="50003" xr:uid="{00000000-0005-0000-0000-000058C30000}"/>
    <cellStyle name="Normal 5 5 2 2 2 3 2" xfId="50004" xr:uid="{00000000-0005-0000-0000-000059C30000}"/>
    <cellStyle name="Normal 5 5 2 2 2 3 2 2" xfId="50005" xr:uid="{00000000-0005-0000-0000-00005AC30000}"/>
    <cellStyle name="Normal 5 5 2 2 2 3 3" xfId="50006" xr:uid="{00000000-0005-0000-0000-00005BC30000}"/>
    <cellStyle name="Normal 5 5 2 2 2 3 4" xfId="50007" xr:uid="{00000000-0005-0000-0000-00005CC30000}"/>
    <cellStyle name="Normal 5 5 2 2 2 4" xfId="50008" xr:uid="{00000000-0005-0000-0000-00005DC30000}"/>
    <cellStyle name="Normal 5 5 2 2 2 4 2" xfId="50009" xr:uid="{00000000-0005-0000-0000-00005EC30000}"/>
    <cellStyle name="Normal 5 5 2 2 2 5" xfId="50010" xr:uid="{00000000-0005-0000-0000-00005FC30000}"/>
    <cellStyle name="Normal 5 5 2 2 2 6" xfId="50011" xr:uid="{00000000-0005-0000-0000-000060C30000}"/>
    <cellStyle name="Normal 5 5 2 2 3" xfId="50012" xr:uid="{00000000-0005-0000-0000-000061C30000}"/>
    <cellStyle name="Normal 5 5 2 2 3 2" xfId="50013" xr:uid="{00000000-0005-0000-0000-000062C30000}"/>
    <cellStyle name="Normal 5 5 2 2 3 2 2" xfId="50014" xr:uid="{00000000-0005-0000-0000-000063C30000}"/>
    <cellStyle name="Normal 5 5 2 2 3 3" xfId="50015" xr:uid="{00000000-0005-0000-0000-000064C30000}"/>
    <cellStyle name="Normal 5 5 2 2 3 4" xfId="50016" xr:uid="{00000000-0005-0000-0000-000065C30000}"/>
    <cellStyle name="Normal 5 5 2 2 4" xfId="50017" xr:uid="{00000000-0005-0000-0000-000066C30000}"/>
    <cellStyle name="Normal 5 5 2 2 4 2" xfId="50018" xr:uid="{00000000-0005-0000-0000-000067C30000}"/>
    <cellStyle name="Normal 5 5 2 2 4 2 2" xfId="50019" xr:uid="{00000000-0005-0000-0000-000068C30000}"/>
    <cellStyle name="Normal 5 5 2 2 4 3" xfId="50020" xr:uid="{00000000-0005-0000-0000-000069C30000}"/>
    <cellStyle name="Normal 5 5 2 2 4 4" xfId="50021" xr:uid="{00000000-0005-0000-0000-00006AC30000}"/>
    <cellStyle name="Normal 5 5 2 2 5" xfId="50022" xr:uid="{00000000-0005-0000-0000-00006BC30000}"/>
    <cellStyle name="Normal 5 5 2 2 5 2" xfId="50023" xr:uid="{00000000-0005-0000-0000-00006CC30000}"/>
    <cellStyle name="Normal 5 5 2 2 6" xfId="50024" xr:uid="{00000000-0005-0000-0000-00006DC30000}"/>
    <cellStyle name="Normal 5 5 2 2 7" xfId="50025" xr:uid="{00000000-0005-0000-0000-00006EC30000}"/>
    <cellStyle name="Normal 5 5 2 3" xfId="50026" xr:uid="{00000000-0005-0000-0000-00006FC30000}"/>
    <cellStyle name="Normal 5 5 2 3 2" xfId="50027" xr:uid="{00000000-0005-0000-0000-000070C30000}"/>
    <cellStyle name="Normal 5 5 2 3 2 2" xfId="50028" xr:uid="{00000000-0005-0000-0000-000071C30000}"/>
    <cellStyle name="Normal 5 5 2 3 2 2 2" xfId="50029" xr:uid="{00000000-0005-0000-0000-000072C30000}"/>
    <cellStyle name="Normal 5 5 2 3 2 3" xfId="50030" xr:uid="{00000000-0005-0000-0000-000073C30000}"/>
    <cellStyle name="Normal 5 5 2 3 2 4" xfId="50031" xr:uid="{00000000-0005-0000-0000-000074C30000}"/>
    <cellStyle name="Normal 5 5 2 3 3" xfId="50032" xr:uid="{00000000-0005-0000-0000-000075C30000}"/>
    <cellStyle name="Normal 5 5 2 3 3 2" xfId="50033" xr:uid="{00000000-0005-0000-0000-000076C30000}"/>
    <cellStyle name="Normal 5 5 2 3 3 2 2" xfId="50034" xr:uid="{00000000-0005-0000-0000-000077C30000}"/>
    <cellStyle name="Normal 5 5 2 3 3 3" xfId="50035" xr:uid="{00000000-0005-0000-0000-000078C30000}"/>
    <cellStyle name="Normal 5 5 2 3 3 4" xfId="50036" xr:uid="{00000000-0005-0000-0000-000079C30000}"/>
    <cellStyle name="Normal 5 5 2 3 4" xfId="50037" xr:uid="{00000000-0005-0000-0000-00007AC30000}"/>
    <cellStyle name="Normal 5 5 2 3 4 2" xfId="50038" xr:uid="{00000000-0005-0000-0000-00007BC30000}"/>
    <cellStyle name="Normal 5 5 2 3 5" xfId="50039" xr:uid="{00000000-0005-0000-0000-00007CC30000}"/>
    <cellStyle name="Normal 5 5 2 3 6" xfId="50040" xr:uid="{00000000-0005-0000-0000-00007DC30000}"/>
    <cellStyle name="Normal 5 5 2 4" xfId="50041" xr:uid="{00000000-0005-0000-0000-00007EC30000}"/>
    <cellStyle name="Normal 5 5 2 4 2" xfId="50042" xr:uid="{00000000-0005-0000-0000-00007FC30000}"/>
    <cellStyle name="Normal 5 5 2 4 2 2" xfId="50043" xr:uid="{00000000-0005-0000-0000-000080C30000}"/>
    <cellStyle name="Normal 5 5 2 4 3" xfId="50044" xr:uid="{00000000-0005-0000-0000-000081C30000}"/>
    <cellStyle name="Normal 5 5 2 4 4" xfId="50045" xr:uid="{00000000-0005-0000-0000-000082C30000}"/>
    <cellStyle name="Normal 5 5 2 5" xfId="50046" xr:uid="{00000000-0005-0000-0000-000083C30000}"/>
    <cellStyle name="Normal 5 5 2 5 2" xfId="50047" xr:uid="{00000000-0005-0000-0000-000084C30000}"/>
    <cellStyle name="Normal 5 5 2 5 2 2" xfId="50048" xr:uid="{00000000-0005-0000-0000-000085C30000}"/>
    <cellStyle name="Normal 5 5 2 5 3" xfId="50049" xr:uid="{00000000-0005-0000-0000-000086C30000}"/>
    <cellStyle name="Normal 5 5 2 5 4" xfId="50050" xr:uid="{00000000-0005-0000-0000-000087C30000}"/>
    <cellStyle name="Normal 5 5 2 6" xfId="50051" xr:uid="{00000000-0005-0000-0000-000088C30000}"/>
    <cellStyle name="Normal 5 5 2 6 2" xfId="50052" xr:uid="{00000000-0005-0000-0000-000089C30000}"/>
    <cellStyle name="Normal 5 5 2 7" xfId="50053" xr:uid="{00000000-0005-0000-0000-00008AC30000}"/>
    <cellStyle name="Normal 5 5 2 8" xfId="50054" xr:uid="{00000000-0005-0000-0000-00008BC30000}"/>
    <cellStyle name="Normal 5 5 3" xfId="50055" xr:uid="{00000000-0005-0000-0000-00008CC30000}"/>
    <cellStyle name="Normal 5 5 3 2" xfId="50056" xr:uid="{00000000-0005-0000-0000-00008DC30000}"/>
    <cellStyle name="Normal 5 5 3 2 2" xfId="50057" xr:uid="{00000000-0005-0000-0000-00008EC30000}"/>
    <cellStyle name="Normal 5 5 3 2 2 2" xfId="50058" xr:uid="{00000000-0005-0000-0000-00008FC30000}"/>
    <cellStyle name="Normal 5 5 3 2 2 2 2" xfId="50059" xr:uid="{00000000-0005-0000-0000-000090C30000}"/>
    <cellStyle name="Normal 5 5 3 2 2 3" xfId="50060" xr:uid="{00000000-0005-0000-0000-000091C30000}"/>
    <cellStyle name="Normal 5 5 3 2 2 4" xfId="50061" xr:uid="{00000000-0005-0000-0000-000092C30000}"/>
    <cellStyle name="Normal 5 5 3 2 3" xfId="50062" xr:uid="{00000000-0005-0000-0000-000093C30000}"/>
    <cellStyle name="Normal 5 5 3 2 3 2" xfId="50063" xr:uid="{00000000-0005-0000-0000-000094C30000}"/>
    <cellStyle name="Normal 5 5 3 2 3 2 2" xfId="50064" xr:uid="{00000000-0005-0000-0000-000095C30000}"/>
    <cellStyle name="Normal 5 5 3 2 3 3" xfId="50065" xr:uid="{00000000-0005-0000-0000-000096C30000}"/>
    <cellStyle name="Normal 5 5 3 2 3 4" xfId="50066" xr:uid="{00000000-0005-0000-0000-000097C30000}"/>
    <cellStyle name="Normal 5 5 3 2 4" xfId="50067" xr:uid="{00000000-0005-0000-0000-000098C30000}"/>
    <cellStyle name="Normal 5 5 3 2 4 2" xfId="50068" xr:uid="{00000000-0005-0000-0000-000099C30000}"/>
    <cellStyle name="Normal 5 5 3 2 5" xfId="50069" xr:uid="{00000000-0005-0000-0000-00009AC30000}"/>
    <cellStyle name="Normal 5 5 3 2 6" xfId="50070" xr:uid="{00000000-0005-0000-0000-00009BC30000}"/>
    <cellStyle name="Normal 5 5 3 3" xfId="50071" xr:uid="{00000000-0005-0000-0000-00009CC30000}"/>
    <cellStyle name="Normal 5 5 3 3 2" xfId="50072" xr:uid="{00000000-0005-0000-0000-00009DC30000}"/>
    <cellStyle name="Normal 5 5 3 3 2 2" xfId="50073" xr:uid="{00000000-0005-0000-0000-00009EC30000}"/>
    <cellStyle name="Normal 5 5 3 3 3" xfId="50074" xr:uid="{00000000-0005-0000-0000-00009FC30000}"/>
    <cellStyle name="Normal 5 5 3 3 4" xfId="50075" xr:uid="{00000000-0005-0000-0000-0000A0C30000}"/>
    <cellStyle name="Normal 5 5 3 4" xfId="50076" xr:uid="{00000000-0005-0000-0000-0000A1C30000}"/>
    <cellStyle name="Normal 5 5 3 4 2" xfId="50077" xr:uid="{00000000-0005-0000-0000-0000A2C30000}"/>
    <cellStyle name="Normal 5 5 3 4 2 2" xfId="50078" xr:uid="{00000000-0005-0000-0000-0000A3C30000}"/>
    <cellStyle name="Normal 5 5 3 4 3" xfId="50079" xr:uid="{00000000-0005-0000-0000-0000A4C30000}"/>
    <cellStyle name="Normal 5 5 3 4 4" xfId="50080" xr:uid="{00000000-0005-0000-0000-0000A5C30000}"/>
    <cellStyle name="Normal 5 5 3 5" xfId="50081" xr:uid="{00000000-0005-0000-0000-0000A6C30000}"/>
    <cellStyle name="Normal 5 5 3 5 2" xfId="50082" xr:uid="{00000000-0005-0000-0000-0000A7C30000}"/>
    <cellStyle name="Normal 5 5 3 6" xfId="50083" xr:uid="{00000000-0005-0000-0000-0000A8C30000}"/>
    <cellStyle name="Normal 5 5 3 7" xfId="50084" xr:uid="{00000000-0005-0000-0000-0000A9C30000}"/>
    <cellStyle name="Normal 5 5 4" xfId="50085" xr:uid="{00000000-0005-0000-0000-0000AAC30000}"/>
    <cellStyle name="Normal 5 5 5" xfId="50086" xr:uid="{00000000-0005-0000-0000-0000ABC30000}"/>
    <cellStyle name="Normal 5 5 6" xfId="50087" xr:uid="{00000000-0005-0000-0000-0000ACC30000}"/>
    <cellStyle name="Normal 5 5 6 2" xfId="50088" xr:uid="{00000000-0005-0000-0000-0000ADC30000}"/>
    <cellStyle name="Normal 5 5 6 2 2" xfId="50089" xr:uid="{00000000-0005-0000-0000-0000AEC30000}"/>
    <cellStyle name="Normal 5 5 6 2 2 2" xfId="50090" xr:uid="{00000000-0005-0000-0000-0000AFC30000}"/>
    <cellStyle name="Normal 5 5 6 2 3" xfId="50091" xr:uid="{00000000-0005-0000-0000-0000B0C30000}"/>
    <cellStyle name="Normal 5 5 6 2 4" xfId="50092" xr:uid="{00000000-0005-0000-0000-0000B1C30000}"/>
    <cellStyle name="Normal 5 5 6 3" xfId="50093" xr:uid="{00000000-0005-0000-0000-0000B2C30000}"/>
    <cellStyle name="Normal 5 5 6 3 2" xfId="50094" xr:uid="{00000000-0005-0000-0000-0000B3C30000}"/>
    <cellStyle name="Normal 5 5 6 3 2 2" xfId="50095" xr:uid="{00000000-0005-0000-0000-0000B4C30000}"/>
    <cellStyle name="Normal 5 5 6 3 3" xfId="50096" xr:uid="{00000000-0005-0000-0000-0000B5C30000}"/>
    <cellStyle name="Normal 5 5 6 3 4" xfId="50097" xr:uid="{00000000-0005-0000-0000-0000B6C30000}"/>
    <cellStyle name="Normal 5 5 6 4" xfId="50098" xr:uid="{00000000-0005-0000-0000-0000B7C30000}"/>
    <cellStyle name="Normal 5 5 6 4 2" xfId="50099" xr:uid="{00000000-0005-0000-0000-0000B8C30000}"/>
    <cellStyle name="Normal 5 5 6 5" xfId="50100" xr:uid="{00000000-0005-0000-0000-0000B9C30000}"/>
    <cellStyle name="Normal 5 5 6 6" xfId="50101" xr:uid="{00000000-0005-0000-0000-0000BAC30000}"/>
    <cellStyle name="Normal 5 5 7" xfId="50102" xr:uid="{00000000-0005-0000-0000-0000BBC30000}"/>
    <cellStyle name="Normal 5 5 7 2" xfId="50103" xr:uid="{00000000-0005-0000-0000-0000BCC30000}"/>
    <cellStyle name="Normal 5 5 7 2 2" xfId="50104" xr:uid="{00000000-0005-0000-0000-0000BDC30000}"/>
    <cellStyle name="Normal 5 5 7 3" xfId="50105" xr:uid="{00000000-0005-0000-0000-0000BEC30000}"/>
    <cellStyle name="Normal 5 5 7 4" xfId="50106" xr:uid="{00000000-0005-0000-0000-0000BFC30000}"/>
    <cellStyle name="Normal 5 5 8" xfId="50107" xr:uid="{00000000-0005-0000-0000-0000C0C30000}"/>
    <cellStyle name="Normal 5 5 8 2" xfId="50108" xr:uid="{00000000-0005-0000-0000-0000C1C30000}"/>
    <cellStyle name="Normal 5 5 8 2 2" xfId="50109" xr:uid="{00000000-0005-0000-0000-0000C2C30000}"/>
    <cellStyle name="Normal 5 5 8 3" xfId="50110" xr:uid="{00000000-0005-0000-0000-0000C3C30000}"/>
    <cellStyle name="Normal 5 5 8 4" xfId="50111" xr:uid="{00000000-0005-0000-0000-0000C4C30000}"/>
    <cellStyle name="Normal 5 5 9" xfId="50112" xr:uid="{00000000-0005-0000-0000-0000C5C30000}"/>
    <cellStyle name="Normal 5 5 9 2" xfId="50113" xr:uid="{00000000-0005-0000-0000-0000C6C30000}"/>
    <cellStyle name="Normal 5 6" xfId="50114" xr:uid="{00000000-0005-0000-0000-0000C7C30000}"/>
    <cellStyle name="Normal 5 6 10" xfId="50115" xr:uid="{00000000-0005-0000-0000-0000C8C30000}"/>
    <cellStyle name="Normal 5 6 11" xfId="50116" xr:uid="{00000000-0005-0000-0000-0000C9C30000}"/>
    <cellStyle name="Normal 5 6 2" xfId="50117" xr:uid="{00000000-0005-0000-0000-0000CAC30000}"/>
    <cellStyle name="Normal 5 6 2 2" xfId="50118" xr:uid="{00000000-0005-0000-0000-0000CBC30000}"/>
    <cellStyle name="Normal 5 6 2 2 2" xfId="50119" xr:uid="{00000000-0005-0000-0000-0000CCC30000}"/>
    <cellStyle name="Normal 5 6 2 2 2 2" xfId="50120" xr:uid="{00000000-0005-0000-0000-0000CDC30000}"/>
    <cellStyle name="Normal 5 6 2 2 2 2 2" xfId="50121" xr:uid="{00000000-0005-0000-0000-0000CEC30000}"/>
    <cellStyle name="Normal 5 6 2 2 2 2 2 2" xfId="50122" xr:uid="{00000000-0005-0000-0000-0000CFC30000}"/>
    <cellStyle name="Normal 5 6 2 2 2 2 3" xfId="50123" xr:uid="{00000000-0005-0000-0000-0000D0C30000}"/>
    <cellStyle name="Normal 5 6 2 2 2 2 4" xfId="50124" xr:uid="{00000000-0005-0000-0000-0000D1C30000}"/>
    <cellStyle name="Normal 5 6 2 2 2 3" xfId="50125" xr:uid="{00000000-0005-0000-0000-0000D2C30000}"/>
    <cellStyle name="Normal 5 6 2 2 2 3 2" xfId="50126" xr:uid="{00000000-0005-0000-0000-0000D3C30000}"/>
    <cellStyle name="Normal 5 6 2 2 2 3 2 2" xfId="50127" xr:uid="{00000000-0005-0000-0000-0000D4C30000}"/>
    <cellStyle name="Normal 5 6 2 2 2 3 3" xfId="50128" xr:uid="{00000000-0005-0000-0000-0000D5C30000}"/>
    <cellStyle name="Normal 5 6 2 2 2 3 4" xfId="50129" xr:uid="{00000000-0005-0000-0000-0000D6C30000}"/>
    <cellStyle name="Normal 5 6 2 2 2 4" xfId="50130" xr:uid="{00000000-0005-0000-0000-0000D7C30000}"/>
    <cellStyle name="Normal 5 6 2 2 2 4 2" xfId="50131" xr:uid="{00000000-0005-0000-0000-0000D8C30000}"/>
    <cellStyle name="Normal 5 6 2 2 2 5" xfId="50132" xr:uid="{00000000-0005-0000-0000-0000D9C30000}"/>
    <cellStyle name="Normal 5 6 2 2 2 6" xfId="50133" xr:uid="{00000000-0005-0000-0000-0000DAC30000}"/>
    <cellStyle name="Normal 5 6 2 2 3" xfId="50134" xr:uid="{00000000-0005-0000-0000-0000DBC30000}"/>
    <cellStyle name="Normal 5 6 2 2 3 2" xfId="50135" xr:uid="{00000000-0005-0000-0000-0000DCC30000}"/>
    <cellStyle name="Normal 5 6 2 2 3 2 2" xfId="50136" xr:uid="{00000000-0005-0000-0000-0000DDC30000}"/>
    <cellStyle name="Normal 5 6 2 2 3 3" xfId="50137" xr:uid="{00000000-0005-0000-0000-0000DEC30000}"/>
    <cellStyle name="Normal 5 6 2 2 3 4" xfId="50138" xr:uid="{00000000-0005-0000-0000-0000DFC30000}"/>
    <cellStyle name="Normal 5 6 2 2 4" xfId="50139" xr:uid="{00000000-0005-0000-0000-0000E0C30000}"/>
    <cellStyle name="Normal 5 6 2 2 4 2" xfId="50140" xr:uid="{00000000-0005-0000-0000-0000E1C30000}"/>
    <cellStyle name="Normal 5 6 2 2 4 2 2" xfId="50141" xr:uid="{00000000-0005-0000-0000-0000E2C30000}"/>
    <cellStyle name="Normal 5 6 2 2 4 3" xfId="50142" xr:uid="{00000000-0005-0000-0000-0000E3C30000}"/>
    <cellStyle name="Normal 5 6 2 2 4 4" xfId="50143" xr:uid="{00000000-0005-0000-0000-0000E4C30000}"/>
    <cellStyle name="Normal 5 6 2 2 5" xfId="50144" xr:uid="{00000000-0005-0000-0000-0000E5C30000}"/>
    <cellStyle name="Normal 5 6 2 2 5 2" xfId="50145" xr:uid="{00000000-0005-0000-0000-0000E6C30000}"/>
    <cellStyle name="Normal 5 6 2 2 6" xfId="50146" xr:uid="{00000000-0005-0000-0000-0000E7C30000}"/>
    <cellStyle name="Normal 5 6 2 2 7" xfId="50147" xr:uid="{00000000-0005-0000-0000-0000E8C30000}"/>
    <cellStyle name="Normal 5 6 2 3" xfId="50148" xr:uid="{00000000-0005-0000-0000-0000E9C30000}"/>
    <cellStyle name="Normal 5 6 2 3 2" xfId="50149" xr:uid="{00000000-0005-0000-0000-0000EAC30000}"/>
    <cellStyle name="Normal 5 6 2 3 2 2" xfId="50150" xr:uid="{00000000-0005-0000-0000-0000EBC30000}"/>
    <cellStyle name="Normal 5 6 2 3 2 2 2" xfId="50151" xr:uid="{00000000-0005-0000-0000-0000ECC30000}"/>
    <cellStyle name="Normal 5 6 2 3 2 3" xfId="50152" xr:uid="{00000000-0005-0000-0000-0000EDC30000}"/>
    <cellStyle name="Normal 5 6 2 3 2 4" xfId="50153" xr:uid="{00000000-0005-0000-0000-0000EEC30000}"/>
    <cellStyle name="Normal 5 6 2 3 3" xfId="50154" xr:uid="{00000000-0005-0000-0000-0000EFC30000}"/>
    <cellStyle name="Normal 5 6 2 3 3 2" xfId="50155" xr:uid="{00000000-0005-0000-0000-0000F0C30000}"/>
    <cellStyle name="Normal 5 6 2 3 3 2 2" xfId="50156" xr:uid="{00000000-0005-0000-0000-0000F1C30000}"/>
    <cellStyle name="Normal 5 6 2 3 3 3" xfId="50157" xr:uid="{00000000-0005-0000-0000-0000F2C30000}"/>
    <cellStyle name="Normal 5 6 2 3 3 4" xfId="50158" xr:uid="{00000000-0005-0000-0000-0000F3C30000}"/>
    <cellStyle name="Normal 5 6 2 3 4" xfId="50159" xr:uid="{00000000-0005-0000-0000-0000F4C30000}"/>
    <cellStyle name="Normal 5 6 2 3 4 2" xfId="50160" xr:uid="{00000000-0005-0000-0000-0000F5C30000}"/>
    <cellStyle name="Normal 5 6 2 3 5" xfId="50161" xr:uid="{00000000-0005-0000-0000-0000F6C30000}"/>
    <cellStyle name="Normal 5 6 2 3 6" xfId="50162" xr:uid="{00000000-0005-0000-0000-0000F7C30000}"/>
    <cellStyle name="Normal 5 6 2 4" xfId="50163" xr:uid="{00000000-0005-0000-0000-0000F8C30000}"/>
    <cellStyle name="Normal 5 6 2 4 2" xfId="50164" xr:uid="{00000000-0005-0000-0000-0000F9C30000}"/>
    <cellStyle name="Normal 5 6 2 4 2 2" xfId="50165" xr:uid="{00000000-0005-0000-0000-0000FAC30000}"/>
    <cellStyle name="Normal 5 6 2 4 3" xfId="50166" xr:uid="{00000000-0005-0000-0000-0000FBC30000}"/>
    <cellStyle name="Normal 5 6 2 4 4" xfId="50167" xr:uid="{00000000-0005-0000-0000-0000FCC30000}"/>
    <cellStyle name="Normal 5 6 2 5" xfId="50168" xr:uid="{00000000-0005-0000-0000-0000FDC30000}"/>
    <cellStyle name="Normal 5 6 2 5 2" xfId="50169" xr:uid="{00000000-0005-0000-0000-0000FEC30000}"/>
    <cellStyle name="Normal 5 6 2 5 2 2" xfId="50170" xr:uid="{00000000-0005-0000-0000-0000FFC30000}"/>
    <cellStyle name="Normal 5 6 2 5 3" xfId="50171" xr:uid="{00000000-0005-0000-0000-000000C40000}"/>
    <cellStyle name="Normal 5 6 2 5 4" xfId="50172" xr:uid="{00000000-0005-0000-0000-000001C40000}"/>
    <cellStyle name="Normal 5 6 2 6" xfId="50173" xr:uid="{00000000-0005-0000-0000-000002C40000}"/>
    <cellStyle name="Normal 5 6 2 6 2" xfId="50174" xr:uid="{00000000-0005-0000-0000-000003C40000}"/>
    <cellStyle name="Normal 5 6 2 7" xfId="50175" xr:uid="{00000000-0005-0000-0000-000004C40000}"/>
    <cellStyle name="Normal 5 6 2 8" xfId="50176" xr:uid="{00000000-0005-0000-0000-000005C40000}"/>
    <cellStyle name="Normal 5 6 3" xfId="50177" xr:uid="{00000000-0005-0000-0000-000006C40000}"/>
    <cellStyle name="Normal 5 6 3 2" xfId="50178" xr:uid="{00000000-0005-0000-0000-000007C40000}"/>
    <cellStyle name="Normal 5 6 3 2 2" xfId="50179" xr:uid="{00000000-0005-0000-0000-000008C40000}"/>
    <cellStyle name="Normal 5 6 3 2 2 2" xfId="50180" xr:uid="{00000000-0005-0000-0000-000009C40000}"/>
    <cellStyle name="Normal 5 6 3 2 2 2 2" xfId="50181" xr:uid="{00000000-0005-0000-0000-00000AC40000}"/>
    <cellStyle name="Normal 5 6 3 2 2 3" xfId="50182" xr:uid="{00000000-0005-0000-0000-00000BC40000}"/>
    <cellStyle name="Normal 5 6 3 2 2 4" xfId="50183" xr:uid="{00000000-0005-0000-0000-00000CC40000}"/>
    <cellStyle name="Normal 5 6 3 2 3" xfId="50184" xr:uid="{00000000-0005-0000-0000-00000DC40000}"/>
    <cellStyle name="Normal 5 6 3 2 3 2" xfId="50185" xr:uid="{00000000-0005-0000-0000-00000EC40000}"/>
    <cellStyle name="Normal 5 6 3 2 3 2 2" xfId="50186" xr:uid="{00000000-0005-0000-0000-00000FC40000}"/>
    <cellStyle name="Normal 5 6 3 2 3 3" xfId="50187" xr:uid="{00000000-0005-0000-0000-000010C40000}"/>
    <cellStyle name="Normal 5 6 3 2 3 4" xfId="50188" xr:uid="{00000000-0005-0000-0000-000011C40000}"/>
    <cellStyle name="Normal 5 6 3 2 4" xfId="50189" xr:uid="{00000000-0005-0000-0000-000012C40000}"/>
    <cellStyle name="Normal 5 6 3 2 4 2" xfId="50190" xr:uid="{00000000-0005-0000-0000-000013C40000}"/>
    <cellStyle name="Normal 5 6 3 2 5" xfId="50191" xr:uid="{00000000-0005-0000-0000-000014C40000}"/>
    <cellStyle name="Normal 5 6 3 2 6" xfId="50192" xr:uid="{00000000-0005-0000-0000-000015C40000}"/>
    <cellStyle name="Normal 5 6 3 3" xfId="50193" xr:uid="{00000000-0005-0000-0000-000016C40000}"/>
    <cellStyle name="Normal 5 6 3 3 2" xfId="50194" xr:uid="{00000000-0005-0000-0000-000017C40000}"/>
    <cellStyle name="Normal 5 6 3 3 2 2" xfId="50195" xr:uid="{00000000-0005-0000-0000-000018C40000}"/>
    <cellStyle name="Normal 5 6 3 3 3" xfId="50196" xr:uid="{00000000-0005-0000-0000-000019C40000}"/>
    <cellStyle name="Normal 5 6 3 3 4" xfId="50197" xr:uid="{00000000-0005-0000-0000-00001AC40000}"/>
    <cellStyle name="Normal 5 6 3 4" xfId="50198" xr:uid="{00000000-0005-0000-0000-00001BC40000}"/>
    <cellStyle name="Normal 5 6 3 4 2" xfId="50199" xr:uid="{00000000-0005-0000-0000-00001CC40000}"/>
    <cellStyle name="Normal 5 6 3 4 2 2" xfId="50200" xr:uid="{00000000-0005-0000-0000-00001DC40000}"/>
    <cellStyle name="Normal 5 6 3 4 3" xfId="50201" xr:uid="{00000000-0005-0000-0000-00001EC40000}"/>
    <cellStyle name="Normal 5 6 3 4 4" xfId="50202" xr:uid="{00000000-0005-0000-0000-00001FC40000}"/>
    <cellStyle name="Normal 5 6 3 5" xfId="50203" xr:uid="{00000000-0005-0000-0000-000020C40000}"/>
    <cellStyle name="Normal 5 6 3 5 2" xfId="50204" xr:uid="{00000000-0005-0000-0000-000021C40000}"/>
    <cellStyle name="Normal 5 6 3 6" xfId="50205" xr:uid="{00000000-0005-0000-0000-000022C40000}"/>
    <cellStyle name="Normal 5 6 3 7" xfId="50206" xr:uid="{00000000-0005-0000-0000-000023C40000}"/>
    <cellStyle name="Normal 5 6 4" xfId="50207" xr:uid="{00000000-0005-0000-0000-000024C40000}"/>
    <cellStyle name="Normal 5 6 5" xfId="50208" xr:uid="{00000000-0005-0000-0000-000025C40000}"/>
    <cellStyle name="Normal 5 6 5 2" xfId="50209" xr:uid="{00000000-0005-0000-0000-000026C40000}"/>
    <cellStyle name="Normal 5 6 5 2 2" xfId="50210" xr:uid="{00000000-0005-0000-0000-000027C40000}"/>
    <cellStyle name="Normal 5 6 5 2 2 2" xfId="50211" xr:uid="{00000000-0005-0000-0000-000028C40000}"/>
    <cellStyle name="Normal 5 6 5 2 3" xfId="50212" xr:uid="{00000000-0005-0000-0000-000029C40000}"/>
    <cellStyle name="Normal 5 6 5 2 4" xfId="50213" xr:uid="{00000000-0005-0000-0000-00002AC40000}"/>
    <cellStyle name="Normal 5 6 5 3" xfId="50214" xr:uid="{00000000-0005-0000-0000-00002BC40000}"/>
    <cellStyle name="Normal 5 6 5 3 2" xfId="50215" xr:uid="{00000000-0005-0000-0000-00002CC40000}"/>
    <cellStyle name="Normal 5 6 5 3 2 2" xfId="50216" xr:uid="{00000000-0005-0000-0000-00002DC40000}"/>
    <cellStyle name="Normal 5 6 5 3 3" xfId="50217" xr:uid="{00000000-0005-0000-0000-00002EC40000}"/>
    <cellStyle name="Normal 5 6 5 3 4" xfId="50218" xr:uid="{00000000-0005-0000-0000-00002FC40000}"/>
    <cellStyle name="Normal 5 6 5 4" xfId="50219" xr:uid="{00000000-0005-0000-0000-000030C40000}"/>
    <cellStyle name="Normal 5 6 5 4 2" xfId="50220" xr:uid="{00000000-0005-0000-0000-000031C40000}"/>
    <cellStyle name="Normal 5 6 5 5" xfId="50221" xr:uid="{00000000-0005-0000-0000-000032C40000}"/>
    <cellStyle name="Normal 5 6 5 6" xfId="50222" xr:uid="{00000000-0005-0000-0000-000033C40000}"/>
    <cellStyle name="Normal 5 6 6" xfId="50223" xr:uid="{00000000-0005-0000-0000-000034C40000}"/>
    <cellStyle name="Normal 5 6 6 2" xfId="50224" xr:uid="{00000000-0005-0000-0000-000035C40000}"/>
    <cellStyle name="Normal 5 6 6 2 2" xfId="50225" xr:uid="{00000000-0005-0000-0000-000036C40000}"/>
    <cellStyle name="Normal 5 6 6 3" xfId="50226" xr:uid="{00000000-0005-0000-0000-000037C40000}"/>
    <cellStyle name="Normal 5 6 6 4" xfId="50227" xr:uid="{00000000-0005-0000-0000-000038C40000}"/>
    <cellStyle name="Normal 5 6 7" xfId="50228" xr:uid="{00000000-0005-0000-0000-000039C40000}"/>
    <cellStyle name="Normal 5 6 7 2" xfId="50229" xr:uid="{00000000-0005-0000-0000-00003AC40000}"/>
    <cellStyle name="Normal 5 6 7 2 2" xfId="50230" xr:uid="{00000000-0005-0000-0000-00003BC40000}"/>
    <cellStyle name="Normal 5 6 7 3" xfId="50231" xr:uid="{00000000-0005-0000-0000-00003CC40000}"/>
    <cellStyle name="Normal 5 6 7 4" xfId="50232" xr:uid="{00000000-0005-0000-0000-00003DC40000}"/>
    <cellStyle name="Normal 5 6 8" xfId="50233" xr:uid="{00000000-0005-0000-0000-00003EC40000}"/>
    <cellStyle name="Normal 5 6 8 2" xfId="50234" xr:uid="{00000000-0005-0000-0000-00003FC40000}"/>
    <cellStyle name="Normal 5 6 9" xfId="50235" xr:uid="{00000000-0005-0000-0000-000040C40000}"/>
    <cellStyle name="Normal 5 7" xfId="50236" xr:uid="{00000000-0005-0000-0000-000041C40000}"/>
    <cellStyle name="Normal 5 7 10" xfId="50237" xr:uid="{00000000-0005-0000-0000-000042C40000}"/>
    <cellStyle name="Normal 5 7 11" xfId="50238" xr:uid="{00000000-0005-0000-0000-000043C40000}"/>
    <cellStyle name="Normal 5 7 2" xfId="50239" xr:uid="{00000000-0005-0000-0000-000044C40000}"/>
    <cellStyle name="Normal 5 7 2 2" xfId="50240" xr:uid="{00000000-0005-0000-0000-000045C40000}"/>
    <cellStyle name="Normal 5 7 2 2 2" xfId="50241" xr:uid="{00000000-0005-0000-0000-000046C40000}"/>
    <cellStyle name="Normal 5 7 2 2 2 2" xfId="50242" xr:uid="{00000000-0005-0000-0000-000047C40000}"/>
    <cellStyle name="Normal 5 7 2 2 2 2 2" xfId="50243" xr:uid="{00000000-0005-0000-0000-000048C40000}"/>
    <cellStyle name="Normal 5 7 2 2 2 2 2 2" xfId="50244" xr:uid="{00000000-0005-0000-0000-000049C40000}"/>
    <cellStyle name="Normal 5 7 2 2 2 2 3" xfId="50245" xr:uid="{00000000-0005-0000-0000-00004AC40000}"/>
    <cellStyle name="Normal 5 7 2 2 2 2 4" xfId="50246" xr:uid="{00000000-0005-0000-0000-00004BC40000}"/>
    <cellStyle name="Normal 5 7 2 2 2 3" xfId="50247" xr:uid="{00000000-0005-0000-0000-00004CC40000}"/>
    <cellStyle name="Normal 5 7 2 2 2 3 2" xfId="50248" xr:uid="{00000000-0005-0000-0000-00004DC40000}"/>
    <cellStyle name="Normal 5 7 2 2 2 3 2 2" xfId="50249" xr:uid="{00000000-0005-0000-0000-00004EC40000}"/>
    <cellStyle name="Normal 5 7 2 2 2 3 3" xfId="50250" xr:uid="{00000000-0005-0000-0000-00004FC40000}"/>
    <cellStyle name="Normal 5 7 2 2 2 3 4" xfId="50251" xr:uid="{00000000-0005-0000-0000-000050C40000}"/>
    <cellStyle name="Normal 5 7 2 2 2 4" xfId="50252" xr:uid="{00000000-0005-0000-0000-000051C40000}"/>
    <cellStyle name="Normal 5 7 2 2 2 4 2" xfId="50253" xr:uid="{00000000-0005-0000-0000-000052C40000}"/>
    <cellStyle name="Normal 5 7 2 2 2 5" xfId="50254" xr:uid="{00000000-0005-0000-0000-000053C40000}"/>
    <cellStyle name="Normal 5 7 2 2 2 6" xfId="50255" xr:uid="{00000000-0005-0000-0000-000054C40000}"/>
    <cellStyle name="Normal 5 7 2 2 3" xfId="50256" xr:uid="{00000000-0005-0000-0000-000055C40000}"/>
    <cellStyle name="Normal 5 7 2 2 3 2" xfId="50257" xr:uid="{00000000-0005-0000-0000-000056C40000}"/>
    <cellStyle name="Normal 5 7 2 2 3 2 2" xfId="50258" xr:uid="{00000000-0005-0000-0000-000057C40000}"/>
    <cellStyle name="Normal 5 7 2 2 3 3" xfId="50259" xr:uid="{00000000-0005-0000-0000-000058C40000}"/>
    <cellStyle name="Normal 5 7 2 2 3 4" xfId="50260" xr:uid="{00000000-0005-0000-0000-000059C40000}"/>
    <cellStyle name="Normal 5 7 2 2 4" xfId="50261" xr:uid="{00000000-0005-0000-0000-00005AC40000}"/>
    <cellStyle name="Normal 5 7 2 2 4 2" xfId="50262" xr:uid="{00000000-0005-0000-0000-00005BC40000}"/>
    <cellStyle name="Normal 5 7 2 2 4 2 2" xfId="50263" xr:uid="{00000000-0005-0000-0000-00005CC40000}"/>
    <cellStyle name="Normal 5 7 2 2 4 3" xfId="50264" xr:uid="{00000000-0005-0000-0000-00005DC40000}"/>
    <cellStyle name="Normal 5 7 2 2 4 4" xfId="50265" xr:uid="{00000000-0005-0000-0000-00005EC40000}"/>
    <cellStyle name="Normal 5 7 2 2 5" xfId="50266" xr:uid="{00000000-0005-0000-0000-00005FC40000}"/>
    <cellStyle name="Normal 5 7 2 2 5 2" xfId="50267" xr:uid="{00000000-0005-0000-0000-000060C40000}"/>
    <cellStyle name="Normal 5 7 2 2 6" xfId="50268" xr:uid="{00000000-0005-0000-0000-000061C40000}"/>
    <cellStyle name="Normal 5 7 2 2 7" xfId="50269" xr:uid="{00000000-0005-0000-0000-000062C40000}"/>
    <cellStyle name="Normal 5 7 2 3" xfId="50270" xr:uid="{00000000-0005-0000-0000-000063C40000}"/>
    <cellStyle name="Normal 5 7 2 3 2" xfId="50271" xr:uid="{00000000-0005-0000-0000-000064C40000}"/>
    <cellStyle name="Normal 5 7 2 3 2 2" xfId="50272" xr:uid="{00000000-0005-0000-0000-000065C40000}"/>
    <cellStyle name="Normal 5 7 2 3 2 2 2" xfId="50273" xr:uid="{00000000-0005-0000-0000-000066C40000}"/>
    <cellStyle name="Normal 5 7 2 3 2 3" xfId="50274" xr:uid="{00000000-0005-0000-0000-000067C40000}"/>
    <cellStyle name="Normal 5 7 2 3 2 4" xfId="50275" xr:uid="{00000000-0005-0000-0000-000068C40000}"/>
    <cellStyle name="Normal 5 7 2 3 3" xfId="50276" xr:uid="{00000000-0005-0000-0000-000069C40000}"/>
    <cellStyle name="Normal 5 7 2 3 3 2" xfId="50277" xr:uid="{00000000-0005-0000-0000-00006AC40000}"/>
    <cellStyle name="Normal 5 7 2 3 3 2 2" xfId="50278" xr:uid="{00000000-0005-0000-0000-00006BC40000}"/>
    <cellStyle name="Normal 5 7 2 3 3 3" xfId="50279" xr:uid="{00000000-0005-0000-0000-00006CC40000}"/>
    <cellStyle name="Normal 5 7 2 3 3 4" xfId="50280" xr:uid="{00000000-0005-0000-0000-00006DC40000}"/>
    <cellStyle name="Normal 5 7 2 3 4" xfId="50281" xr:uid="{00000000-0005-0000-0000-00006EC40000}"/>
    <cellStyle name="Normal 5 7 2 3 4 2" xfId="50282" xr:uid="{00000000-0005-0000-0000-00006FC40000}"/>
    <cellStyle name="Normal 5 7 2 3 5" xfId="50283" xr:uid="{00000000-0005-0000-0000-000070C40000}"/>
    <cellStyle name="Normal 5 7 2 3 6" xfId="50284" xr:uid="{00000000-0005-0000-0000-000071C40000}"/>
    <cellStyle name="Normal 5 7 2 4" xfId="50285" xr:uid="{00000000-0005-0000-0000-000072C40000}"/>
    <cellStyle name="Normal 5 7 2 4 2" xfId="50286" xr:uid="{00000000-0005-0000-0000-000073C40000}"/>
    <cellStyle name="Normal 5 7 2 4 2 2" xfId="50287" xr:uid="{00000000-0005-0000-0000-000074C40000}"/>
    <cellStyle name="Normal 5 7 2 4 3" xfId="50288" xr:uid="{00000000-0005-0000-0000-000075C40000}"/>
    <cellStyle name="Normal 5 7 2 4 4" xfId="50289" xr:uid="{00000000-0005-0000-0000-000076C40000}"/>
    <cellStyle name="Normal 5 7 2 5" xfId="50290" xr:uid="{00000000-0005-0000-0000-000077C40000}"/>
    <cellStyle name="Normal 5 7 2 5 2" xfId="50291" xr:uid="{00000000-0005-0000-0000-000078C40000}"/>
    <cellStyle name="Normal 5 7 2 5 2 2" xfId="50292" xr:uid="{00000000-0005-0000-0000-000079C40000}"/>
    <cellStyle name="Normal 5 7 2 5 3" xfId="50293" xr:uid="{00000000-0005-0000-0000-00007AC40000}"/>
    <cellStyle name="Normal 5 7 2 5 4" xfId="50294" xr:uid="{00000000-0005-0000-0000-00007BC40000}"/>
    <cellStyle name="Normal 5 7 2 6" xfId="50295" xr:uid="{00000000-0005-0000-0000-00007CC40000}"/>
    <cellStyle name="Normal 5 7 2 6 2" xfId="50296" xr:uid="{00000000-0005-0000-0000-00007DC40000}"/>
    <cellStyle name="Normal 5 7 2 7" xfId="50297" xr:uid="{00000000-0005-0000-0000-00007EC40000}"/>
    <cellStyle name="Normal 5 7 2 8" xfId="50298" xr:uid="{00000000-0005-0000-0000-00007FC40000}"/>
    <cellStyle name="Normal 5 7 3" xfId="50299" xr:uid="{00000000-0005-0000-0000-000080C40000}"/>
    <cellStyle name="Normal 5 7 3 2" xfId="50300" xr:uid="{00000000-0005-0000-0000-000081C40000}"/>
    <cellStyle name="Normal 5 7 3 2 2" xfId="50301" xr:uid="{00000000-0005-0000-0000-000082C40000}"/>
    <cellStyle name="Normal 5 7 3 2 2 2" xfId="50302" xr:uid="{00000000-0005-0000-0000-000083C40000}"/>
    <cellStyle name="Normal 5 7 3 2 2 2 2" xfId="50303" xr:uid="{00000000-0005-0000-0000-000084C40000}"/>
    <cellStyle name="Normal 5 7 3 2 2 3" xfId="50304" xr:uid="{00000000-0005-0000-0000-000085C40000}"/>
    <cellStyle name="Normal 5 7 3 2 2 4" xfId="50305" xr:uid="{00000000-0005-0000-0000-000086C40000}"/>
    <cellStyle name="Normal 5 7 3 2 3" xfId="50306" xr:uid="{00000000-0005-0000-0000-000087C40000}"/>
    <cellStyle name="Normal 5 7 3 2 3 2" xfId="50307" xr:uid="{00000000-0005-0000-0000-000088C40000}"/>
    <cellStyle name="Normal 5 7 3 2 3 2 2" xfId="50308" xr:uid="{00000000-0005-0000-0000-000089C40000}"/>
    <cellStyle name="Normal 5 7 3 2 3 3" xfId="50309" xr:uid="{00000000-0005-0000-0000-00008AC40000}"/>
    <cellStyle name="Normal 5 7 3 2 3 4" xfId="50310" xr:uid="{00000000-0005-0000-0000-00008BC40000}"/>
    <cellStyle name="Normal 5 7 3 2 4" xfId="50311" xr:uid="{00000000-0005-0000-0000-00008CC40000}"/>
    <cellStyle name="Normal 5 7 3 2 4 2" xfId="50312" xr:uid="{00000000-0005-0000-0000-00008DC40000}"/>
    <cellStyle name="Normal 5 7 3 2 5" xfId="50313" xr:uid="{00000000-0005-0000-0000-00008EC40000}"/>
    <cellStyle name="Normal 5 7 3 2 6" xfId="50314" xr:uid="{00000000-0005-0000-0000-00008FC40000}"/>
    <cellStyle name="Normal 5 7 3 3" xfId="50315" xr:uid="{00000000-0005-0000-0000-000090C40000}"/>
    <cellStyle name="Normal 5 7 3 3 2" xfId="50316" xr:uid="{00000000-0005-0000-0000-000091C40000}"/>
    <cellStyle name="Normal 5 7 3 3 2 2" xfId="50317" xr:uid="{00000000-0005-0000-0000-000092C40000}"/>
    <cellStyle name="Normal 5 7 3 3 3" xfId="50318" xr:uid="{00000000-0005-0000-0000-000093C40000}"/>
    <cellStyle name="Normal 5 7 3 3 4" xfId="50319" xr:uid="{00000000-0005-0000-0000-000094C40000}"/>
    <cellStyle name="Normal 5 7 3 4" xfId="50320" xr:uid="{00000000-0005-0000-0000-000095C40000}"/>
    <cellStyle name="Normal 5 7 3 4 2" xfId="50321" xr:uid="{00000000-0005-0000-0000-000096C40000}"/>
    <cellStyle name="Normal 5 7 3 4 2 2" xfId="50322" xr:uid="{00000000-0005-0000-0000-000097C40000}"/>
    <cellStyle name="Normal 5 7 3 4 3" xfId="50323" xr:uid="{00000000-0005-0000-0000-000098C40000}"/>
    <cellStyle name="Normal 5 7 3 4 4" xfId="50324" xr:uid="{00000000-0005-0000-0000-000099C40000}"/>
    <cellStyle name="Normal 5 7 3 5" xfId="50325" xr:uid="{00000000-0005-0000-0000-00009AC40000}"/>
    <cellStyle name="Normal 5 7 3 5 2" xfId="50326" xr:uid="{00000000-0005-0000-0000-00009BC40000}"/>
    <cellStyle name="Normal 5 7 3 6" xfId="50327" xr:uid="{00000000-0005-0000-0000-00009CC40000}"/>
    <cellStyle name="Normal 5 7 3 7" xfId="50328" xr:uid="{00000000-0005-0000-0000-00009DC40000}"/>
    <cellStyle name="Normal 5 7 4" xfId="50329" xr:uid="{00000000-0005-0000-0000-00009EC40000}"/>
    <cellStyle name="Normal 5 7 5" xfId="50330" xr:uid="{00000000-0005-0000-0000-00009FC40000}"/>
    <cellStyle name="Normal 5 7 5 2" xfId="50331" xr:uid="{00000000-0005-0000-0000-0000A0C40000}"/>
    <cellStyle name="Normal 5 7 5 2 2" xfId="50332" xr:uid="{00000000-0005-0000-0000-0000A1C40000}"/>
    <cellStyle name="Normal 5 7 5 2 2 2" xfId="50333" xr:uid="{00000000-0005-0000-0000-0000A2C40000}"/>
    <cellStyle name="Normal 5 7 5 2 3" xfId="50334" xr:uid="{00000000-0005-0000-0000-0000A3C40000}"/>
    <cellStyle name="Normal 5 7 5 2 4" xfId="50335" xr:uid="{00000000-0005-0000-0000-0000A4C40000}"/>
    <cellStyle name="Normal 5 7 5 3" xfId="50336" xr:uid="{00000000-0005-0000-0000-0000A5C40000}"/>
    <cellStyle name="Normal 5 7 5 3 2" xfId="50337" xr:uid="{00000000-0005-0000-0000-0000A6C40000}"/>
    <cellStyle name="Normal 5 7 5 3 2 2" xfId="50338" xr:uid="{00000000-0005-0000-0000-0000A7C40000}"/>
    <cellStyle name="Normal 5 7 5 3 3" xfId="50339" xr:uid="{00000000-0005-0000-0000-0000A8C40000}"/>
    <cellStyle name="Normal 5 7 5 3 4" xfId="50340" xr:uid="{00000000-0005-0000-0000-0000A9C40000}"/>
    <cellStyle name="Normal 5 7 5 4" xfId="50341" xr:uid="{00000000-0005-0000-0000-0000AAC40000}"/>
    <cellStyle name="Normal 5 7 5 4 2" xfId="50342" xr:uid="{00000000-0005-0000-0000-0000ABC40000}"/>
    <cellStyle name="Normal 5 7 5 5" xfId="50343" xr:uid="{00000000-0005-0000-0000-0000ACC40000}"/>
    <cellStyle name="Normal 5 7 5 6" xfId="50344" xr:uid="{00000000-0005-0000-0000-0000ADC40000}"/>
    <cellStyle name="Normal 5 7 6" xfId="50345" xr:uid="{00000000-0005-0000-0000-0000AEC40000}"/>
    <cellStyle name="Normal 5 7 6 2" xfId="50346" xr:uid="{00000000-0005-0000-0000-0000AFC40000}"/>
    <cellStyle name="Normal 5 7 6 2 2" xfId="50347" xr:uid="{00000000-0005-0000-0000-0000B0C40000}"/>
    <cellStyle name="Normal 5 7 6 3" xfId="50348" xr:uid="{00000000-0005-0000-0000-0000B1C40000}"/>
    <cellStyle name="Normal 5 7 6 4" xfId="50349" xr:uid="{00000000-0005-0000-0000-0000B2C40000}"/>
    <cellStyle name="Normal 5 7 7" xfId="50350" xr:uid="{00000000-0005-0000-0000-0000B3C40000}"/>
    <cellStyle name="Normal 5 7 7 2" xfId="50351" xr:uid="{00000000-0005-0000-0000-0000B4C40000}"/>
    <cellStyle name="Normal 5 7 7 2 2" xfId="50352" xr:uid="{00000000-0005-0000-0000-0000B5C40000}"/>
    <cellStyle name="Normal 5 7 7 3" xfId="50353" xr:uid="{00000000-0005-0000-0000-0000B6C40000}"/>
    <cellStyle name="Normal 5 7 7 4" xfId="50354" xr:uid="{00000000-0005-0000-0000-0000B7C40000}"/>
    <cellStyle name="Normal 5 7 8" xfId="50355" xr:uid="{00000000-0005-0000-0000-0000B8C40000}"/>
    <cellStyle name="Normal 5 7 8 2" xfId="50356" xr:uid="{00000000-0005-0000-0000-0000B9C40000}"/>
    <cellStyle name="Normal 5 7 9" xfId="50357" xr:uid="{00000000-0005-0000-0000-0000BAC40000}"/>
    <cellStyle name="Normal 5 8" xfId="50358" xr:uid="{00000000-0005-0000-0000-0000BBC40000}"/>
    <cellStyle name="Normal 5 8 2" xfId="50359" xr:uid="{00000000-0005-0000-0000-0000BCC40000}"/>
    <cellStyle name="Normal 5 8 3" xfId="50360" xr:uid="{00000000-0005-0000-0000-0000BDC40000}"/>
    <cellStyle name="Normal 5 8 4" xfId="50361" xr:uid="{00000000-0005-0000-0000-0000BEC40000}"/>
    <cellStyle name="Normal 5 9" xfId="50362" xr:uid="{00000000-0005-0000-0000-0000BFC40000}"/>
    <cellStyle name="Normal 5 9 2" xfId="50363" xr:uid="{00000000-0005-0000-0000-0000C0C40000}"/>
    <cellStyle name="Normal 5 9 2 2" xfId="50364" xr:uid="{00000000-0005-0000-0000-0000C1C40000}"/>
    <cellStyle name="Normal 5 9 2 2 2" xfId="50365" xr:uid="{00000000-0005-0000-0000-0000C2C40000}"/>
    <cellStyle name="Normal 5 9 2 2 2 2" xfId="50366" xr:uid="{00000000-0005-0000-0000-0000C3C40000}"/>
    <cellStyle name="Normal 5 9 2 2 3" xfId="50367" xr:uid="{00000000-0005-0000-0000-0000C4C40000}"/>
    <cellStyle name="Normal 5 9 2 2 4" xfId="50368" xr:uid="{00000000-0005-0000-0000-0000C5C40000}"/>
    <cellStyle name="Normal 5 9 2 3" xfId="50369" xr:uid="{00000000-0005-0000-0000-0000C6C40000}"/>
    <cellStyle name="Normal 5 9 2 3 2" xfId="50370" xr:uid="{00000000-0005-0000-0000-0000C7C40000}"/>
    <cellStyle name="Normal 5 9 2 3 2 2" xfId="50371" xr:uid="{00000000-0005-0000-0000-0000C8C40000}"/>
    <cellStyle name="Normal 5 9 2 3 3" xfId="50372" xr:uid="{00000000-0005-0000-0000-0000C9C40000}"/>
    <cellStyle name="Normal 5 9 2 3 4" xfId="50373" xr:uid="{00000000-0005-0000-0000-0000CAC40000}"/>
    <cellStyle name="Normal 5 9 2 4" xfId="50374" xr:uid="{00000000-0005-0000-0000-0000CBC40000}"/>
    <cellStyle name="Normal 5 9 2 4 2" xfId="50375" xr:uid="{00000000-0005-0000-0000-0000CCC40000}"/>
    <cellStyle name="Normal 5 9 2 5" xfId="50376" xr:uid="{00000000-0005-0000-0000-0000CDC40000}"/>
    <cellStyle name="Normal 5 9 2 6" xfId="50377" xr:uid="{00000000-0005-0000-0000-0000CEC40000}"/>
    <cellStyle name="Normal 5 9 3" xfId="50378" xr:uid="{00000000-0005-0000-0000-0000CFC40000}"/>
    <cellStyle name="Normal 5 9 3 2" xfId="50379" xr:uid="{00000000-0005-0000-0000-0000D0C40000}"/>
    <cellStyle name="Normal 5 9 3 2 2" xfId="50380" xr:uid="{00000000-0005-0000-0000-0000D1C40000}"/>
    <cellStyle name="Normal 5 9 3 3" xfId="50381" xr:uid="{00000000-0005-0000-0000-0000D2C40000}"/>
    <cellStyle name="Normal 5 9 3 4" xfId="50382" xr:uid="{00000000-0005-0000-0000-0000D3C40000}"/>
    <cellStyle name="Normal 5 9 4" xfId="50383" xr:uid="{00000000-0005-0000-0000-0000D4C40000}"/>
    <cellStyle name="Normal 5 9 4 2" xfId="50384" xr:uid="{00000000-0005-0000-0000-0000D5C40000}"/>
    <cellStyle name="Normal 5 9 4 2 2" xfId="50385" xr:uid="{00000000-0005-0000-0000-0000D6C40000}"/>
    <cellStyle name="Normal 5 9 4 3" xfId="50386" xr:uid="{00000000-0005-0000-0000-0000D7C40000}"/>
    <cellStyle name="Normal 5 9 4 4" xfId="50387" xr:uid="{00000000-0005-0000-0000-0000D8C40000}"/>
    <cellStyle name="Normal 5 9 5" xfId="50388" xr:uid="{00000000-0005-0000-0000-0000D9C40000}"/>
    <cellStyle name="Normal 5 9 5 2" xfId="50389" xr:uid="{00000000-0005-0000-0000-0000DAC40000}"/>
    <cellStyle name="Normal 5 9 6" xfId="50390" xr:uid="{00000000-0005-0000-0000-0000DBC40000}"/>
    <cellStyle name="Normal 5 9 7" xfId="50391" xr:uid="{00000000-0005-0000-0000-0000DCC40000}"/>
    <cellStyle name="Normal 5 9 8" xfId="50392" xr:uid="{00000000-0005-0000-0000-0000DDC40000}"/>
    <cellStyle name="Normal 5_8760 to TOD Calc_Template" xfId="50393" xr:uid="{00000000-0005-0000-0000-0000DEC40000}"/>
    <cellStyle name="Normal 50" xfId="50394" xr:uid="{00000000-0005-0000-0000-0000DFC40000}"/>
    <cellStyle name="Normal 50 2" xfId="50395" xr:uid="{00000000-0005-0000-0000-0000E0C40000}"/>
    <cellStyle name="Normal 50 2 2" xfId="50396" xr:uid="{00000000-0005-0000-0000-0000E1C40000}"/>
    <cellStyle name="Normal 50 2 2 2" xfId="50397" xr:uid="{00000000-0005-0000-0000-0000E2C40000}"/>
    <cellStyle name="Normal 50 2 2 2 2" xfId="50398" xr:uid="{00000000-0005-0000-0000-0000E3C40000}"/>
    <cellStyle name="Normal 50 2 2 3" xfId="50399" xr:uid="{00000000-0005-0000-0000-0000E4C40000}"/>
    <cellStyle name="Normal 50 2 2 4" xfId="50400" xr:uid="{00000000-0005-0000-0000-0000E5C40000}"/>
    <cellStyle name="Normal 50 2 3" xfId="50401" xr:uid="{00000000-0005-0000-0000-0000E6C40000}"/>
    <cellStyle name="Normal 50 2 3 2" xfId="50402" xr:uid="{00000000-0005-0000-0000-0000E7C40000}"/>
    <cellStyle name="Normal 50 2 3 2 2" xfId="50403" xr:uid="{00000000-0005-0000-0000-0000E8C40000}"/>
    <cellStyle name="Normal 50 2 3 3" xfId="50404" xr:uid="{00000000-0005-0000-0000-0000E9C40000}"/>
    <cellStyle name="Normal 50 2 3 4" xfId="50405" xr:uid="{00000000-0005-0000-0000-0000EAC40000}"/>
    <cellStyle name="Normal 50 2 4" xfId="50406" xr:uid="{00000000-0005-0000-0000-0000EBC40000}"/>
    <cellStyle name="Normal 50 2 4 2" xfId="50407" xr:uid="{00000000-0005-0000-0000-0000ECC40000}"/>
    <cellStyle name="Normal 50 2 5" xfId="50408" xr:uid="{00000000-0005-0000-0000-0000EDC40000}"/>
    <cellStyle name="Normal 50 2 6" xfId="50409" xr:uid="{00000000-0005-0000-0000-0000EEC40000}"/>
    <cellStyle name="Normal 50 2 7" xfId="50410" xr:uid="{00000000-0005-0000-0000-0000EFC40000}"/>
    <cellStyle name="Normal 50 3" xfId="50411" xr:uid="{00000000-0005-0000-0000-0000F0C40000}"/>
    <cellStyle name="Normal 50 3 2" xfId="50412" xr:uid="{00000000-0005-0000-0000-0000F1C40000}"/>
    <cellStyle name="Normal 50 3 2 2" xfId="50413" xr:uid="{00000000-0005-0000-0000-0000F2C40000}"/>
    <cellStyle name="Normal 50 3 3" xfId="50414" xr:uid="{00000000-0005-0000-0000-0000F3C40000}"/>
    <cellStyle name="Normal 50 3 4" xfId="50415" xr:uid="{00000000-0005-0000-0000-0000F4C40000}"/>
    <cellStyle name="Normal 50 4" xfId="50416" xr:uid="{00000000-0005-0000-0000-0000F5C40000}"/>
    <cellStyle name="Normal 50 4 2" xfId="50417" xr:uid="{00000000-0005-0000-0000-0000F6C40000}"/>
    <cellStyle name="Normal 50 4 2 2" xfId="50418" xr:uid="{00000000-0005-0000-0000-0000F7C40000}"/>
    <cellStyle name="Normal 50 4 3" xfId="50419" xr:uid="{00000000-0005-0000-0000-0000F8C40000}"/>
    <cellStyle name="Normal 50 4 4" xfId="50420" xr:uid="{00000000-0005-0000-0000-0000F9C40000}"/>
    <cellStyle name="Normal 50 5" xfId="50421" xr:uid="{00000000-0005-0000-0000-0000FAC40000}"/>
    <cellStyle name="Normal 50 5 2" xfId="50422" xr:uid="{00000000-0005-0000-0000-0000FBC40000}"/>
    <cellStyle name="Normal 50 6" xfId="50423" xr:uid="{00000000-0005-0000-0000-0000FCC40000}"/>
    <cellStyle name="Normal 50 7" xfId="50424" xr:uid="{00000000-0005-0000-0000-0000FDC40000}"/>
    <cellStyle name="Normal 50 8" xfId="50425" xr:uid="{00000000-0005-0000-0000-0000FEC40000}"/>
    <cellStyle name="Normal 51" xfId="50426" xr:uid="{00000000-0005-0000-0000-0000FFC40000}"/>
    <cellStyle name="Normal 51 2" xfId="50427" xr:uid="{00000000-0005-0000-0000-000000C50000}"/>
    <cellStyle name="Normal 51 3" xfId="50428" xr:uid="{00000000-0005-0000-0000-000001C50000}"/>
    <cellStyle name="Normal 52" xfId="50429" xr:uid="{00000000-0005-0000-0000-000002C50000}"/>
    <cellStyle name="Normal 52 2" xfId="50430" xr:uid="{00000000-0005-0000-0000-000003C50000}"/>
    <cellStyle name="Normal 52 3" xfId="50431" xr:uid="{00000000-0005-0000-0000-000004C50000}"/>
    <cellStyle name="Normal 53" xfId="50432" xr:uid="{00000000-0005-0000-0000-000005C50000}"/>
    <cellStyle name="Normal 53 2" xfId="50433" xr:uid="{00000000-0005-0000-0000-000006C50000}"/>
    <cellStyle name="Normal 53 3" xfId="50434" xr:uid="{00000000-0005-0000-0000-000007C50000}"/>
    <cellStyle name="Normal 54" xfId="50435" xr:uid="{00000000-0005-0000-0000-000008C50000}"/>
    <cellStyle name="Normal 54 2" xfId="50436" xr:uid="{00000000-0005-0000-0000-000009C50000}"/>
    <cellStyle name="Normal 54 3" xfId="50437" xr:uid="{00000000-0005-0000-0000-00000AC50000}"/>
    <cellStyle name="Normal 55" xfId="50438" xr:uid="{00000000-0005-0000-0000-00000BC50000}"/>
    <cellStyle name="Normal 55 2" xfId="50439" xr:uid="{00000000-0005-0000-0000-00000CC50000}"/>
    <cellStyle name="Normal 55 2 2" xfId="50440" xr:uid="{00000000-0005-0000-0000-00000DC50000}"/>
    <cellStyle name="Normal 55 2 2 2" xfId="50441" xr:uid="{00000000-0005-0000-0000-00000EC50000}"/>
    <cellStyle name="Normal 55 2 2 2 2" xfId="50442" xr:uid="{00000000-0005-0000-0000-00000FC50000}"/>
    <cellStyle name="Normal 55 2 2 3" xfId="50443" xr:uid="{00000000-0005-0000-0000-000010C50000}"/>
    <cellStyle name="Normal 55 2 2 4" xfId="50444" xr:uid="{00000000-0005-0000-0000-000011C50000}"/>
    <cellStyle name="Normal 55 2 3" xfId="50445" xr:uid="{00000000-0005-0000-0000-000012C50000}"/>
    <cellStyle name="Normal 55 2 3 2" xfId="50446" xr:uid="{00000000-0005-0000-0000-000013C50000}"/>
    <cellStyle name="Normal 55 2 3 2 2" xfId="50447" xr:uid="{00000000-0005-0000-0000-000014C50000}"/>
    <cellStyle name="Normal 55 2 3 3" xfId="50448" xr:uid="{00000000-0005-0000-0000-000015C50000}"/>
    <cellStyle name="Normal 55 2 3 4" xfId="50449" xr:uid="{00000000-0005-0000-0000-000016C50000}"/>
    <cellStyle name="Normal 55 2 4" xfId="50450" xr:uid="{00000000-0005-0000-0000-000017C50000}"/>
    <cellStyle name="Normal 55 2 4 2" xfId="50451" xr:uid="{00000000-0005-0000-0000-000018C50000}"/>
    <cellStyle name="Normal 55 2 5" xfId="50452" xr:uid="{00000000-0005-0000-0000-000019C50000}"/>
    <cellStyle name="Normal 55 2 6" xfId="50453" xr:uid="{00000000-0005-0000-0000-00001AC50000}"/>
    <cellStyle name="Normal 55 3" xfId="50454" xr:uid="{00000000-0005-0000-0000-00001BC50000}"/>
    <cellStyle name="Normal 55 3 2" xfId="50455" xr:uid="{00000000-0005-0000-0000-00001CC50000}"/>
    <cellStyle name="Normal 55 3 2 2" xfId="50456" xr:uid="{00000000-0005-0000-0000-00001DC50000}"/>
    <cellStyle name="Normal 55 3 3" xfId="50457" xr:uid="{00000000-0005-0000-0000-00001EC50000}"/>
    <cellStyle name="Normal 55 3 4" xfId="50458" xr:uid="{00000000-0005-0000-0000-00001FC50000}"/>
    <cellStyle name="Normal 55 4" xfId="50459" xr:uid="{00000000-0005-0000-0000-000020C50000}"/>
    <cellStyle name="Normal 55 4 2" xfId="50460" xr:uid="{00000000-0005-0000-0000-000021C50000}"/>
    <cellStyle name="Normal 55 4 2 2" xfId="50461" xr:uid="{00000000-0005-0000-0000-000022C50000}"/>
    <cellStyle name="Normal 55 4 3" xfId="50462" xr:uid="{00000000-0005-0000-0000-000023C50000}"/>
    <cellStyle name="Normal 55 4 4" xfId="50463" xr:uid="{00000000-0005-0000-0000-000024C50000}"/>
    <cellStyle name="Normal 55 5" xfId="50464" xr:uid="{00000000-0005-0000-0000-000025C50000}"/>
    <cellStyle name="Normal 55 5 2" xfId="50465" xr:uid="{00000000-0005-0000-0000-000026C50000}"/>
    <cellStyle name="Normal 55 6" xfId="50466" xr:uid="{00000000-0005-0000-0000-000027C50000}"/>
    <cellStyle name="Normal 55 7" xfId="50467" xr:uid="{00000000-0005-0000-0000-000028C50000}"/>
    <cellStyle name="Normal 55 8" xfId="50468" xr:uid="{00000000-0005-0000-0000-000029C50000}"/>
    <cellStyle name="Normal 56" xfId="50469" xr:uid="{00000000-0005-0000-0000-00002AC50000}"/>
    <cellStyle name="Normal 56 2" xfId="50470" xr:uid="{00000000-0005-0000-0000-00002BC50000}"/>
    <cellStyle name="Normal 56 3" xfId="50471" xr:uid="{00000000-0005-0000-0000-00002CC50000}"/>
    <cellStyle name="Normal 57" xfId="50472" xr:uid="{00000000-0005-0000-0000-00002DC50000}"/>
    <cellStyle name="Normal 57 2" xfId="50473" xr:uid="{00000000-0005-0000-0000-00002EC50000}"/>
    <cellStyle name="Normal 57 3" xfId="50474" xr:uid="{00000000-0005-0000-0000-00002FC50000}"/>
    <cellStyle name="Normal 58" xfId="50475" xr:uid="{00000000-0005-0000-0000-000030C50000}"/>
    <cellStyle name="Normal 58 2" xfId="50476" xr:uid="{00000000-0005-0000-0000-000031C50000}"/>
    <cellStyle name="Normal 58 3" xfId="50477" xr:uid="{00000000-0005-0000-0000-000032C50000}"/>
    <cellStyle name="Normal 59" xfId="50478" xr:uid="{00000000-0005-0000-0000-000033C50000}"/>
    <cellStyle name="Normal 59 2" xfId="50479" xr:uid="{00000000-0005-0000-0000-000034C50000}"/>
    <cellStyle name="Normal 59 3" xfId="50480" xr:uid="{00000000-0005-0000-0000-000035C50000}"/>
    <cellStyle name="Normal 6" xfId="50481" xr:uid="{00000000-0005-0000-0000-000036C50000}"/>
    <cellStyle name="Normal 6 10" xfId="50482" xr:uid="{00000000-0005-0000-0000-000037C50000}"/>
    <cellStyle name="Normal 6 10 2" xfId="50483" xr:uid="{00000000-0005-0000-0000-000038C50000}"/>
    <cellStyle name="Normal 6 10 2 2" xfId="50484" xr:uid="{00000000-0005-0000-0000-000039C50000}"/>
    <cellStyle name="Normal 6 10 2 2 2" xfId="50485" xr:uid="{00000000-0005-0000-0000-00003AC50000}"/>
    <cellStyle name="Normal 6 10 2 2 2 2" xfId="50486" xr:uid="{00000000-0005-0000-0000-00003BC50000}"/>
    <cellStyle name="Normal 6 10 2 2 3" xfId="50487" xr:uid="{00000000-0005-0000-0000-00003CC50000}"/>
    <cellStyle name="Normal 6 10 2 2 4" xfId="50488" xr:uid="{00000000-0005-0000-0000-00003DC50000}"/>
    <cellStyle name="Normal 6 10 2 3" xfId="50489" xr:uid="{00000000-0005-0000-0000-00003EC50000}"/>
    <cellStyle name="Normal 6 10 2 3 2" xfId="50490" xr:uid="{00000000-0005-0000-0000-00003FC50000}"/>
    <cellStyle name="Normal 6 10 2 3 2 2" xfId="50491" xr:uid="{00000000-0005-0000-0000-000040C50000}"/>
    <cellStyle name="Normal 6 10 2 3 3" xfId="50492" xr:uid="{00000000-0005-0000-0000-000041C50000}"/>
    <cellStyle name="Normal 6 10 2 3 4" xfId="50493" xr:uid="{00000000-0005-0000-0000-000042C50000}"/>
    <cellStyle name="Normal 6 10 2 4" xfId="50494" xr:uid="{00000000-0005-0000-0000-000043C50000}"/>
    <cellStyle name="Normal 6 10 2 4 2" xfId="50495" xr:uid="{00000000-0005-0000-0000-000044C50000}"/>
    <cellStyle name="Normal 6 10 2 5" xfId="50496" xr:uid="{00000000-0005-0000-0000-000045C50000}"/>
    <cellStyle name="Normal 6 10 2 6" xfId="50497" xr:uid="{00000000-0005-0000-0000-000046C50000}"/>
    <cellStyle name="Normal 6 10 3" xfId="50498" xr:uid="{00000000-0005-0000-0000-000047C50000}"/>
    <cellStyle name="Normal 6 10 3 2" xfId="50499" xr:uid="{00000000-0005-0000-0000-000048C50000}"/>
    <cellStyle name="Normal 6 10 3 2 2" xfId="50500" xr:uid="{00000000-0005-0000-0000-000049C50000}"/>
    <cellStyle name="Normal 6 10 3 3" xfId="50501" xr:uid="{00000000-0005-0000-0000-00004AC50000}"/>
    <cellStyle name="Normal 6 10 3 4" xfId="50502" xr:uid="{00000000-0005-0000-0000-00004BC50000}"/>
    <cellStyle name="Normal 6 10 4" xfId="50503" xr:uid="{00000000-0005-0000-0000-00004CC50000}"/>
    <cellStyle name="Normal 6 10 4 2" xfId="50504" xr:uid="{00000000-0005-0000-0000-00004DC50000}"/>
    <cellStyle name="Normal 6 10 4 2 2" xfId="50505" xr:uid="{00000000-0005-0000-0000-00004EC50000}"/>
    <cellStyle name="Normal 6 10 4 3" xfId="50506" xr:uid="{00000000-0005-0000-0000-00004FC50000}"/>
    <cellStyle name="Normal 6 10 4 4" xfId="50507" xr:uid="{00000000-0005-0000-0000-000050C50000}"/>
    <cellStyle name="Normal 6 10 5" xfId="50508" xr:uid="{00000000-0005-0000-0000-000051C50000}"/>
    <cellStyle name="Normal 6 10 5 2" xfId="50509" xr:uid="{00000000-0005-0000-0000-000052C50000}"/>
    <cellStyle name="Normal 6 10 6" xfId="50510" xr:uid="{00000000-0005-0000-0000-000053C50000}"/>
    <cellStyle name="Normal 6 10 7" xfId="50511" xr:uid="{00000000-0005-0000-0000-000054C50000}"/>
    <cellStyle name="Normal 6 10 8" xfId="50512" xr:uid="{00000000-0005-0000-0000-000055C50000}"/>
    <cellStyle name="Normal 6 100" xfId="50513" xr:uid="{00000000-0005-0000-0000-000056C50000}"/>
    <cellStyle name="Normal 6 101" xfId="50514" xr:uid="{00000000-0005-0000-0000-000057C50000}"/>
    <cellStyle name="Normal 6 102" xfId="50515" xr:uid="{00000000-0005-0000-0000-000058C50000}"/>
    <cellStyle name="Normal 6 11" xfId="50516" xr:uid="{00000000-0005-0000-0000-000059C50000}"/>
    <cellStyle name="Normal 6 11 2" xfId="50517" xr:uid="{00000000-0005-0000-0000-00005AC50000}"/>
    <cellStyle name="Normal 6 11 2 2" xfId="50518" xr:uid="{00000000-0005-0000-0000-00005BC50000}"/>
    <cellStyle name="Normal 6 11 2 2 2" xfId="50519" xr:uid="{00000000-0005-0000-0000-00005CC50000}"/>
    <cellStyle name="Normal 6 11 2 2 2 2" xfId="50520" xr:uid="{00000000-0005-0000-0000-00005DC50000}"/>
    <cellStyle name="Normal 6 11 2 2 3" xfId="50521" xr:uid="{00000000-0005-0000-0000-00005EC50000}"/>
    <cellStyle name="Normal 6 11 2 2 4" xfId="50522" xr:uid="{00000000-0005-0000-0000-00005FC50000}"/>
    <cellStyle name="Normal 6 11 2 3" xfId="50523" xr:uid="{00000000-0005-0000-0000-000060C50000}"/>
    <cellStyle name="Normal 6 11 2 3 2" xfId="50524" xr:uid="{00000000-0005-0000-0000-000061C50000}"/>
    <cellStyle name="Normal 6 11 2 3 2 2" xfId="50525" xr:uid="{00000000-0005-0000-0000-000062C50000}"/>
    <cellStyle name="Normal 6 11 2 3 3" xfId="50526" xr:uid="{00000000-0005-0000-0000-000063C50000}"/>
    <cellStyle name="Normal 6 11 2 3 4" xfId="50527" xr:uid="{00000000-0005-0000-0000-000064C50000}"/>
    <cellStyle name="Normal 6 11 2 4" xfId="50528" xr:uid="{00000000-0005-0000-0000-000065C50000}"/>
    <cellStyle name="Normal 6 11 2 4 2" xfId="50529" xr:uid="{00000000-0005-0000-0000-000066C50000}"/>
    <cellStyle name="Normal 6 11 2 5" xfId="50530" xr:uid="{00000000-0005-0000-0000-000067C50000}"/>
    <cellStyle name="Normal 6 11 2 6" xfId="50531" xr:uid="{00000000-0005-0000-0000-000068C50000}"/>
    <cellStyle name="Normal 6 11 3" xfId="50532" xr:uid="{00000000-0005-0000-0000-000069C50000}"/>
    <cellStyle name="Normal 6 11 3 2" xfId="50533" xr:uid="{00000000-0005-0000-0000-00006AC50000}"/>
    <cellStyle name="Normal 6 11 3 2 2" xfId="50534" xr:uid="{00000000-0005-0000-0000-00006BC50000}"/>
    <cellStyle name="Normal 6 11 3 3" xfId="50535" xr:uid="{00000000-0005-0000-0000-00006CC50000}"/>
    <cellStyle name="Normal 6 11 3 4" xfId="50536" xr:uid="{00000000-0005-0000-0000-00006DC50000}"/>
    <cellStyle name="Normal 6 11 4" xfId="50537" xr:uid="{00000000-0005-0000-0000-00006EC50000}"/>
    <cellStyle name="Normal 6 11 4 2" xfId="50538" xr:uid="{00000000-0005-0000-0000-00006FC50000}"/>
    <cellStyle name="Normal 6 11 4 2 2" xfId="50539" xr:uid="{00000000-0005-0000-0000-000070C50000}"/>
    <cellStyle name="Normal 6 11 4 3" xfId="50540" xr:uid="{00000000-0005-0000-0000-000071C50000}"/>
    <cellStyle name="Normal 6 11 4 4" xfId="50541" xr:uid="{00000000-0005-0000-0000-000072C50000}"/>
    <cellStyle name="Normal 6 11 5" xfId="50542" xr:uid="{00000000-0005-0000-0000-000073C50000}"/>
    <cellStyle name="Normal 6 11 5 2" xfId="50543" xr:uid="{00000000-0005-0000-0000-000074C50000}"/>
    <cellStyle name="Normal 6 11 6" xfId="50544" xr:uid="{00000000-0005-0000-0000-000075C50000}"/>
    <cellStyle name="Normal 6 11 7" xfId="50545" xr:uid="{00000000-0005-0000-0000-000076C50000}"/>
    <cellStyle name="Normal 6 11 8" xfId="50546" xr:uid="{00000000-0005-0000-0000-000077C50000}"/>
    <cellStyle name="Normal 6 12" xfId="50547" xr:uid="{00000000-0005-0000-0000-000078C50000}"/>
    <cellStyle name="Normal 6 12 2" xfId="50548" xr:uid="{00000000-0005-0000-0000-000079C50000}"/>
    <cellStyle name="Normal 6 12 2 2" xfId="50549" xr:uid="{00000000-0005-0000-0000-00007AC50000}"/>
    <cellStyle name="Normal 6 12 2 2 2" xfId="50550" xr:uid="{00000000-0005-0000-0000-00007BC50000}"/>
    <cellStyle name="Normal 6 12 2 2 2 2" xfId="50551" xr:uid="{00000000-0005-0000-0000-00007CC50000}"/>
    <cellStyle name="Normal 6 12 2 2 3" xfId="50552" xr:uid="{00000000-0005-0000-0000-00007DC50000}"/>
    <cellStyle name="Normal 6 12 2 2 4" xfId="50553" xr:uid="{00000000-0005-0000-0000-00007EC50000}"/>
    <cellStyle name="Normal 6 12 2 3" xfId="50554" xr:uid="{00000000-0005-0000-0000-00007FC50000}"/>
    <cellStyle name="Normal 6 12 2 3 2" xfId="50555" xr:uid="{00000000-0005-0000-0000-000080C50000}"/>
    <cellStyle name="Normal 6 12 2 3 2 2" xfId="50556" xr:uid="{00000000-0005-0000-0000-000081C50000}"/>
    <cellStyle name="Normal 6 12 2 3 3" xfId="50557" xr:uid="{00000000-0005-0000-0000-000082C50000}"/>
    <cellStyle name="Normal 6 12 2 3 4" xfId="50558" xr:uid="{00000000-0005-0000-0000-000083C50000}"/>
    <cellStyle name="Normal 6 12 2 4" xfId="50559" xr:uid="{00000000-0005-0000-0000-000084C50000}"/>
    <cellStyle name="Normal 6 12 2 4 2" xfId="50560" xr:uid="{00000000-0005-0000-0000-000085C50000}"/>
    <cellStyle name="Normal 6 12 2 5" xfId="50561" xr:uid="{00000000-0005-0000-0000-000086C50000}"/>
    <cellStyle name="Normal 6 12 2 6" xfId="50562" xr:uid="{00000000-0005-0000-0000-000087C50000}"/>
    <cellStyle name="Normal 6 12 3" xfId="50563" xr:uid="{00000000-0005-0000-0000-000088C50000}"/>
    <cellStyle name="Normal 6 12 3 2" xfId="50564" xr:uid="{00000000-0005-0000-0000-000089C50000}"/>
    <cellStyle name="Normal 6 12 3 2 2" xfId="50565" xr:uid="{00000000-0005-0000-0000-00008AC50000}"/>
    <cellStyle name="Normal 6 12 3 3" xfId="50566" xr:uid="{00000000-0005-0000-0000-00008BC50000}"/>
    <cellStyle name="Normal 6 12 3 4" xfId="50567" xr:uid="{00000000-0005-0000-0000-00008CC50000}"/>
    <cellStyle name="Normal 6 12 4" xfId="50568" xr:uid="{00000000-0005-0000-0000-00008DC50000}"/>
    <cellStyle name="Normal 6 12 4 2" xfId="50569" xr:uid="{00000000-0005-0000-0000-00008EC50000}"/>
    <cellStyle name="Normal 6 12 4 2 2" xfId="50570" xr:uid="{00000000-0005-0000-0000-00008FC50000}"/>
    <cellStyle name="Normal 6 12 4 3" xfId="50571" xr:uid="{00000000-0005-0000-0000-000090C50000}"/>
    <cellStyle name="Normal 6 12 4 4" xfId="50572" xr:uid="{00000000-0005-0000-0000-000091C50000}"/>
    <cellStyle name="Normal 6 12 5" xfId="50573" xr:uid="{00000000-0005-0000-0000-000092C50000}"/>
    <cellStyle name="Normal 6 12 5 2" xfId="50574" xr:uid="{00000000-0005-0000-0000-000093C50000}"/>
    <cellStyle name="Normal 6 12 6" xfId="50575" xr:uid="{00000000-0005-0000-0000-000094C50000}"/>
    <cellStyle name="Normal 6 12 7" xfId="50576" xr:uid="{00000000-0005-0000-0000-000095C50000}"/>
    <cellStyle name="Normal 6 12 8" xfId="50577" xr:uid="{00000000-0005-0000-0000-000096C50000}"/>
    <cellStyle name="Normal 6 13" xfId="50578" xr:uid="{00000000-0005-0000-0000-000097C50000}"/>
    <cellStyle name="Normal 6 13 2" xfId="50579" xr:uid="{00000000-0005-0000-0000-000098C50000}"/>
    <cellStyle name="Normal 6 13 2 2" xfId="50580" xr:uid="{00000000-0005-0000-0000-000099C50000}"/>
    <cellStyle name="Normal 6 13 2 2 2" xfId="50581" xr:uid="{00000000-0005-0000-0000-00009AC50000}"/>
    <cellStyle name="Normal 6 13 2 2 2 2" xfId="50582" xr:uid="{00000000-0005-0000-0000-00009BC50000}"/>
    <cellStyle name="Normal 6 13 2 2 3" xfId="50583" xr:uid="{00000000-0005-0000-0000-00009CC50000}"/>
    <cellStyle name="Normal 6 13 2 2 4" xfId="50584" xr:uid="{00000000-0005-0000-0000-00009DC50000}"/>
    <cellStyle name="Normal 6 13 2 3" xfId="50585" xr:uid="{00000000-0005-0000-0000-00009EC50000}"/>
    <cellStyle name="Normal 6 13 2 3 2" xfId="50586" xr:uid="{00000000-0005-0000-0000-00009FC50000}"/>
    <cellStyle name="Normal 6 13 2 3 2 2" xfId="50587" xr:uid="{00000000-0005-0000-0000-0000A0C50000}"/>
    <cellStyle name="Normal 6 13 2 3 3" xfId="50588" xr:uid="{00000000-0005-0000-0000-0000A1C50000}"/>
    <cellStyle name="Normal 6 13 2 3 4" xfId="50589" xr:uid="{00000000-0005-0000-0000-0000A2C50000}"/>
    <cellStyle name="Normal 6 13 2 4" xfId="50590" xr:uid="{00000000-0005-0000-0000-0000A3C50000}"/>
    <cellStyle name="Normal 6 13 2 4 2" xfId="50591" xr:uid="{00000000-0005-0000-0000-0000A4C50000}"/>
    <cellStyle name="Normal 6 13 2 5" xfId="50592" xr:uid="{00000000-0005-0000-0000-0000A5C50000}"/>
    <cellStyle name="Normal 6 13 2 6" xfId="50593" xr:uid="{00000000-0005-0000-0000-0000A6C50000}"/>
    <cellStyle name="Normal 6 13 3" xfId="50594" xr:uid="{00000000-0005-0000-0000-0000A7C50000}"/>
    <cellStyle name="Normal 6 13 3 2" xfId="50595" xr:uid="{00000000-0005-0000-0000-0000A8C50000}"/>
    <cellStyle name="Normal 6 13 3 2 2" xfId="50596" xr:uid="{00000000-0005-0000-0000-0000A9C50000}"/>
    <cellStyle name="Normal 6 13 3 3" xfId="50597" xr:uid="{00000000-0005-0000-0000-0000AAC50000}"/>
    <cellStyle name="Normal 6 13 3 4" xfId="50598" xr:uid="{00000000-0005-0000-0000-0000ABC50000}"/>
    <cellStyle name="Normal 6 13 4" xfId="50599" xr:uid="{00000000-0005-0000-0000-0000ACC50000}"/>
    <cellStyle name="Normal 6 13 4 2" xfId="50600" xr:uid="{00000000-0005-0000-0000-0000ADC50000}"/>
    <cellStyle name="Normal 6 13 4 2 2" xfId="50601" xr:uid="{00000000-0005-0000-0000-0000AEC50000}"/>
    <cellStyle name="Normal 6 13 4 3" xfId="50602" xr:uid="{00000000-0005-0000-0000-0000AFC50000}"/>
    <cellStyle name="Normal 6 13 4 4" xfId="50603" xr:uid="{00000000-0005-0000-0000-0000B0C50000}"/>
    <cellStyle name="Normal 6 13 5" xfId="50604" xr:uid="{00000000-0005-0000-0000-0000B1C50000}"/>
    <cellStyle name="Normal 6 13 5 2" xfId="50605" xr:uid="{00000000-0005-0000-0000-0000B2C50000}"/>
    <cellStyle name="Normal 6 13 6" xfId="50606" xr:uid="{00000000-0005-0000-0000-0000B3C50000}"/>
    <cellStyle name="Normal 6 13 7" xfId="50607" xr:uid="{00000000-0005-0000-0000-0000B4C50000}"/>
    <cellStyle name="Normal 6 13 8" xfId="50608" xr:uid="{00000000-0005-0000-0000-0000B5C50000}"/>
    <cellStyle name="Normal 6 14" xfId="50609" xr:uid="{00000000-0005-0000-0000-0000B6C50000}"/>
    <cellStyle name="Normal 6 14 2" xfId="50610" xr:uid="{00000000-0005-0000-0000-0000B7C50000}"/>
    <cellStyle name="Normal 6 14 2 2" xfId="50611" xr:uid="{00000000-0005-0000-0000-0000B8C50000}"/>
    <cellStyle name="Normal 6 14 2 2 2" xfId="50612" xr:uid="{00000000-0005-0000-0000-0000B9C50000}"/>
    <cellStyle name="Normal 6 14 2 2 2 2" xfId="50613" xr:uid="{00000000-0005-0000-0000-0000BAC50000}"/>
    <cellStyle name="Normal 6 14 2 2 3" xfId="50614" xr:uid="{00000000-0005-0000-0000-0000BBC50000}"/>
    <cellStyle name="Normal 6 14 2 2 4" xfId="50615" xr:uid="{00000000-0005-0000-0000-0000BCC50000}"/>
    <cellStyle name="Normal 6 14 2 3" xfId="50616" xr:uid="{00000000-0005-0000-0000-0000BDC50000}"/>
    <cellStyle name="Normal 6 14 2 3 2" xfId="50617" xr:uid="{00000000-0005-0000-0000-0000BEC50000}"/>
    <cellStyle name="Normal 6 14 2 3 2 2" xfId="50618" xr:uid="{00000000-0005-0000-0000-0000BFC50000}"/>
    <cellStyle name="Normal 6 14 2 3 3" xfId="50619" xr:uid="{00000000-0005-0000-0000-0000C0C50000}"/>
    <cellStyle name="Normal 6 14 2 3 4" xfId="50620" xr:uid="{00000000-0005-0000-0000-0000C1C50000}"/>
    <cellStyle name="Normal 6 14 2 4" xfId="50621" xr:uid="{00000000-0005-0000-0000-0000C2C50000}"/>
    <cellStyle name="Normal 6 14 2 4 2" xfId="50622" xr:uid="{00000000-0005-0000-0000-0000C3C50000}"/>
    <cellStyle name="Normal 6 14 2 5" xfId="50623" xr:uid="{00000000-0005-0000-0000-0000C4C50000}"/>
    <cellStyle name="Normal 6 14 2 6" xfId="50624" xr:uid="{00000000-0005-0000-0000-0000C5C50000}"/>
    <cellStyle name="Normal 6 14 3" xfId="50625" xr:uid="{00000000-0005-0000-0000-0000C6C50000}"/>
    <cellStyle name="Normal 6 14 3 2" xfId="50626" xr:uid="{00000000-0005-0000-0000-0000C7C50000}"/>
    <cellStyle name="Normal 6 14 3 2 2" xfId="50627" xr:uid="{00000000-0005-0000-0000-0000C8C50000}"/>
    <cellStyle name="Normal 6 14 3 3" xfId="50628" xr:uid="{00000000-0005-0000-0000-0000C9C50000}"/>
    <cellStyle name="Normal 6 14 3 4" xfId="50629" xr:uid="{00000000-0005-0000-0000-0000CAC50000}"/>
    <cellStyle name="Normal 6 14 4" xfId="50630" xr:uid="{00000000-0005-0000-0000-0000CBC50000}"/>
    <cellStyle name="Normal 6 14 4 2" xfId="50631" xr:uid="{00000000-0005-0000-0000-0000CCC50000}"/>
    <cellStyle name="Normal 6 14 4 2 2" xfId="50632" xr:uid="{00000000-0005-0000-0000-0000CDC50000}"/>
    <cellStyle name="Normal 6 14 4 3" xfId="50633" xr:uid="{00000000-0005-0000-0000-0000CEC50000}"/>
    <cellStyle name="Normal 6 14 4 4" xfId="50634" xr:uid="{00000000-0005-0000-0000-0000CFC50000}"/>
    <cellStyle name="Normal 6 14 5" xfId="50635" xr:uid="{00000000-0005-0000-0000-0000D0C50000}"/>
    <cellStyle name="Normal 6 14 5 2" xfId="50636" xr:uid="{00000000-0005-0000-0000-0000D1C50000}"/>
    <cellStyle name="Normal 6 14 6" xfId="50637" xr:uid="{00000000-0005-0000-0000-0000D2C50000}"/>
    <cellStyle name="Normal 6 14 7" xfId="50638" xr:uid="{00000000-0005-0000-0000-0000D3C50000}"/>
    <cellStyle name="Normal 6 14 8" xfId="50639" xr:uid="{00000000-0005-0000-0000-0000D4C50000}"/>
    <cellStyle name="Normal 6 15" xfId="50640" xr:uid="{00000000-0005-0000-0000-0000D5C50000}"/>
    <cellStyle name="Normal 6 15 2" xfId="50641" xr:uid="{00000000-0005-0000-0000-0000D6C50000}"/>
    <cellStyle name="Normal 6 15 2 2" xfId="50642" xr:uid="{00000000-0005-0000-0000-0000D7C50000}"/>
    <cellStyle name="Normal 6 15 2 2 2" xfId="50643" xr:uid="{00000000-0005-0000-0000-0000D8C50000}"/>
    <cellStyle name="Normal 6 15 2 2 2 2" xfId="50644" xr:uid="{00000000-0005-0000-0000-0000D9C50000}"/>
    <cellStyle name="Normal 6 15 2 2 3" xfId="50645" xr:uid="{00000000-0005-0000-0000-0000DAC50000}"/>
    <cellStyle name="Normal 6 15 2 2 4" xfId="50646" xr:uid="{00000000-0005-0000-0000-0000DBC50000}"/>
    <cellStyle name="Normal 6 15 2 3" xfId="50647" xr:uid="{00000000-0005-0000-0000-0000DCC50000}"/>
    <cellStyle name="Normal 6 15 2 3 2" xfId="50648" xr:uid="{00000000-0005-0000-0000-0000DDC50000}"/>
    <cellStyle name="Normal 6 15 2 3 2 2" xfId="50649" xr:uid="{00000000-0005-0000-0000-0000DEC50000}"/>
    <cellStyle name="Normal 6 15 2 3 3" xfId="50650" xr:uid="{00000000-0005-0000-0000-0000DFC50000}"/>
    <cellStyle name="Normal 6 15 2 3 4" xfId="50651" xr:uid="{00000000-0005-0000-0000-0000E0C50000}"/>
    <cellStyle name="Normal 6 15 2 4" xfId="50652" xr:uid="{00000000-0005-0000-0000-0000E1C50000}"/>
    <cellStyle name="Normal 6 15 2 4 2" xfId="50653" xr:uid="{00000000-0005-0000-0000-0000E2C50000}"/>
    <cellStyle name="Normal 6 15 2 5" xfId="50654" xr:uid="{00000000-0005-0000-0000-0000E3C50000}"/>
    <cellStyle name="Normal 6 15 2 6" xfId="50655" xr:uid="{00000000-0005-0000-0000-0000E4C50000}"/>
    <cellStyle name="Normal 6 15 3" xfId="50656" xr:uid="{00000000-0005-0000-0000-0000E5C50000}"/>
    <cellStyle name="Normal 6 15 3 2" xfId="50657" xr:uid="{00000000-0005-0000-0000-0000E6C50000}"/>
    <cellStyle name="Normal 6 15 3 2 2" xfId="50658" xr:uid="{00000000-0005-0000-0000-0000E7C50000}"/>
    <cellStyle name="Normal 6 15 3 3" xfId="50659" xr:uid="{00000000-0005-0000-0000-0000E8C50000}"/>
    <cellStyle name="Normal 6 15 3 4" xfId="50660" xr:uid="{00000000-0005-0000-0000-0000E9C50000}"/>
    <cellStyle name="Normal 6 15 4" xfId="50661" xr:uid="{00000000-0005-0000-0000-0000EAC50000}"/>
    <cellStyle name="Normal 6 15 4 2" xfId="50662" xr:uid="{00000000-0005-0000-0000-0000EBC50000}"/>
    <cellStyle name="Normal 6 15 4 2 2" xfId="50663" xr:uid="{00000000-0005-0000-0000-0000ECC50000}"/>
    <cellStyle name="Normal 6 15 4 3" xfId="50664" xr:uid="{00000000-0005-0000-0000-0000EDC50000}"/>
    <cellStyle name="Normal 6 15 4 4" xfId="50665" xr:uid="{00000000-0005-0000-0000-0000EEC50000}"/>
    <cellStyle name="Normal 6 15 5" xfId="50666" xr:uid="{00000000-0005-0000-0000-0000EFC50000}"/>
    <cellStyle name="Normal 6 15 5 2" xfId="50667" xr:uid="{00000000-0005-0000-0000-0000F0C50000}"/>
    <cellStyle name="Normal 6 15 6" xfId="50668" xr:uid="{00000000-0005-0000-0000-0000F1C50000}"/>
    <cellStyle name="Normal 6 15 7" xfId="50669" xr:uid="{00000000-0005-0000-0000-0000F2C50000}"/>
    <cellStyle name="Normal 6 16" xfId="50670" xr:uid="{00000000-0005-0000-0000-0000F3C50000}"/>
    <cellStyle name="Normal 6 17" xfId="50671" xr:uid="{00000000-0005-0000-0000-0000F4C50000}"/>
    <cellStyle name="Normal 6 17 2" xfId="50672" xr:uid="{00000000-0005-0000-0000-0000F5C50000}"/>
    <cellStyle name="Normal 6 17 2 2" xfId="50673" xr:uid="{00000000-0005-0000-0000-0000F6C50000}"/>
    <cellStyle name="Normal 6 17 2 2 2" xfId="50674" xr:uid="{00000000-0005-0000-0000-0000F7C50000}"/>
    <cellStyle name="Normal 6 17 2 2 2 2" xfId="50675" xr:uid="{00000000-0005-0000-0000-0000F8C50000}"/>
    <cellStyle name="Normal 6 17 2 2 3" xfId="50676" xr:uid="{00000000-0005-0000-0000-0000F9C50000}"/>
    <cellStyle name="Normal 6 17 2 2 4" xfId="50677" xr:uid="{00000000-0005-0000-0000-0000FAC50000}"/>
    <cellStyle name="Normal 6 17 2 3" xfId="50678" xr:uid="{00000000-0005-0000-0000-0000FBC50000}"/>
    <cellStyle name="Normal 6 17 2 3 2" xfId="50679" xr:uid="{00000000-0005-0000-0000-0000FCC50000}"/>
    <cellStyle name="Normal 6 17 2 3 2 2" xfId="50680" xr:uid="{00000000-0005-0000-0000-0000FDC50000}"/>
    <cellStyle name="Normal 6 17 2 3 3" xfId="50681" xr:uid="{00000000-0005-0000-0000-0000FEC50000}"/>
    <cellStyle name="Normal 6 17 2 3 4" xfId="50682" xr:uid="{00000000-0005-0000-0000-0000FFC50000}"/>
    <cellStyle name="Normal 6 17 2 4" xfId="50683" xr:uid="{00000000-0005-0000-0000-000000C60000}"/>
    <cellStyle name="Normal 6 17 2 4 2" xfId="50684" xr:uid="{00000000-0005-0000-0000-000001C60000}"/>
    <cellStyle name="Normal 6 17 2 5" xfId="50685" xr:uid="{00000000-0005-0000-0000-000002C60000}"/>
    <cellStyle name="Normal 6 17 2 6" xfId="50686" xr:uid="{00000000-0005-0000-0000-000003C60000}"/>
    <cellStyle name="Normal 6 17 3" xfId="50687" xr:uid="{00000000-0005-0000-0000-000004C60000}"/>
    <cellStyle name="Normal 6 17 3 2" xfId="50688" xr:uid="{00000000-0005-0000-0000-000005C60000}"/>
    <cellStyle name="Normal 6 17 3 2 2" xfId="50689" xr:uid="{00000000-0005-0000-0000-000006C60000}"/>
    <cellStyle name="Normal 6 17 3 3" xfId="50690" xr:uid="{00000000-0005-0000-0000-000007C60000}"/>
    <cellStyle name="Normal 6 17 3 4" xfId="50691" xr:uid="{00000000-0005-0000-0000-000008C60000}"/>
    <cellStyle name="Normal 6 17 4" xfId="50692" xr:uid="{00000000-0005-0000-0000-000009C60000}"/>
    <cellStyle name="Normal 6 17 4 2" xfId="50693" xr:uid="{00000000-0005-0000-0000-00000AC60000}"/>
    <cellStyle name="Normal 6 17 4 2 2" xfId="50694" xr:uid="{00000000-0005-0000-0000-00000BC60000}"/>
    <cellStyle name="Normal 6 17 4 3" xfId="50695" xr:uid="{00000000-0005-0000-0000-00000CC60000}"/>
    <cellStyle name="Normal 6 17 4 4" xfId="50696" xr:uid="{00000000-0005-0000-0000-00000DC60000}"/>
    <cellStyle name="Normal 6 17 5" xfId="50697" xr:uid="{00000000-0005-0000-0000-00000EC60000}"/>
    <cellStyle name="Normal 6 17 5 2" xfId="50698" xr:uid="{00000000-0005-0000-0000-00000FC60000}"/>
    <cellStyle name="Normal 6 17 6" xfId="50699" xr:uid="{00000000-0005-0000-0000-000010C60000}"/>
    <cellStyle name="Normal 6 17 7" xfId="50700" xr:uid="{00000000-0005-0000-0000-000011C60000}"/>
    <cellStyle name="Normal 6 18" xfId="50701" xr:uid="{00000000-0005-0000-0000-000012C60000}"/>
    <cellStyle name="Normal 6 18 2" xfId="50702" xr:uid="{00000000-0005-0000-0000-000013C60000}"/>
    <cellStyle name="Normal 6 18 2 2" xfId="50703" xr:uid="{00000000-0005-0000-0000-000014C60000}"/>
    <cellStyle name="Normal 6 18 2 2 2" xfId="50704" xr:uid="{00000000-0005-0000-0000-000015C60000}"/>
    <cellStyle name="Normal 6 18 2 2 2 2" xfId="50705" xr:uid="{00000000-0005-0000-0000-000016C60000}"/>
    <cellStyle name="Normal 6 18 2 2 3" xfId="50706" xr:uid="{00000000-0005-0000-0000-000017C60000}"/>
    <cellStyle name="Normal 6 18 2 2 4" xfId="50707" xr:uid="{00000000-0005-0000-0000-000018C60000}"/>
    <cellStyle name="Normal 6 18 2 3" xfId="50708" xr:uid="{00000000-0005-0000-0000-000019C60000}"/>
    <cellStyle name="Normal 6 18 2 3 2" xfId="50709" xr:uid="{00000000-0005-0000-0000-00001AC60000}"/>
    <cellStyle name="Normal 6 18 2 3 2 2" xfId="50710" xr:uid="{00000000-0005-0000-0000-00001BC60000}"/>
    <cellStyle name="Normal 6 18 2 3 3" xfId="50711" xr:uid="{00000000-0005-0000-0000-00001CC60000}"/>
    <cellStyle name="Normal 6 18 2 3 4" xfId="50712" xr:uid="{00000000-0005-0000-0000-00001DC60000}"/>
    <cellStyle name="Normal 6 18 2 4" xfId="50713" xr:uid="{00000000-0005-0000-0000-00001EC60000}"/>
    <cellStyle name="Normal 6 18 2 4 2" xfId="50714" xr:uid="{00000000-0005-0000-0000-00001FC60000}"/>
    <cellStyle name="Normal 6 18 2 5" xfId="50715" xr:uid="{00000000-0005-0000-0000-000020C60000}"/>
    <cellStyle name="Normal 6 18 2 6" xfId="50716" xr:uid="{00000000-0005-0000-0000-000021C60000}"/>
    <cellStyle name="Normal 6 18 3" xfId="50717" xr:uid="{00000000-0005-0000-0000-000022C60000}"/>
    <cellStyle name="Normal 6 18 3 2" xfId="50718" xr:uid="{00000000-0005-0000-0000-000023C60000}"/>
    <cellStyle name="Normal 6 18 3 2 2" xfId="50719" xr:uid="{00000000-0005-0000-0000-000024C60000}"/>
    <cellStyle name="Normal 6 18 3 3" xfId="50720" xr:uid="{00000000-0005-0000-0000-000025C60000}"/>
    <cellStyle name="Normal 6 18 3 4" xfId="50721" xr:uid="{00000000-0005-0000-0000-000026C60000}"/>
    <cellStyle name="Normal 6 18 4" xfId="50722" xr:uid="{00000000-0005-0000-0000-000027C60000}"/>
    <cellStyle name="Normal 6 18 4 2" xfId="50723" xr:uid="{00000000-0005-0000-0000-000028C60000}"/>
    <cellStyle name="Normal 6 18 4 2 2" xfId="50724" xr:uid="{00000000-0005-0000-0000-000029C60000}"/>
    <cellStyle name="Normal 6 18 4 3" xfId="50725" xr:uid="{00000000-0005-0000-0000-00002AC60000}"/>
    <cellStyle name="Normal 6 18 4 4" xfId="50726" xr:uid="{00000000-0005-0000-0000-00002BC60000}"/>
    <cellStyle name="Normal 6 18 5" xfId="50727" xr:uid="{00000000-0005-0000-0000-00002CC60000}"/>
    <cellStyle name="Normal 6 18 5 2" xfId="50728" xr:uid="{00000000-0005-0000-0000-00002DC60000}"/>
    <cellStyle name="Normal 6 18 6" xfId="50729" xr:uid="{00000000-0005-0000-0000-00002EC60000}"/>
    <cellStyle name="Normal 6 18 7" xfId="50730" xr:uid="{00000000-0005-0000-0000-00002FC60000}"/>
    <cellStyle name="Normal 6 19" xfId="50731" xr:uid="{00000000-0005-0000-0000-000030C60000}"/>
    <cellStyle name="Normal 6 19 2" xfId="50732" xr:uid="{00000000-0005-0000-0000-000031C60000}"/>
    <cellStyle name="Normal 6 19 2 2" xfId="50733" xr:uid="{00000000-0005-0000-0000-000032C60000}"/>
    <cellStyle name="Normal 6 19 2 2 2" xfId="50734" xr:uid="{00000000-0005-0000-0000-000033C60000}"/>
    <cellStyle name="Normal 6 19 2 2 2 2" xfId="50735" xr:uid="{00000000-0005-0000-0000-000034C60000}"/>
    <cellStyle name="Normal 6 19 2 2 3" xfId="50736" xr:uid="{00000000-0005-0000-0000-000035C60000}"/>
    <cellStyle name="Normal 6 19 2 2 4" xfId="50737" xr:uid="{00000000-0005-0000-0000-000036C60000}"/>
    <cellStyle name="Normal 6 19 2 3" xfId="50738" xr:uid="{00000000-0005-0000-0000-000037C60000}"/>
    <cellStyle name="Normal 6 19 2 3 2" xfId="50739" xr:uid="{00000000-0005-0000-0000-000038C60000}"/>
    <cellStyle name="Normal 6 19 2 3 2 2" xfId="50740" xr:uid="{00000000-0005-0000-0000-000039C60000}"/>
    <cellStyle name="Normal 6 19 2 3 3" xfId="50741" xr:uid="{00000000-0005-0000-0000-00003AC60000}"/>
    <cellStyle name="Normal 6 19 2 3 4" xfId="50742" xr:uid="{00000000-0005-0000-0000-00003BC60000}"/>
    <cellStyle name="Normal 6 19 2 4" xfId="50743" xr:uid="{00000000-0005-0000-0000-00003CC60000}"/>
    <cellStyle name="Normal 6 19 2 4 2" xfId="50744" xr:uid="{00000000-0005-0000-0000-00003DC60000}"/>
    <cellStyle name="Normal 6 19 2 5" xfId="50745" xr:uid="{00000000-0005-0000-0000-00003EC60000}"/>
    <cellStyle name="Normal 6 19 2 6" xfId="50746" xr:uid="{00000000-0005-0000-0000-00003FC60000}"/>
    <cellStyle name="Normal 6 19 3" xfId="50747" xr:uid="{00000000-0005-0000-0000-000040C60000}"/>
    <cellStyle name="Normal 6 19 3 2" xfId="50748" xr:uid="{00000000-0005-0000-0000-000041C60000}"/>
    <cellStyle name="Normal 6 19 3 2 2" xfId="50749" xr:uid="{00000000-0005-0000-0000-000042C60000}"/>
    <cellStyle name="Normal 6 19 3 3" xfId="50750" xr:uid="{00000000-0005-0000-0000-000043C60000}"/>
    <cellStyle name="Normal 6 19 3 4" xfId="50751" xr:uid="{00000000-0005-0000-0000-000044C60000}"/>
    <cellStyle name="Normal 6 19 4" xfId="50752" xr:uid="{00000000-0005-0000-0000-000045C60000}"/>
    <cellStyle name="Normal 6 19 4 2" xfId="50753" xr:uid="{00000000-0005-0000-0000-000046C60000}"/>
    <cellStyle name="Normal 6 19 4 2 2" xfId="50754" xr:uid="{00000000-0005-0000-0000-000047C60000}"/>
    <cellStyle name="Normal 6 19 4 3" xfId="50755" xr:uid="{00000000-0005-0000-0000-000048C60000}"/>
    <cellStyle name="Normal 6 19 4 4" xfId="50756" xr:uid="{00000000-0005-0000-0000-000049C60000}"/>
    <cellStyle name="Normal 6 19 5" xfId="50757" xr:uid="{00000000-0005-0000-0000-00004AC60000}"/>
    <cellStyle name="Normal 6 19 5 2" xfId="50758" xr:uid="{00000000-0005-0000-0000-00004BC60000}"/>
    <cellStyle name="Normal 6 19 6" xfId="50759" xr:uid="{00000000-0005-0000-0000-00004CC60000}"/>
    <cellStyle name="Normal 6 19 7" xfId="50760" xr:uid="{00000000-0005-0000-0000-00004DC60000}"/>
    <cellStyle name="Normal 6 2" xfId="50761" xr:uid="{00000000-0005-0000-0000-00004EC60000}"/>
    <cellStyle name="Normal 6 2 10" xfId="50762" xr:uid="{00000000-0005-0000-0000-00004FC60000}"/>
    <cellStyle name="Normal 6 2 10 2" xfId="50763" xr:uid="{00000000-0005-0000-0000-000050C60000}"/>
    <cellStyle name="Normal 6 2 10 2 2" xfId="50764" xr:uid="{00000000-0005-0000-0000-000051C60000}"/>
    <cellStyle name="Normal 6 2 10 3" xfId="50765" xr:uid="{00000000-0005-0000-0000-000052C60000}"/>
    <cellStyle name="Normal 6 2 10 4" xfId="50766" xr:uid="{00000000-0005-0000-0000-000053C60000}"/>
    <cellStyle name="Normal 6 2 11" xfId="50767" xr:uid="{00000000-0005-0000-0000-000054C60000}"/>
    <cellStyle name="Normal 6 2 11 2" xfId="50768" xr:uid="{00000000-0005-0000-0000-000055C60000}"/>
    <cellStyle name="Normal 6 2 12" xfId="50769" xr:uid="{00000000-0005-0000-0000-000056C60000}"/>
    <cellStyle name="Normal 6 2 13" xfId="50770" xr:uid="{00000000-0005-0000-0000-000057C60000}"/>
    <cellStyle name="Normal 6 2 14" xfId="50771" xr:uid="{00000000-0005-0000-0000-000058C60000}"/>
    <cellStyle name="Normal 6 2 15" xfId="50772" xr:uid="{00000000-0005-0000-0000-000059C60000}"/>
    <cellStyle name="Normal 6 2 16" xfId="50773" xr:uid="{00000000-0005-0000-0000-00005AC60000}"/>
    <cellStyle name="Normal 6 2 2" xfId="50774" xr:uid="{00000000-0005-0000-0000-00005BC60000}"/>
    <cellStyle name="Normal 6 2 2 10" xfId="50775" xr:uid="{00000000-0005-0000-0000-00005CC60000}"/>
    <cellStyle name="Normal 6 2 2 10 2" xfId="50776" xr:uid="{00000000-0005-0000-0000-00005DC60000}"/>
    <cellStyle name="Normal 6 2 2 11" xfId="50777" xr:uid="{00000000-0005-0000-0000-00005EC60000}"/>
    <cellStyle name="Normal 6 2 2 12" xfId="50778" xr:uid="{00000000-0005-0000-0000-00005FC60000}"/>
    <cellStyle name="Normal 6 2 2 13" xfId="50779" xr:uid="{00000000-0005-0000-0000-000060C60000}"/>
    <cellStyle name="Normal 6 2 2 2" xfId="50780" xr:uid="{00000000-0005-0000-0000-000061C60000}"/>
    <cellStyle name="Normal 6 2 2 2 2" xfId="50781" xr:uid="{00000000-0005-0000-0000-000062C60000}"/>
    <cellStyle name="Normal 6 2 2 2 2 2" xfId="50782" xr:uid="{00000000-0005-0000-0000-000063C60000}"/>
    <cellStyle name="Normal 6 2 2 2 2 2 2" xfId="50783" xr:uid="{00000000-0005-0000-0000-000064C60000}"/>
    <cellStyle name="Normal 6 2 2 2 2 2 2 2" xfId="50784" xr:uid="{00000000-0005-0000-0000-000065C60000}"/>
    <cellStyle name="Normal 6 2 2 2 2 2 3" xfId="50785" xr:uid="{00000000-0005-0000-0000-000066C60000}"/>
    <cellStyle name="Normal 6 2 2 2 2 2 4" xfId="50786" xr:uid="{00000000-0005-0000-0000-000067C60000}"/>
    <cellStyle name="Normal 6 2 2 2 2 3" xfId="50787" xr:uid="{00000000-0005-0000-0000-000068C60000}"/>
    <cellStyle name="Normal 6 2 2 2 2 3 2" xfId="50788" xr:uid="{00000000-0005-0000-0000-000069C60000}"/>
    <cellStyle name="Normal 6 2 2 2 2 3 2 2" xfId="50789" xr:uid="{00000000-0005-0000-0000-00006AC60000}"/>
    <cellStyle name="Normal 6 2 2 2 2 3 3" xfId="50790" xr:uid="{00000000-0005-0000-0000-00006BC60000}"/>
    <cellStyle name="Normal 6 2 2 2 2 3 4" xfId="50791" xr:uid="{00000000-0005-0000-0000-00006CC60000}"/>
    <cellStyle name="Normal 6 2 2 2 2 4" xfId="50792" xr:uid="{00000000-0005-0000-0000-00006DC60000}"/>
    <cellStyle name="Normal 6 2 2 2 2 4 2" xfId="50793" xr:uid="{00000000-0005-0000-0000-00006EC60000}"/>
    <cellStyle name="Normal 6 2 2 2 2 5" xfId="50794" xr:uid="{00000000-0005-0000-0000-00006FC60000}"/>
    <cellStyle name="Normal 6 2 2 2 2 6" xfId="50795" xr:uid="{00000000-0005-0000-0000-000070C60000}"/>
    <cellStyle name="Normal 6 2 2 2 3" xfId="50796" xr:uid="{00000000-0005-0000-0000-000071C60000}"/>
    <cellStyle name="Normal 6 2 2 2 3 2" xfId="50797" xr:uid="{00000000-0005-0000-0000-000072C60000}"/>
    <cellStyle name="Normal 6 2 2 2 3 2 2" xfId="50798" xr:uid="{00000000-0005-0000-0000-000073C60000}"/>
    <cellStyle name="Normal 6 2 2 2 3 2 2 2" xfId="50799" xr:uid="{00000000-0005-0000-0000-000074C60000}"/>
    <cellStyle name="Normal 6 2 2 2 3 2 3" xfId="50800" xr:uid="{00000000-0005-0000-0000-000075C60000}"/>
    <cellStyle name="Normal 6 2 2 2 3 2 4" xfId="50801" xr:uid="{00000000-0005-0000-0000-000076C60000}"/>
    <cellStyle name="Normal 6 2 2 2 3 3" xfId="50802" xr:uid="{00000000-0005-0000-0000-000077C60000}"/>
    <cellStyle name="Normal 6 2 2 2 3 3 2" xfId="50803" xr:uid="{00000000-0005-0000-0000-000078C60000}"/>
    <cellStyle name="Normal 6 2 2 2 3 3 2 2" xfId="50804" xr:uid="{00000000-0005-0000-0000-000079C60000}"/>
    <cellStyle name="Normal 6 2 2 2 3 3 3" xfId="50805" xr:uid="{00000000-0005-0000-0000-00007AC60000}"/>
    <cellStyle name="Normal 6 2 2 2 3 3 4" xfId="50806" xr:uid="{00000000-0005-0000-0000-00007BC60000}"/>
    <cellStyle name="Normal 6 2 2 2 3 4" xfId="50807" xr:uid="{00000000-0005-0000-0000-00007CC60000}"/>
    <cellStyle name="Normal 6 2 2 2 3 4 2" xfId="50808" xr:uid="{00000000-0005-0000-0000-00007DC60000}"/>
    <cellStyle name="Normal 6 2 2 2 3 5" xfId="50809" xr:uid="{00000000-0005-0000-0000-00007EC60000}"/>
    <cellStyle name="Normal 6 2 2 2 3 6" xfId="50810" xr:uid="{00000000-0005-0000-0000-00007FC60000}"/>
    <cellStyle name="Normal 6 2 2 2 4" xfId="50811" xr:uid="{00000000-0005-0000-0000-000080C60000}"/>
    <cellStyle name="Normal 6 2 2 2 4 2" xfId="50812" xr:uid="{00000000-0005-0000-0000-000081C60000}"/>
    <cellStyle name="Normal 6 2 2 2 4 2 2" xfId="50813" xr:uid="{00000000-0005-0000-0000-000082C60000}"/>
    <cellStyle name="Normal 6 2 2 2 4 3" xfId="50814" xr:uid="{00000000-0005-0000-0000-000083C60000}"/>
    <cellStyle name="Normal 6 2 2 2 4 4" xfId="50815" xr:uid="{00000000-0005-0000-0000-000084C60000}"/>
    <cellStyle name="Normal 6 2 2 2 5" xfId="50816" xr:uid="{00000000-0005-0000-0000-000085C60000}"/>
    <cellStyle name="Normal 6 2 2 2 5 2" xfId="50817" xr:uid="{00000000-0005-0000-0000-000086C60000}"/>
    <cellStyle name="Normal 6 2 2 2 5 2 2" xfId="50818" xr:uid="{00000000-0005-0000-0000-000087C60000}"/>
    <cellStyle name="Normal 6 2 2 2 5 3" xfId="50819" xr:uid="{00000000-0005-0000-0000-000088C60000}"/>
    <cellStyle name="Normal 6 2 2 2 5 4" xfId="50820" xr:uid="{00000000-0005-0000-0000-000089C60000}"/>
    <cellStyle name="Normal 6 2 2 2 6" xfId="50821" xr:uid="{00000000-0005-0000-0000-00008AC60000}"/>
    <cellStyle name="Normal 6 2 2 2 6 2" xfId="50822" xr:uid="{00000000-0005-0000-0000-00008BC60000}"/>
    <cellStyle name="Normal 6 2 2 2 7" xfId="50823" xr:uid="{00000000-0005-0000-0000-00008CC60000}"/>
    <cellStyle name="Normal 6 2 2 2 8" xfId="50824" xr:uid="{00000000-0005-0000-0000-00008DC60000}"/>
    <cellStyle name="Normal 6 2 2 2 9" xfId="50825" xr:uid="{00000000-0005-0000-0000-00008EC60000}"/>
    <cellStyle name="Normal 6 2 2 3" xfId="50826" xr:uid="{00000000-0005-0000-0000-00008FC60000}"/>
    <cellStyle name="Normal 6 2 2 3 2" xfId="50827" xr:uid="{00000000-0005-0000-0000-000090C60000}"/>
    <cellStyle name="Normal 6 2 2 3 2 2" xfId="50828" xr:uid="{00000000-0005-0000-0000-000091C60000}"/>
    <cellStyle name="Normal 6 2 2 3 2 2 2" xfId="50829" xr:uid="{00000000-0005-0000-0000-000092C60000}"/>
    <cellStyle name="Normal 6 2 2 3 2 3" xfId="50830" xr:uid="{00000000-0005-0000-0000-000093C60000}"/>
    <cellStyle name="Normal 6 2 2 3 2 4" xfId="50831" xr:uid="{00000000-0005-0000-0000-000094C60000}"/>
    <cellStyle name="Normal 6 2 2 3 3" xfId="50832" xr:uid="{00000000-0005-0000-0000-000095C60000}"/>
    <cellStyle name="Normal 6 2 2 3 3 2" xfId="50833" xr:uid="{00000000-0005-0000-0000-000096C60000}"/>
    <cellStyle name="Normal 6 2 2 3 3 2 2" xfId="50834" xr:uid="{00000000-0005-0000-0000-000097C60000}"/>
    <cellStyle name="Normal 6 2 2 3 3 3" xfId="50835" xr:uid="{00000000-0005-0000-0000-000098C60000}"/>
    <cellStyle name="Normal 6 2 2 3 3 4" xfId="50836" xr:uid="{00000000-0005-0000-0000-000099C60000}"/>
    <cellStyle name="Normal 6 2 2 3 4" xfId="50837" xr:uid="{00000000-0005-0000-0000-00009AC60000}"/>
    <cellStyle name="Normal 6 2 2 3 4 2" xfId="50838" xr:uid="{00000000-0005-0000-0000-00009BC60000}"/>
    <cellStyle name="Normal 6 2 2 3 5" xfId="50839" xr:uid="{00000000-0005-0000-0000-00009CC60000}"/>
    <cellStyle name="Normal 6 2 2 3 6" xfId="50840" xr:uid="{00000000-0005-0000-0000-00009DC60000}"/>
    <cellStyle name="Normal 6 2 2 4" xfId="50841" xr:uid="{00000000-0005-0000-0000-00009EC60000}"/>
    <cellStyle name="Normal 6 2 2 4 2" xfId="50842" xr:uid="{00000000-0005-0000-0000-00009FC60000}"/>
    <cellStyle name="Normal 6 2 2 4 2 2" xfId="50843" xr:uid="{00000000-0005-0000-0000-0000A0C60000}"/>
    <cellStyle name="Normal 6 2 2 4 2 2 2" xfId="50844" xr:uid="{00000000-0005-0000-0000-0000A1C60000}"/>
    <cellStyle name="Normal 6 2 2 4 2 3" xfId="50845" xr:uid="{00000000-0005-0000-0000-0000A2C60000}"/>
    <cellStyle name="Normal 6 2 2 4 2 4" xfId="50846" xr:uid="{00000000-0005-0000-0000-0000A3C60000}"/>
    <cellStyle name="Normal 6 2 2 4 3" xfId="50847" xr:uid="{00000000-0005-0000-0000-0000A4C60000}"/>
    <cellStyle name="Normal 6 2 2 4 3 2" xfId="50848" xr:uid="{00000000-0005-0000-0000-0000A5C60000}"/>
    <cellStyle name="Normal 6 2 2 4 3 2 2" xfId="50849" xr:uid="{00000000-0005-0000-0000-0000A6C60000}"/>
    <cellStyle name="Normal 6 2 2 4 3 3" xfId="50850" xr:uid="{00000000-0005-0000-0000-0000A7C60000}"/>
    <cellStyle name="Normal 6 2 2 4 3 4" xfId="50851" xr:uid="{00000000-0005-0000-0000-0000A8C60000}"/>
    <cellStyle name="Normal 6 2 2 4 4" xfId="50852" xr:uid="{00000000-0005-0000-0000-0000A9C60000}"/>
    <cellStyle name="Normal 6 2 2 4 4 2" xfId="50853" xr:uid="{00000000-0005-0000-0000-0000AAC60000}"/>
    <cellStyle name="Normal 6 2 2 4 5" xfId="50854" xr:uid="{00000000-0005-0000-0000-0000ABC60000}"/>
    <cellStyle name="Normal 6 2 2 4 6" xfId="50855" xr:uid="{00000000-0005-0000-0000-0000ACC60000}"/>
    <cellStyle name="Normal 6 2 2 5" xfId="50856" xr:uid="{00000000-0005-0000-0000-0000ADC60000}"/>
    <cellStyle name="Normal 6 2 2 5 2" xfId="50857" xr:uid="{00000000-0005-0000-0000-0000AEC60000}"/>
    <cellStyle name="Normal 6 2 2 5 2 2" xfId="50858" xr:uid="{00000000-0005-0000-0000-0000AFC60000}"/>
    <cellStyle name="Normal 6 2 2 5 2 2 2" xfId="50859" xr:uid="{00000000-0005-0000-0000-0000B0C60000}"/>
    <cellStyle name="Normal 6 2 2 5 2 3" xfId="50860" xr:uid="{00000000-0005-0000-0000-0000B1C60000}"/>
    <cellStyle name="Normal 6 2 2 5 2 4" xfId="50861" xr:uid="{00000000-0005-0000-0000-0000B2C60000}"/>
    <cellStyle name="Normal 6 2 2 5 3" xfId="50862" xr:uid="{00000000-0005-0000-0000-0000B3C60000}"/>
    <cellStyle name="Normal 6 2 2 5 3 2" xfId="50863" xr:uid="{00000000-0005-0000-0000-0000B4C60000}"/>
    <cellStyle name="Normal 6 2 2 5 3 2 2" xfId="50864" xr:uid="{00000000-0005-0000-0000-0000B5C60000}"/>
    <cellStyle name="Normal 6 2 2 5 3 3" xfId="50865" xr:uid="{00000000-0005-0000-0000-0000B6C60000}"/>
    <cellStyle name="Normal 6 2 2 5 3 4" xfId="50866" xr:uid="{00000000-0005-0000-0000-0000B7C60000}"/>
    <cellStyle name="Normal 6 2 2 5 4" xfId="50867" xr:uid="{00000000-0005-0000-0000-0000B8C60000}"/>
    <cellStyle name="Normal 6 2 2 5 4 2" xfId="50868" xr:uid="{00000000-0005-0000-0000-0000B9C60000}"/>
    <cellStyle name="Normal 6 2 2 5 5" xfId="50869" xr:uid="{00000000-0005-0000-0000-0000BAC60000}"/>
    <cellStyle name="Normal 6 2 2 5 6" xfId="50870" xr:uid="{00000000-0005-0000-0000-0000BBC60000}"/>
    <cellStyle name="Normal 6 2 2 6" xfId="50871" xr:uid="{00000000-0005-0000-0000-0000BCC60000}"/>
    <cellStyle name="Normal 6 2 2 6 2" xfId="50872" xr:uid="{00000000-0005-0000-0000-0000BDC60000}"/>
    <cellStyle name="Normal 6 2 2 6 2 2" xfId="50873" xr:uid="{00000000-0005-0000-0000-0000BEC60000}"/>
    <cellStyle name="Normal 6 2 2 6 2 2 2" xfId="50874" xr:uid="{00000000-0005-0000-0000-0000BFC60000}"/>
    <cellStyle name="Normal 6 2 2 6 2 3" xfId="50875" xr:uid="{00000000-0005-0000-0000-0000C0C60000}"/>
    <cellStyle name="Normal 6 2 2 6 2 4" xfId="50876" xr:uid="{00000000-0005-0000-0000-0000C1C60000}"/>
    <cellStyle name="Normal 6 2 2 6 3" xfId="50877" xr:uid="{00000000-0005-0000-0000-0000C2C60000}"/>
    <cellStyle name="Normal 6 2 2 6 3 2" xfId="50878" xr:uid="{00000000-0005-0000-0000-0000C3C60000}"/>
    <cellStyle name="Normal 6 2 2 6 3 2 2" xfId="50879" xr:uid="{00000000-0005-0000-0000-0000C4C60000}"/>
    <cellStyle name="Normal 6 2 2 6 3 3" xfId="50880" xr:uid="{00000000-0005-0000-0000-0000C5C60000}"/>
    <cellStyle name="Normal 6 2 2 6 3 4" xfId="50881" xr:uid="{00000000-0005-0000-0000-0000C6C60000}"/>
    <cellStyle name="Normal 6 2 2 6 4" xfId="50882" xr:uid="{00000000-0005-0000-0000-0000C7C60000}"/>
    <cellStyle name="Normal 6 2 2 6 4 2" xfId="50883" xr:uid="{00000000-0005-0000-0000-0000C8C60000}"/>
    <cellStyle name="Normal 6 2 2 6 5" xfId="50884" xr:uid="{00000000-0005-0000-0000-0000C9C60000}"/>
    <cellStyle name="Normal 6 2 2 6 6" xfId="50885" xr:uid="{00000000-0005-0000-0000-0000CAC60000}"/>
    <cellStyle name="Normal 6 2 2 7" xfId="50886" xr:uid="{00000000-0005-0000-0000-0000CBC60000}"/>
    <cellStyle name="Normal 6 2 2 7 2" xfId="50887" xr:uid="{00000000-0005-0000-0000-0000CCC60000}"/>
    <cellStyle name="Normal 6 2 2 7 2 2" xfId="50888" xr:uid="{00000000-0005-0000-0000-0000CDC60000}"/>
    <cellStyle name="Normal 6 2 2 7 2 2 2" xfId="50889" xr:uid="{00000000-0005-0000-0000-0000CEC60000}"/>
    <cellStyle name="Normal 6 2 2 7 2 3" xfId="50890" xr:uid="{00000000-0005-0000-0000-0000CFC60000}"/>
    <cellStyle name="Normal 6 2 2 7 2 4" xfId="50891" xr:uid="{00000000-0005-0000-0000-0000D0C60000}"/>
    <cellStyle name="Normal 6 2 2 7 3" xfId="50892" xr:uid="{00000000-0005-0000-0000-0000D1C60000}"/>
    <cellStyle name="Normal 6 2 2 7 3 2" xfId="50893" xr:uid="{00000000-0005-0000-0000-0000D2C60000}"/>
    <cellStyle name="Normal 6 2 2 7 3 2 2" xfId="50894" xr:uid="{00000000-0005-0000-0000-0000D3C60000}"/>
    <cellStyle name="Normal 6 2 2 7 3 3" xfId="50895" xr:uid="{00000000-0005-0000-0000-0000D4C60000}"/>
    <cellStyle name="Normal 6 2 2 7 3 4" xfId="50896" xr:uid="{00000000-0005-0000-0000-0000D5C60000}"/>
    <cellStyle name="Normal 6 2 2 7 4" xfId="50897" xr:uid="{00000000-0005-0000-0000-0000D6C60000}"/>
    <cellStyle name="Normal 6 2 2 7 4 2" xfId="50898" xr:uid="{00000000-0005-0000-0000-0000D7C60000}"/>
    <cellStyle name="Normal 6 2 2 7 5" xfId="50899" xr:uid="{00000000-0005-0000-0000-0000D8C60000}"/>
    <cellStyle name="Normal 6 2 2 7 6" xfId="50900" xr:uid="{00000000-0005-0000-0000-0000D9C60000}"/>
    <cellStyle name="Normal 6 2 2 8" xfId="50901" xr:uid="{00000000-0005-0000-0000-0000DAC60000}"/>
    <cellStyle name="Normal 6 2 2 8 2" xfId="50902" xr:uid="{00000000-0005-0000-0000-0000DBC60000}"/>
    <cellStyle name="Normal 6 2 2 8 2 2" xfId="50903" xr:uid="{00000000-0005-0000-0000-0000DCC60000}"/>
    <cellStyle name="Normal 6 2 2 8 3" xfId="50904" xr:uid="{00000000-0005-0000-0000-0000DDC60000}"/>
    <cellStyle name="Normal 6 2 2 8 4" xfId="50905" xr:uid="{00000000-0005-0000-0000-0000DEC60000}"/>
    <cellStyle name="Normal 6 2 2 9" xfId="50906" xr:uid="{00000000-0005-0000-0000-0000DFC60000}"/>
    <cellStyle name="Normal 6 2 2 9 2" xfId="50907" xr:uid="{00000000-0005-0000-0000-0000E0C60000}"/>
    <cellStyle name="Normal 6 2 2 9 2 2" xfId="50908" xr:uid="{00000000-0005-0000-0000-0000E1C60000}"/>
    <cellStyle name="Normal 6 2 2 9 3" xfId="50909" xr:uid="{00000000-0005-0000-0000-0000E2C60000}"/>
    <cellStyle name="Normal 6 2 2 9 4" xfId="50910" xr:uid="{00000000-0005-0000-0000-0000E3C60000}"/>
    <cellStyle name="Normal 6 2 2_8760 to TOD Calc_Template" xfId="50911" xr:uid="{00000000-0005-0000-0000-0000E4C60000}"/>
    <cellStyle name="Normal 6 2 3" xfId="50912" xr:uid="{00000000-0005-0000-0000-0000E5C60000}"/>
    <cellStyle name="Normal 6 2 3 2" xfId="50913" xr:uid="{00000000-0005-0000-0000-0000E6C60000}"/>
    <cellStyle name="Normal 6 2 3 2 2" xfId="50914" xr:uid="{00000000-0005-0000-0000-0000E7C60000}"/>
    <cellStyle name="Normal 6 2 3 2 2 2" xfId="50915" xr:uid="{00000000-0005-0000-0000-0000E8C60000}"/>
    <cellStyle name="Normal 6 2 3 2 2 2 2" xfId="50916" xr:uid="{00000000-0005-0000-0000-0000E9C60000}"/>
    <cellStyle name="Normal 6 2 3 2 2 3" xfId="50917" xr:uid="{00000000-0005-0000-0000-0000EAC60000}"/>
    <cellStyle name="Normal 6 2 3 2 2 4" xfId="50918" xr:uid="{00000000-0005-0000-0000-0000EBC60000}"/>
    <cellStyle name="Normal 6 2 3 2 3" xfId="50919" xr:uid="{00000000-0005-0000-0000-0000ECC60000}"/>
    <cellStyle name="Normal 6 2 3 2 3 2" xfId="50920" xr:uid="{00000000-0005-0000-0000-0000EDC60000}"/>
    <cellStyle name="Normal 6 2 3 2 3 2 2" xfId="50921" xr:uid="{00000000-0005-0000-0000-0000EEC60000}"/>
    <cellStyle name="Normal 6 2 3 2 3 3" xfId="50922" xr:uid="{00000000-0005-0000-0000-0000EFC60000}"/>
    <cellStyle name="Normal 6 2 3 2 3 4" xfId="50923" xr:uid="{00000000-0005-0000-0000-0000F0C60000}"/>
    <cellStyle name="Normal 6 2 3 2 4" xfId="50924" xr:uid="{00000000-0005-0000-0000-0000F1C60000}"/>
    <cellStyle name="Normal 6 2 3 2 4 2" xfId="50925" xr:uid="{00000000-0005-0000-0000-0000F2C60000}"/>
    <cellStyle name="Normal 6 2 3 2 5" xfId="50926" xr:uid="{00000000-0005-0000-0000-0000F3C60000}"/>
    <cellStyle name="Normal 6 2 3 2 6" xfId="50927" xr:uid="{00000000-0005-0000-0000-0000F4C60000}"/>
    <cellStyle name="Normal 6 2 3 2 7" xfId="50928" xr:uid="{00000000-0005-0000-0000-0000F5C60000}"/>
    <cellStyle name="Normal 6 2 3 3" xfId="50929" xr:uid="{00000000-0005-0000-0000-0000F6C60000}"/>
    <cellStyle name="Normal 6 2 3 3 2" xfId="50930" xr:uid="{00000000-0005-0000-0000-0000F7C60000}"/>
    <cellStyle name="Normal 6 2 3 3 2 2" xfId="50931" xr:uid="{00000000-0005-0000-0000-0000F8C60000}"/>
    <cellStyle name="Normal 6 2 3 3 2 2 2" xfId="50932" xr:uid="{00000000-0005-0000-0000-0000F9C60000}"/>
    <cellStyle name="Normal 6 2 3 3 2 3" xfId="50933" xr:uid="{00000000-0005-0000-0000-0000FAC60000}"/>
    <cellStyle name="Normal 6 2 3 3 2 4" xfId="50934" xr:uid="{00000000-0005-0000-0000-0000FBC60000}"/>
    <cellStyle name="Normal 6 2 3 3 3" xfId="50935" xr:uid="{00000000-0005-0000-0000-0000FCC60000}"/>
    <cellStyle name="Normal 6 2 3 3 3 2" xfId="50936" xr:uid="{00000000-0005-0000-0000-0000FDC60000}"/>
    <cellStyle name="Normal 6 2 3 3 3 2 2" xfId="50937" xr:uid="{00000000-0005-0000-0000-0000FEC60000}"/>
    <cellStyle name="Normal 6 2 3 3 3 3" xfId="50938" xr:uid="{00000000-0005-0000-0000-0000FFC60000}"/>
    <cellStyle name="Normal 6 2 3 3 3 4" xfId="50939" xr:uid="{00000000-0005-0000-0000-000000C70000}"/>
    <cellStyle name="Normal 6 2 3 3 4" xfId="50940" xr:uid="{00000000-0005-0000-0000-000001C70000}"/>
    <cellStyle name="Normal 6 2 3 3 4 2" xfId="50941" xr:uid="{00000000-0005-0000-0000-000002C70000}"/>
    <cellStyle name="Normal 6 2 3 3 5" xfId="50942" xr:uid="{00000000-0005-0000-0000-000003C70000}"/>
    <cellStyle name="Normal 6 2 3 3 6" xfId="50943" xr:uid="{00000000-0005-0000-0000-000004C70000}"/>
    <cellStyle name="Normal 6 2 3 4" xfId="50944" xr:uid="{00000000-0005-0000-0000-000005C70000}"/>
    <cellStyle name="Normal 6 2 3 4 2" xfId="50945" xr:uid="{00000000-0005-0000-0000-000006C70000}"/>
    <cellStyle name="Normal 6 2 3 4 2 2" xfId="50946" xr:uid="{00000000-0005-0000-0000-000007C70000}"/>
    <cellStyle name="Normal 6 2 3 4 3" xfId="50947" xr:uid="{00000000-0005-0000-0000-000008C70000}"/>
    <cellStyle name="Normal 6 2 3 4 4" xfId="50948" xr:uid="{00000000-0005-0000-0000-000009C70000}"/>
    <cellStyle name="Normal 6 2 3 5" xfId="50949" xr:uid="{00000000-0005-0000-0000-00000AC70000}"/>
    <cellStyle name="Normal 6 2 3 5 2" xfId="50950" xr:uid="{00000000-0005-0000-0000-00000BC70000}"/>
    <cellStyle name="Normal 6 2 3 5 2 2" xfId="50951" xr:uid="{00000000-0005-0000-0000-00000CC70000}"/>
    <cellStyle name="Normal 6 2 3 5 3" xfId="50952" xr:uid="{00000000-0005-0000-0000-00000DC70000}"/>
    <cellStyle name="Normal 6 2 3 5 4" xfId="50953" xr:uid="{00000000-0005-0000-0000-00000EC70000}"/>
    <cellStyle name="Normal 6 2 3 6" xfId="50954" xr:uid="{00000000-0005-0000-0000-00000FC70000}"/>
    <cellStyle name="Normal 6 2 3 6 2" xfId="50955" xr:uid="{00000000-0005-0000-0000-000010C70000}"/>
    <cellStyle name="Normal 6 2 3 7" xfId="50956" xr:uid="{00000000-0005-0000-0000-000011C70000}"/>
    <cellStyle name="Normal 6 2 3 8" xfId="50957" xr:uid="{00000000-0005-0000-0000-000012C70000}"/>
    <cellStyle name="Normal 6 2 3 9" xfId="50958" xr:uid="{00000000-0005-0000-0000-000013C70000}"/>
    <cellStyle name="Normal 6 2 3_Benefit Diff Calc" xfId="50959" xr:uid="{00000000-0005-0000-0000-000014C70000}"/>
    <cellStyle name="Normal 6 2 4" xfId="50960" xr:uid="{00000000-0005-0000-0000-000015C70000}"/>
    <cellStyle name="Normal 6 2 4 2" xfId="50961" xr:uid="{00000000-0005-0000-0000-000016C70000}"/>
    <cellStyle name="Normal 6 2 4 2 2" xfId="50962" xr:uid="{00000000-0005-0000-0000-000017C70000}"/>
    <cellStyle name="Normal 6 2 4 2 2 2" xfId="50963" xr:uid="{00000000-0005-0000-0000-000018C70000}"/>
    <cellStyle name="Normal 6 2 4 2 2 2 2" xfId="50964" xr:uid="{00000000-0005-0000-0000-000019C70000}"/>
    <cellStyle name="Normal 6 2 4 2 2 3" xfId="50965" xr:uid="{00000000-0005-0000-0000-00001AC70000}"/>
    <cellStyle name="Normal 6 2 4 2 2 4" xfId="50966" xr:uid="{00000000-0005-0000-0000-00001BC70000}"/>
    <cellStyle name="Normal 6 2 4 2 3" xfId="50967" xr:uid="{00000000-0005-0000-0000-00001CC70000}"/>
    <cellStyle name="Normal 6 2 4 2 3 2" xfId="50968" xr:uid="{00000000-0005-0000-0000-00001DC70000}"/>
    <cellStyle name="Normal 6 2 4 2 3 2 2" xfId="50969" xr:uid="{00000000-0005-0000-0000-00001EC70000}"/>
    <cellStyle name="Normal 6 2 4 2 3 3" xfId="50970" xr:uid="{00000000-0005-0000-0000-00001FC70000}"/>
    <cellStyle name="Normal 6 2 4 2 3 4" xfId="50971" xr:uid="{00000000-0005-0000-0000-000020C70000}"/>
    <cellStyle name="Normal 6 2 4 2 4" xfId="50972" xr:uid="{00000000-0005-0000-0000-000021C70000}"/>
    <cellStyle name="Normal 6 2 4 2 4 2" xfId="50973" xr:uid="{00000000-0005-0000-0000-000022C70000}"/>
    <cellStyle name="Normal 6 2 4 2 5" xfId="50974" xr:uid="{00000000-0005-0000-0000-000023C70000}"/>
    <cellStyle name="Normal 6 2 4 2 6" xfId="50975" xr:uid="{00000000-0005-0000-0000-000024C70000}"/>
    <cellStyle name="Normal 6 2 4 2 7" xfId="50976" xr:uid="{00000000-0005-0000-0000-000025C70000}"/>
    <cellStyle name="Normal 6 2 4 3" xfId="50977" xr:uid="{00000000-0005-0000-0000-000026C70000}"/>
    <cellStyle name="Normal 6 2 4 4" xfId="50978" xr:uid="{00000000-0005-0000-0000-000027C70000}"/>
    <cellStyle name="Normal 6 2 4_Benefit Diff Calc" xfId="50979" xr:uid="{00000000-0005-0000-0000-000028C70000}"/>
    <cellStyle name="Normal 6 2 5" xfId="50980" xr:uid="{00000000-0005-0000-0000-000029C70000}"/>
    <cellStyle name="Normal 6 2 5 2" xfId="50981" xr:uid="{00000000-0005-0000-0000-00002AC70000}"/>
    <cellStyle name="Normal 6 2 5 2 2" xfId="50982" xr:uid="{00000000-0005-0000-0000-00002BC70000}"/>
    <cellStyle name="Normal 6 2 5 2 2 2" xfId="50983" xr:uid="{00000000-0005-0000-0000-00002CC70000}"/>
    <cellStyle name="Normal 6 2 5 2 3" xfId="50984" xr:uid="{00000000-0005-0000-0000-00002DC70000}"/>
    <cellStyle name="Normal 6 2 5 2 4" xfId="50985" xr:uid="{00000000-0005-0000-0000-00002EC70000}"/>
    <cellStyle name="Normal 6 2 5 2 5" xfId="50986" xr:uid="{00000000-0005-0000-0000-00002FC70000}"/>
    <cellStyle name="Normal 6 2 5 3" xfId="50987" xr:uid="{00000000-0005-0000-0000-000030C70000}"/>
    <cellStyle name="Normal 6 2 5 3 2" xfId="50988" xr:uid="{00000000-0005-0000-0000-000031C70000}"/>
    <cellStyle name="Normal 6 2 5 3 2 2" xfId="50989" xr:uid="{00000000-0005-0000-0000-000032C70000}"/>
    <cellStyle name="Normal 6 2 5 3 3" xfId="50990" xr:uid="{00000000-0005-0000-0000-000033C70000}"/>
    <cellStyle name="Normal 6 2 5 3 4" xfId="50991" xr:uid="{00000000-0005-0000-0000-000034C70000}"/>
    <cellStyle name="Normal 6 2 5 4" xfId="50992" xr:uid="{00000000-0005-0000-0000-000035C70000}"/>
    <cellStyle name="Normal 6 2 5 4 2" xfId="50993" xr:uid="{00000000-0005-0000-0000-000036C70000}"/>
    <cellStyle name="Normal 6 2 5 5" xfId="50994" xr:uid="{00000000-0005-0000-0000-000037C70000}"/>
    <cellStyle name="Normal 6 2 5 6" xfId="50995" xr:uid="{00000000-0005-0000-0000-000038C70000}"/>
    <cellStyle name="Normal 6 2 5 7" xfId="50996" xr:uid="{00000000-0005-0000-0000-000039C70000}"/>
    <cellStyle name="Normal 6 2 5_Benefit Diff Calc" xfId="50997" xr:uid="{00000000-0005-0000-0000-00003AC70000}"/>
    <cellStyle name="Normal 6 2 6" xfId="50998" xr:uid="{00000000-0005-0000-0000-00003BC70000}"/>
    <cellStyle name="Normal 6 2 6 2" xfId="50999" xr:uid="{00000000-0005-0000-0000-00003CC70000}"/>
    <cellStyle name="Normal 6 2 6 2 2" xfId="51000" xr:uid="{00000000-0005-0000-0000-00003DC70000}"/>
    <cellStyle name="Normal 6 2 6 2 2 2" xfId="51001" xr:uid="{00000000-0005-0000-0000-00003EC70000}"/>
    <cellStyle name="Normal 6 2 6 2 3" xfId="51002" xr:uid="{00000000-0005-0000-0000-00003FC70000}"/>
    <cellStyle name="Normal 6 2 6 2 4" xfId="51003" xr:uid="{00000000-0005-0000-0000-000040C70000}"/>
    <cellStyle name="Normal 6 2 6 2 5" xfId="51004" xr:uid="{00000000-0005-0000-0000-000041C70000}"/>
    <cellStyle name="Normal 6 2 6 3" xfId="51005" xr:uid="{00000000-0005-0000-0000-000042C70000}"/>
    <cellStyle name="Normal 6 2 6 3 2" xfId="51006" xr:uid="{00000000-0005-0000-0000-000043C70000}"/>
    <cellStyle name="Normal 6 2 6 3 2 2" xfId="51007" xr:uid="{00000000-0005-0000-0000-000044C70000}"/>
    <cellStyle name="Normal 6 2 6 3 3" xfId="51008" xr:uid="{00000000-0005-0000-0000-000045C70000}"/>
    <cellStyle name="Normal 6 2 6 3 4" xfId="51009" xr:uid="{00000000-0005-0000-0000-000046C70000}"/>
    <cellStyle name="Normal 6 2 6 4" xfId="51010" xr:uid="{00000000-0005-0000-0000-000047C70000}"/>
    <cellStyle name="Normal 6 2 6 4 2" xfId="51011" xr:uid="{00000000-0005-0000-0000-000048C70000}"/>
    <cellStyle name="Normal 6 2 6 5" xfId="51012" xr:uid="{00000000-0005-0000-0000-000049C70000}"/>
    <cellStyle name="Normal 6 2 6 6" xfId="51013" xr:uid="{00000000-0005-0000-0000-00004AC70000}"/>
    <cellStyle name="Normal 6 2 6 7" xfId="51014" xr:uid="{00000000-0005-0000-0000-00004BC70000}"/>
    <cellStyle name="Normal 6 2 6_Benefit Diff Calc" xfId="51015" xr:uid="{00000000-0005-0000-0000-00004CC70000}"/>
    <cellStyle name="Normal 6 2 7" xfId="51016" xr:uid="{00000000-0005-0000-0000-00004DC70000}"/>
    <cellStyle name="Normal 6 2 7 2" xfId="51017" xr:uid="{00000000-0005-0000-0000-00004EC70000}"/>
    <cellStyle name="Normal 6 2 7 2 2" xfId="51018" xr:uid="{00000000-0005-0000-0000-00004FC70000}"/>
    <cellStyle name="Normal 6 2 7 2 2 2" xfId="51019" xr:uid="{00000000-0005-0000-0000-000050C70000}"/>
    <cellStyle name="Normal 6 2 7 2 3" xfId="51020" xr:uid="{00000000-0005-0000-0000-000051C70000}"/>
    <cellStyle name="Normal 6 2 7 2 4" xfId="51021" xr:uid="{00000000-0005-0000-0000-000052C70000}"/>
    <cellStyle name="Normal 6 2 7 3" xfId="51022" xr:uid="{00000000-0005-0000-0000-000053C70000}"/>
    <cellStyle name="Normal 6 2 7 3 2" xfId="51023" xr:uid="{00000000-0005-0000-0000-000054C70000}"/>
    <cellStyle name="Normal 6 2 7 3 2 2" xfId="51024" xr:uid="{00000000-0005-0000-0000-000055C70000}"/>
    <cellStyle name="Normal 6 2 7 3 3" xfId="51025" xr:uid="{00000000-0005-0000-0000-000056C70000}"/>
    <cellStyle name="Normal 6 2 7 3 4" xfId="51026" xr:uid="{00000000-0005-0000-0000-000057C70000}"/>
    <cellStyle name="Normal 6 2 7 4" xfId="51027" xr:uid="{00000000-0005-0000-0000-000058C70000}"/>
    <cellStyle name="Normal 6 2 7 4 2" xfId="51028" xr:uid="{00000000-0005-0000-0000-000059C70000}"/>
    <cellStyle name="Normal 6 2 7 5" xfId="51029" xr:uid="{00000000-0005-0000-0000-00005AC70000}"/>
    <cellStyle name="Normal 6 2 7 6" xfId="51030" xr:uid="{00000000-0005-0000-0000-00005BC70000}"/>
    <cellStyle name="Normal 6 2 7 7" xfId="51031" xr:uid="{00000000-0005-0000-0000-00005CC70000}"/>
    <cellStyle name="Normal 6 2 8" xfId="51032" xr:uid="{00000000-0005-0000-0000-00005DC70000}"/>
    <cellStyle name="Normal 6 2 8 2" xfId="51033" xr:uid="{00000000-0005-0000-0000-00005EC70000}"/>
    <cellStyle name="Normal 6 2 8 2 2" xfId="51034" xr:uid="{00000000-0005-0000-0000-00005FC70000}"/>
    <cellStyle name="Normal 6 2 8 2 2 2" xfId="51035" xr:uid="{00000000-0005-0000-0000-000060C70000}"/>
    <cellStyle name="Normal 6 2 8 2 3" xfId="51036" xr:uid="{00000000-0005-0000-0000-000061C70000}"/>
    <cellStyle name="Normal 6 2 8 2 4" xfId="51037" xr:uid="{00000000-0005-0000-0000-000062C70000}"/>
    <cellStyle name="Normal 6 2 8 3" xfId="51038" xr:uid="{00000000-0005-0000-0000-000063C70000}"/>
    <cellStyle name="Normal 6 2 8 3 2" xfId="51039" xr:uid="{00000000-0005-0000-0000-000064C70000}"/>
    <cellStyle name="Normal 6 2 8 3 2 2" xfId="51040" xr:uid="{00000000-0005-0000-0000-000065C70000}"/>
    <cellStyle name="Normal 6 2 8 3 3" xfId="51041" xr:uid="{00000000-0005-0000-0000-000066C70000}"/>
    <cellStyle name="Normal 6 2 8 3 4" xfId="51042" xr:uid="{00000000-0005-0000-0000-000067C70000}"/>
    <cellStyle name="Normal 6 2 8 4" xfId="51043" xr:uid="{00000000-0005-0000-0000-000068C70000}"/>
    <cellStyle name="Normal 6 2 8 4 2" xfId="51044" xr:uid="{00000000-0005-0000-0000-000069C70000}"/>
    <cellStyle name="Normal 6 2 8 5" xfId="51045" xr:uid="{00000000-0005-0000-0000-00006AC70000}"/>
    <cellStyle name="Normal 6 2 8 6" xfId="51046" xr:uid="{00000000-0005-0000-0000-00006BC70000}"/>
    <cellStyle name="Normal 6 2 8 7" xfId="51047" xr:uid="{00000000-0005-0000-0000-00006CC70000}"/>
    <cellStyle name="Normal 6 2 9" xfId="51048" xr:uid="{00000000-0005-0000-0000-00006DC70000}"/>
    <cellStyle name="Normal 6 2 9 2" xfId="51049" xr:uid="{00000000-0005-0000-0000-00006EC70000}"/>
    <cellStyle name="Normal 6 2 9 2 2" xfId="51050" xr:uid="{00000000-0005-0000-0000-00006FC70000}"/>
    <cellStyle name="Normal 6 2 9 3" xfId="51051" xr:uid="{00000000-0005-0000-0000-000070C70000}"/>
    <cellStyle name="Normal 6 2 9 4" xfId="51052" xr:uid="{00000000-0005-0000-0000-000071C70000}"/>
    <cellStyle name="Normal 6 2 9 5" xfId="51053" xr:uid="{00000000-0005-0000-0000-000072C70000}"/>
    <cellStyle name="Normal 6 2_8760 to TOD Calc_Template" xfId="51054" xr:uid="{00000000-0005-0000-0000-000073C70000}"/>
    <cellStyle name="Normal 6 20" xfId="51055" xr:uid="{00000000-0005-0000-0000-000074C70000}"/>
    <cellStyle name="Normal 6 20 2" xfId="51056" xr:uid="{00000000-0005-0000-0000-000075C70000}"/>
    <cellStyle name="Normal 6 20 2 2" xfId="51057" xr:uid="{00000000-0005-0000-0000-000076C70000}"/>
    <cellStyle name="Normal 6 20 2 2 2" xfId="51058" xr:uid="{00000000-0005-0000-0000-000077C70000}"/>
    <cellStyle name="Normal 6 20 2 2 2 2" xfId="51059" xr:uid="{00000000-0005-0000-0000-000078C70000}"/>
    <cellStyle name="Normal 6 20 2 2 3" xfId="51060" xr:uid="{00000000-0005-0000-0000-000079C70000}"/>
    <cellStyle name="Normal 6 20 2 2 4" xfId="51061" xr:uid="{00000000-0005-0000-0000-00007AC70000}"/>
    <cellStyle name="Normal 6 20 2 3" xfId="51062" xr:uid="{00000000-0005-0000-0000-00007BC70000}"/>
    <cellStyle name="Normal 6 20 2 3 2" xfId="51063" xr:uid="{00000000-0005-0000-0000-00007CC70000}"/>
    <cellStyle name="Normal 6 20 2 3 2 2" xfId="51064" xr:uid="{00000000-0005-0000-0000-00007DC70000}"/>
    <cellStyle name="Normal 6 20 2 3 3" xfId="51065" xr:uid="{00000000-0005-0000-0000-00007EC70000}"/>
    <cellStyle name="Normal 6 20 2 3 4" xfId="51066" xr:uid="{00000000-0005-0000-0000-00007FC70000}"/>
    <cellStyle name="Normal 6 20 2 4" xfId="51067" xr:uid="{00000000-0005-0000-0000-000080C70000}"/>
    <cellStyle name="Normal 6 20 2 4 2" xfId="51068" xr:uid="{00000000-0005-0000-0000-000081C70000}"/>
    <cellStyle name="Normal 6 20 2 5" xfId="51069" xr:uid="{00000000-0005-0000-0000-000082C70000}"/>
    <cellStyle name="Normal 6 20 2 6" xfId="51070" xr:uid="{00000000-0005-0000-0000-000083C70000}"/>
    <cellStyle name="Normal 6 20 3" xfId="51071" xr:uid="{00000000-0005-0000-0000-000084C70000}"/>
    <cellStyle name="Normal 6 20 3 2" xfId="51072" xr:uid="{00000000-0005-0000-0000-000085C70000}"/>
    <cellStyle name="Normal 6 20 3 2 2" xfId="51073" xr:uid="{00000000-0005-0000-0000-000086C70000}"/>
    <cellStyle name="Normal 6 20 3 3" xfId="51074" xr:uid="{00000000-0005-0000-0000-000087C70000}"/>
    <cellStyle name="Normal 6 20 3 4" xfId="51075" xr:uid="{00000000-0005-0000-0000-000088C70000}"/>
    <cellStyle name="Normal 6 20 4" xfId="51076" xr:uid="{00000000-0005-0000-0000-000089C70000}"/>
    <cellStyle name="Normal 6 20 4 2" xfId="51077" xr:uid="{00000000-0005-0000-0000-00008AC70000}"/>
    <cellStyle name="Normal 6 20 4 2 2" xfId="51078" xr:uid="{00000000-0005-0000-0000-00008BC70000}"/>
    <cellStyle name="Normal 6 20 4 3" xfId="51079" xr:uid="{00000000-0005-0000-0000-00008CC70000}"/>
    <cellStyle name="Normal 6 20 4 4" xfId="51080" xr:uid="{00000000-0005-0000-0000-00008DC70000}"/>
    <cellStyle name="Normal 6 20 5" xfId="51081" xr:uid="{00000000-0005-0000-0000-00008EC70000}"/>
    <cellStyle name="Normal 6 20 5 2" xfId="51082" xr:uid="{00000000-0005-0000-0000-00008FC70000}"/>
    <cellStyle name="Normal 6 20 6" xfId="51083" xr:uid="{00000000-0005-0000-0000-000090C70000}"/>
    <cellStyle name="Normal 6 20 7" xfId="51084" xr:uid="{00000000-0005-0000-0000-000091C70000}"/>
    <cellStyle name="Normal 6 21" xfId="51085" xr:uid="{00000000-0005-0000-0000-000092C70000}"/>
    <cellStyle name="Normal 6 22" xfId="51086" xr:uid="{00000000-0005-0000-0000-000093C70000}"/>
    <cellStyle name="Normal 6 23" xfId="51087" xr:uid="{00000000-0005-0000-0000-000094C70000}"/>
    <cellStyle name="Normal 6 24" xfId="51088" xr:uid="{00000000-0005-0000-0000-000095C70000}"/>
    <cellStyle name="Normal 6 25" xfId="51089" xr:uid="{00000000-0005-0000-0000-000096C70000}"/>
    <cellStyle name="Normal 6 26" xfId="51090" xr:uid="{00000000-0005-0000-0000-000097C70000}"/>
    <cellStyle name="Normal 6 27" xfId="51091" xr:uid="{00000000-0005-0000-0000-000098C70000}"/>
    <cellStyle name="Normal 6 28" xfId="51092" xr:uid="{00000000-0005-0000-0000-000099C70000}"/>
    <cellStyle name="Normal 6 29" xfId="51093" xr:uid="{00000000-0005-0000-0000-00009AC70000}"/>
    <cellStyle name="Normal 6 3" xfId="51094" xr:uid="{00000000-0005-0000-0000-00009BC70000}"/>
    <cellStyle name="Normal 6 3 10" xfId="51095" xr:uid="{00000000-0005-0000-0000-00009CC70000}"/>
    <cellStyle name="Normal 6 3 10 2" xfId="51096" xr:uid="{00000000-0005-0000-0000-00009DC70000}"/>
    <cellStyle name="Normal 6 3 10 2 2" xfId="51097" xr:uid="{00000000-0005-0000-0000-00009EC70000}"/>
    <cellStyle name="Normal 6 3 10 3" xfId="51098" xr:uid="{00000000-0005-0000-0000-00009FC70000}"/>
    <cellStyle name="Normal 6 3 10 4" xfId="51099" xr:uid="{00000000-0005-0000-0000-0000A0C70000}"/>
    <cellStyle name="Normal 6 3 11" xfId="51100" xr:uid="{00000000-0005-0000-0000-0000A1C70000}"/>
    <cellStyle name="Normal 6 3 11 2" xfId="51101" xr:uid="{00000000-0005-0000-0000-0000A2C70000}"/>
    <cellStyle name="Normal 6 3 12" xfId="51102" xr:uid="{00000000-0005-0000-0000-0000A3C70000}"/>
    <cellStyle name="Normal 6 3 13" xfId="51103" xr:uid="{00000000-0005-0000-0000-0000A4C70000}"/>
    <cellStyle name="Normal 6 3 14" xfId="51104" xr:uid="{00000000-0005-0000-0000-0000A5C70000}"/>
    <cellStyle name="Normal 6 3 15" xfId="51105" xr:uid="{00000000-0005-0000-0000-0000A6C70000}"/>
    <cellStyle name="Normal 6 3 2" xfId="51106" xr:uid="{00000000-0005-0000-0000-0000A7C70000}"/>
    <cellStyle name="Normal 6 3 2 10" xfId="51107" xr:uid="{00000000-0005-0000-0000-0000A8C70000}"/>
    <cellStyle name="Normal 6 3 2 10 2" xfId="51108" xr:uid="{00000000-0005-0000-0000-0000A9C70000}"/>
    <cellStyle name="Normal 6 3 2 11" xfId="51109" xr:uid="{00000000-0005-0000-0000-0000AAC70000}"/>
    <cellStyle name="Normal 6 3 2 12" xfId="51110" xr:uid="{00000000-0005-0000-0000-0000ABC70000}"/>
    <cellStyle name="Normal 6 3 2 13" xfId="51111" xr:uid="{00000000-0005-0000-0000-0000ACC70000}"/>
    <cellStyle name="Normal 6 3 2 2" xfId="51112" xr:uid="{00000000-0005-0000-0000-0000ADC70000}"/>
    <cellStyle name="Normal 6 3 2 2 2" xfId="51113" xr:uid="{00000000-0005-0000-0000-0000AEC70000}"/>
    <cellStyle name="Normal 6 3 2 2 2 2" xfId="51114" xr:uid="{00000000-0005-0000-0000-0000AFC70000}"/>
    <cellStyle name="Normal 6 3 2 2 2 2 2" xfId="51115" xr:uid="{00000000-0005-0000-0000-0000B0C70000}"/>
    <cellStyle name="Normal 6 3 2 2 2 2 2 2" xfId="51116" xr:uid="{00000000-0005-0000-0000-0000B1C70000}"/>
    <cellStyle name="Normal 6 3 2 2 2 2 3" xfId="51117" xr:uid="{00000000-0005-0000-0000-0000B2C70000}"/>
    <cellStyle name="Normal 6 3 2 2 2 2 4" xfId="51118" xr:uid="{00000000-0005-0000-0000-0000B3C70000}"/>
    <cellStyle name="Normal 6 3 2 2 2 3" xfId="51119" xr:uid="{00000000-0005-0000-0000-0000B4C70000}"/>
    <cellStyle name="Normal 6 3 2 2 2 3 2" xfId="51120" xr:uid="{00000000-0005-0000-0000-0000B5C70000}"/>
    <cellStyle name="Normal 6 3 2 2 2 3 2 2" xfId="51121" xr:uid="{00000000-0005-0000-0000-0000B6C70000}"/>
    <cellStyle name="Normal 6 3 2 2 2 3 3" xfId="51122" xr:uid="{00000000-0005-0000-0000-0000B7C70000}"/>
    <cellStyle name="Normal 6 3 2 2 2 3 4" xfId="51123" xr:uid="{00000000-0005-0000-0000-0000B8C70000}"/>
    <cellStyle name="Normal 6 3 2 2 2 4" xfId="51124" xr:uid="{00000000-0005-0000-0000-0000B9C70000}"/>
    <cellStyle name="Normal 6 3 2 2 2 4 2" xfId="51125" xr:uid="{00000000-0005-0000-0000-0000BAC70000}"/>
    <cellStyle name="Normal 6 3 2 2 2 5" xfId="51126" xr:uid="{00000000-0005-0000-0000-0000BBC70000}"/>
    <cellStyle name="Normal 6 3 2 2 2 6" xfId="51127" xr:uid="{00000000-0005-0000-0000-0000BCC70000}"/>
    <cellStyle name="Normal 6 3 2 2 3" xfId="51128" xr:uid="{00000000-0005-0000-0000-0000BDC70000}"/>
    <cellStyle name="Normal 6 3 2 2 3 2" xfId="51129" xr:uid="{00000000-0005-0000-0000-0000BEC70000}"/>
    <cellStyle name="Normal 6 3 2 2 3 2 2" xfId="51130" xr:uid="{00000000-0005-0000-0000-0000BFC70000}"/>
    <cellStyle name="Normal 6 3 2 2 3 2 2 2" xfId="51131" xr:uid="{00000000-0005-0000-0000-0000C0C70000}"/>
    <cellStyle name="Normal 6 3 2 2 3 2 3" xfId="51132" xr:uid="{00000000-0005-0000-0000-0000C1C70000}"/>
    <cellStyle name="Normal 6 3 2 2 3 2 4" xfId="51133" xr:uid="{00000000-0005-0000-0000-0000C2C70000}"/>
    <cellStyle name="Normal 6 3 2 2 3 3" xfId="51134" xr:uid="{00000000-0005-0000-0000-0000C3C70000}"/>
    <cellStyle name="Normal 6 3 2 2 3 3 2" xfId="51135" xr:uid="{00000000-0005-0000-0000-0000C4C70000}"/>
    <cellStyle name="Normal 6 3 2 2 3 3 2 2" xfId="51136" xr:uid="{00000000-0005-0000-0000-0000C5C70000}"/>
    <cellStyle name="Normal 6 3 2 2 3 3 3" xfId="51137" xr:uid="{00000000-0005-0000-0000-0000C6C70000}"/>
    <cellStyle name="Normal 6 3 2 2 3 3 4" xfId="51138" xr:uid="{00000000-0005-0000-0000-0000C7C70000}"/>
    <cellStyle name="Normal 6 3 2 2 3 4" xfId="51139" xr:uid="{00000000-0005-0000-0000-0000C8C70000}"/>
    <cellStyle name="Normal 6 3 2 2 3 4 2" xfId="51140" xr:uid="{00000000-0005-0000-0000-0000C9C70000}"/>
    <cellStyle name="Normal 6 3 2 2 3 5" xfId="51141" xr:uid="{00000000-0005-0000-0000-0000CAC70000}"/>
    <cellStyle name="Normal 6 3 2 2 3 6" xfId="51142" xr:uid="{00000000-0005-0000-0000-0000CBC70000}"/>
    <cellStyle name="Normal 6 3 2 2 4" xfId="51143" xr:uid="{00000000-0005-0000-0000-0000CCC70000}"/>
    <cellStyle name="Normal 6 3 2 2 4 2" xfId="51144" xr:uid="{00000000-0005-0000-0000-0000CDC70000}"/>
    <cellStyle name="Normal 6 3 2 2 4 2 2" xfId="51145" xr:uid="{00000000-0005-0000-0000-0000CEC70000}"/>
    <cellStyle name="Normal 6 3 2 2 4 3" xfId="51146" xr:uid="{00000000-0005-0000-0000-0000CFC70000}"/>
    <cellStyle name="Normal 6 3 2 2 4 4" xfId="51147" xr:uid="{00000000-0005-0000-0000-0000D0C70000}"/>
    <cellStyle name="Normal 6 3 2 2 5" xfId="51148" xr:uid="{00000000-0005-0000-0000-0000D1C70000}"/>
    <cellStyle name="Normal 6 3 2 2 5 2" xfId="51149" xr:uid="{00000000-0005-0000-0000-0000D2C70000}"/>
    <cellStyle name="Normal 6 3 2 2 5 2 2" xfId="51150" xr:uid="{00000000-0005-0000-0000-0000D3C70000}"/>
    <cellStyle name="Normal 6 3 2 2 5 3" xfId="51151" xr:uid="{00000000-0005-0000-0000-0000D4C70000}"/>
    <cellStyle name="Normal 6 3 2 2 5 4" xfId="51152" xr:uid="{00000000-0005-0000-0000-0000D5C70000}"/>
    <cellStyle name="Normal 6 3 2 2 6" xfId="51153" xr:uid="{00000000-0005-0000-0000-0000D6C70000}"/>
    <cellStyle name="Normal 6 3 2 2 6 2" xfId="51154" xr:uid="{00000000-0005-0000-0000-0000D7C70000}"/>
    <cellStyle name="Normal 6 3 2 2 7" xfId="51155" xr:uid="{00000000-0005-0000-0000-0000D8C70000}"/>
    <cellStyle name="Normal 6 3 2 2 8" xfId="51156" xr:uid="{00000000-0005-0000-0000-0000D9C70000}"/>
    <cellStyle name="Normal 6 3 2 2 9" xfId="51157" xr:uid="{00000000-0005-0000-0000-0000DAC70000}"/>
    <cellStyle name="Normal 6 3 2 3" xfId="51158" xr:uid="{00000000-0005-0000-0000-0000DBC70000}"/>
    <cellStyle name="Normal 6 3 2 3 2" xfId="51159" xr:uid="{00000000-0005-0000-0000-0000DCC70000}"/>
    <cellStyle name="Normal 6 3 2 3 2 2" xfId="51160" xr:uid="{00000000-0005-0000-0000-0000DDC70000}"/>
    <cellStyle name="Normal 6 3 2 3 2 2 2" xfId="51161" xr:uid="{00000000-0005-0000-0000-0000DEC70000}"/>
    <cellStyle name="Normal 6 3 2 3 2 3" xfId="51162" xr:uid="{00000000-0005-0000-0000-0000DFC70000}"/>
    <cellStyle name="Normal 6 3 2 3 2 4" xfId="51163" xr:uid="{00000000-0005-0000-0000-0000E0C70000}"/>
    <cellStyle name="Normal 6 3 2 3 3" xfId="51164" xr:uid="{00000000-0005-0000-0000-0000E1C70000}"/>
    <cellStyle name="Normal 6 3 2 3 3 2" xfId="51165" xr:uid="{00000000-0005-0000-0000-0000E2C70000}"/>
    <cellStyle name="Normal 6 3 2 3 3 2 2" xfId="51166" xr:uid="{00000000-0005-0000-0000-0000E3C70000}"/>
    <cellStyle name="Normal 6 3 2 3 3 3" xfId="51167" xr:uid="{00000000-0005-0000-0000-0000E4C70000}"/>
    <cellStyle name="Normal 6 3 2 3 3 4" xfId="51168" xr:uid="{00000000-0005-0000-0000-0000E5C70000}"/>
    <cellStyle name="Normal 6 3 2 3 4" xfId="51169" xr:uid="{00000000-0005-0000-0000-0000E6C70000}"/>
    <cellStyle name="Normal 6 3 2 3 4 2" xfId="51170" xr:uid="{00000000-0005-0000-0000-0000E7C70000}"/>
    <cellStyle name="Normal 6 3 2 3 5" xfId="51171" xr:uid="{00000000-0005-0000-0000-0000E8C70000}"/>
    <cellStyle name="Normal 6 3 2 3 6" xfId="51172" xr:uid="{00000000-0005-0000-0000-0000E9C70000}"/>
    <cellStyle name="Normal 6 3 2 4" xfId="51173" xr:uid="{00000000-0005-0000-0000-0000EAC70000}"/>
    <cellStyle name="Normal 6 3 2 4 2" xfId="51174" xr:uid="{00000000-0005-0000-0000-0000EBC70000}"/>
    <cellStyle name="Normal 6 3 2 4 2 2" xfId="51175" xr:uid="{00000000-0005-0000-0000-0000ECC70000}"/>
    <cellStyle name="Normal 6 3 2 4 2 2 2" xfId="51176" xr:uid="{00000000-0005-0000-0000-0000EDC70000}"/>
    <cellStyle name="Normal 6 3 2 4 2 3" xfId="51177" xr:uid="{00000000-0005-0000-0000-0000EEC70000}"/>
    <cellStyle name="Normal 6 3 2 4 2 4" xfId="51178" xr:uid="{00000000-0005-0000-0000-0000EFC70000}"/>
    <cellStyle name="Normal 6 3 2 4 3" xfId="51179" xr:uid="{00000000-0005-0000-0000-0000F0C70000}"/>
    <cellStyle name="Normal 6 3 2 4 3 2" xfId="51180" xr:uid="{00000000-0005-0000-0000-0000F1C70000}"/>
    <cellStyle name="Normal 6 3 2 4 3 2 2" xfId="51181" xr:uid="{00000000-0005-0000-0000-0000F2C70000}"/>
    <cellStyle name="Normal 6 3 2 4 3 3" xfId="51182" xr:uid="{00000000-0005-0000-0000-0000F3C70000}"/>
    <cellStyle name="Normal 6 3 2 4 3 4" xfId="51183" xr:uid="{00000000-0005-0000-0000-0000F4C70000}"/>
    <cellStyle name="Normal 6 3 2 4 4" xfId="51184" xr:uid="{00000000-0005-0000-0000-0000F5C70000}"/>
    <cellStyle name="Normal 6 3 2 4 4 2" xfId="51185" xr:uid="{00000000-0005-0000-0000-0000F6C70000}"/>
    <cellStyle name="Normal 6 3 2 4 5" xfId="51186" xr:uid="{00000000-0005-0000-0000-0000F7C70000}"/>
    <cellStyle name="Normal 6 3 2 4 6" xfId="51187" xr:uid="{00000000-0005-0000-0000-0000F8C70000}"/>
    <cellStyle name="Normal 6 3 2 5" xfId="51188" xr:uid="{00000000-0005-0000-0000-0000F9C70000}"/>
    <cellStyle name="Normal 6 3 2 5 2" xfId="51189" xr:uid="{00000000-0005-0000-0000-0000FAC70000}"/>
    <cellStyle name="Normal 6 3 2 5 2 2" xfId="51190" xr:uid="{00000000-0005-0000-0000-0000FBC70000}"/>
    <cellStyle name="Normal 6 3 2 5 2 2 2" xfId="51191" xr:uid="{00000000-0005-0000-0000-0000FCC70000}"/>
    <cellStyle name="Normal 6 3 2 5 2 3" xfId="51192" xr:uid="{00000000-0005-0000-0000-0000FDC70000}"/>
    <cellStyle name="Normal 6 3 2 5 2 4" xfId="51193" xr:uid="{00000000-0005-0000-0000-0000FEC70000}"/>
    <cellStyle name="Normal 6 3 2 5 3" xfId="51194" xr:uid="{00000000-0005-0000-0000-0000FFC70000}"/>
    <cellStyle name="Normal 6 3 2 5 3 2" xfId="51195" xr:uid="{00000000-0005-0000-0000-000000C80000}"/>
    <cellStyle name="Normal 6 3 2 5 3 2 2" xfId="51196" xr:uid="{00000000-0005-0000-0000-000001C80000}"/>
    <cellStyle name="Normal 6 3 2 5 3 3" xfId="51197" xr:uid="{00000000-0005-0000-0000-000002C80000}"/>
    <cellStyle name="Normal 6 3 2 5 3 4" xfId="51198" xr:uid="{00000000-0005-0000-0000-000003C80000}"/>
    <cellStyle name="Normal 6 3 2 5 4" xfId="51199" xr:uid="{00000000-0005-0000-0000-000004C80000}"/>
    <cellStyle name="Normal 6 3 2 5 4 2" xfId="51200" xr:uid="{00000000-0005-0000-0000-000005C80000}"/>
    <cellStyle name="Normal 6 3 2 5 5" xfId="51201" xr:uid="{00000000-0005-0000-0000-000006C80000}"/>
    <cellStyle name="Normal 6 3 2 5 6" xfId="51202" xr:uid="{00000000-0005-0000-0000-000007C80000}"/>
    <cellStyle name="Normal 6 3 2 6" xfId="51203" xr:uid="{00000000-0005-0000-0000-000008C80000}"/>
    <cellStyle name="Normal 6 3 2 6 2" xfId="51204" xr:uid="{00000000-0005-0000-0000-000009C80000}"/>
    <cellStyle name="Normal 6 3 2 6 2 2" xfId="51205" xr:uid="{00000000-0005-0000-0000-00000AC80000}"/>
    <cellStyle name="Normal 6 3 2 6 2 2 2" xfId="51206" xr:uid="{00000000-0005-0000-0000-00000BC80000}"/>
    <cellStyle name="Normal 6 3 2 6 2 3" xfId="51207" xr:uid="{00000000-0005-0000-0000-00000CC80000}"/>
    <cellStyle name="Normal 6 3 2 6 2 4" xfId="51208" xr:uid="{00000000-0005-0000-0000-00000DC80000}"/>
    <cellStyle name="Normal 6 3 2 6 3" xfId="51209" xr:uid="{00000000-0005-0000-0000-00000EC80000}"/>
    <cellStyle name="Normal 6 3 2 6 3 2" xfId="51210" xr:uid="{00000000-0005-0000-0000-00000FC80000}"/>
    <cellStyle name="Normal 6 3 2 6 3 2 2" xfId="51211" xr:uid="{00000000-0005-0000-0000-000010C80000}"/>
    <cellStyle name="Normal 6 3 2 6 3 3" xfId="51212" xr:uid="{00000000-0005-0000-0000-000011C80000}"/>
    <cellStyle name="Normal 6 3 2 6 3 4" xfId="51213" xr:uid="{00000000-0005-0000-0000-000012C80000}"/>
    <cellStyle name="Normal 6 3 2 6 4" xfId="51214" xr:uid="{00000000-0005-0000-0000-000013C80000}"/>
    <cellStyle name="Normal 6 3 2 6 4 2" xfId="51215" xr:uid="{00000000-0005-0000-0000-000014C80000}"/>
    <cellStyle name="Normal 6 3 2 6 5" xfId="51216" xr:uid="{00000000-0005-0000-0000-000015C80000}"/>
    <cellStyle name="Normal 6 3 2 6 6" xfId="51217" xr:uid="{00000000-0005-0000-0000-000016C80000}"/>
    <cellStyle name="Normal 6 3 2 7" xfId="51218" xr:uid="{00000000-0005-0000-0000-000017C80000}"/>
    <cellStyle name="Normal 6 3 2 7 2" xfId="51219" xr:uid="{00000000-0005-0000-0000-000018C80000}"/>
    <cellStyle name="Normal 6 3 2 7 2 2" xfId="51220" xr:uid="{00000000-0005-0000-0000-000019C80000}"/>
    <cellStyle name="Normal 6 3 2 7 2 2 2" xfId="51221" xr:uid="{00000000-0005-0000-0000-00001AC80000}"/>
    <cellStyle name="Normal 6 3 2 7 2 3" xfId="51222" xr:uid="{00000000-0005-0000-0000-00001BC80000}"/>
    <cellStyle name="Normal 6 3 2 7 2 4" xfId="51223" xr:uid="{00000000-0005-0000-0000-00001CC80000}"/>
    <cellStyle name="Normal 6 3 2 7 3" xfId="51224" xr:uid="{00000000-0005-0000-0000-00001DC80000}"/>
    <cellStyle name="Normal 6 3 2 7 3 2" xfId="51225" xr:uid="{00000000-0005-0000-0000-00001EC80000}"/>
    <cellStyle name="Normal 6 3 2 7 3 2 2" xfId="51226" xr:uid="{00000000-0005-0000-0000-00001FC80000}"/>
    <cellStyle name="Normal 6 3 2 7 3 3" xfId="51227" xr:uid="{00000000-0005-0000-0000-000020C80000}"/>
    <cellStyle name="Normal 6 3 2 7 3 4" xfId="51228" xr:uid="{00000000-0005-0000-0000-000021C80000}"/>
    <cellStyle name="Normal 6 3 2 7 4" xfId="51229" xr:uid="{00000000-0005-0000-0000-000022C80000}"/>
    <cellStyle name="Normal 6 3 2 7 4 2" xfId="51230" xr:uid="{00000000-0005-0000-0000-000023C80000}"/>
    <cellStyle name="Normal 6 3 2 7 5" xfId="51231" xr:uid="{00000000-0005-0000-0000-000024C80000}"/>
    <cellStyle name="Normal 6 3 2 7 6" xfId="51232" xr:uid="{00000000-0005-0000-0000-000025C80000}"/>
    <cellStyle name="Normal 6 3 2 8" xfId="51233" xr:uid="{00000000-0005-0000-0000-000026C80000}"/>
    <cellStyle name="Normal 6 3 2 8 2" xfId="51234" xr:uid="{00000000-0005-0000-0000-000027C80000}"/>
    <cellStyle name="Normal 6 3 2 8 2 2" xfId="51235" xr:uid="{00000000-0005-0000-0000-000028C80000}"/>
    <cellStyle name="Normal 6 3 2 8 3" xfId="51236" xr:uid="{00000000-0005-0000-0000-000029C80000}"/>
    <cellStyle name="Normal 6 3 2 8 4" xfId="51237" xr:uid="{00000000-0005-0000-0000-00002AC80000}"/>
    <cellStyle name="Normal 6 3 2 9" xfId="51238" xr:uid="{00000000-0005-0000-0000-00002BC80000}"/>
    <cellStyle name="Normal 6 3 2 9 2" xfId="51239" xr:uid="{00000000-0005-0000-0000-00002CC80000}"/>
    <cellStyle name="Normal 6 3 2 9 2 2" xfId="51240" xr:uid="{00000000-0005-0000-0000-00002DC80000}"/>
    <cellStyle name="Normal 6 3 2 9 3" xfId="51241" xr:uid="{00000000-0005-0000-0000-00002EC80000}"/>
    <cellStyle name="Normal 6 3 2 9 4" xfId="51242" xr:uid="{00000000-0005-0000-0000-00002FC80000}"/>
    <cellStyle name="Normal 6 3 2_8760 to TOD Calc_Template" xfId="51243" xr:uid="{00000000-0005-0000-0000-000030C80000}"/>
    <cellStyle name="Normal 6 3 3" xfId="51244" xr:uid="{00000000-0005-0000-0000-000031C80000}"/>
    <cellStyle name="Normal 6 3 3 2" xfId="51245" xr:uid="{00000000-0005-0000-0000-000032C80000}"/>
    <cellStyle name="Normal 6 3 3 2 2" xfId="51246" xr:uid="{00000000-0005-0000-0000-000033C80000}"/>
    <cellStyle name="Normal 6 3 3 2 2 2" xfId="51247" xr:uid="{00000000-0005-0000-0000-000034C80000}"/>
    <cellStyle name="Normal 6 3 3 2 2 2 2" xfId="51248" xr:uid="{00000000-0005-0000-0000-000035C80000}"/>
    <cellStyle name="Normal 6 3 3 2 2 3" xfId="51249" xr:uid="{00000000-0005-0000-0000-000036C80000}"/>
    <cellStyle name="Normal 6 3 3 2 2 4" xfId="51250" xr:uid="{00000000-0005-0000-0000-000037C80000}"/>
    <cellStyle name="Normal 6 3 3 2 3" xfId="51251" xr:uid="{00000000-0005-0000-0000-000038C80000}"/>
    <cellStyle name="Normal 6 3 3 2 3 2" xfId="51252" xr:uid="{00000000-0005-0000-0000-000039C80000}"/>
    <cellStyle name="Normal 6 3 3 2 3 2 2" xfId="51253" xr:uid="{00000000-0005-0000-0000-00003AC80000}"/>
    <cellStyle name="Normal 6 3 3 2 3 3" xfId="51254" xr:uid="{00000000-0005-0000-0000-00003BC80000}"/>
    <cellStyle name="Normal 6 3 3 2 3 4" xfId="51255" xr:uid="{00000000-0005-0000-0000-00003CC80000}"/>
    <cellStyle name="Normal 6 3 3 2 4" xfId="51256" xr:uid="{00000000-0005-0000-0000-00003DC80000}"/>
    <cellStyle name="Normal 6 3 3 2 4 2" xfId="51257" xr:uid="{00000000-0005-0000-0000-00003EC80000}"/>
    <cellStyle name="Normal 6 3 3 2 5" xfId="51258" xr:uid="{00000000-0005-0000-0000-00003FC80000}"/>
    <cellStyle name="Normal 6 3 3 2 6" xfId="51259" xr:uid="{00000000-0005-0000-0000-000040C80000}"/>
    <cellStyle name="Normal 6 3 3 2 7" xfId="51260" xr:uid="{00000000-0005-0000-0000-000041C80000}"/>
    <cellStyle name="Normal 6 3 3 3" xfId="51261" xr:uid="{00000000-0005-0000-0000-000042C80000}"/>
    <cellStyle name="Normal 6 3 3 3 2" xfId="51262" xr:uid="{00000000-0005-0000-0000-000043C80000}"/>
    <cellStyle name="Normal 6 3 3 3 2 2" xfId="51263" xr:uid="{00000000-0005-0000-0000-000044C80000}"/>
    <cellStyle name="Normal 6 3 3 3 2 2 2" xfId="51264" xr:uid="{00000000-0005-0000-0000-000045C80000}"/>
    <cellStyle name="Normal 6 3 3 3 2 3" xfId="51265" xr:uid="{00000000-0005-0000-0000-000046C80000}"/>
    <cellStyle name="Normal 6 3 3 3 2 4" xfId="51266" xr:uid="{00000000-0005-0000-0000-000047C80000}"/>
    <cellStyle name="Normal 6 3 3 3 3" xfId="51267" xr:uid="{00000000-0005-0000-0000-000048C80000}"/>
    <cellStyle name="Normal 6 3 3 3 3 2" xfId="51268" xr:uid="{00000000-0005-0000-0000-000049C80000}"/>
    <cellStyle name="Normal 6 3 3 3 3 2 2" xfId="51269" xr:uid="{00000000-0005-0000-0000-00004AC80000}"/>
    <cellStyle name="Normal 6 3 3 3 3 3" xfId="51270" xr:uid="{00000000-0005-0000-0000-00004BC80000}"/>
    <cellStyle name="Normal 6 3 3 3 3 4" xfId="51271" xr:uid="{00000000-0005-0000-0000-00004CC80000}"/>
    <cellStyle name="Normal 6 3 3 3 4" xfId="51272" xr:uid="{00000000-0005-0000-0000-00004DC80000}"/>
    <cellStyle name="Normal 6 3 3 3 4 2" xfId="51273" xr:uid="{00000000-0005-0000-0000-00004EC80000}"/>
    <cellStyle name="Normal 6 3 3 3 5" xfId="51274" xr:uid="{00000000-0005-0000-0000-00004FC80000}"/>
    <cellStyle name="Normal 6 3 3 3 6" xfId="51275" xr:uid="{00000000-0005-0000-0000-000050C80000}"/>
    <cellStyle name="Normal 6 3 3 4" xfId="51276" xr:uid="{00000000-0005-0000-0000-000051C80000}"/>
    <cellStyle name="Normal 6 3 3 4 2" xfId="51277" xr:uid="{00000000-0005-0000-0000-000052C80000}"/>
    <cellStyle name="Normal 6 3 3 4 2 2" xfId="51278" xr:uid="{00000000-0005-0000-0000-000053C80000}"/>
    <cellStyle name="Normal 6 3 3 4 3" xfId="51279" xr:uid="{00000000-0005-0000-0000-000054C80000}"/>
    <cellStyle name="Normal 6 3 3 4 4" xfId="51280" xr:uid="{00000000-0005-0000-0000-000055C80000}"/>
    <cellStyle name="Normal 6 3 3 5" xfId="51281" xr:uid="{00000000-0005-0000-0000-000056C80000}"/>
    <cellStyle name="Normal 6 3 3 5 2" xfId="51282" xr:uid="{00000000-0005-0000-0000-000057C80000}"/>
    <cellStyle name="Normal 6 3 3 5 2 2" xfId="51283" xr:uid="{00000000-0005-0000-0000-000058C80000}"/>
    <cellStyle name="Normal 6 3 3 5 3" xfId="51284" xr:uid="{00000000-0005-0000-0000-000059C80000}"/>
    <cellStyle name="Normal 6 3 3 5 4" xfId="51285" xr:uid="{00000000-0005-0000-0000-00005AC80000}"/>
    <cellStyle name="Normal 6 3 3 6" xfId="51286" xr:uid="{00000000-0005-0000-0000-00005BC80000}"/>
    <cellStyle name="Normal 6 3 3 6 2" xfId="51287" xr:uid="{00000000-0005-0000-0000-00005CC80000}"/>
    <cellStyle name="Normal 6 3 3 7" xfId="51288" xr:uid="{00000000-0005-0000-0000-00005DC80000}"/>
    <cellStyle name="Normal 6 3 3 8" xfId="51289" xr:uid="{00000000-0005-0000-0000-00005EC80000}"/>
    <cellStyle name="Normal 6 3 3 9" xfId="51290" xr:uid="{00000000-0005-0000-0000-00005FC80000}"/>
    <cellStyle name="Normal 6 3 3_Benefit Diff Calc" xfId="51291" xr:uid="{00000000-0005-0000-0000-000060C80000}"/>
    <cellStyle name="Normal 6 3 4" xfId="51292" xr:uid="{00000000-0005-0000-0000-000061C80000}"/>
    <cellStyle name="Normal 6 3 4 2" xfId="51293" xr:uid="{00000000-0005-0000-0000-000062C80000}"/>
    <cellStyle name="Normal 6 3 4 2 2" xfId="51294" xr:uid="{00000000-0005-0000-0000-000063C80000}"/>
    <cellStyle name="Normal 6 3 4 2 2 2" xfId="51295" xr:uid="{00000000-0005-0000-0000-000064C80000}"/>
    <cellStyle name="Normal 6 3 4 2 2 2 2" xfId="51296" xr:uid="{00000000-0005-0000-0000-000065C80000}"/>
    <cellStyle name="Normal 6 3 4 2 2 3" xfId="51297" xr:uid="{00000000-0005-0000-0000-000066C80000}"/>
    <cellStyle name="Normal 6 3 4 2 2 4" xfId="51298" xr:uid="{00000000-0005-0000-0000-000067C80000}"/>
    <cellStyle name="Normal 6 3 4 2 3" xfId="51299" xr:uid="{00000000-0005-0000-0000-000068C80000}"/>
    <cellStyle name="Normal 6 3 4 2 3 2" xfId="51300" xr:uid="{00000000-0005-0000-0000-000069C80000}"/>
    <cellStyle name="Normal 6 3 4 2 3 2 2" xfId="51301" xr:uid="{00000000-0005-0000-0000-00006AC80000}"/>
    <cellStyle name="Normal 6 3 4 2 3 3" xfId="51302" xr:uid="{00000000-0005-0000-0000-00006BC80000}"/>
    <cellStyle name="Normal 6 3 4 2 3 4" xfId="51303" xr:uid="{00000000-0005-0000-0000-00006CC80000}"/>
    <cellStyle name="Normal 6 3 4 2 4" xfId="51304" xr:uid="{00000000-0005-0000-0000-00006DC80000}"/>
    <cellStyle name="Normal 6 3 4 2 4 2" xfId="51305" xr:uid="{00000000-0005-0000-0000-00006EC80000}"/>
    <cellStyle name="Normal 6 3 4 2 5" xfId="51306" xr:uid="{00000000-0005-0000-0000-00006FC80000}"/>
    <cellStyle name="Normal 6 3 4 2 6" xfId="51307" xr:uid="{00000000-0005-0000-0000-000070C80000}"/>
    <cellStyle name="Normal 6 3 4 2 7" xfId="51308" xr:uid="{00000000-0005-0000-0000-000071C80000}"/>
    <cellStyle name="Normal 6 3 4 3" xfId="51309" xr:uid="{00000000-0005-0000-0000-000072C80000}"/>
    <cellStyle name="Normal 6 3 4 4" xfId="51310" xr:uid="{00000000-0005-0000-0000-000073C80000}"/>
    <cellStyle name="Normal 6 3 4_Benefit Diff Calc" xfId="51311" xr:uid="{00000000-0005-0000-0000-000074C80000}"/>
    <cellStyle name="Normal 6 3 5" xfId="51312" xr:uid="{00000000-0005-0000-0000-000075C80000}"/>
    <cellStyle name="Normal 6 3 5 2" xfId="51313" xr:uid="{00000000-0005-0000-0000-000076C80000}"/>
    <cellStyle name="Normal 6 3 5 2 2" xfId="51314" xr:uid="{00000000-0005-0000-0000-000077C80000}"/>
    <cellStyle name="Normal 6 3 5 2 2 2" xfId="51315" xr:uid="{00000000-0005-0000-0000-000078C80000}"/>
    <cellStyle name="Normal 6 3 5 2 3" xfId="51316" xr:uid="{00000000-0005-0000-0000-000079C80000}"/>
    <cellStyle name="Normal 6 3 5 2 4" xfId="51317" xr:uid="{00000000-0005-0000-0000-00007AC80000}"/>
    <cellStyle name="Normal 6 3 5 2 5" xfId="51318" xr:uid="{00000000-0005-0000-0000-00007BC80000}"/>
    <cellStyle name="Normal 6 3 5 3" xfId="51319" xr:uid="{00000000-0005-0000-0000-00007CC80000}"/>
    <cellStyle name="Normal 6 3 5 3 2" xfId="51320" xr:uid="{00000000-0005-0000-0000-00007DC80000}"/>
    <cellStyle name="Normal 6 3 5 3 2 2" xfId="51321" xr:uid="{00000000-0005-0000-0000-00007EC80000}"/>
    <cellStyle name="Normal 6 3 5 3 3" xfId="51322" xr:uid="{00000000-0005-0000-0000-00007FC80000}"/>
    <cellStyle name="Normal 6 3 5 3 4" xfId="51323" xr:uid="{00000000-0005-0000-0000-000080C80000}"/>
    <cellStyle name="Normal 6 3 5 4" xfId="51324" xr:uid="{00000000-0005-0000-0000-000081C80000}"/>
    <cellStyle name="Normal 6 3 5 4 2" xfId="51325" xr:uid="{00000000-0005-0000-0000-000082C80000}"/>
    <cellStyle name="Normal 6 3 5 5" xfId="51326" xr:uid="{00000000-0005-0000-0000-000083C80000}"/>
    <cellStyle name="Normal 6 3 5 6" xfId="51327" xr:uid="{00000000-0005-0000-0000-000084C80000}"/>
    <cellStyle name="Normal 6 3 5 7" xfId="51328" xr:uid="{00000000-0005-0000-0000-000085C80000}"/>
    <cellStyle name="Normal 6 3 5_Benefit Diff Calc" xfId="51329" xr:uid="{00000000-0005-0000-0000-000086C80000}"/>
    <cellStyle name="Normal 6 3 6" xfId="51330" xr:uid="{00000000-0005-0000-0000-000087C80000}"/>
    <cellStyle name="Normal 6 3 6 2" xfId="51331" xr:uid="{00000000-0005-0000-0000-000088C80000}"/>
    <cellStyle name="Normal 6 3 6 2 2" xfId="51332" xr:uid="{00000000-0005-0000-0000-000089C80000}"/>
    <cellStyle name="Normal 6 3 6 2 2 2" xfId="51333" xr:uid="{00000000-0005-0000-0000-00008AC80000}"/>
    <cellStyle name="Normal 6 3 6 2 3" xfId="51334" xr:uid="{00000000-0005-0000-0000-00008BC80000}"/>
    <cellStyle name="Normal 6 3 6 2 4" xfId="51335" xr:uid="{00000000-0005-0000-0000-00008CC80000}"/>
    <cellStyle name="Normal 6 3 6 2 5" xfId="51336" xr:uid="{00000000-0005-0000-0000-00008DC80000}"/>
    <cellStyle name="Normal 6 3 6 3" xfId="51337" xr:uid="{00000000-0005-0000-0000-00008EC80000}"/>
    <cellStyle name="Normal 6 3 6 3 2" xfId="51338" xr:uid="{00000000-0005-0000-0000-00008FC80000}"/>
    <cellStyle name="Normal 6 3 6 3 2 2" xfId="51339" xr:uid="{00000000-0005-0000-0000-000090C80000}"/>
    <cellStyle name="Normal 6 3 6 3 3" xfId="51340" xr:uid="{00000000-0005-0000-0000-000091C80000}"/>
    <cellStyle name="Normal 6 3 6 3 4" xfId="51341" xr:uid="{00000000-0005-0000-0000-000092C80000}"/>
    <cellStyle name="Normal 6 3 6 4" xfId="51342" xr:uid="{00000000-0005-0000-0000-000093C80000}"/>
    <cellStyle name="Normal 6 3 6 4 2" xfId="51343" xr:uid="{00000000-0005-0000-0000-000094C80000}"/>
    <cellStyle name="Normal 6 3 6 5" xfId="51344" xr:uid="{00000000-0005-0000-0000-000095C80000}"/>
    <cellStyle name="Normal 6 3 6 6" xfId="51345" xr:uid="{00000000-0005-0000-0000-000096C80000}"/>
    <cellStyle name="Normal 6 3 6 7" xfId="51346" xr:uid="{00000000-0005-0000-0000-000097C80000}"/>
    <cellStyle name="Normal 6 3 6_Benefit Diff Calc" xfId="51347" xr:uid="{00000000-0005-0000-0000-000098C80000}"/>
    <cellStyle name="Normal 6 3 7" xfId="51348" xr:uid="{00000000-0005-0000-0000-000099C80000}"/>
    <cellStyle name="Normal 6 3 7 2" xfId="51349" xr:uid="{00000000-0005-0000-0000-00009AC80000}"/>
    <cellStyle name="Normal 6 3 7 2 2" xfId="51350" xr:uid="{00000000-0005-0000-0000-00009BC80000}"/>
    <cellStyle name="Normal 6 3 7 2 2 2" xfId="51351" xr:uid="{00000000-0005-0000-0000-00009CC80000}"/>
    <cellStyle name="Normal 6 3 7 2 3" xfId="51352" xr:uid="{00000000-0005-0000-0000-00009DC80000}"/>
    <cellStyle name="Normal 6 3 7 2 4" xfId="51353" xr:uid="{00000000-0005-0000-0000-00009EC80000}"/>
    <cellStyle name="Normal 6 3 7 3" xfId="51354" xr:uid="{00000000-0005-0000-0000-00009FC80000}"/>
    <cellStyle name="Normal 6 3 7 3 2" xfId="51355" xr:uid="{00000000-0005-0000-0000-0000A0C80000}"/>
    <cellStyle name="Normal 6 3 7 3 2 2" xfId="51356" xr:uid="{00000000-0005-0000-0000-0000A1C80000}"/>
    <cellStyle name="Normal 6 3 7 3 3" xfId="51357" xr:uid="{00000000-0005-0000-0000-0000A2C80000}"/>
    <cellStyle name="Normal 6 3 7 3 4" xfId="51358" xr:uid="{00000000-0005-0000-0000-0000A3C80000}"/>
    <cellStyle name="Normal 6 3 7 4" xfId="51359" xr:uid="{00000000-0005-0000-0000-0000A4C80000}"/>
    <cellStyle name="Normal 6 3 7 4 2" xfId="51360" xr:uid="{00000000-0005-0000-0000-0000A5C80000}"/>
    <cellStyle name="Normal 6 3 7 5" xfId="51361" xr:uid="{00000000-0005-0000-0000-0000A6C80000}"/>
    <cellStyle name="Normal 6 3 7 6" xfId="51362" xr:uid="{00000000-0005-0000-0000-0000A7C80000}"/>
    <cellStyle name="Normal 6 3 7 7" xfId="51363" xr:uid="{00000000-0005-0000-0000-0000A8C80000}"/>
    <cellStyle name="Normal 6 3 8" xfId="51364" xr:uid="{00000000-0005-0000-0000-0000A9C80000}"/>
    <cellStyle name="Normal 6 3 8 2" xfId="51365" xr:uid="{00000000-0005-0000-0000-0000AAC80000}"/>
    <cellStyle name="Normal 6 3 8 2 2" xfId="51366" xr:uid="{00000000-0005-0000-0000-0000ABC80000}"/>
    <cellStyle name="Normal 6 3 8 2 2 2" xfId="51367" xr:uid="{00000000-0005-0000-0000-0000ACC80000}"/>
    <cellStyle name="Normal 6 3 8 2 3" xfId="51368" xr:uid="{00000000-0005-0000-0000-0000ADC80000}"/>
    <cellStyle name="Normal 6 3 8 2 4" xfId="51369" xr:uid="{00000000-0005-0000-0000-0000AEC80000}"/>
    <cellStyle name="Normal 6 3 8 3" xfId="51370" xr:uid="{00000000-0005-0000-0000-0000AFC80000}"/>
    <cellStyle name="Normal 6 3 8 3 2" xfId="51371" xr:uid="{00000000-0005-0000-0000-0000B0C80000}"/>
    <cellStyle name="Normal 6 3 8 3 2 2" xfId="51372" xr:uid="{00000000-0005-0000-0000-0000B1C80000}"/>
    <cellStyle name="Normal 6 3 8 3 3" xfId="51373" xr:uid="{00000000-0005-0000-0000-0000B2C80000}"/>
    <cellStyle name="Normal 6 3 8 3 4" xfId="51374" xr:uid="{00000000-0005-0000-0000-0000B3C80000}"/>
    <cellStyle name="Normal 6 3 8 4" xfId="51375" xr:uid="{00000000-0005-0000-0000-0000B4C80000}"/>
    <cellStyle name="Normal 6 3 8 4 2" xfId="51376" xr:uid="{00000000-0005-0000-0000-0000B5C80000}"/>
    <cellStyle name="Normal 6 3 8 5" xfId="51377" xr:uid="{00000000-0005-0000-0000-0000B6C80000}"/>
    <cellStyle name="Normal 6 3 8 6" xfId="51378" xr:uid="{00000000-0005-0000-0000-0000B7C80000}"/>
    <cellStyle name="Normal 6 3 9" xfId="51379" xr:uid="{00000000-0005-0000-0000-0000B8C80000}"/>
    <cellStyle name="Normal 6 3 9 2" xfId="51380" xr:uid="{00000000-0005-0000-0000-0000B9C80000}"/>
    <cellStyle name="Normal 6 3 9 2 2" xfId="51381" xr:uid="{00000000-0005-0000-0000-0000BAC80000}"/>
    <cellStyle name="Normal 6 3 9 3" xfId="51382" xr:uid="{00000000-0005-0000-0000-0000BBC80000}"/>
    <cellStyle name="Normal 6 3 9 4" xfId="51383" xr:uid="{00000000-0005-0000-0000-0000BCC80000}"/>
    <cellStyle name="Normal 6 3_8760 to TOD Calc_Template" xfId="51384" xr:uid="{00000000-0005-0000-0000-0000BDC80000}"/>
    <cellStyle name="Normal 6 30" xfId="51385" xr:uid="{00000000-0005-0000-0000-0000BEC80000}"/>
    <cellStyle name="Normal 6 31" xfId="51386" xr:uid="{00000000-0005-0000-0000-0000BFC80000}"/>
    <cellStyle name="Normal 6 32" xfId="51387" xr:uid="{00000000-0005-0000-0000-0000C0C80000}"/>
    <cellStyle name="Normal 6 33" xfId="51388" xr:uid="{00000000-0005-0000-0000-0000C1C80000}"/>
    <cellStyle name="Normal 6 34" xfId="51389" xr:uid="{00000000-0005-0000-0000-0000C2C80000}"/>
    <cellStyle name="Normal 6 35" xfId="51390" xr:uid="{00000000-0005-0000-0000-0000C3C80000}"/>
    <cellStyle name="Normal 6 36" xfId="51391" xr:uid="{00000000-0005-0000-0000-0000C4C80000}"/>
    <cellStyle name="Normal 6 37" xfId="51392" xr:uid="{00000000-0005-0000-0000-0000C5C80000}"/>
    <cellStyle name="Normal 6 38" xfId="51393" xr:uid="{00000000-0005-0000-0000-0000C6C80000}"/>
    <cellStyle name="Normal 6 39" xfId="51394" xr:uid="{00000000-0005-0000-0000-0000C7C80000}"/>
    <cellStyle name="Normal 6 4" xfId="51395" xr:uid="{00000000-0005-0000-0000-0000C8C80000}"/>
    <cellStyle name="Normal 6 4 10" xfId="51396" xr:uid="{00000000-0005-0000-0000-0000C9C80000}"/>
    <cellStyle name="Normal 6 4 11" xfId="51397" xr:uid="{00000000-0005-0000-0000-0000CAC80000}"/>
    <cellStyle name="Normal 6 4 12" xfId="51398" xr:uid="{00000000-0005-0000-0000-0000CBC80000}"/>
    <cellStyle name="Normal 6 4 2" xfId="51399" xr:uid="{00000000-0005-0000-0000-0000CCC80000}"/>
    <cellStyle name="Normal 6 4 2 2" xfId="51400" xr:uid="{00000000-0005-0000-0000-0000CDC80000}"/>
    <cellStyle name="Normal 6 4 2 2 2" xfId="51401" xr:uid="{00000000-0005-0000-0000-0000CEC80000}"/>
    <cellStyle name="Normal 6 4 2 2 2 2" xfId="51402" xr:uid="{00000000-0005-0000-0000-0000CFC80000}"/>
    <cellStyle name="Normal 6 4 2 2 2 2 2" xfId="51403" xr:uid="{00000000-0005-0000-0000-0000D0C80000}"/>
    <cellStyle name="Normal 6 4 2 2 2 2 2 2" xfId="51404" xr:uid="{00000000-0005-0000-0000-0000D1C80000}"/>
    <cellStyle name="Normal 6 4 2 2 2 2 3" xfId="51405" xr:uid="{00000000-0005-0000-0000-0000D2C80000}"/>
    <cellStyle name="Normal 6 4 2 2 2 2 4" xfId="51406" xr:uid="{00000000-0005-0000-0000-0000D3C80000}"/>
    <cellStyle name="Normal 6 4 2 2 2 3" xfId="51407" xr:uid="{00000000-0005-0000-0000-0000D4C80000}"/>
    <cellStyle name="Normal 6 4 2 2 2 3 2" xfId="51408" xr:uid="{00000000-0005-0000-0000-0000D5C80000}"/>
    <cellStyle name="Normal 6 4 2 2 2 3 2 2" xfId="51409" xr:uid="{00000000-0005-0000-0000-0000D6C80000}"/>
    <cellStyle name="Normal 6 4 2 2 2 3 3" xfId="51410" xr:uid="{00000000-0005-0000-0000-0000D7C80000}"/>
    <cellStyle name="Normal 6 4 2 2 2 3 4" xfId="51411" xr:uid="{00000000-0005-0000-0000-0000D8C80000}"/>
    <cellStyle name="Normal 6 4 2 2 2 4" xfId="51412" xr:uid="{00000000-0005-0000-0000-0000D9C80000}"/>
    <cellStyle name="Normal 6 4 2 2 2 4 2" xfId="51413" xr:uid="{00000000-0005-0000-0000-0000DAC80000}"/>
    <cellStyle name="Normal 6 4 2 2 2 5" xfId="51414" xr:uid="{00000000-0005-0000-0000-0000DBC80000}"/>
    <cellStyle name="Normal 6 4 2 2 2 6" xfId="51415" xr:uid="{00000000-0005-0000-0000-0000DCC80000}"/>
    <cellStyle name="Normal 6 4 2 2 3" xfId="51416" xr:uid="{00000000-0005-0000-0000-0000DDC80000}"/>
    <cellStyle name="Normal 6 4 2 2 3 2" xfId="51417" xr:uid="{00000000-0005-0000-0000-0000DEC80000}"/>
    <cellStyle name="Normal 6 4 2 2 3 2 2" xfId="51418" xr:uid="{00000000-0005-0000-0000-0000DFC80000}"/>
    <cellStyle name="Normal 6 4 2 2 3 3" xfId="51419" xr:uid="{00000000-0005-0000-0000-0000E0C80000}"/>
    <cellStyle name="Normal 6 4 2 2 3 4" xfId="51420" xr:uid="{00000000-0005-0000-0000-0000E1C80000}"/>
    <cellStyle name="Normal 6 4 2 2 4" xfId="51421" xr:uid="{00000000-0005-0000-0000-0000E2C80000}"/>
    <cellStyle name="Normal 6 4 2 2 4 2" xfId="51422" xr:uid="{00000000-0005-0000-0000-0000E3C80000}"/>
    <cellStyle name="Normal 6 4 2 2 4 2 2" xfId="51423" xr:uid="{00000000-0005-0000-0000-0000E4C80000}"/>
    <cellStyle name="Normal 6 4 2 2 4 3" xfId="51424" xr:uid="{00000000-0005-0000-0000-0000E5C80000}"/>
    <cellStyle name="Normal 6 4 2 2 4 4" xfId="51425" xr:uid="{00000000-0005-0000-0000-0000E6C80000}"/>
    <cellStyle name="Normal 6 4 2 2 5" xfId="51426" xr:uid="{00000000-0005-0000-0000-0000E7C80000}"/>
    <cellStyle name="Normal 6 4 2 2 5 2" xfId="51427" xr:uid="{00000000-0005-0000-0000-0000E8C80000}"/>
    <cellStyle name="Normal 6 4 2 2 6" xfId="51428" xr:uid="{00000000-0005-0000-0000-0000E9C80000}"/>
    <cellStyle name="Normal 6 4 2 2 7" xfId="51429" xr:uid="{00000000-0005-0000-0000-0000EAC80000}"/>
    <cellStyle name="Normal 6 4 2 2 8" xfId="51430" xr:uid="{00000000-0005-0000-0000-0000EBC80000}"/>
    <cellStyle name="Normal 6 4 2 3" xfId="51431" xr:uid="{00000000-0005-0000-0000-0000ECC80000}"/>
    <cellStyle name="Normal 6 4 2 3 2" xfId="51432" xr:uid="{00000000-0005-0000-0000-0000EDC80000}"/>
    <cellStyle name="Normal 6 4 2 3 2 2" xfId="51433" xr:uid="{00000000-0005-0000-0000-0000EEC80000}"/>
    <cellStyle name="Normal 6 4 2 3 2 2 2" xfId="51434" xr:uid="{00000000-0005-0000-0000-0000EFC80000}"/>
    <cellStyle name="Normal 6 4 2 3 2 3" xfId="51435" xr:uid="{00000000-0005-0000-0000-0000F0C80000}"/>
    <cellStyle name="Normal 6 4 2 3 2 4" xfId="51436" xr:uid="{00000000-0005-0000-0000-0000F1C80000}"/>
    <cellStyle name="Normal 6 4 2 3 3" xfId="51437" xr:uid="{00000000-0005-0000-0000-0000F2C80000}"/>
    <cellStyle name="Normal 6 4 2 3 3 2" xfId="51438" xr:uid="{00000000-0005-0000-0000-0000F3C80000}"/>
    <cellStyle name="Normal 6 4 2 3 3 2 2" xfId="51439" xr:uid="{00000000-0005-0000-0000-0000F4C80000}"/>
    <cellStyle name="Normal 6 4 2 3 3 3" xfId="51440" xr:uid="{00000000-0005-0000-0000-0000F5C80000}"/>
    <cellStyle name="Normal 6 4 2 3 3 4" xfId="51441" xr:uid="{00000000-0005-0000-0000-0000F6C80000}"/>
    <cellStyle name="Normal 6 4 2 3 4" xfId="51442" xr:uid="{00000000-0005-0000-0000-0000F7C80000}"/>
    <cellStyle name="Normal 6 4 2 3 4 2" xfId="51443" xr:uid="{00000000-0005-0000-0000-0000F8C80000}"/>
    <cellStyle name="Normal 6 4 2 3 5" xfId="51444" xr:uid="{00000000-0005-0000-0000-0000F9C80000}"/>
    <cellStyle name="Normal 6 4 2 3 6" xfId="51445" xr:uid="{00000000-0005-0000-0000-0000FAC80000}"/>
    <cellStyle name="Normal 6 4 2 4" xfId="51446" xr:uid="{00000000-0005-0000-0000-0000FBC80000}"/>
    <cellStyle name="Normal 6 4 2 4 2" xfId="51447" xr:uid="{00000000-0005-0000-0000-0000FCC80000}"/>
    <cellStyle name="Normal 6 4 2 4 2 2" xfId="51448" xr:uid="{00000000-0005-0000-0000-0000FDC80000}"/>
    <cellStyle name="Normal 6 4 2 4 3" xfId="51449" xr:uid="{00000000-0005-0000-0000-0000FEC80000}"/>
    <cellStyle name="Normal 6 4 2 4 4" xfId="51450" xr:uid="{00000000-0005-0000-0000-0000FFC80000}"/>
    <cellStyle name="Normal 6 4 2 5" xfId="51451" xr:uid="{00000000-0005-0000-0000-000000C90000}"/>
    <cellStyle name="Normal 6 4 2 5 2" xfId="51452" xr:uid="{00000000-0005-0000-0000-000001C90000}"/>
    <cellStyle name="Normal 6 4 2 5 2 2" xfId="51453" xr:uid="{00000000-0005-0000-0000-000002C90000}"/>
    <cellStyle name="Normal 6 4 2 5 3" xfId="51454" xr:uid="{00000000-0005-0000-0000-000003C90000}"/>
    <cellStyle name="Normal 6 4 2 5 4" xfId="51455" xr:uid="{00000000-0005-0000-0000-000004C90000}"/>
    <cellStyle name="Normal 6 4 2 6" xfId="51456" xr:uid="{00000000-0005-0000-0000-000005C90000}"/>
    <cellStyle name="Normal 6 4 2 6 2" xfId="51457" xr:uid="{00000000-0005-0000-0000-000006C90000}"/>
    <cellStyle name="Normal 6 4 2 7" xfId="51458" xr:uid="{00000000-0005-0000-0000-000007C90000}"/>
    <cellStyle name="Normal 6 4 2 8" xfId="51459" xr:uid="{00000000-0005-0000-0000-000008C90000}"/>
    <cellStyle name="Normal 6 4 2 9" xfId="51460" xr:uid="{00000000-0005-0000-0000-000009C90000}"/>
    <cellStyle name="Normal 6 4 2_Benefit Diff Calc" xfId="51461" xr:uid="{00000000-0005-0000-0000-00000AC90000}"/>
    <cellStyle name="Normal 6 4 3" xfId="51462" xr:uid="{00000000-0005-0000-0000-00000BC90000}"/>
    <cellStyle name="Normal 6 4 3 2" xfId="51463" xr:uid="{00000000-0005-0000-0000-00000CC90000}"/>
    <cellStyle name="Normal 6 4 3 2 2" xfId="51464" xr:uid="{00000000-0005-0000-0000-00000DC90000}"/>
    <cellStyle name="Normal 6 4 3 2 2 2" xfId="51465" xr:uid="{00000000-0005-0000-0000-00000EC90000}"/>
    <cellStyle name="Normal 6 4 3 2 2 2 2" xfId="51466" xr:uid="{00000000-0005-0000-0000-00000FC90000}"/>
    <cellStyle name="Normal 6 4 3 2 2 3" xfId="51467" xr:uid="{00000000-0005-0000-0000-000010C90000}"/>
    <cellStyle name="Normal 6 4 3 2 2 4" xfId="51468" xr:uid="{00000000-0005-0000-0000-000011C90000}"/>
    <cellStyle name="Normal 6 4 3 2 3" xfId="51469" xr:uid="{00000000-0005-0000-0000-000012C90000}"/>
    <cellStyle name="Normal 6 4 3 2 3 2" xfId="51470" xr:uid="{00000000-0005-0000-0000-000013C90000}"/>
    <cellStyle name="Normal 6 4 3 2 3 2 2" xfId="51471" xr:uid="{00000000-0005-0000-0000-000014C90000}"/>
    <cellStyle name="Normal 6 4 3 2 3 3" xfId="51472" xr:uid="{00000000-0005-0000-0000-000015C90000}"/>
    <cellStyle name="Normal 6 4 3 2 3 4" xfId="51473" xr:uid="{00000000-0005-0000-0000-000016C90000}"/>
    <cellStyle name="Normal 6 4 3 2 4" xfId="51474" xr:uid="{00000000-0005-0000-0000-000017C90000}"/>
    <cellStyle name="Normal 6 4 3 2 4 2" xfId="51475" xr:uid="{00000000-0005-0000-0000-000018C90000}"/>
    <cellStyle name="Normal 6 4 3 2 5" xfId="51476" xr:uid="{00000000-0005-0000-0000-000019C90000}"/>
    <cellStyle name="Normal 6 4 3 2 6" xfId="51477" xr:uid="{00000000-0005-0000-0000-00001AC90000}"/>
    <cellStyle name="Normal 6 4 3 2 7" xfId="51478" xr:uid="{00000000-0005-0000-0000-00001BC90000}"/>
    <cellStyle name="Normal 6 4 3 3" xfId="51479" xr:uid="{00000000-0005-0000-0000-00001CC90000}"/>
    <cellStyle name="Normal 6 4 3 3 2" xfId="51480" xr:uid="{00000000-0005-0000-0000-00001DC90000}"/>
    <cellStyle name="Normal 6 4 3 3 2 2" xfId="51481" xr:uid="{00000000-0005-0000-0000-00001EC90000}"/>
    <cellStyle name="Normal 6 4 3 3 3" xfId="51482" xr:uid="{00000000-0005-0000-0000-00001FC90000}"/>
    <cellStyle name="Normal 6 4 3 3 4" xfId="51483" xr:uid="{00000000-0005-0000-0000-000020C90000}"/>
    <cellStyle name="Normal 6 4 3 4" xfId="51484" xr:uid="{00000000-0005-0000-0000-000021C90000}"/>
    <cellStyle name="Normal 6 4 3 4 2" xfId="51485" xr:uid="{00000000-0005-0000-0000-000022C90000}"/>
    <cellStyle name="Normal 6 4 3 4 2 2" xfId="51486" xr:uid="{00000000-0005-0000-0000-000023C90000}"/>
    <cellStyle name="Normal 6 4 3 4 3" xfId="51487" xr:uid="{00000000-0005-0000-0000-000024C90000}"/>
    <cellStyle name="Normal 6 4 3 4 4" xfId="51488" xr:uid="{00000000-0005-0000-0000-000025C90000}"/>
    <cellStyle name="Normal 6 4 3 5" xfId="51489" xr:uid="{00000000-0005-0000-0000-000026C90000}"/>
    <cellStyle name="Normal 6 4 3 5 2" xfId="51490" xr:uid="{00000000-0005-0000-0000-000027C90000}"/>
    <cellStyle name="Normal 6 4 3 6" xfId="51491" xr:uid="{00000000-0005-0000-0000-000028C90000}"/>
    <cellStyle name="Normal 6 4 3 7" xfId="51492" xr:uid="{00000000-0005-0000-0000-000029C90000}"/>
    <cellStyle name="Normal 6 4 3 8" xfId="51493" xr:uid="{00000000-0005-0000-0000-00002AC90000}"/>
    <cellStyle name="Normal 6 4 3_Benefit Diff Calc" xfId="51494" xr:uid="{00000000-0005-0000-0000-00002BC90000}"/>
    <cellStyle name="Normal 6 4 4" xfId="51495" xr:uid="{00000000-0005-0000-0000-00002CC90000}"/>
    <cellStyle name="Normal 6 4 4 2" xfId="51496" xr:uid="{00000000-0005-0000-0000-00002DC90000}"/>
    <cellStyle name="Normal 6 4 4 3" xfId="51497" xr:uid="{00000000-0005-0000-0000-00002EC90000}"/>
    <cellStyle name="Normal 6 4 4_Benefit Diff Calc" xfId="51498" xr:uid="{00000000-0005-0000-0000-00002FC90000}"/>
    <cellStyle name="Normal 6 4 5" xfId="51499" xr:uid="{00000000-0005-0000-0000-000030C90000}"/>
    <cellStyle name="Normal 6 4 5 2" xfId="51500" xr:uid="{00000000-0005-0000-0000-000031C90000}"/>
    <cellStyle name="Normal 6 4 5 2 2" xfId="51501" xr:uid="{00000000-0005-0000-0000-000032C90000}"/>
    <cellStyle name="Normal 6 4 5 2 2 2" xfId="51502" xr:uid="{00000000-0005-0000-0000-000033C90000}"/>
    <cellStyle name="Normal 6 4 5 2 3" xfId="51503" xr:uid="{00000000-0005-0000-0000-000034C90000}"/>
    <cellStyle name="Normal 6 4 5 2 4" xfId="51504" xr:uid="{00000000-0005-0000-0000-000035C90000}"/>
    <cellStyle name="Normal 6 4 5 2 5" xfId="51505" xr:uid="{00000000-0005-0000-0000-000036C90000}"/>
    <cellStyle name="Normal 6 4 5 3" xfId="51506" xr:uid="{00000000-0005-0000-0000-000037C90000}"/>
    <cellStyle name="Normal 6 4 5 3 2" xfId="51507" xr:uid="{00000000-0005-0000-0000-000038C90000}"/>
    <cellStyle name="Normal 6 4 5 3 2 2" xfId="51508" xr:uid="{00000000-0005-0000-0000-000039C90000}"/>
    <cellStyle name="Normal 6 4 5 3 3" xfId="51509" xr:uid="{00000000-0005-0000-0000-00003AC90000}"/>
    <cellStyle name="Normal 6 4 5 3 4" xfId="51510" xr:uid="{00000000-0005-0000-0000-00003BC90000}"/>
    <cellStyle name="Normal 6 4 5 4" xfId="51511" xr:uid="{00000000-0005-0000-0000-00003CC90000}"/>
    <cellStyle name="Normal 6 4 5 4 2" xfId="51512" xr:uid="{00000000-0005-0000-0000-00003DC90000}"/>
    <cellStyle name="Normal 6 4 5 5" xfId="51513" xr:uid="{00000000-0005-0000-0000-00003EC90000}"/>
    <cellStyle name="Normal 6 4 5 6" xfId="51514" xr:uid="{00000000-0005-0000-0000-00003FC90000}"/>
    <cellStyle name="Normal 6 4 5 7" xfId="51515" xr:uid="{00000000-0005-0000-0000-000040C90000}"/>
    <cellStyle name="Normal 6 4 5_Benefit Diff Calc" xfId="51516" xr:uid="{00000000-0005-0000-0000-000041C90000}"/>
    <cellStyle name="Normal 6 4 6" xfId="51517" xr:uid="{00000000-0005-0000-0000-000042C90000}"/>
    <cellStyle name="Normal 6 4 6 2" xfId="51518" xr:uid="{00000000-0005-0000-0000-000043C90000}"/>
    <cellStyle name="Normal 6 4 6 2 2" xfId="51519" xr:uid="{00000000-0005-0000-0000-000044C90000}"/>
    <cellStyle name="Normal 6 4 6 2 3" xfId="51520" xr:uid="{00000000-0005-0000-0000-000045C90000}"/>
    <cellStyle name="Normal 6 4 6 3" xfId="51521" xr:uid="{00000000-0005-0000-0000-000046C90000}"/>
    <cellStyle name="Normal 6 4 6 4" xfId="51522" xr:uid="{00000000-0005-0000-0000-000047C90000}"/>
    <cellStyle name="Normal 6 4 6 5" xfId="51523" xr:uid="{00000000-0005-0000-0000-000048C90000}"/>
    <cellStyle name="Normal 6 4 6_Benefit Diff Calc" xfId="51524" xr:uid="{00000000-0005-0000-0000-000049C90000}"/>
    <cellStyle name="Normal 6 4 7" xfId="51525" xr:uid="{00000000-0005-0000-0000-00004AC90000}"/>
    <cellStyle name="Normal 6 4 7 2" xfId="51526" xr:uid="{00000000-0005-0000-0000-00004BC90000}"/>
    <cellStyle name="Normal 6 4 7 2 2" xfId="51527" xr:uid="{00000000-0005-0000-0000-00004CC90000}"/>
    <cellStyle name="Normal 6 4 7 3" xfId="51528" xr:uid="{00000000-0005-0000-0000-00004DC90000}"/>
    <cellStyle name="Normal 6 4 7 4" xfId="51529" xr:uid="{00000000-0005-0000-0000-00004EC90000}"/>
    <cellStyle name="Normal 6 4 7 5" xfId="51530" xr:uid="{00000000-0005-0000-0000-00004FC90000}"/>
    <cellStyle name="Normal 6 4 8" xfId="51531" xr:uid="{00000000-0005-0000-0000-000050C90000}"/>
    <cellStyle name="Normal 6 4 8 2" xfId="51532" xr:uid="{00000000-0005-0000-0000-000051C90000}"/>
    <cellStyle name="Normal 6 4 9" xfId="51533" xr:uid="{00000000-0005-0000-0000-000052C90000}"/>
    <cellStyle name="Normal 6 4_Benefit Diff Calc" xfId="51534" xr:uid="{00000000-0005-0000-0000-000053C90000}"/>
    <cellStyle name="Normal 6 40" xfId="51535" xr:uid="{00000000-0005-0000-0000-000054C90000}"/>
    <cellStyle name="Normal 6 41" xfId="51536" xr:uid="{00000000-0005-0000-0000-000055C90000}"/>
    <cellStyle name="Normal 6 42" xfId="51537" xr:uid="{00000000-0005-0000-0000-000056C90000}"/>
    <cellStyle name="Normal 6 43" xfId="51538" xr:uid="{00000000-0005-0000-0000-000057C90000}"/>
    <cellStyle name="Normal 6 44" xfId="51539" xr:uid="{00000000-0005-0000-0000-000058C90000}"/>
    <cellStyle name="Normal 6 45" xfId="51540" xr:uid="{00000000-0005-0000-0000-000059C90000}"/>
    <cellStyle name="Normal 6 46" xfId="51541" xr:uid="{00000000-0005-0000-0000-00005AC90000}"/>
    <cellStyle name="Normal 6 47" xfId="51542" xr:uid="{00000000-0005-0000-0000-00005BC90000}"/>
    <cellStyle name="Normal 6 48" xfId="51543" xr:uid="{00000000-0005-0000-0000-00005CC90000}"/>
    <cellStyle name="Normal 6 49" xfId="51544" xr:uid="{00000000-0005-0000-0000-00005DC90000}"/>
    <cellStyle name="Normal 6 5" xfId="51545" xr:uid="{00000000-0005-0000-0000-00005EC90000}"/>
    <cellStyle name="Normal 6 5 10" xfId="51546" xr:uid="{00000000-0005-0000-0000-00005FC90000}"/>
    <cellStyle name="Normal 6 5 11" xfId="51547" xr:uid="{00000000-0005-0000-0000-000060C90000}"/>
    <cellStyle name="Normal 6 5 12" xfId="51548" xr:uid="{00000000-0005-0000-0000-000061C90000}"/>
    <cellStyle name="Normal 6 5 2" xfId="51549" xr:uid="{00000000-0005-0000-0000-000062C90000}"/>
    <cellStyle name="Normal 6 5 2 2" xfId="51550" xr:uid="{00000000-0005-0000-0000-000063C90000}"/>
    <cellStyle name="Normal 6 5 2 2 2" xfId="51551" xr:uid="{00000000-0005-0000-0000-000064C90000}"/>
    <cellStyle name="Normal 6 5 2 2 2 2" xfId="51552" xr:uid="{00000000-0005-0000-0000-000065C90000}"/>
    <cellStyle name="Normal 6 5 2 2 2 2 2" xfId="51553" xr:uid="{00000000-0005-0000-0000-000066C90000}"/>
    <cellStyle name="Normal 6 5 2 2 2 2 2 2" xfId="51554" xr:uid="{00000000-0005-0000-0000-000067C90000}"/>
    <cellStyle name="Normal 6 5 2 2 2 2 3" xfId="51555" xr:uid="{00000000-0005-0000-0000-000068C90000}"/>
    <cellStyle name="Normal 6 5 2 2 2 2 4" xfId="51556" xr:uid="{00000000-0005-0000-0000-000069C90000}"/>
    <cellStyle name="Normal 6 5 2 2 2 3" xfId="51557" xr:uid="{00000000-0005-0000-0000-00006AC90000}"/>
    <cellStyle name="Normal 6 5 2 2 2 3 2" xfId="51558" xr:uid="{00000000-0005-0000-0000-00006BC90000}"/>
    <cellStyle name="Normal 6 5 2 2 2 3 2 2" xfId="51559" xr:uid="{00000000-0005-0000-0000-00006CC90000}"/>
    <cellStyle name="Normal 6 5 2 2 2 3 3" xfId="51560" xr:uid="{00000000-0005-0000-0000-00006DC90000}"/>
    <cellStyle name="Normal 6 5 2 2 2 3 4" xfId="51561" xr:uid="{00000000-0005-0000-0000-00006EC90000}"/>
    <cellStyle name="Normal 6 5 2 2 2 4" xfId="51562" xr:uid="{00000000-0005-0000-0000-00006FC90000}"/>
    <cellStyle name="Normal 6 5 2 2 2 4 2" xfId="51563" xr:uid="{00000000-0005-0000-0000-000070C90000}"/>
    <cellStyle name="Normal 6 5 2 2 2 5" xfId="51564" xr:uid="{00000000-0005-0000-0000-000071C90000}"/>
    <cellStyle name="Normal 6 5 2 2 2 6" xfId="51565" xr:uid="{00000000-0005-0000-0000-000072C90000}"/>
    <cellStyle name="Normal 6 5 2 2 3" xfId="51566" xr:uid="{00000000-0005-0000-0000-000073C90000}"/>
    <cellStyle name="Normal 6 5 2 2 3 2" xfId="51567" xr:uid="{00000000-0005-0000-0000-000074C90000}"/>
    <cellStyle name="Normal 6 5 2 2 3 2 2" xfId="51568" xr:uid="{00000000-0005-0000-0000-000075C90000}"/>
    <cellStyle name="Normal 6 5 2 2 3 3" xfId="51569" xr:uid="{00000000-0005-0000-0000-000076C90000}"/>
    <cellStyle name="Normal 6 5 2 2 3 4" xfId="51570" xr:uid="{00000000-0005-0000-0000-000077C90000}"/>
    <cellStyle name="Normal 6 5 2 2 4" xfId="51571" xr:uid="{00000000-0005-0000-0000-000078C90000}"/>
    <cellStyle name="Normal 6 5 2 2 4 2" xfId="51572" xr:uid="{00000000-0005-0000-0000-000079C90000}"/>
    <cellStyle name="Normal 6 5 2 2 4 2 2" xfId="51573" xr:uid="{00000000-0005-0000-0000-00007AC90000}"/>
    <cellStyle name="Normal 6 5 2 2 4 3" xfId="51574" xr:uid="{00000000-0005-0000-0000-00007BC90000}"/>
    <cellStyle name="Normal 6 5 2 2 4 4" xfId="51575" xr:uid="{00000000-0005-0000-0000-00007CC90000}"/>
    <cellStyle name="Normal 6 5 2 2 5" xfId="51576" xr:uid="{00000000-0005-0000-0000-00007DC90000}"/>
    <cellStyle name="Normal 6 5 2 2 5 2" xfId="51577" xr:uid="{00000000-0005-0000-0000-00007EC90000}"/>
    <cellStyle name="Normal 6 5 2 2 6" xfId="51578" xr:uid="{00000000-0005-0000-0000-00007FC90000}"/>
    <cellStyle name="Normal 6 5 2 2 7" xfId="51579" xr:uid="{00000000-0005-0000-0000-000080C90000}"/>
    <cellStyle name="Normal 6 5 2 2 8" xfId="51580" xr:uid="{00000000-0005-0000-0000-000081C90000}"/>
    <cellStyle name="Normal 6 5 2 3" xfId="51581" xr:uid="{00000000-0005-0000-0000-000082C90000}"/>
    <cellStyle name="Normal 6 5 2 3 2" xfId="51582" xr:uid="{00000000-0005-0000-0000-000083C90000}"/>
    <cellStyle name="Normal 6 5 2 3 2 2" xfId="51583" xr:uid="{00000000-0005-0000-0000-000084C90000}"/>
    <cellStyle name="Normal 6 5 2 3 2 2 2" xfId="51584" xr:uid="{00000000-0005-0000-0000-000085C90000}"/>
    <cellStyle name="Normal 6 5 2 3 2 3" xfId="51585" xr:uid="{00000000-0005-0000-0000-000086C90000}"/>
    <cellStyle name="Normal 6 5 2 3 2 4" xfId="51586" xr:uid="{00000000-0005-0000-0000-000087C90000}"/>
    <cellStyle name="Normal 6 5 2 3 3" xfId="51587" xr:uid="{00000000-0005-0000-0000-000088C90000}"/>
    <cellStyle name="Normal 6 5 2 3 3 2" xfId="51588" xr:uid="{00000000-0005-0000-0000-000089C90000}"/>
    <cellStyle name="Normal 6 5 2 3 3 2 2" xfId="51589" xr:uid="{00000000-0005-0000-0000-00008AC90000}"/>
    <cellStyle name="Normal 6 5 2 3 3 3" xfId="51590" xr:uid="{00000000-0005-0000-0000-00008BC90000}"/>
    <cellStyle name="Normal 6 5 2 3 3 4" xfId="51591" xr:uid="{00000000-0005-0000-0000-00008CC90000}"/>
    <cellStyle name="Normal 6 5 2 3 4" xfId="51592" xr:uid="{00000000-0005-0000-0000-00008DC90000}"/>
    <cellStyle name="Normal 6 5 2 3 4 2" xfId="51593" xr:uid="{00000000-0005-0000-0000-00008EC90000}"/>
    <cellStyle name="Normal 6 5 2 3 5" xfId="51594" xr:uid="{00000000-0005-0000-0000-00008FC90000}"/>
    <cellStyle name="Normal 6 5 2 3 6" xfId="51595" xr:uid="{00000000-0005-0000-0000-000090C90000}"/>
    <cellStyle name="Normal 6 5 2 4" xfId="51596" xr:uid="{00000000-0005-0000-0000-000091C90000}"/>
    <cellStyle name="Normal 6 5 2 4 2" xfId="51597" xr:uid="{00000000-0005-0000-0000-000092C90000}"/>
    <cellStyle name="Normal 6 5 2 4 2 2" xfId="51598" xr:uid="{00000000-0005-0000-0000-000093C90000}"/>
    <cellStyle name="Normal 6 5 2 4 3" xfId="51599" xr:uid="{00000000-0005-0000-0000-000094C90000}"/>
    <cellStyle name="Normal 6 5 2 4 4" xfId="51600" xr:uid="{00000000-0005-0000-0000-000095C90000}"/>
    <cellStyle name="Normal 6 5 2 5" xfId="51601" xr:uid="{00000000-0005-0000-0000-000096C90000}"/>
    <cellStyle name="Normal 6 5 2 5 2" xfId="51602" xr:uid="{00000000-0005-0000-0000-000097C90000}"/>
    <cellStyle name="Normal 6 5 2 5 2 2" xfId="51603" xr:uid="{00000000-0005-0000-0000-000098C90000}"/>
    <cellStyle name="Normal 6 5 2 5 3" xfId="51604" xr:uid="{00000000-0005-0000-0000-000099C90000}"/>
    <cellStyle name="Normal 6 5 2 5 4" xfId="51605" xr:uid="{00000000-0005-0000-0000-00009AC90000}"/>
    <cellStyle name="Normal 6 5 2 6" xfId="51606" xr:uid="{00000000-0005-0000-0000-00009BC90000}"/>
    <cellStyle name="Normal 6 5 2 6 2" xfId="51607" xr:uid="{00000000-0005-0000-0000-00009CC90000}"/>
    <cellStyle name="Normal 6 5 2 7" xfId="51608" xr:uid="{00000000-0005-0000-0000-00009DC90000}"/>
    <cellStyle name="Normal 6 5 2 8" xfId="51609" xr:uid="{00000000-0005-0000-0000-00009EC90000}"/>
    <cellStyle name="Normal 6 5 2 9" xfId="51610" xr:uid="{00000000-0005-0000-0000-00009FC90000}"/>
    <cellStyle name="Normal 6 5 2_Benefit Diff Calc" xfId="51611" xr:uid="{00000000-0005-0000-0000-0000A0C90000}"/>
    <cellStyle name="Normal 6 5 3" xfId="51612" xr:uid="{00000000-0005-0000-0000-0000A1C90000}"/>
    <cellStyle name="Normal 6 5 3 2" xfId="51613" xr:uid="{00000000-0005-0000-0000-0000A2C90000}"/>
    <cellStyle name="Normal 6 5 3 2 2" xfId="51614" xr:uid="{00000000-0005-0000-0000-0000A3C90000}"/>
    <cellStyle name="Normal 6 5 3 2 2 2" xfId="51615" xr:uid="{00000000-0005-0000-0000-0000A4C90000}"/>
    <cellStyle name="Normal 6 5 3 2 2 2 2" xfId="51616" xr:uid="{00000000-0005-0000-0000-0000A5C90000}"/>
    <cellStyle name="Normal 6 5 3 2 2 3" xfId="51617" xr:uid="{00000000-0005-0000-0000-0000A6C90000}"/>
    <cellStyle name="Normal 6 5 3 2 2 4" xfId="51618" xr:uid="{00000000-0005-0000-0000-0000A7C90000}"/>
    <cellStyle name="Normal 6 5 3 2 3" xfId="51619" xr:uid="{00000000-0005-0000-0000-0000A8C90000}"/>
    <cellStyle name="Normal 6 5 3 2 3 2" xfId="51620" xr:uid="{00000000-0005-0000-0000-0000A9C90000}"/>
    <cellStyle name="Normal 6 5 3 2 3 2 2" xfId="51621" xr:uid="{00000000-0005-0000-0000-0000AAC90000}"/>
    <cellStyle name="Normal 6 5 3 2 3 3" xfId="51622" xr:uid="{00000000-0005-0000-0000-0000ABC90000}"/>
    <cellStyle name="Normal 6 5 3 2 3 4" xfId="51623" xr:uid="{00000000-0005-0000-0000-0000ACC90000}"/>
    <cellStyle name="Normal 6 5 3 2 4" xfId="51624" xr:uid="{00000000-0005-0000-0000-0000ADC90000}"/>
    <cellStyle name="Normal 6 5 3 2 4 2" xfId="51625" xr:uid="{00000000-0005-0000-0000-0000AEC90000}"/>
    <cellStyle name="Normal 6 5 3 2 5" xfId="51626" xr:uid="{00000000-0005-0000-0000-0000AFC90000}"/>
    <cellStyle name="Normal 6 5 3 2 6" xfId="51627" xr:uid="{00000000-0005-0000-0000-0000B0C90000}"/>
    <cellStyle name="Normal 6 5 3 2 7" xfId="51628" xr:uid="{00000000-0005-0000-0000-0000B1C90000}"/>
    <cellStyle name="Normal 6 5 3 3" xfId="51629" xr:uid="{00000000-0005-0000-0000-0000B2C90000}"/>
    <cellStyle name="Normal 6 5 3 3 2" xfId="51630" xr:uid="{00000000-0005-0000-0000-0000B3C90000}"/>
    <cellStyle name="Normal 6 5 3 3 2 2" xfId="51631" xr:uid="{00000000-0005-0000-0000-0000B4C90000}"/>
    <cellStyle name="Normal 6 5 3 3 3" xfId="51632" xr:uid="{00000000-0005-0000-0000-0000B5C90000}"/>
    <cellStyle name="Normal 6 5 3 3 4" xfId="51633" xr:uid="{00000000-0005-0000-0000-0000B6C90000}"/>
    <cellStyle name="Normal 6 5 3 4" xfId="51634" xr:uid="{00000000-0005-0000-0000-0000B7C90000}"/>
    <cellStyle name="Normal 6 5 3 4 2" xfId="51635" xr:uid="{00000000-0005-0000-0000-0000B8C90000}"/>
    <cellStyle name="Normal 6 5 3 4 2 2" xfId="51636" xr:uid="{00000000-0005-0000-0000-0000B9C90000}"/>
    <cellStyle name="Normal 6 5 3 4 3" xfId="51637" xr:uid="{00000000-0005-0000-0000-0000BAC90000}"/>
    <cellStyle name="Normal 6 5 3 4 4" xfId="51638" xr:uid="{00000000-0005-0000-0000-0000BBC90000}"/>
    <cellStyle name="Normal 6 5 3 5" xfId="51639" xr:uid="{00000000-0005-0000-0000-0000BCC90000}"/>
    <cellStyle name="Normal 6 5 3 5 2" xfId="51640" xr:uid="{00000000-0005-0000-0000-0000BDC90000}"/>
    <cellStyle name="Normal 6 5 3 6" xfId="51641" xr:uid="{00000000-0005-0000-0000-0000BEC90000}"/>
    <cellStyle name="Normal 6 5 3 7" xfId="51642" xr:uid="{00000000-0005-0000-0000-0000BFC90000}"/>
    <cellStyle name="Normal 6 5 3 8" xfId="51643" xr:uid="{00000000-0005-0000-0000-0000C0C90000}"/>
    <cellStyle name="Normal 6 5 3_Benefit Diff Calc" xfId="51644" xr:uid="{00000000-0005-0000-0000-0000C1C90000}"/>
    <cellStyle name="Normal 6 5 4" xfId="51645" xr:uid="{00000000-0005-0000-0000-0000C2C90000}"/>
    <cellStyle name="Normal 6 5 4 2" xfId="51646" xr:uid="{00000000-0005-0000-0000-0000C3C90000}"/>
    <cellStyle name="Normal 6 5 4 3" xfId="51647" xr:uid="{00000000-0005-0000-0000-0000C4C90000}"/>
    <cellStyle name="Normal 6 5 4_Benefit Diff Calc" xfId="51648" xr:uid="{00000000-0005-0000-0000-0000C5C90000}"/>
    <cellStyle name="Normal 6 5 5" xfId="51649" xr:uid="{00000000-0005-0000-0000-0000C6C90000}"/>
    <cellStyle name="Normal 6 5 5 2" xfId="51650" xr:uid="{00000000-0005-0000-0000-0000C7C90000}"/>
    <cellStyle name="Normal 6 5 5 2 2" xfId="51651" xr:uid="{00000000-0005-0000-0000-0000C8C90000}"/>
    <cellStyle name="Normal 6 5 5 2 2 2" xfId="51652" xr:uid="{00000000-0005-0000-0000-0000C9C90000}"/>
    <cellStyle name="Normal 6 5 5 2 3" xfId="51653" xr:uid="{00000000-0005-0000-0000-0000CAC90000}"/>
    <cellStyle name="Normal 6 5 5 2 4" xfId="51654" xr:uid="{00000000-0005-0000-0000-0000CBC90000}"/>
    <cellStyle name="Normal 6 5 5 2 5" xfId="51655" xr:uid="{00000000-0005-0000-0000-0000CCC90000}"/>
    <cellStyle name="Normal 6 5 5 3" xfId="51656" xr:uid="{00000000-0005-0000-0000-0000CDC90000}"/>
    <cellStyle name="Normal 6 5 5 3 2" xfId="51657" xr:uid="{00000000-0005-0000-0000-0000CEC90000}"/>
    <cellStyle name="Normal 6 5 5 3 2 2" xfId="51658" xr:uid="{00000000-0005-0000-0000-0000CFC90000}"/>
    <cellStyle name="Normal 6 5 5 3 3" xfId="51659" xr:uid="{00000000-0005-0000-0000-0000D0C90000}"/>
    <cellStyle name="Normal 6 5 5 3 4" xfId="51660" xr:uid="{00000000-0005-0000-0000-0000D1C90000}"/>
    <cellStyle name="Normal 6 5 5 4" xfId="51661" xr:uid="{00000000-0005-0000-0000-0000D2C90000}"/>
    <cellStyle name="Normal 6 5 5 4 2" xfId="51662" xr:uid="{00000000-0005-0000-0000-0000D3C90000}"/>
    <cellStyle name="Normal 6 5 5 5" xfId="51663" xr:uid="{00000000-0005-0000-0000-0000D4C90000}"/>
    <cellStyle name="Normal 6 5 5 6" xfId="51664" xr:uid="{00000000-0005-0000-0000-0000D5C90000}"/>
    <cellStyle name="Normal 6 5 5 7" xfId="51665" xr:uid="{00000000-0005-0000-0000-0000D6C90000}"/>
    <cellStyle name="Normal 6 5 5_Benefit Diff Calc" xfId="51666" xr:uid="{00000000-0005-0000-0000-0000D7C90000}"/>
    <cellStyle name="Normal 6 5 6" xfId="51667" xr:uid="{00000000-0005-0000-0000-0000D8C90000}"/>
    <cellStyle name="Normal 6 5 6 2" xfId="51668" xr:uid="{00000000-0005-0000-0000-0000D9C90000}"/>
    <cellStyle name="Normal 6 5 6 2 2" xfId="51669" xr:uid="{00000000-0005-0000-0000-0000DAC90000}"/>
    <cellStyle name="Normal 6 5 6 2 3" xfId="51670" xr:uid="{00000000-0005-0000-0000-0000DBC90000}"/>
    <cellStyle name="Normal 6 5 6 3" xfId="51671" xr:uid="{00000000-0005-0000-0000-0000DCC90000}"/>
    <cellStyle name="Normal 6 5 6 4" xfId="51672" xr:uid="{00000000-0005-0000-0000-0000DDC90000}"/>
    <cellStyle name="Normal 6 5 6 5" xfId="51673" xr:uid="{00000000-0005-0000-0000-0000DEC90000}"/>
    <cellStyle name="Normal 6 5 6_Benefit Diff Calc" xfId="51674" xr:uid="{00000000-0005-0000-0000-0000DFC90000}"/>
    <cellStyle name="Normal 6 5 7" xfId="51675" xr:uid="{00000000-0005-0000-0000-0000E0C90000}"/>
    <cellStyle name="Normal 6 5 7 2" xfId="51676" xr:uid="{00000000-0005-0000-0000-0000E1C90000}"/>
    <cellStyle name="Normal 6 5 7 2 2" xfId="51677" xr:uid="{00000000-0005-0000-0000-0000E2C90000}"/>
    <cellStyle name="Normal 6 5 7 3" xfId="51678" xr:uid="{00000000-0005-0000-0000-0000E3C90000}"/>
    <cellStyle name="Normal 6 5 7 4" xfId="51679" xr:uid="{00000000-0005-0000-0000-0000E4C90000}"/>
    <cellStyle name="Normal 6 5 7 5" xfId="51680" xr:uid="{00000000-0005-0000-0000-0000E5C90000}"/>
    <cellStyle name="Normal 6 5 8" xfId="51681" xr:uid="{00000000-0005-0000-0000-0000E6C90000}"/>
    <cellStyle name="Normal 6 5 8 2" xfId="51682" xr:uid="{00000000-0005-0000-0000-0000E7C90000}"/>
    <cellStyle name="Normal 6 5 9" xfId="51683" xr:uid="{00000000-0005-0000-0000-0000E8C90000}"/>
    <cellStyle name="Normal 6 5_Benefit Diff Calc" xfId="51684" xr:uid="{00000000-0005-0000-0000-0000E9C90000}"/>
    <cellStyle name="Normal 6 50" xfId="51685" xr:uid="{00000000-0005-0000-0000-0000EAC90000}"/>
    <cellStyle name="Normal 6 51" xfId="51686" xr:uid="{00000000-0005-0000-0000-0000EBC90000}"/>
    <cellStyle name="Normal 6 52" xfId="51687" xr:uid="{00000000-0005-0000-0000-0000ECC90000}"/>
    <cellStyle name="Normal 6 53" xfId="51688" xr:uid="{00000000-0005-0000-0000-0000EDC90000}"/>
    <cellStyle name="Normal 6 54" xfId="51689" xr:uid="{00000000-0005-0000-0000-0000EEC90000}"/>
    <cellStyle name="Normal 6 55" xfId="51690" xr:uid="{00000000-0005-0000-0000-0000EFC90000}"/>
    <cellStyle name="Normal 6 56" xfId="51691" xr:uid="{00000000-0005-0000-0000-0000F0C90000}"/>
    <cellStyle name="Normal 6 57" xfId="51692" xr:uid="{00000000-0005-0000-0000-0000F1C90000}"/>
    <cellStyle name="Normal 6 58" xfId="51693" xr:uid="{00000000-0005-0000-0000-0000F2C90000}"/>
    <cellStyle name="Normal 6 59" xfId="51694" xr:uid="{00000000-0005-0000-0000-0000F3C90000}"/>
    <cellStyle name="Normal 6 6" xfId="51695" xr:uid="{00000000-0005-0000-0000-0000F4C90000}"/>
    <cellStyle name="Normal 6 6 10" xfId="51696" xr:uid="{00000000-0005-0000-0000-0000F5C90000}"/>
    <cellStyle name="Normal 6 6 11" xfId="51697" xr:uid="{00000000-0005-0000-0000-0000F6C90000}"/>
    <cellStyle name="Normal 6 6 12" xfId="51698" xr:uid="{00000000-0005-0000-0000-0000F7C90000}"/>
    <cellStyle name="Normal 6 6 2" xfId="51699" xr:uid="{00000000-0005-0000-0000-0000F8C90000}"/>
    <cellStyle name="Normal 6 6 2 2" xfId="51700" xr:uid="{00000000-0005-0000-0000-0000F9C90000}"/>
    <cellStyle name="Normal 6 6 2 2 2" xfId="51701" xr:uid="{00000000-0005-0000-0000-0000FAC90000}"/>
    <cellStyle name="Normal 6 6 2 2 2 2" xfId="51702" xr:uid="{00000000-0005-0000-0000-0000FBC90000}"/>
    <cellStyle name="Normal 6 6 2 2 2 2 2" xfId="51703" xr:uid="{00000000-0005-0000-0000-0000FCC90000}"/>
    <cellStyle name="Normal 6 6 2 2 2 2 2 2" xfId="51704" xr:uid="{00000000-0005-0000-0000-0000FDC90000}"/>
    <cellStyle name="Normal 6 6 2 2 2 2 3" xfId="51705" xr:uid="{00000000-0005-0000-0000-0000FEC90000}"/>
    <cellStyle name="Normal 6 6 2 2 2 2 4" xfId="51706" xr:uid="{00000000-0005-0000-0000-0000FFC90000}"/>
    <cellStyle name="Normal 6 6 2 2 2 3" xfId="51707" xr:uid="{00000000-0005-0000-0000-000000CA0000}"/>
    <cellStyle name="Normal 6 6 2 2 2 3 2" xfId="51708" xr:uid="{00000000-0005-0000-0000-000001CA0000}"/>
    <cellStyle name="Normal 6 6 2 2 2 3 2 2" xfId="51709" xr:uid="{00000000-0005-0000-0000-000002CA0000}"/>
    <cellStyle name="Normal 6 6 2 2 2 3 3" xfId="51710" xr:uid="{00000000-0005-0000-0000-000003CA0000}"/>
    <cellStyle name="Normal 6 6 2 2 2 3 4" xfId="51711" xr:uid="{00000000-0005-0000-0000-000004CA0000}"/>
    <cellStyle name="Normal 6 6 2 2 2 4" xfId="51712" xr:uid="{00000000-0005-0000-0000-000005CA0000}"/>
    <cellStyle name="Normal 6 6 2 2 2 4 2" xfId="51713" xr:uid="{00000000-0005-0000-0000-000006CA0000}"/>
    <cellStyle name="Normal 6 6 2 2 2 5" xfId="51714" xr:uid="{00000000-0005-0000-0000-000007CA0000}"/>
    <cellStyle name="Normal 6 6 2 2 2 6" xfId="51715" xr:uid="{00000000-0005-0000-0000-000008CA0000}"/>
    <cellStyle name="Normal 6 6 2 2 3" xfId="51716" xr:uid="{00000000-0005-0000-0000-000009CA0000}"/>
    <cellStyle name="Normal 6 6 2 2 3 2" xfId="51717" xr:uid="{00000000-0005-0000-0000-00000ACA0000}"/>
    <cellStyle name="Normal 6 6 2 2 3 2 2" xfId="51718" xr:uid="{00000000-0005-0000-0000-00000BCA0000}"/>
    <cellStyle name="Normal 6 6 2 2 3 3" xfId="51719" xr:uid="{00000000-0005-0000-0000-00000CCA0000}"/>
    <cellStyle name="Normal 6 6 2 2 3 4" xfId="51720" xr:uid="{00000000-0005-0000-0000-00000DCA0000}"/>
    <cellStyle name="Normal 6 6 2 2 4" xfId="51721" xr:uid="{00000000-0005-0000-0000-00000ECA0000}"/>
    <cellStyle name="Normal 6 6 2 2 4 2" xfId="51722" xr:uid="{00000000-0005-0000-0000-00000FCA0000}"/>
    <cellStyle name="Normal 6 6 2 2 4 2 2" xfId="51723" xr:uid="{00000000-0005-0000-0000-000010CA0000}"/>
    <cellStyle name="Normal 6 6 2 2 4 3" xfId="51724" xr:uid="{00000000-0005-0000-0000-000011CA0000}"/>
    <cellStyle name="Normal 6 6 2 2 4 4" xfId="51725" xr:uid="{00000000-0005-0000-0000-000012CA0000}"/>
    <cellStyle name="Normal 6 6 2 2 5" xfId="51726" xr:uid="{00000000-0005-0000-0000-000013CA0000}"/>
    <cellStyle name="Normal 6 6 2 2 5 2" xfId="51727" xr:uid="{00000000-0005-0000-0000-000014CA0000}"/>
    <cellStyle name="Normal 6 6 2 2 6" xfId="51728" xr:uid="{00000000-0005-0000-0000-000015CA0000}"/>
    <cellStyle name="Normal 6 6 2 2 7" xfId="51729" xr:uid="{00000000-0005-0000-0000-000016CA0000}"/>
    <cellStyle name="Normal 6 6 2 2 8" xfId="51730" xr:uid="{00000000-0005-0000-0000-000017CA0000}"/>
    <cellStyle name="Normal 6 6 2 3" xfId="51731" xr:uid="{00000000-0005-0000-0000-000018CA0000}"/>
    <cellStyle name="Normal 6 6 2 3 2" xfId="51732" xr:uid="{00000000-0005-0000-0000-000019CA0000}"/>
    <cellStyle name="Normal 6 6 2 3 2 2" xfId="51733" xr:uid="{00000000-0005-0000-0000-00001ACA0000}"/>
    <cellStyle name="Normal 6 6 2 3 2 2 2" xfId="51734" xr:uid="{00000000-0005-0000-0000-00001BCA0000}"/>
    <cellStyle name="Normal 6 6 2 3 2 3" xfId="51735" xr:uid="{00000000-0005-0000-0000-00001CCA0000}"/>
    <cellStyle name="Normal 6 6 2 3 2 4" xfId="51736" xr:uid="{00000000-0005-0000-0000-00001DCA0000}"/>
    <cellStyle name="Normal 6 6 2 3 3" xfId="51737" xr:uid="{00000000-0005-0000-0000-00001ECA0000}"/>
    <cellStyle name="Normal 6 6 2 3 3 2" xfId="51738" xr:uid="{00000000-0005-0000-0000-00001FCA0000}"/>
    <cellStyle name="Normal 6 6 2 3 3 2 2" xfId="51739" xr:uid="{00000000-0005-0000-0000-000020CA0000}"/>
    <cellStyle name="Normal 6 6 2 3 3 3" xfId="51740" xr:uid="{00000000-0005-0000-0000-000021CA0000}"/>
    <cellStyle name="Normal 6 6 2 3 3 4" xfId="51741" xr:uid="{00000000-0005-0000-0000-000022CA0000}"/>
    <cellStyle name="Normal 6 6 2 3 4" xfId="51742" xr:uid="{00000000-0005-0000-0000-000023CA0000}"/>
    <cellStyle name="Normal 6 6 2 3 4 2" xfId="51743" xr:uid="{00000000-0005-0000-0000-000024CA0000}"/>
    <cellStyle name="Normal 6 6 2 3 5" xfId="51744" xr:uid="{00000000-0005-0000-0000-000025CA0000}"/>
    <cellStyle name="Normal 6 6 2 3 6" xfId="51745" xr:uid="{00000000-0005-0000-0000-000026CA0000}"/>
    <cellStyle name="Normal 6 6 2 4" xfId="51746" xr:uid="{00000000-0005-0000-0000-000027CA0000}"/>
    <cellStyle name="Normal 6 6 2 4 2" xfId="51747" xr:uid="{00000000-0005-0000-0000-000028CA0000}"/>
    <cellStyle name="Normal 6 6 2 4 2 2" xfId="51748" xr:uid="{00000000-0005-0000-0000-000029CA0000}"/>
    <cellStyle name="Normal 6 6 2 4 3" xfId="51749" xr:uid="{00000000-0005-0000-0000-00002ACA0000}"/>
    <cellStyle name="Normal 6 6 2 4 4" xfId="51750" xr:uid="{00000000-0005-0000-0000-00002BCA0000}"/>
    <cellStyle name="Normal 6 6 2 5" xfId="51751" xr:uid="{00000000-0005-0000-0000-00002CCA0000}"/>
    <cellStyle name="Normal 6 6 2 5 2" xfId="51752" xr:uid="{00000000-0005-0000-0000-00002DCA0000}"/>
    <cellStyle name="Normal 6 6 2 5 2 2" xfId="51753" xr:uid="{00000000-0005-0000-0000-00002ECA0000}"/>
    <cellStyle name="Normal 6 6 2 5 3" xfId="51754" xr:uid="{00000000-0005-0000-0000-00002FCA0000}"/>
    <cellStyle name="Normal 6 6 2 5 4" xfId="51755" xr:uid="{00000000-0005-0000-0000-000030CA0000}"/>
    <cellStyle name="Normal 6 6 2 6" xfId="51756" xr:uid="{00000000-0005-0000-0000-000031CA0000}"/>
    <cellStyle name="Normal 6 6 2 6 2" xfId="51757" xr:uid="{00000000-0005-0000-0000-000032CA0000}"/>
    <cellStyle name="Normal 6 6 2 7" xfId="51758" xr:uid="{00000000-0005-0000-0000-000033CA0000}"/>
    <cellStyle name="Normal 6 6 2 8" xfId="51759" xr:uid="{00000000-0005-0000-0000-000034CA0000}"/>
    <cellStyle name="Normal 6 6 2 9" xfId="51760" xr:uid="{00000000-0005-0000-0000-000035CA0000}"/>
    <cellStyle name="Normal 6 6 2_Benefit Diff Calc" xfId="51761" xr:uid="{00000000-0005-0000-0000-000036CA0000}"/>
    <cellStyle name="Normal 6 6 3" xfId="51762" xr:uid="{00000000-0005-0000-0000-000037CA0000}"/>
    <cellStyle name="Normal 6 6 3 2" xfId="51763" xr:uid="{00000000-0005-0000-0000-000038CA0000}"/>
    <cellStyle name="Normal 6 6 3 2 2" xfId="51764" xr:uid="{00000000-0005-0000-0000-000039CA0000}"/>
    <cellStyle name="Normal 6 6 3 2 2 2" xfId="51765" xr:uid="{00000000-0005-0000-0000-00003ACA0000}"/>
    <cellStyle name="Normal 6 6 3 2 2 2 2" xfId="51766" xr:uid="{00000000-0005-0000-0000-00003BCA0000}"/>
    <cellStyle name="Normal 6 6 3 2 2 3" xfId="51767" xr:uid="{00000000-0005-0000-0000-00003CCA0000}"/>
    <cellStyle name="Normal 6 6 3 2 2 4" xfId="51768" xr:uid="{00000000-0005-0000-0000-00003DCA0000}"/>
    <cellStyle name="Normal 6 6 3 2 3" xfId="51769" xr:uid="{00000000-0005-0000-0000-00003ECA0000}"/>
    <cellStyle name="Normal 6 6 3 2 3 2" xfId="51770" xr:uid="{00000000-0005-0000-0000-00003FCA0000}"/>
    <cellStyle name="Normal 6 6 3 2 3 2 2" xfId="51771" xr:uid="{00000000-0005-0000-0000-000040CA0000}"/>
    <cellStyle name="Normal 6 6 3 2 3 3" xfId="51772" xr:uid="{00000000-0005-0000-0000-000041CA0000}"/>
    <cellStyle name="Normal 6 6 3 2 3 4" xfId="51773" xr:uid="{00000000-0005-0000-0000-000042CA0000}"/>
    <cellStyle name="Normal 6 6 3 2 4" xfId="51774" xr:uid="{00000000-0005-0000-0000-000043CA0000}"/>
    <cellStyle name="Normal 6 6 3 2 4 2" xfId="51775" xr:uid="{00000000-0005-0000-0000-000044CA0000}"/>
    <cellStyle name="Normal 6 6 3 2 5" xfId="51776" xr:uid="{00000000-0005-0000-0000-000045CA0000}"/>
    <cellStyle name="Normal 6 6 3 2 6" xfId="51777" xr:uid="{00000000-0005-0000-0000-000046CA0000}"/>
    <cellStyle name="Normal 6 6 3 2 7" xfId="51778" xr:uid="{00000000-0005-0000-0000-000047CA0000}"/>
    <cellStyle name="Normal 6 6 3 3" xfId="51779" xr:uid="{00000000-0005-0000-0000-000048CA0000}"/>
    <cellStyle name="Normal 6 6 3 3 2" xfId="51780" xr:uid="{00000000-0005-0000-0000-000049CA0000}"/>
    <cellStyle name="Normal 6 6 3 3 2 2" xfId="51781" xr:uid="{00000000-0005-0000-0000-00004ACA0000}"/>
    <cellStyle name="Normal 6 6 3 3 3" xfId="51782" xr:uid="{00000000-0005-0000-0000-00004BCA0000}"/>
    <cellStyle name="Normal 6 6 3 3 4" xfId="51783" xr:uid="{00000000-0005-0000-0000-00004CCA0000}"/>
    <cellStyle name="Normal 6 6 3 4" xfId="51784" xr:uid="{00000000-0005-0000-0000-00004DCA0000}"/>
    <cellStyle name="Normal 6 6 3 4 2" xfId="51785" xr:uid="{00000000-0005-0000-0000-00004ECA0000}"/>
    <cellStyle name="Normal 6 6 3 4 2 2" xfId="51786" xr:uid="{00000000-0005-0000-0000-00004FCA0000}"/>
    <cellStyle name="Normal 6 6 3 4 3" xfId="51787" xr:uid="{00000000-0005-0000-0000-000050CA0000}"/>
    <cellStyle name="Normal 6 6 3 4 4" xfId="51788" xr:uid="{00000000-0005-0000-0000-000051CA0000}"/>
    <cellStyle name="Normal 6 6 3 5" xfId="51789" xr:uid="{00000000-0005-0000-0000-000052CA0000}"/>
    <cellStyle name="Normal 6 6 3 5 2" xfId="51790" xr:uid="{00000000-0005-0000-0000-000053CA0000}"/>
    <cellStyle name="Normal 6 6 3 6" xfId="51791" xr:uid="{00000000-0005-0000-0000-000054CA0000}"/>
    <cellStyle name="Normal 6 6 3 7" xfId="51792" xr:uid="{00000000-0005-0000-0000-000055CA0000}"/>
    <cellStyle name="Normal 6 6 3 8" xfId="51793" xr:uid="{00000000-0005-0000-0000-000056CA0000}"/>
    <cellStyle name="Normal 6 6 3_Benefit Diff Calc" xfId="51794" xr:uid="{00000000-0005-0000-0000-000057CA0000}"/>
    <cellStyle name="Normal 6 6 4" xfId="51795" xr:uid="{00000000-0005-0000-0000-000058CA0000}"/>
    <cellStyle name="Normal 6 6 4 2" xfId="51796" xr:uid="{00000000-0005-0000-0000-000059CA0000}"/>
    <cellStyle name="Normal 6 6 4 3" xfId="51797" xr:uid="{00000000-0005-0000-0000-00005ACA0000}"/>
    <cellStyle name="Normal 6 6 4_Benefit Diff Calc" xfId="51798" xr:uid="{00000000-0005-0000-0000-00005BCA0000}"/>
    <cellStyle name="Normal 6 6 5" xfId="51799" xr:uid="{00000000-0005-0000-0000-00005CCA0000}"/>
    <cellStyle name="Normal 6 6 5 2" xfId="51800" xr:uid="{00000000-0005-0000-0000-00005DCA0000}"/>
    <cellStyle name="Normal 6 6 5 2 2" xfId="51801" xr:uid="{00000000-0005-0000-0000-00005ECA0000}"/>
    <cellStyle name="Normal 6 6 5 2 2 2" xfId="51802" xr:uid="{00000000-0005-0000-0000-00005FCA0000}"/>
    <cellStyle name="Normal 6 6 5 2 3" xfId="51803" xr:uid="{00000000-0005-0000-0000-000060CA0000}"/>
    <cellStyle name="Normal 6 6 5 2 4" xfId="51804" xr:uid="{00000000-0005-0000-0000-000061CA0000}"/>
    <cellStyle name="Normal 6 6 5 2 5" xfId="51805" xr:uid="{00000000-0005-0000-0000-000062CA0000}"/>
    <cellStyle name="Normal 6 6 5 3" xfId="51806" xr:uid="{00000000-0005-0000-0000-000063CA0000}"/>
    <cellStyle name="Normal 6 6 5 3 2" xfId="51807" xr:uid="{00000000-0005-0000-0000-000064CA0000}"/>
    <cellStyle name="Normal 6 6 5 3 2 2" xfId="51808" xr:uid="{00000000-0005-0000-0000-000065CA0000}"/>
    <cellStyle name="Normal 6 6 5 3 3" xfId="51809" xr:uid="{00000000-0005-0000-0000-000066CA0000}"/>
    <cellStyle name="Normal 6 6 5 3 4" xfId="51810" xr:uid="{00000000-0005-0000-0000-000067CA0000}"/>
    <cellStyle name="Normal 6 6 5 4" xfId="51811" xr:uid="{00000000-0005-0000-0000-000068CA0000}"/>
    <cellStyle name="Normal 6 6 5 4 2" xfId="51812" xr:uid="{00000000-0005-0000-0000-000069CA0000}"/>
    <cellStyle name="Normal 6 6 5 5" xfId="51813" xr:uid="{00000000-0005-0000-0000-00006ACA0000}"/>
    <cellStyle name="Normal 6 6 5 6" xfId="51814" xr:uid="{00000000-0005-0000-0000-00006BCA0000}"/>
    <cellStyle name="Normal 6 6 5 7" xfId="51815" xr:uid="{00000000-0005-0000-0000-00006CCA0000}"/>
    <cellStyle name="Normal 6 6 5_Benefit Diff Calc" xfId="51816" xr:uid="{00000000-0005-0000-0000-00006DCA0000}"/>
    <cellStyle name="Normal 6 6 6" xfId="51817" xr:uid="{00000000-0005-0000-0000-00006ECA0000}"/>
    <cellStyle name="Normal 6 6 6 2" xfId="51818" xr:uid="{00000000-0005-0000-0000-00006FCA0000}"/>
    <cellStyle name="Normal 6 6 6 2 2" xfId="51819" xr:uid="{00000000-0005-0000-0000-000070CA0000}"/>
    <cellStyle name="Normal 6 6 6 2 3" xfId="51820" xr:uid="{00000000-0005-0000-0000-000071CA0000}"/>
    <cellStyle name="Normal 6 6 6 3" xfId="51821" xr:uid="{00000000-0005-0000-0000-000072CA0000}"/>
    <cellStyle name="Normal 6 6 6 4" xfId="51822" xr:uid="{00000000-0005-0000-0000-000073CA0000}"/>
    <cellStyle name="Normal 6 6 6 5" xfId="51823" xr:uid="{00000000-0005-0000-0000-000074CA0000}"/>
    <cellStyle name="Normal 6 6 6_Benefit Diff Calc" xfId="51824" xr:uid="{00000000-0005-0000-0000-000075CA0000}"/>
    <cellStyle name="Normal 6 6 7" xfId="51825" xr:uid="{00000000-0005-0000-0000-000076CA0000}"/>
    <cellStyle name="Normal 6 6 7 2" xfId="51826" xr:uid="{00000000-0005-0000-0000-000077CA0000}"/>
    <cellStyle name="Normal 6 6 7 2 2" xfId="51827" xr:uid="{00000000-0005-0000-0000-000078CA0000}"/>
    <cellStyle name="Normal 6 6 7 3" xfId="51828" xr:uid="{00000000-0005-0000-0000-000079CA0000}"/>
    <cellStyle name="Normal 6 6 7 4" xfId="51829" xr:uid="{00000000-0005-0000-0000-00007ACA0000}"/>
    <cellStyle name="Normal 6 6 7 5" xfId="51830" xr:uid="{00000000-0005-0000-0000-00007BCA0000}"/>
    <cellStyle name="Normal 6 6 8" xfId="51831" xr:uid="{00000000-0005-0000-0000-00007CCA0000}"/>
    <cellStyle name="Normal 6 6 8 2" xfId="51832" xr:uid="{00000000-0005-0000-0000-00007DCA0000}"/>
    <cellStyle name="Normal 6 6 9" xfId="51833" xr:uid="{00000000-0005-0000-0000-00007ECA0000}"/>
    <cellStyle name="Normal 6 6_Benefit Diff Calc" xfId="51834" xr:uid="{00000000-0005-0000-0000-00007FCA0000}"/>
    <cellStyle name="Normal 6 60" xfId="51835" xr:uid="{00000000-0005-0000-0000-000080CA0000}"/>
    <cellStyle name="Normal 6 61" xfId="51836" xr:uid="{00000000-0005-0000-0000-000081CA0000}"/>
    <cellStyle name="Normal 6 62" xfId="51837" xr:uid="{00000000-0005-0000-0000-000082CA0000}"/>
    <cellStyle name="Normal 6 63" xfId="51838" xr:uid="{00000000-0005-0000-0000-000083CA0000}"/>
    <cellStyle name="Normal 6 64" xfId="51839" xr:uid="{00000000-0005-0000-0000-000084CA0000}"/>
    <cellStyle name="Normal 6 65" xfId="51840" xr:uid="{00000000-0005-0000-0000-000085CA0000}"/>
    <cellStyle name="Normal 6 66" xfId="51841" xr:uid="{00000000-0005-0000-0000-000086CA0000}"/>
    <cellStyle name="Normal 6 67" xfId="51842" xr:uid="{00000000-0005-0000-0000-000087CA0000}"/>
    <cellStyle name="Normal 6 68" xfId="51843" xr:uid="{00000000-0005-0000-0000-000088CA0000}"/>
    <cellStyle name="Normal 6 69" xfId="51844" xr:uid="{00000000-0005-0000-0000-000089CA0000}"/>
    <cellStyle name="Normal 6 7" xfId="51845" xr:uid="{00000000-0005-0000-0000-00008ACA0000}"/>
    <cellStyle name="Normal 6 7 2" xfId="51846" xr:uid="{00000000-0005-0000-0000-00008BCA0000}"/>
    <cellStyle name="Normal 6 7 2 2" xfId="51847" xr:uid="{00000000-0005-0000-0000-00008CCA0000}"/>
    <cellStyle name="Normal 6 7 2_Benefit Diff Calc" xfId="51848" xr:uid="{00000000-0005-0000-0000-00008DCA0000}"/>
    <cellStyle name="Normal 6 7 3" xfId="51849" xr:uid="{00000000-0005-0000-0000-00008ECA0000}"/>
    <cellStyle name="Normal 6 7 3 2" xfId="51850" xr:uid="{00000000-0005-0000-0000-00008FCA0000}"/>
    <cellStyle name="Normal 6 7 3_Benefit Diff Calc" xfId="51851" xr:uid="{00000000-0005-0000-0000-000090CA0000}"/>
    <cellStyle name="Normal 6 7 4" xfId="51852" xr:uid="{00000000-0005-0000-0000-000091CA0000}"/>
    <cellStyle name="Normal 6 7 4 2" xfId="51853" xr:uid="{00000000-0005-0000-0000-000092CA0000}"/>
    <cellStyle name="Normal 6 7 4_Benefit Diff Calc" xfId="51854" xr:uid="{00000000-0005-0000-0000-000093CA0000}"/>
    <cellStyle name="Normal 6 7 5" xfId="51855" xr:uid="{00000000-0005-0000-0000-000094CA0000}"/>
    <cellStyle name="Normal 6 7 5 2" xfId="51856" xr:uid="{00000000-0005-0000-0000-000095CA0000}"/>
    <cellStyle name="Normal 6 7 5_Benefit Diff Calc" xfId="51857" xr:uid="{00000000-0005-0000-0000-000096CA0000}"/>
    <cellStyle name="Normal 6 7 6" xfId="51858" xr:uid="{00000000-0005-0000-0000-000097CA0000}"/>
    <cellStyle name="Normal 6 7 6 2" xfId="51859" xr:uid="{00000000-0005-0000-0000-000098CA0000}"/>
    <cellStyle name="Normal 6 7 6_Benefit Diff Calc" xfId="51860" xr:uid="{00000000-0005-0000-0000-000099CA0000}"/>
    <cellStyle name="Normal 6 7 7" xfId="51861" xr:uid="{00000000-0005-0000-0000-00009ACA0000}"/>
    <cellStyle name="Normal 6 7_Benefit Diff Calc" xfId="51862" xr:uid="{00000000-0005-0000-0000-00009BCA0000}"/>
    <cellStyle name="Normal 6 70" xfId="51863" xr:uid="{00000000-0005-0000-0000-00009CCA0000}"/>
    <cellStyle name="Normal 6 71" xfId="51864" xr:uid="{00000000-0005-0000-0000-00009DCA0000}"/>
    <cellStyle name="Normal 6 72" xfId="51865" xr:uid="{00000000-0005-0000-0000-00009ECA0000}"/>
    <cellStyle name="Normal 6 73" xfId="51866" xr:uid="{00000000-0005-0000-0000-00009FCA0000}"/>
    <cellStyle name="Normal 6 74" xfId="51867" xr:uid="{00000000-0005-0000-0000-0000A0CA0000}"/>
    <cellStyle name="Normal 6 75" xfId="51868" xr:uid="{00000000-0005-0000-0000-0000A1CA0000}"/>
    <cellStyle name="Normal 6 76" xfId="51869" xr:uid="{00000000-0005-0000-0000-0000A2CA0000}"/>
    <cellStyle name="Normal 6 77" xfId="51870" xr:uid="{00000000-0005-0000-0000-0000A3CA0000}"/>
    <cellStyle name="Normal 6 78" xfId="51871" xr:uid="{00000000-0005-0000-0000-0000A4CA0000}"/>
    <cellStyle name="Normal 6 79" xfId="51872" xr:uid="{00000000-0005-0000-0000-0000A5CA0000}"/>
    <cellStyle name="Normal 6 8" xfId="51873" xr:uid="{00000000-0005-0000-0000-0000A6CA0000}"/>
    <cellStyle name="Normal 6 8 2" xfId="51874" xr:uid="{00000000-0005-0000-0000-0000A7CA0000}"/>
    <cellStyle name="Normal 6 8 2 2" xfId="51875" xr:uid="{00000000-0005-0000-0000-0000A8CA0000}"/>
    <cellStyle name="Normal 6 8 2 2 2" xfId="51876" xr:uid="{00000000-0005-0000-0000-0000A9CA0000}"/>
    <cellStyle name="Normal 6 8 2 2 2 2" xfId="51877" xr:uid="{00000000-0005-0000-0000-0000AACA0000}"/>
    <cellStyle name="Normal 6 8 2 2 3" xfId="51878" xr:uid="{00000000-0005-0000-0000-0000ABCA0000}"/>
    <cellStyle name="Normal 6 8 2 2 4" xfId="51879" xr:uid="{00000000-0005-0000-0000-0000ACCA0000}"/>
    <cellStyle name="Normal 6 8 2 3" xfId="51880" xr:uid="{00000000-0005-0000-0000-0000ADCA0000}"/>
    <cellStyle name="Normal 6 8 2 3 2" xfId="51881" xr:uid="{00000000-0005-0000-0000-0000AECA0000}"/>
    <cellStyle name="Normal 6 8 2 3 2 2" xfId="51882" xr:uid="{00000000-0005-0000-0000-0000AFCA0000}"/>
    <cellStyle name="Normal 6 8 2 3 3" xfId="51883" xr:uid="{00000000-0005-0000-0000-0000B0CA0000}"/>
    <cellStyle name="Normal 6 8 2 3 4" xfId="51884" xr:uid="{00000000-0005-0000-0000-0000B1CA0000}"/>
    <cellStyle name="Normal 6 8 2 4" xfId="51885" xr:uid="{00000000-0005-0000-0000-0000B2CA0000}"/>
    <cellStyle name="Normal 6 8 2 4 2" xfId="51886" xr:uid="{00000000-0005-0000-0000-0000B3CA0000}"/>
    <cellStyle name="Normal 6 8 2 5" xfId="51887" xr:uid="{00000000-0005-0000-0000-0000B4CA0000}"/>
    <cellStyle name="Normal 6 8 2 6" xfId="51888" xr:uid="{00000000-0005-0000-0000-0000B5CA0000}"/>
    <cellStyle name="Normal 6 8 3" xfId="51889" xr:uid="{00000000-0005-0000-0000-0000B6CA0000}"/>
    <cellStyle name="Normal 6 8 3 2" xfId="51890" xr:uid="{00000000-0005-0000-0000-0000B7CA0000}"/>
    <cellStyle name="Normal 6 8 3 2 2" xfId="51891" xr:uid="{00000000-0005-0000-0000-0000B8CA0000}"/>
    <cellStyle name="Normal 6 8 3 3" xfId="51892" xr:uid="{00000000-0005-0000-0000-0000B9CA0000}"/>
    <cellStyle name="Normal 6 8 3 4" xfId="51893" xr:uid="{00000000-0005-0000-0000-0000BACA0000}"/>
    <cellStyle name="Normal 6 8 4" xfId="51894" xr:uid="{00000000-0005-0000-0000-0000BBCA0000}"/>
    <cellStyle name="Normal 6 8 4 2" xfId="51895" xr:uid="{00000000-0005-0000-0000-0000BCCA0000}"/>
    <cellStyle name="Normal 6 8 4 2 2" xfId="51896" xr:uid="{00000000-0005-0000-0000-0000BDCA0000}"/>
    <cellStyle name="Normal 6 8 4 3" xfId="51897" xr:uid="{00000000-0005-0000-0000-0000BECA0000}"/>
    <cellStyle name="Normal 6 8 4 4" xfId="51898" xr:uid="{00000000-0005-0000-0000-0000BFCA0000}"/>
    <cellStyle name="Normal 6 8 5" xfId="51899" xr:uid="{00000000-0005-0000-0000-0000C0CA0000}"/>
    <cellStyle name="Normal 6 8 5 2" xfId="51900" xr:uid="{00000000-0005-0000-0000-0000C1CA0000}"/>
    <cellStyle name="Normal 6 8 6" xfId="51901" xr:uid="{00000000-0005-0000-0000-0000C2CA0000}"/>
    <cellStyle name="Normal 6 8 7" xfId="51902" xr:uid="{00000000-0005-0000-0000-0000C3CA0000}"/>
    <cellStyle name="Normal 6 8 8" xfId="51903" xr:uid="{00000000-0005-0000-0000-0000C4CA0000}"/>
    <cellStyle name="Normal 6 80" xfId="51904" xr:uid="{00000000-0005-0000-0000-0000C5CA0000}"/>
    <cellStyle name="Normal 6 81" xfId="51905" xr:uid="{00000000-0005-0000-0000-0000C6CA0000}"/>
    <cellStyle name="Normal 6 82" xfId="51906" xr:uid="{00000000-0005-0000-0000-0000C7CA0000}"/>
    <cellStyle name="Normal 6 83" xfId="51907" xr:uid="{00000000-0005-0000-0000-0000C8CA0000}"/>
    <cellStyle name="Normal 6 84" xfId="51908" xr:uid="{00000000-0005-0000-0000-0000C9CA0000}"/>
    <cellStyle name="Normal 6 85" xfId="51909" xr:uid="{00000000-0005-0000-0000-0000CACA0000}"/>
    <cellStyle name="Normal 6 86" xfId="51910" xr:uid="{00000000-0005-0000-0000-0000CBCA0000}"/>
    <cellStyle name="Normal 6 87" xfId="51911" xr:uid="{00000000-0005-0000-0000-0000CCCA0000}"/>
    <cellStyle name="Normal 6 88" xfId="51912" xr:uid="{00000000-0005-0000-0000-0000CDCA0000}"/>
    <cellStyle name="Normal 6 89" xfId="51913" xr:uid="{00000000-0005-0000-0000-0000CECA0000}"/>
    <cellStyle name="Normal 6 9" xfId="51914" xr:uid="{00000000-0005-0000-0000-0000CFCA0000}"/>
    <cellStyle name="Normal 6 9 2" xfId="51915" xr:uid="{00000000-0005-0000-0000-0000D0CA0000}"/>
    <cellStyle name="Normal 6 9 2 2" xfId="51916" xr:uid="{00000000-0005-0000-0000-0000D1CA0000}"/>
    <cellStyle name="Normal 6 9 2 2 2" xfId="51917" xr:uid="{00000000-0005-0000-0000-0000D2CA0000}"/>
    <cellStyle name="Normal 6 9 2 2 2 2" xfId="51918" xr:uid="{00000000-0005-0000-0000-0000D3CA0000}"/>
    <cellStyle name="Normal 6 9 2 2 3" xfId="51919" xr:uid="{00000000-0005-0000-0000-0000D4CA0000}"/>
    <cellStyle name="Normal 6 9 2 2 4" xfId="51920" xr:uid="{00000000-0005-0000-0000-0000D5CA0000}"/>
    <cellStyle name="Normal 6 9 2 3" xfId="51921" xr:uid="{00000000-0005-0000-0000-0000D6CA0000}"/>
    <cellStyle name="Normal 6 9 2 3 2" xfId="51922" xr:uid="{00000000-0005-0000-0000-0000D7CA0000}"/>
    <cellStyle name="Normal 6 9 2 3 2 2" xfId="51923" xr:uid="{00000000-0005-0000-0000-0000D8CA0000}"/>
    <cellStyle name="Normal 6 9 2 3 3" xfId="51924" xr:uid="{00000000-0005-0000-0000-0000D9CA0000}"/>
    <cellStyle name="Normal 6 9 2 3 4" xfId="51925" xr:uid="{00000000-0005-0000-0000-0000DACA0000}"/>
    <cellStyle name="Normal 6 9 2 4" xfId="51926" xr:uid="{00000000-0005-0000-0000-0000DBCA0000}"/>
    <cellStyle name="Normal 6 9 2 4 2" xfId="51927" xr:uid="{00000000-0005-0000-0000-0000DCCA0000}"/>
    <cellStyle name="Normal 6 9 2 5" xfId="51928" xr:uid="{00000000-0005-0000-0000-0000DDCA0000}"/>
    <cellStyle name="Normal 6 9 2 6" xfId="51929" xr:uid="{00000000-0005-0000-0000-0000DECA0000}"/>
    <cellStyle name="Normal 6 9 3" xfId="51930" xr:uid="{00000000-0005-0000-0000-0000DFCA0000}"/>
    <cellStyle name="Normal 6 9 3 2" xfId="51931" xr:uid="{00000000-0005-0000-0000-0000E0CA0000}"/>
    <cellStyle name="Normal 6 9 3 2 2" xfId="51932" xr:uid="{00000000-0005-0000-0000-0000E1CA0000}"/>
    <cellStyle name="Normal 6 9 3 3" xfId="51933" xr:uid="{00000000-0005-0000-0000-0000E2CA0000}"/>
    <cellStyle name="Normal 6 9 3 4" xfId="51934" xr:uid="{00000000-0005-0000-0000-0000E3CA0000}"/>
    <cellStyle name="Normal 6 9 4" xfId="51935" xr:uid="{00000000-0005-0000-0000-0000E4CA0000}"/>
    <cellStyle name="Normal 6 9 4 2" xfId="51936" xr:uid="{00000000-0005-0000-0000-0000E5CA0000}"/>
    <cellStyle name="Normal 6 9 4 2 2" xfId="51937" xr:uid="{00000000-0005-0000-0000-0000E6CA0000}"/>
    <cellStyle name="Normal 6 9 4 3" xfId="51938" xr:uid="{00000000-0005-0000-0000-0000E7CA0000}"/>
    <cellStyle name="Normal 6 9 4 4" xfId="51939" xr:uid="{00000000-0005-0000-0000-0000E8CA0000}"/>
    <cellStyle name="Normal 6 9 5" xfId="51940" xr:uid="{00000000-0005-0000-0000-0000E9CA0000}"/>
    <cellStyle name="Normal 6 9 5 2" xfId="51941" xr:uid="{00000000-0005-0000-0000-0000EACA0000}"/>
    <cellStyle name="Normal 6 9 6" xfId="51942" xr:uid="{00000000-0005-0000-0000-0000EBCA0000}"/>
    <cellStyle name="Normal 6 9 7" xfId="51943" xr:uid="{00000000-0005-0000-0000-0000ECCA0000}"/>
    <cellStyle name="Normal 6 9 8" xfId="51944" xr:uid="{00000000-0005-0000-0000-0000EDCA0000}"/>
    <cellStyle name="Normal 6 90" xfId="51945" xr:uid="{00000000-0005-0000-0000-0000EECA0000}"/>
    <cellStyle name="Normal 6 91" xfId="51946" xr:uid="{00000000-0005-0000-0000-0000EFCA0000}"/>
    <cellStyle name="Normal 6 92" xfId="51947" xr:uid="{00000000-0005-0000-0000-0000F0CA0000}"/>
    <cellStyle name="Normal 6 93" xfId="51948" xr:uid="{00000000-0005-0000-0000-0000F1CA0000}"/>
    <cellStyle name="Normal 6 94" xfId="51949" xr:uid="{00000000-0005-0000-0000-0000F2CA0000}"/>
    <cellStyle name="Normal 6 95" xfId="51950" xr:uid="{00000000-0005-0000-0000-0000F3CA0000}"/>
    <cellStyle name="Normal 6 96" xfId="51951" xr:uid="{00000000-0005-0000-0000-0000F4CA0000}"/>
    <cellStyle name="Normal 6 97" xfId="51952" xr:uid="{00000000-0005-0000-0000-0000F5CA0000}"/>
    <cellStyle name="Normal 6 98" xfId="51953" xr:uid="{00000000-0005-0000-0000-0000F6CA0000}"/>
    <cellStyle name="Normal 6 99" xfId="51954" xr:uid="{00000000-0005-0000-0000-0000F7CA0000}"/>
    <cellStyle name="Normal 6_212990" xfId="51955" xr:uid="{00000000-0005-0000-0000-0000F8CA0000}"/>
    <cellStyle name="Normal 60" xfId="51956" xr:uid="{00000000-0005-0000-0000-0000F9CA0000}"/>
    <cellStyle name="Normal 60 2" xfId="51957" xr:uid="{00000000-0005-0000-0000-0000FACA0000}"/>
    <cellStyle name="Normal 60 2 2" xfId="51958" xr:uid="{00000000-0005-0000-0000-0000FBCA0000}"/>
    <cellStyle name="Normal 60 2 2 2" xfId="51959" xr:uid="{00000000-0005-0000-0000-0000FCCA0000}"/>
    <cellStyle name="Normal 60 2 2 2 2" xfId="51960" xr:uid="{00000000-0005-0000-0000-0000FDCA0000}"/>
    <cellStyle name="Normal 60 2 2 3" xfId="51961" xr:uid="{00000000-0005-0000-0000-0000FECA0000}"/>
    <cellStyle name="Normal 60 2 2 4" xfId="51962" xr:uid="{00000000-0005-0000-0000-0000FFCA0000}"/>
    <cellStyle name="Normal 60 2 3" xfId="51963" xr:uid="{00000000-0005-0000-0000-000000CB0000}"/>
    <cellStyle name="Normal 60 2 3 2" xfId="51964" xr:uid="{00000000-0005-0000-0000-000001CB0000}"/>
    <cellStyle name="Normal 60 2 3 2 2" xfId="51965" xr:uid="{00000000-0005-0000-0000-000002CB0000}"/>
    <cellStyle name="Normal 60 2 3 3" xfId="51966" xr:uid="{00000000-0005-0000-0000-000003CB0000}"/>
    <cellStyle name="Normal 60 2 3 4" xfId="51967" xr:uid="{00000000-0005-0000-0000-000004CB0000}"/>
    <cellStyle name="Normal 60 2 4" xfId="51968" xr:uid="{00000000-0005-0000-0000-000005CB0000}"/>
    <cellStyle name="Normal 60 2 4 2" xfId="51969" xr:uid="{00000000-0005-0000-0000-000006CB0000}"/>
    <cellStyle name="Normal 60 2 5" xfId="51970" xr:uid="{00000000-0005-0000-0000-000007CB0000}"/>
    <cellStyle name="Normal 60 2 6" xfId="51971" xr:uid="{00000000-0005-0000-0000-000008CB0000}"/>
    <cellStyle name="Normal 60 3" xfId="51972" xr:uid="{00000000-0005-0000-0000-000009CB0000}"/>
    <cellStyle name="Normal 60 3 2" xfId="51973" xr:uid="{00000000-0005-0000-0000-00000ACB0000}"/>
    <cellStyle name="Normal 60 3 2 2" xfId="51974" xr:uid="{00000000-0005-0000-0000-00000BCB0000}"/>
    <cellStyle name="Normal 60 3 3" xfId="51975" xr:uid="{00000000-0005-0000-0000-00000CCB0000}"/>
    <cellStyle name="Normal 60 3 4" xfId="51976" xr:uid="{00000000-0005-0000-0000-00000DCB0000}"/>
    <cellStyle name="Normal 60 4" xfId="51977" xr:uid="{00000000-0005-0000-0000-00000ECB0000}"/>
    <cellStyle name="Normal 60 4 2" xfId="51978" xr:uid="{00000000-0005-0000-0000-00000FCB0000}"/>
    <cellStyle name="Normal 60 4 2 2" xfId="51979" xr:uid="{00000000-0005-0000-0000-000010CB0000}"/>
    <cellStyle name="Normal 60 4 3" xfId="51980" xr:uid="{00000000-0005-0000-0000-000011CB0000}"/>
    <cellStyle name="Normal 60 4 4" xfId="51981" xr:uid="{00000000-0005-0000-0000-000012CB0000}"/>
    <cellStyle name="Normal 60 5" xfId="51982" xr:uid="{00000000-0005-0000-0000-000013CB0000}"/>
    <cellStyle name="Normal 60 5 2" xfId="51983" xr:uid="{00000000-0005-0000-0000-000014CB0000}"/>
    <cellStyle name="Normal 60 6" xfId="51984" xr:uid="{00000000-0005-0000-0000-000015CB0000}"/>
    <cellStyle name="Normal 60 7" xfId="51985" xr:uid="{00000000-0005-0000-0000-000016CB0000}"/>
    <cellStyle name="Normal 60 8" xfId="51986" xr:uid="{00000000-0005-0000-0000-000017CB0000}"/>
    <cellStyle name="Normal 61" xfId="51987" xr:uid="{00000000-0005-0000-0000-000018CB0000}"/>
    <cellStyle name="Normal 61 2" xfId="51988" xr:uid="{00000000-0005-0000-0000-000019CB0000}"/>
    <cellStyle name="Normal 61 2 2" xfId="51989" xr:uid="{00000000-0005-0000-0000-00001ACB0000}"/>
    <cellStyle name="Normal 61 2 2 2" xfId="51990" xr:uid="{00000000-0005-0000-0000-00001BCB0000}"/>
    <cellStyle name="Normal 61 2 2 2 2" xfId="51991" xr:uid="{00000000-0005-0000-0000-00001CCB0000}"/>
    <cellStyle name="Normal 61 2 2 3" xfId="51992" xr:uid="{00000000-0005-0000-0000-00001DCB0000}"/>
    <cellStyle name="Normal 61 2 2 4" xfId="51993" xr:uid="{00000000-0005-0000-0000-00001ECB0000}"/>
    <cellStyle name="Normal 61 2 3" xfId="51994" xr:uid="{00000000-0005-0000-0000-00001FCB0000}"/>
    <cellStyle name="Normal 61 2 3 2" xfId="51995" xr:uid="{00000000-0005-0000-0000-000020CB0000}"/>
    <cellStyle name="Normal 61 2 3 2 2" xfId="51996" xr:uid="{00000000-0005-0000-0000-000021CB0000}"/>
    <cellStyle name="Normal 61 2 3 3" xfId="51997" xr:uid="{00000000-0005-0000-0000-000022CB0000}"/>
    <cellStyle name="Normal 61 2 3 4" xfId="51998" xr:uid="{00000000-0005-0000-0000-000023CB0000}"/>
    <cellStyle name="Normal 61 2 4" xfId="51999" xr:uid="{00000000-0005-0000-0000-000024CB0000}"/>
    <cellStyle name="Normal 61 2 4 2" xfId="52000" xr:uid="{00000000-0005-0000-0000-000025CB0000}"/>
    <cellStyle name="Normal 61 2 5" xfId="52001" xr:uid="{00000000-0005-0000-0000-000026CB0000}"/>
    <cellStyle name="Normal 61 2 6" xfId="52002" xr:uid="{00000000-0005-0000-0000-000027CB0000}"/>
    <cellStyle name="Normal 61 3" xfId="52003" xr:uid="{00000000-0005-0000-0000-000028CB0000}"/>
    <cellStyle name="Normal 61 3 2" xfId="52004" xr:uid="{00000000-0005-0000-0000-000029CB0000}"/>
    <cellStyle name="Normal 61 3 2 2" xfId="52005" xr:uid="{00000000-0005-0000-0000-00002ACB0000}"/>
    <cellStyle name="Normal 61 3 3" xfId="52006" xr:uid="{00000000-0005-0000-0000-00002BCB0000}"/>
    <cellStyle name="Normal 61 3 4" xfId="52007" xr:uid="{00000000-0005-0000-0000-00002CCB0000}"/>
    <cellStyle name="Normal 61 4" xfId="52008" xr:uid="{00000000-0005-0000-0000-00002DCB0000}"/>
    <cellStyle name="Normal 61 4 2" xfId="52009" xr:uid="{00000000-0005-0000-0000-00002ECB0000}"/>
    <cellStyle name="Normal 61 4 2 2" xfId="52010" xr:uid="{00000000-0005-0000-0000-00002FCB0000}"/>
    <cellStyle name="Normal 61 4 3" xfId="52011" xr:uid="{00000000-0005-0000-0000-000030CB0000}"/>
    <cellStyle name="Normal 61 4 4" xfId="52012" xr:uid="{00000000-0005-0000-0000-000031CB0000}"/>
    <cellStyle name="Normal 61 5" xfId="52013" xr:uid="{00000000-0005-0000-0000-000032CB0000}"/>
    <cellStyle name="Normal 61 5 2" xfId="52014" xr:uid="{00000000-0005-0000-0000-000033CB0000}"/>
    <cellStyle name="Normal 61 6" xfId="52015" xr:uid="{00000000-0005-0000-0000-000034CB0000}"/>
    <cellStyle name="Normal 61 7" xfId="52016" xr:uid="{00000000-0005-0000-0000-000035CB0000}"/>
    <cellStyle name="Normal 61 8" xfId="52017" xr:uid="{00000000-0005-0000-0000-000036CB0000}"/>
    <cellStyle name="Normal 62" xfId="52018" xr:uid="{00000000-0005-0000-0000-000037CB0000}"/>
    <cellStyle name="Normal 62 2" xfId="52019" xr:uid="{00000000-0005-0000-0000-000038CB0000}"/>
    <cellStyle name="Normal 62 3" xfId="52020" xr:uid="{00000000-0005-0000-0000-000039CB0000}"/>
    <cellStyle name="Normal 63" xfId="52021" xr:uid="{00000000-0005-0000-0000-00003ACB0000}"/>
    <cellStyle name="Normal 63 2" xfId="52022" xr:uid="{00000000-0005-0000-0000-00003BCB0000}"/>
    <cellStyle name="Normal 63 3" xfId="52023" xr:uid="{00000000-0005-0000-0000-00003CCB0000}"/>
    <cellStyle name="Normal 64" xfId="52024" xr:uid="{00000000-0005-0000-0000-00003DCB0000}"/>
    <cellStyle name="Normal 64 2" xfId="52025" xr:uid="{00000000-0005-0000-0000-00003ECB0000}"/>
    <cellStyle name="Normal 64 3" xfId="52026" xr:uid="{00000000-0005-0000-0000-00003FCB0000}"/>
    <cellStyle name="Normal 65" xfId="52027" xr:uid="{00000000-0005-0000-0000-000040CB0000}"/>
    <cellStyle name="Normal 65 2" xfId="52028" xr:uid="{00000000-0005-0000-0000-000041CB0000}"/>
    <cellStyle name="Normal 65 3" xfId="52029" xr:uid="{00000000-0005-0000-0000-000042CB0000}"/>
    <cellStyle name="Normal 66" xfId="52030" xr:uid="{00000000-0005-0000-0000-000043CB0000}"/>
    <cellStyle name="Normal 66 2" xfId="52031" xr:uid="{00000000-0005-0000-0000-000044CB0000}"/>
    <cellStyle name="Normal 66 3" xfId="52032" xr:uid="{00000000-0005-0000-0000-000045CB0000}"/>
    <cellStyle name="Normal 67" xfId="52033" xr:uid="{00000000-0005-0000-0000-000046CB0000}"/>
    <cellStyle name="Normal 67 2" xfId="52034" xr:uid="{00000000-0005-0000-0000-000047CB0000}"/>
    <cellStyle name="Normal 67 3" xfId="52035" xr:uid="{00000000-0005-0000-0000-000048CB0000}"/>
    <cellStyle name="Normal 68" xfId="52036" xr:uid="{00000000-0005-0000-0000-000049CB0000}"/>
    <cellStyle name="Normal 68 2" xfId="52037" xr:uid="{00000000-0005-0000-0000-00004ACB0000}"/>
    <cellStyle name="Normal 68 2 2" xfId="52038" xr:uid="{00000000-0005-0000-0000-00004BCB0000}"/>
    <cellStyle name="Normal 68 2 2 2" xfId="52039" xr:uid="{00000000-0005-0000-0000-00004CCB0000}"/>
    <cellStyle name="Normal 68 2 2 2 2" xfId="52040" xr:uid="{00000000-0005-0000-0000-00004DCB0000}"/>
    <cellStyle name="Normal 68 2 2 3" xfId="52041" xr:uid="{00000000-0005-0000-0000-00004ECB0000}"/>
    <cellStyle name="Normal 68 2 2 4" xfId="52042" xr:uid="{00000000-0005-0000-0000-00004FCB0000}"/>
    <cellStyle name="Normal 68 2 3" xfId="52043" xr:uid="{00000000-0005-0000-0000-000050CB0000}"/>
    <cellStyle name="Normal 68 2 3 2" xfId="52044" xr:uid="{00000000-0005-0000-0000-000051CB0000}"/>
    <cellStyle name="Normal 68 2 3 2 2" xfId="52045" xr:uid="{00000000-0005-0000-0000-000052CB0000}"/>
    <cellStyle name="Normal 68 2 3 3" xfId="52046" xr:uid="{00000000-0005-0000-0000-000053CB0000}"/>
    <cellStyle name="Normal 68 2 3 4" xfId="52047" xr:uid="{00000000-0005-0000-0000-000054CB0000}"/>
    <cellStyle name="Normal 68 2 4" xfId="52048" xr:uid="{00000000-0005-0000-0000-000055CB0000}"/>
    <cellStyle name="Normal 68 2 4 2" xfId="52049" xr:uid="{00000000-0005-0000-0000-000056CB0000}"/>
    <cellStyle name="Normal 68 2 5" xfId="52050" xr:uid="{00000000-0005-0000-0000-000057CB0000}"/>
    <cellStyle name="Normal 68 2 6" xfId="52051" xr:uid="{00000000-0005-0000-0000-000058CB0000}"/>
    <cellStyle name="Normal 68 3" xfId="52052" xr:uid="{00000000-0005-0000-0000-000059CB0000}"/>
    <cellStyle name="Normal 68 3 2" xfId="52053" xr:uid="{00000000-0005-0000-0000-00005ACB0000}"/>
    <cellStyle name="Normal 68 3 2 2" xfId="52054" xr:uid="{00000000-0005-0000-0000-00005BCB0000}"/>
    <cellStyle name="Normal 68 3 3" xfId="52055" xr:uid="{00000000-0005-0000-0000-00005CCB0000}"/>
    <cellStyle name="Normal 68 3 4" xfId="52056" xr:uid="{00000000-0005-0000-0000-00005DCB0000}"/>
    <cellStyle name="Normal 68 4" xfId="52057" xr:uid="{00000000-0005-0000-0000-00005ECB0000}"/>
    <cellStyle name="Normal 68 4 2" xfId="52058" xr:uid="{00000000-0005-0000-0000-00005FCB0000}"/>
    <cellStyle name="Normal 68 4 2 2" xfId="52059" xr:uid="{00000000-0005-0000-0000-000060CB0000}"/>
    <cellStyle name="Normal 68 4 3" xfId="52060" xr:uid="{00000000-0005-0000-0000-000061CB0000}"/>
    <cellStyle name="Normal 68 4 4" xfId="52061" xr:uid="{00000000-0005-0000-0000-000062CB0000}"/>
    <cellStyle name="Normal 68 5" xfId="52062" xr:uid="{00000000-0005-0000-0000-000063CB0000}"/>
    <cellStyle name="Normal 68 5 2" xfId="52063" xr:uid="{00000000-0005-0000-0000-000064CB0000}"/>
    <cellStyle name="Normal 68 6" xfId="52064" xr:uid="{00000000-0005-0000-0000-000065CB0000}"/>
    <cellStyle name="Normal 68 7" xfId="52065" xr:uid="{00000000-0005-0000-0000-000066CB0000}"/>
    <cellStyle name="Normal 68 8" xfId="52066" xr:uid="{00000000-0005-0000-0000-000067CB0000}"/>
    <cellStyle name="Normal 69" xfId="52067" xr:uid="{00000000-0005-0000-0000-000068CB0000}"/>
    <cellStyle name="Normal 69 2" xfId="52068" xr:uid="{00000000-0005-0000-0000-000069CB0000}"/>
    <cellStyle name="Normal 69 2 2" xfId="52069" xr:uid="{00000000-0005-0000-0000-00006ACB0000}"/>
    <cellStyle name="Normal 69 2 2 2" xfId="52070" xr:uid="{00000000-0005-0000-0000-00006BCB0000}"/>
    <cellStyle name="Normal 69 2 2 2 2" xfId="52071" xr:uid="{00000000-0005-0000-0000-00006CCB0000}"/>
    <cellStyle name="Normal 69 2 2 3" xfId="52072" xr:uid="{00000000-0005-0000-0000-00006DCB0000}"/>
    <cellStyle name="Normal 69 2 2 4" xfId="52073" xr:uid="{00000000-0005-0000-0000-00006ECB0000}"/>
    <cellStyle name="Normal 69 2 3" xfId="52074" xr:uid="{00000000-0005-0000-0000-00006FCB0000}"/>
    <cellStyle name="Normal 69 2 3 2" xfId="52075" xr:uid="{00000000-0005-0000-0000-000070CB0000}"/>
    <cellStyle name="Normal 69 2 3 2 2" xfId="52076" xr:uid="{00000000-0005-0000-0000-000071CB0000}"/>
    <cellStyle name="Normal 69 2 3 3" xfId="52077" xr:uid="{00000000-0005-0000-0000-000072CB0000}"/>
    <cellStyle name="Normal 69 2 3 4" xfId="52078" xr:uid="{00000000-0005-0000-0000-000073CB0000}"/>
    <cellStyle name="Normal 69 2 4" xfId="52079" xr:uid="{00000000-0005-0000-0000-000074CB0000}"/>
    <cellStyle name="Normal 69 2 4 2" xfId="52080" xr:uid="{00000000-0005-0000-0000-000075CB0000}"/>
    <cellStyle name="Normal 69 2 5" xfId="52081" xr:uid="{00000000-0005-0000-0000-000076CB0000}"/>
    <cellStyle name="Normal 69 2 6" xfId="52082" xr:uid="{00000000-0005-0000-0000-000077CB0000}"/>
    <cellStyle name="Normal 69 3" xfId="52083" xr:uid="{00000000-0005-0000-0000-000078CB0000}"/>
    <cellStyle name="Normal 69 3 2" xfId="52084" xr:uid="{00000000-0005-0000-0000-000079CB0000}"/>
    <cellStyle name="Normal 69 3 2 2" xfId="52085" xr:uid="{00000000-0005-0000-0000-00007ACB0000}"/>
    <cellStyle name="Normal 69 3 3" xfId="52086" xr:uid="{00000000-0005-0000-0000-00007BCB0000}"/>
    <cellStyle name="Normal 69 3 4" xfId="52087" xr:uid="{00000000-0005-0000-0000-00007CCB0000}"/>
    <cellStyle name="Normal 69 4" xfId="52088" xr:uid="{00000000-0005-0000-0000-00007DCB0000}"/>
    <cellStyle name="Normal 69 4 2" xfId="52089" xr:uid="{00000000-0005-0000-0000-00007ECB0000}"/>
    <cellStyle name="Normal 69 4 2 2" xfId="52090" xr:uid="{00000000-0005-0000-0000-00007FCB0000}"/>
    <cellStyle name="Normal 69 4 3" xfId="52091" xr:uid="{00000000-0005-0000-0000-000080CB0000}"/>
    <cellStyle name="Normal 69 4 4" xfId="52092" xr:uid="{00000000-0005-0000-0000-000081CB0000}"/>
    <cellStyle name="Normal 69 5" xfId="52093" xr:uid="{00000000-0005-0000-0000-000082CB0000}"/>
    <cellStyle name="Normal 69 5 2" xfId="52094" xr:uid="{00000000-0005-0000-0000-000083CB0000}"/>
    <cellStyle name="Normal 69 6" xfId="52095" xr:uid="{00000000-0005-0000-0000-000084CB0000}"/>
    <cellStyle name="Normal 69 7" xfId="52096" xr:uid="{00000000-0005-0000-0000-000085CB0000}"/>
    <cellStyle name="Normal 69 8" xfId="52097" xr:uid="{00000000-0005-0000-0000-000086CB0000}"/>
    <cellStyle name="Normal 7" xfId="52098" xr:uid="{00000000-0005-0000-0000-000087CB0000}"/>
    <cellStyle name="Normal 7 10" xfId="52099" xr:uid="{00000000-0005-0000-0000-000088CB0000}"/>
    <cellStyle name="Normal 7 10 2" xfId="52100" xr:uid="{00000000-0005-0000-0000-000089CB0000}"/>
    <cellStyle name="Normal 7 10 2 2" xfId="52101" xr:uid="{00000000-0005-0000-0000-00008ACB0000}"/>
    <cellStyle name="Normal 7 10 2 2 2" xfId="52102" xr:uid="{00000000-0005-0000-0000-00008BCB0000}"/>
    <cellStyle name="Normal 7 10 2 2 2 2" xfId="52103" xr:uid="{00000000-0005-0000-0000-00008CCB0000}"/>
    <cellStyle name="Normal 7 10 2 2 3" xfId="52104" xr:uid="{00000000-0005-0000-0000-00008DCB0000}"/>
    <cellStyle name="Normal 7 10 2 2 4" xfId="52105" xr:uid="{00000000-0005-0000-0000-00008ECB0000}"/>
    <cellStyle name="Normal 7 10 2 3" xfId="52106" xr:uid="{00000000-0005-0000-0000-00008FCB0000}"/>
    <cellStyle name="Normal 7 10 2 3 2" xfId="52107" xr:uid="{00000000-0005-0000-0000-000090CB0000}"/>
    <cellStyle name="Normal 7 10 2 3 2 2" xfId="52108" xr:uid="{00000000-0005-0000-0000-000091CB0000}"/>
    <cellStyle name="Normal 7 10 2 3 3" xfId="52109" xr:uid="{00000000-0005-0000-0000-000092CB0000}"/>
    <cellStyle name="Normal 7 10 2 3 4" xfId="52110" xr:uid="{00000000-0005-0000-0000-000093CB0000}"/>
    <cellStyle name="Normal 7 10 2 4" xfId="52111" xr:uid="{00000000-0005-0000-0000-000094CB0000}"/>
    <cellStyle name="Normal 7 10 2 4 2" xfId="52112" xr:uid="{00000000-0005-0000-0000-000095CB0000}"/>
    <cellStyle name="Normal 7 10 2 5" xfId="52113" xr:uid="{00000000-0005-0000-0000-000096CB0000}"/>
    <cellStyle name="Normal 7 10 2 6" xfId="52114" xr:uid="{00000000-0005-0000-0000-000097CB0000}"/>
    <cellStyle name="Normal 7 10 2 7" xfId="52115" xr:uid="{00000000-0005-0000-0000-000098CB0000}"/>
    <cellStyle name="Normal 7 10 3" xfId="52116" xr:uid="{00000000-0005-0000-0000-000099CB0000}"/>
    <cellStyle name="Normal 7 10 3 2" xfId="52117" xr:uid="{00000000-0005-0000-0000-00009ACB0000}"/>
    <cellStyle name="Normal 7 10 3 2 2" xfId="52118" xr:uid="{00000000-0005-0000-0000-00009BCB0000}"/>
    <cellStyle name="Normal 7 10 3 3" xfId="52119" xr:uid="{00000000-0005-0000-0000-00009CCB0000}"/>
    <cellStyle name="Normal 7 10 3 4" xfId="52120" xr:uid="{00000000-0005-0000-0000-00009DCB0000}"/>
    <cellStyle name="Normal 7 10 3 5" xfId="52121" xr:uid="{00000000-0005-0000-0000-00009ECB0000}"/>
    <cellStyle name="Normal 7 10 4" xfId="52122" xr:uid="{00000000-0005-0000-0000-00009FCB0000}"/>
    <cellStyle name="Normal 7 10 4 2" xfId="52123" xr:uid="{00000000-0005-0000-0000-0000A0CB0000}"/>
    <cellStyle name="Normal 7 10 4 2 2" xfId="52124" xr:uid="{00000000-0005-0000-0000-0000A1CB0000}"/>
    <cellStyle name="Normal 7 10 4 3" xfId="52125" xr:uid="{00000000-0005-0000-0000-0000A2CB0000}"/>
    <cellStyle name="Normal 7 10 4 4" xfId="52126" xr:uid="{00000000-0005-0000-0000-0000A3CB0000}"/>
    <cellStyle name="Normal 7 10 4 5" xfId="52127" xr:uid="{00000000-0005-0000-0000-0000A4CB0000}"/>
    <cellStyle name="Normal 7 10 5" xfId="52128" xr:uid="{00000000-0005-0000-0000-0000A5CB0000}"/>
    <cellStyle name="Normal 7 10 5 2" xfId="52129" xr:uid="{00000000-0005-0000-0000-0000A6CB0000}"/>
    <cellStyle name="Normal 7 10 6" xfId="52130" xr:uid="{00000000-0005-0000-0000-0000A7CB0000}"/>
    <cellStyle name="Normal 7 10 7" xfId="52131" xr:uid="{00000000-0005-0000-0000-0000A8CB0000}"/>
    <cellStyle name="Normal 7 10 8" xfId="52132" xr:uid="{00000000-0005-0000-0000-0000A9CB0000}"/>
    <cellStyle name="Normal 7 10_212990" xfId="52133" xr:uid="{00000000-0005-0000-0000-0000AACB0000}"/>
    <cellStyle name="Normal 7 11" xfId="52134" xr:uid="{00000000-0005-0000-0000-0000ABCB0000}"/>
    <cellStyle name="Normal 7 11 2" xfId="52135" xr:uid="{00000000-0005-0000-0000-0000ACCB0000}"/>
    <cellStyle name="Normal 7 11 2 2" xfId="52136" xr:uid="{00000000-0005-0000-0000-0000ADCB0000}"/>
    <cellStyle name="Normal 7 11 2 2 2" xfId="52137" xr:uid="{00000000-0005-0000-0000-0000AECB0000}"/>
    <cellStyle name="Normal 7 11 2 2 2 2" xfId="52138" xr:uid="{00000000-0005-0000-0000-0000AFCB0000}"/>
    <cellStyle name="Normal 7 11 2 2 3" xfId="52139" xr:uid="{00000000-0005-0000-0000-0000B0CB0000}"/>
    <cellStyle name="Normal 7 11 2 2 4" xfId="52140" xr:uid="{00000000-0005-0000-0000-0000B1CB0000}"/>
    <cellStyle name="Normal 7 11 2 3" xfId="52141" xr:uid="{00000000-0005-0000-0000-0000B2CB0000}"/>
    <cellStyle name="Normal 7 11 2 3 2" xfId="52142" xr:uid="{00000000-0005-0000-0000-0000B3CB0000}"/>
    <cellStyle name="Normal 7 11 2 3 2 2" xfId="52143" xr:uid="{00000000-0005-0000-0000-0000B4CB0000}"/>
    <cellStyle name="Normal 7 11 2 3 3" xfId="52144" xr:uid="{00000000-0005-0000-0000-0000B5CB0000}"/>
    <cellStyle name="Normal 7 11 2 3 4" xfId="52145" xr:uid="{00000000-0005-0000-0000-0000B6CB0000}"/>
    <cellStyle name="Normal 7 11 2 4" xfId="52146" xr:uid="{00000000-0005-0000-0000-0000B7CB0000}"/>
    <cellStyle name="Normal 7 11 2 4 2" xfId="52147" xr:uid="{00000000-0005-0000-0000-0000B8CB0000}"/>
    <cellStyle name="Normal 7 11 2 5" xfId="52148" xr:uid="{00000000-0005-0000-0000-0000B9CB0000}"/>
    <cellStyle name="Normal 7 11 2 6" xfId="52149" xr:uid="{00000000-0005-0000-0000-0000BACB0000}"/>
    <cellStyle name="Normal 7 11 2 7" xfId="52150" xr:uid="{00000000-0005-0000-0000-0000BBCB0000}"/>
    <cellStyle name="Normal 7 11 3" xfId="52151" xr:uid="{00000000-0005-0000-0000-0000BCCB0000}"/>
    <cellStyle name="Normal 7 11 3 2" xfId="52152" xr:uid="{00000000-0005-0000-0000-0000BDCB0000}"/>
    <cellStyle name="Normal 7 11 3 2 2" xfId="52153" xr:uid="{00000000-0005-0000-0000-0000BECB0000}"/>
    <cellStyle name="Normal 7 11 3 3" xfId="52154" xr:uid="{00000000-0005-0000-0000-0000BFCB0000}"/>
    <cellStyle name="Normal 7 11 3 4" xfId="52155" xr:uid="{00000000-0005-0000-0000-0000C0CB0000}"/>
    <cellStyle name="Normal 7 11 4" xfId="52156" xr:uid="{00000000-0005-0000-0000-0000C1CB0000}"/>
    <cellStyle name="Normal 7 11 4 2" xfId="52157" xr:uid="{00000000-0005-0000-0000-0000C2CB0000}"/>
    <cellStyle name="Normal 7 11 4 2 2" xfId="52158" xr:uid="{00000000-0005-0000-0000-0000C3CB0000}"/>
    <cellStyle name="Normal 7 11 4 3" xfId="52159" xr:uid="{00000000-0005-0000-0000-0000C4CB0000}"/>
    <cellStyle name="Normal 7 11 4 4" xfId="52160" xr:uid="{00000000-0005-0000-0000-0000C5CB0000}"/>
    <cellStyle name="Normal 7 11 5" xfId="52161" xr:uid="{00000000-0005-0000-0000-0000C6CB0000}"/>
    <cellStyle name="Normal 7 11 5 2" xfId="52162" xr:uid="{00000000-0005-0000-0000-0000C7CB0000}"/>
    <cellStyle name="Normal 7 11 6" xfId="52163" xr:uid="{00000000-0005-0000-0000-0000C8CB0000}"/>
    <cellStyle name="Normal 7 11 7" xfId="52164" xr:uid="{00000000-0005-0000-0000-0000C9CB0000}"/>
    <cellStyle name="Normal 7 11 8" xfId="52165" xr:uid="{00000000-0005-0000-0000-0000CACB0000}"/>
    <cellStyle name="Normal 7 12" xfId="52166" xr:uid="{00000000-0005-0000-0000-0000CBCB0000}"/>
    <cellStyle name="Normal 7 12 2" xfId="52167" xr:uid="{00000000-0005-0000-0000-0000CCCB0000}"/>
    <cellStyle name="Normal 7 12 2 2" xfId="52168" xr:uid="{00000000-0005-0000-0000-0000CDCB0000}"/>
    <cellStyle name="Normal 7 12 2 2 2" xfId="52169" xr:uid="{00000000-0005-0000-0000-0000CECB0000}"/>
    <cellStyle name="Normal 7 12 2 2 2 2" xfId="52170" xr:uid="{00000000-0005-0000-0000-0000CFCB0000}"/>
    <cellStyle name="Normal 7 12 2 2 3" xfId="52171" xr:uid="{00000000-0005-0000-0000-0000D0CB0000}"/>
    <cellStyle name="Normal 7 12 2 2 4" xfId="52172" xr:uid="{00000000-0005-0000-0000-0000D1CB0000}"/>
    <cellStyle name="Normal 7 12 2 3" xfId="52173" xr:uid="{00000000-0005-0000-0000-0000D2CB0000}"/>
    <cellStyle name="Normal 7 12 2 3 2" xfId="52174" xr:uid="{00000000-0005-0000-0000-0000D3CB0000}"/>
    <cellStyle name="Normal 7 12 2 3 2 2" xfId="52175" xr:uid="{00000000-0005-0000-0000-0000D4CB0000}"/>
    <cellStyle name="Normal 7 12 2 3 3" xfId="52176" xr:uid="{00000000-0005-0000-0000-0000D5CB0000}"/>
    <cellStyle name="Normal 7 12 2 3 4" xfId="52177" xr:uid="{00000000-0005-0000-0000-0000D6CB0000}"/>
    <cellStyle name="Normal 7 12 2 4" xfId="52178" xr:uid="{00000000-0005-0000-0000-0000D7CB0000}"/>
    <cellStyle name="Normal 7 12 2 4 2" xfId="52179" xr:uid="{00000000-0005-0000-0000-0000D8CB0000}"/>
    <cellStyle name="Normal 7 12 2 5" xfId="52180" xr:uid="{00000000-0005-0000-0000-0000D9CB0000}"/>
    <cellStyle name="Normal 7 12 2 6" xfId="52181" xr:uid="{00000000-0005-0000-0000-0000DACB0000}"/>
    <cellStyle name="Normal 7 12 2 7" xfId="52182" xr:uid="{00000000-0005-0000-0000-0000DBCB0000}"/>
    <cellStyle name="Normal 7 12 3" xfId="52183" xr:uid="{00000000-0005-0000-0000-0000DCCB0000}"/>
    <cellStyle name="Normal 7 12 3 2" xfId="52184" xr:uid="{00000000-0005-0000-0000-0000DDCB0000}"/>
    <cellStyle name="Normal 7 12 3 2 2" xfId="52185" xr:uid="{00000000-0005-0000-0000-0000DECB0000}"/>
    <cellStyle name="Normal 7 12 3 3" xfId="52186" xr:uid="{00000000-0005-0000-0000-0000DFCB0000}"/>
    <cellStyle name="Normal 7 12 3 4" xfId="52187" xr:uid="{00000000-0005-0000-0000-0000E0CB0000}"/>
    <cellStyle name="Normal 7 12 3 5" xfId="52188" xr:uid="{00000000-0005-0000-0000-0000E1CB0000}"/>
    <cellStyle name="Normal 7 12 4" xfId="52189" xr:uid="{00000000-0005-0000-0000-0000E2CB0000}"/>
    <cellStyle name="Normal 7 12 4 2" xfId="52190" xr:uid="{00000000-0005-0000-0000-0000E3CB0000}"/>
    <cellStyle name="Normal 7 12 4 2 2" xfId="52191" xr:uid="{00000000-0005-0000-0000-0000E4CB0000}"/>
    <cellStyle name="Normal 7 12 4 3" xfId="52192" xr:uid="{00000000-0005-0000-0000-0000E5CB0000}"/>
    <cellStyle name="Normal 7 12 4 4" xfId="52193" xr:uid="{00000000-0005-0000-0000-0000E6CB0000}"/>
    <cellStyle name="Normal 7 12 4 5" xfId="52194" xr:uid="{00000000-0005-0000-0000-0000E7CB0000}"/>
    <cellStyle name="Normal 7 12 5" xfId="52195" xr:uid="{00000000-0005-0000-0000-0000E8CB0000}"/>
    <cellStyle name="Normal 7 12 5 2" xfId="52196" xr:uid="{00000000-0005-0000-0000-0000E9CB0000}"/>
    <cellStyle name="Normal 7 12 5 3" xfId="52197" xr:uid="{00000000-0005-0000-0000-0000EACB0000}"/>
    <cellStyle name="Normal 7 12 6" xfId="52198" xr:uid="{00000000-0005-0000-0000-0000EBCB0000}"/>
    <cellStyle name="Normal 7 12 7" xfId="52199" xr:uid="{00000000-0005-0000-0000-0000ECCB0000}"/>
    <cellStyle name="Normal 7 12 8" xfId="52200" xr:uid="{00000000-0005-0000-0000-0000EDCB0000}"/>
    <cellStyle name="Normal 7 12_212990" xfId="52201" xr:uid="{00000000-0005-0000-0000-0000EECB0000}"/>
    <cellStyle name="Normal 7 13" xfId="52202" xr:uid="{00000000-0005-0000-0000-0000EFCB0000}"/>
    <cellStyle name="Normal 7 13 2" xfId="52203" xr:uid="{00000000-0005-0000-0000-0000F0CB0000}"/>
    <cellStyle name="Normal 7 13 2 2" xfId="52204" xr:uid="{00000000-0005-0000-0000-0000F1CB0000}"/>
    <cellStyle name="Normal 7 13 2 2 2" xfId="52205" xr:uid="{00000000-0005-0000-0000-0000F2CB0000}"/>
    <cellStyle name="Normal 7 13 2 2 2 2" xfId="52206" xr:uid="{00000000-0005-0000-0000-0000F3CB0000}"/>
    <cellStyle name="Normal 7 13 2 2 3" xfId="52207" xr:uid="{00000000-0005-0000-0000-0000F4CB0000}"/>
    <cellStyle name="Normal 7 13 2 2 4" xfId="52208" xr:uid="{00000000-0005-0000-0000-0000F5CB0000}"/>
    <cellStyle name="Normal 7 13 2 3" xfId="52209" xr:uid="{00000000-0005-0000-0000-0000F6CB0000}"/>
    <cellStyle name="Normal 7 13 2 3 2" xfId="52210" xr:uid="{00000000-0005-0000-0000-0000F7CB0000}"/>
    <cellStyle name="Normal 7 13 2 3 2 2" xfId="52211" xr:uid="{00000000-0005-0000-0000-0000F8CB0000}"/>
    <cellStyle name="Normal 7 13 2 3 3" xfId="52212" xr:uid="{00000000-0005-0000-0000-0000F9CB0000}"/>
    <cellStyle name="Normal 7 13 2 3 4" xfId="52213" xr:uid="{00000000-0005-0000-0000-0000FACB0000}"/>
    <cellStyle name="Normal 7 13 2 4" xfId="52214" xr:uid="{00000000-0005-0000-0000-0000FBCB0000}"/>
    <cellStyle name="Normal 7 13 2 4 2" xfId="52215" xr:uid="{00000000-0005-0000-0000-0000FCCB0000}"/>
    <cellStyle name="Normal 7 13 2 5" xfId="52216" xr:uid="{00000000-0005-0000-0000-0000FDCB0000}"/>
    <cellStyle name="Normal 7 13 2 6" xfId="52217" xr:uid="{00000000-0005-0000-0000-0000FECB0000}"/>
    <cellStyle name="Normal 7 13 2 7" xfId="52218" xr:uid="{00000000-0005-0000-0000-0000FFCB0000}"/>
    <cellStyle name="Normal 7 13 3" xfId="52219" xr:uid="{00000000-0005-0000-0000-000000CC0000}"/>
    <cellStyle name="Normal 7 13 3 2" xfId="52220" xr:uid="{00000000-0005-0000-0000-000001CC0000}"/>
    <cellStyle name="Normal 7 13 3 2 2" xfId="52221" xr:uid="{00000000-0005-0000-0000-000002CC0000}"/>
    <cellStyle name="Normal 7 13 3 3" xfId="52222" xr:uid="{00000000-0005-0000-0000-000003CC0000}"/>
    <cellStyle name="Normal 7 13 3 4" xfId="52223" xr:uid="{00000000-0005-0000-0000-000004CC0000}"/>
    <cellStyle name="Normal 7 13 4" xfId="52224" xr:uid="{00000000-0005-0000-0000-000005CC0000}"/>
    <cellStyle name="Normal 7 13 4 2" xfId="52225" xr:uid="{00000000-0005-0000-0000-000006CC0000}"/>
    <cellStyle name="Normal 7 13 4 2 2" xfId="52226" xr:uid="{00000000-0005-0000-0000-000007CC0000}"/>
    <cellStyle name="Normal 7 13 4 3" xfId="52227" xr:uid="{00000000-0005-0000-0000-000008CC0000}"/>
    <cellStyle name="Normal 7 13 4 4" xfId="52228" xr:uid="{00000000-0005-0000-0000-000009CC0000}"/>
    <cellStyle name="Normal 7 13 5" xfId="52229" xr:uid="{00000000-0005-0000-0000-00000ACC0000}"/>
    <cellStyle name="Normal 7 13 5 2" xfId="52230" xr:uid="{00000000-0005-0000-0000-00000BCC0000}"/>
    <cellStyle name="Normal 7 13 6" xfId="52231" xr:uid="{00000000-0005-0000-0000-00000CCC0000}"/>
    <cellStyle name="Normal 7 13 7" xfId="52232" xr:uid="{00000000-0005-0000-0000-00000DCC0000}"/>
    <cellStyle name="Normal 7 13 8" xfId="52233" xr:uid="{00000000-0005-0000-0000-00000ECC0000}"/>
    <cellStyle name="Normal 7 14" xfId="52234" xr:uid="{00000000-0005-0000-0000-00000FCC0000}"/>
    <cellStyle name="Normal 7 14 2" xfId="52235" xr:uid="{00000000-0005-0000-0000-000010CC0000}"/>
    <cellStyle name="Normal 7 14 3" xfId="52236" xr:uid="{00000000-0005-0000-0000-000011CC0000}"/>
    <cellStyle name="Normal 7 15" xfId="52237" xr:uid="{00000000-0005-0000-0000-000012CC0000}"/>
    <cellStyle name="Normal 7 15 2" xfId="52238" xr:uid="{00000000-0005-0000-0000-000013CC0000}"/>
    <cellStyle name="Normal 7 15 2 2" xfId="52239" xr:uid="{00000000-0005-0000-0000-000014CC0000}"/>
    <cellStyle name="Normal 7 15 2 2 2" xfId="52240" xr:uid="{00000000-0005-0000-0000-000015CC0000}"/>
    <cellStyle name="Normal 7 15 2 2 2 2" xfId="52241" xr:uid="{00000000-0005-0000-0000-000016CC0000}"/>
    <cellStyle name="Normal 7 15 2 2 3" xfId="52242" xr:uid="{00000000-0005-0000-0000-000017CC0000}"/>
    <cellStyle name="Normal 7 15 2 2 4" xfId="52243" xr:uid="{00000000-0005-0000-0000-000018CC0000}"/>
    <cellStyle name="Normal 7 15 2 3" xfId="52244" xr:uid="{00000000-0005-0000-0000-000019CC0000}"/>
    <cellStyle name="Normal 7 15 2 3 2" xfId="52245" xr:uid="{00000000-0005-0000-0000-00001ACC0000}"/>
    <cellStyle name="Normal 7 15 2 3 2 2" xfId="52246" xr:uid="{00000000-0005-0000-0000-00001BCC0000}"/>
    <cellStyle name="Normal 7 15 2 3 3" xfId="52247" xr:uid="{00000000-0005-0000-0000-00001CCC0000}"/>
    <cellStyle name="Normal 7 15 2 3 4" xfId="52248" xr:uid="{00000000-0005-0000-0000-00001DCC0000}"/>
    <cellStyle name="Normal 7 15 2 4" xfId="52249" xr:uid="{00000000-0005-0000-0000-00001ECC0000}"/>
    <cellStyle name="Normal 7 15 2 4 2" xfId="52250" xr:uid="{00000000-0005-0000-0000-00001FCC0000}"/>
    <cellStyle name="Normal 7 15 2 5" xfId="52251" xr:uid="{00000000-0005-0000-0000-000020CC0000}"/>
    <cellStyle name="Normal 7 15 2 6" xfId="52252" xr:uid="{00000000-0005-0000-0000-000021CC0000}"/>
    <cellStyle name="Normal 7 15 2 7" xfId="52253" xr:uid="{00000000-0005-0000-0000-000022CC0000}"/>
    <cellStyle name="Normal 7 15 3" xfId="52254" xr:uid="{00000000-0005-0000-0000-000023CC0000}"/>
    <cellStyle name="Normal 7 15 3 2" xfId="52255" xr:uid="{00000000-0005-0000-0000-000024CC0000}"/>
    <cellStyle name="Normal 7 15 3 2 2" xfId="52256" xr:uid="{00000000-0005-0000-0000-000025CC0000}"/>
    <cellStyle name="Normal 7 15 3 3" xfId="52257" xr:uid="{00000000-0005-0000-0000-000026CC0000}"/>
    <cellStyle name="Normal 7 15 3 4" xfId="52258" xr:uid="{00000000-0005-0000-0000-000027CC0000}"/>
    <cellStyle name="Normal 7 15 4" xfId="52259" xr:uid="{00000000-0005-0000-0000-000028CC0000}"/>
    <cellStyle name="Normal 7 15 4 2" xfId="52260" xr:uid="{00000000-0005-0000-0000-000029CC0000}"/>
    <cellStyle name="Normal 7 15 4 2 2" xfId="52261" xr:uid="{00000000-0005-0000-0000-00002ACC0000}"/>
    <cellStyle name="Normal 7 15 4 3" xfId="52262" xr:uid="{00000000-0005-0000-0000-00002BCC0000}"/>
    <cellStyle name="Normal 7 15 4 4" xfId="52263" xr:uid="{00000000-0005-0000-0000-00002CCC0000}"/>
    <cellStyle name="Normal 7 15 5" xfId="52264" xr:uid="{00000000-0005-0000-0000-00002DCC0000}"/>
    <cellStyle name="Normal 7 15 5 2" xfId="52265" xr:uid="{00000000-0005-0000-0000-00002ECC0000}"/>
    <cellStyle name="Normal 7 15 6" xfId="52266" xr:uid="{00000000-0005-0000-0000-00002FCC0000}"/>
    <cellStyle name="Normal 7 15 7" xfId="52267" xr:uid="{00000000-0005-0000-0000-000030CC0000}"/>
    <cellStyle name="Normal 7 15 8" xfId="52268" xr:uid="{00000000-0005-0000-0000-000031CC0000}"/>
    <cellStyle name="Normal 7 16" xfId="52269" xr:uid="{00000000-0005-0000-0000-000032CC0000}"/>
    <cellStyle name="Normal 7 16 2" xfId="52270" xr:uid="{00000000-0005-0000-0000-000033CC0000}"/>
    <cellStyle name="Normal 7 16 2 2" xfId="52271" xr:uid="{00000000-0005-0000-0000-000034CC0000}"/>
    <cellStyle name="Normal 7 16 2 2 2" xfId="52272" xr:uid="{00000000-0005-0000-0000-000035CC0000}"/>
    <cellStyle name="Normal 7 16 2 2 2 2" xfId="52273" xr:uid="{00000000-0005-0000-0000-000036CC0000}"/>
    <cellStyle name="Normal 7 16 2 2 3" xfId="52274" xr:uid="{00000000-0005-0000-0000-000037CC0000}"/>
    <cellStyle name="Normal 7 16 2 2 4" xfId="52275" xr:uid="{00000000-0005-0000-0000-000038CC0000}"/>
    <cellStyle name="Normal 7 16 2 3" xfId="52276" xr:uid="{00000000-0005-0000-0000-000039CC0000}"/>
    <cellStyle name="Normal 7 16 2 3 2" xfId="52277" xr:uid="{00000000-0005-0000-0000-00003ACC0000}"/>
    <cellStyle name="Normal 7 16 2 3 2 2" xfId="52278" xr:uid="{00000000-0005-0000-0000-00003BCC0000}"/>
    <cellStyle name="Normal 7 16 2 3 3" xfId="52279" xr:uid="{00000000-0005-0000-0000-00003CCC0000}"/>
    <cellStyle name="Normal 7 16 2 3 4" xfId="52280" xr:uid="{00000000-0005-0000-0000-00003DCC0000}"/>
    <cellStyle name="Normal 7 16 2 4" xfId="52281" xr:uid="{00000000-0005-0000-0000-00003ECC0000}"/>
    <cellStyle name="Normal 7 16 2 4 2" xfId="52282" xr:uid="{00000000-0005-0000-0000-00003FCC0000}"/>
    <cellStyle name="Normal 7 16 2 5" xfId="52283" xr:uid="{00000000-0005-0000-0000-000040CC0000}"/>
    <cellStyle name="Normal 7 16 2 6" xfId="52284" xr:uid="{00000000-0005-0000-0000-000041CC0000}"/>
    <cellStyle name="Normal 7 16 2 7" xfId="52285" xr:uid="{00000000-0005-0000-0000-000042CC0000}"/>
    <cellStyle name="Normal 7 16 3" xfId="52286" xr:uid="{00000000-0005-0000-0000-000043CC0000}"/>
    <cellStyle name="Normal 7 16 3 2" xfId="52287" xr:uid="{00000000-0005-0000-0000-000044CC0000}"/>
    <cellStyle name="Normal 7 16 3 2 2" xfId="52288" xr:uid="{00000000-0005-0000-0000-000045CC0000}"/>
    <cellStyle name="Normal 7 16 3 3" xfId="52289" xr:uid="{00000000-0005-0000-0000-000046CC0000}"/>
    <cellStyle name="Normal 7 16 3 4" xfId="52290" xr:uid="{00000000-0005-0000-0000-000047CC0000}"/>
    <cellStyle name="Normal 7 16 4" xfId="52291" xr:uid="{00000000-0005-0000-0000-000048CC0000}"/>
    <cellStyle name="Normal 7 16 4 2" xfId="52292" xr:uid="{00000000-0005-0000-0000-000049CC0000}"/>
    <cellStyle name="Normal 7 16 4 2 2" xfId="52293" xr:uid="{00000000-0005-0000-0000-00004ACC0000}"/>
    <cellStyle name="Normal 7 16 4 3" xfId="52294" xr:uid="{00000000-0005-0000-0000-00004BCC0000}"/>
    <cellStyle name="Normal 7 16 4 4" xfId="52295" xr:uid="{00000000-0005-0000-0000-00004CCC0000}"/>
    <cellStyle name="Normal 7 16 5" xfId="52296" xr:uid="{00000000-0005-0000-0000-00004DCC0000}"/>
    <cellStyle name="Normal 7 16 5 2" xfId="52297" xr:uid="{00000000-0005-0000-0000-00004ECC0000}"/>
    <cellStyle name="Normal 7 16 6" xfId="52298" xr:uid="{00000000-0005-0000-0000-00004FCC0000}"/>
    <cellStyle name="Normal 7 16 7" xfId="52299" xr:uid="{00000000-0005-0000-0000-000050CC0000}"/>
    <cellStyle name="Normal 7 16 8" xfId="52300" xr:uid="{00000000-0005-0000-0000-000051CC0000}"/>
    <cellStyle name="Normal 7 17" xfId="52301" xr:uid="{00000000-0005-0000-0000-000052CC0000}"/>
    <cellStyle name="Normal 7 17 2" xfId="52302" xr:uid="{00000000-0005-0000-0000-000053CC0000}"/>
    <cellStyle name="Normal 7 17 2 2" xfId="52303" xr:uid="{00000000-0005-0000-0000-000054CC0000}"/>
    <cellStyle name="Normal 7 17 2 2 2" xfId="52304" xr:uid="{00000000-0005-0000-0000-000055CC0000}"/>
    <cellStyle name="Normal 7 17 2 2 2 2" xfId="52305" xr:uid="{00000000-0005-0000-0000-000056CC0000}"/>
    <cellStyle name="Normal 7 17 2 2 3" xfId="52306" xr:uid="{00000000-0005-0000-0000-000057CC0000}"/>
    <cellStyle name="Normal 7 17 2 2 4" xfId="52307" xr:uid="{00000000-0005-0000-0000-000058CC0000}"/>
    <cellStyle name="Normal 7 17 2 3" xfId="52308" xr:uid="{00000000-0005-0000-0000-000059CC0000}"/>
    <cellStyle name="Normal 7 17 2 3 2" xfId="52309" xr:uid="{00000000-0005-0000-0000-00005ACC0000}"/>
    <cellStyle name="Normal 7 17 2 3 2 2" xfId="52310" xr:uid="{00000000-0005-0000-0000-00005BCC0000}"/>
    <cellStyle name="Normal 7 17 2 3 3" xfId="52311" xr:uid="{00000000-0005-0000-0000-00005CCC0000}"/>
    <cellStyle name="Normal 7 17 2 3 4" xfId="52312" xr:uid="{00000000-0005-0000-0000-00005DCC0000}"/>
    <cellStyle name="Normal 7 17 2 4" xfId="52313" xr:uid="{00000000-0005-0000-0000-00005ECC0000}"/>
    <cellStyle name="Normal 7 17 2 4 2" xfId="52314" xr:uid="{00000000-0005-0000-0000-00005FCC0000}"/>
    <cellStyle name="Normal 7 17 2 5" xfId="52315" xr:uid="{00000000-0005-0000-0000-000060CC0000}"/>
    <cellStyle name="Normal 7 17 2 6" xfId="52316" xr:uid="{00000000-0005-0000-0000-000061CC0000}"/>
    <cellStyle name="Normal 7 17 3" xfId="52317" xr:uid="{00000000-0005-0000-0000-000062CC0000}"/>
    <cellStyle name="Normal 7 17 3 2" xfId="52318" xr:uid="{00000000-0005-0000-0000-000063CC0000}"/>
    <cellStyle name="Normal 7 17 3 2 2" xfId="52319" xr:uid="{00000000-0005-0000-0000-000064CC0000}"/>
    <cellStyle name="Normal 7 17 3 3" xfId="52320" xr:uid="{00000000-0005-0000-0000-000065CC0000}"/>
    <cellStyle name="Normal 7 17 3 4" xfId="52321" xr:uid="{00000000-0005-0000-0000-000066CC0000}"/>
    <cellStyle name="Normal 7 17 4" xfId="52322" xr:uid="{00000000-0005-0000-0000-000067CC0000}"/>
    <cellStyle name="Normal 7 17 4 2" xfId="52323" xr:uid="{00000000-0005-0000-0000-000068CC0000}"/>
    <cellStyle name="Normal 7 17 4 2 2" xfId="52324" xr:uid="{00000000-0005-0000-0000-000069CC0000}"/>
    <cellStyle name="Normal 7 17 4 3" xfId="52325" xr:uid="{00000000-0005-0000-0000-00006ACC0000}"/>
    <cellStyle name="Normal 7 17 4 4" xfId="52326" xr:uid="{00000000-0005-0000-0000-00006BCC0000}"/>
    <cellStyle name="Normal 7 17 5" xfId="52327" xr:uid="{00000000-0005-0000-0000-00006CCC0000}"/>
    <cellStyle name="Normal 7 17 5 2" xfId="52328" xr:uid="{00000000-0005-0000-0000-00006DCC0000}"/>
    <cellStyle name="Normal 7 17 6" xfId="52329" xr:uid="{00000000-0005-0000-0000-00006ECC0000}"/>
    <cellStyle name="Normal 7 17 7" xfId="52330" xr:uid="{00000000-0005-0000-0000-00006FCC0000}"/>
    <cellStyle name="Normal 7 17 8" xfId="52331" xr:uid="{00000000-0005-0000-0000-000070CC0000}"/>
    <cellStyle name="Normal 7 18" xfId="52332" xr:uid="{00000000-0005-0000-0000-000071CC0000}"/>
    <cellStyle name="Normal 7 18 2" xfId="52333" xr:uid="{00000000-0005-0000-0000-000072CC0000}"/>
    <cellStyle name="Normal 7 18 2 2" xfId="52334" xr:uid="{00000000-0005-0000-0000-000073CC0000}"/>
    <cellStyle name="Normal 7 18 2 2 2" xfId="52335" xr:uid="{00000000-0005-0000-0000-000074CC0000}"/>
    <cellStyle name="Normal 7 18 2 2 2 2" xfId="52336" xr:uid="{00000000-0005-0000-0000-000075CC0000}"/>
    <cellStyle name="Normal 7 18 2 2 3" xfId="52337" xr:uid="{00000000-0005-0000-0000-000076CC0000}"/>
    <cellStyle name="Normal 7 18 2 2 4" xfId="52338" xr:uid="{00000000-0005-0000-0000-000077CC0000}"/>
    <cellStyle name="Normal 7 18 2 3" xfId="52339" xr:uid="{00000000-0005-0000-0000-000078CC0000}"/>
    <cellStyle name="Normal 7 18 2 3 2" xfId="52340" xr:uid="{00000000-0005-0000-0000-000079CC0000}"/>
    <cellStyle name="Normal 7 18 2 3 2 2" xfId="52341" xr:uid="{00000000-0005-0000-0000-00007ACC0000}"/>
    <cellStyle name="Normal 7 18 2 3 3" xfId="52342" xr:uid="{00000000-0005-0000-0000-00007BCC0000}"/>
    <cellStyle name="Normal 7 18 2 3 4" xfId="52343" xr:uid="{00000000-0005-0000-0000-00007CCC0000}"/>
    <cellStyle name="Normal 7 18 2 4" xfId="52344" xr:uid="{00000000-0005-0000-0000-00007DCC0000}"/>
    <cellStyle name="Normal 7 18 2 4 2" xfId="52345" xr:uid="{00000000-0005-0000-0000-00007ECC0000}"/>
    <cellStyle name="Normal 7 18 2 5" xfId="52346" xr:uid="{00000000-0005-0000-0000-00007FCC0000}"/>
    <cellStyle name="Normal 7 18 2 6" xfId="52347" xr:uid="{00000000-0005-0000-0000-000080CC0000}"/>
    <cellStyle name="Normal 7 18 3" xfId="52348" xr:uid="{00000000-0005-0000-0000-000081CC0000}"/>
    <cellStyle name="Normal 7 18 3 2" xfId="52349" xr:uid="{00000000-0005-0000-0000-000082CC0000}"/>
    <cellStyle name="Normal 7 18 3 2 2" xfId="52350" xr:uid="{00000000-0005-0000-0000-000083CC0000}"/>
    <cellStyle name="Normal 7 18 3 3" xfId="52351" xr:uid="{00000000-0005-0000-0000-000084CC0000}"/>
    <cellStyle name="Normal 7 18 3 4" xfId="52352" xr:uid="{00000000-0005-0000-0000-000085CC0000}"/>
    <cellStyle name="Normal 7 18 4" xfId="52353" xr:uid="{00000000-0005-0000-0000-000086CC0000}"/>
    <cellStyle name="Normal 7 18 4 2" xfId="52354" xr:uid="{00000000-0005-0000-0000-000087CC0000}"/>
    <cellStyle name="Normal 7 18 4 2 2" xfId="52355" xr:uid="{00000000-0005-0000-0000-000088CC0000}"/>
    <cellStyle name="Normal 7 18 4 3" xfId="52356" xr:uid="{00000000-0005-0000-0000-000089CC0000}"/>
    <cellStyle name="Normal 7 18 4 4" xfId="52357" xr:uid="{00000000-0005-0000-0000-00008ACC0000}"/>
    <cellStyle name="Normal 7 18 5" xfId="52358" xr:uid="{00000000-0005-0000-0000-00008BCC0000}"/>
    <cellStyle name="Normal 7 18 5 2" xfId="52359" xr:uid="{00000000-0005-0000-0000-00008CCC0000}"/>
    <cellStyle name="Normal 7 18 6" xfId="52360" xr:uid="{00000000-0005-0000-0000-00008DCC0000}"/>
    <cellStyle name="Normal 7 18 7" xfId="52361" xr:uid="{00000000-0005-0000-0000-00008ECC0000}"/>
    <cellStyle name="Normal 7 18 8" xfId="52362" xr:uid="{00000000-0005-0000-0000-00008FCC0000}"/>
    <cellStyle name="Normal 7 19" xfId="52363" xr:uid="{00000000-0005-0000-0000-000090CC0000}"/>
    <cellStyle name="Normal 7 19 2" xfId="52364" xr:uid="{00000000-0005-0000-0000-000091CC0000}"/>
    <cellStyle name="Normal 7 19 3" xfId="52365" xr:uid="{00000000-0005-0000-0000-000092CC0000}"/>
    <cellStyle name="Normal 7 2" xfId="52366" xr:uid="{00000000-0005-0000-0000-000093CC0000}"/>
    <cellStyle name="Normal 7 2 10" xfId="52367" xr:uid="{00000000-0005-0000-0000-000094CC0000}"/>
    <cellStyle name="Normal 7 2 11" xfId="52368" xr:uid="{00000000-0005-0000-0000-000095CC0000}"/>
    <cellStyle name="Normal 7 2 12" xfId="52369" xr:uid="{00000000-0005-0000-0000-000096CC0000}"/>
    <cellStyle name="Normal 7 2 2" xfId="52370" xr:uid="{00000000-0005-0000-0000-000097CC0000}"/>
    <cellStyle name="Normal 7 2 2 2" xfId="52371" xr:uid="{00000000-0005-0000-0000-000098CC0000}"/>
    <cellStyle name="Normal 7 2 2 2 2" xfId="52372" xr:uid="{00000000-0005-0000-0000-000099CC0000}"/>
    <cellStyle name="Normal 7 2 2 2 2 2" xfId="52373" xr:uid="{00000000-0005-0000-0000-00009ACC0000}"/>
    <cellStyle name="Normal 7 2 2 2 2 2 2" xfId="52374" xr:uid="{00000000-0005-0000-0000-00009BCC0000}"/>
    <cellStyle name="Normal 7 2 2 2 2 2 2 2" xfId="52375" xr:uid="{00000000-0005-0000-0000-00009CCC0000}"/>
    <cellStyle name="Normal 7 2 2 2 2 2 3" xfId="52376" xr:uid="{00000000-0005-0000-0000-00009DCC0000}"/>
    <cellStyle name="Normal 7 2 2 2 2 2 4" xfId="52377" xr:uid="{00000000-0005-0000-0000-00009ECC0000}"/>
    <cellStyle name="Normal 7 2 2 2 2 3" xfId="52378" xr:uid="{00000000-0005-0000-0000-00009FCC0000}"/>
    <cellStyle name="Normal 7 2 2 2 2 3 2" xfId="52379" xr:uid="{00000000-0005-0000-0000-0000A0CC0000}"/>
    <cellStyle name="Normal 7 2 2 2 2 3 2 2" xfId="52380" xr:uid="{00000000-0005-0000-0000-0000A1CC0000}"/>
    <cellStyle name="Normal 7 2 2 2 2 3 3" xfId="52381" xr:uid="{00000000-0005-0000-0000-0000A2CC0000}"/>
    <cellStyle name="Normal 7 2 2 2 2 3 4" xfId="52382" xr:uid="{00000000-0005-0000-0000-0000A3CC0000}"/>
    <cellStyle name="Normal 7 2 2 2 2 4" xfId="52383" xr:uid="{00000000-0005-0000-0000-0000A4CC0000}"/>
    <cellStyle name="Normal 7 2 2 2 2 4 2" xfId="52384" xr:uid="{00000000-0005-0000-0000-0000A5CC0000}"/>
    <cellStyle name="Normal 7 2 2 2 2 5" xfId="52385" xr:uid="{00000000-0005-0000-0000-0000A6CC0000}"/>
    <cellStyle name="Normal 7 2 2 2 2 6" xfId="52386" xr:uid="{00000000-0005-0000-0000-0000A7CC0000}"/>
    <cellStyle name="Normal 7 2 2 2 3" xfId="52387" xr:uid="{00000000-0005-0000-0000-0000A8CC0000}"/>
    <cellStyle name="Normal 7 2 2 2 3 2" xfId="52388" xr:uid="{00000000-0005-0000-0000-0000A9CC0000}"/>
    <cellStyle name="Normal 7 2 2 2 3 2 2" xfId="52389" xr:uid="{00000000-0005-0000-0000-0000AACC0000}"/>
    <cellStyle name="Normal 7 2 2 2 3 3" xfId="52390" xr:uid="{00000000-0005-0000-0000-0000ABCC0000}"/>
    <cellStyle name="Normal 7 2 2 2 3 4" xfId="52391" xr:uid="{00000000-0005-0000-0000-0000ACCC0000}"/>
    <cellStyle name="Normal 7 2 2 2 4" xfId="52392" xr:uid="{00000000-0005-0000-0000-0000ADCC0000}"/>
    <cellStyle name="Normal 7 2 2 2 4 2" xfId="52393" xr:uid="{00000000-0005-0000-0000-0000AECC0000}"/>
    <cellStyle name="Normal 7 2 2 2 4 2 2" xfId="52394" xr:uid="{00000000-0005-0000-0000-0000AFCC0000}"/>
    <cellStyle name="Normal 7 2 2 2 4 3" xfId="52395" xr:uid="{00000000-0005-0000-0000-0000B0CC0000}"/>
    <cellStyle name="Normal 7 2 2 2 4 4" xfId="52396" xr:uid="{00000000-0005-0000-0000-0000B1CC0000}"/>
    <cellStyle name="Normal 7 2 2 2 5" xfId="52397" xr:uid="{00000000-0005-0000-0000-0000B2CC0000}"/>
    <cellStyle name="Normal 7 2 2 2 5 2" xfId="52398" xr:uid="{00000000-0005-0000-0000-0000B3CC0000}"/>
    <cellStyle name="Normal 7 2 2 2 6" xfId="52399" xr:uid="{00000000-0005-0000-0000-0000B4CC0000}"/>
    <cellStyle name="Normal 7 2 2 2 7" xfId="52400" xr:uid="{00000000-0005-0000-0000-0000B5CC0000}"/>
    <cellStyle name="Normal 7 2 2 3" xfId="52401" xr:uid="{00000000-0005-0000-0000-0000B6CC0000}"/>
    <cellStyle name="Normal 7 2 2 3 2" xfId="52402" xr:uid="{00000000-0005-0000-0000-0000B7CC0000}"/>
    <cellStyle name="Normal 7 2 2 3 2 2" xfId="52403" xr:uid="{00000000-0005-0000-0000-0000B8CC0000}"/>
    <cellStyle name="Normal 7 2 2 3 2 2 2" xfId="52404" xr:uid="{00000000-0005-0000-0000-0000B9CC0000}"/>
    <cellStyle name="Normal 7 2 2 3 2 3" xfId="52405" xr:uid="{00000000-0005-0000-0000-0000BACC0000}"/>
    <cellStyle name="Normal 7 2 2 3 2 4" xfId="52406" xr:uid="{00000000-0005-0000-0000-0000BBCC0000}"/>
    <cellStyle name="Normal 7 2 2 3 3" xfId="52407" xr:uid="{00000000-0005-0000-0000-0000BCCC0000}"/>
    <cellStyle name="Normal 7 2 2 3 3 2" xfId="52408" xr:uid="{00000000-0005-0000-0000-0000BDCC0000}"/>
    <cellStyle name="Normal 7 2 2 3 3 2 2" xfId="52409" xr:uid="{00000000-0005-0000-0000-0000BECC0000}"/>
    <cellStyle name="Normal 7 2 2 3 3 3" xfId="52410" xr:uid="{00000000-0005-0000-0000-0000BFCC0000}"/>
    <cellStyle name="Normal 7 2 2 3 3 4" xfId="52411" xr:uid="{00000000-0005-0000-0000-0000C0CC0000}"/>
    <cellStyle name="Normal 7 2 2 3 4" xfId="52412" xr:uid="{00000000-0005-0000-0000-0000C1CC0000}"/>
    <cellStyle name="Normal 7 2 2 3 4 2" xfId="52413" xr:uid="{00000000-0005-0000-0000-0000C2CC0000}"/>
    <cellStyle name="Normal 7 2 2 3 5" xfId="52414" xr:uid="{00000000-0005-0000-0000-0000C3CC0000}"/>
    <cellStyle name="Normal 7 2 2 3 6" xfId="52415" xr:uid="{00000000-0005-0000-0000-0000C4CC0000}"/>
    <cellStyle name="Normal 7 2 2 4" xfId="52416" xr:uid="{00000000-0005-0000-0000-0000C5CC0000}"/>
    <cellStyle name="Normal 7 2 2 4 2" xfId="52417" xr:uid="{00000000-0005-0000-0000-0000C6CC0000}"/>
    <cellStyle name="Normal 7 2 2 4 2 2" xfId="52418" xr:uid="{00000000-0005-0000-0000-0000C7CC0000}"/>
    <cellStyle name="Normal 7 2 2 4 3" xfId="52419" xr:uid="{00000000-0005-0000-0000-0000C8CC0000}"/>
    <cellStyle name="Normal 7 2 2 4 4" xfId="52420" xr:uid="{00000000-0005-0000-0000-0000C9CC0000}"/>
    <cellStyle name="Normal 7 2 2 5" xfId="52421" xr:uid="{00000000-0005-0000-0000-0000CACC0000}"/>
    <cellStyle name="Normal 7 2 2 5 2" xfId="52422" xr:uid="{00000000-0005-0000-0000-0000CBCC0000}"/>
    <cellStyle name="Normal 7 2 2 5 2 2" xfId="52423" xr:uid="{00000000-0005-0000-0000-0000CCCC0000}"/>
    <cellStyle name="Normal 7 2 2 5 3" xfId="52424" xr:uid="{00000000-0005-0000-0000-0000CDCC0000}"/>
    <cellStyle name="Normal 7 2 2 5 4" xfId="52425" xr:uid="{00000000-0005-0000-0000-0000CECC0000}"/>
    <cellStyle name="Normal 7 2 2 6" xfId="52426" xr:uid="{00000000-0005-0000-0000-0000CFCC0000}"/>
    <cellStyle name="Normal 7 2 2 6 2" xfId="52427" xr:uid="{00000000-0005-0000-0000-0000D0CC0000}"/>
    <cellStyle name="Normal 7 2 2 7" xfId="52428" xr:uid="{00000000-0005-0000-0000-0000D1CC0000}"/>
    <cellStyle name="Normal 7 2 2 8" xfId="52429" xr:uid="{00000000-0005-0000-0000-0000D2CC0000}"/>
    <cellStyle name="Normal 7 2 2 9" xfId="52430" xr:uid="{00000000-0005-0000-0000-0000D3CC0000}"/>
    <cellStyle name="Normal 7 2 3" xfId="52431" xr:uid="{00000000-0005-0000-0000-0000D4CC0000}"/>
    <cellStyle name="Normal 7 2 3 2" xfId="52432" xr:uid="{00000000-0005-0000-0000-0000D5CC0000}"/>
    <cellStyle name="Normal 7 2 3 2 2" xfId="52433" xr:uid="{00000000-0005-0000-0000-0000D6CC0000}"/>
    <cellStyle name="Normal 7 2 3 2 2 2" xfId="52434" xr:uid="{00000000-0005-0000-0000-0000D7CC0000}"/>
    <cellStyle name="Normal 7 2 3 2 2 2 2" xfId="52435" xr:uid="{00000000-0005-0000-0000-0000D8CC0000}"/>
    <cellStyle name="Normal 7 2 3 2 2 3" xfId="52436" xr:uid="{00000000-0005-0000-0000-0000D9CC0000}"/>
    <cellStyle name="Normal 7 2 3 2 2 4" xfId="52437" xr:uid="{00000000-0005-0000-0000-0000DACC0000}"/>
    <cellStyle name="Normal 7 2 3 2 3" xfId="52438" xr:uid="{00000000-0005-0000-0000-0000DBCC0000}"/>
    <cellStyle name="Normal 7 2 3 2 3 2" xfId="52439" xr:uid="{00000000-0005-0000-0000-0000DCCC0000}"/>
    <cellStyle name="Normal 7 2 3 2 3 2 2" xfId="52440" xr:uid="{00000000-0005-0000-0000-0000DDCC0000}"/>
    <cellStyle name="Normal 7 2 3 2 3 3" xfId="52441" xr:uid="{00000000-0005-0000-0000-0000DECC0000}"/>
    <cellStyle name="Normal 7 2 3 2 3 4" xfId="52442" xr:uid="{00000000-0005-0000-0000-0000DFCC0000}"/>
    <cellStyle name="Normal 7 2 3 2 4" xfId="52443" xr:uid="{00000000-0005-0000-0000-0000E0CC0000}"/>
    <cellStyle name="Normal 7 2 3 2 4 2" xfId="52444" xr:uid="{00000000-0005-0000-0000-0000E1CC0000}"/>
    <cellStyle name="Normal 7 2 3 2 5" xfId="52445" xr:uid="{00000000-0005-0000-0000-0000E2CC0000}"/>
    <cellStyle name="Normal 7 2 3 2 6" xfId="52446" xr:uid="{00000000-0005-0000-0000-0000E3CC0000}"/>
    <cellStyle name="Normal 7 2 3 3" xfId="52447" xr:uid="{00000000-0005-0000-0000-0000E4CC0000}"/>
    <cellStyle name="Normal 7 2 3 3 2" xfId="52448" xr:uid="{00000000-0005-0000-0000-0000E5CC0000}"/>
    <cellStyle name="Normal 7 2 3 3 2 2" xfId="52449" xr:uid="{00000000-0005-0000-0000-0000E6CC0000}"/>
    <cellStyle name="Normal 7 2 3 3 3" xfId="52450" xr:uid="{00000000-0005-0000-0000-0000E7CC0000}"/>
    <cellStyle name="Normal 7 2 3 3 4" xfId="52451" xr:uid="{00000000-0005-0000-0000-0000E8CC0000}"/>
    <cellStyle name="Normal 7 2 3 4" xfId="52452" xr:uid="{00000000-0005-0000-0000-0000E9CC0000}"/>
    <cellStyle name="Normal 7 2 3 4 2" xfId="52453" xr:uid="{00000000-0005-0000-0000-0000EACC0000}"/>
    <cellStyle name="Normal 7 2 3 4 2 2" xfId="52454" xr:uid="{00000000-0005-0000-0000-0000EBCC0000}"/>
    <cellStyle name="Normal 7 2 3 4 3" xfId="52455" xr:uid="{00000000-0005-0000-0000-0000ECCC0000}"/>
    <cellStyle name="Normal 7 2 3 4 4" xfId="52456" xr:uid="{00000000-0005-0000-0000-0000EDCC0000}"/>
    <cellStyle name="Normal 7 2 3 5" xfId="52457" xr:uid="{00000000-0005-0000-0000-0000EECC0000}"/>
    <cellStyle name="Normal 7 2 3 5 2" xfId="52458" xr:uid="{00000000-0005-0000-0000-0000EFCC0000}"/>
    <cellStyle name="Normal 7 2 3 6" xfId="52459" xr:uid="{00000000-0005-0000-0000-0000F0CC0000}"/>
    <cellStyle name="Normal 7 2 3 7" xfId="52460" xr:uid="{00000000-0005-0000-0000-0000F1CC0000}"/>
    <cellStyle name="Normal 7 2 3 8" xfId="52461" xr:uid="{00000000-0005-0000-0000-0000F2CC0000}"/>
    <cellStyle name="Normal 7 2 4" xfId="52462" xr:uid="{00000000-0005-0000-0000-0000F3CC0000}"/>
    <cellStyle name="Normal 7 2 4 2" xfId="52463" xr:uid="{00000000-0005-0000-0000-0000F4CC0000}"/>
    <cellStyle name="Normal 7 2 5" xfId="52464" xr:uid="{00000000-0005-0000-0000-0000F5CC0000}"/>
    <cellStyle name="Normal 7 2 5 2" xfId="52465" xr:uid="{00000000-0005-0000-0000-0000F6CC0000}"/>
    <cellStyle name="Normal 7 2 5 2 2" xfId="52466" xr:uid="{00000000-0005-0000-0000-0000F7CC0000}"/>
    <cellStyle name="Normal 7 2 5 2 2 2" xfId="52467" xr:uid="{00000000-0005-0000-0000-0000F8CC0000}"/>
    <cellStyle name="Normal 7 2 5 2 3" xfId="52468" xr:uid="{00000000-0005-0000-0000-0000F9CC0000}"/>
    <cellStyle name="Normal 7 2 5 2 4" xfId="52469" xr:uid="{00000000-0005-0000-0000-0000FACC0000}"/>
    <cellStyle name="Normal 7 2 5 3" xfId="52470" xr:uid="{00000000-0005-0000-0000-0000FBCC0000}"/>
    <cellStyle name="Normal 7 2 5 3 2" xfId="52471" xr:uid="{00000000-0005-0000-0000-0000FCCC0000}"/>
    <cellStyle name="Normal 7 2 5 3 2 2" xfId="52472" xr:uid="{00000000-0005-0000-0000-0000FDCC0000}"/>
    <cellStyle name="Normal 7 2 5 3 3" xfId="52473" xr:uid="{00000000-0005-0000-0000-0000FECC0000}"/>
    <cellStyle name="Normal 7 2 5 3 4" xfId="52474" xr:uid="{00000000-0005-0000-0000-0000FFCC0000}"/>
    <cellStyle name="Normal 7 2 5 4" xfId="52475" xr:uid="{00000000-0005-0000-0000-000000CD0000}"/>
    <cellStyle name="Normal 7 2 5 4 2" xfId="52476" xr:uid="{00000000-0005-0000-0000-000001CD0000}"/>
    <cellStyle name="Normal 7 2 5 5" xfId="52477" xr:uid="{00000000-0005-0000-0000-000002CD0000}"/>
    <cellStyle name="Normal 7 2 5 6" xfId="52478" xr:uid="{00000000-0005-0000-0000-000003CD0000}"/>
    <cellStyle name="Normal 7 2 6" xfId="52479" xr:uid="{00000000-0005-0000-0000-000004CD0000}"/>
    <cellStyle name="Normal 7 2 6 2" xfId="52480" xr:uid="{00000000-0005-0000-0000-000005CD0000}"/>
    <cellStyle name="Normal 7 2 6 2 2" xfId="52481" xr:uid="{00000000-0005-0000-0000-000006CD0000}"/>
    <cellStyle name="Normal 7 2 6 2 2 2" xfId="52482" xr:uid="{00000000-0005-0000-0000-000007CD0000}"/>
    <cellStyle name="Normal 7 2 6 2 3" xfId="52483" xr:uid="{00000000-0005-0000-0000-000008CD0000}"/>
    <cellStyle name="Normal 7 2 6 2 4" xfId="52484" xr:uid="{00000000-0005-0000-0000-000009CD0000}"/>
    <cellStyle name="Normal 7 2 6 3" xfId="52485" xr:uid="{00000000-0005-0000-0000-00000ACD0000}"/>
    <cellStyle name="Normal 7 2 6 3 2" xfId="52486" xr:uid="{00000000-0005-0000-0000-00000BCD0000}"/>
    <cellStyle name="Normal 7 2 6 3 2 2" xfId="52487" xr:uid="{00000000-0005-0000-0000-00000CCD0000}"/>
    <cellStyle name="Normal 7 2 6 3 3" xfId="52488" xr:uid="{00000000-0005-0000-0000-00000DCD0000}"/>
    <cellStyle name="Normal 7 2 6 3 4" xfId="52489" xr:uid="{00000000-0005-0000-0000-00000ECD0000}"/>
    <cellStyle name="Normal 7 2 6 4" xfId="52490" xr:uid="{00000000-0005-0000-0000-00000FCD0000}"/>
    <cellStyle name="Normal 7 2 6 4 2" xfId="52491" xr:uid="{00000000-0005-0000-0000-000010CD0000}"/>
    <cellStyle name="Normal 7 2 6 5" xfId="52492" xr:uid="{00000000-0005-0000-0000-000011CD0000}"/>
    <cellStyle name="Normal 7 2 6 6" xfId="52493" xr:uid="{00000000-0005-0000-0000-000012CD0000}"/>
    <cellStyle name="Normal 7 2 7" xfId="52494" xr:uid="{00000000-0005-0000-0000-000013CD0000}"/>
    <cellStyle name="Normal 7 2 7 2" xfId="52495" xr:uid="{00000000-0005-0000-0000-000014CD0000}"/>
    <cellStyle name="Normal 7 2 7 2 2" xfId="52496" xr:uid="{00000000-0005-0000-0000-000015CD0000}"/>
    <cellStyle name="Normal 7 2 7 3" xfId="52497" xr:uid="{00000000-0005-0000-0000-000016CD0000}"/>
    <cellStyle name="Normal 7 2 7 4" xfId="52498" xr:uid="{00000000-0005-0000-0000-000017CD0000}"/>
    <cellStyle name="Normal 7 2 8" xfId="52499" xr:uid="{00000000-0005-0000-0000-000018CD0000}"/>
    <cellStyle name="Normal 7 2 8 2" xfId="52500" xr:uid="{00000000-0005-0000-0000-000019CD0000}"/>
    <cellStyle name="Normal 7 2 8 2 2" xfId="52501" xr:uid="{00000000-0005-0000-0000-00001ACD0000}"/>
    <cellStyle name="Normal 7 2 8 3" xfId="52502" xr:uid="{00000000-0005-0000-0000-00001BCD0000}"/>
    <cellStyle name="Normal 7 2 8 4" xfId="52503" xr:uid="{00000000-0005-0000-0000-00001CCD0000}"/>
    <cellStyle name="Normal 7 2 9" xfId="52504" xr:uid="{00000000-0005-0000-0000-00001DCD0000}"/>
    <cellStyle name="Normal 7 2 9 2" xfId="52505" xr:uid="{00000000-0005-0000-0000-00001ECD0000}"/>
    <cellStyle name="Normal 7 2_Acct Review Master" xfId="52506" xr:uid="{00000000-0005-0000-0000-00001FCD0000}"/>
    <cellStyle name="Normal 7 20" xfId="52507" xr:uid="{00000000-0005-0000-0000-000020CD0000}"/>
    <cellStyle name="Normal 7 20 2" xfId="52508" xr:uid="{00000000-0005-0000-0000-000021CD0000}"/>
    <cellStyle name="Normal 7 20 2 2" xfId="52509" xr:uid="{00000000-0005-0000-0000-000022CD0000}"/>
    <cellStyle name="Normal 7 20 3" xfId="52510" xr:uid="{00000000-0005-0000-0000-000023CD0000}"/>
    <cellStyle name="Normal 7 20 4" xfId="52511" xr:uid="{00000000-0005-0000-0000-000024CD0000}"/>
    <cellStyle name="Normal 7 20 5" xfId="52512" xr:uid="{00000000-0005-0000-0000-000025CD0000}"/>
    <cellStyle name="Normal 7 21" xfId="52513" xr:uid="{00000000-0005-0000-0000-000026CD0000}"/>
    <cellStyle name="Normal 7 21 2" xfId="52514" xr:uid="{00000000-0005-0000-0000-000027CD0000}"/>
    <cellStyle name="Normal 7 21 2 2" xfId="52515" xr:uid="{00000000-0005-0000-0000-000028CD0000}"/>
    <cellStyle name="Normal 7 21 3" xfId="52516" xr:uid="{00000000-0005-0000-0000-000029CD0000}"/>
    <cellStyle name="Normal 7 21 4" xfId="52517" xr:uid="{00000000-0005-0000-0000-00002ACD0000}"/>
    <cellStyle name="Normal 7 21 5" xfId="52518" xr:uid="{00000000-0005-0000-0000-00002BCD0000}"/>
    <cellStyle name="Normal 7 22" xfId="52519" xr:uid="{00000000-0005-0000-0000-00002CCD0000}"/>
    <cellStyle name="Normal 7 22 2" xfId="52520" xr:uid="{00000000-0005-0000-0000-00002DCD0000}"/>
    <cellStyle name="Normal 7 22 3" xfId="52521" xr:uid="{00000000-0005-0000-0000-00002ECD0000}"/>
    <cellStyle name="Normal 7 23" xfId="52522" xr:uid="{00000000-0005-0000-0000-00002FCD0000}"/>
    <cellStyle name="Normal 7 23 2" xfId="52523" xr:uid="{00000000-0005-0000-0000-000030CD0000}"/>
    <cellStyle name="Normal 7 23 3" xfId="52524" xr:uid="{00000000-0005-0000-0000-000031CD0000}"/>
    <cellStyle name="Normal 7 24" xfId="52525" xr:uid="{00000000-0005-0000-0000-000032CD0000}"/>
    <cellStyle name="Normal 7 24 2" xfId="52526" xr:uid="{00000000-0005-0000-0000-000033CD0000}"/>
    <cellStyle name="Normal 7 24 3" xfId="52527" xr:uid="{00000000-0005-0000-0000-000034CD0000}"/>
    <cellStyle name="Normal 7 25" xfId="52528" xr:uid="{00000000-0005-0000-0000-000035CD0000}"/>
    <cellStyle name="Normal 7 25 2" xfId="52529" xr:uid="{00000000-0005-0000-0000-000036CD0000}"/>
    <cellStyle name="Normal 7 25 3" xfId="52530" xr:uid="{00000000-0005-0000-0000-000037CD0000}"/>
    <cellStyle name="Normal 7 26" xfId="52531" xr:uid="{00000000-0005-0000-0000-000038CD0000}"/>
    <cellStyle name="Normal 7 26 2" xfId="52532" xr:uid="{00000000-0005-0000-0000-000039CD0000}"/>
    <cellStyle name="Normal 7 26 3" xfId="52533" xr:uid="{00000000-0005-0000-0000-00003ACD0000}"/>
    <cellStyle name="Normal 7 27" xfId="52534" xr:uid="{00000000-0005-0000-0000-00003BCD0000}"/>
    <cellStyle name="Normal 7 27 2" xfId="52535" xr:uid="{00000000-0005-0000-0000-00003CCD0000}"/>
    <cellStyle name="Normal 7 27 3" xfId="52536" xr:uid="{00000000-0005-0000-0000-00003DCD0000}"/>
    <cellStyle name="Normal 7 28" xfId="52537" xr:uid="{00000000-0005-0000-0000-00003ECD0000}"/>
    <cellStyle name="Normal 7 28 2" xfId="52538" xr:uid="{00000000-0005-0000-0000-00003FCD0000}"/>
    <cellStyle name="Normal 7 28 3" xfId="52539" xr:uid="{00000000-0005-0000-0000-000040CD0000}"/>
    <cellStyle name="Normal 7 29" xfId="52540" xr:uid="{00000000-0005-0000-0000-000041CD0000}"/>
    <cellStyle name="Normal 7 3" xfId="52541" xr:uid="{00000000-0005-0000-0000-000042CD0000}"/>
    <cellStyle name="Normal 7 3 10" xfId="52542" xr:uid="{00000000-0005-0000-0000-000043CD0000}"/>
    <cellStyle name="Normal 7 3 10 2" xfId="52543" xr:uid="{00000000-0005-0000-0000-000044CD0000}"/>
    <cellStyle name="Normal 7 3 11" xfId="52544" xr:uid="{00000000-0005-0000-0000-000045CD0000}"/>
    <cellStyle name="Normal 7 3 2" xfId="52545" xr:uid="{00000000-0005-0000-0000-000046CD0000}"/>
    <cellStyle name="Normal 7 3 2 2" xfId="52546" xr:uid="{00000000-0005-0000-0000-000047CD0000}"/>
    <cellStyle name="Normal 7 3 2 2 2" xfId="52547" xr:uid="{00000000-0005-0000-0000-000048CD0000}"/>
    <cellStyle name="Normal 7 3 2 2 2 2" xfId="52548" xr:uid="{00000000-0005-0000-0000-000049CD0000}"/>
    <cellStyle name="Normal 7 3 2 2 2 2 2" xfId="52549" xr:uid="{00000000-0005-0000-0000-00004ACD0000}"/>
    <cellStyle name="Normal 7 3 2 2 2 2 2 2" xfId="52550" xr:uid="{00000000-0005-0000-0000-00004BCD0000}"/>
    <cellStyle name="Normal 7 3 2 2 2 2 3" xfId="52551" xr:uid="{00000000-0005-0000-0000-00004CCD0000}"/>
    <cellStyle name="Normal 7 3 2 2 2 2 4" xfId="52552" xr:uid="{00000000-0005-0000-0000-00004DCD0000}"/>
    <cellStyle name="Normal 7 3 2 2 2 3" xfId="52553" xr:uid="{00000000-0005-0000-0000-00004ECD0000}"/>
    <cellStyle name="Normal 7 3 2 2 2 3 2" xfId="52554" xr:uid="{00000000-0005-0000-0000-00004FCD0000}"/>
    <cellStyle name="Normal 7 3 2 2 2 3 2 2" xfId="52555" xr:uid="{00000000-0005-0000-0000-000050CD0000}"/>
    <cellStyle name="Normal 7 3 2 2 2 3 3" xfId="52556" xr:uid="{00000000-0005-0000-0000-000051CD0000}"/>
    <cellStyle name="Normal 7 3 2 2 2 3 4" xfId="52557" xr:uid="{00000000-0005-0000-0000-000052CD0000}"/>
    <cellStyle name="Normal 7 3 2 2 2 4" xfId="52558" xr:uid="{00000000-0005-0000-0000-000053CD0000}"/>
    <cellStyle name="Normal 7 3 2 2 2 4 2" xfId="52559" xr:uid="{00000000-0005-0000-0000-000054CD0000}"/>
    <cellStyle name="Normal 7 3 2 2 2 5" xfId="52560" xr:uid="{00000000-0005-0000-0000-000055CD0000}"/>
    <cellStyle name="Normal 7 3 2 2 2 6" xfId="52561" xr:uid="{00000000-0005-0000-0000-000056CD0000}"/>
    <cellStyle name="Normal 7 3 2 2 3" xfId="52562" xr:uid="{00000000-0005-0000-0000-000057CD0000}"/>
    <cellStyle name="Normal 7 3 2 2 3 2" xfId="52563" xr:uid="{00000000-0005-0000-0000-000058CD0000}"/>
    <cellStyle name="Normal 7 3 2 2 3 2 2" xfId="52564" xr:uid="{00000000-0005-0000-0000-000059CD0000}"/>
    <cellStyle name="Normal 7 3 2 2 3 3" xfId="52565" xr:uid="{00000000-0005-0000-0000-00005ACD0000}"/>
    <cellStyle name="Normal 7 3 2 2 3 4" xfId="52566" xr:uid="{00000000-0005-0000-0000-00005BCD0000}"/>
    <cellStyle name="Normal 7 3 2 2 4" xfId="52567" xr:uid="{00000000-0005-0000-0000-00005CCD0000}"/>
    <cellStyle name="Normal 7 3 2 2 4 2" xfId="52568" xr:uid="{00000000-0005-0000-0000-00005DCD0000}"/>
    <cellStyle name="Normal 7 3 2 2 4 2 2" xfId="52569" xr:uid="{00000000-0005-0000-0000-00005ECD0000}"/>
    <cellStyle name="Normal 7 3 2 2 4 3" xfId="52570" xr:uid="{00000000-0005-0000-0000-00005FCD0000}"/>
    <cellStyle name="Normal 7 3 2 2 4 4" xfId="52571" xr:uid="{00000000-0005-0000-0000-000060CD0000}"/>
    <cellStyle name="Normal 7 3 2 2 5" xfId="52572" xr:uid="{00000000-0005-0000-0000-000061CD0000}"/>
    <cellStyle name="Normal 7 3 2 2 5 2" xfId="52573" xr:uid="{00000000-0005-0000-0000-000062CD0000}"/>
    <cellStyle name="Normal 7 3 2 2 6" xfId="52574" xr:uid="{00000000-0005-0000-0000-000063CD0000}"/>
    <cellStyle name="Normal 7 3 2 2 7" xfId="52575" xr:uid="{00000000-0005-0000-0000-000064CD0000}"/>
    <cellStyle name="Normal 7 3 2 3" xfId="52576" xr:uid="{00000000-0005-0000-0000-000065CD0000}"/>
    <cellStyle name="Normal 7 3 2 3 2" xfId="52577" xr:uid="{00000000-0005-0000-0000-000066CD0000}"/>
    <cellStyle name="Normal 7 3 2 3 2 2" xfId="52578" xr:uid="{00000000-0005-0000-0000-000067CD0000}"/>
    <cellStyle name="Normal 7 3 2 3 2 2 2" xfId="52579" xr:uid="{00000000-0005-0000-0000-000068CD0000}"/>
    <cellStyle name="Normal 7 3 2 3 2 3" xfId="52580" xr:uid="{00000000-0005-0000-0000-000069CD0000}"/>
    <cellStyle name="Normal 7 3 2 3 2 4" xfId="52581" xr:uid="{00000000-0005-0000-0000-00006ACD0000}"/>
    <cellStyle name="Normal 7 3 2 3 3" xfId="52582" xr:uid="{00000000-0005-0000-0000-00006BCD0000}"/>
    <cellStyle name="Normal 7 3 2 3 3 2" xfId="52583" xr:uid="{00000000-0005-0000-0000-00006CCD0000}"/>
    <cellStyle name="Normal 7 3 2 3 3 2 2" xfId="52584" xr:uid="{00000000-0005-0000-0000-00006DCD0000}"/>
    <cellStyle name="Normal 7 3 2 3 3 3" xfId="52585" xr:uid="{00000000-0005-0000-0000-00006ECD0000}"/>
    <cellStyle name="Normal 7 3 2 3 3 4" xfId="52586" xr:uid="{00000000-0005-0000-0000-00006FCD0000}"/>
    <cellStyle name="Normal 7 3 2 3 4" xfId="52587" xr:uid="{00000000-0005-0000-0000-000070CD0000}"/>
    <cellStyle name="Normal 7 3 2 3 4 2" xfId="52588" xr:uid="{00000000-0005-0000-0000-000071CD0000}"/>
    <cellStyle name="Normal 7 3 2 3 5" xfId="52589" xr:uid="{00000000-0005-0000-0000-000072CD0000}"/>
    <cellStyle name="Normal 7 3 2 3 6" xfId="52590" xr:uid="{00000000-0005-0000-0000-000073CD0000}"/>
    <cellStyle name="Normal 7 3 2 4" xfId="52591" xr:uid="{00000000-0005-0000-0000-000074CD0000}"/>
    <cellStyle name="Normal 7 3 2 4 2" xfId="52592" xr:uid="{00000000-0005-0000-0000-000075CD0000}"/>
    <cellStyle name="Normal 7 3 2 4 2 2" xfId="52593" xr:uid="{00000000-0005-0000-0000-000076CD0000}"/>
    <cellStyle name="Normal 7 3 2 4 3" xfId="52594" xr:uid="{00000000-0005-0000-0000-000077CD0000}"/>
    <cellStyle name="Normal 7 3 2 4 4" xfId="52595" xr:uid="{00000000-0005-0000-0000-000078CD0000}"/>
    <cellStyle name="Normal 7 3 2 5" xfId="52596" xr:uid="{00000000-0005-0000-0000-000079CD0000}"/>
    <cellStyle name="Normal 7 3 2 5 2" xfId="52597" xr:uid="{00000000-0005-0000-0000-00007ACD0000}"/>
    <cellStyle name="Normal 7 3 2 5 2 2" xfId="52598" xr:uid="{00000000-0005-0000-0000-00007BCD0000}"/>
    <cellStyle name="Normal 7 3 2 5 3" xfId="52599" xr:uid="{00000000-0005-0000-0000-00007CCD0000}"/>
    <cellStyle name="Normal 7 3 2 5 4" xfId="52600" xr:uid="{00000000-0005-0000-0000-00007DCD0000}"/>
    <cellStyle name="Normal 7 3 2 6" xfId="52601" xr:uid="{00000000-0005-0000-0000-00007ECD0000}"/>
    <cellStyle name="Normal 7 3 2 6 2" xfId="52602" xr:uid="{00000000-0005-0000-0000-00007FCD0000}"/>
    <cellStyle name="Normal 7 3 2 7" xfId="52603" xr:uid="{00000000-0005-0000-0000-000080CD0000}"/>
    <cellStyle name="Normal 7 3 2 8" xfId="52604" xr:uid="{00000000-0005-0000-0000-000081CD0000}"/>
    <cellStyle name="Normal 7 3 2 9" xfId="52605" xr:uid="{00000000-0005-0000-0000-000082CD0000}"/>
    <cellStyle name="Normal 7 3 3" xfId="52606" xr:uid="{00000000-0005-0000-0000-000083CD0000}"/>
    <cellStyle name="Normal 7 3 3 2" xfId="52607" xr:uid="{00000000-0005-0000-0000-000084CD0000}"/>
    <cellStyle name="Normal 7 3 3 2 2" xfId="52608" xr:uid="{00000000-0005-0000-0000-000085CD0000}"/>
    <cellStyle name="Normal 7 3 3 2 2 2" xfId="52609" xr:uid="{00000000-0005-0000-0000-000086CD0000}"/>
    <cellStyle name="Normal 7 3 3 2 2 2 2" xfId="52610" xr:uid="{00000000-0005-0000-0000-000087CD0000}"/>
    <cellStyle name="Normal 7 3 3 2 2 3" xfId="52611" xr:uid="{00000000-0005-0000-0000-000088CD0000}"/>
    <cellStyle name="Normal 7 3 3 2 2 4" xfId="52612" xr:uid="{00000000-0005-0000-0000-000089CD0000}"/>
    <cellStyle name="Normal 7 3 3 2 3" xfId="52613" xr:uid="{00000000-0005-0000-0000-00008ACD0000}"/>
    <cellStyle name="Normal 7 3 3 2 3 2" xfId="52614" xr:uid="{00000000-0005-0000-0000-00008BCD0000}"/>
    <cellStyle name="Normal 7 3 3 2 3 2 2" xfId="52615" xr:uid="{00000000-0005-0000-0000-00008CCD0000}"/>
    <cellStyle name="Normal 7 3 3 2 3 3" xfId="52616" xr:uid="{00000000-0005-0000-0000-00008DCD0000}"/>
    <cellStyle name="Normal 7 3 3 2 3 4" xfId="52617" xr:uid="{00000000-0005-0000-0000-00008ECD0000}"/>
    <cellStyle name="Normal 7 3 3 2 4" xfId="52618" xr:uid="{00000000-0005-0000-0000-00008FCD0000}"/>
    <cellStyle name="Normal 7 3 3 2 4 2" xfId="52619" xr:uid="{00000000-0005-0000-0000-000090CD0000}"/>
    <cellStyle name="Normal 7 3 3 2 5" xfId="52620" xr:uid="{00000000-0005-0000-0000-000091CD0000}"/>
    <cellStyle name="Normal 7 3 3 2 6" xfId="52621" xr:uid="{00000000-0005-0000-0000-000092CD0000}"/>
    <cellStyle name="Normal 7 3 3 3" xfId="52622" xr:uid="{00000000-0005-0000-0000-000093CD0000}"/>
    <cellStyle name="Normal 7 3 3 3 2" xfId="52623" xr:uid="{00000000-0005-0000-0000-000094CD0000}"/>
    <cellStyle name="Normal 7 3 3 3 2 2" xfId="52624" xr:uid="{00000000-0005-0000-0000-000095CD0000}"/>
    <cellStyle name="Normal 7 3 3 3 3" xfId="52625" xr:uid="{00000000-0005-0000-0000-000096CD0000}"/>
    <cellStyle name="Normal 7 3 3 3 4" xfId="52626" xr:uid="{00000000-0005-0000-0000-000097CD0000}"/>
    <cellStyle name="Normal 7 3 3 4" xfId="52627" xr:uid="{00000000-0005-0000-0000-000098CD0000}"/>
    <cellStyle name="Normal 7 3 3 4 2" xfId="52628" xr:uid="{00000000-0005-0000-0000-000099CD0000}"/>
    <cellStyle name="Normal 7 3 3 4 2 2" xfId="52629" xr:uid="{00000000-0005-0000-0000-00009ACD0000}"/>
    <cellStyle name="Normal 7 3 3 4 3" xfId="52630" xr:uid="{00000000-0005-0000-0000-00009BCD0000}"/>
    <cellStyle name="Normal 7 3 3 4 4" xfId="52631" xr:uid="{00000000-0005-0000-0000-00009CCD0000}"/>
    <cellStyle name="Normal 7 3 3 5" xfId="52632" xr:uid="{00000000-0005-0000-0000-00009DCD0000}"/>
    <cellStyle name="Normal 7 3 3 5 2" xfId="52633" xr:uid="{00000000-0005-0000-0000-00009ECD0000}"/>
    <cellStyle name="Normal 7 3 3 6" xfId="52634" xr:uid="{00000000-0005-0000-0000-00009FCD0000}"/>
    <cellStyle name="Normal 7 3 3 7" xfId="52635" xr:uid="{00000000-0005-0000-0000-0000A0CD0000}"/>
    <cellStyle name="Normal 7 3 3 8" xfId="52636" xr:uid="{00000000-0005-0000-0000-0000A1CD0000}"/>
    <cellStyle name="Normal 7 3 4" xfId="52637" xr:uid="{00000000-0005-0000-0000-0000A2CD0000}"/>
    <cellStyle name="Normal 7 3 4 2" xfId="52638" xr:uid="{00000000-0005-0000-0000-0000A3CD0000}"/>
    <cellStyle name="Normal 7 3 4 2 2" xfId="52639" xr:uid="{00000000-0005-0000-0000-0000A4CD0000}"/>
    <cellStyle name="Normal 7 3 4 2 2 2" xfId="52640" xr:uid="{00000000-0005-0000-0000-0000A5CD0000}"/>
    <cellStyle name="Normal 7 3 4 2 3" xfId="52641" xr:uid="{00000000-0005-0000-0000-0000A6CD0000}"/>
    <cellStyle name="Normal 7 3 4 2 4" xfId="52642" xr:uid="{00000000-0005-0000-0000-0000A7CD0000}"/>
    <cellStyle name="Normal 7 3 4 3" xfId="52643" xr:uid="{00000000-0005-0000-0000-0000A8CD0000}"/>
    <cellStyle name="Normal 7 3 4 3 2" xfId="52644" xr:uid="{00000000-0005-0000-0000-0000A9CD0000}"/>
    <cellStyle name="Normal 7 3 4 3 2 2" xfId="52645" xr:uid="{00000000-0005-0000-0000-0000AACD0000}"/>
    <cellStyle name="Normal 7 3 4 3 3" xfId="52646" xr:uid="{00000000-0005-0000-0000-0000ABCD0000}"/>
    <cellStyle name="Normal 7 3 4 3 4" xfId="52647" xr:uid="{00000000-0005-0000-0000-0000ACCD0000}"/>
    <cellStyle name="Normal 7 3 4 4" xfId="52648" xr:uid="{00000000-0005-0000-0000-0000ADCD0000}"/>
    <cellStyle name="Normal 7 3 4 4 2" xfId="52649" xr:uid="{00000000-0005-0000-0000-0000AECD0000}"/>
    <cellStyle name="Normal 7 3 4 5" xfId="52650" xr:uid="{00000000-0005-0000-0000-0000AFCD0000}"/>
    <cellStyle name="Normal 7 3 4 6" xfId="52651" xr:uid="{00000000-0005-0000-0000-0000B0CD0000}"/>
    <cellStyle name="Normal 7 3 4 7" xfId="52652" xr:uid="{00000000-0005-0000-0000-0000B1CD0000}"/>
    <cellStyle name="Normal 7 3 5" xfId="52653" xr:uid="{00000000-0005-0000-0000-0000B2CD0000}"/>
    <cellStyle name="Normal 7 3 5 2" xfId="52654" xr:uid="{00000000-0005-0000-0000-0000B3CD0000}"/>
    <cellStyle name="Normal 7 3 5 2 2" xfId="52655" xr:uid="{00000000-0005-0000-0000-0000B4CD0000}"/>
    <cellStyle name="Normal 7 3 5 2 2 2" xfId="52656" xr:uid="{00000000-0005-0000-0000-0000B5CD0000}"/>
    <cellStyle name="Normal 7 3 5 2 3" xfId="52657" xr:uid="{00000000-0005-0000-0000-0000B6CD0000}"/>
    <cellStyle name="Normal 7 3 5 2 4" xfId="52658" xr:uid="{00000000-0005-0000-0000-0000B7CD0000}"/>
    <cellStyle name="Normal 7 3 5 3" xfId="52659" xr:uid="{00000000-0005-0000-0000-0000B8CD0000}"/>
    <cellStyle name="Normal 7 3 5 3 2" xfId="52660" xr:uid="{00000000-0005-0000-0000-0000B9CD0000}"/>
    <cellStyle name="Normal 7 3 5 3 2 2" xfId="52661" xr:uid="{00000000-0005-0000-0000-0000BACD0000}"/>
    <cellStyle name="Normal 7 3 5 3 3" xfId="52662" xr:uid="{00000000-0005-0000-0000-0000BBCD0000}"/>
    <cellStyle name="Normal 7 3 5 3 4" xfId="52663" xr:uid="{00000000-0005-0000-0000-0000BCCD0000}"/>
    <cellStyle name="Normal 7 3 5 4" xfId="52664" xr:uid="{00000000-0005-0000-0000-0000BDCD0000}"/>
    <cellStyle name="Normal 7 3 5 4 2" xfId="52665" xr:uid="{00000000-0005-0000-0000-0000BECD0000}"/>
    <cellStyle name="Normal 7 3 5 5" xfId="52666" xr:uid="{00000000-0005-0000-0000-0000BFCD0000}"/>
    <cellStyle name="Normal 7 3 5 6" xfId="52667" xr:uid="{00000000-0005-0000-0000-0000C0CD0000}"/>
    <cellStyle name="Normal 7 3 5 7" xfId="52668" xr:uid="{00000000-0005-0000-0000-0000C1CD0000}"/>
    <cellStyle name="Normal 7 3 6" xfId="52669" xr:uid="{00000000-0005-0000-0000-0000C2CD0000}"/>
    <cellStyle name="Normal 7 3 6 2" xfId="52670" xr:uid="{00000000-0005-0000-0000-0000C3CD0000}"/>
    <cellStyle name="Normal 7 3 6 2 2" xfId="52671" xr:uid="{00000000-0005-0000-0000-0000C4CD0000}"/>
    <cellStyle name="Normal 7 3 6 3" xfId="52672" xr:uid="{00000000-0005-0000-0000-0000C5CD0000}"/>
    <cellStyle name="Normal 7 3 6 4" xfId="52673" xr:uid="{00000000-0005-0000-0000-0000C6CD0000}"/>
    <cellStyle name="Normal 7 3 6 5" xfId="52674" xr:uid="{00000000-0005-0000-0000-0000C7CD0000}"/>
    <cellStyle name="Normal 7 3 7" xfId="52675" xr:uid="{00000000-0005-0000-0000-0000C8CD0000}"/>
    <cellStyle name="Normal 7 3 7 2" xfId="52676" xr:uid="{00000000-0005-0000-0000-0000C9CD0000}"/>
    <cellStyle name="Normal 7 3 7 2 2" xfId="52677" xr:uid="{00000000-0005-0000-0000-0000CACD0000}"/>
    <cellStyle name="Normal 7 3 7 3" xfId="52678" xr:uid="{00000000-0005-0000-0000-0000CBCD0000}"/>
    <cellStyle name="Normal 7 3 7 4" xfId="52679" xr:uid="{00000000-0005-0000-0000-0000CCCD0000}"/>
    <cellStyle name="Normal 7 3 7 5" xfId="52680" xr:uid="{00000000-0005-0000-0000-0000CDCD0000}"/>
    <cellStyle name="Normal 7 3 8" xfId="52681" xr:uid="{00000000-0005-0000-0000-0000CECD0000}"/>
    <cellStyle name="Normal 7 3 8 2" xfId="52682" xr:uid="{00000000-0005-0000-0000-0000CFCD0000}"/>
    <cellStyle name="Normal 7 3 8 3" xfId="52683" xr:uid="{00000000-0005-0000-0000-0000D0CD0000}"/>
    <cellStyle name="Normal 7 3 9" xfId="52684" xr:uid="{00000000-0005-0000-0000-0000D1CD0000}"/>
    <cellStyle name="Normal 7 3 9 2" xfId="52685" xr:uid="{00000000-0005-0000-0000-0000D2CD0000}"/>
    <cellStyle name="Normal 7 3_Benefit Diff Calc" xfId="52686" xr:uid="{00000000-0005-0000-0000-0000D3CD0000}"/>
    <cellStyle name="Normal 7 30" xfId="52687" xr:uid="{00000000-0005-0000-0000-0000D4CD0000}"/>
    <cellStyle name="Normal 7 30 2" xfId="52688" xr:uid="{00000000-0005-0000-0000-0000D5CD0000}"/>
    <cellStyle name="Normal 7 30 3" xfId="52689" xr:uid="{00000000-0005-0000-0000-0000D6CD0000}"/>
    <cellStyle name="Normal 7 31" xfId="52690" xr:uid="{00000000-0005-0000-0000-0000D7CD0000}"/>
    <cellStyle name="Normal 7 32" xfId="52691" xr:uid="{00000000-0005-0000-0000-0000D8CD0000}"/>
    <cellStyle name="Normal 7 33" xfId="52692" xr:uid="{00000000-0005-0000-0000-0000D9CD0000}"/>
    <cellStyle name="Normal 7 34" xfId="52693" xr:uid="{00000000-0005-0000-0000-0000DACD0000}"/>
    <cellStyle name="Normal 7 4" xfId="52694" xr:uid="{00000000-0005-0000-0000-0000DBCD0000}"/>
    <cellStyle name="Normal 7 4 10" xfId="52695" xr:uid="{00000000-0005-0000-0000-0000DCCD0000}"/>
    <cellStyle name="Normal 7 4 2" xfId="52696" xr:uid="{00000000-0005-0000-0000-0000DDCD0000}"/>
    <cellStyle name="Normal 7 4 2 2" xfId="52697" xr:uid="{00000000-0005-0000-0000-0000DECD0000}"/>
    <cellStyle name="Normal 7 4 2 2 2" xfId="52698" xr:uid="{00000000-0005-0000-0000-0000DFCD0000}"/>
    <cellStyle name="Normal 7 4 2 2 2 2" xfId="52699" xr:uid="{00000000-0005-0000-0000-0000E0CD0000}"/>
    <cellStyle name="Normal 7 4 2 2 2 2 2" xfId="52700" xr:uid="{00000000-0005-0000-0000-0000E1CD0000}"/>
    <cellStyle name="Normal 7 4 2 2 2 2 2 2" xfId="52701" xr:uid="{00000000-0005-0000-0000-0000E2CD0000}"/>
    <cellStyle name="Normal 7 4 2 2 2 2 3" xfId="52702" xr:uid="{00000000-0005-0000-0000-0000E3CD0000}"/>
    <cellStyle name="Normal 7 4 2 2 2 2 4" xfId="52703" xr:uid="{00000000-0005-0000-0000-0000E4CD0000}"/>
    <cellStyle name="Normal 7 4 2 2 2 3" xfId="52704" xr:uid="{00000000-0005-0000-0000-0000E5CD0000}"/>
    <cellStyle name="Normal 7 4 2 2 2 3 2" xfId="52705" xr:uid="{00000000-0005-0000-0000-0000E6CD0000}"/>
    <cellStyle name="Normal 7 4 2 2 2 3 2 2" xfId="52706" xr:uid="{00000000-0005-0000-0000-0000E7CD0000}"/>
    <cellStyle name="Normal 7 4 2 2 2 3 3" xfId="52707" xr:uid="{00000000-0005-0000-0000-0000E8CD0000}"/>
    <cellStyle name="Normal 7 4 2 2 2 3 4" xfId="52708" xr:uid="{00000000-0005-0000-0000-0000E9CD0000}"/>
    <cellStyle name="Normal 7 4 2 2 2 4" xfId="52709" xr:uid="{00000000-0005-0000-0000-0000EACD0000}"/>
    <cellStyle name="Normal 7 4 2 2 2 4 2" xfId="52710" xr:uid="{00000000-0005-0000-0000-0000EBCD0000}"/>
    <cellStyle name="Normal 7 4 2 2 2 5" xfId="52711" xr:uid="{00000000-0005-0000-0000-0000ECCD0000}"/>
    <cellStyle name="Normal 7 4 2 2 2 6" xfId="52712" xr:uid="{00000000-0005-0000-0000-0000EDCD0000}"/>
    <cellStyle name="Normal 7 4 2 2 3" xfId="52713" xr:uid="{00000000-0005-0000-0000-0000EECD0000}"/>
    <cellStyle name="Normal 7 4 2 2 3 2" xfId="52714" xr:uid="{00000000-0005-0000-0000-0000EFCD0000}"/>
    <cellStyle name="Normal 7 4 2 2 3 2 2" xfId="52715" xr:uid="{00000000-0005-0000-0000-0000F0CD0000}"/>
    <cellStyle name="Normal 7 4 2 2 3 3" xfId="52716" xr:uid="{00000000-0005-0000-0000-0000F1CD0000}"/>
    <cellStyle name="Normal 7 4 2 2 3 4" xfId="52717" xr:uid="{00000000-0005-0000-0000-0000F2CD0000}"/>
    <cellStyle name="Normal 7 4 2 2 4" xfId="52718" xr:uid="{00000000-0005-0000-0000-0000F3CD0000}"/>
    <cellStyle name="Normal 7 4 2 2 4 2" xfId="52719" xr:uid="{00000000-0005-0000-0000-0000F4CD0000}"/>
    <cellStyle name="Normal 7 4 2 2 4 2 2" xfId="52720" xr:uid="{00000000-0005-0000-0000-0000F5CD0000}"/>
    <cellStyle name="Normal 7 4 2 2 4 3" xfId="52721" xr:uid="{00000000-0005-0000-0000-0000F6CD0000}"/>
    <cellStyle name="Normal 7 4 2 2 4 4" xfId="52722" xr:uid="{00000000-0005-0000-0000-0000F7CD0000}"/>
    <cellStyle name="Normal 7 4 2 2 5" xfId="52723" xr:uid="{00000000-0005-0000-0000-0000F8CD0000}"/>
    <cellStyle name="Normal 7 4 2 2 5 2" xfId="52724" xr:uid="{00000000-0005-0000-0000-0000F9CD0000}"/>
    <cellStyle name="Normal 7 4 2 2 6" xfId="52725" xr:uid="{00000000-0005-0000-0000-0000FACD0000}"/>
    <cellStyle name="Normal 7 4 2 2 7" xfId="52726" xr:uid="{00000000-0005-0000-0000-0000FBCD0000}"/>
    <cellStyle name="Normal 7 4 2 3" xfId="52727" xr:uid="{00000000-0005-0000-0000-0000FCCD0000}"/>
    <cellStyle name="Normal 7 4 2 3 2" xfId="52728" xr:uid="{00000000-0005-0000-0000-0000FDCD0000}"/>
    <cellStyle name="Normal 7 4 2 3 2 2" xfId="52729" xr:uid="{00000000-0005-0000-0000-0000FECD0000}"/>
    <cellStyle name="Normal 7 4 2 3 2 2 2" xfId="52730" xr:uid="{00000000-0005-0000-0000-0000FFCD0000}"/>
    <cellStyle name="Normal 7 4 2 3 2 3" xfId="52731" xr:uid="{00000000-0005-0000-0000-000000CE0000}"/>
    <cellStyle name="Normal 7 4 2 3 2 4" xfId="52732" xr:uid="{00000000-0005-0000-0000-000001CE0000}"/>
    <cellStyle name="Normal 7 4 2 3 3" xfId="52733" xr:uid="{00000000-0005-0000-0000-000002CE0000}"/>
    <cellStyle name="Normal 7 4 2 3 3 2" xfId="52734" xr:uid="{00000000-0005-0000-0000-000003CE0000}"/>
    <cellStyle name="Normal 7 4 2 3 3 2 2" xfId="52735" xr:uid="{00000000-0005-0000-0000-000004CE0000}"/>
    <cellStyle name="Normal 7 4 2 3 3 3" xfId="52736" xr:uid="{00000000-0005-0000-0000-000005CE0000}"/>
    <cellStyle name="Normal 7 4 2 3 3 4" xfId="52737" xr:uid="{00000000-0005-0000-0000-000006CE0000}"/>
    <cellStyle name="Normal 7 4 2 3 4" xfId="52738" xr:uid="{00000000-0005-0000-0000-000007CE0000}"/>
    <cellStyle name="Normal 7 4 2 3 4 2" xfId="52739" xr:uid="{00000000-0005-0000-0000-000008CE0000}"/>
    <cellStyle name="Normal 7 4 2 3 5" xfId="52740" xr:uid="{00000000-0005-0000-0000-000009CE0000}"/>
    <cellStyle name="Normal 7 4 2 3 6" xfId="52741" xr:uid="{00000000-0005-0000-0000-00000ACE0000}"/>
    <cellStyle name="Normal 7 4 2 4" xfId="52742" xr:uid="{00000000-0005-0000-0000-00000BCE0000}"/>
    <cellStyle name="Normal 7 4 2 4 2" xfId="52743" xr:uid="{00000000-0005-0000-0000-00000CCE0000}"/>
    <cellStyle name="Normal 7 4 2 4 2 2" xfId="52744" xr:uid="{00000000-0005-0000-0000-00000DCE0000}"/>
    <cellStyle name="Normal 7 4 2 4 3" xfId="52745" xr:uid="{00000000-0005-0000-0000-00000ECE0000}"/>
    <cellStyle name="Normal 7 4 2 4 4" xfId="52746" xr:uid="{00000000-0005-0000-0000-00000FCE0000}"/>
    <cellStyle name="Normal 7 4 2 5" xfId="52747" xr:uid="{00000000-0005-0000-0000-000010CE0000}"/>
    <cellStyle name="Normal 7 4 2 5 2" xfId="52748" xr:uid="{00000000-0005-0000-0000-000011CE0000}"/>
    <cellStyle name="Normal 7 4 2 5 2 2" xfId="52749" xr:uid="{00000000-0005-0000-0000-000012CE0000}"/>
    <cellStyle name="Normal 7 4 2 5 3" xfId="52750" xr:uid="{00000000-0005-0000-0000-000013CE0000}"/>
    <cellStyle name="Normal 7 4 2 5 4" xfId="52751" xr:uid="{00000000-0005-0000-0000-000014CE0000}"/>
    <cellStyle name="Normal 7 4 2 6" xfId="52752" xr:uid="{00000000-0005-0000-0000-000015CE0000}"/>
    <cellStyle name="Normal 7 4 2 6 2" xfId="52753" xr:uid="{00000000-0005-0000-0000-000016CE0000}"/>
    <cellStyle name="Normal 7 4 2 7" xfId="52754" xr:uid="{00000000-0005-0000-0000-000017CE0000}"/>
    <cellStyle name="Normal 7 4 2 8" xfId="52755" xr:uid="{00000000-0005-0000-0000-000018CE0000}"/>
    <cellStyle name="Normal 7 4 2 9" xfId="52756" xr:uid="{00000000-0005-0000-0000-000019CE0000}"/>
    <cellStyle name="Normal 7 4 3" xfId="52757" xr:uid="{00000000-0005-0000-0000-00001ACE0000}"/>
    <cellStyle name="Normal 7 4 3 2" xfId="52758" xr:uid="{00000000-0005-0000-0000-00001BCE0000}"/>
    <cellStyle name="Normal 7 4 3 2 2" xfId="52759" xr:uid="{00000000-0005-0000-0000-00001CCE0000}"/>
    <cellStyle name="Normal 7 4 3 2 2 2" xfId="52760" xr:uid="{00000000-0005-0000-0000-00001DCE0000}"/>
    <cellStyle name="Normal 7 4 3 2 2 2 2" xfId="52761" xr:uid="{00000000-0005-0000-0000-00001ECE0000}"/>
    <cellStyle name="Normal 7 4 3 2 2 3" xfId="52762" xr:uid="{00000000-0005-0000-0000-00001FCE0000}"/>
    <cellStyle name="Normal 7 4 3 2 2 4" xfId="52763" xr:uid="{00000000-0005-0000-0000-000020CE0000}"/>
    <cellStyle name="Normal 7 4 3 2 3" xfId="52764" xr:uid="{00000000-0005-0000-0000-000021CE0000}"/>
    <cellStyle name="Normal 7 4 3 2 3 2" xfId="52765" xr:uid="{00000000-0005-0000-0000-000022CE0000}"/>
    <cellStyle name="Normal 7 4 3 2 3 2 2" xfId="52766" xr:uid="{00000000-0005-0000-0000-000023CE0000}"/>
    <cellStyle name="Normal 7 4 3 2 3 3" xfId="52767" xr:uid="{00000000-0005-0000-0000-000024CE0000}"/>
    <cellStyle name="Normal 7 4 3 2 3 4" xfId="52768" xr:uid="{00000000-0005-0000-0000-000025CE0000}"/>
    <cellStyle name="Normal 7 4 3 2 4" xfId="52769" xr:uid="{00000000-0005-0000-0000-000026CE0000}"/>
    <cellStyle name="Normal 7 4 3 2 4 2" xfId="52770" xr:uid="{00000000-0005-0000-0000-000027CE0000}"/>
    <cellStyle name="Normal 7 4 3 2 5" xfId="52771" xr:uid="{00000000-0005-0000-0000-000028CE0000}"/>
    <cellStyle name="Normal 7 4 3 2 6" xfId="52772" xr:uid="{00000000-0005-0000-0000-000029CE0000}"/>
    <cellStyle name="Normal 7 4 3 3" xfId="52773" xr:uid="{00000000-0005-0000-0000-00002ACE0000}"/>
    <cellStyle name="Normal 7 4 3 3 2" xfId="52774" xr:uid="{00000000-0005-0000-0000-00002BCE0000}"/>
    <cellStyle name="Normal 7 4 3 3 2 2" xfId="52775" xr:uid="{00000000-0005-0000-0000-00002CCE0000}"/>
    <cellStyle name="Normal 7 4 3 3 3" xfId="52776" xr:uid="{00000000-0005-0000-0000-00002DCE0000}"/>
    <cellStyle name="Normal 7 4 3 3 4" xfId="52777" xr:uid="{00000000-0005-0000-0000-00002ECE0000}"/>
    <cellStyle name="Normal 7 4 3 4" xfId="52778" xr:uid="{00000000-0005-0000-0000-00002FCE0000}"/>
    <cellStyle name="Normal 7 4 3 4 2" xfId="52779" xr:uid="{00000000-0005-0000-0000-000030CE0000}"/>
    <cellStyle name="Normal 7 4 3 4 2 2" xfId="52780" xr:uid="{00000000-0005-0000-0000-000031CE0000}"/>
    <cellStyle name="Normal 7 4 3 4 3" xfId="52781" xr:uid="{00000000-0005-0000-0000-000032CE0000}"/>
    <cellStyle name="Normal 7 4 3 4 4" xfId="52782" xr:uid="{00000000-0005-0000-0000-000033CE0000}"/>
    <cellStyle name="Normal 7 4 3 5" xfId="52783" xr:uid="{00000000-0005-0000-0000-000034CE0000}"/>
    <cellStyle name="Normal 7 4 3 5 2" xfId="52784" xr:uid="{00000000-0005-0000-0000-000035CE0000}"/>
    <cellStyle name="Normal 7 4 3 6" xfId="52785" xr:uid="{00000000-0005-0000-0000-000036CE0000}"/>
    <cellStyle name="Normal 7 4 3 7" xfId="52786" xr:uid="{00000000-0005-0000-0000-000037CE0000}"/>
    <cellStyle name="Normal 7 4 3 8" xfId="52787" xr:uid="{00000000-0005-0000-0000-000038CE0000}"/>
    <cellStyle name="Normal 7 4 4" xfId="52788" xr:uid="{00000000-0005-0000-0000-000039CE0000}"/>
    <cellStyle name="Normal 7 4 4 2" xfId="52789" xr:uid="{00000000-0005-0000-0000-00003ACE0000}"/>
    <cellStyle name="Normal 7 4 4 2 2" xfId="52790" xr:uid="{00000000-0005-0000-0000-00003BCE0000}"/>
    <cellStyle name="Normal 7 4 4 2 2 2" xfId="52791" xr:uid="{00000000-0005-0000-0000-00003CCE0000}"/>
    <cellStyle name="Normal 7 4 4 2 3" xfId="52792" xr:uid="{00000000-0005-0000-0000-00003DCE0000}"/>
    <cellStyle name="Normal 7 4 4 2 4" xfId="52793" xr:uid="{00000000-0005-0000-0000-00003ECE0000}"/>
    <cellStyle name="Normal 7 4 4 3" xfId="52794" xr:uid="{00000000-0005-0000-0000-00003FCE0000}"/>
    <cellStyle name="Normal 7 4 4 3 2" xfId="52795" xr:uid="{00000000-0005-0000-0000-000040CE0000}"/>
    <cellStyle name="Normal 7 4 4 3 2 2" xfId="52796" xr:uid="{00000000-0005-0000-0000-000041CE0000}"/>
    <cellStyle name="Normal 7 4 4 3 3" xfId="52797" xr:uid="{00000000-0005-0000-0000-000042CE0000}"/>
    <cellStyle name="Normal 7 4 4 3 4" xfId="52798" xr:uid="{00000000-0005-0000-0000-000043CE0000}"/>
    <cellStyle name="Normal 7 4 4 4" xfId="52799" xr:uid="{00000000-0005-0000-0000-000044CE0000}"/>
    <cellStyle name="Normal 7 4 4 4 2" xfId="52800" xr:uid="{00000000-0005-0000-0000-000045CE0000}"/>
    <cellStyle name="Normal 7 4 4 5" xfId="52801" xr:uid="{00000000-0005-0000-0000-000046CE0000}"/>
    <cellStyle name="Normal 7 4 4 6" xfId="52802" xr:uid="{00000000-0005-0000-0000-000047CE0000}"/>
    <cellStyle name="Normal 7 4 4 7" xfId="52803" xr:uid="{00000000-0005-0000-0000-000048CE0000}"/>
    <cellStyle name="Normal 7 4 5" xfId="52804" xr:uid="{00000000-0005-0000-0000-000049CE0000}"/>
    <cellStyle name="Normal 7 4 5 2" xfId="52805" xr:uid="{00000000-0005-0000-0000-00004ACE0000}"/>
    <cellStyle name="Normal 7 4 5 2 2" xfId="52806" xr:uid="{00000000-0005-0000-0000-00004BCE0000}"/>
    <cellStyle name="Normal 7 4 5 3" xfId="52807" xr:uid="{00000000-0005-0000-0000-00004CCE0000}"/>
    <cellStyle name="Normal 7 4 5 4" xfId="52808" xr:uid="{00000000-0005-0000-0000-00004DCE0000}"/>
    <cellStyle name="Normal 7 4 5 5" xfId="52809" xr:uid="{00000000-0005-0000-0000-00004ECE0000}"/>
    <cellStyle name="Normal 7 4 6" xfId="52810" xr:uid="{00000000-0005-0000-0000-00004FCE0000}"/>
    <cellStyle name="Normal 7 4 6 2" xfId="52811" xr:uid="{00000000-0005-0000-0000-000050CE0000}"/>
    <cellStyle name="Normal 7 4 6 2 2" xfId="52812" xr:uid="{00000000-0005-0000-0000-000051CE0000}"/>
    <cellStyle name="Normal 7 4 6 3" xfId="52813" xr:uid="{00000000-0005-0000-0000-000052CE0000}"/>
    <cellStyle name="Normal 7 4 6 4" xfId="52814" xr:uid="{00000000-0005-0000-0000-000053CE0000}"/>
    <cellStyle name="Normal 7 4 6 5" xfId="52815" xr:uid="{00000000-0005-0000-0000-000054CE0000}"/>
    <cellStyle name="Normal 7 4 7" xfId="52816" xr:uid="{00000000-0005-0000-0000-000055CE0000}"/>
    <cellStyle name="Normal 7 4 7 2" xfId="52817" xr:uid="{00000000-0005-0000-0000-000056CE0000}"/>
    <cellStyle name="Normal 7 4 7 3" xfId="52818" xr:uid="{00000000-0005-0000-0000-000057CE0000}"/>
    <cellStyle name="Normal 7 4 8" xfId="52819" xr:uid="{00000000-0005-0000-0000-000058CE0000}"/>
    <cellStyle name="Normal 7 4 9" xfId="52820" xr:uid="{00000000-0005-0000-0000-000059CE0000}"/>
    <cellStyle name="Normal 7 4_Benefit Diff Calc" xfId="52821" xr:uid="{00000000-0005-0000-0000-00005ACE0000}"/>
    <cellStyle name="Normal 7 5" xfId="52822" xr:uid="{00000000-0005-0000-0000-00005BCE0000}"/>
    <cellStyle name="Normal 7 5 2" xfId="52823" xr:uid="{00000000-0005-0000-0000-00005CCE0000}"/>
    <cellStyle name="Normal 7 5 2 2" xfId="52824" xr:uid="{00000000-0005-0000-0000-00005DCE0000}"/>
    <cellStyle name="Normal 7 5 2 2 2" xfId="52825" xr:uid="{00000000-0005-0000-0000-00005ECE0000}"/>
    <cellStyle name="Normal 7 5 2 2 2 2" xfId="52826" xr:uid="{00000000-0005-0000-0000-00005FCE0000}"/>
    <cellStyle name="Normal 7 5 2 2 3" xfId="52827" xr:uid="{00000000-0005-0000-0000-000060CE0000}"/>
    <cellStyle name="Normal 7 5 2 2 4" xfId="52828" xr:uid="{00000000-0005-0000-0000-000061CE0000}"/>
    <cellStyle name="Normal 7 5 2 3" xfId="52829" xr:uid="{00000000-0005-0000-0000-000062CE0000}"/>
    <cellStyle name="Normal 7 5 2 3 2" xfId="52830" xr:uid="{00000000-0005-0000-0000-000063CE0000}"/>
    <cellStyle name="Normal 7 5 2 3 2 2" xfId="52831" xr:uid="{00000000-0005-0000-0000-000064CE0000}"/>
    <cellStyle name="Normal 7 5 2 3 3" xfId="52832" xr:uid="{00000000-0005-0000-0000-000065CE0000}"/>
    <cellStyle name="Normal 7 5 2 3 4" xfId="52833" xr:uid="{00000000-0005-0000-0000-000066CE0000}"/>
    <cellStyle name="Normal 7 5 2 4" xfId="52834" xr:uid="{00000000-0005-0000-0000-000067CE0000}"/>
    <cellStyle name="Normal 7 5 2 4 2" xfId="52835" xr:uid="{00000000-0005-0000-0000-000068CE0000}"/>
    <cellStyle name="Normal 7 5 2 5" xfId="52836" xr:uid="{00000000-0005-0000-0000-000069CE0000}"/>
    <cellStyle name="Normal 7 5 2 6" xfId="52837" xr:uid="{00000000-0005-0000-0000-00006ACE0000}"/>
    <cellStyle name="Normal 7 5 2 7" xfId="52838" xr:uid="{00000000-0005-0000-0000-00006BCE0000}"/>
    <cellStyle name="Normal 7 5 3" xfId="52839" xr:uid="{00000000-0005-0000-0000-00006CCE0000}"/>
    <cellStyle name="Normal 7 5 3 2" xfId="52840" xr:uid="{00000000-0005-0000-0000-00006DCE0000}"/>
    <cellStyle name="Normal 7 5 4" xfId="52841" xr:uid="{00000000-0005-0000-0000-00006ECE0000}"/>
    <cellStyle name="Normal 7 5 5" xfId="52842" xr:uid="{00000000-0005-0000-0000-00006FCE0000}"/>
    <cellStyle name="Normal 7 5 6" xfId="52843" xr:uid="{00000000-0005-0000-0000-000070CE0000}"/>
    <cellStyle name="Normal 7 5 7" xfId="52844" xr:uid="{00000000-0005-0000-0000-000071CE0000}"/>
    <cellStyle name="Normal 7 5_Benefit Diff Calc" xfId="52845" xr:uid="{00000000-0005-0000-0000-000072CE0000}"/>
    <cellStyle name="Normal 7 6" xfId="52846" xr:uid="{00000000-0005-0000-0000-000073CE0000}"/>
    <cellStyle name="Normal 7 6 2" xfId="52847" xr:uid="{00000000-0005-0000-0000-000074CE0000}"/>
    <cellStyle name="Normal 7 6 2 2" xfId="52848" xr:uid="{00000000-0005-0000-0000-000075CE0000}"/>
    <cellStyle name="Normal 7 6 2 2 2" xfId="52849" xr:uid="{00000000-0005-0000-0000-000076CE0000}"/>
    <cellStyle name="Normal 7 6 2 2 2 2" xfId="52850" xr:uid="{00000000-0005-0000-0000-000077CE0000}"/>
    <cellStyle name="Normal 7 6 2 2 3" xfId="52851" xr:uid="{00000000-0005-0000-0000-000078CE0000}"/>
    <cellStyle name="Normal 7 6 2 2 4" xfId="52852" xr:uid="{00000000-0005-0000-0000-000079CE0000}"/>
    <cellStyle name="Normal 7 6 2 3" xfId="52853" xr:uid="{00000000-0005-0000-0000-00007ACE0000}"/>
    <cellStyle name="Normal 7 6 2 3 2" xfId="52854" xr:uid="{00000000-0005-0000-0000-00007BCE0000}"/>
    <cellStyle name="Normal 7 6 2 3 2 2" xfId="52855" xr:uid="{00000000-0005-0000-0000-00007CCE0000}"/>
    <cellStyle name="Normal 7 6 2 3 3" xfId="52856" xr:uid="{00000000-0005-0000-0000-00007DCE0000}"/>
    <cellStyle name="Normal 7 6 2 3 4" xfId="52857" xr:uid="{00000000-0005-0000-0000-00007ECE0000}"/>
    <cellStyle name="Normal 7 6 2 4" xfId="52858" xr:uid="{00000000-0005-0000-0000-00007FCE0000}"/>
    <cellStyle name="Normal 7 6 2 4 2" xfId="52859" xr:uid="{00000000-0005-0000-0000-000080CE0000}"/>
    <cellStyle name="Normal 7 6 2 5" xfId="52860" xr:uid="{00000000-0005-0000-0000-000081CE0000}"/>
    <cellStyle name="Normal 7 6 2 6" xfId="52861" xr:uid="{00000000-0005-0000-0000-000082CE0000}"/>
    <cellStyle name="Normal 7 6 2 7" xfId="52862" xr:uid="{00000000-0005-0000-0000-000083CE0000}"/>
    <cellStyle name="Normal 7 6 3" xfId="52863" xr:uid="{00000000-0005-0000-0000-000084CE0000}"/>
    <cellStyle name="Normal 7 6 3 2" xfId="52864" xr:uid="{00000000-0005-0000-0000-000085CE0000}"/>
    <cellStyle name="Normal 7 6 3 2 2" xfId="52865" xr:uid="{00000000-0005-0000-0000-000086CE0000}"/>
    <cellStyle name="Normal 7 6 3 3" xfId="52866" xr:uid="{00000000-0005-0000-0000-000087CE0000}"/>
    <cellStyle name="Normal 7 6 3 4" xfId="52867" xr:uid="{00000000-0005-0000-0000-000088CE0000}"/>
    <cellStyle name="Normal 7 6 3 5" xfId="52868" xr:uid="{00000000-0005-0000-0000-000089CE0000}"/>
    <cellStyle name="Normal 7 6 4" xfId="52869" xr:uid="{00000000-0005-0000-0000-00008ACE0000}"/>
    <cellStyle name="Normal 7 6 4 2" xfId="52870" xr:uid="{00000000-0005-0000-0000-00008BCE0000}"/>
    <cellStyle name="Normal 7 6 4 2 2" xfId="52871" xr:uid="{00000000-0005-0000-0000-00008CCE0000}"/>
    <cellStyle name="Normal 7 6 4 3" xfId="52872" xr:uid="{00000000-0005-0000-0000-00008DCE0000}"/>
    <cellStyle name="Normal 7 6 4 4" xfId="52873" xr:uid="{00000000-0005-0000-0000-00008ECE0000}"/>
    <cellStyle name="Normal 7 6 4 5" xfId="52874" xr:uid="{00000000-0005-0000-0000-00008FCE0000}"/>
    <cellStyle name="Normal 7 6 5" xfId="52875" xr:uid="{00000000-0005-0000-0000-000090CE0000}"/>
    <cellStyle name="Normal 7 6 5 2" xfId="52876" xr:uid="{00000000-0005-0000-0000-000091CE0000}"/>
    <cellStyle name="Normal 7 6 5 3" xfId="52877" xr:uid="{00000000-0005-0000-0000-000092CE0000}"/>
    <cellStyle name="Normal 7 6 6" xfId="52878" xr:uid="{00000000-0005-0000-0000-000093CE0000}"/>
    <cellStyle name="Normal 7 6 6 2" xfId="52879" xr:uid="{00000000-0005-0000-0000-000094CE0000}"/>
    <cellStyle name="Normal 7 6 7" xfId="52880" xr:uid="{00000000-0005-0000-0000-000095CE0000}"/>
    <cellStyle name="Normal 7 6 7 2" xfId="52881" xr:uid="{00000000-0005-0000-0000-000096CE0000}"/>
    <cellStyle name="Normal 7 6 8" xfId="52882" xr:uid="{00000000-0005-0000-0000-000097CE0000}"/>
    <cellStyle name="Normal 7 6_Benefit Diff Calc" xfId="52883" xr:uid="{00000000-0005-0000-0000-000098CE0000}"/>
    <cellStyle name="Normal 7 7" xfId="52884" xr:uid="{00000000-0005-0000-0000-000099CE0000}"/>
    <cellStyle name="Normal 7 7 2" xfId="52885" xr:uid="{00000000-0005-0000-0000-00009ACE0000}"/>
    <cellStyle name="Normal 7 7 2 2" xfId="52886" xr:uid="{00000000-0005-0000-0000-00009BCE0000}"/>
    <cellStyle name="Normal 7 7 2 2 2" xfId="52887" xr:uid="{00000000-0005-0000-0000-00009CCE0000}"/>
    <cellStyle name="Normal 7 7 2 2 2 2" xfId="52888" xr:uid="{00000000-0005-0000-0000-00009DCE0000}"/>
    <cellStyle name="Normal 7 7 2 2 3" xfId="52889" xr:uid="{00000000-0005-0000-0000-00009ECE0000}"/>
    <cellStyle name="Normal 7 7 2 2 4" xfId="52890" xr:uid="{00000000-0005-0000-0000-00009FCE0000}"/>
    <cellStyle name="Normal 7 7 2 3" xfId="52891" xr:uid="{00000000-0005-0000-0000-0000A0CE0000}"/>
    <cellStyle name="Normal 7 7 2 3 2" xfId="52892" xr:uid="{00000000-0005-0000-0000-0000A1CE0000}"/>
    <cellStyle name="Normal 7 7 2 3 2 2" xfId="52893" xr:uid="{00000000-0005-0000-0000-0000A2CE0000}"/>
    <cellStyle name="Normal 7 7 2 3 3" xfId="52894" xr:uid="{00000000-0005-0000-0000-0000A3CE0000}"/>
    <cellStyle name="Normal 7 7 2 3 4" xfId="52895" xr:uid="{00000000-0005-0000-0000-0000A4CE0000}"/>
    <cellStyle name="Normal 7 7 2 4" xfId="52896" xr:uid="{00000000-0005-0000-0000-0000A5CE0000}"/>
    <cellStyle name="Normal 7 7 2 4 2" xfId="52897" xr:uid="{00000000-0005-0000-0000-0000A6CE0000}"/>
    <cellStyle name="Normal 7 7 2 5" xfId="52898" xr:uid="{00000000-0005-0000-0000-0000A7CE0000}"/>
    <cellStyle name="Normal 7 7 2 6" xfId="52899" xr:uid="{00000000-0005-0000-0000-0000A8CE0000}"/>
    <cellStyle name="Normal 7 7 2 7" xfId="52900" xr:uid="{00000000-0005-0000-0000-0000A9CE0000}"/>
    <cellStyle name="Normal 7 7 3" xfId="52901" xr:uid="{00000000-0005-0000-0000-0000AACE0000}"/>
    <cellStyle name="Normal 7 7 3 2" xfId="52902" xr:uid="{00000000-0005-0000-0000-0000ABCE0000}"/>
    <cellStyle name="Normal 7 7 3 2 2" xfId="52903" xr:uid="{00000000-0005-0000-0000-0000ACCE0000}"/>
    <cellStyle name="Normal 7 7 3 3" xfId="52904" xr:uid="{00000000-0005-0000-0000-0000ADCE0000}"/>
    <cellStyle name="Normal 7 7 3 4" xfId="52905" xr:uid="{00000000-0005-0000-0000-0000AECE0000}"/>
    <cellStyle name="Normal 7 7 3 5" xfId="52906" xr:uid="{00000000-0005-0000-0000-0000AFCE0000}"/>
    <cellStyle name="Normal 7 7 4" xfId="52907" xr:uid="{00000000-0005-0000-0000-0000B0CE0000}"/>
    <cellStyle name="Normal 7 7 4 2" xfId="52908" xr:uid="{00000000-0005-0000-0000-0000B1CE0000}"/>
    <cellStyle name="Normal 7 7 4 2 2" xfId="52909" xr:uid="{00000000-0005-0000-0000-0000B2CE0000}"/>
    <cellStyle name="Normal 7 7 4 3" xfId="52910" xr:uid="{00000000-0005-0000-0000-0000B3CE0000}"/>
    <cellStyle name="Normal 7 7 4 4" xfId="52911" xr:uid="{00000000-0005-0000-0000-0000B4CE0000}"/>
    <cellStyle name="Normal 7 7 4 5" xfId="52912" xr:uid="{00000000-0005-0000-0000-0000B5CE0000}"/>
    <cellStyle name="Normal 7 7 5" xfId="52913" xr:uid="{00000000-0005-0000-0000-0000B6CE0000}"/>
    <cellStyle name="Normal 7 7 5 2" xfId="52914" xr:uid="{00000000-0005-0000-0000-0000B7CE0000}"/>
    <cellStyle name="Normal 7 7 5 3" xfId="52915" xr:uid="{00000000-0005-0000-0000-0000B8CE0000}"/>
    <cellStyle name="Normal 7 7 6" xfId="52916" xr:uid="{00000000-0005-0000-0000-0000B9CE0000}"/>
    <cellStyle name="Normal 7 7 6 2" xfId="52917" xr:uid="{00000000-0005-0000-0000-0000BACE0000}"/>
    <cellStyle name="Normal 7 7 7" xfId="52918" xr:uid="{00000000-0005-0000-0000-0000BBCE0000}"/>
    <cellStyle name="Normal 7 7 7 2" xfId="52919" xr:uid="{00000000-0005-0000-0000-0000BCCE0000}"/>
    <cellStyle name="Normal 7 7 8" xfId="52920" xr:uid="{00000000-0005-0000-0000-0000BDCE0000}"/>
    <cellStyle name="Normal 7 7_Benefit Diff Calc" xfId="52921" xr:uid="{00000000-0005-0000-0000-0000BECE0000}"/>
    <cellStyle name="Normal 7 8" xfId="52922" xr:uid="{00000000-0005-0000-0000-0000BFCE0000}"/>
    <cellStyle name="Normal 7 8 2" xfId="52923" xr:uid="{00000000-0005-0000-0000-0000C0CE0000}"/>
    <cellStyle name="Normal 7 8 2 2" xfId="52924" xr:uid="{00000000-0005-0000-0000-0000C1CE0000}"/>
    <cellStyle name="Normal 7 8 2 2 2" xfId="52925" xr:uid="{00000000-0005-0000-0000-0000C2CE0000}"/>
    <cellStyle name="Normal 7 8 2 2 2 2" xfId="52926" xr:uid="{00000000-0005-0000-0000-0000C3CE0000}"/>
    <cellStyle name="Normal 7 8 2 2 3" xfId="52927" xr:uid="{00000000-0005-0000-0000-0000C4CE0000}"/>
    <cellStyle name="Normal 7 8 2 2 4" xfId="52928" xr:uid="{00000000-0005-0000-0000-0000C5CE0000}"/>
    <cellStyle name="Normal 7 8 2 3" xfId="52929" xr:uid="{00000000-0005-0000-0000-0000C6CE0000}"/>
    <cellStyle name="Normal 7 8 2 3 2" xfId="52930" xr:uid="{00000000-0005-0000-0000-0000C7CE0000}"/>
    <cellStyle name="Normal 7 8 2 3 2 2" xfId="52931" xr:uid="{00000000-0005-0000-0000-0000C8CE0000}"/>
    <cellStyle name="Normal 7 8 2 3 3" xfId="52932" xr:uid="{00000000-0005-0000-0000-0000C9CE0000}"/>
    <cellStyle name="Normal 7 8 2 3 4" xfId="52933" xr:uid="{00000000-0005-0000-0000-0000CACE0000}"/>
    <cellStyle name="Normal 7 8 2 4" xfId="52934" xr:uid="{00000000-0005-0000-0000-0000CBCE0000}"/>
    <cellStyle name="Normal 7 8 2 4 2" xfId="52935" xr:uid="{00000000-0005-0000-0000-0000CCCE0000}"/>
    <cellStyle name="Normal 7 8 2 5" xfId="52936" xr:uid="{00000000-0005-0000-0000-0000CDCE0000}"/>
    <cellStyle name="Normal 7 8 2 6" xfId="52937" xr:uid="{00000000-0005-0000-0000-0000CECE0000}"/>
    <cellStyle name="Normal 7 8 2 7" xfId="52938" xr:uid="{00000000-0005-0000-0000-0000CFCE0000}"/>
    <cellStyle name="Normal 7 8 3" xfId="52939" xr:uid="{00000000-0005-0000-0000-0000D0CE0000}"/>
    <cellStyle name="Normal 7 8 3 2" xfId="52940" xr:uid="{00000000-0005-0000-0000-0000D1CE0000}"/>
    <cellStyle name="Normal 7 8 3 2 2" xfId="52941" xr:uid="{00000000-0005-0000-0000-0000D2CE0000}"/>
    <cellStyle name="Normal 7 8 3 3" xfId="52942" xr:uid="{00000000-0005-0000-0000-0000D3CE0000}"/>
    <cellStyle name="Normal 7 8 3 4" xfId="52943" xr:uid="{00000000-0005-0000-0000-0000D4CE0000}"/>
    <cellStyle name="Normal 7 8 3 5" xfId="52944" xr:uid="{00000000-0005-0000-0000-0000D5CE0000}"/>
    <cellStyle name="Normal 7 8 4" xfId="52945" xr:uid="{00000000-0005-0000-0000-0000D6CE0000}"/>
    <cellStyle name="Normal 7 8 4 2" xfId="52946" xr:uid="{00000000-0005-0000-0000-0000D7CE0000}"/>
    <cellStyle name="Normal 7 8 4 2 2" xfId="52947" xr:uid="{00000000-0005-0000-0000-0000D8CE0000}"/>
    <cellStyle name="Normal 7 8 4 3" xfId="52948" xr:uid="{00000000-0005-0000-0000-0000D9CE0000}"/>
    <cellStyle name="Normal 7 8 4 4" xfId="52949" xr:uid="{00000000-0005-0000-0000-0000DACE0000}"/>
    <cellStyle name="Normal 7 8 4 5" xfId="52950" xr:uid="{00000000-0005-0000-0000-0000DBCE0000}"/>
    <cellStyle name="Normal 7 8 5" xfId="52951" xr:uid="{00000000-0005-0000-0000-0000DCCE0000}"/>
    <cellStyle name="Normal 7 8 5 2" xfId="52952" xr:uid="{00000000-0005-0000-0000-0000DDCE0000}"/>
    <cellStyle name="Normal 7 8 5 3" xfId="52953" xr:uid="{00000000-0005-0000-0000-0000DECE0000}"/>
    <cellStyle name="Normal 7 8 6" xfId="52954" xr:uid="{00000000-0005-0000-0000-0000DFCE0000}"/>
    <cellStyle name="Normal 7 8 6 2" xfId="52955" xr:uid="{00000000-0005-0000-0000-0000E0CE0000}"/>
    <cellStyle name="Normal 7 8 7" xfId="52956" xr:uid="{00000000-0005-0000-0000-0000E1CE0000}"/>
    <cellStyle name="Normal 7 8 7 2" xfId="52957" xr:uid="{00000000-0005-0000-0000-0000E2CE0000}"/>
    <cellStyle name="Normal 7 8 8" xfId="52958" xr:uid="{00000000-0005-0000-0000-0000E3CE0000}"/>
    <cellStyle name="Normal 7 8_Benefit Diff Calc" xfId="52959" xr:uid="{00000000-0005-0000-0000-0000E4CE0000}"/>
    <cellStyle name="Normal 7 9" xfId="52960" xr:uid="{00000000-0005-0000-0000-0000E5CE0000}"/>
    <cellStyle name="Normal 7 9 2" xfId="52961" xr:uid="{00000000-0005-0000-0000-0000E6CE0000}"/>
    <cellStyle name="Normal 7 9 2 2" xfId="52962" xr:uid="{00000000-0005-0000-0000-0000E7CE0000}"/>
    <cellStyle name="Normal 7 9 2 2 2" xfId="52963" xr:uid="{00000000-0005-0000-0000-0000E8CE0000}"/>
    <cellStyle name="Normal 7 9 2 2 2 2" xfId="52964" xr:uid="{00000000-0005-0000-0000-0000E9CE0000}"/>
    <cellStyle name="Normal 7 9 2 2 3" xfId="52965" xr:uid="{00000000-0005-0000-0000-0000EACE0000}"/>
    <cellStyle name="Normal 7 9 2 2 4" xfId="52966" xr:uid="{00000000-0005-0000-0000-0000EBCE0000}"/>
    <cellStyle name="Normal 7 9 2 3" xfId="52967" xr:uid="{00000000-0005-0000-0000-0000ECCE0000}"/>
    <cellStyle name="Normal 7 9 2 3 2" xfId="52968" xr:uid="{00000000-0005-0000-0000-0000EDCE0000}"/>
    <cellStyle name="Normal 7 9 2 3 2 2" xfId="52969" xr:uid="{00000000-0005-0000-0000-0000EECE0000}"/>
    <cellStyle name="Normal 7 9 2 3 3" xfId="52970" xr:uid="{00000000-0005-0000-0000-0000EFCE0000}"/>
    <cellStyle name="Normal 7 9 2 3 4" xfId="52971" xr:uid="{00000000-0005-0000-0000-0000F0CE0000}"/>
    <cellStyle name="Normal 7 9 2 4" xfId="52972" xr:uid="{00000000-0005-0000-0000-0000F1CE0000}"/>
    <cellStyle name="Normal 7 9 2 4 2" xfId="52973" xr:uid="{00000000-0005-0000-0000-0000F2CE0000}"/>
    <cellStyle name="Normal 7 9 2 5" xfId="52974" xr:uid="{00000000-0005-0000-0000-0000F3CE0000}"/>
    <cellStyle name="Normal 7 9 2 6" xfId="52975" xr:uid="{00000000-0005-0000-0000-0000F4CE0000}"/>
    <cellStyle name="Normal 7 9 2 7" xfId="52976" xr:uid="{00000000-0005-0000-0000-0000F5CE0000}"/>
    <cellStyle name="Normal 7 9 3" xfId="52977" xr:uid="{00000000-0005-0000-0000-0000F6CE0000}"/>
    <cellStyle name="Normal 7 9 3 2" xfId="52978" xr:uid="{00000000-0005-0000-0000-0000F7CE0000}"/>
    <cellStyle name="Normal 7 9 3 2 2" xfId="52979" xr:uid="{00000000-0005-0000-0000-0000F8CE0000}"/>
    <cellStyle name="Normal 7 9 3 3" xfId="52980" xr:uid="{00000000-0005-0000-0000-0000F9CE0000}"/>
    <cellStyle name="Normal 7 9 3 4" xfId="52981" xr:uid="{00000000-0005-0000-0000-0000FACE0000}"/>
    <cellStyle name="Normal 7 9 3 5" xfId="52982" xr:uid="{00000000-0005-0000-0000-0000FBCE0000}"/>
    <cellStyle name="Normal 7 9 4" xfId="52983" xr:uid="{00000000-0005-0000-0000-0000FCCE0000}"/>
    <cellStyle name="Normal 7 9 4 2" xfId="52984" xr:uid="{00000000-0005-0000-0000-0000FDCE0000}"/>
    <cellStyle name="Normal 7 9 4 2 2" xfId="52985" xr:uid="{00000000-0005-0000-0000-0000FECE0000}"/>
    <cellStyle name="Normal 7 9 4 3" xfId="52986" xr:uid="{00000000-0005-0000-0000-0000FFCE0000}"/>
    <cellStyle name="Normal 7 9 4 4" xfId="52987" xr:uid="{00000000-0005-0000-0000-000000CF0000}"/>
    <cellStyle name="Normal 7 9 4 5" xfId="52988" xr:uid="{00000000-0005-0000-0000-000001CF0000}"/>
    <cellStyle name="Normal 7 9 5" xfId="52989" xr:uid="{00000000-0005-0000-0000-000002CF0000}"/>
    <cellStyle name="Normal 7 9 5 2" xfId="52990" xr:uid="{00000000-0005-0000-0000-000003CF0000}"/>
    <cellStyle name="Normal 7 9 6" xfId="52991" xr:uid="{00000000-0005-0000-0000-000004CF0000}"/>
    <cellStyle name="Normal 7 9 7" xfId="52992" xr:uid="{00000000-0005-0000-0000-000005CF0000}"/>
    <cellStyle name="Normal 7 9 8" xfId="52993" xr:uid="{00000000-0005-0000-0000-000006CF0000}"/>
    <cellStyle name="Normal 7 9_212990" xfId="52994" xr:uid="{00000000-0005-0000-0000-000007CF0000}"/>
    <cellStyle name="Normal 7_0213 GL Output" xfId="52995" xr:uid="{00000000-0005-0000-0000-000008CF0000}"/>
    <cellStyle name="Normal 70" xfId="52996" xr:uid="{00000000-0005-0000-0000-000009CF0000}"/>
    <cellStyle name="Normal 70 2" xfId="52997" xr:uid="{00000000-0005-0000-0000-00000ACF0000}"/>
    <cellStyle name="Normal 70 2 2" xfId="52998" xr:uid="{00000000-0005-0000-0000-00000BCF0000}"/>
    <cellStyle name="Normal 70 2 2 2" xfId="52999" xr:uid="{00000000-0005-0000-0000-00000CCF0000}"/>
    <cellStyle name="Normal 70 2 2 2 2" xfId="53000" xr:uid="{00000000-0005-0000-0000-00000DCF0000}"/>
    <cellStyle name="Normal 70 2 2 3" xfId="53001" xr:uid="{00000000-0005-0000-0000-00000ECF0000}"/>
    <cellStyle name="Normal 70 2 2 4" xfId="53002" xr:uid="{00000000-0005-0000-0000-00000FCF0000}"/>
    <cellStyle name="Normal 70 2 3" xfId="53003" xr:uid="{00000000-0005-0000-0000-000010CF0000}"/>
    <cellStyle name="Normal 70 2 3 2" xfId="53004" xr:uid="{00000000-0005-0000-0000-000011CF0000}"/>
    <cellStyle name="Normal 70 2 3 2 2" xfId="53005" xr:uid="{00000000-0005-0000-0000-000012CF0000}"/>
    <cellStyle name="Normal 70 2 3 3" xfId="53006" xr:uid="{00000000-0005-0000-0000-000013CF0000}"/>
    <cellStyle name="Normal 70 2 3 4" xfId="53007" xr:uid="{00000000-0005-0000-0000-000014CF0000}"/>
    <cellStyle name="Normal 70 2 4" xfId="53008" xr:uid="{00000000-0005-0000-0000-000015CF0000}"/>
    <cellStyle name="Normal 70 2 4 2" xfId="53009" xr:uid="{00000000-0005-0000-0000-000016CF0000}"/>
    <cellStyle name="Normal 70 2 5" xfId="53010" xr:uid="{00000000-0005-0000-0000-000017CF0000}"/>
    <cellStyle name="Normal 70 2 6" xfId="53011" xr:uid="{00000000-0005-0000-0000-000018CF0000}"/>
    <cellStyle name="Normal 70 3" xfId="53012" xr:uid="{00000000-0005-0000-0000-000019CF0000}"/>
    <cellStyle name="Normal 70 3 2" xfId="53013" xr:uid="{00000000-0005-0000-0000-00001ACF0000}"/>
    <cellStyle name="Normal 70 3 2 2" xfId="53014" xr:uid="{00000000-0005-0000-0000-00001BCF0000}"/>
    <cellStyle name="Normal 70 3 3" xfId="53015" xr:uid="{00000000-0005-0000-0000-00001CCF0000}"/>
    <cellStyle name="Normal 70 3 4" xfId="53016" xr:uid="{00000000-0005-0000-0000-00001DCF0000}"/>
    <cellStyle name="Normal 70 4" xfId="53017" xr:uid="{00000000-0005-0000-0000-00001ECF0000}"/>
    <cellStyle name="Normal 70 4 2" xfId="53018" xr:uid="{00000000-0005-0000-0000-00001FCF0000}"/>
    <cellStyle name="Normal 70 4 2 2" xfId="53019" xr:uid="{00000000-0005-0000-0000-000020CF0000}"/>
    <cellStyle name="Normal 70 4 3" xfId="53020" xr:uid="{00000000-0005-0000-0000-000021CF0000}"/>
    <cellStyle name="Normal 70 4 4" xfId="53021" xr:uid="{00000000-0005-0000-0000-000022CF0000}"/>
    <cellStyle name="Normal 70 5" xfId="53022" xr:uid="{00000000-0005-0000-0000-000023CF0000}"/>
    <cellStyle name="Normal 70 5 2" xfId="53023" xr:uid="{00000000-0005-0000-0000-000024CF0000}"/>
    <cellStyle name="Normal 70 6" xfId="53024" xr:uid="{00000000-0005-0000-0000-000025CF0000}"/>
    <cellStyle name="Normal 70 7" xfId="53025" xr:uid="{00000000-0005-0000-0000-000026CF0000}"/>
    <cellStyle name="Normal 70 8" xfId="53026" xr:uid="{00000000-0005-0000-0000-000027CF0000}"/>
    <cellStyle name="Normal 71" xfId="53027" xr:uid="{00000000-0005-0000-0000-000028CF0000}"/>
    <cellStyle name="Normal 71 2" xfId="53028" xr:uid="{00000000-0005-0000-0000-000029CF0000}"/>
    <cellStyle name="Normal 71 2 2" xfId="53029" xr:uid="{00000000-0005-0000-0000-00002ACF0000}"/>
    <cellStyle name="Normal 71 2 2 2" xfId="53030" xr:uid="{00000000-0005-0000-0000-00002BCF0000}"/>
    <cellStyle name="Normal 71 2 2 2 2" xfId="53031" xr:uid="{00000000-0005-0000-0000-00002CCF0000}"/>
    <cellStyle name="Normal 71 2 2 3" xfId="53032" xr:uid="{00000000-0005-0000-0000-00002DCF0000}"/>
    <cellStyle name="Normal 71 2 2 4" xfId="53033" xr:uid="{00000000-0005-0000-0000-00002ECF0000}"/>
    <cellStyle name="Normal 71 2 3" xfId="53034" xr:uid="{00000000-0005-0000-0000-00002FCF0000}"/>
    <cellStyle name="Normal 71 2 3 2" xfId="53035" xr:uid="{00000000-0005-0000-0000-000030CF0000}"/>
    <cellStyle name="Normal 71 2 3 2 2" xfId="53036" xr:uid="{00000000-0005-0000-0000-000031CF0000}"/>
    <cellStyle name="Normal 71 2 3 3" xfId="53037" xr:uid="{00000000-0005-0000-0000-000032CF0000}"/>
    <cellStyle name="Normal 71 2 3 4" xfId="53038" xr:uid="{00000000-0005-0000-0000-000033CF0000}"/>
    <cellStyle name="Normal 71 2 4" xfId="53039" xr:uid="{00000000-0005-0000-0000-000034CF0000}"/>
    <cellStyle name="Normal 71 2 4 2" xfId="53040" xr:uid="{00000000-0005-0000-0000-000035CF0000}"/>
    <cellStyle name="Normal 71 2 5" xfId="53041" xr:uid="{00000000-0005-0000-0000-000036CF0000}"/>
    <cellStyle name="Normal 71 2 6" xfId="53042" xr:uid="{00000000-0005-0000-0000-000037CF0000}"/>
    <cellStyle name="Normal 71 3" xfId="53043" xr:uid="{00000000-0005-0000-0000-000038CF0000}"/>
    <cellStyle name="Normal 71 3 2" xfId="53044" xr:uid="{00000000-0005-0000-0000-000039CF0000}"/>
    <cellStyle name="Normal 71 3 2 2" xfId="53045" xr:uid="{00000000-0005-0000-0000-00003ACF0000}"/>
    <cellStyle name="Normal 71 3 3" xfId="53046" xr:uid="{00000000-0005-0000-0000-00003BCF0000}"/>
    <cellStyle name="Normal 71 3 4" xfId="53047" xr:uid="{00000000-0005-0000-0000-00003CCF0000}"/>
    <cellStyle name="Normal 71 4" xfId="53048" xr:uid="{00000000-0005-0000-0000-00003DCF0000}"/>
    <cellStyle name="Normal 71 4 2" xfId="53049" xr:uid="{00000000-0005-0000-0000-00003ECF0000}"/>
    <cellStyle name="Normal 71 4 2 2" xfId="53050" xr:uid="{00000000-0005-0000-0000-00003FCF0000}"/>
    <cellStyle name="Normal 71 4 3" xfId="53051" xr:uid="{00000000-0005-0000-0000-000040CF0000}"/>
    <cellStyle name="Normal 71 4 4" xfId="53052" xr:uid="{00000000-0005-0000-0000-000041CF0000}"/>
    <cellStyle name="Normal 71 5" xfId="53053" xr:uid="{00000000-0005-0000-0000-000042CF0000}"/>
    <cellStyle name="Normal 71 5 2" xfId="53054" xr:uid="{00000000-0005-0000-0000-000043CF0000}"/>
    <cellStyle name="Normal 71 6" xfId="53055" xr:uid="{00000000-0005-0000-0000-000044CF0000}"/>
    <cellStyle name="Normal 71 7" xfId="53056" xr:uid="{00000000-0005-0000-0000-000045CF0000}"/>
    <cellStyle name="Normal 71 8" xfId="53057" xr:uid="{00000000-0005-0000-0000-000046CF0000}"/>
    <cellStyle name="Normal 72" xfId="53058" xr:uid="{00000000-0005-0000-0000-000047CF0000}"/>
    <cellStyle name="Normal 72 2" xfId="53059" xr:uid="{00000000-0005-0000-0000-000048CF0000}"/>
    <cellStyle name="Normal 73" xfId="53060" xr:uid="{00000000-0005-0000-0000-000049CF0000}"/>
    <cellStyle name="Normal 73 2" xfId="53061" xr:uid="{00000000-0005-0000-0000-00004ACF0000}"/>
    <cellStyle name="Normal 74" xfId="53062" xr:uid="{00000000-0005-0000-0000-00004BCF0000}"/>
    <cellStyle name="Normal 74 2" xfId="53063" xr:uid="{00000000-0005-0000-0000-00004CCF0000}"/>
    <cellStyle name="Normal 75" xfId="53064" xr:uid="{00000000-0005-0000-0000-00004DCF0000}"/>
    <cellStyle name="Normal 75 2" xfId="53065" xr:uid="{00000000-0005-0000-0000-00004ECF0000}"/>
    <cellStyle name="Normal 75 2 2" xfId="53066" xr:uid="{00000000-0005-0000-0000-00004FCF0000}"/>
    <cellStyle name="Normal 75 2 2 2" xfId="53067" xr:uid="{00000000-0005-0000-0000-000050CF0000}"/>
    <cellStyle name="Normal 75 2 2 2 2" xfId="53068" xr:uid="{00000000-0005-0000-0000-000051CF0000}"/>
    <cellStyle name="Normal 75 2 2 3" xfId="53069" xr:uid="{00000000-0005-0000-0000-000052CF0000}"/>
    <cellStyle name="Normal 75 2 2 4" xfId="53070" xr:uid="{00000000-0005-0000-0000-000053CF0000}"/>
    <cellStyle name="Normal 75 2 3" xfId="53071" xr:uid="{00000000-0005-0000-0000-000054CF0000}"/>
    <cellStyle name="Normal 75 2 3 2" xfId="53072" xr:uid="{00000000-0005-0000-0000-000055CF0000}"/>
    <cellStyle name="Normal 75 2 3 2 2" xfId="53073" xr:uid="{00000000-0005-0000-0000-000056CF0000}"/>
    <cellStyle name="Normal 75 2 3 3" xfId="53074" xr:uid="{00000000-0005-0000-0000-000057CF0000}"/>
    <cellStyle name="Normal 75 2 3 4" xfId="53075" xr:uid="{00000000-0005-0000-0000-000058CF0000}"/>
    <cellStyle name="Normal 75 2 4" xfId="53076" xr:uid="{00000000-0005-0000-0000-000059CF0000}"/>
    <cellStyle name="Normal 75 2 4 2" xfId="53077" xr:uid="{00000000-0005-0000-0000-00005ACF0000}"/>
    <cellStyle name="Normal 75 2 5" xfId="53078" xr:uid="{00000000-0005-0000-0000-00005BCF0000}"/>
    <cellStyle name="Normal 75 2 6" xfId="53079" xr:uid="{00000000-0005-0000-0000-00005CCF0000}"/>
    <cellStyle name="Normal 75 3" xfId="53080" xr:uid="{00000000-0005-0000-0000-00005DCF0000}"/>
    <cellStyle name="Normal 75 3 2" xfId="53081" xr:uid="{00000000-0005-0000-0000-00005ECF0000}"/>
    <cellStyle name="Normal 75 3 2 2" xfId="53082" xr:uid="{00000000-0005-0000-0000-00005FCF0000}"/>
    <cellStyle name="Normal 75 3 3" xfId="53083" xr:uid="{00000000-0005-0000-0000-000060CF0000}"/>
    <cellStyle name="Normal 75 3 4" xfId="53084" xr:uid="{00000000-0005-0000-0000-000061CF0000}"/>
    <cellStyle name="Normal 75 4" xfId="53085" xr:uid="{00000000-0005-0000-0000-000062CF0000}"/>
    <cellStyle name="Normal 75 4 2" xfId="53086" xr:uid="{00000000-0005-0000-0000-000063CF0000}"/>
    <cellStyle name="Normal 75 4 2 2" xfId="53087" xr:uid="{00000000-0005-0000-0000-000064CF0000}"/>
    <cellStyle name="Normal 75 4 3" xfId="53088" xr:uid="{00000000-0005-0000-0000-000065CF0000}"/>
    <cellStyle name="Normal 75 4 4" xfId="53089" xr:uid="{00000000-0005-0000-0000-000066CF0000}"/>
    <cellStyle name="Normal 75 5" xfId="53090" xr:uid="{00000000-0005-0000-0000-000067CF0000}"/>
    <cellStyle name="Normal 75 5 2" xfId="53091" xr:uid="{00000000-0005-0000-0000-000068CF0000}"/>
    <cellStyle name="Normal 75 6" xfId="53092" xr:uid="{00000000-0005-0000-0000-000069CF0000}"/>
    <cellStyle name="Normal 75 7" xfId="53093" xr:uid="{00000000-0005-0000-0000-00006ACF0000}"/>
    <cellStyle name="Normal 75 8" xfId="53094" xr:uid="{00000000-0005-0000-0000-00006BCF0000}"/>
    <cellStyle name="Normal 76" xfId="53095" xr:uid="{00000000-0005-0000-0000-00006CCF0000}"/>
    <cellStyle name="Normal 76 2" xfId="53096" xr:uid="{00000000-0005-0000-0000-00006DCF0000}"/>
    <cellStyle name="Normal 76 2 2" xfId="53097" xr:uid="{00000000-0005-0000-0000-00006ECF0000}"/>
    <cellStyle name="Normal 76 2 2 2" xfId="53098" xr:uid="{00000000-0005-0000-0000-00006FCF0000}"/>
    <cellStyle name="Normal 76 2 2 2 2" xfId="53099" xr:uid="{00000000-0005-0000-0000-000070CF0000}"/>
    <cellStyle name="Normal 76 2 2 3" xfId="53100" xr:uid="{00000000-0005-0000-0000-000071CF0000}"/>
    <cellStyle name="Normal 76 2 2 4" xfId="53101" xr:uid="{00000000-0005-0000-0000-000072CF0000}"/>
    <cellStyle name="Normal 76 2 3" xfId="53102" xr:uid="{00000000-0005-0000-0000-000073CF0000}"/>
    <cellStyle name="Normal 76 2 3 2" xfId="53103" xr:uid="{00000000-0005-0000-0000-000074CF0000}"/>
    <cellStyle name="Normal 76 2 3 2 2" xfId="53104" xr:uid="{00000000-0005-0000-0000-000075CF0000}"/>
    <cellStyle name="Normal 76 2 3 3" xfId="53105" xr:uid="{00000000-0005-0000-0000-000076CF0000}"/>
    <cellStyle name="Normal 76 2 3 4" xfId="53106" xr:uid="{00000000-0005-0000-0000-000077CF0000}"/>
    <cellStyle name="Normal 76 2 4" xfId="53107" xr:uid="{00000000-0005-0000-0000-000078CF0000}"/>
    <cellStyle name="Normal 76 2 4 2" xfId="53108" xr:uid="{00000000-0005-0000-0000-000079CF0000}"/>
    <cellStyle name="Normal 76 2 5" xfId="53109" xr:uid="{00000000-0005-0000-0000-00007ACF0000}"/>
    <cellStyle name="Normal 76 2 6" xfId="53110" xr:uid="{00000000-0005-0000-0000-00007BCF0000}"/>
    <cellStyle name="Normal 76 3" xfId="53111" xr:uid="{00000000-0005-0000-0000-00007CCF0000}"/>
    <cellStyle name="Normal 76 3 2" xfId="53112" xr:uid="{00000000-0005-0000-0000-00007DCF0000}"/>
    <cellStyle name="Normal 76 3 2 2" xfId="53113" xr:uid="{00000000-0005-0000-0000-00007ECF0000}"/>
    <cellStyle name="Normal 76 3 3" xfId="53114" xr:uid="{00000000-0005-0000-0000-00007FCF0000}"/>
    <cellStyle name="Normal 76 3 4" xfId="53115" xr:uid="{00000000-0005-0000-0000-000080CF0000}"/>
    <cellStyle name="Normal 76 4" xfId="53116" xr:uid="{00000000-0005-0000-0000-000081CF0000}"/>
    <cellStyle name="Normal 76 4 2" xfId="53117" xr:uid="{00000000-0005-0000-0000-000082CF0000}"/>
    <cellStyle name="Normal 76 4 2 2" xfId="53118" xr:uid="{00000000-0005-0000-0000-000083CF0000}"/>
    <cellStyle name="Normal 76 4 3" xfId="53119" xr:uid="{00000000-0005-0000-0000-000084CF0000}"/>
    <cellStyle name="Normal 76 4 4" xfId="53120" xr:uid="{00000000-0005-0000-0000-000085CF0000}"/>
    <cellStyle name="Normal 76 5" xfId="53121" xr:uid="{00000000-0005-0000-0000-000086CF0000}"/>
    <cellStyle name="Normal 76 5 2" xfId="53122" xr:uid="{00000000-0005-0000-0000-000087CF0000}"/>
    <cellStyle name="Normal 76 6" xfId="53123" xr:uid="{00000000-0005-0000-0000-000088CF0000}"/>
    <cellStyle name="Normal 76 7" xfId="53124" xr:uid="{00000000-0005-0000-0000-000089CF0000}"/>
    <cellStyle name="Normal 76 8" xfId="53125" xr:uid="{00000000-0005-0000-0000-00008ACF0000}"/>
    <cellStyle name="Normal 77" xfId="53126" xr:uid="{00000000-0005-0000-0000-00008BCF0000}"/>
    <cellStyle name="Normal 77 2" xfId="53127" xr:uid="{00000000-0005-0000-0000-00008CCF0000}"/>
    <cellStyle name="Normal 78" xfId="53128" xr:uid="{00000000-0005-0000-0000-00008DCF0000}"/>
    <cellStyle name="Normal 78 2" xfId="53129" xr:uid="{00000000-0005-0000-0000-00008ECF0000}"/>
    <cellStyle name="Normal 78 3" xfId="53130" xr:uid="{00000000-0005-0000-0000-00008FCF0000}"/>
    <cellStyle name="Normal 79" xfId="53131" xr:uid="{00000000-0005-0000-0000-000090CF0000}"/>
    <cellStyle name="Normal 79 2" xfId="53132" xr:uid="{00000000-0005-0000-0000-000091CF0000}"/>
    <cellStyle name="Normal 79 3" xfId="53133" xr:uid="{00000000-0005-0000-0000-000092CF0000}"/>
    <cellStyle name="Normal 8" xfId="53134" xr:uid="{00000000-0005-0000-0000-000093CF0000}"/>
    <cellStyle name="Normal 8 10" xfId="53135" xr:uid="{00000000-0005-0000-0000-000094CF0000}"/>
    <cellStyle name="Normal 8 10 2" xfId="53136" xr:uid="{00000000-0005-0000-0000-000095CF0000}"/>
    <cellStyle name="Normal 8 10 2 2" xfId="53137" xr:uid="{00000000-0005-0000-0000-000096CF0000}"/>
    <cellStyle name="Normal 8 10 2 2 2" xfId="53138" xr:uid="{00000000-0005-0000-0000-000097CF0000}"/>
    <cellStyle name="Normal 8 10 2 2 2 2" xfId="53139" xr:uid="{00000000-0005-0000-0000-000098CF0000}"/>
    <cellStyle name="Normal 8 10 2 2 3" xfId="53140" xr:uid="{00000000-0005-0000-0000-000099CF0000}"/>
    <cellStyle name="Normal 8 10 2 2 4" xfId="53141" xr:uid="{00000000-0005-0000-0000-00009ACF0000}"/>
    <cellStyle name="Normal 8 10 2 3" xfId="53142" xr:uid="{00000000-0005-0000-0000-00009BCF0000}"/>
    <cellStyle name="Normal 8 10 2 3 2" xfId="53143" xr:uid="{00000000-0005-0000-0000-00009CCF0000}"/>
    <cellStyle name="Normal 8 10 2 3 2 2" xfId="53144" xr:uid="{00000000-0005-0000-0000-00009DCF0000}"/>
    <cellStyle name="Normal 8 10 2 3 3" xfId="53145" xr:uid="{00000000-0005-0000-0000-00009ECF0000}"/>
    <cellStyle name="Normal 8 10 2 3 4" xfId="53146" xr:uid="{00000000-0005-0000-0000-00009FCF0000}"/>
    <cellStyle name="Normal 8 10 2 4" xfId="53147" xr:uid="{00000000-0005-0000-0000-0000A0CF0000}"/>
    <cellStyle name="Normal 8 10 2 4 2" xfId="53148" xr:uid="{00000000-0005-0000-0000-0000A1CF0000}"/>
    <cellStyle name="Normal 8 10 2 5" xfId="53149" xr:uid="{00000000-0005-0000-0000-0000A2CF0000}"/>
    <cellStyle name="Normal 8 10 2 6" xfId="53150" xr:uid="{00000000-0005-0000-0000-0000A3CF0000}"/>
    <cellStyle name="Normal 8 10 3" xfId="53151" xr:uid="{00000000-0005-0000-0000-0000A4CF0000}"/>
    <cellStyle name="Normal 8 10 3 2" xfId="53152" xr:uid="{00000000-0005-0000-0000-0000A5CF0000}"/>
    <cellStyle name="Normal 8 10 3 2 2" xfId="53153" xr:uid="{00000000-0005-0000-0000-0000A6CF0000}"/>
    <cellStyle name="Normal 8 10 3 3" xfId="53154" xr:uid="{00000000-0005-0000-0000-0000A7CF0000}"/>
    <cellStyle name="Normal 8 10 3 4" xfId="53155" xr:uid="{00000000-0005-0000-0000-0000A8CF0000}"/>
    <cellStyle name="Normal 8 10 4" xfId="53156" xr:uid="{00000000-0005-0000-0000-0000A9CF0000}"/>
    <cellStyle name="Normal 8 10 4 2" xfId="53157" xr:uid="{00000000-0005-0000-0000-0000AACF0000}"/>
    <cellStyle name="Normal 8 10 4 2 2" xfId="53158" xr:uid="{00000000-0005-0000-0000-0000ABCF0000}"/>
    <cellStyle name="Normal 8 10 4 3" xfId="53159" xr:uid="{00000000-0005-0000-0000-0000ACCF0000}"/>
    <cellStyle name="Normal 8 10 4 4" xfId="53160" xr:uid="{00000000-0005-0000-0000-0000ADCF0000}"/>
    <cellStyle name="Normal 8 10 5" xfId="53161" xr:uid="{00000000-0005-0000-0000-0000AECF0000}"/>
    <cellStyle name="Normal 8 10 5 2" xfId="53162" xr:uid="{00000000-0005-0000-0000-0000AFCF0000}"/>
    <cellStyle name="Normal 8 10 6" xfId="53163" xr:uid="{00000000-0005-0000-0000-0000B0CF0000}"/>
    <cellStyle name="Normal 8 10 7" xfId="53164" xr:uid="{00000000-0005-0000-0000-0000B1CF0000}"/>
    <cellStyle name="Normal 8 11" xfId="53165" xr:uid="{00000000-0005-0000-0000-0000B2CF0000}"/>
    <cellStyle name="Normal 8 11 2" xfId="53166" xr:uid="{00000000-0005-0000-0000-0000B3CF0000}"/>
    <cellStyle name="Normal 8 11 2 2" xfId="53167" xr:uid="{00000000-0005-0000-0000-0000B4CF0000}"/>
    <cellStyle name="Normal 8 11 2 2 2" xfId="53168" xr:uid="{00000000-0005-0000-0000-0000B5CF0000}"/>
    <cellStyle name="Normal 8 11 2 2 2 2" xfId="53169" xr:uid="{00000000-0005-0000-0000-0000B6CF0000}"/>
    <cellStyle name="Normal 8 11 2 2 3" xfId="53170" xr:uid="{00000000-0005-0000-0000-0000B7CF0000}"/>
    <cellStyle name="Normal 8 11 2 2 4" xfId="53171" xr:uid="{00000000-0005-0000-0000-0000B8CF0000}"/>
    <cellStyle name="Normal 8 11 2 3" xfId="53172" xr:uid="{00000000-0005-0000-0000-0000B9CF0000}"/>
    <cellStyle name="Normal 8 11 2 3 2" xfId="53173" xr:uid="{00000000-0005-0000-0000-0000BACF0000}"/>
    <cellStyle name="Normal 8 11 2 3 2 2" xfId="53174" xr:uid="{00000000-0005-0000-0000-0000BBCF0000}"/>
    <cellStyle name="Normal 8 11 2 3 3" xfId="53175" xr:uid="{00000000-0005-0000-0000-0000BCCF0000}"/>
    <cellStyle name="Normal 8 11 2 3 4" xfId="53176" xr:uid="{00000000-0005-0000-0000-0000BDCF0000}"/>
    <cellStyle name="Normal 8 11 2 4" xfId="53177" xr:uid="{00000000-0005-0000-0000-0000BECF0000}"/>
    <cellStyle name="Normal 8 11 2 4 2" xfId="53178" xr:uid="{00000000-0005-0000-0000-0000BFCF0000}"/>
    <cellStyle name="Normal 8 11 2 5" xfId="53179" xr:uid="{00000000-0005-0000-0000-0000C0CF0000}"/>
    <cellStyle name="Normal 8 11 2 6" xfId="53180" xr:uid="{00000000-0005-0000-0000-0000C1CF0000}"/>
    <cellStyle name="Normal 8 11 3" xfId="53181" xr:uid="{00000000-0005-0000-0000-0000C2CF0000}"/>
    <cellStyle name="Normal 8 11 3 2" xfId="53182" xr:uid="{00000000-0005-0000-0000-0000C3CF0000}"/>
    <cellStyle name="Normal 8 11 3 2 2" xfId="53183" xr:uid="{00000000-0005-0000-0000-0000C4CF0000}"/>
    <cellStyle name="Normal 8 11 3 3" xfId="53184" xr:uid="{00000000-0005-0000-0000-0000C5CF0000}"/>
    <cellStyle name="Normal 8 11 3 4" xfId="53185" xr:uid="{00000000-0005-0000-0000-0000C6CF0000}"/>
    <cellStyle name="Normal 8 11 4" xfId="53186" xr:uid="{00000000-0005-0000-0000-0000C7CF0000}"/>
    <cellStyle name="Normal 8 11 4 2" xfId="53187" xr:uid="{00000000-0005-0000-0000-0000C8CF0000}"/>
    <cellStyle name="Normal 8 11 4 2 2" xfId="53188" xr:uid="{00000000-0005-0000-0000-0000C9CF0000}"/>
    <cellStyle name="Normal 8 11 4 3" xfId="53189" xr:uid="{00000000-0005-0000-0000-0000CACF0000}"/>
    <cellStyle name="Normal 8 11 4 4" xfId="53190" xr:uid="{00000000-0005-0000-0000-0000CBCF0000}"/>
    <cellStyle name="Normal 8 11 5" xfId="53191" xr:uid="{00000000-0005-0000-0000-0000CCCF0000}"/>
    <cellStyle name="Normal 8 11 5 2" xfId="53192" xr:uid="{00000000-0005-0000-0000-0000CDCF0000}"/>
    <cellStyle name="Normal 8 11 6" xfId="53193" xr:uid="{00000000-0005-0000-0000-0000CECF0000}"/>
    <cellStyle name="Normal 8 11 7" xfId="53194" xr:uid="{00000000-0005-0000-0000-0000CFCF0000}"/>
    <cellStyle name="Normal 8 12" xfId="53195" xr:uid="{00000000-0005-0000-0000-0000D0CF0000}"/>
    <cellStyle name="Normal 8 12 2" xfId="53196" xr:uid="{00000000-0005-0000-0000-0000D1CF0000}"/>
    <cellStyle name="Normal 8 12 2 2" xfId="53197" xr:uid="{00000000-0005-0000-0000-0000D2CF0000}"/>
    <cellStyle name="Normal 8 12 2 2 2" xfId="53198" xr:uid="{00000000-0005-0000-0000-0000D3CF0000}"/>
    <cellStyle name="Normal 8 12 2 2 2 2" xfId="53199" xr:uid="{00000000-0005-0000-0000-0000D4CF0000}"/>
    <cellStyle name="Normal 8 12 2 2 3" xfId="53200" xr:uid="{00000000-0005-0000-0000-0000D5CF0000}"/>
    <cellStyle name="Normal 8 12 2 2 4" xfId="53201" xr:uid="{00000000-0005-0000-0000-0000D6CF0000}"/>
    <cellStyle name="Normal 8 12 2 3" xfId="53202" xr:uid="{00000000-0005-0000-0000-0000D7CF0000}"/>
    <cellStyle name="Normal 8 12 2 3 2" xfId="53203" xr:uid="{00000000-0005-0000-0000-0000D8CF0000}"/>
    <cellStyle name="Normal 8 12 2 3 2 2" xfId="53204" xr:uid="{00000000-0005-0000-0000-0000D9CF0000}"/>
    <cellStyle name="Normal 8 12 2 3 3" xfId="53205" xr:uid="{00000000-0005-0000-0000-0000DACF0000}"/>
    <cellStyle name="Normal 8 12 2 3 4" xfId="53206" xr:uid="{00000000-0005-0000-0000-0000DBCF0000}"/>
    <cellStyle name="Normal 8 12 2 4" xfId="53207" xr:uid="{00000000-0005-0000-0000-0000DCCF0000}"/>
    <cellStyle name="Normal 8 12 2 4 2" xfId="53208" xr:uid="{00000000-0005-0000-0000-0000DDCF0000}"/>
    <cellStyle name="Normal 8 12 2 5" xfId="53209" xr:uid="{00000000-0005-0000-0000-0000DECF0000}"/>
    <cellStyle name="Normal 8 12 2 6" xfId="53210" xr:uid="{00000000-0005-0000-0000-0000DFCF0000}"/>
    <cellStyle name="Normal 8 12 3" xfId="53211" xr:uid="{00000000-0005-0000-0000-0000E0CF0000}"/>
    <cellStyle name="Normal 8 12 3 2" xfId="53212" xr:uid="{00000000-0005-0000-0000-0000E1CF0000}"/>
    <cellStyle name="Normal 8 12 3 2 2" xfId="53213" xr:uid="{00000000-0005-0000-0000-0000E2CF0000}"/>
    <cellStyle name="Normal 8 12 3 3" xfId="53214" xr:uid="{00000000-0005-0000-0000-0000E3CF0000}"/>
    <cellStyle name="Normal 8 12 3 4" xfId="53215" xr:uid="{00000000-0005-0000-0000-0000E4CF0000}"/>
    <cellStyle name="Normal 8 12 4" xfId="53216" xr:uid="{00000000-0005-0000-0000-0000E5CF0000}"/>
    <cellStyle name="Normal 8 12 4 2" xfId="53217" xr:uid="{00000000-0005-0000-0000-0000E6CF0000}"/>
    <cellStyle name="Normal 8 12 4 2 2" xfId="53218" xr:uid="{00000000-0005-0000-0000-0000E7CF0000}"/>
    <cellStyle name="Normal 8 12 4 3" xfId="53219" xr:uid="{00000000-0005-0000-0000-0000E8CF0000}"/>
    <cellStyle name="Normal 8 12 4 4" xfId="53220" xr:uid="{00000000-0005-0000-0000-0000E9CF0000}"/>
    <cellStyle name="Normal 8 12 5" xfId="53221" xr:uid="{00000000-0005-0000-0000-0000EACF0000}"/>
    <cellStyle name="Normal 8 12 5 2" xfId="53222" xr:uid="{00000000-0005-0000-0000-0000EBCF0000}"/>
    <cellStyle name="Normal 8 12 6" xfId="53223" xr:uid="{00000000-0005-0000-0000-0000ECCF0000}"/>
    <cellStyle name="Normal 8 12 7" xfId="53224" xr:uid="{00000000-0005-0000-0000-0000EDCF0000}"/>
    <cellStyle name="Normal 8 13" xfId="53225" xr:uid="{00000000-0005-0000-0000-0000EECF0000}"/>
    <cellStyle name="Normal 8 13 2" xfId="53226" xr:uid="{00000000-0005-0000-0000-0000EFCF0000}"/>
    <cellStyle name="Normal 8 13 2 2" xfId="53227" xr:uid="{00000000-0005-0000-0000-0000F0CF0000}"/>
    <cellStyle name="Normal 8 13 2 2 2" xfId="53228" xr:uid="{00000000-0005-0000-0000-0000F1CF0000}"/>
    <cellStyle name="Normal 8 13 2 2 2 2" xfId="53229" xr:uid="{00000000-0005-0000-0000-0000F2CF0000}"/>
    <cellStyle name="Normal 8 13 2 2 3" xfId="53230" xr:uid="{00000000-0005-0000-0000-0000F3CF0000}"/>
    <cellStyle name="Normal 8 13 2 2 4" xfId="53231" xr:uid="{00000000-0005-0000-0000-0000F4CF0000}"/>
    <cellStyle name="Normal 8 13 2 3" xfId="53232" xr:uid="{00000000-0005-0000-0000-0000F5CF0000}"/>
    <cellStyle name="Normal 8 13 2 3 2" xfId="53233" xr:uid="{00000000-0005-0000-0000-0000F6CF0000}"/>
    <cellStyle name="Normal 8 13 2 3 2 2" xfId="53234" xr:uid="{00000000-0005-0000-0000-0000F7CF0000}"/>
    <cellStyle name="Normal 8 13 2 3 3" xfId="53235" xr:uid="{00000000-0005-0000-0000-0000F8CF0000}"/>
    <cellStyle name="Normal 8 13 2 3 4" xfId="53236" xr:uid="{00000000-0005-0000-0000-0000F9CF0000}"/>
    <cellStyle name="Normal 8 13 2 4" xfId="53237" xr:uid="{00000000-0005-0000-0000-0000FACF0000}"/>
    <cellStyle name="Normal 8 13 2 4 2" xfId="53238" xr:uid="{00000000-0005-0000-0000-0000FBCF0000}"/>
    <cellStyle name="Normal 8 13 2 5" xfId="53239" xr:uid="{00000000-0005-0000-0000-0000FCCF0000}"/>
    <cellStyle name="Normal 8 13 2 6" xfId="53240" xr:uid="{00000000-0005-0000-0000-0000FDCF0000}"/>
    <cellStyle name="Normal 8 13 3" xfId="53241" xr:uid="{00000000-0005-0000-0000-0000FECF0000}"/>
    <cellStyle name="Normal 8 13 3 2" xfId="53242" xr:uid="{00000000-0005-0000-0000-0000FFCF0000}"/>
    <cellStyle name="Normal 8 13 3 2 2" xfId="53243" xr:uid="{00000000-0005-0000-0000-000000D00000}"/>
    <cellStyle name="Normal 8 13 3 3" xfId="53244" xr:uid="{00000000-0005-0000-0000-000001D00000}"/>
    <cellStyle name="Normal 8 13 3 4" xfId="53245" xr:uid="{00000000-0005-0000-0000-000002D00000}"/>
    <cellStyle name="Normal 8 13 4" xfId="53246" xr:uid="{00000000-0005-0000-0000-000003D00000}"/>
    <cellStyle name="Normal 8 13 4 2" xfId="53247" xr:uid="{00000000-0005-0000-0000-000004D00000}"/>
    <cellStyle name="Normal 8 13 4 2 2" xfId="53248" xr:uid="{00000000-0005-0000-0000-000005D00000}"/>
    <cellStyle name="Normal 8 13 4 3" xfId="53249" xr:uid="{00000000-0005-0000-0000-000006D00000}"/>
    <cellStyle name="Normal 8 13 4 4" xfId="53250" xr:uid="{00000000-0005-0000-0000-000007D00000}"/>
    <cellStyle name="Normal 8 13 5" xfId="53251" xr:uid="{00000000-0005-0000-0000-000008D00000}"/>
    <cellStyle name="Normal 8 13 5 2" xfId="53252" xr:uid="{00000000-0005-0000-0000-000009D00000}"/>
    <cellStyle name="Normal 8 13 6" xfId="53253" xr:uid="{00000000-0005-0000-0000-00000AD00000}"/>
    <cellStyle name="Normal 8 13 7" xfId="53254" xr:uid="{00000000-0005-0000-0000-00000BD00000}"/>
    <cellStyle name="Normal 8 14" xfId="53255" xr:uid="{00000000-0005-0000-0000-00000CD00000}"/>
    <cellStyle name="Normal 8 14 2" xfId="53256" xr:uid="{00000000-0005-0000-0000-00000DD00000}"/>
    <cellStyle name="Normal 8 14 2 2" xfId="53257" xr:uid="{00000000-0005-0000-0000-00000ED00000}"/>
    <cellStyle name="Normal 8 14 2 2 2" xfId="53258" xr:uid="{00000000-0005-0000-0000-00000FD00000}"/>
    <cellStyle name="Normal 8 14 2 2 2 2" xfId="53259" xr:uid="{00000000-0005-0000-0000-000010D00000}"/>
    <cellStyle name="Normal 8 14 2 2 3" xfId="53260" xr:uid="{00000000-0005-0000-0000-000011D00000}"/>
    <cellStyle name="Normal 8 14 2 2 4" xfId="53261" xr:uid="{00000000-0005-0000-0000-000012D00000}"/>
    <cellStyle name="Normal 8 14 2 3" xfId="53262" xr:uid="{00000000-0005-0000-0000-000013D00000}"/>
    <cellStyle name="Normal 8 14 2 3 2" xfId="53263" xr:uid="{00000000-0005-0000-0000-000014D00000}"/>
    <cellStyle name="Normal 8 14 2 3 2 2" xfId="53264" xr:uid="{00000000-0005-0000-0000-000015D00000}"/>
    <cellStyle name="Normal 8 14 2 3 3" xfId="53265" xr:uid="{00000000-0005-0000-0000-000016D00000}"/>
    <cellStyle name="Normal 8 14 2 3 4" xfId="53266" xr:uid="{00000000-0005-0000-0000-000017D00000}"/>
    <cellStyle name="Normal 8 14 2 4" xfId="53267" xr:uid="{00000000-0005-0000-0000-000018D00000}"/>
    <cellStyle name="Normal 8 14 2 4 2" xfId="53268" xr:uid="{00000000-0005-0000-0000-000019D00000}"/>
    <cellStyle name="Normal 8 14 2 5" xfId="53269" xr:uid="{00000000-0005-0000-0000-00001AD00000}"/>
    <cellStyle name="Normal 8 14 2 6" xfId="53270" xr:uid="{00000000-0005-0000-0000-00001BD00000}"/>
    <cellStyle name="Normal 8 14 3" xfId="53271" xr:uid="{00000000-0005-0000-0000-00001CD00000}"/>
    <cellStyle name="Normal 8 14 3 2" xfId="53272" xr:uid="{00000000-0005-0000-0000-00001DD00000}"/>
    <cellStyle name="Normal 8 14 3 2 2" xfId="53273" xr:uid="{00000000-0005-0000-0000-00001ED00000}"/>
    <cellStyle name="Normal 8 14 3 3" xfId="53274" xr:uid="{00000000-0005-0000-0000-00001FD00000}"/>
    <cellStyle name="Normal 8 14 3 4" xfId="53275" xr:uid="{00000000-0005-0000-0000-000020D00000}"/>
    <cellStyle name="Normal 8 14 4" xfId="53276" xr:uid="{00000000-0005-0000-0000-000021D00000}"/>
    <cellStyle name="Normal 8 14 4 2" xfId="53277" xr:uid="{00000000-0005-0000-0000-000022D00000}"/>
    <cellStyle name="Normal 8 14 4 2 2" xfId="53278" xr:uid="{00000000-0005-0000-0000-000023D00000}"/>
    <cellStyle name="Normal 8 14 4 3" xfId="53279" xr:uid="{00000000-0005-0000-0000-000024D00000}"/>
    <cellStyle name="Normal 8 14 4 4" xfId="53280" xr:uid="{00000000-0005-0000-0000-000025D00000}"/>
    <cellStyle name="Normal 8 14 5" xfId="53281" xr:uid="{00000000-0005-0000-0000-000026D00000}"/>
    <cellStyle name="Normal 8 14 5 2" xfId="53282" xr:uid="{00000000-0005-0000-0000-000027D00000}"/>
    <cellStyle name="Normal 8 14 6" xfId="53283" xr:uid="{00000000-0005-0000-0000-000028D00000}"/>
    <cellStyle name="Normal 8 14 7" xfId="53284" xr:uid="{00000000-0005-0000-0000-000029D00000}"/>
    <cellStyle name="Normal 8 15" xfId="53285" xr:uid="{00000000-0005-0000-0000-00002AD00000}"/>
    <cellStyle name="Normal 8 15 2" xfId="53286" xr:uid="{00000000-0005-0000-0000-00002BD00000}"/>
    <cellStyle name="Normal 8 15 2 2" xfId="53287" xr:uid="{00000000-0005-0000-0000-00002CD00000}"/>
    <cellStyle name="Normal 8 15 2 2 2" xfId="53288" xr:uid="{00000000-0005-0000-0000-00002DD00000}"/>
    <cellStyle name="Normal 8 15 2 2 2 2" xfId="53289" xr:uid="{00000000-0005-0000-0000-00002ED00000}"/>
    <cellStyle name="Normal 8 15 2 2 3" xfId="53290" xr:uid="{00000000-0005-0000-0000-00002FD00000}"/>
    <cellStyle name="Normal 8 15 2 2 4" xfId="53291" xr:uid="{00000000-0005-0000-0000-000030D00000}"/>
    <cellStyle name="Normal 8 15 2 3" xfId="53292" xr:uid="{00000000-0005-0000-0000-000031D00000}"/>
    <cellStyle name="Normal 8 15 2 3 2" xfId="53293" xr:uid="{00000000-0005-0000-0000-000032D00000}"/>
    <cellStyle name="Normal 8 15 2 3 2 2" xfId="53294" xr:uid="{00000000-0005-0000-0000-000033D00000}"/>
    <cellStyle name="Normal 8 15 2 3 3" xfId="53295" xr:uid="{00000000-0005-0000-0000-000034D00000}"/>
    <cellStyle name="Normal 8 15 2 3 4" xfId="53296" xr:uid="{00000000-0005-0000-0000-000035D00000}"/>
    <cellStyle name="Normal 8 15 2 4" xfId="53297" xr:uid="{00000000-0005-0000-0000-000036D00000}"/>
    <cellStyle name="Normal 8 15 2 4 2" xfId="53298" xr:uid="{00000000-0005-0000-0000-000037D00000}"/>
    <cellStyle name="Normal 8 15 2 5" xfId="53299" xr:uid="{00000000-0005-0000-0000-000038D00000}"/>
    <cellStyle name="Normal 8 15 2 6" xfId="53300" xr:uid="{00000000-0005-0000-0000-000039D00000}"/>
    <cellStyle name="Normal 8 15 3" xfId="53301" xr:uid="{00000000-0005-0000-0000-00003AD00000}"/>
    <cellStyle name="Normal 8 15 3 2" xfId="53302" xr:uid="{00000000-0005-0000-0000-00003BD00000}"/>
    <cellStyle name="Normal 8 15 3 2 2" xfId="53303" xr:uid="{00000000-0005-0000-0000-00003CD00000}"/>
    <cellStyle name="Normal 8 15 3 3" xfId="53304" xr:uid="{00000000-0005-0000-0000-00003DD00000}"/>
    <cellStyle name="Normal 8 15 3 4" xfId="53305" xr:uid="{00000000-0005-0000-0000-00003ED00000}"/>
    <cellStyle name="Normal 8 15 4" xfId="53306" xr:uid="{00000000-0005-0000-0000-00003FD00000}"/>
    <cellStyle name="Normal 8 15 4 2" xfId="53307" xr:uid="{00000000-0005-0000-0000-000040D00000}"/>
    <cellStyle name="Normal 8 15 4 2 2" xfId="53308" xr:uid="{00000000-0005-0000-0000-000041D00000}"/>
    <cellStyle name="Normal 8 15 4 3" xfId="53309" xr:uid="{00000000-0005-0000-0000-000042D00000}"/>
    <cellStyle name="Normal 8 15 4 4" xfId="53310" xr:uid="{00000000-0005-0000-0000-000043D00000}"/>
    <cellStyle name="Normal 8 15 5" xfId="53311" xr:uid="{00000000-0005-0000-0000-000044D00000}"/>
    <cellStyle name="Normal 8 15 5 2" xfId="53312" xr:uid="{00000000-0005-0000-0000-000045D00000}"/>
    <cellStyle name="Normal 8 15 6" xfId="53313" xr:uid="{00000000-0005-0000-0000-000046D00000}"/>
    <cellStyle name="Normal 8 15 7" xfId="53314" xr:uid="{00000000-0005-0000-0000-000047D00000}"/>
    <cellStyle name="Normal 8 16" xfId="53315" xr:uid="{00000000-0005-0000-0000-000048D00000}"/>
    <cellStyle name="Normal 8 16 2" xfId="53316" xr:uid="{00000000-0005-0000-0000-000049D00000}"/>
    <cellStyle name="Normal 8 16 2 2" xfId="53317" xr:uid="{00000000-0005-0000-0000-00004AD00000}"/>
    <cellStyle name="Normal 8 16 2 2 2" xfId="53318" xr:uid="{00000000-0005-0000-0000-00004BD00000}"/>
    <cellStyle name="Normal 8 16 2 2 2 2" xfId="53319" xr:uid="{00000000-0005-0000-0000-00004CD00000}"/>
    <cellStyle name="Normal 8 16 2 2 3" xfId="53320" xr:uid="{00000000-0005-0000-0000-00004DD00000}"/>
    <cellStyle name="Normal 8 16 2 2 4" xfId="53321" xr:uid="{00000000-0005-0000-0000-00004ED00000}"/>
    <cellStyle name="Normal 8 16 2 3" xfId="53322" xr:uid="{00000000-0005-0000-0000-00004FD00000}"/>
    <cellStyle name="Normal 8 16 2 3 2" xfId="53323" xr:uid="{00000000-0005-0000-0000-000050D00000}"/>
    <cellStyle name="Normal 8 16 2 3 2 2" xfId="53324" xr:uid="{00000000-0005-0000-0000-000051D00000}"/>
    <cellStyle name="Normal 8 16 2 3 3" xfId="53325" xr:uid="{00000000-0005-0000-0000-000052D00000}"/>
    <cellStyle name="Normal 8 16 2 3 4" xfId="53326" xr:uid="{00000000-0005-0000-0000-000053D00000}"/>
    <cellStyle name="Normal 8 16 2 4" xfId="53327" xr:uid="{00000000-0005-0000-0000-000054D00000}"/>
    <cellStyle name="Normal 8 16 2 4 2" xfId="53328" xr:uid="{00000000-0005-0000-0000-000055D00000}"/>
    <cellStyle name="Normal 8 16 2 5" xfId="53329" xr:uid="{00000000-0005-0000-0000-000056D00000}"/>
    <cellStyle name="Normal 8 16 2 6" xfId="53330" xr:uid="{00000000-0005-0000-0000-000057D00000}"/>
    <cellStyle name="Normal 8 16 3" xfId="53331" xr:uid="{00000000-0005-0000-0000-000058D00000}"/>
    <cellStyle name="Normal 8 16 3 2" xfId="53332" xr:uid="{00000000-0005-0000-0000-000059D00000}"/>
    <cellStyle name="Normal 8 16 3 2 2" xfId="53333" xr:uid="{00000000-0005-0000-0000-00005AD00000}"/>
    <cellStyle name="Normal 8 16 3 3" xfId="53334" xr:uid="{00000000-0005-0000-0000-00005BD00000}"/>
    <cellStyle name="Normal 8 16 3 4" xfId="53335" xr:uid="{00000000-0005-0000-0000-00005CD00000}"/>
    <cellStyle name="Normal 8 16 4" xfId="53336" xr:uid="{00000000-0005-0000-0000-00005DD00000}"/>
    <cellStyle name="Normal 8 16 4 2" xfId="53337" xr:uid="{00000000-0005-0000-0000-00005ED00000}"/>
    <cellStyle name="Normal 8 16 4 2 2" xfId="53338" xr:uid="{00000000-0005-0000-0000-00005FD00000}"/>
    <cellStyle name="Normal 8 16 4 3" xfId="53339" xr:uid="{00000000-0005-0000-0000-000060D00000}"/>
    <cellStyle name="Normal 8 16 4 4" xfId="53340" xr:uid="{00000000-0005-0000-0000-000061D00000}"/>
    <cellStyle name="Normal 8 16 5" xfId="53341" xr:uid="{00000000-0005-0000-0000-000062D00000}"/>
    <cellStyle name="Normal 8 16 5 2" xfId="53342" xr:uid="{00000000-0005-0000-0000-000063D00000}"/>
    <cellStyle name="Normal 8 16 6" xfId="53343" xr:uid="{00000000-0005-0000-0000-000064D00000}"/>
    <cellStyle name="Normal 8 16 7" xfId="53344" xr:uid="{00000000-0005-0000-0000-000065D00000}"/>
    <cellStyle name="Normal 8 17" xfId="53345" xr:uid="{00000000-0005-0000-0000-000066D00000}"/>
    <cellStyle name="Normal 8 18" xfId="53346" xr:uid="{00000000-0005-0000-0000-000067D00000}"/>
    <cellStyle name="Normal 8 19" xfId="53347" xr:uid="{00000000-0005-0000-0000-000068D00000}"/>
    <cellStyle name="Normal 8 2" xfId="53348" xr:uid="{00000000-0005-0000-0000-000069D00000}"/>
    <cellStyle name="Normal 8 2 10" xfId="53349" xr:uid="{00000000-0005-0000-0000-00006AD00000}"/>
    <cellStyle name="Normal 8 2 2" xfId="53350" xr:uid="{00000000-0005-0000-0000-00006BD00000}"/>
    <cellStyle name="Normal 8 2 2 2" xfId="53351" xr:uid="{00000000-0005-0000-0000-00006CD00000}"/>
    <cellStyle name="Normal 8 2 2 2 2" xfId="53352" xr:uid="{00000000-0005-0000-0000-00006DD00000}"/>
    <cellStyle name="Normal 8 2 2 2 2 2" xfId="53353" xr:uid="{00000000-0005-0000-0000-00006ED00000}"/>
    <cellStyle name="Normal 8 2 2 2 2 2 2" xfId="53354" xr:uid="{00000000-0005-0000-0000-00006FD00000}"/>
    <cellStyle name="Normal 8 2 2 2 2 2 2 2" xfId="53355" xr:uid="{00000000-0005-0000-0000-000070D00000}"/>
    <cellStyle name="Normal 8 2 2 2 2 2 3" xfId="53356" xr:uid="{00000000-0005-0000-0000-000071D00000}"/>
    <cellStyle name="Normal 8 2 2 2 2 2 4" xfId="53357" xr:uid="{00000000-0005-0000-0000-000072D00000}"/>
    <cellStyle name="Normal 8 2 2 2 2 3" xfId="53358" xr:uid="{00000000-0005-0000-0000-000073D00000}"/>
    <cellStyle name="Normal 8 2 2 2 2 3 2" xfId="53359" xr:uid="{00000000-0005-0000-0000-000074D00000}"/>
    <cellStyle name="Normal 8 2 2 2 2 3 2 2" xfId="53360" xr:uid="{00000000-0005-0000-0000-000075D00000}"/>
    <cellStyle name="Normal 8 2 2 2 2 3 3" xfId="53361" xr:uid="{00000000-0005-0000-0000-000076D00000}"/>
    <cellStyle name="Normal 8 2 2 2 2 3 4" xfId="53362" xr:uid="{00000000-0005-0000-0000-000077D00000}"/>
    <cellStyle name="Normal 8 2 2 2 2 4" xfId="53363" xr:uid="{00000000-0005-0000-0000-000078D00000}"/>
    <cellStyle name="Normal 8 2 2 2 2 4 2" xfId="53364" xr:uid="{00000000-0005-0000-0000-000079D00000}"/>
    <cellStyle name="Normal 8 2 2 2 2 5" xfId="53365" xr:uid="{00000000-0005-0000-0000-00007AD00000}"/>
    <cellStyle name="Normal 8 2 2 2 2 6" xfId="53366" xr:uid="{00000000-0005-0000-0000-00007BD00000}"/>
    <cellStyle name="Normal 8 2 2 2 3" xfId="53367" xr:uid="{00000000-0005-0000-0000-00007CD00000}"/>
    <cellStyle name="Normal 8 2 2 2 3 2" xfId="53368" xr:uid="{00000000-0005-0000-0000-00007DD00000}"/>
    <cellStyle name="Normal 8 2 2 2 3 2 2" xfId="53369" xr:uid="{00000000-0005-0000-0000-00007ED00000}"/>
    <cellStyle name="Normal 8 2 2 2 3 3" xfId="53370" xr:uid="{00000000-0005-0000-0000-00007FD00000}"/>
    <cellStyle name="Normal 8 2 2 2 3 4" xfId="53371" xr:uid="{00000000-0005-0000-0000-000080D00000}"/>
    <cellStyle name="Normal 8 2 2 2 4" xfId="53372" xr:uid="{00000000-0005-0000-0000-000081D00000}"/>
    <cellStyle name="Normal 8 2 2 2 4 2" xfId="53373" xr:uid="{00000000-0005-0000-0000-000082D00000}"/>
    <cellStyle name="Normal 8 2 2 2 4 2 2" xfId="53374" xr:uid="{00000000-0005-0000-0000-000083D00000}"/>
    <cellStyle name="Normal 8 2 2 2 4 3" xfId="53375" xr:uid="{00000000-0005-0000-0000-000084D00000}"/>
    <cellStyle name="Normal 8 2 2 2 4 4" xfId="53376" xr:uid="{00000000-0005-0000-0000-000085D00000}"/>
    <cellStyle name="Normal 8 2 2 2 5" xfId="53377" xr:uid="{00000000-0005-0000-0000-000086D00000}"/>
    <cellStyle name="Normal 8 2 2 2 5 2" xfId="53378" xr:uid="{00000000-0005-0000-0000-000087D00000}"/>
    <cellStyle name="Normal 8 2 2 2 6" xfId="53379" xr:uid="{00000000-0005-0000-0000-000088D00000}"/>
    <cellStyle name="Normal 8 2 2 2 7" xfId="53380" xr:uid="{00000000-0005-0000-0000-000089D00000}"/>
    <cellStyle name="Normal 8 2 2 3" xfId="53381" xr:uid="{00000000-0005-0000-0000-00008AD00000}"/>
    <cellStyle name="Normal 8 2 2 3 2" xfId="53382" xr:uid="{00000000-0005-0000-0000-00008BD00000}"/>
    <cellStyle name="Normal 8 2 2 3 2 2" xfId="53383" xr:uid="{00000000-0005-0000-0000-00008CD00000}"/>
    <cellStyle name="Normal 8 2 2 3 2 2 2" xfId="53384" xr:uid="{00000000-0005-0000-0000-00008DD00000}"/>
    <cellStyle name="Normal 8 2 2 3 2 3" xfId="53385" xr:uid="{00000000-0005-0000-0000-00008ED00000}"/>
    <cellStyle name="Normal 8 2 2 3 2 4" xfId="53386" xr:uid="{00000000-0005-0000-0000-00008FD00000}"/>
    <cellStyle name="Normal 8 2 2 3 3" xfId="53387" xr:uid="{00000000-0005-0000-0000-000090D00000}"/>
    <cellStyle name="Normal 8 2 2 3 3 2" xfId="53388" xr:uid="{00000000-0005-0000-0000-000091D00000}"/>
    <cellStyle name="Normal 8 2 2 3 3 2 2" xfId="53389" xr:uid="{00000000-0005-0000-0000-000092D00000}"/>
    <cellStyle name="Normal 8 2 2 3 3 3" xfId="53390" xr:uid="{00000000-0005-0000-0000-000093D00000}"/>
    <cellStyle name="Normal 8 2 2 3 3 4" xfId="53391" xr:uid="{00000000-0005-0000-0000-000094D00000}"/>
    <cellStyle name="Normal 8 2 2 3 4" xfId="53392" xr:uid="{00000000-0005-0000-0000-000095D00000}"/>
    <cellStyle name="Normal 8 2 2 3 4 2" xfId="53393" xr:uid="{00000000-0005-0000-0000-000096D00000}"/>
    <cellStyle name="Normal 8 2 2 3 5" xfId="53394" xr:uid="{00000000-0005-0000-0000-000097D00000}"/>
    <cellStyle name="Normal 8 2 2 3 6" xfId="53395" xr:uid="{00000000-0005-0000-0000-000098D00000}"/>
    <cellStyle name="Normal 8 2 2 4" xfId="53396" xr:uid="{00000000-0005-0000-0000-000099D00000}"/>
    <cellStyle name="Normal 8 2 2 4 2" xfId="53397" xr:uid="{00000000-0005-0000-0000-00009AD00000}"/>
    <cellStyle name="Normal 8 2 2 4 2 2" xfId="53398" xr:uid="{00000000-0005-0000-0000-00009BD00000}"/>
    <cellStyle name="Normal 8 2 2 4 3" xfId="53399" xr:uid="{00000000-0005-0000-0000-00009CD00000}"/>
    <cellStyle name="Normal 8 2 2 4 4" xfId="53400" xr:uid="{00000000-0005-0000-0000-00009DD00000}"/>
    <cellStyle name="Normal 8 2 2 5" xfId="53401" xr:uid="{00000000-0005-0000-0000-00009ED00000}"/>
    <cellStyle name="Normal 8 2 2 5 2" xfId="53402" xr:uid="{00000000-0005-0000-0000-00009FD00000}"/>
    <cellStyle name="Normal 8 2 2 5 2 2" xfId="53403" xr:uid="{00000000-0005-0000-0000-0000A0D00000}"/>
    <cellStyle name="Normal 8 2 2 5 3" xfId="53404" xr:uid="{00000000-0005-0000-0000-0000A1D00000}"/>
    <cellStyle name="Normal 8 2 2 5 4" xfId="53405" xr:uid="{00000000-0005-0000-0000-0000A2D00000}"/>
    <cellStyle name="Normal 8 2 2 6" xfId="53406" xr:uid="{00000000-0005-0000-0000-0000A3D00000}"/>
    <cellStyle name="Normal 8 2 2 6 2" xfId="53407" xr:uid="{00000000-0005-0000-0000-0000A4D00000}"/>
    <cellStyle name="Normal 8 2 2 7" xfId="53408" xr:uid="{00000000-0005-0000-0000-0000A5D00000}"/>
    <cellStyle name="Normal 8 2 2 8" xfId="53409" xr:uid="{00000000-0005-0000-0000-0000A6D00000}"/>
    <cellStyle name="Normal 8 2 2 9" xfId="53410" xr:uid="{00000000-0005-0000-0000-0000A7D00000}"/>
    <cellStyle name="Normal 8 2 3" xfId="53411" xr:uid="{00000000-0005-0000-0000-0000A8D00000}"/>
    <cellStyle name="Normal 8 2 3 2" xfId="53412" xr:uid="{00000000-0005-0000-0000-0000A9D00000}"/>
    <cellStyle name="Normal 8 2 3 2 2" xfId="53413" xr:uid="{00000000-0005-0000-0000-0000AAD00000}"/>
    <cellStyle name="Normal 8 2 3 2 2 2" xfId="53414" xr:uid="{00000000-0005-0000-0000-0000ABD00000}"/>
    <cellStyle name="Normal 8 2 3 2 2 2 2" xfId="53415" xr:uid="{00000000-0005-0000-0000-0000ACD00000}"/>
    <cellStyle name="Normal 8 2 3 2 2 3" xfId="53416" xr:uid="{00000000-0005-0000-0000-0000ADD00000}"/>
    <cellStyle name="Normal 8 2 3 2 2 4" xfId="53417" xr:uid="{00000000-0005-0000-0000-0000AED00000}"/>
    <cellStyle name="Normal 8 2 3 2 3" xfId="53418" xr:uid="{00000000-0005-0000-0000-0000AFD00000}"/>
    <cellStyle name="Normal 8 2 3 2 3 2" xfId="53419" xr:uid="{00000000-0005-0000-0000-0000B0D00000}"/>
    <cellStyle name="Normal 8 2 3 2 3 2 2" xfId="53420" xr:uid="{00000000-0005-0000-0000-0000B1D00000}"/>
    <cellStyle name="Normal 8 2 3 2 3 3" xfId="53421" xr:uid="{00000000-0005-0000-0000-0000B2D00000}"/>
    <cellStyle name="Normal 8 2 3 2 3 4" xfId="53422" xr:uid="{00000000-0005-0000-0000-0000B3D00000}"/>
    <cellStyle name="Normal 8 2 3 2 4" xfId="53423" xr:uid="{00000000-0005-0000-0000-0000B4D00000}"/>
    <cellStyle name="Normal 8 2 3 2 4 2" xfId="53424" xr:uid="{00000000-0005-0000-0000-0000B5D00000}"/>
    <cellStyle name="Normal 8 2 3 2 5" xfId="53425" xr:uid="{00000000-0005-0000-0000-0000B6D00000}"/>
    <cellStyle name="Normal 8 2 3 2 6" xfId="53426" xr:uid="{00000000-0005-0000-0000-0000B7D00000}"/>
    <cellStyle name="Normal 8 2 3 3" xfId="53427" xr:uid="{00000000-0005-0000-0000-0000B8D00000}"/>
    <cellStyle name="Normal 8 2 3 3 2" xfId="53428" xr:uid="{00000000-0005-0000-0000-0000B9D00000}"/>
    <cellStyle name="Normal 8 2 3 3 2 2" xfId="53429" xr:uid="{00000000-0005-0000-0000-0000BAD00000}"/>
    <cellStyle name="Normal 8 2 3 3 3" xfId="53430" xr:uid="{00000000-0005-0000-0000-0000BBD00000}"/>
    <cellStyle name="Normal 8 2 3 3 4" xfId="53431" xr:uid="{00000000-0005-0000-0000-0000BCD00000}"/>
    <cellStyle name="Normal 8 2 3 4" xfId="53432" xr:uid="{00000000-0005-0000-0000-0000BDD00000}"/>
    <cellStyle name="Normal 8 2 3 4 2" xfId="53433" xr:uid="{00000000-0005-0000-0000-0000BED00000}"/>
    <cellStyle name="Normal 8 2 3 4 2 2" xfId="53434" xr:uid="{00000000-0005-0000-0000-0000BFD00000}"/>
    <cellStyle name="Normal 8 2 3 4 3" xfId="53435" xr:uid="{00000000-0005-0000-0000-0000C0D00000}"/>
    <cellStyle name="Normal 8 2 3 4 4" xfId="53436" xr:uid="{00000000-0005-0000-0000-0000C1D00000}"/>
    <cellStyle name="Normal 8 2 3 5" xfId="53437" xr:uid="{00000000-0005-0000-0000-0000C2D00000}"/>
    <cellStyle name="Normal 8 2 3 5 2" xfId="53438" xr:uid="{00000000-0005-0000-0000-0000C3D00000}"/>
    <cellStyle name="Normal 8 2 3 6" xfId="53439" xr:uid="{00000000-0005-0000-0000-0000C4D00000}"/>
    <cellStyle name="Normal 8 2 3 7" xfId="53440" xr:uid="{00000000-0005-0000-0000-0000C5D00000}"/>
    <cellStyle name="Normal 8 2 3 8" xfId="53441" xr:uid="{00000000-0005-0000-0000-0000C6D00000}"/>
    <cellStyle name="Normal 8 2 4" xfId="53442" xr:uid="{00000000-0005-0000-0000-0000C7D00000}"/>
    <cellStyle name="Normal 8 2 4 2" xfId="53443" xr:uid="{00000000-0005-0000-0000-0000C8D00000}"/>
    <cellStyle name="Normal 8 2 4 2 2" xfId="53444" xr:uid="{00000000-0005-0000-0000-0000C9D00000}"/>
    <cellStyle name="Normal 8 2 4 2 2 2" xfId="53445" xr:uid="{00000000-0005-0000-0000-0000CAD00000}"/>
    <cellStyle name="Normal 8 2 4 2 3" xfId="53446" xr:uid="{00000000-0005-0000-0000-0000CBD00000}"/>
    <cellStyle name="Normal 8 2 4 2 4" xfId="53447" xr:uid="{00000000-0005-0000-0000-0000CCD00000}"/>
    <cellStyle name="Normal 8 2 4 3" xfId="53448" xr:uid="{00000000-0005-0000-0000-0000CDD00000}"/>
    <cellStyle name="Normal 8 2 4 3 2" xfId="53449" xr:uid="{00000000-0005-0000-0000-0000CED00000}"/>
    <cellStyle name="Normal 8 2 4 3 2 2" xfId="53450" xr:uid="{00000000-0005-0000-0000-0000CFD00000}"/>
    <cellStyle name="Normal 8 2 4 3 3" xfId="53451" xr:uid="{00000000-0005-0000-0000-0000D0D00000}"/>
    <cellStyle name="Normal 8 2 4 3 4" xfId="53452" xr:uid="{00000000-0005-0000-0000-0000D1D00000}"/>
    <cellStyle name="Normal 8 2 4 4" xfId="53453" xr:uid="{00000000-0005-0000-0000-0000D2D00000}"/>
    <cellStyle name="Normal 8 2 4 4 2" xfId="53454" xr:uid="{00000000-0005-0000-0000-0000D3D00000}"/>
    <cellStyle name="Normal 8 2 4 5" xfId="53455" xr:uid="{00000000-0005-0000-0000-0000D4D00000}"/>
    <cellStyle name="Normal 8 2 4 6" xfId="53456" xr:uid="{00000000-0005-0000-0000-0000D5D00000}"/>
    <cellStyle name="Normal 8 2 4 7" xfId="53457" xr:uid="{00000000-0005-0000-0000-0000D6D00000}"/>
    <cellStyle name="Normal 8 2 5" xfId="53458" xr:uid="{00000000-0005-0000-0000-0000D7D00000}"/>
    <cellStyle name="Normal 8 2 5 2" xfId="53459" xr:uid="{00000000-0005-0000-0000-0000D8D00000}"/>
    <cellStyle name="Normal 8 2 5 2 2" xfId="53460" xr:uid="{00000000-0005-0000-0000-0000D9D00000}"/>
    <cellStyle name="Normal 8 2 5 3" xfId="53461" xr:uid="{00000000-0005-0000-0000-0000DAD00000}"/>
    <cellStyle name="Normal 8 2 5 4" xfId="53462" xr:uid="{00000000-0005-0000-0000-0000DBD00000}"/>
    <cellStyle name="Normal 8 2 6" xfId="53463" xr:uid="{00000000-0005-0000-0000-0000DCD00000}"/>
    <cellStyle name="Normal 8 2 6 2" xfId="53464" xr:uid="{00000000-0005-0000-0000-0000DDD00000}"/>
    <cellStyle name="Normal 8 2 6 2 2" xfId="53465" xr:uid="{00000000-0005-0000-0000-0000DED00000}"/>
    <cellStyle name="Normal 8 2 6 3" xfId="53466" xr:uid="{00000000-0005-0000-0000-0000DFD00000}"/>
    <cellStyle name="Normal 8 2 6 4" xfId="53467" xr:uid="{00000000-0005-0000-0000-0000E0D00000}"/>
    <cellStyle name="Normal 8 2 7" xfId="53468" xr:uid="{00000000-0005-0000-0000-0000E1D00000}"/>
    <cellStyle name="Normal 8 2 7 2" xfId="53469" xr:uid="{00000000-0005-0000-0000-0000E2D00000}"/>
    <cellStyle name="Normal 8 2 8" xfId="53470" xr:uid="{00000000-0005-0000-0000-0000E3D00000}"/>
    <cellStyle name="Normal 8 2 9" xfId="53471" xr:uid="{00000000-0005-0000-0000-0000E4D00000}"/>
    <cellStyle name="Normal 8 2_Acct Review Master" xfId="53472" xr:uid="{00000000-0005-0000-0000-0000E5D00000}"/>
    <cellStyle name="Normal 8 20" xfId="53473" xr:uid="{00000000-0005-0000-0000-0000E6D00000}"/>
    <cellStyle name="Normal 8 21" xfId="53474" xr:uid="{00000000-0005-0000-0000-0000E7D00000}"/>
    <cellStyle name="Normal 8 21 2" xfId="53475" xr:uid="{00000000-0005-0000-0000-0000E8D00000}"/>
    <cellStyle name="Normal 8 21 2 2" xfId="53476" xr:uid="{00000000-0005-0000-0000-0000E9D00000}"/>
    <cellStyle name="Normal 8 21 3" xfId="53477" xr:uid="{00000000-0005-0000-0000-0000EAD00000}"/>
    <cellStyle name="Normal 8 21 4" xfId="53478" xr:uid="{00000000-0005-0000-0000-0000EBD00000}"/>
    <cellStyle name="Normal 8 22" xfId="53479" xr:uid="{00000000-0005-0000-0000-0000ECD00000}"/>
    <cellStyle name="Normal 8 22 2" xfId="53480" xr:uid="{00000000-0005-0000-0000-0000EDD00000}"/>
    <cellStyle name="Normal 8 22 2 2" xfId="53481" xr:uid="{00000000-0005-0000-0000-0000EED00000}"/>
    <cellStyle name="Normal 8 22 3" xfId="53482" xr:uid="{00000000-0005-0000-0000-0000EFD00000}"/>
    <cellStyle name="Normal 8 22 4" xfId="53483" xr:uid="{00000000-0005-0000-0000-0000F0D00000}"/>
    <cellStyle name="Normal 8 23" xfId="53484" xr:uid="{00000000-0005-0000-0000-0000F1D00000}"/>
    <cellStyle name="Normal 8 23 2" xfId="53485" xr:uid="{00000000-0005-0000-0000-0000F2D00000}"/>
    <cellStyle name="Normal 8 24" xfId="53486" xr:uid="{00000000-0005-0000-0000-0000F3D00000}"/>
    <cellStyle name="Normal 8 25" xfId="53487" xr:uid="{00000000-0005-0000-0000-0000F4D00000}"/>
    <cellStyle name="Normal 8 26" xfId="53488" xr:uid="{00000000-0005-0000-0000-0000F5D00000}"/>
    <cellStyle name="Normal 8 3" xfId="53489" xr:uid="{00000000-0005-0000-0000-0000F6D00000}"/>
    <cellStyle name="Normal 8 3 10" xfId="53490" xr:uid="{00000000-0005-0000-0000-0000F7D00000}"/>
    <cellStyle name="Normal 8 3 2" xfId="53491" xr:uid="{00000000-0005-0000-0000-0000F8D00000}"/>
    <cellStyle name="Normal 8 3 2 2" xfId="53492" xr:uid="{00000000-0005-0000-0000-0000F9D00000}"/>
    <cellStyle name="Normal 8 3 2 2 2" xfId="53493" xr:uid="{00000000-0005-0000-0000-0000FAD00000}"/>
    <cellStyle name="Normal 8 3 2 2 2 2" xfId="53494" xr:uid="{00000000-0005-0000-0000-0000FBD00000}"/>
    <cellStyle name="Normal 8 3 2 2 2 2 2" xfId="53495" xr:uid="{00000000-0005-0000-0000-0000FCD00000}"/>
    <cellStyle name="Normal 8 3 2 2 2 2 2 2" xfId="53496" xr:uid="{00000000-0005-0000-0000-0000FDD00000}"/>
    <cellStyle name="Normal 8 3 2 2 2 2 3" xfId="53497" xr:uid="{00000000-0005-0000-0000-0000FED00000}"/>
    <cellStyle name="Normal 8 3 2 2 2 2 4" xfId="53498" xr:uid="{00000000-0005-0000-0000-0000FFD00000}"/>
    <cellStyle name="Normal 8 3 2 2 2 3" xfId="53499" xr:uid="{00000000-0005-0000-0000-000000D10000}"/>
    <cellStyle name="Normal 8 3 2 2 2 3 2" xfId="53500" xr:uid="{00000000-0005-0000-0000-000001D10000}"/>
    <cellStyle name="Normal 8 3 2 2 2 3 2 2" xfId="53501" xr:uid="{00000000-0005-0000-0000-000002D10000}"/>
    <cellStyle name="Normal 8 3 2 2 2 3 3" xfId="53502" xr:uid="{00000000-0005-0000-0000-000003D10000}"/>
    <cellStyle name="Normal 8 3 2 2 2 3 4" xfId="53503" xr:uid="{00000000-0005-0000-0000-000004D10000}"/>
    <cellStyle name="Normal 8 3 2 2 2 4" xfId="53504" xr:uid="{00000000-0005-0000-0000-000005D10000}"/>
    <cellStyle name="Normal 8 3 2 2 2 4 2" xfId="53505" xr:uid="{00000000-0005-0000-0000-000006D10000}"/>
    <cellStyle name="Normal 8 3 2 2 2 5" xfId="53506" xr:uid="{00000000-0005-0000-0000-000007D10000}"/>
    <cellStyle name="Normal 8 3 2 2 2 6" xfId="53507" xr:uid="{00000000-0005-0000-0000-000008D10000}"/>
    <cellStyle name="Normal 8 3 2 2 3" xfId="53508" xr:uid="{00000000-0005-0000-0000-000009D10000}"/>
    <cellStyle name="Normal 8 3 2 2 3 2" xfId="53509" xr:uid="{00000000-0005-0000-0000-00000AD10000}"/>
    <cellStyle name="Normal 8 3 2 2 3 2 2" xfId="53510" xr:uid="{00000000-0005-0000-0000-00000BD10000}"/>
    <cellStyle name="Normal 8 3 2 2 3 3" xfId="53511" xr:uid="{00000000-0005-0000-0000-00000CD10000}"/>
    <cellStyle name="Normal 8 3 2 2 3 4" xfId="53512" xr:uid="{00000000-0005-0000-0000-00000DD10000}"/>
    <cellStyle name="Normal 8 3 2 2 4" xfId="53513" xr:uid="{00000000-0005-0000-0000-00000ED10000}"/>
    <cellStyle name="Normal 8 3 2 2 4 2" xfId="53514" xr:uid="{00000000-0005-0000-0000-00000FD10000}"/>
    <cellStyle name="Normal 8 3 2 2 4 2 2" xfId="53515" xr:uid="{00000000-0005-0000-0000-000010D10000}"/>
    <cellStyle name="Normal 8 3 2 2 4 3" xfId="53516" xr:uid="{00000000-0005-0000-0000-000011D10000}"/>
    <cellStyle name="Normal 8 3 2 2 4 4" xfId="53517" xr:uid="{00000000-0005-0000-0000-000012D10000}"/>
    <cellStyle name="Normal 8 3 2 2 5" xfId="53518" xr:uid="{00000000-0005-0000-0000-000013D10000}"/>
    <cellStyle name="Normal 8 3 2 2 5 2" xfId="53519" xr:uid="{00000000-0005-0000-0000-000014D10000}"/>
    <cellStyle name="Normal 8 3 2 2 6" xfId="53520" xr:uid="{00000000-0005-0000-0000-000015D10000}"/>
    <cellStyle name="Normal 8 3 2 2 7" xfId="53521" xr:uid="{00000000-0005-0000-0000-000016D10000}"/>
    <cellStyle name="Normal 8 3 2 3" xfId="53522" xr:uid="{00000000-0005-0000-0000-000017D10000}"/>
    <cellStyle name="Normal 8 3 2 3 2" xfId="53523" xr:uid="{00000000-0005-0000-0000-000018D10000}"/>
    <cellStyle name="Normal 8 3 2 3 2 2" xfId="53524" xr:uid="{00000000-0005-0000-0000-000019D10000}"/>
    <cellStyle name="Normal 8 3 2 3 2 2 2" xfId="53525" xr:uid="{00000000-0005-0000-0000-00001AD10000}"/>
    <cellStyle name="Normal 8 3 2 3 2 3" xfId="53526" xr:uid="{00000000-0005-0000-0000-00001BD10000}"/>
    <cellStyle name="Normal 8 3 2 3 2 4" xfId="53527" xr:uid="{00000000-0005-0000-0000-00001CD10000}"/>
    <cellStyle name="Normal 8 3 2 3 3" xfId="53528" xr:uid="{00000000-0005-0000-0000-00001DD10000}"/>
    <cellStyle name="Normal 8 3 2 3 3 2" xfId="53529" xr:uid="{00000000-0005-0000-0000-00001ED10000}"/>
    <cellStyle name="Normal 8 3 2 3 3 2 2" xfId="53530" xr:uid="{00000000-0005-0000-0000-00001FD10000}"/>
    <cellStyle name="Normal 8 3 2 3 3 3" xfId="53531" xr:uid="{00000000-0005-0000-0000-000020D10000}"/>
    <cellStyle name="Normal 8 3 2 3 3 4" xfId="53532" xr:uid="{00000000-0005-0000-0000-000021D10000}"/>
    <cellStyle name="Normal 8 3 2 3 4" xfId="53533" xr:uid="{00000000-0005-0000-0000-000022D10000}"/>
    <cellStyle name="Normal 8 3 2 3 4 2" xfId="53534" xr:uid="{00000000-0005-0000-0000-000023D10000}"/>
    <cellStyle name="Normal 8 3 2 3 5" xfId="53535" xr:uid="{00000000-0005-0000-0000-000024D10000}"/>
    <cellStyle name="Normal 8 3 2 3 6" xfId="53536" xr:uid="{00000000-0005-0000-0000-000025D10000}"/>
    <cellStyle name="Normal 8 3 2 4" xfId="53537" xr:uid="{00000000-0005-0000-0000-000026D10000}"/>
    <cellStyle name="Normal 8 3 2 4 2" xfId="53538" xr:uid="{00000000-0005-0000-0000-000027D10000}"/>
    <cellStyle name="Normal 8 3 2 4 2 2" xfId="53539" xr:uid="{00000000-0005-0000-0000-000028D10000}"/>
    <cellStyle name="Normal 8 3 2 4 3" xfId="53540" xr:uid="{00000000-0005-0000-0000-000029D10000}"/>
    <cellStyle name="Normal 8 3 2 4 4" xfId="53541" xr:uid="{00000000-0005-0000-0000-00002AD10000}"/>
    <cellStyle name="Normal 8 3 2 5" xfId="53542" xr:uid="{00000000-0005-0000-0000-00002BD10000}"/>
    <cellStyle name="Normal 8 3 2 5 2" xfId="53543" xr:uid="{00000000-0005-0000-0000-00002CD10000}"/>
    <cellStyle name="Normal 8 3 2 5 2 2" xfId="53544" xr:uid="{00000000-0005-0000-0000-00002DD10000}"/>
    <cellStyle name="Normal 8 3 2 5 3" xfId="53545" xr:uid="{00000000-0005-0000-0000-00002ED10000}"/>
    <cellStyle name="Normal 8 3 2 5 4" xfId="53546" xr:uid="{00000000-0005-0000-0000-00002FD10000}"/>
    <cellStyle name="Normal 8 3 2 6" xfId="53547" xr:uid="{00000000-0005-0000-0000-000030D10000}"/>
    <cellStyle name="Normal 8 3 2 6 2" xfId="53548" xr:uid="{00000000-0005-0000-0000-000031D10000}"/>
    <cellStyle name="Normal 8 3 2 7" xfId="53549" xr:uid="{00000000-0005-0000-0000-000032D10000}"/>
    <cellStyle name="Normal 8 3 2 8" xfId="53550" xr:uid="{00000000-0005-0000-0000-000033D10000}"/>
    <cellStyle name="Normal 8 3 2 9" xfId="53551" xr:uid="{00000000-0005-0000-0000-000034D10000}"/>
    <cellStyle name="Normal 8 3 3" xfId="53552" xr:uid="{00000000-0005-0000-0000-000035D10000}"/>
    <cellStyle name="Normal 8 3 3 2" xfId="53553" xr:uid="{00000000-0005-0000-0000-000036D10000}"/>
    <cellStyle name="Normal 8 3 3 2 2" xfId="53554" xr:uid="{00000000-0005-0000-0000-000037D10000}"/>
    <cellStyle name="Normal 8 3 3 2 2 2" xfId="53555" xr:uid="{00000000-0005-0000-0000-000038D10000}"/>
    <cellStyle name="Normal 8 3 3 2 2 2 2" xfId="53556" xr:uid="{00000000-0005-0000-0000-000039D10000}"/>
    <cellStyle name="Normal 8 3 3 2 2 3" xfId="53557" xr:uid="{00000000-0005-0000-0000-00003AD10000}"/>
    <cellStyle name="Normal 8 3 3 2 2 4" xfId="53558" xr:uid="{00000000-0005-0000-0000-00003BD10000}"/>
    <cellStyle name="Normal 8 3 3 2 3" xfId="53559" xr:uid="{00000000-0005-0000-0000-00003CD10000}"/>
    <cellStyle name="Normal 8 3 3 2 3 2" xfId="53560" xr:uid="{00000000-0005-0000-0000-00003DD10000}"/>
    <cellStyle name="Normal 8 3 3 2 3 2 2" xfId="53561" xr:uid="{00000000-0005-0000-0000-00003ED10000}"/>
    <cellStyle name="Normal 8 3 3 2 3 3" xfId="53562" xr:uid="{00000000-0005-0000-0000-00003FD10000}"/>
    <cellStyle name="Normal 8 3 3 2 3 4" xfId="53563" xr:uid="{00000000-0005-0000-0000-000040D10000}"/>
    <cellStyle name="Normal 8 3 3 2 4" xfId="53564" xr:uid="{00000000-0005-0000-0000-000041D10000}"/>
    <cellStyle name="Normal 8 3 3 2 4 2" xfId="53565" xr:uid="{00000000-0005-0000-0000-000042D10000}"/>
    <cellStyle name="Normal 8 3 3 2 5" xfId="53566" xr:uid="{00000000-0005-0000-0000-000043D10000}"/>
    <cellStyle name="Normal 8 3 3 2 6" xfId="53567" xr:uid="{00000000-0005-0000-0000-000044D10000}"/>
    <cellStyle name="Normal 8 3 3 3" xfId="53568" xr:uid="{00000000-0005-0000-0000-000045D10000}"/>
    <cellStyle name="Normal 8 3 3 3 2" xfId="53569" xr:uid="{00000000-0005-0000-0000-000046D10000}"/>
    <cellStyle name="Normal 8 3 3 3 2 2" xfId="53570" xr:uid="{00000000-0005-0000-0000-000047D10000}"/>
    <cellStyle name="Normal 8 3 3 3 3" xfId="53571" xr:uid="{00000000-0005-0000-0000-000048D10000}"/>
    <cellStyle name="Normal 8 3 3 3 4" xfId="53572" xr:uid="{00000000-0005-0000-0000-000049D10000}"/>
    <cellStyle name="Normal 8 3 3 4" xfId="53573" xr:uid="{00000000-0005-0000-0000-00004AD10000}"/>
    <cellStyle name="Normal 8 3 3 4 2" xfId="53574" xr:uid="{00000000-0005-0000-0000-00004BD10000}"/>
    <cellStyle name="Normal 8 3 3 4 2 2" xfId="53575" xr:uid="{00000000-0005-0000-0000-00004CD10000}"/>
    <cellStyle name="Normal 8 3 3 4 3" xfId="53576" xr:uid="{00000000-0005-0000-0000-00004DD10000}"/>
    <cellStyle name="Normal 8 3 3 4 4" xfId="53577" xr:uid="{00000000-0005-0000-0000-00004ED10000}"/>
    <cellStyle name="Normal 8 3 3 5" xfId="53578" xr:uid="{00000000-0005-0000-0000-00004FD10000}"/>
    <cellStyle name="Normal 8 3 3 5 2" xfId="53579" xr:uid="{00000000-0005-0000-0000-000050D10000}"/>
    <cellStyle name="Normal 8 3 3 6" xfId="53580" xr:uid="{00000000-0005-0000-0000-000051D10000}"/>
    <cellStyle name="Normal 8 3 3 7" xfId="53581" xr:uid="{00000000-0005-0000-0000-000052D10000}"/>
    <cellStyle name="Normal 8 3 3 8" xfId="53582" xr:uid="{00000000-0005-0000-0000-000053D10000}"/>
    <cellStyle name="Normal 8 3 4" xfId="53583" xr:uid="{00000000-0005-0000-0000-000054D10000}"/>
    <cellStyle name="Normal 8 3 4 2" xfId="53584" xr:uid="{00000000-0005-0000-0000-000055D10000}"/>
    <cellStyle name="Normal 8 3 4 2 2" xfId="53585" xr:uid="{00000000-0005-0000-0000-000056D10000}"/>
    <cellStyle name="Normal 8 3 4 2 2 2" xfId="53586" xr:uid="{00000000-0005-0000-0000-000057D10000}"/>
    <cellStyle name="Normal 8 3 4 2 3" xfId="53587" xr:uid="{00000000-0005-0000-0000-000058D10000}"/>
    <cellStyle name="Normal 8 3 4 2 4" xfId="53588" xr:uid="{00000000-0005-0000-0000-000059D10000}"/>
    <cellStyle name="Normal 8 3 4 3" xfId="53589" xr:uid="{00000000-0005-0000-0000-00005AD10000}"/>
    <cellStyle name="Normal 8 3 4 3 2" xfId="53590" xr:uid="{00000000-0005-0000-0000-00005BD10000}"/>
    <cellStyle name="Normal 8 3 4 3 2 2" xfId="53591" xr:uid="{00000000-0005-0000-0000-00005CD10000}"/>
    <cellStyle name="Normal 8 3 4 3 3" xfId="53592" xr:uid="{00000000-0005-0000-0000-00005DD10000}"/>
    <cellStyle name="Normal 8 3 4 3 4" xfId="53593" xr:uid="{00000000-0005-0000-0000-00005ED10000}"/>
    <cellStyle name="Normal 8 3 4 4" xfId="53594" xr:uid="{00000000-0005-0000-0000-00005FD10000}"/>
    <cellStyle name="Normal 8 3 4 4 2" xfId="53595" xr:uid="{00000000-0005-0000-0000-000060D10000}"/>
    <cellStyle name="Normal 8 3 4 5" xfId="53596" xr:uid="{00000000-0005-0000-0000-000061D10000}"/>
    <cellStyle name="Normal 8 3 4 6" xfId="53597" xr:uid="{00000000-0005-0000-0000-000062D10000}"/>
    <cellStyle name="Normal 8 3 5" xfId="53598" xr:uid="{00000000-0005-0000-0000-000063D10000}"/>
    <cellStyle name="Normal 8 3 5 2" xfId="53599" xr:uid="{00000000-0005-0000-0000-000064D10000}"/>
    <cellStyle name="Normal 8 3 5 2 2" xfId="53600" xr:uid="{00000000-0005-0000-0000-000065D10000}"/>
    <cellStyle name="Normal 8 3 5 3" xfId="53601" xr:uid="{00000000-0005-0000-0000-000066D10000}"/>
    <cellStyle name="Normal 8 3 5 4" xfId="53602" xr:uid="{00000000-0005-0000-0000-000067D10000}"/>
    <cellStyle name="Normal 8 3 6" xfId="53603" xr:uid="{00000000-0005-0000-0000-000068D10000}"/>
    <cellStyle name="Normal 8 3 6 2" xfId="53604" xr:uid="{00000000-0005-0000-0000-000069D10000}"/>
    <cellStyle name="Normal 8 3 6 2 2" xfId="53605" xr:uid="{00000000-0005-0000-0000-00006AD10000}"/>
    <cellStyle name="Normal 8 3 6 3" xfId="53606" xr:uid="{00000000-0005-0000-0000-00006BD10000}"/>
    <cellStyle name="Normal 8 3 6 4" xfId="53607" xr:uid="{00000000-0005-0000-0000-00006CD10000}"/>
    <cellStyle name="Normal 8 3 7" xfId="53608" xr:uid="{00000000-0005-0000-0000-00006DD10000}"/>
    <cellStyle name="Normal 8 3 7 2" xfId="53609" xr:uid="{00000000-0005-0000-0000-00006ED10000}"/>
    <cellStyle name="Normal 8 3 8" xfId="53610" xr:uid="{00000000-0005-0000-0000-00006FD10000}"/>
    <cellStyle name="Normal 8 3 9" xfId="53611" xr:uid="{00000000-0005-0000-0000-000070D10000}"/>
    <cellStyle name="Normal 8 3_212990" xfId="53612" xr:uid="{00000000-0005-0000-0000-000071D10000}"/>
    <cellStyle name="Normal 8 4" xfId="53613" xr:uid="{00000000-0005-0000-0000-000072D10000}"/>
    <cellStyle name="Normal 8 4 2" xfId="53614" xr:uid="{00000000-0005-0000-0000-000073D10000}"/>
    <cellStyle name="Normal 8 5" xfId="53615" xr:uid="{00000000-0005-0000-0000-000074D10000}"/>
    <cellStyle name="Normal 8 5 2" xfId="53616" xr:uid="{00000000-0005-0000-0000-000075D10000}"/>
    <cellStyle name="Normal 8 5 2 2" xfId="53617" xr:uid="{00000000-0005-0000-0000-000076D10000}"/>
    <cellStyle name="Normal 8 5 2 2 2" xfId="53618" xr:uid="{00000000-0005-0000-0000-000077D10000}"/>
    <cellStyle name="Normal 8 5 2 2 2 2" xfId="53619" xr:uid="{00000000-0005-0000-0000-000078D10000}"/>
    <cellStyle name="Normal 8 5 2 2 3" xfId="53620" xr:uid="{00000000-0005-0000-0000-000079D10000}"/>
    <cellStyle name="Normal 8 5 2 2 4" xfId="53621" xr:uid="{00000000-0005-0000-0000-00007AD10000}"/>
    <cellStyle name="Normal 8 5 2 3" xfId="53622" xr:uid="{00000000-0005-0000-0000-00007BD10000}"/>
    <cellStyle name="Normal 8 5 2 3 2" xfId="53623" xr:uid="{00000000-0005-0000-0000-00007CD10000}"/>
    <cellStyle name="Normal 8 5 2 3 2 2" xfId="53624" xr:uid="{00000000-0005-0000-0000-00007DD10000}"/>
    <cellStyle name="Normal 8 5 2 3 3" xfId="53625" xr:uid="{00000000-0005-0000-0000-00007ED10000}"/>
    <cellStyle name="Normal 8 5 2 3 4" xfId="53626" xr:uid="{00000000-0005-0000-0000-00007FD10000}"/>
    <cellStyle name="Normal 8 5 2 4" xfId="53627" xr:uid="{00000000-0005-0000-0000-000080D10000}"/>
    <cellStyle name="Normal 8 5 2 4 2" xfId="53628" xr:uid="{00000000-0005-0000-0000-000081D10000}"/>
    <cellStyle name="Normal 8 5 2 5" xfId="53629" xr:uid="{00000000-0005-0000-0000-000082D10000}"/>
    <cellStyle name="Normal 8 5 2 6" xfId="53630" xr:uid="{00000000-0005-0000-0000-000083D10000}"/>
    <cellStyle name="Normal 8 5 3" xfId="53631" xr:uid="{00000000-0005-0000-0000-000084D10000}"/>
    <cellStyle name="Normal 8 5 3 2" xfId="53632" xr:uid="{00000000-0005-0000-0000-000085D10000}"/>
    <cellStyle name="Normal 8 5 3 2 2" xfId="53633" xr:uid="{00000000-0005-0000-0000-000086D10000}"/>
    <cellStyle name="Normal 8 5 3 3" xfId="53634" xr:uid="{00000000-0005-0000-0000-000087D10000}"/>
    <cellStyle name="Normal 8 5 3 4" xfId="53635" xr:uid="{00000000-0005-0000-0000-000088D10000}"/>
    <cellStyle name="Normal 8 5 4" xfId="53636" xr:uid="{00000000-0005-0000-0000-000089D10000}"/>
    <cellStyle name="Normal 8 5 4 2" xfId="53637" xr:uid="{00000000-0005-0000-0000-00008AD10000}"/>
    <cellStyle name="Normal 8 5 4 2 2" xfId="53638" xr:uid="{00000000-0005-0000-0000-00008BD10000}"/>
    <cellStyle name="Normal 8 5 4 3" xfId="53639" xr:uid="{00000000-0005-0000-0000-00008CD10000}"/>
    <cellStyle name="Normal 8 5 4 4" xfId="53640" xr:uid="{00000000-0005-0000-0000-00008DD10000}"/>
    <cellStyle name="Normal 8 5 5" xfId="53641" xr:uid="{00000000-0005-0000-0000-00008ED10000}"/>
    <cellStyle name="Normal 8 5 5 2" xfId="53642" xr:uid="{00000000-0005-0000-0000-00008FD10000}"/>
    <cellStyle name="Normal 8 5 6" xfId="53643" xr:uid="{00000000-0005-0000-0000-000090D10000}"/>
    <cellStyle name="Normal 8 5 7" xfId="53644" xr:uid="{00000000-0005-0000-0000-000091D10000}"/>
    <cellStyle name="Normal 8 5 8" xfId="53645" xr:uid="{00000000-0005-0000-0000-000092D10000}"/>
    <cellStyle name="Normal 8 6" xfId="53646" xr:uid="{00000000-0005-0000-0000-000093D10000}"/>
    <cellStyle name="Normal 8 6 2" xfId="53647" xr:uid="{00000000-0005-0000-0000-000094D10000}"/>
    <cellStyle name="Normal 8 6 2 2" xfId="53648" xr:uid="{00000000-0005-0000-0000-000095D10000}"/>
    <cellStyle name="Normal 8 6 2 2 2" xfId="53649" xr:uid="{00000000-0005-0000-0000-000096D10000}"/>
    <cellStyle name="Normal 8 6 2 2 2 2" xfId="53650" xr:uid="{00000000-0005-0000-0000-000097D10000}"/>
    <cellStyle name="Normal 8 6 2 2 3" xfId="53651" xr:uid="{00000000-0005-0000-0000-000098D10000}"/>
    <cellStyle name="Normal 8 6 2 2 4" xfId="53652" xr:uid="{00000000-0005-0000-0000-000099D10000}"/>
    <cellStyle name="Normal 8 6 2 3" xfId="53653" xr:uid="{00000000-0005-0000-0000-00009AD10000}"/>
    <cellStyle name="Normal 8 6 2 3 2" xfId="53654" xr:uid="{00000000-0005-0000-0000-00009BD10000}"/>
    <cellStyle name="Normal 8 6 2 3 2 2" xfId="53655" xr:uid="{00000000-0005-0000-0000-00009CD10000}"/>
    <cellStyle name="Normal 8 6 2 3 3" xfId="53656" xr:uid="{00000000-0005-0000-0000-00009DD10000}"/>
    <cellStyle name="Normal 8 6 2 3 4" xfId="53657" xr:uid="{00000000-0005-0000-0000-00009ED10000}"/>
    <cellStyle name="Normal 8 6 2 4" xfId="53658" xr:uid="{00000000-0005-0000-0000-00009FD10000}"/>
    <cellStyle name="Normal 8 6 2 4 2" xfId="53659" xr:uid="{00000000-0005-0000-0000-0000A0D10000}"/>
    <cellStyle name="Normal 8 6 2 5" xfId="53660" xr:uid="{00000000-0005-0000-0000-0000A1D10000}"/>
    <cellStyle name="Normal 8 6 2 6" xfId="53661" xr:uid="{00000000-0005-0000-0000-0000A2D10000}"/>
    <cellStyle name="Normal 8 6 3" xfId="53662" xr:uid="{00000000-0005-0000-0000-0000A3D10000}"/>
    <cellStyle name="Normal 8 6 3 2" xfId="53663" xr:uid="{00000000-0005-0000-0000-0000A4D10000}"/>
    <cellStyle name="Normal 8 6 3 2 2" xfId="53664" xr:uid="{00000000-0005-0000-0000-0000A5D10000}"/>
    <cellStyle name="Normal 8 6 3 3" xfId="53665" xr:uid="{00000000-0005-0000-0000-0000A6D10000}"/>
    <cellStyle name="Normal 8 6 3 4" xfId="53666" xr:uid="{00000000-0005-0000-0000-0000A7D10000}"/>
    <cellStyle name="Normal 8 6 4" xfId="53667" xr:uid="{00000000-0005-0000-0000-0000A8D10000}"/>
    <cellStyle name="Normal 8 6 4 2" xfId="53668" xr:uid="{00000000-0005-0000-0000-0000A9D10000}"/>
    <cellStyle name="Normal 8 6 4 2 2" xfId="53669" xr:uid="{00000000-0005-0000-0000-0000AAD10000}"/>
    <cellStyle name="Normal 8 6 4 3" xfId="53670" xr:uid="{00000000-0005-0000-0000-0000ABD10000}"/>
    <cellStyle name="Normal 8 6 4 4" xfId="53671" xr:uid="{00000000-0005-0000-0000-0000ACD10000}"/>
    <cellStyle name="Normal 8 6 5" xfId="53672" xr:uid="{00000000-0005-0000-0000-0000ADD10000}"/>
    <cellStyle name="Normal 8 6 5 2" xfId="53673" xr:uid="{00000000-0005-0000-0000-0000AED10000}"/>
    <cellStyle name="Normal 8 6 6" xfId="53674" xr:uid="{00000000-0005-0000-0000-0000AFD10000}"/>
    <cellStyle name="Normal 8 6 7" xfId="53675" xr:uid="{00000000-0005-0000-0000-0000B0D10000}"/>
    <cellStyle name="Normal 8 6 8" xfId="53676" xr:uid="{00000000-0005-0000-0000-0000B1D10000}"/>
    <cellStyle name="Normal 8 7" xfId="53677" xr:uid="{00000000-0005-0000-0000-0000B2D10000}"/>
    <cellStyle name="Normal 8 7 2" xfId="53678" xr:uid="{00000000-0005-0000-0000-0000B3D10000}"/>
    <cellStyle name="Normal 8 7 2 2" xfId="53679" xr:uid="{00000000-0005-0000-0000-0000B4D10000}"/>
    <cellStyle name="Normal 8 7 2 2 2" xfId="53680" xr:uid="{00000000-0005-0000-0000-0000B5D10000}"/>
    <cellStyle name="Normal 8 7 2 2 2 2" xfId="53681" xr:uid="{00000000-0005-0000-0000-0000B6D10000}"/>
    <cellStyle name="Normal 8 7 2 2 3" xfId="53682" xr:uid="{00000000-0005-0000-0000-0000B7D10000}"/>
    <cellStyle name="Normal 8 7 2 2 4" xfId="53683" xr:uid="{00000000-0005-0000-0000-0000B8D10000}"/>
    <cellStyle name="Normal 8 7 2 3" xfId="53684" xr:uid="{00000000-0005-0000-0000-0000B9D10000}"/>
    <cellStyle name="Normal 8 7 2 3 2" xfId="53685" xr:uid="{00000000-0005-0000-0000-0000BAD10000}"/>
    <cellStyle name="Normal 8 7 2 3 2 2" xfId="53686" xr:uid="{00000000-0005-0000-0000-0000BBD10000}"/>
    <cellStyle name="Normal 8 7 2 3 3" xfId="53687" xr:uid="{00000000-0005-0000-0000-0000BCD10000}"/>
    <cellStyle name="Normal 8 7 2 3 4" xfId="53688" xr:uid="{00000000-0005-0000-0000-0000BDD10000}"/>
    <cellStyle name="Normal 8 7 2 4" xfId="53689" xr:uid="{00000000-0005-0000-0000-0000BED10000}"/>
    <cellStyle name="Normal 8 7 2 4 2" xfId="53690" xr:uid="{00000000-0005-0000-0000-0000BFD10000}"/>
    <cellStyle name="Normal 8 7 2 5" xfId="53691" xr:uid="{00000000-0005-0000-0000-0000C0D10000}"/>
    <cellStyle name="Normal 8 7 2 6" xfId="53692" xr:uid="{00000000-0005-0000-0000-0000C1D10000}"/>
    <cellStyle name="Normal 8 7 3" xfId="53693" xr:uid="{00000000-0005-0000-0000-0000C2D10000}"/>
    <cellStyle name="Normal 8 7 3 2" xfId="53694" xr:uid="{00000000-0005-0000-0000-0000C3D10000}"/>
    <cellStyle name="Normal 8 7 3 2 2" xfId="53695" xr:uid="{00000000-0005-0000-0000-0000C4D10000}"/>
    <cellStyle name="Normal 8 7 3 3" xfId="53696" xr:uid="{00000000-0005-0000-0000-0000C5D10000}"/>
    <cellStyle name="Normal 8 7 3 4" xfId="53697" xr:uid="{00000000-0005-0000-0000-0000C6D10000}"/>
    <cellStyle name="Normal 8 7 4" xfId="53698" xr:uid="{00000000-0005-0000-0000-0000C7D10000}"/>
    <cellStyle name="Normal 8 7 4 2" xfId="53699" xr:uid="{00000000-0005-0000-0000-0000C8D10000}"/>
    <cellStyle name="Normal 8 7 4 2 2" xfId="53700" xr:uid="{00000000-0005-0000-0000-0000C9D10000}"/>
    <cellStyle name="Normal 8 7 4 3" xfId="53701" xr:uid="{00000000-0005-0000-0000-0000CAD10000}"/>
    <cellStyle name="Normal 8 7 4 4" xfId="53702" xr:uid="{00000000-0005-0000-0000-0000CBD10000}"/>
    <cellStyle name="Normal 8 7 5" xfId="53703" xr:uid="{00000000-0005-0000-0000-0000CCD10000}"/>
    <cellStyle name="Normal 8 7 5 2" xfId="53704" xr:uid="{00000000-0005-0000-0000-0000CDD10000}"/>
    <cellStyle name="Normal 8 7 6" xfId="53705" xr:uid="{00000000-0005-0000-0000-0000CED10000}"/>
    <cellStyle name="Normal 8 7 7" xfId="53706" xr:uid="{00000000-0005-0000-0000-0000CFD10000}"/>
    <cellStyle name="Normal 8 7 8" xfId="53707" xr:uid="{00000000-0005-0000-0000-0000D0D10000}"/>
    <cellStyle name="Normal 8 8" xfId="53708" xr:uid="{00000000-0005-0000-0000-0000D1D10000}"/>
    <cellStyle name="Normal 8 8 2" xfId="53709" xr:uid="{00000000-0005-0000-0000-0000D2D10000}"/>
    <cellStyle name="Normal 8 8 2 2" xfId="53710" xr:uid="{00000000-0005-0000-0000-0000D3D10000}"/>
    <cellStyle name="Normal 8 8 2 2 2" xfId="53711" xr:uid="{00000000-0005-0000-0000-0000D4D10000}"/>
    <cellStyle name="Normal 8 8 2 2 2 2" xfId="53712" xr:uid="{00000000-0005-0000-0000-0000D5D10000}"/>
    <cellStyle name="Normal 8 8 2 2 3" xfId="53713" xr:uid="{00000000-0005-0000-0000-0000D6D10000}"/>
    <cellStyle name="Normal 8 8 2 2 4" xfId="53714" xr:uid="{00000000-0005-0000-0000-0000D7D10000}"/>
    <cellStyle name="Normal 8 8 2 3" xfId="53715" xr:uid="{00000000-0005-0000-0000-0000D8D10000}"/>
    <cellStyle name="Normal 8 8 2 3 2" xfId="53716" xr:uid="{00000000-0005-0000-0000-0000D9D10000}"/>
    <cellStyle name="Normal 8 8 2 3 2 2" xfId="53717" xr:uid="{00000000-0005-0000-0000-0000DAD10000}"/>
    <cellStyle name="Normal 8 8 2 3 3" xfId="53718" xr:uid="{00000000-0005-0000-0000-0000DBD10000}"/>
    <cellStyle name="Normal 8 8 2 3 4" xfId="53719" xr:uid="{00000000-0005-0000-0000-0000DCD10000}"/>
    <cellStyle name="Normal 8 8 2 4" xfId="53720" xr:uid="{00000000-0005-0000-0000-0000DDD10000}"/>
    <cellStyle name="Normal 8 8 2 4 2" xfId="53721" xr:uid="{00000000-0005-0000-0000-0000DED10000}"/>
    <cellStyle name="Normal 8 8 2 5" xfId="53722" xr:uid="{00000000-0005-0000-0000-0000DFD10000}"/>
    <cellStyle name="Normal 8 8 2 6" xfId="53723" xr:uid="{00000000-0005-0000-0000-0000E0D10000}"/>
    <cellStyle name="Normal 8 8 3" xfId="53724" xr:uid="{00000000-0005-0000-0000-0000E1D10000}"/>
    <cellStyle name="Normal 8 8 3 2" xfId="53725" xr:uid="{00000000-0005-0000-0000-0000E2D10000}"/>
    <cellStyle name="Normal 8 8 3 2 2" xfId="53726" xr:uid="{00000000-0005-0000-0000-0000E3D10000}"/>
    <cellStyle name="Normal 8 8 3 3" xfId="53727" xr:uid="{00000000-0005-0000-0000-0000E4D10000}"/>
    <cellStyle name="Normal 8 8 3 4" xfId="53728" xr:uid="{00000000-0005-0000-0000-0000E5D10000}"/>
    <cellStyle name="Normal 8 8 4" xfId="53729" xr:uid="{00000000-0005-0000-0000-0000E6D10000}"/>
    <cellStyle name="Normal 8 8 4 2" xfId="53730" xr:uid="{00000000-0005-0000-0000-0000E7D10000}"/>
    <cellStyle name="Normal 8 8 4 2 2" xfId="53731" xr:uid="{00000000-0005-0000-0000-0000E8D10000}"/>
    <cellStyle name="Normal 8 8 4 3" xfId="53732" xr:uid="{00000000-0005-0000-0000-0000E9D10000}"/>
    <cellStyle name="Normal 8 8 4 4" xfId="53733" xr:uid="{00000000-0005-0000-0000-0000EAD10000}"/>
    <cellStyle name="Normal 8 8 5" xfId="53734" xr:uid="{00000000-0005-0000-0000-0000EBD10000}"/>
    <cellStyle name="Normal 8 8 5 2" xfId="53735" xr:uid="{00000000-0005-0000-0000-0000ECD10000}"/>
    <cellStyle name="Normal 8 8 6" xfId="53736" xr:uid="{00000000-0005-0000-0000-0000EDD10000}"/>
    <cellStyle name="Normal 8 8 7" xfId="53737" xr:uid="{00000000-0005-0000-0000-0000EED10000}"/>
    <cellStyle name="Normal 8 9" xfId="53738" xr:uid="{00000000-0005-0000-0000-0000EFD10000}"/>
    <cellStyle name="Normal 8 9 2" xfId="53739" xr:uid="{00000000-0005-0000-0000-0000F0D10000}"/>
    <cellStyle name="Normal 8 9 2 2" xfId="53740" xr:uid="{00000000-0005-0000-0000-0000F1D10000}"/>
    <cellStyle name="Normal 8 9 2 2 2" xfId="53741" xr:uid="{00000000-0005-0000-0000-0000F2D10000}"/>
    <cellStyle name="Normal 8 9 2 2 2 2" xfId="53742" xr:uid="{00000000-0005-0000-0000-0000F3D10000}"/>
    <cellStyle name="Normal 8 9 2 2 3" xfId="53743" xr:uid="{00000000-0005-0000-0000-0000F4D10000}"/>
    <cellStyle name="Normal 8 9 2 2 4" xfId="53744" xr:uid="{00000000-0005-0000-0000-0000F5D10000}"/>
    <cellStyle name="Normal 8 9 2 3" xfId="53745" xr:uid="{00000000-0005-0000-0000-0000F6D10000}"/>
    <cellStyle name="Normal 8 9 2 3 2" xfId="53746" xr:uid="{00000000-0005-0000-0000-0000F7D10000}"/>
    <cellStyle name="Normal 8 9 2 3 2 2" xfId="53747" xr:uid="{00000000-0005-0000-0000-0000F8D10000}"/>
    <cellStyle name="Normal 8 9 2 3 3" xfId="53748" xr:uid="{00000000-0005-0000-0000-0000F9D10000}"/>
    <cellStyle name="Normal 8 9 2 3 4" xfId="53749" xr:uid="{00000000-0005-0000-0000-0000FAD10000}"/>
    <cellStyle name="Normal 8 9 2 4" xfId="53750" xr:uid="{00000000-0005-0000-0000-0000FBD10000}"/>
    <cellStyle name="Normal 8 9 2 4 2" xfId="53751" xr:uid="{00000000-0005-0000-0000-0000FCD10000}"/>
    <cellStyle name="Normal 8 9 2 5" xfId="53752" xr:uid="{00000000-0005-0000-0000-0000FDD10000}"/>
    <cellStyle name="Normal 8 9 2 6" xfId="53753" xr:uid="{00000000-0005-0000-0000-0000FED10000}"/>
    <cellStyle name="Normal 8 9 3" xfId="53754" xr:uid="{00000000-0005-0000-0000-0000FFD10000}"/>
    <cellStyle name="Normal 8 9 3 2" xfId="53755" xr:uid="{00000000-0005-0000-0000-000000D20000}"/>
    <cellStyle name="Normal 8 9 3 2 2" xfId="53756" xr:uid="{00000000-0005-0000-0000-000001D20000}"/>
    <cellStyle name="Normal 8 9 3 3" xfId="53757" xr:uid="{00000000-0005-0000-0000-000002D20000}"/>
    <cellStyle name="Normal 8 9 3 4" xfId="53758" xr:uid="{00000000-0005-0000-0000-000003D20000}"/>
    <cellStyle name="Normal 8 9 4" xfId="53759" xr:uid="{00000000-0005-0000-0000-000004D20000}"/>
    <cellStyle name="Normal 8 9 4 2" xfId="53760" xr:uid="{00000000-0005-0000-0000-000005D20000}"/>
    <cellStyle name="Normal 8 9 4 2 2" xfId="53761" xr:uid="{00000000-0005-0000-0000-000006D20000}"/>
    <cellStyle name="Normal 8 9 4 3" xfId="53762" xr:uid="{00000000-0005-0000-0000-000007D20000}"/>
    <cellStyle name="Normal 8 9 4 4" xfId="53763" xr:uid="{00000000-0005-0000-0000-000008D20000}"/>
    <cellStyle name="Normal 8 9 5" xfId="53764" xr:uid="{00000000-0005-0000-0000-000009D20000}"/>
    <cellStyle name="Normal 8 9 5 2" xfId="53765" xr:uid="{00000000-0005-0000-0000-00000AD20000}"/>
    <cellStyle name="Normal 8 9 6" xfId="53766" xr:uid="{00000000-0005-0000-0000-00000BD20000}"/>
    <cellStyle name="Normal 8 9 7" xfId="53767" xr:uid="{00000000-0005-0000-0000-00000CD20000}"/>
    <cellStyle name="Normal 8_212990" xfId="53768" xr:uid="{00000000-0005-0000-0000-00000DD20000}"/>
    <cellStyle name="Normal 80" xfId="53769" xr:uid="{00000000-0005-0000-0000-00000ED20000}"/>
    <cellStyle name="Normal 80 2" xfId="53770" xr:uid="{00000000-0005-0000-0000-00000FD20000}"/>
    <cellStyle name="Normal 80 3" xfId="53771" xr:uid="{00000000-0005-0000-0000-000010D20000}"/>
    <cellStyle name="Normal 81" xfId="53772" xr:uid="{00000000-0005-0000-0000-000011D20000}"/>
    <cellStyle name="Normal 81 2" xfId="53773" xr:uid="{00000000-0005-0000-0000-000012D20000}"/>
    <cellStyle name="Normal 81 3" xfId="53774" xr:uid="{00000000-0005-0000-0000-000013D20000}"/>
    <cellStyle name="Normal 82" xfId="53775" xr:uid="{00000000-0005-0000-0000-000014D20000}"/>
    <cellStyle name="Normal 82 2" xfId="53776" xr:uid="{00000000-0005-0000-0000-000015D20000}"/>
    <cellStyle name="Normal 82 3" xfId="53777" xr:uid="{00000000-0005-0000-0000-000016D20000}"/>
    <cellStyle name="Normal 83" xfId="53778" xr:uid="{00000000-0005-0000-0000-000017D20000}"/>
    <cellStyle name="Normal 83 2" xfId="53779" xr:uid="{00000000-0005-0000-0000-000018D20000}"/>
    <cellStyle name="Normal 83 3" xfId="53780" xr:uid="{00000000-0005-0000-0000-000019D20000}"/>
    <cellStyle name="Normal 84" xfId="53781" xr:uid="{00000000-0005-0000-0000-00001AD20000}"/>
    <cellStyle name="Normal 84 2" xfId="53782" xr:uid="{00000000-0005-0000-0000-00001BD20000}"/>
    <cellStyle name="Normal 85" xfId="53783" xr:uid="{00000000-0005-0000-0000-00001CD20000}"/>
    <cellStyle name="Normal 85 2" xfId="53784" xr:uid="{00000000-0005-0000-0000-00001DD20000}"/>
    <cellStyle name="Normal 85 3" xfId="53785" xr:uid="{00000000-0005-0000-0000-00001ED20000}"/>
    <cellStyle name="Normal 86" xfId="53786" xr:uid="{00000000-0005-0000-0000-00001FD20000}"/>
    <cellStyle name="Normal 86 2" xfId="53787" xr:uid="{00000000-0005-0000-0000-000020D20000}"/>
    <cellStyle name="Normal 86 3" xfId="53788" xr:uid="{00000000-0005-0000-0000-000021D20000}"/>
    <cellStyle name="Normal 87" xfId="53789" xr:uid="{00000000-0005-0000-0000-000022D20000}"/>
    <cellStyle name="Normal 87 2" xfId="53790" xr:uid="{00000000-0005-0000-0000-000023D20000}"/>
    <cellStyle name="Normal 87 2 2" xfId="53791" xr:uid="{00000000-0005-0000-0000-000024D20000}"/>
    <cellStyle name="Normal 87 2 2 2" xfId="53792" xr:uid="{00000000-0005-0000-0000-000025D20000}"/>
    <cellStyle name="Normal 87 2 2 2 2" xfId="53793" xr:uid="{00000000-0005-0000-0000-000026D20000}"/>
    <cellStyle name="Normal 87 2 2 3" xfId="53794" xr:uid="{00000000-0005-0000-0000-000027D20000}"/>
    <cellStyle name="Normal 87 2 2 4" xfId="53795" xr:uid="{00000000-0005-0000-0000-000028D20000}"/>
    <cellStyle name="Normal 87 2 3" xfId="53796" xr:uid="{00000000-0005-0000-0000-000029D20000}"/>
    <cellStyle name="Normal 87 2 3 2" xfId="53797" xr:uid="{00000000-0005-0000-0000-00002AD20000}"/>
    <cellStyle name="Normal 87 2 3 2 2" xfId="53798" xr:uid="{00000000-0005-0000-0000-00002BD20000}"/>
    <cellStyle name="Normal 87 2 3 3" xfId="53799" xr:uid="{00000000-0005-0000-0000-00002CD20000}"/>
    <cellStyle name="Normal 87 2 3 4" xfId="53800" xr:uid="{00000000-0005-0000-0000-00002DD20000}"/>
    <cellStyle name="Normal 87 2 4" xfId="53801" xr:uid="{00000000-0005-0000-0000-00002ED20000}"/>
    <cellStyle name="Normal 87 2 4 2" xfId="53802" xr:uid="{00000000-0005-0000-0000-00002FD20000}"/>
    <cellStyle name="Normal 87 2 5" xfId="53803" xr:uid="{00000000-0005-0000-0000-000030D20000}"/>
    <cellStyle name="Normal 87 2 6" xfId="53804" xr:uid="{00000000-0005-0000-0000-000031D20000}"/>
    <cellStyle name="Normal 87 3" xfId="53805" xr:uid="{00000000-0005-0000-0000-000032D20000}"/>
    <cellStyle name="Normal 87 3 2" xfId="53806" xr:uid="{00000000-0005-0000-0000-000033D20000}"/>
    <cellStyle name="Normal 87 3 2 2" xfId="53807" xr:uid="{00000000-0005-0000-0000-000034D20000}"/>
    <cellStyle name="Normal 87 3 3" xfId="53808" xr:uid="{00000000-0005-0000-0000-000035D20000}"/>
    <cellStyle name="Normal 87 3 4" xfId="53809" xr:uid="{00000000-0005-0000-0000-000036D20000}"/>
    <cellStyle name="Normal 87 4" xfId="53810" xr:uid="{00000000-0005-0000-0000-000037D20000}"/>
    <cellStyle name="Normal 87 4 2" xfId="53811" xr:uid="{00000000-0005-0000-0000-000038D20000}"/>
    <cellStyle name="Normal 87 4 2 2" xfId="53812" xr:uid="{00000000-0005-0000-0000-000039D20000}"/>
    <cellStyle name="Normal 87 4 3" xfId="53813" xr:uid="{00000000-0005-0000-0000-00003AD20000}"/>
    <cellStyle name="Normal 87 4 4" xfId="53814" xr:uid="{00000000-0005-0000-0000-00003BD20000}"/>
    <cellStyle name="Normal 87 5" xfId="53815" xr:uid="{00000000-0005-0000-0000-00003CD20000}"/>
    <cellStyle name="Normal 87 5 2" xfId="53816" xr:uid="{00000000-0005-0000-0000-00003DD20000}"/>
    <cellStyle name="Normal 87 6" xfId="53817" xr:uid="{00000000-0005-0000-0000-00003ED20000}"/>
    <cellStyle name="Normal 87 7" xfId="53818" xr:uid="{00000000-0005-0000-0000-00003FD20000}"/>
    <cellStyle name="Normal 87 8" xfId="53819" xr:uid="{00000000-0005-0000-0000-000040D20000}"/>
    <cellStyle name="Normal 87_Master" xfId="53820" xr:uid="{00000000-0005-0000-0000-000041D20000}"/>
    <cellStyle name="Normal 88" xfId="53821" xr:uid="{00000000-0005-0000-0000-000042D20000}"/>
    <cellStyle name="Normal 88 2" xfId="53822" xr:uid="{00000000-0005-0000-0000-000043D20000}"/>
    <cellStyle name="Normal 88 2 2" xfId="53823" xr:uid="{00000000-0005-0000-0000-000044D20000}"/>
    <cellStyle name="Normal 88 3" xfId="53824" xr:uid="{00000000-0005-0000-0000-000045D20000}"/>
    <cellStyle name="Normal 88 4" xfId="53825" xr:uid="{00000000-0005-0000-0000-000046D20000}"/>
    <cellStyle name="Normal 88 5" xfId="53826" xr:uid="{00000000-0005-0000-0000-000047D20000}"/>
    <cellStyle name="Normal 89" xfId="53827" xr:uid="{00000000-0005-0000-0000-000048D20000}"/>
    <cellStyle name="Normal 89 2" xfId="53828" xr:uid="{00000000-0005-0000-0000-000049D20000}"/>
    <cellStyle name="Normal 89 2 2" xfId="53829" xr:uid="{00000000-0005-0000-0000-00004AD20000}"/>
    <cellStyle name="Normal 89 3" xfId="53830" xr:uid="{00000000-0005-0000-0000-00004BD20000}"/>
    <cellStyle name="Normal 89 4" xfId="53831" xr:uid="{00000000-0005-0000-0000-00004CD20000}"/>
    <cellStyle name="Normal 89 5" xfId="53832" xr:uid="{00000000-0005-0000-0000-00004DD20000}"/>
    <cellStyle name="Normal 9" xfId="53833" xr:uid="{00000000-0005-0000-0000-00004ED20000}"/>
    <cellStyle name="Normal 9 10" xfId="53834" xr:uid="{00000000-0005-0000-0000-00004FD20000}"/>
    <cellStyle name="Normal 9 10 2" xfId="53835" xr:uid="{00000000-0005-0000-0000-000050D20000}"/>
    <cellStyle name="Normal 9 10 2 2" xfId="53836" xr:uid="{00000000-0005-0000-0000-000051D20000}"/>
    <cellStyle name="Normal 9 10 2 2 2" xfId="53837" xr:uid="{00000000-0005-0000-0000-000052D20000}"/>
    <cellStyle name="Normal 9 10 2 2 2 2" xfId="53838" xr:uid="{00000000-0005-0000-0000-000053D20000}"/>
    <cellStyle name="Normal 9 10 2 2 3" xfId="53839" xr:uid="{00000000-0005-0000-0000-000054D20000}"/>
    <cellStyle name="Normal 9 10 2 2 4" xfId="53840" xr:uid="{00000000-0005-0000-0000-000055D20000}"/>
    <cellStyle name="Normal 9 10 2 3" xfId="53841" xr:uid="{00000000-0005-0000-0000-000056D20000}"/>
    <cellStyle name="Normal 9 10 2 3 2" xfId="53842" xr:uid="{00000000-0005-0000-0000-000057D20000}"/>
    <cellStyle name="Normal 9 10 2 3 2 2" xfId="53843" xr:uid="{00000000-0005-0000-0000-000058D20000}"/>
    <cellStyle name="Normal 9 10 2 3 3" xfId="53844" xr:uid="{00000000-0005-0000-0000-000059D20000}"/>
    <cellStyle name="Normal 9 10 2 3 4" xfId="53845" xr:uid="{00000000-0005-0000-0000-00005AD20000}"/>
    <cellStyle name="Normal 9 10 2 4" xfId="53846" xr:uid="{00000000-0005-0000-0000-00005BD20000}"/>
    <cellStyle name="Normal 9 10 2 4 2" xfId="53847" xr:uid="{00000000-0005-0000-0000-00005CD20000}"/>
    <cellStyle name="Normal 9 10 2 5" xfId="53848" xr:uid="{00000000-0005-0000-0000-00005DD20000}"/>
    <cellStyle name="Normal 9 10 2 6" xfId="53849" xr:uid="{00000000-0005-0000-0000-00005ED20000}"/>
    <cellStyle name="Normal 9 10 3" xfId="53850" xr:uid="{00000000-0005-0000-0000-00005FD20000}"/>
    <cellStyle name="Normal 9 10 3 2" xfId="53851" xr:uid="{00000000-0005-0000-0000-000060D20000}"/>
    <cellStyle name="Normal 9 10 3 2 2" xfId="53852" xr:uid="{00000000-0005-0000-0000-000061D20000}"/>
    <cellStyle name="Normal 9 10 3 3" xfId="53853" xr:uid="{00000000-0005-0000-0000-000062D20000}"/>
    <cellStyle name="Normal 9 10 3 4" xfId="53854" xr:uid="{00000000-0005-0000-0000-000063D20000}"/>
    <cellStyle name="Normal 9 10 4" xfId="53855" xr:uid="{00000000-0005-0000-0000-000064D20000}"/>
    <cellStyle name="Normal 9 10 4 2" xfId="53856" xr:uid="{00000000-0005-0000-0000-000065D20000}"/>
    <cellStyle name="Normal 9 10 4 2 2" xfId="53857" xr:uid="{00000000-0005-0000-0000-000066D20000}"/>
    <cellStyle name="Normal 9 10 4 3" xfId="53858" xr:uid="{00000000-0005-0000-0000-000067D20000}"/>
    <cellStyle name="Normal 9 10 4 4" xfId="53859" xr:uid="{00000000-0005-0000-0000-000068D20000}"/>
    <cellStyle name="Normal 9 10 5" xfId="53860" xr:uid="{00000000-0005-0000-0000-000069D20000}"/>
    <cellStyle name="Normal 9 10 5 2" xfId="53861" xr:uid="{00000000-0005-0000-0000-00006AD20000}"/>
    <cellStyle name="Normal 9 10 6" xfId="53862" xr:uid="{00000000-0005-0000-0000-00006BD20000}"/>
    <cellStyle name="Normal 9 10 7" xfId="53863" xr:uid="{00000000-0005-0000-0000-00006CD20000}"/>
    <cellStyle name="Normal 9 11" xfId="53864" xr:uid="{00000000-0005-0000-0000-00006DD20000}"/>
    <cellStyle name="Normal 9 11 2" xfId="53865" xr:uid="{00000000-0005-0000-0000-00006ED20000}"/>
    <cellStyle name="Normal 9 11 2 2" xfId="53866" xr:uid="{00000000-0005-0000-0000-00006FD20000}"/>
    <cellStyle name="Normal 9 11 2 2 2" xfId="53867" xr:uid="{00000000-0005-0000-0000-000070D20000}"/>
    <cellStyle name="Normal 9 11 2 2 2 2" xfId="53868" xr:uid="{00000000-0005-0000-0000-000071D20000}"/>
    <cellStyle name="Normal 9 11 2 2 3" xfId="53869" xr:uid="{00000000-0005-0000-0000-000072D20000}"/>
    <cellStyle name="Normal 9 11 2 2 4" xfId="53870" xr:uid="{00000000-0005-0000-0000-000073D20000}"/>
    <cellStyle name="Normal 9 11 2 3" xfId="53871" xr:uid="{00000000-0005-0000-0000-000074D20000}"/>
    <cellStyle name="Normal 9 11 2 3 2" xfId="53872" xr:uid="{00000000-0005-0000-0000-000075D20000}"/>
    <cellStyle name="Normal 9 11 2 3 2 2" xfId="53873" xr:uid="{00000000-0005-0000-0000-000076D20000}"/>
    <cellStyle name="Normal 9 11 2 3 3" xfId="53874" xr:uid="{00000000-0005-0000-0000-000077D20000}"/>
    <cellStyle name="Normal 9 11 2 3 4" xfId="53875" xr:uid="{00000000-0005-0000-0000-000078D20000}"/>
    <cellStyle name="Normal 9 11 2 4" xfId="53876" xr:uid="{00000000-0005-0000-0000-000079D20000}"/>
    <cellStyle name="Normal 9 11 2 4 2" xfId="53877" xr:uid="{00000000-0005-0000-0000-00007AD20000}"/>
    <cellStyle name="Normal 9 11 2 5" xfId="53878" xr:uid="{00000000-0005-0000-0000-00007BD20000}"/>
    <cellStyle name="Normal 9 11 2 6" xfId="53879" xr:uid="{00000000-0005-0000-0000-00007CD20000}"/>
    <cellStyle name="Normal 9 11 3" xfId="53880" xr:uid="{00000000-0005-0000-0000-00007DD20000}"/>
    <cellStyle name="Normal 9 11 3 2" xfId="53881" xr:uid="{00000000-0005-0000-0000-00007ED20000}"/>
    <cellStyle name="Normal 9 11 3 2 2" xfId="53882" xr:uid="{00000000-0005-0000-0000-00007FD20000}"/>
    <cellStyle name="Normal 9 11 3 3" xfId="53883" xr:uid="{00000000-0005-0000-0000-000080D20000}"/>
    <cellStyle name="Normal 9 11 3 4" xfId="53884" xr:uid="{00000000-0005-0000-0000-000081D20000}"/>
    <cellStyle name="Normal 9 11 4" xfId="53885" xr:uid="{00000000-0005-0000-0000-000082D20000}"/>
    <cellStyle name="Normal 9 11 4 2" xfId="53886" xr:uid="{00000000-0005-0000-0000-000083D20000}"/>
    <cellStyle name="Normal 9 11 4 2 2" xfId="53887" xr:uid="{00000000-0005-0000-0000-000084D20000}"/>
    <cellStyle name="Normal 9 11 4 3" xfId="53888" xr:uid="{00000000-0005-0000-0000-000085D20000}"/>
    <cellStyle name="Normal 9 11 4 4" xfId="53889" xr:uid="{00000000-0005-0000-0000-000086D20000}"/>
    <cellStyle name="Normal 9 11 5" xfId="53890" xr:uid="{00000000-0005-0000-0000-000087D20000}"/>
    <cellStyle name="Normal 9 11 5 2" xfId="53891" xr:uid="{00000000-0005-0000-0000-000088D20000}"/>
    <cellStyle name="Normal 9 11 6" xfId="53892" xr:uid="{00000000-0005-0000-0000-000089D20000}"/>
    <cellStyle name="Normal 9 11 7" xfId="53893" xr:uid="{00000000-0005-0000-0000-00008AD20000}"/>
    <cellStyle name="Normal 9 12" xfId="53894" xr:uid="{00000000-0005-0000-0000-00008BD20000}"/>
    <cellStyle name="Normal 9 12 2" xfId="53895" xr:uid="{00000000-0005-0000-0000-00008CD20000}"/>
    <cellStyle name="Normal 9 12 2 2" xfId="53896" xr:uid="{00000000-0005-0000-0000-00008DD20000}"/>
    <cellStyle name="Normal 9 12 2 2 2" xfId="53897" xr:uid="{00000000-0005-0000-0000-00008ED20000}"/>
    <cellStyle name="Normal 9 12 2 2 2 2" xfId="53898" xr:uid="{00000000-0005-0000-0000-00008FD20000}"/>
    <cellStyle name="Normal 9 12 2 2 3" xfId="53899" xr:uid="{00000000-0005-0000-0000-000090D20000}"/>
    <cellStyle name="Normal 9 12 2 2 4" xfId="53900" xr:uid="{00000000-0005-0000-0000-000091D20000}"/>
    <cellStyle name="Normal 9 12 2 3" xfId="53901" xr:uid="{00000000-0005-0000-0000-000092D20000}"/>
    <cellStyle name="Normal 9 12 2 3 2" xfId="53902" xr:uid="{00000000-0005-0000-0000-000093D20000}"/>
    <cellStyle name="Normal 9 12 2 3 2 2" xfId="53903" xr:uid="{00000000-0005-0000-0000-000094D20000}"/>
    <cellStyle name="Normal 9 12 2 3 3" xfId="53904" xr:uid="{00000000-0005-0000-0000-000095D20000}"/>
    <cellStyle name="Normal 9 12 2 3 4" xfId="53905" xr:uid="{00000000-0005-0000-0000-000096D20000}"/>
    <cellStyle name="Normal 9 12 2 4" xfId="53906" xr:uid="{00000000-0005-0000-0000-000097D20000}"/>
    <cellStyle name="Normal 9 12 2 4 2" xfId="53907" xr:uid="{00000000-0005-0000-0000-000098D20000}"/>
    <cellStyle name="Normal 9 12 2 5" xfId="53908" xr:uid="{00000000-0005-0000-0000-000099D20000}"/>
    <cellStyle name="Normal 9 12 2 6" xfId="53909" xr:uid="{00000000-0005-0000-0000-00009AD20000}"/>
    <cellStyle name="Normal 9 12 3" xfId="53910" xr:uid="{00000000-0005-0000-0000-00009BD20000}"/>
    <cellStyle name="Normal 9 12 3 2" xfId="53911" xr:uid="{00000000-0005-0000-0000-00009CD20000}"/>
    <cellStyle name="Normal 9 12 3 2 2" xfId="53912" xr:uid="{00000000-0005-0000-0000-00009DD20000}"/>
    <cellStyle name="Normal 9 12 3 3" xfId="53913" xr:uid="{00000000-0005-0000-0000-00009ED20000}"/>
    <cellStyle name="Normal 9 12 3 4" xfId="53914" xr:uid="{00000000-0005-0000-0000-00009FD20000}"/>
    <cellStyle name="Normal 9 12 4" xfId="53915" xr:uid="{00000000-0005-0000-0000-0000A0D20000}"/>
    <cellStyle name="Normal 9 12 4 2" xfId="53916" xr:uid="{00000000-0005-0000-0000-0000A1D20000}"/>
    <cellStyle name="Normal 9 12 4 2 2" xfId="53917" xr:uid="{00000000-0005-0000-0000-0000A2D20000}"/>
    <cellStyle name="Normal 9 12 4 3" xfId="53918" xr:uid="{00000000-0005-0000-0000-0000A3D20000}"/>
    <cellStyle name="Normal 9 12 4 4" xfId="53919" xr:uid="{00000000-0005-0000-0000-0000A4D20000}"/>
    <cellStyle name="Normal 9 12 5" xfId="53920" xr:uid="{00000000-0005-0000-0000-0000A5D20000}"/>
    <cellStyle name="Normal 9 12 5 2" xfId="53921" xr:uid="{00000000-0005-0000-0000-0000A6D20000}"/>
    <cellStyle name="Normal 9 12 6" xfId="53922" xr:uid="{00000000-0005-0000-0000-0000A7D20000}"/>
    <cellStyle name="Normal 9 12 7" xfId="53923" xr:uid="{00000000-0005-0000-0000-0000A8D20000}"/>
    <cellStyle name="Normal 9 13" xfId="53924" xr:uid="{00000000-0005-0000-0000-0000A9D20000}"/>
    <cellStyle name="Normal 9 13 2" xfId="53925" xr:uid="{00000000-0005-0000-0000-0000AAD20000}"/>
    <cellStyle name="Normal 9 13 2 2" xfId="53926" xr:uid="{00000000-0005-0000-0000-0000ABD20000}"/>
    <cellStyle name="Normal 9 13 2 2 2" xfId="53927" xr:uid="{00000000-0005-0000-0000-0000ACD20000}"/>
    <cellStyle name="Normal 9 13 2 2 2 2" xfId="53928" xr:uid="{00000000-0005-0000-0000-0000ADD20000}"/>
    <cellStyle name="Normal 9 13 2 2 3" xfId="53929" xr:uid="{00000000-0005-0000-0000-0000AED20000}"/>
    <cellStyle name="Normal 9 13 2 2 4" xfId="53930" xr:uid="{00000000-0005-0000-0000-0000AFD20000}"/>
    <cellStyle name="Normal 9 13 2 3" xfId="53931" xr:uid="{00000000-0005-0000-0000-0000B0D20000}"/>
    <cellStyle name="Normal 9 13 2 3 2" xfId="53932" xr:uid="{00000000-0005-0000-0000-0000B1D20000}"/>
    <cellStyle name="Normal 9 13 2 3 2 2" xfId="53933" xr:uid="{00000000-0005-0000-0000-0000B2D20000}"/>
    <cellStyle name="Normal 9 13 2 3 3" xfId="53934" xr:uid="{00000000-0005-0000-0000-0000B3D20000}"/>
    <cellStyle name="Normal 9 13 2 3 4" xfId="53935" xr:uid="{00000000-0005-0000-0000-0000B4D20000}"/>
    <cellStyle name="Normal 9 13 2 4" xfId="53936" xr:uid="{00000000-0005-0000-0000-0000B5D20000}"/>
    <cellStyle name="Normal 9 13 2 4 2" xfId="53937" xr:uid="{00000000-0005-0000-0000-0000B6D20000}"/>
    <cellStyle name="Normal 9 13 2 5" xfId="53938" xr:uid="{00000000-0005-0000-0000-0000B7D20000}"/>
    <cellStyle name="Normal 9 13 2 6" xfId="53939" xr:uid="{00000000-0005-0000-0000-0000B8D20000}"/>
    <cellStyle name="Normal 9 13 3" xfId="53940" xr:uid="{00000000-0005-0000-0000-0000B9D20000}"/>
    <cellStyle name="Normal 9 13 3 2" xfId="53941" xr:uid="{00000000-0005-0000-0000-0000BAD20000}"/>
    <cellStyle name="Normal 9 13 3 2 2" xfId="53942" xr:uid="{00000000-0005-0000-0000-0000BBD20000}"/>
    <cellStyle name="Normal 9 13 3 3" xfId="53943" xr:uid="{00000000-0005-0000-0000-0000BCD20000}"/>
    <cellStyle name="Normal 9 13 3 4" xfId="53944" xr:uid="{00000000-0005-0000-0000-0000BDD20000}"/>
    <cellStyle name="Normal 9 13 4" xfId="53945" xr:uid="{00000000-0005-0000-0000-0000BED20000}"/>
    <cellStyle name="Normal 9 13 4 2" xfId="53946" xr:uid="{00000000-0005-0000-0000-0000BFD20000}"/>
    <cellStyle name="Normal 9 13 4 2 2" xfId="53947" xr:uid="{00000000-0005-0000-0000-0000C0D20000}"/>
    <cellStyle name="Normal 9 13 4 3" xfId="53948" xr:uid="{00000000-0005-0000-0000-0000C1D20000}"/>
    <cellStyle name="Normal 9 13 4 4" xfId="53949" xr:uid="{00000000-0005-0000-0000-0000C2D20000}"/>
    <cellStyle name="Normal 9 13 5" xfId="53950" xr:uid="{00000000-0005-0000-0000-0000C3D20000}"/>
    <cellStyle name="Normal 9 13 5 2" xfId="53951" xr:uid="{00000000-0005-0000-0000-0000C4D20000}"/>
    <cellStyle name="Normal 9 13 6" xfId="53952" xr:uid="{00000000-0005-0000-0000-0000C5D20000}"/>
    <cellStyle name="Normal 9 13 7" xfId="53953" xr:uid="{00000000-0005-0000-0000-0000C6D20000}"/>
    <cellStyle name="Normal 9 14" xfId="53954" xr:uid="{00000000-0005-0000-0000-0000C7D20000}"/>
    <cellStyle name="Normal 9 14 2" xfId="53955" xr:uid="{00000000-0005-0000-0000-0000C8D20000}"/>
    <cellStyle name="Normal 9 14 2 2" xfId="53956" xr:uid="{00000000-0005-0000-0000-0000C9D20000}"/>
    <cellStyle name="Normal 9 14 2 2 2" xfId="53957" xr:uid="{00000000-0005-0000-0000-0000CAD20000}"/>
    <cellStyle name="Normal 9 14 2 2 2 2" xfId="53958" xr:uid="{00000000-0005-0000-0000-0000CBD20000}"/>
    <cellStyle name="Normal 9 14 2 2 3" xfId="53959" xr:uid="{00000000-0005-0000-0000-0000CCD20000}"/>
    <cellStyle name="Normal 9 14 2 2 4" xfId="53960" xr:uid="{00000000-0005-0000-0000-0000CDD20000}"/>
    <cellStyle name="Normal 9 14 2 3" xfId="53961" xr:uid="{00000000-0005-0000-0000-0000CED20000}"/>
    <cellStyle name="Normal 9 14 2 3 2" xfId="53962" xr:uid="{00000000-0005-0000-0000-0000CFD20000}"/>
    <cellStyle name="Normal 9 14 2 3 2 2" xfId="53963" xr:uid="{00000000-0005-0000-0000-0000D0D20000}"/>
    <cellStyle name="Normal 9 14 2 3 3" xfId="53964" xr:uid="{00000000-0005-0000-0000-0000D1D20000}"/>
    <cellStyle name="Normal 9 14 2 3 4" xfId="53965" xr:uid="{00000000-0005-0000-0000-0000D2D20000}"/>
    <cellStyle name="Normal 9 14 2 4" xfId="53966" xr:uid="{00000000-0005-0000-0000-0000D3D20000}"/>
    <cellStyle name="Normal 9 14 2 4 2" xfId="53967" xr:uid="{00000000-0005-0000-0000-0000D4D20000}"/>
    <cellStyle name="Normal 9 14 2 5" xfId="53968" xr:uid="{00000000-0005-0000-0000-0000D5D20000}"/>
    <cellStyle name="Normal 9 14 2 6" xfId="53969" xr:uid="{00000000-0005-0000-0000-0000D6D20000}"/>
    <cellStyle name="Normal 9 14 3" xfId="53970" xr:uid="{00000000-0005-0000-0000-0000D7D20000}"/>
    <cellStyle name="Normal 9 14 3 2" xfId="53971" xr:uid="{00000000-0005-0000-0000-0000D8D20000}"/>
    <cellStyle name="Normal 9 14 3 2 2" xfId="53972" xr:uid="{00000000-0005-0000-0000-0000D9D20000}"/>
    <cellStyle name="Normal 9 14 3 3" xfId="53973" xr:uid="{00000000-0005-0000-0000-0000DAD20000}"/>
    <cellStyle name="Normal 9 14 3 4" xfId="53974" xr:uid="{00000000-0005-0000-0000-0000DBD20000}"/>
    <cellStyle name="Normal 9 14 4" xfId="53975" xr:uid="{00000000-0005-0000-0000-0000DCD20000}"/>
    <cellStyle name="Normal 9 14 4 2" xfId="53976" xr:uid="{00000000-0005-0000-0000-0000DDD20000}"/>
    <cellStyle name="Normal 9 14 4 2 2" xfId="53977" xr:uid="{00000000-0005-0000-0000-0000DED20000}"/>
    <cellStyle name="Normal 9 14 4 3" xfId="53978" xr:uid="{00000000-0005-0000-0000-0000DFD20000}"/>
    <cellStyle name="Normal 9 14 4 4" xfId="53979" xr:uid="{00000000-0005-0000-0000-0000E0D20000}"/>
    <cellStyle name="Normal 9 14 5" xfId="53980" xr:uid="{00000000-0005-0000-0000-0000E1D20000}"/>
    <cellStyle name="Normal 9 14 5 2" xfId="53981" xr:uid="{00000000-0005-0000-0000-0000E2D20000}"/>
    <cellStyle name="Normal 9 14 6" xfId="53982" xr:uid="{00000000-0005-0000-0000-0000E3D20000}"/>
    <cellStyle name="Normal 9 14 7" xfId="53983" xr:uid="{00000000-0005-0000-0000-0000E4D20000}"/>
    <cellStyle name="Normal 9 15" xfId="53984" xr:uid="{00000000-0005-0000-0000-0000E5D20000}"/>
    <cellStyle name="Normal 9 15 2" xfId="53985" xr:uid="{00000000-0005-0000-0000-0000E6D20000}"/>
    <cellStyle name="Normal 9 15 2 2" xfId="53986" xr:uid="{00000000-0005-0000-0000-0000E7D20000}"/>
    <cellStyle name="Normal 9 15 2 2 2" xfId="53987" xr:uid="{00000000-0005-0000-0000-0000E8D20000}"/>
    <cellStyle name="Normal 9 15 2 2 2 2" xfId="53988" xr:uid="{00000000-0005-0000-0000-0000E9D20000}"/>
    <cellStyle name="Normal 9 15 2 2 3" xfId="53989" xr:uid="{00000000-0005-0000-0000-0000EAD20000}"/>
    <cellStyle name="Normal 9 15 2 2 4" xfId="53990" xr:uid="{00000000-0005-0000-0000-0000EBD20000}"/>
    <cellStyle name="Normal 9 15 2 3" xfId="53991" xr:uid="{00000000-0005-0000-0000-0000ECD20000}"/>
    <cellStyle name="Normal 9 15 2 3 2" xfId="53992" xr:uid="{00000000-0005-0000-0000-0000EDD20000}"/>
    <cellStyle name="Normal 9 15 2 3 2 2" xfId="53993" xr:uid="{00000000-0005-0000-0000-0000EED20000}"/>
    <cellStyle name="Normal 9 15 2 3 3" xfId="53994" xr:uid="{00000000-0005-0000-0000-0000EFD20000}"/>
    <cellStyle name="Normal 9 15 2 3 4" xfId="53995" xr:uid="{00000000-0005-0000-0000-0000F0D20000}"/>
    <cellStyle name="Normal 9 15 2 4" xfId="53996" xr:uid="{00000000-0005-0000-0000-0000F1D20000}"/>
    <cellStyle name="Normal 9 15 2 4 2" xfId="53997" xr:uid="{00000000-0005-0000-0000-0000F2D20000}"/>
    <cellStyle name="Normal 9 15 2 5" xfId="53998" xr:uid="{00000000-0005-0000-0000-0000F3D20000}"/>
    <cellStyle name="Normal 9 15 2 6" xfId="53999" xr:uid="{00000000-0005-0000-0000-0000F4D20000}"/>
    <cellStyle name="Normal 9 15 3" xfId="54000" xr:uid="{00000000-0005-0000-0000-0000F5D20000}"/>
    <cellStyle name="Normal 9 15 3 2" xfId="54001" xr:uid="{00000000-0005-0000-0000-0000F6D20000}"/>
    <cellStyle name="Normal 9 15 3 2 2" xfId="54002" xr:uid="{00000000-0005-0000-0000-0000F7D20000}"/>
    <cellStyle name="Normal 9 15 3 3" xfId="54003" xr:uid="{00000000-0005-0000-0000-0000F8D20000}"/>
    <cellStyle name="Normal 9 15 3 4" xfId="54004" xr:uid="{00000000-0005-0000-0000-0000F9D20000}"/>
    <cellStyle name="Normal 9 15 4" xfId="54005" xr:uid="{00000000-0005-0000-0000-0000FAD20000}"/>
    <cellStyle name="Normal 9 15 4 2" xfId="54006" xr:uid="{00000000-0005-0000-0000-0000FBD20000}"/>
    <cellStyle name="Normal 9 15 4 2 2" xfId="54007" xr:uid="{00000000-0005-0000-0000-0000FCD20000}"/>
    <cellStyle name="Normal 9 15 4 3" xfId="54008" xr:uid="{00000000-0005-0000-0000-0000FDD20000}"/>
    <cellStyle name="Normal 9 15 4 4" xfId="54009" xr:uid="{00000000-0005-0000-0000-0000FED20000}"/>
    <cellStyle name="Normal 9 15 5" xfId="54010" xr:uid="{00000000-0005-0000-0000-0000FFD20000}"/>
    <cellStyle name="Normal 9 15 5 2" xfId="54011" xr:uid="{00000000-0005-0000-0000-000000D30000}"/>
    <cellStyle name="Normal 9 15 6" xfId="54012" xr:uid="{00000000-0005-0000-0000-000001D30000}"/>
    <cellStyle name="Normal 9 15 7" xfId="54013" xr:uid="{00000000-0005-0000-0000-000002D30000}"/>
    <cellStyle name="Normal 9 16" xfId="54014" xr:uid="{00000000-0005-0000-0000-000003D30000}"/>
    <cellStyle name="Normal 9 17" xfId="54015" xr:uid="{00000000-0005-0000-0000-000004D30000}"/>
    <cellStyle name="Normal 9 18" xfId="54016" xr:uid="{00000000-0005-0000-0000-000005D30000}"/>
    <cellStyle name="Normal 9 19" xfId="54017" xr:uid="{00000000-0005-0000-0000-000006D30000}"/>
    <cellStyle name="Normal 9 2" xfId="54018" xr:uid="{00000000-0005-0000-0000-000007D30000}"/>
    <cellStyle name="Normal 9 2 10" xfId="54019" xr:uid="{00000000-0005-0000-0000-000008D30000}"/>
    <cellStyle name="Normal 9 2 2" xfId="54020" xr:uid="{00000000-0005-0000-0000-000009D30000}"/>
    <cellStyle name="Normal 9 2 2 2" xfId="54021" xr:uid="{00000000-0005-0000-0000-00000AD30000}"/>
    <cellStyle name="Normal 9 2 2 2 2" xfId="54022" xr:uid="{00000000-0005-0000-0000-00000BD30000}"/>
    <cellStyle name="Normal 9 2 2 2 2 2" xfId="54023" xr:uid="{00000000-0005-0000-0000-00000CD30000}"/>
    <cellStyle name="Normal 9 2 2 2 2 2 2" xfId="54024" xr:uid="{00000000-0005-0000-0000-00000DD30000}"/>
    <cellStyle name="Normal 9 2 2 2 2 2 2 2" xfId="54025" xr:uid="{00000000-0005-0000-0000-00000ED30000}"/>
    <cellStyle name="Normal 9 2 2 2 2 2 3" xfId="54026" xr:uid="{00000000-0005-0000-0000-00000FD30000}"/>
    <cellStyle name="Normal 9 2 2 2 2 2 4" xfId="54027" xr:uid="{00000000-0005-0000-0000-000010D30000}"/>
    <cellStyle name="Normal 9 2 2 2 2 3" xfId="54028" xr:uid="{00000000-0005-0000-0000-000011D30000}"/>
    <cellStyle name="Normal 9 2 2 2 2 3 2" xfId="54029" xr:uid="{00000000-0005-0000-0000-000012D30000}"/>
    <cellStyle name="Normal 9 2 2 2 2 3 2 2" xfId="54030" xr:uid="{00000000-0005-0000-0000-000013D30000}"/>
    <cellStyle name="Normal 9 2 2 2 2 3 3" xfId="54031" xr:uid="{00000000-0005-0000-0000-000014D30000}"/>
    <cellStyle name="Normal 9 2 2 2 2 3 4" xfId="54032" xr:uid="{00000000-0005-0000-0000-000015D30000}"/>
    <cellStyle name="Normal 9 2 2 2 2 4" xfId="54033" xr:uid="{00000000-0005-0000-0000-000016D30000}"/>
    <cellStyle name="Normal 9 2 2 2 2 4 2" xfId="54034" xr:uid="{00000000-0005-0000-0000-000017D30000}"/>
    <cellStyle name="Normal 9 2 2 2 2 5" xfId="54035" xr:uid="{00000000-0005-0000-0000-000018D30000}"/>
    <cellStyle name="Normal 9 2 2 2 2 6" xfId="54036" xr:uid="{00000000-0005-0000-0000-000019D30000}"/>
    <cellStyle name="Normal 9 2 2 2 3" xfId="54037" xr:uid="{00000000-0005-0000-0000-00001AD30000}"/>
    <cellStyle name="Normal 9 2 2 2 3 2" xfId="54038" xr:uid="{00000000-0005-0000-0000-00001BD30000}"/>
    <cellStyle name="Normal 9 2 2 2 3 2 2" xfId="54039" xr:uid="{00000000-0005-0000-0000-00001CD30000}"/>
    <cellStyle name="Normal 9 2 2 2 3 3" xfId="54040" xr:uid="{00000000-0005-0000-0000-00001DD30000}"/>
    <cellStyle name="Normal 9 2 2 2 3 4" xfId="54041" xr:uid="{00000000-0005-0000-0000-00001ED30000}"/>
    <cellStyle name="Normal 9 2 2 2 4" xfId="54042" xr:uid="{00000000-0005-0000-0000-00001FD30000}"/>
    <cellStyle name="Normal 9 2 2 2 4 2" xfId="54043" xr:uid="{00000000-0005-0000-0000-000020D30000}"/>
    <cellStyle name="Normal 9 2 2 2 4 2 2" xfId="54044" xr:uid="{00000000-0005-0000-0000-000021D30000}"/>
    <cellStyle name="Normal 9 2 2 2 4 3" xfId="54045" xr:uid="{00000000-0005-0000-0000-000022D30000}"/>
    <cellStyle name="Normal 9 2 2 2 4 4" xfId="54046" xr:uid="{00000000-0005-0000-0000-000023D30000}"/>
    <cellStyle name="Normal 9 2 2 2 5" xfId="54047" xr:uid="{00000000-0005-0000-0000-000024D30000}"/>
    <cellStyle name="Normal 9 2 2 2 5 2" xfId="54048" xr:uid="{00000000-0005-0000-0000-000025D30000}"/>
    <cellStyle name="Normal 9 2 2 2 6" xfId="54049" xr:uid="{00000000-0005-0000-0000-000026D30000}"/>
    <cellStyle name="Normal 9 2 2 2 7" xfId="54050" xr:uid="{00000000-0005-0000-0000-000027D30000}"/>
    <cellStyle name="Normal 9 2 2 3" xfId="54051" xr:uid="{00000000-0005-0000-0000-000028D30000}"/>
    <cellStyle name="Normal 9 2 2 3 2" xfId="54052" xr:uid="{00000000-0005-0000-0000-000029D30000}"/>
    <cellStyle name="Normal 9 2 2 3 2 2" xfId="54053" xr:uid="{00000000-0005-0000-0000-00002AD30000}"/>
    <cellStyle name="Normal 9 2 2 3 2 2 2" xfId="54054" xr:uid="{00000000-0005-0000-0000-00002BD30000}"/>
    <cellStyle name="Normal 9 2 2 3 2 3" xfId="54055" xr:uid="{00000000-0005-0000-0000-00002CD30000}"/>
    <cellStyle name="Normal 9 2 2 3 2 4" xfId="54056" xr:uid="{00000000-0005-0000-0000-00002DD30000}"/>
    <cellStyle name="Normal 9 2 2 3 3" xfId="54057" xr:uid="{00000000-0005-0000-0000-00002ED30000}"/>
    <cellStyle name="Normal 9 2 2 3 3 2" xfId="54058" xr:uid="{00000000-0005-0000-0000-00002FD30000}"/>
    <cellStyle name="Normal 9 2 2 3 3 2 2" xfId="54059" xr:uid="{00000000-0005-0000-0000-000030D30000}"/>
    <cellStyle name="Normal 9 2 2 3 3 3" xfId="54060" xr:uid="{00000000-0005-0000-0000-000031D30000}"/>
    <cellStyle name="Normal 9 2 2 3 3 4" xfId="54061" xr:uid="{00000000-0005-0000-0000-000032D30000}"/>
    <cellStyle name="Normal 9 2 2 3 4" xfId="54062" xr:uid="{00000000-0005-0000-0000-000033D30000}"/>
    <cellStyle name="Normal 9 2 2 3 4 2" xfId="54063" xr:uid="{00000000-0005-0000-0000-000034D30000}"/>
    <cellStyle name="Normal 9 2 2 3 5" xfId="54064" xr:uid="{00000000-0005-0000-0000-000035D30000}"/>
    <cellStyle name="Normal 9 2 2 3 6" xfId="54065" xr:uid="{00000000-0005-0000-0000-000036D30000}"/>
    <cellStyle name="Normal 9 2 2 4" xfId="54066" xr:uid="{00000000-0005-0000-0000-000037D30000}"/>
    <cellStyle name="Normal 9 2 2 4 2" xfId="54067" xr:uid="{00000000-0005-0000-0000-000038D30000}"/>
    <cellStyle name="Normal 9 2 2 4 2 2" xfId="54068" xr:uid="{00000000-0005-0000-0000-000039D30000}"/>
    <cellStyle name="Normal 9 2 2 4 3" xfId="54069" xr:uid="{00000000-0005-0000-0000-00003AD30000}"/>
    <cellStyle name="Normal 9 2 2 4 4" xfId="54070" xr:uid="{00000000-0005-0000-0000-00003BD30000}"/>
    <cellStyle name="Normal 9 2 2 5" xfId="54071" xr:uid="{00000000-0005-0000-0000-00003CD30000}"/>
    <cellStyle name="Normal 9 2 2 5 2" xfId="54072" xr:uid="{00000000-0005-0000-0000-00003DD30000}"/>
    <cellStyle name="Normal 9 2 2 5 2 2" xfId="54073" xr:uid="{00000000-0005-0000-0000-00003ED30000}"/>
    <cellStyle name="Normal 9 2 2 5 3" xfId="54074" xr:uid="{00000000-0005-0000-0000-00003FD30000}"/>
    <cellStyle name="Normal 9 2 2 5 4" xfId="54075" xr:uid="{00000000-0005-0000-0000-000040D30000}"/>
    <cellStyle name="Normal 9 2 2 6" xfId="54076" xr:uid="{00000000-0005-0000-0000-000041D30000}"/>
    <cellStyle name="Normal 9 2 2 6 2" xfId="54077" xr:uid="{00000000-0005-0000-0000-000042D30000}"/>
    <cellStyle name="Normal 9 2 2 7" xfId="54078" xr:uid="{00000000-0005-0000-0000-000043D30000}"/>
    <cellStyle name="Normal 9 2 2 8" xfId="54079" xr:uid="{00000000-0005-0000-0000-000044D30000}"/>
    <cellStyle name="Normal 9 2 2 9" xfId="54080" xr:uid="{00000000-0005-0000-0000-000045D30000}"/>
    <cellStyle name="Normal 9 2 3" xfId="54081" xr:uid="{00000000-0005-0000-0000-000046D30000}"/>
    <cellStyle name="Normal 9 2 3 2" xfId="54082" xr:uid="{00000000-0005-0000-0000-000047D30000}"/>
    <cellStyle name="Normal 9 2 3 2 2" xfId="54083" xr:uid="{00000000-0005-0000-0000-000048D30000}"/>
    <cellStyle name="Normal 9 2 3 2 2 2" xfId="54084" xr:uid="{00000000-0005-0000-0000-000049D30000}"/>
    <cellStyle name="Normal 9 2 3 2 2 2 2" xfId="54085" xr:uid="{00000000-0005-0000-0000-00004AD30000}"/>
    <cellStyle name="Normal 9 2 3 2 2 3" xfId="54086" xr:uid="{00000000-0005-0000-0000-00004BD30000}"/>
    <cellStyle name="Normal 9 2 3 2 2 4" xfId="54087" xr:uid="{00000000-0005-0000-0000-00004CD30000}"/>
    <cellStyle name="Normal 9 2 3 2 3" xfId="54088" xr:uid="{00000000-0005-0000-0000-00004DD30000}"/>
    <cellStyle name="Normal 9 2 3 2 3 2" xfId="54089" xr:uid="{00000000-0005-0000-0000-00004ED30000}"/>
    <cellStyle name="Normal 9 2 3 2 3 2 2" xfId="54090" xr:uid="{00000000-0005-0000-0000-00004FD30000}"/>
    <cellStyle name="Normal 9 2 3 2 3 3" xfId="54091" xr:uid="{00000000-0005-0000-0000-000050D30000}"/>
    <cellStyle name="Normal 9 2 3 2 3 4" xfId="54092" xr:uid="{00000000-0005-0000-0000-000051D30000}"/>
    <cellStyle name="Normal 9 2 3 2 4" xfId="54093" xr:uid="{00000000-0005-0000-0000-000052D30000}"/>
    <cellStyle name="Normal 9 2 3 2 4 2" xfId="54094" xr:uid="{00000000-0005-0000-0000-000053D30000}"/>
    <cellStyle name="Normal 9 2 3 2 5" xfId="54095" xr:uid="{00000000-0005-0000-0000-000054D30000}"/>
    <cellStyle name="Normal 9 2 3 2 6" xfId="54096" xr:uid="{00000000-0005-0000-0000-000055D30000}"/>
    <cellStyle name="Normal 9 2 3 3" xfId="54097" xr:uid="{00000000-0005-0000-0000-000056D30000}"/>
    <cellStyle name="Normal 9 2 3 3 2" xfId="54098" xr:uid="{00000000-0005-0000-0000-000057D30000}"/>
    <cellStyle name="Normal 9 2 3 3 2 2" xfId="54099" xr:uid="{00000000-0005-0000-0000-000058D30000}"/>
    <cellStyle name="Normal 9 2 3 3 3" xfId="54100" xr:uid="{00000000-0005-0000-0000-000059D30000}"/>
    <cellStyle name="Normal 9 2 3 3 4" xfId="54101" xr:uid="{00000000-0005-0000-0000-00005AD30000}"/>
    <cellStyle name="Normal 9 2 3 4" xfId="54102" xr:uid="{00000000-0005-0000-0000-00005BD30000}"/>
    <cellStyle name="Normal 9 2 3 4 2" xfId="54103" xr:uid="{00000000-0005-0000-0000-00005CD30000}"/>
    <cellStyle name="Normal 9 2 3 4 2 2" xfId="54104" xr:uid="{00000000-0005-0000-0000-00005DD30000}"/>
    <cellStyle name="Normal 9 2 3 4 3" xfId="54105" xr:uid="{00000000-0005-0000-0000-00005ED30000}"/>
    <cellStyle name="Normal 9 2 3 4 4" xfId="54106" xr:uid="{00000000-0005-0000-0000-00005FD30000}"/>
    <cellStyle name="Normal 9 2 3 5" xfId="54107" xr:uid="{00000000-0005-0000-0000-000060D30000}"/>
    <cellStyle name="Normal 9 2 3 5 2" xfId="54108" xr:uid="{00000000-0005-0000-0000-000061D30000}"/>
    <cellStyle name="Normal 9 2 3 6" xfId="54109" xr:uid="{00000000-0005-0000-0000-000062D30000}"/>
    <cellStyle name="Normal 9 2 3 7" xfId="54110" xr:uid="{00000000-0005-0000-0000-000063D30000}"/>
    <cellStyle name="Normal 9 2 3 8" xfId="54111" xr:uid="{00000000-0005-0000-0000-000064D30000}"/>
    <cellStyle name="Normal 9 2 4" xfId="54112" xr:uid="{00000000-0005-0000-0000-000065D30000}"/>
    <cellStyle name="Normal 9 2 4 2" xfId="54113" xr:uid="{00000000-0005-0000-0000-000066D30000}"/>
    <cellStyle name="Normal 9 2 4 2 2" xfId="54114" xr:uid="{00000000-0005-0000-0000-000067D30000}"/>
    <cellStyle name="Normal 9 2 4 2 2 2" xfId="54115" xr:uid="{00000000-0005-0000-0000-000068D30000}"/>
    <cellStyle name="Normal 9 2 4 2 3" xfId="54116" xr:uid="{00000000-0005-0000-0000-000069D30000}"/>
    <cellStyle name="Normal 9 2 4 2 4" xfId="54117" xr:uid="{00000000-0005-0000-0000-00006AD30000}"/>
    <cellStyle name="Normal 9 2 4 3" xfId="54118" xr:uid="{00000000-0005-0000-0000-00006BD30000}"/>
    <cellStyle name="Normal 9 2 4 3 2" xfId="54119" xr:uid="{00000000-0005-0000-0000-00006CD30000}"/>
    <cellStyle name="Normal 9 2 4 3 2 2" xfId="54120" xr:uid="{00000000-0005-0000-0000-00006DD30000}"/>
    <cellStyle name="Normal 9 2 4 3 3" xfId="54121" xr:uid="{00000000-0005-0000-0000-00006ED30000}"/>
    <cellStyle name="Normal 9 2 4 3 4" xfId="54122" xr:uid="{00000000-0005-0000-0000-00006FD30000}"/>
    <cellStyle name="Normal 9 2 4 4" xfId="54123" xr:uid="{00000000-0005-0000-0000-000070D30000}"/>
    <cellStyle name="Normal 9 2 4 4 2" xfId="54124" xr:uid="{00000000-0005-0000-0000-000071D30000}"/>
    <cellStyle name="Normal 9 2 4 5" xfId="54125" xr:uid="{00000000-0005-0000-0000-000072D30000}"/>
    <cellStyle name="Normal 9 2 4 6" xfId="54126" xr:uid="{00000000-0005-0000-0000-000073D30000}"/>
    <cellStyle name="Normal 9 2 4 7" xfId="54127" xr:uid="{00000000-0005-0000-0000-000074D30000}"/>
    <cellStyle name="Normal 9 2 5" xfId="54128" xr:uid="{00000000-0005-0000-0000-000075D30000}"/>
    <cellStyle name="Normal 9 2 5 2" xfId="54129" xr:uid="{00000000-0005-0000-0000-000076D30000}"/>
    <cellStyle name="Normal 9 2 5 2 2" xfId="54130" xr:uid="{00000000-0005-0000-0000-000077D30000}"/>
    <cellStyle name="Normal 9 2 5 3" xfId="54131" xr:uid="{00000000-0005-0000-0000-000078D30000}"/>
    <cellStyle name="Normal 9 2 5 4" xfId="54132" xr:uid="{00000000-0005-0000-0000-000079D30000}"/>
    <cellStyle name="Normal 9 2 6" xfId="54133" xr:uid="{00000000-0005-0000-0000-00007AD30000}"/>
    <cellStyle name="Normal 9 2 6 2" xfId="54134" xr:uid="{00000000-0005-0000-0000-00007BD30000}"/>
    <cellStyle name="Normal 9 2 6 2 2" xfId="54135" xr:uid="{00000000-0005-0000-0000-00007CD30000}"/>
    <cellStyle name="Normal 9 2 6 3" xfId="54136" xr:uid="{00000000-0005-0000-0000-00007DD30000}"/>
    <cellStyle name="Normal 9 2 6 4" xfId="54137" xr:uid="{00000000-0005-0000-0000-00007ED30000}"/>
    <cellStyle name="Normal 9 2 7" xfId="54138" xr:uid="{00000000-0005-0000-0000-00007FD30000}"/>
    <cellStyle name="Normal 9 2 7 2" xfId="54139" xr:uid="{00000000-0005-0000-0000-000080D30000}"/>
    <cellStyle name="Normal 9 2 8" xfId="54140" xr:uid="{00000000-0005-0000-0000-000081D30000}"/>
    <cellStyle name="Normal 9 2 9" xfId="54141" xr:uid="{00000000-0005-0000-0000-000082D30000}"/>
    <cellStyle name="Normal 9 2_212990" xfId="54142" xr:uid="{00000000-0005-0000-0000-000083D30000}"/>
    <cellStyle name="Normal 9 20" xfId="54143" xr:uid="{00000000-0005-0000-0000-000084D30000}"/>
    <cellStyle name="Normal 9 21" xfId="54144" xr:uid="{00000000-0005-0000-0000-000085D30000}"/>
    <cellStyle name="Normal 9 22" xfId="54145" xr:uid="{00000000-0005-0000-0000-000086D30000}"/>
    <cellStyle name="Normal 9 23" xfId="54146" xr:uid="{00000000-0005-0000-0000-000087D30000}"/>
    <cellStyle name="Normal 9 24" xfId="54147" xr:uid="{00000000-0005-0000-0000-000088D30000}"/>
    <cellStyle name="Normal 9 3" xfId="54148" xr:uid="{00000000-0005-0000-0000-000089D30000}"/>
    <cellStyle name="Normal 9 3 2" xfId="54149" xr:uid="{00000000-0005-0000-0000-00008AD30000}"/>
    <cellStyle name="Normal 9 4" xfId="54150" xr:uid="{00000000-0005-0000-0000-00008BD30000}"/>
    <cellStyle name="Normal 9 4 2" xfId="54151" xr:uid="{00000000-0005-0000-0000-00008CD30000}"/>
    <cellStyle name="Normal 9 4 2 2" xfId="54152" xr:uid="{00000000-0005-0000-0000-00008DD30000}"/>
    <cellStyle name="Normal 9 4 2 2 2" xfId="54153" xr:uid="{00000000-0005-0000-0000-00008ED30000}"/>
    <cellStyle name="Normal 9 4 2 2 2 2" xfId="54154" xr:uid="{00000000-0005-0000-0000-00008FD30000}"/>
    <cellStyle name="Normal 9 4 2 2 3" xfId="54155" xr:uid="{00000000-0005-0000-0000-000090D30000}"/>
    <cellStyle name="Normal 9 4 2 2 4" xfId="54156" xr:uid="{00000000-0005-0000-0000-000091D30000}"/>
    <cellStyle name="Normal 9 4 2 3" xfId="54157" xr:uid="{00000000-0005-0000-0000-000092D30000}"/>
    <cellStyle name="Normal 9 4 2 3 2" xfId="54158" xr:uid="{00000000-0005-0000-0000-000093D30000}"/>
    <cellStyle name="Normal 9 4 2 3 2 2" xfId="54159" xr:uid="{00000000-0005-0000-0000-000094D30000}"/>
    <cellStyle name="Normal 9 4 2 3 3" xfId="54160" xr:uid="{00000000-0005-0000-0000-000095D30000}"/>
    <cellStyle name="Normal 9 4 2 3 4" xfId="54161" xr:uid="{00000000-0005-0000-0000-000096D30000}"/>
    <cellStyle name="Normal 9 4 2 4" xfId="54162" xr:uid="{00000000-0005-0000-0000-000097D30000}"/>
    <cellStyle name="Normal 9 4 2 4 2" xfId="54163" xr:uid="{00000000-0005-0000-0000-000098D30000}"/>
    <cellStyle name="Normal 9 4 2 5" xfId="54164" xr:uid="{00000000-0005-0000-0000-000099D30000}"/>
    <cellStyle name="Normal 9 4 2 6" xfId="54165" xr:uid="{00000000-0005-0000-0000-00009AD30000}"/>
    <cellStyle name="Normal 9 4 3" xfId="54166" xr:uid="{00000000-0005-0000-0000-00009BD30000}"/>
    <cellStyle name="Normal 9 4 3 2" xfId="54167" xr:uid="{00000000-0005-0000-0000-00009CD30000}"/>
    <cellStyle name="Normal 9 4 3 2 2" xfId="54168" xr:uid="{00000000-0005-0000-0000-00009DD30000}"/>
    <cellStyle name="Normal 9 4 3 3" xfId="54169" xr:uid="{00000000-0005-0000-0000-00009ED30000}"/>
    <cellStyle name="Normal 9 4 3 4" xfId="54170" xr:uid="{00000000-0005-0000-0000-00009FD30000}"/>
    <cellStyle name="Normal 9 4 4" xfId="54171" xr:uid="{00000000-0005-0000-0000-0000A0D30000}"/>
    <cellStyle name="Normal 9 4 4 2" xfId="54172" xr:uid="{00000000-0005-0000-0000-0000A1D30000}"/>
    <cellStyle name="Normal 9 4 4 2 2" xfId="54173" xr:uid="{00000000-0005-0000-0000-0000A2D30000}"/>
    <cellStyle name="Normal 9 4 4 3" xfId="54174" xr:uid="{00000000-0005-0000-0000-0000A3D30000}"/>
    <cellStyle name="Normal 9 4 4 4" xfId="54175" xr:uid="{00000000-0005-0000-0000-0000A4D30000}"/>
    <cellStyle name="Normal 9 4 5" xfId="54176" xr:uid="{00000000-0005-0000-0000-0000A5D30000}"/>
    <cellStyle name="Normal 9 4 5 2" xfId="54177" xr:uid="{00000000-0005-0000-0000-0000A6D30000}"/>
    <cellStyle name="Normal 9 4 6" xfId="54178" xr:uid="{00000000-0005-0000-0000-0000A7D30000}"/>
    <cellStyle name="Normal 9 4 7" xfId="54179" xr:uid="{00000000-0005-0000-0000-0000A8D30000}"/>
    <cellStyle name="Normal 9 4 8" xfId="54180" xr:uid="{00000000-0005-0000-0000-0000A9D30000}"/>
    <cellStyle name="Normal 9 5" xfId="54181" xr:uid="{00000000-0005-0000-0000-0000AAD30000}"/>
    <cellStyle name="Normal 9 5 2" xfId="54182" xr:uid="{00000000-0005-0000-0000-0000ABD30000}"/>
    <cellStyle name="Normal 9 5 2 2" xfId="54183" xr:uid="{00000000-0005-0000-0000-0000ACD30000}"/>
    <cellStyle name="Normal 9 5 2 2 2" xfId="54184" xr:uid="{00000000-0005-0000-0000-0000ADD30000}"/>
    <cellStyle name="Normal 9 5 2 2 2 2" xfId="54185" xr:uid="{00000000-0005-0000-0000-0000AED30000}"/>
    <cellStyle name="Normal 9 5 2 2 3" xfId="54186" xr:uid="{00000000-0005-0000-0000-0000AFD30000}"/>
    <cellStyle name="Normal 9 5 2 2 4" xfId="54187" xr:uid="{00000000-0005-0000-0000-0000B0D30000}"/>
    <cellStyle name="Normal 9 5 2 3" xfId="54188" xr:uid="{00000000-0005-0000-0000-0000B1D30000}"/>
    <cellStyle name="Normal 9 5 2 3 2" xfId="54189" xr:uid="{00000000-0005-0000-0000-0000B2D30000}"/>
    <cellStyle name="Normal 9 5 2 3 2 2" xfId="54190" xr:uid="{00000000-0005-0000-0000-0000B3D30000}"/>
    <cellStyle name="Normal 9 5 2 3 3" xfId="54191" xr:uid="{00000000-0005-0000-0000-0000B4D30000}"/>
    <cellStyle name="Normal 9 5 2 3 4" xfId="54192" xr:uid="{00000000-0005-0000-0000-0000B5D30000}"/>
    <cellStyle name="Normal 9 5 2 4" xfId="54193" xr:uid="{00000000-0005-0000-0000-0000B6D30000}"/>
    <cellStyle name="Normal 9 5 2 4 2" xfId="54194" xr:uid="{00000000-0005-0000-0000-0000B7D30000}"/>
    <cellStyle name="Normal 9 5 2 5" xfId="54195" xr:uid="{00000000-0005-0000-0000-0000B8D30000}"/>
    <cellStyle name="Normal 9 5 2 6" xfId="54196" xr:uid="{00000000-0005-0000-0000-0000B9D30000}"/>
    <cellStyle name="Normal 9 5 3" xfId="54197" xr:uid="{00000000-0005-0000-0000-0000BAD30000}"/>
    <cellStyle name="Normal 9 5 3 2" xfId="54198" xr:uid="{00000000-0005-0000-0000-0000BBD30000}"/>
    <cellStyle name="Normal 9 5 3 2 2" xfId="54199" xr:uid="{00000000-0005-0000-0000-0000BCD30000}"/>
    <cellStyle name="Normal 9 5 3 3" xfId="54200" xr:uid="{00000000-0005-0000-0000-0000BDD30000}"/>
    <cellStyle name="Normal 9 5 3 4" xfId="54201" xr:uid="{00000000-0005-0000-0000-0000BED30000}"/>
    <cellStyle name="Normal 9 5 4" xfId="54202" xr:uid="{00000000-0005-0000-0000-0000BFD30000}"/>
    <cellStyle name="Normal 9 5 4 2" xfId="54203" xr:uid="{00000000-0005-0000-0000-0000C0D30000}"/>
    <cellStyle name="Normal 9 5 4 2 2" xfId="54204" xr:uid="{00000000-0005-0000-0000-0000C1D30000}"/>
    <cellStyle name="Normal 9 5 4 3" xfId="54205" xr:uid="{00000000-0005-0000-0000-0000C2D30000}"/>
    <cellStyle name="Normal 9 5 4 4" xfId="54206" xr:uid="{00000000-0005-0000-0000-0000C3D30000}"/>
    <cellStyle name="Normal 9 5 5" xfId="54207" xr:uid="{00000000-0005-0000-0000-0000C4D30000}"/>
    <cellStyle name="Normal 9 5 5 2" xfId="54208" xr:uid="{00000000-0005-0000-0000-0000C5D30000}"/>
    <cellStyle name="Normal 9 5 6" xfId="54209" xr:uid="{00000000-0005-0000-0000-0000C6D30000}"/>
    <cellStyle name="Normal 9 5 7" xfId="54210" xr:uid="{00000000-0005-0000-0000-0000C7D30000}"/>
    <cellStyle name="Normal 9 5 8" xfId="54211" xr:uid="{00000000-0005-0000-0000-0000C8D30000}"/>
    <cellStyle name="Normal 9 6" xfId="54212" xr:uid="{00000000-0005-0000-0000-0000C9D30000}"/>
    <cellStyle name="Normal 9 6 2" xfId="54213" xr:uid="{00000000-0005-0000-0000-0000CAD30000}"/>
    <cellStyle name="Normal 9 6 2 2" xfId="54214" xr:uid="{00000000-0005-0000-0000-0000CBD30000}"/>
    <cellStyle name="Normal 9 6 2 2 2" xfId="54215" xr:uid="{00000000-0005-0000-0000-0000CCD30000}"/>
    <cellStyle name="Normal 9 6 2 2 2 2" xfId="54216" xr:uid="{00000000-0005-0000-0000-0000CDD30000}"/>
    <cellStyle name="Normal 9 6 2 2 3" xfId="54217" xr:uid="{00000000-0005-0000-0000-0000CED30000}"/>
    <cellStyle name="Normal 9 6 2 2 4" xfId="54218" xr:uid="{00000000-0005-0000-0000-0000CFD30000}"/>
    <cellStyle name="Normal 9 6 2 3" xfId="54219" xr:uid="{00000000-0005-0000-0000-0000D0D30000}"/>
    <cellStyle name="Normal 9 6 2 3 2" xfId="54220" xr:uid="{00000000-0005-0000-0000-0000D1D30000}"/>
    <cellStyle name="Normal 9 6 2 3 2 2" xfId="54221" xr:uid="{00000000-0005-0000-0000-0000D2D30000}"/>
    <cellStyle name="Normal 9 6 2 3 3" xfId="54222" xr:uid="{00000000-0005-0000-0000-0000D3D30000}"/>
    <cellStyle name="Normal 9 6 2 3 4" xfId="54223" xr:uid="{00000000-0005-0000-0000-0000D4D30000}"/>
    <cellStyle name="Normal 9 6 2 4" xfId="54224" xr:uid="{00000000-0005-0000-0000-0000D5D30000}"/>
    <cellStyle name="Normal 9 6 2 4 2" xfId="54225" xr:uid="{00000000-0005-0000-0000-0000D6D30000}"/>
    <cellStyle name="Normal 9 6 2 5" xfId="54226" xr:uid="{00000000-0005-0000-0000-0000D7D30000}"/>
    <cellStyle name="Normal 9 6 2 6" xfId="54227" xr:uid="{00000000-0005-0000-0000-0000D8D30000}"/>
    <cellStyle name="Normal 9 6 3" xfId="54228" xr:uid="{00000000-0005-0000-0000-0000D9D30000}"/>
    <cellStyle name="Normal 9 6 3 2" xfId="54229" xr:uid="{00000000-0005-0000-0000-0000DAD30000}"/>
    <cellStyle name="Normal 9 6 3 2 2" xfId="54230" xr:uid="{00000000-0005-0000-0000-0000DBD30000}"/>
    <cellStyle name="Normal 9 6 3 3" xfId="54231" xr:uid="{00000000-0005-0000-0000-0000DCD30000}"/>
    <cellStyle name="Normal 9 6 3 4" xfId="54232" xr:uid="{00000000-0005-0000-0000-0000DDD30000}"/>
    <cellStyle name="Normal 9 6 4" xfId="54233" xr:uid="{00000000-0005-0000-0000-0000DED30000}"/>
    <cellStyle name="Normal 9 6 4 2" xfId="54234" xr:uid="{00000000-0005-0000-0000-0000DFD30000}"/>
    <cellStyle name="Normal 9 6 4 2 2" xfId="54235" xr:uid="{00000000-0005-0000-0000-0000E0D30000}"/>
    <cellStyle name="Normal 9 6 4 3" xfId="54236" xr:uid="{00000000-0005-0000-0000-0000E1D30000}"/>
    <cellStyle name="Normal 9 6 4 4" xfId="54237" xr:uid="{00000000-0005-0000-0000-0000E2D30000}"/>
    <cellStyle name="Normal 9 6 5" xfId="54238" xr:uid="{00000000-0005-0000-0000-0000E3D30000}"/>
    <cellStyle name="Normal 9 6 5 2" xfId="54239" xr:uid="{00000000-0005-0000-0000-0000E4D30000}"/>
    <cellStyle name="Normal 9 6 6" xfId="54240" xr:uid="{00000000-0005-0000-0000-0000E5D30000}"/>
    <cellStyle name="Normal 9 6 7" xfId="54241" xr:uid="{00000000-0005-0000-0000-0000E6D30000}"/>
    <cellStyle name="Normal 9 6 8" xfId="54242" xr:uid="{00000000-0005-0000-0000-0000E7D30000}"/>
    <cellStyle name="Normal 9 7" xfId="54243" xr:uid="{00000000-0005-0000-0000-0000E8D30000}"/>
    <cellStyle name="Normal 9 7 2" xfId="54244" xr:uid="{00000000-0005-0000-0000-0000E9D30000}"/>
    <cellStyle name="Normal 9 7 2 2" xfId="54245" xr:uid="{00000000-0005-0000-0000-0000EAD30000}"/>
    <cellStyle name="Normal 9 7 2 2 2" xfId="54246" xr:uid="{00000000-0005-0000-0000-0000EBD30000}"/>
    <cellStyle name="Normal 9 7 2 2 2 2" xfId="54247" xr:uid="{00000000-0005-0000-0000-0000ECD30000}"/>
    <cellStyle name="Normal 9 7 2 2 3" xfId="54248" xr:uid="{00000000-0005-0000-0000-0000EDD30000}"/>
    <cellStyle name="Normal 9 7 2 2 4" xfId="54249" xr:uid="{00000000-0005-0000-0000-0000EED30000}"/>
    <cellStyle name="Normal 9 7 2 3" xfId="54250" xr:uid="{00000000-0005-0000-0000-0000EFD30000}"/>
    <cellStyle name="Normal 9 7 2 3 2" xfId="54251" xr:uid="{00000000-0005-0000-0000-0000F0D30000}"/>
    <cellStyle name="Normal 9 7 2 3 2 2" xfId="54252" xr:uid="{00000000-0005-0000-0000-0000F1D30000}"/>
    <cellStyle name="Normal 9 7 2 3 3" xfId="54253" xr:uid="{00000000-0005-0000-0000-0000F2D30000}"/>
    <cellStyle name="Normal 9 7 2 3 4" xfId="54254" xr:uid="{00000000-0005-0000-0000-0000F3D30000}"/>
    <cellStyle name="Normal 9 7 2 4" xfId="54255" xr:uid="{00000000-0005-0000-0000-0000F4D30000}"/>
    <cellStyle name="Normal 9 7 2 4 2" xfId="54256" xr:uid="{00000000-0005-0000-0000-0000F5D30000}"/>
    <cellStyle name="Normal 9 7 2 5" xfId="54257" xr:uid="{00000000-0005-0000-0000-0000F6D30000}"/>
    <cellStyle name="Normal 9 7 2 6" xfId="54258" xr:uid="{00000000-0005-0000-0000-0000F7D30000}"/>
    <cellStyle name="Normal 9 7 3" xfId="54259" xr:uid="{00000000-0005-0000-0000-0000F8D30000}"/>
    <cellStyle name="Normal 9 7 3 2" xfId="54260" xr:uid="{00000000-0005-0000-0000-0000F9D30000}"/>
    <cellStyle name="Normal 9 7 3 2 2" xfId="54261" xr:uid="{00000000-0005-0000-0000-0000FAD30000}"/>
    <cellStyle name="Normal 9 7 3 3" xfId="54262" xr:uid="{00000000-0005-0000-0000-0000FBD30000}"/>
    <cellStyle name="Normal 9 7 3 4" xfId="54263" xr:uid="{00000000-0005-0000-0000-0000FCD30000}"/>
    <cellStyle name="Normal 9 7 4" xfId="54264" xr:uid="{00000000-0005-0000-0000-0000FDD30000}"/>
    <cellStyle name="Normal 9 7 4 2" xfId="54265" xr:uid="{00000000-0005-0000-0000-0000FED30000}"/>
    <cellStyle name="Normal 9 7 4 2 2" xfId="54266" xr:uid="{00000000-0005-0000-0000-0000FFD30000}"/>
    <cellStyle name="Normal 9 7 4 3" xfId="54267" xr:uid="{00000000-0005-0000-0000-000000D40000}"/>
    <cellStyle name="Normal 9 7 4 4" xfId="54268" xr:uid="{00000000-0005-0000-0000-000001D40000}"/>
    <cellStyle name="Normal 9 7 5" xfId="54269" xr:uid="{00000000-0005-0000-0000-000002D40000}"/>
    <cellStyle name="Normal 9 7 5 2" xfId="54270" xr:uid="{00000000-0005-0000-0000-000003D40000}"/>
    <cellStyle name="Normal 9 7 6" xfId="54271" xr:uid="{00000000-0005-0000-0000-000004D40000}"/>
    <cellStyle name="Normal 9 7 7" xfId="54272" xr:uid="{00000000-0005-0000-0000-000005D40000}"/>
    <cellStyle name="Normal 9 7 8" xfId="54273" xr:uid="{00000000-0005-0000-0000-000006D40000}"/>
    <cellStyle name="Normal 9 8" xfId="54274" xr:uid="{00000000-0005-0000-0000-000007D40000}"/>
    <cellStyle name="Normal 9 8 2" xfId="54275" xr:uid="{00000000-0005-0000-0000-000008D40000}"/>
    <cellStyle name="Normal 9 8 2 2" xfId="54276" xr:uid="{00000000-0005-0000-0000-000009D40000}"/>
    <cellStyle name="Normal 9 8 2 2 2" xfId="54277" xr:uid="{00000000-0005-0000-0000-00000AD40000}"/>
    <cellStyle name="Normal 9 8 2 2 2 2" xfId="54278" xr:uid="{00000000-0005-0000-0000-00000BD40000}"/>
    <cellStyle name="Normal 9 8 2 2 3" xfId="54279" xr:uid="{00000000-0005-0000-0000-00000CD40000}"/>
    <cellStyle name="Normal 9 8 2 2 4" xfId="54280" xr:uid="{00000000-0005-0000-0000-00000DD40000}"/>
    <cellStyle name="Normal 9 8 2 3" xfId="54281" xr:uid="{00000000-0005-0000-0000-00000ED40000}"/>
    <cellStyle name="Normal 9 8 2 3 2" xfId="54282" xr:uid="{00000000-0005-0000-0000-00000FD40000}"/>
    <cellStyle name="Normal 9 8 2 3 2 2" xfId="54283" xr:uid="{00000000-0005-0000-0000-000010D40000}"/>
    <cellStyle name="Normal 9 8 2 3 3" xfId="54284" xr:uid="{00000000-0005-0000-0000-000011D40000}"/>
    <cellStyle name="Normal 9 8 2 3 4" xfId="54285" xr:uid="{00000000-0005-0000-0000-000012D40000}"/>
    <cellStyle name="Normal 9 8 2 4" xfId="54286" xr:uid="{00000000-0005-0000-0000-000013D40000}"/>
    <cellStyle name="Normal 9 8 2 4 2" xfId="54287" xr:uid="{00000000-0005-0000-0000-000014D40000}"/>
    <cellStyle name="Normal 9 8 2 5" xfId="54288" xr:uid="{00000000-0005-0000-0000-000015D40000}"/>
    <cellStyle name="Normal 9 8 2 6" xfId="54289" xr:uid="{00000000-0005-0000-0000-000016D40000}"/>
    <cellStyle name="Normal 9 8 3" xfId="54290" xr:uid="{00000000-0005-0000-0000-000017D40000}"/>
    <cellStyle name="Normal 9 8 3 2" xfId="54291" xr:uid="{00000000-0005-0000-0000-000018D40000}"/>
    <cellStyle name="Normal 9 8 3 2 2" xfId="54292" xr:uid="{00000000-0005-0000-0000-000019D40000}"/>
    <cellStyle name="Normal 9 8 3 3" xfId="54293" xr:uid="{00000000-0005-0000-0000-00001AD40000}"/>
    <cellStyle name="Normal 9 8 3 4" xfId="54294" xr:uid="{00000000-0005-0000-0000-00001BD40000}"/>
    <cellStyle name="Normal 9 8 4" xfId="54295" xr:uid="{00000000-0005-0000-0000-00001CD40000}"/>
    <cellStyle name="Normal 9 8 4 2" xfId="54296" xr:uid="{00000000-0005-0000-0000-00001DD40000}"/>
    <cellStyle name="Normal 9 8 4 2 2" xfId="54297" xr:uid="{00000000-0005-0000-0000-00001ED40000}"/>
    <cellStyle name="Normal 9 8 4 3" xfId="54298" xr:uid="{00000000-0005-0000-0000-00001FD40000}"/>
    <cellStyle name="Normal 9 8 4 4" xfId="54299" xr:uid="{00000000-0005-0000-0000-000020D40000}"/>
    <cellStyle name="Normal 9 8 5" xfId="54300" xr:uid="{00000000-0005-0000-0000-000021D40000}"/>
    <cellStyle name="Normal 9 8 5 2" xfId="54301" xr:uid="{00000000-0005-0000-0000-000022D40000}"/>
    <cellStyle name="Normal 9 8 6" xfId="54302" xr:uid="{00000000-0005-0000-0000-000023D40000}"/>
    <cellStyle name="Normal 9 8 7" xfId="54303" xr:uid="{00000000-0005-0000-0000-000024D40000}"/>
    <cellStyle name="Normal 9 8 8" xfId="54304" xr:uid="{00000000-0005-0000-0000-000025D40000}"/>
    <cellStyle name="Normal 9 9" xfId="54305" xr:uid="{00000000-0005-0000-0000-000026D40000}"/>
    <cellStyle name="Normal 9 9 2" xfId="54306" xr:uid="{00000000-0005-0000-0000-000027D40000}"/>
    <cellStyle name="Normal 9 9 2 2" xfId="54307" xr:uid="{00000000-0005-0000-0000-000028D40000}"/>
    <cellStyle name="Normal 9 9 2 2 2" xfId="54308" xr:uid="{00000000-0005-0000-0000-000029D40000}"/>
    <cellStyle name="Normal 9 9 2 2 2 2" xfId="54309" xr:uid="{00000000-0005-0000-0000-00002AD40000}"/>
    <cellStyle name="Normal 9 9 2 2 3" xfId="54310" xr:uid="{00000000-0005-0000-0000-00002BD40000}"/>
    <cellStyle name="Normal 9 9 2 2 4" xfId="54311" xr:uid="{00000000-0005-0000-0000-00002CD40000}"/>
    <cellStyle name="Normal 9 9 2 3" xfId="54312" xr:uid="{00000000-0005-0000-0000-00002DD40000}"/>
    <cellStyle name="Normal 9 9 2 3 2" xfId="54313" xr:uid="{00000000-0005-0000-0000-00002ED40000}"/>
    <cellStyle name="Normal 9 9 2 3 2 2" xfId="54314" xr:uid="{00000000-0005-0000-0000-00002FD40000}"/>
    <cellStyle name="Normal 9 9 2 3 3" xfId="54315" xr:uid="{00000000-0005-0000-0000-000030D40000}"/>
    <cellStyle name="Normal 9 9 2 3 4" xfId="54316" xr:uid="{00000000-0005-0000-0000-000031D40000}"/>
    <cellStyle name="Normal 9 9 2 4" xfId="54317" xr:uid="{00000000-0005-0000-0000-000032D40000}"/>
    <cellStyle name="Normal 9 9 2 4 2" xfId="54318" xr:uid="{00000000-0005-0000-0000-000033D40000}"/>
    <cellStyle name="Normal 9 9 2 5" xfId="54319" xr:uid="{00000000-0005-0000-0000-000034D40000}"/>
    <cellStyle name="Normal 9 9 2 6" xfId="54320" xr:uid="{00000000-0005-0000-0000-000035D40000}"/>
    <cellStyle name="Normal 9 9 3" xfId="54321" xr:uid="{00000000-0005-0000-0000-000036D40000}"/>
    <cellStyle name="Normal 9 9 3 2" xfId="54322" xr:uid="{00000000-0005-0000-0000-000037D40000}"/>
    <cellStyle name="Normal 9 9 3 2 2" xfId="54323" xr:uid="{00000000-0005-0000-0000-000038D40000}"/>
    <cellStyle name="Normal 9 9 3 3" xfId="54324" xr:uid="{00000000-0005-0000-0000-000039D40000}"/>
    <cellStyle name="Normal 9 9 3 4" xfId="54325" xr:uid="{00000000-0005-0000-0000-00003AD40000}"/>
    <cellStyle name="Normal 9 9 4" xfId="54326" xr:uid="{00000000-0005-0000-0000-00003BD40000}"/>
    <cellStyle name="Normal 9 9 4 2" xfId="54327" xr:uid="{00000000-0005-0000-0000-00003CD40000}"/>
    <cellStyle name="Normal 9 9 4 2 2" xfId="54328" xr:uid="{00000000-0005-0000-0000-00003DD40000}"/>
    <cellStyle name="Normal 9 9 4 3" xfId="54329" xr:uid="{00000000-0005-0000-0000-00003ED40000}"/>
    <cellStyle name="Normal 9 9 4 4" xfId="54330" xr:uid="{00000000-0005-0000-0000-00003FD40000}"/>
    <cellStyle name="Normal 9 9 5" xfId="54331" xr:uid="{00000000-0005-0000-0000-000040D40000}"/>
    <cellStyle name="Normal 9 9 5 2" xfId="54332" xr:uid="{00000000-0005-0000-0000-000041D40000}"/>
    <cellStyle name="Normal 9 9 6" xfId="54333" xr:uid="{00000000-0005-0000-0000-000042D40000}"/>
    <cellStyle name="Normal 9 9 7" xfId="54334" xr:uid="{00000000-0005-0000-0000-000043D40000}"/>
    <cellStyle name="Normal 9_Acct Review Master" xfId="54335" xr:uid="{00000000-0005-0000-0000-000044D40000}"/>
    <cellStyle name="Normal 90" xfId="54336" xr:uid="{00000000-0005-0000-0000-000045D40000}"/>
    <cellStyle name="Normal 90 2" xfId="54337" xr:uid="{00000000-0005-0000-0000-000046D40000}"/>
    <cellStyle name="Normal 90 2 2" xfId="54338" xr:uid="{00000000-0005-0000-0000-000047D40000}"/>
    <cellStyle name="Normal 90 3" xfId="54339" xr:uid="{00000000-0005-0000-0000-000048D40000}"/>
    <cellStyle name="Normal 90 4" xfId="54340" xr:uid="{00000000-0005-0000-0000-000049D40000}"/>
    <cellStyle name="Normal 91" xfId="54341" xr:uid="{00000000-0005-0000-0000-00004AD40000}"/>
    <cellStyle name="Normal 91 2" xfId="54342" xr:uid="{00000000-0005-0000-0000-00004BD40000}"/>
    <cellStyle name="Normal 91 2 2" xfId="54343" xr:uid="{00000000-0005-0000-0000-00004CD40000}"/>
    <cellStyle name="Normal 91 3" xfId="54344" xr:uid="{00000000-0005-0000-0000-00004DD40000}"/>
    <cellStyle name="Normal 91 4" xfId="54345" xr:uid="{00000000-0005-0000-0000-00004ED40000}"/>
    <cellStyle name="Normal 92" xfId="54346" xr:uid="{00000000-0005-0000-0000-00004FD40000}"/>
    <cellStyle name="Normal 92 2" xfId="54347" xr:uid="{00000000-0005-0000-0000-000050D40000}"/>
    <cellStyle name="Normal 92 3" xfId="54348" xr:uid="{00000000-0005-0000-0000-000051D40000}"/>
    <cellStyle name="Normal 93" xfId="54349" xr:uid="{00000000-0005-0000-0000-000052D40000}"/>
    <cellStyle name="Normal 93 2" xfId="54350" xr:uid="{00000000-0005-0000-0000-000053D40000}"/>
    <cellStyle name="Normal 93 3" xfId="54351" xr:uid="{00000000-0005-0000-0000-000054D40000}"/>
    <cellStyle name="Normal 94" xfId="54352" xr:uid="{00000000-0005-0000-0000-000055D40000}"/>
    <cellStyle name="Normal 94 2" xfId="54353" xr:uid="{00000000-0005-0000-0000-000056D40000}"/>
    <cellStyle name="Normal 94 3" xfId="54354" xr:uid="{00000000-0005-0000-0000-000057D40000}"/>
    <cellStyle name="Normal 95" xfId="54355" xr:uid="{00000000-0005-0000-0000-000058D40000}"/>
    <cellStyle name="Normal 95 2" xfId="54356" xr:uid="{00000000-0005-0000-0000-000059D40000}"/>
    <cellStyle name="Normal 96" xfId="54357" xr:uid="{00000000-0005-0000-0000-00005AD40000}"/>
    <cellStyle name="Normal 96 2" xfId="54358" xr:uid="{00000000-0005-0000-0000-00005BD40000}"/>
    <cellStyle name="Normal 96 2 2" xfId="54359" xr:uid="{00000000-0005-0000-0000-00005CD40000}"/>
    <cellStyle name="Normal 96 2 2 2" xfId="54360" xr:uid="{00000000-0005-0000-0000-00005DD40000}"/>
    <cellStyle name="Normal 96 2 2 2 2" xfId="54361" xr:uid="{00000000-0005-0000-0000-00005ED40000}"/>
    <cellStyle name="Normal 96 2 2 3" xfId="54362" xr:uid="{00000000-0005-0000-0000-00005FD40000}"/>
    <cellStyle name="Normal 96 2 2 4" xfId="54363" xr:uid="{00000000-0005-0000-0000-000060D40000}"/>
    <cellStyle name="Normal 96 2 3" xfId="54364" xr:uid="{00000000-0005-0000-0000-000061D40000}"/>
    <cellStyle name="Normal 96 2 3 2" xfId="54365" xr:uid="{00000000-0005-0000-0000-000062D40000}"/>
    <cellStyle name="Normal 96 2 3 2 2" xfId="54366" xr:uid="{00000000-0005-0000-0000-000063D40000}"/>
    <cellStyle name="Normal 96 2 3 3" xfId="54367" xr:uid="{00000000-0005-0000-0000-000064D40000}"/>
    <cellStyle name="Normal 96 2 3 4" xfId="54368" xr:uid="{00000000-0005-0000-0000-000065D40000}"/>
    <cellStyle name="Normal 96 2 4" xfId="54369" xr:uid="{00000000-0005-0000-0000-000066D40000}"/>
    <cellStyle name="Normal 96 2 4 2" xfId="54370" xr:uid="{00000000-0005-0000-0000-000067D40000}"/>
    <cellStyle name="Normal 96 2 5" xfId="54371" xr:uid="{00000000-0005-0000-0000-000068D40000}"/>
    <cellStyle name="Normal 96 2 6" xfId="54372" xr:uid="{00000000-0005-0000-0000-000069D40000}"/>
    <cellStyle name="Normal 96 3" xfId="54373" xr:uid="{00000000-0005-0000-0000-00006AD40000}"/>
    <cellStyle name="Normal 96 3 2" xfId="54374" xr:uid="{00000000-0005-0000-0000-00006BD40000}"/>
    <cellStyle name="Normal 96 3 2 2" xfId="54375" xr:uid="{00000000-0005-0000-0000-00006CD40000}"/>
    <cellStyle name="Normal 96 3 3" xfId="54376" xr:uid="{00000000-0005-0000-0000-00006DD40000}"/>
    <cellStyle name="Normal 96 3 4" xfId="54377" xr:uid="{00000000-0005-0000-0000-00006ED40000}"/>
    <cellStyle name="Normal 96 4" xfId="54378" xr:uid="{00000000-0005-0000-0000-00006FD40000}"/>
    <cellStyle name="Normal 96 4 2" xfId="54379" xr:uid="{00000000-0005-0000-0000-000070D40000}"/>
    <cellStyle name="Normal 96 4 2 2" xfId="54380" xr:uid="{00000000-0005-0000-0000-000071D40000}"/>
    <cellStyle name="Normal 96 4 3" xfId="54381" xr:uid="{00000000-0005-0000-0000-000072D40000}"/>
    <cellStyle name="Normal 96 4 4" xfId="54382" xr:uid="{00000000-0005-0000-0000-000073D40000}"/>
    <cellStyle name="Normal 96 5" xfId="54383" xr:uid="{00000000-0005-0000-0000-000074D40000}"/>
    <cellStyle name="Normal 96 5 2" xfId="54384" xr:uid="{00000000-0005-0000-0000-000075D40000}"/>
    <cellStyle name="Normal 96 6" xfId="54385" xr:uid="{00000000-0005-0000-0000-000076D40000}"/>
    <cellStyle name="Normal 96 7" xfId="54386" xr:uid="{00000000-0005-0000-0000-000077D40000}"/>
    <cellStyle name="Normal 96 8" xfId="54387" xr:uid="{00000000-0005-0000-0000-000078D40000}"/>
    <cellStyle name="Normal 97" xfId="54388" xr:uid="{00000000-0005-0000-0000-000079D40000}"/>
    <cellStyle name="Normal 97 2" xfId="54389" xr:uid="{00000000-0005-0000-0000-00007AD40000}"/>
    <cellStyle name="Normal 97 2 2" xfId="54390" xr:uid="{00000000-0005-0000-0000-00007BD40000}"/>
    <cellStyle name="Normal 97 2 2 2" xfId="54391" xr:uid="{00000000-0005-0000-0000-00007CD40000}"/>
    <cellStyle name="Normal 97 2 2 2 2" xfId="54392" xr:uid="{00000000-0005-0000-0000-00007DD40000}"/>
    <cellStyle name="Normal 97 2 2 3" xfId="54393" xr:uid="{00000000-0005-0000-0000-00007ED40000}"/>
    <cellStyle name="Normal 97 2 2 4" xfId="54394" xr:uid="{00000000-0005-0000-0000-00007FD40000}"/>
    <cellStyle name="Normal 97 2 3" xfId="54395" xr:uid="{00000000-0005-0000-0000-000080D40000}"/>
    <cellStyle name="Normal 97 2 3 2" xfId="54396" xr:uid="{00000000-0005-0000-0000-000081D40000}"/>
    <cellStyle name="Normal 97 2 3 2 2" xfId="54397" xr:uid="{00000000-0005-0000-0000-000082D40000}"/>
    <cellStyle name="Normal 97 2 3 3" xfId="54398" xr:uid="{00000000-0005-0000-0000-000083D40000}"/>
    <cellStyle name="Normal 97 2 3 4" xfId="54399" xr:uid="{00000000-0005-0000-0000-000084D40000}"/>
    <cellStyle name="Normal 97 2 4" xfId="54400" xr:uid="{00000000-0005-0000-0000-000085D40000}"/>
    <cellStyle name="Normal 97 2 4 2" xfId="54401" xr:uid="{00000000-0005-0000-0000-000086D40000}"/>
    <cellStyle name="Normal 97 2 5" xfId="54402" xr:uid="{00000000-0005-0000-0000-000087D40000}"/>
    <cellStyle name="Normal 97 2 6" xfId="54403" xr:uid="{00000000-0005-0000-0000-000088D40000}"/>
    <cellStyle name="Normal 97 3" xfId="54404" xr:uid="{00000000-0005-0000-0000-000089D40000}"/>
    <cellStyle name="Normal 97 3 2" xfId="54405" xr:uid="{00000000-0005-0000-0000-00008AD40000}"/>
    <cellStyle name="Normal 97 3 2 2" xfId="54406" xr:uid="{00000000-0005-0000-0000-00008BD40000}"/>
    <cellStyle name="Normal 97 3 3" xfId="54407" xr:uid="{00000000-0005-0000-0000-00008CD40000}"/>
    <cellStyle name="Normal 97 3 4" xfId="54408" xr:uid="{00000000-0005-0000-0000-00008DD40000}"/>
    <cellStyle name="Normal 97 4" xfId="54409" xr:uid="{00000000-0005-0000-0000-00008ED40000}"/>
    <cellStyle name="Normal 97 4 2" xfId="54410" xr:uid="{00000000-0005-0000-0000-00008FD40000}"/>
    <cellStyle name="Normal 97 4 2 2" xfId="54411" xr:uid="{00000000-0005-0000-0000-000090D40000}"/>
    <cellStyle name="Normal 97 4 3" xfId="54412" xr:uid="{00000000-0005-0000-0000-000091D40000}"/>
    <cellStyle name="Normal 97 4 4" xfId="54413" xr:uid="{00000000-0005-0000-0000-000092D40000}"/>
    <cellStyle name="Normal 97 5" xfId="54414" xr:uid="{00000000-0005-0000-0000-000093D40000}"/>
    <cellStyle name="Normal 97 5 2" xfId="54415" xr:uid="{00000000-0005-0000-0000-000094D40000}"/>
    <cellStyle name="Normal 97 6" xfId="54416" xr:uid="{00000000-0005-0000-0000-000095D40000}"/>
    <cellStyle name="Normal 97 7" xfId="54417" xr:uid="{00000000-0005-0000-0000-000096D40000}"/>
    <cellStyle name="Normal 97 8" xfId="54418" xr:uid="{00000000-0005-0000-0000-000097D40000}"/>
    <cellStyle name="Normal 98" xfId="54419" xr:uid="{00000000-0005-0000-0000-000098D40000}"/>
    <cellStyle name="Normal 98 2" xfId="54420" xr:uid="{00000000-0005-0000-0000-000099D40000}"/>
    <cellStyle name="Normal 98 3" xfId="54421" xr:uid="{00000000-0005-0000-0000-00009AD40000}"/>
    <cellStyle name="Normal 99" xfId="54422" xr:uid="{00000000-0005-0000-0000-00009BD40000}"/>
    <cellStyle name="Normal 99 2" xfId="54423" xr:uid="{00000000-0005-0000-0000-00009CD40000}"/>
    <cellStyle name="NormalMultiple" xfId="54424" xr:uid="{00000000-0005-0000-0000-00009DD40000}"/>
    <cellStyle name="NormalX" xfId="54425" xr:uid="{00000000-0005-0000-0000-00009ED40000}"/>
    <cellStyle name="Not In Use" xfId="54426" xr:uid="{00000000-0005-0000-0000-00009FD40000}"/>
    <cellStyle name="Note 10" xfId="54427" xr:uid="{00000000-0005-0000-0000-0000A0D40000}"/>
    <cellStyle name="Note 10 2" xfId="54428" xr:uid="{00000000-0005-0000-0000-0000A1D40000}"/>
    <cellStyle name="Note 10 2 2" xfId="54429" xr:uid="{00000000-0005-0000-0000-0000A2D40000}"/>
    <cellStyle name="Note 10 2 2 2" xfId="54430" xr:uid="{00000000-0005-0000-0000-0000A3D40000}"/>
    <cellStyle name="Note 10 2 2 2 2" xfId="54431" xr:uid="{00000000-0005-0000-0000-0000A4D40000}"/>
    <cellStyle name="Note 10 2 2 3" xfId="54432" xr:uid="{00000000-0005-0000-0000-0000A5D40000}"/>
    <cellStyle name="Note 10 2 2 4" xfId="54433" xr:uid="{00000000-0005-0000-0000-0000A6D40000}"/>
    <cellStyle name="Note 10 2 3" xfId="54434" xr:uid="{00000000-0005-0000-0000-0000A7D40000}"/>
    <cellStyle name="Note 10 2 3 2" xfId="54435" xr:uid="{00000000-0005-0000-0000-0000A8D40000}"/>
    <cellStyle name="Note 10 2 3 2 2" xfId="54436" xr:uid="{00000000-0005-0000-0000-0000A9D40000}"/>
    <cellStyle name="Note 10 2 3 3" xfId="54437" xr:uid="{00000000-0005-0000-0000-0000AAD40000}"/>
    <cellStyle name="Note 10 2 3 4" xfId="54438" xr:uid="{00000000-0005-0000-0000-0000ABD40000}"/>
    <cellStyle name="Note 10 2 4" xfId="54439" xr:uid="{00000000-0005-0000-0000-0000ACD40000}"/>
    <cellStyle name="Note 10 2 4 2" xfId="54440" xr:uid="{00000000-0005-0000-0000-0000ADD40000}"/>
    <cellStyle name="Note 10 2 5" xfId="54441" xr:uid="{00000000-0005-0000-0000-0000AED40000}"/>
    <cellStyle name="Note 10 2 6" xfId="54442" xr:uid="{00000000-0005-0000-0000-0000AFD40000}"/>
    <cellStyle name="Note 10 3" xfId="54443" xr:uid="{00000000-0005-0000-0000-0000B0D40000}"/>
    <cellStyle name="Note 10 3 2" xfId="54444" xr:uid="{00000000-0005-0000-0000-0000B1D40000}"/>
    <cellStyle name="Note 10 3 2 2" xfId="54445" xr:uid="{00000000-0005-0000-0000-0000B2D40000}"/>
    <cellStyle name="Note 10 3 3" xfId="54446" xr:uid="{00000000-0005-0000-0000-0000B3D40000}"/>
    <cellStyle name="Note 10 3 4" xfId="54447" xr:uid="{00000000-0005-0000-0000-0000B4D40000}"/>
    <cellStyle name="Note 10 4" xfId="54448" xr:uid="{00000000-0005-0000-0000-0000B5D40000}"/>
    <cellStyle name="Note 10 4 2" xfId="54449" xr:uid="{00000000-0005-0000-0000-0000B6D40000}"/>
    <cellStyle name="Note 10 4 2 2" xfId="54450" xr:uid="{00000000-0005-0000-0000-0000B7D40000}"/>
    <cellStyle name="Note 10 4 3" xfId="54451" xr:uid="{00000000-0005-0000-0000-0000B8D40000}"/>
    <cellStyle name="Note 10 4 4" xfId="54452" xr:uid="{00000000-0005-0000-0000-0000B9D40000}"/>
    <cellStyle name="Note 10 5" xfId="54453" xr:uid="{00000000-0005-0000-0000-0000BAD40000}"/>
    <cellStyle name="Note 10 5 2" xfId="54454" xr:uid="{00000000-0005-0000-0000-0000BBD40000}"/>
    <cellStyle name="Note 10 6" xfId="54455" xr:uid="{00000000-0005-0000-0000-0000BCD40000}"/>
    <cellStyle name="Note 10 7" xfId="54456" xr:uid="{00000000-0005-0000-0000-0000BDD40000}"/>
    <cellStyle name="Note 11" xfId="54457" xr:uid="{00000000-0005-0000-0000-0000BED40000}"/>
    <cellStyle name="Note 11 2" xfId="54458" xr:uid="{00000000-0005-0000-0000-0000BFD40000}"/>
    <cellStyle name="Note 11 2 2" xfId="54459" xr:uid="{00000000-0005-0000-0000-0000C0D40000}"/>
    <cellStyle name="Note 11 2 2 2" xfId="54460" xr:uid="{00000000-0005-0000-0000-0000C1D40000}"/>
    <cellStyle name="Note 11 2 2 2 2" xfId="54461" xr:uid="{00000000-0005-0000-0000-0000C2D40000}"/>
    <cellStyle name="Note 11 2 2 3" xfId="54462" xr:uid="{00000000-0005-0000-0000-0000C3D40000}"/>
    <cellStyle name="Note 11 2 2 4" xfId="54463" xr:uid="{00000000-0005-0000-0000-0000C4D40000}"/>
    <cellStyle name="Note 11 2 3" xfId="54464" xr:uid="{00000000-0005-0000-0000-0000C5D40000}"/>
    <cellStyle name="Note 11 2 3 2" xfId="54465" xr:uid="{00000000-0005-0000-0000-0000C6D40000}"/>
    <cellStyle name="Note 11 2 3 2 2" xfId="54466" xr:uid="{00000000-0005-0000-0000-0000C7D40000}"/>
    <cellStyle name="Note 11 2 3 3" xfId="54467" xr:uid="{00000000-0005-0000-0000-0000C8D40000}"/>
    <cellStyle name="Note 11 2 3 4" xfId="54468" xr:uid="{00000000-0005-0000-0000-0000C9D40000}"/>
    <cellStyle name="Note 11 2 4" xfId="54469" xr:uid="{00000000-0005-0000-0000-0000CAD40000}"/>
    <cellStyle name="Note 11 2 4 2" xfId="54470" xr:uid="{00000000-0005-0000-0000-0000CBD40000}"/>
    <cellStyle name="Note 11 2 5" xfId="54471" xr:uid="{00000000-0005-0000-0000-0000CCD40000}"/>
    <cellStyle name="Note 11 2 6" xfId="54472" xr:uid="{00000000-0005-0000-0000-0000CDD40000}"/>
    <cellStyle name="Note 11 3" xfId="54473" xr:uid="{00000000-0005-0000-0000-0000CED40000}"/>
    <cellStyle name="Note 11 3 2" xfId="54474" xr:uid="{00000000-0005-0000-0000-0000CFD40000}"/>
    <cellStyle name="Note 11 3 2 2" xfId="54475" xr:uid="{00000000-0005-0000-0000-0000D0D40000}"/>
    <cellStyle name="Note 11 3 3" xfId="54476" xr:uid="{00000000-0005-0000-0000-0000D1D40000}"/>
    <cellStyle name="Note 11 3 4" xfId="54477" xr:uid="{00000000-0005-0000-0000-0000D2D40000}"/>
    <cellStyle name="Note 11 4" xfId="54478" xr:uid="{00000000-0005-0000-0000-0000D3D40000}"/>
    <cellStyle name="Note 11 4 2" xfId="54479" xr:uid="{00000000-0005-0000-0000-0000D4D40000}"/>
    <cellStyle name="Note 11 4 2 2" xfId="54480" xr:uid="{00000000-0005-0000-0000-0000D5D40000}"/>
    <cellStyle name="Note 11 4 3" xfId="54481" xr:uid="{00000000-0005-0000-0000-0000D6D40000}"/>
    <cellStyle name="Note 11 4 4" xfId="54482" xr:uid="{00000000-0005-0000-0000-0000D7D40000}"/>
    <cellStyle name="Note 11 5" xfId="54483" xr:uid="{00000000-0005-0000-0000-0000D8D40000}"/>
    <cellStyle name="Note 11 5 2" xfId="54484" xr:uid="{00000000-0005-0000-0000-0000D9D40000}"/>
    <cellStyle name="Note 11 6" xfId="54485" xr:uid="{00000000-0005-0000-0000-0000DAD40000}"/>
    <cellStyle name="Note 11 7" xfId="54486" xr:uid="{00000000-0005-0000-0000-0000DBD40000}"/>
    <cellStyle name="Note 12" xfId="54487" xr:uid="{00000000-0005-0000-0000-0000DCD40000}"/>
    <cellStyle name="Note 12 2" xfId="54488" xr:uid="{00000000-0005-0000-0000-0000DDD40000}"/>
    <cellStyle name="Note 12 2 2" xfId="54489" xr:uid="{00000000-0005-0000-0000-0000DED40000}"/>
    <cellStyle name="Note 12 2 2 2" xfId="54490" xr:uid="{00000000-0005-0000-0000-0000DFD40000}"/>
    <cellStyle name="Note 12 2 2 2 2" xfId="54491" xr:uid="{00000000-0005-0000-0000-0000E0D40000}"/>
    <cellStyle name="Note 12 2 2 3" xfId="54492" xr:uid="{00000000-0005-0000-0000-0000E1D40000}"/>
    <cellStyle name="Note 12 2 2 4" xfId="54493" xr:uid="{00000000-0005-0000-0000-0000E2D40000}"/>
    <cellStyle name="Note 12 2 3" xfId="54494" xr:uid="{00000000-0005-0000-0000-0000E3D40000}"/>
    <cellStyle name="Note 12 2 3 2" xfId="54495" xr:uid="{00000000-0005-0000-0000-0000E4D40000}"/>
    <cellStyle name="Note 12 2 3 2 2" xfId="54496" xr:uid="{00000000-0005-0000-0000-0000E5D40000}"/>
    <cellStyle name="Note 12 2 3 3" xfId="54497" xr:uid="{00000000-0005-0000-0000-0000E6D40000}"/>
    <cellStyle name="Note 12 2 3 4" xfId="54498" xr:uid="{00000000-0005-0000-0000-0000E7D40000}"/>
    <cellStyle name="Note 12 2 4" xfId="54499" xr:uid="{00000000-0005-0000-0000-0000E8D40000}"/>
    <cellStyle name="Note 12 2 4 2" xfId="54500" xr:uid="{00000000-0005-0000-0000-0000E9D40000}"/>
    <cellStyle name="Note 12 2 5" xfId="54501" xr:uid="{00000000-0005-0000-0000-0000EAD40000}"/>
    <cellStyle name="Note 12 2 6" xfId="54502" xr:uid="{00000000-0005-0000-0000-0000EBD40000}"/>
    <cellStyle name="Note 12 3" xfId="54503" xr:uid="{00000000-0005-0000-0000-0000ECD40000}"/>
    <cellStyle name="Note 12 3 2" xfId="54504" xr:uid="{00000000-0005-0000-0000-0000EDD40000}"/>
    <cellStyle name="Note 12 3 2 2" xfId="54505" xr:uid="{00000000-0005-0000-0000-0000EED40000}"/>
    <cellStyle name="Note 12 3 3" xfId="54506" xr:uid="{00000000-0005-0000-0000-0000EFD40000}"/>
    <cellStyle name="Note 12 3 4" xfId="54507" xr:uid="{00000000-0005-0000-0000-0000F0D40000}"/>
    <cellStyle name="Note 12 4" xfId="54508" xr:uid="{00000000-0005-0000-0000-0000F1D40000}"/>
    <cellStyle name="Note 12 4 2" xfId="54509" xr:uid="{00000000-0005-0000-0000-0000F2D40000}"/>
    <cellStyle name="Note 12 4 2 2" xfId="54510" xr:uid="{00000000-0005-0000-0000-0000F3D40000}"/>
    <cellStyle name="Note 12 4 3" xfId="54511" xr:uid="{00000000-0005-0000-0000-0000F4D40000}"/>
    <cellStyle name="Note 12 4 4" xfId="54512" xr:uid="{00000000-0005-0000-0000-0000F5D40000}"/>
    <cellStyle name="Note 12 5" xfId="54513" xr:uid="{00000000-0005-0000-0000-0000F6D40000}"/>
    <cellStyle name="Note 12 5 2" xfId="54514" xr:uid="{00000000-0005-0000-0000-0000F7D40000}"/>
    <cellStyle name="Note 12 6" xfId="54515" xr:uid="{00000000-0005-0000-0000-0000F8D40000}"/>
    <cellStyle name="Note 12 7" xfId="54516" xr:uid="{00000000-0005-0000-0000-0000F9D40000}"/>
    <cellStyle name="Note 13" xfId="54517" xr:uid="{00000000-0005-0000-0000-0000FAD40000}"/>
    <cellStyle name="Note 13 2" xfId="54518" xr:uid="{00000000-0005-0000-0000-0000FBD40000}"/>
    <cellStyle name="Note 13 2 2" xfId="54519" xr:uid="{00000000-0005-0000-0000-0000FCD40000}"/>
    <cellStyle name="Note 13 2 2 2" xfId="54520" xr:uid="{00000000-0005-0000-0000-0000FDD40000}"/>
    <cellStyle name="Note 13 2 2 2 2" xfId="54521" xr:uid="{00000000-0005-0000-0000-0000FED40000}"/>
    <cellStyle name="Note 13 2 2 3" xfId="54522" xr:uid="{00000000-0005-0000-0000-0000FFD40000}"/>
    <cellStyle name="Note 13 2 2 4" xfId="54523" xr:uid="{00000000-0005-0000-0000-000000D50000}"/>
    <cellStyle name="Note 13 2 3" xfId="54524" xr:uid="{00000000-0005-0000-0000-000001D50000}"/>
    <cellStyle name="Note 13 2 3 2" xfId="54525" xr:uid="{00000000-0005-0000-0000-000002D50000}"/>
    <cellStyle name="Note 13 2 3 2 2" xfId="54526" xr:uid="{00000000-0005-0000-0000-000003D50000}"/>
    <cellStyle name="Note 13 2 3 3" xfId="54527" xr:uid="{00000000-0005-0000-0000-000004D50000}"/>
    <cellStyle name="Note 13 2 3 4" xfId="54528" xr:uid="{00000000-0005-0000-0000-000005D50000}"/>
    <cellStyle name="Note 13 2 4" xfId="54529" xr:uid="{00000000-0005-0000-0000-000006D50000}"/>
    <cellStyle name="Note 13 2 4 2" xfId="54530" xr:uid="{00000000-0005-0000-0000-000007D50000}"/>
    <cellStyle name="Note 13 2 5" xfId="54531" xr:uid="{00000000-0005-0000-0000-000008D50000}"/>
    <cellStyle name="Note 13 2 6" xfId="54532" xr:uid="{00000000-0005-0000-0000-000009D50000}"/>
    <cellStyle name="Note 13 3" xfId="54533" xr:uid="{00000000-0005-0000-0000-00000AD50000}"/>
    <cellStyle name="Note 13 3 2" xfId="54534" xr:uid="{00000000-0005-0000-0000-00000BD50000}"/>
    <cellStyle name="Note 13 3 2 2" xfId="54535" xr:uid="{00000000-0005-0000-0000-00000CD50000}"/>
    <cellStyle name="Note 13 3 3" xfId="54536" xr:uid="{00000000-0005-0000-0000-00000DD50000}"/>
    <cellStyle name="Note 13 3 4" xfId="54537" xr:uid="{00000000-0005-0000-0000-00000ED50000}"/>
    <cellStyle name="Note 13 4" xfId="54538" xr:uid="{00000000-0005-0000-0000-00000FD50000}"/>
    <cellStyle name="Note 13 4 2" xfId="54539" xr:uid="{00000000-0005-0000-0000-000010D50000}"/>
    <cellStyle name="Note 13 4 2 2" xfId="54540" xr:uid="{00000000-0005-0000-0000-000011D50000}"/>
    <cellStyle name="Note 13 4 3" xfId="54541" xr:uid="{00000000-0005-0000-0000-000012D50000}"/>
    <cellStyle name="Note 13 4 4" xfId="54542" xr:uid="{00000000-0005-0000-0000-000013D50000}"/>
    <cellStyle name="Note 13 5" xfId="54543" xr:uid="{00000000-0005-0000-0000-000014D50000}"/>
    <cellStyle name="Note 13 5 2" xfId="54544" xr:uid="{00000000-0005-0000-0000-000015D50000}"/>
    <cellStyle name="Note 13 6" xfId="54545" xr:uid="{00000000-0005-0000-0000-000016D50000}"/>
    <cellStyle name="Note 13 7" xfId="54546" xr:uid="{00000000-0005-0000-0000-000017D50000}"/>
    <cellStyle name="Note 14" xfId="54547" xr:uid="{00000000-0005-0000-0000-000018D50000}"/>
    <cellStyle name="Note 14 2" xfId="54548" xr:uid="{00000000-0005-0000-0000-000019D50000}"/>
    <cellStyle name="Note 14 2 2" xfId="54549" xr:uid="{00000000-0005-0000-0000-00001AD50000}"/>
    <cellStyle name="Note 14 2 2 2" xfId="54550" xr:uid="{00000000-0005-0000-0000-00001BD50000}"/>
    <cellStyle name="Note 14 2 2 2 2" xfId="54551" xr:uid="{00000000-0005-0000-0000-00001CD50000}"/>
    <cellStyle name="Note 14 2 2 3" xfId="54552" xr:uid="{00000000-0005-0000-0000-00001DD50000}"/>
    <cellStyle name="Note 14 2 2 4" xfId="54553" xr:uid="{00000000-0005-0000-0000-00001ED50000}"/>
    <cellStyle name="Note 14 2 3" xfId="54554" xr:uid="{00000000-0005-0000-0000-00001FD50000}"/>
    <cellStyle name="Note 14 2 3 2" xfId="54555" xr:uid="{00000000-0005-0000-0000-000020D50000}"/>
    <cellStyle name="Note 14 2 3 2 2" xfId="54556" xr:uid="{00000000-0005-0000-0000-000021D50000}"/>
    <cellStyle name="Note 14 2 3 3" xfId="54557" xr:uid="{00000000-0005-0000-0000-000022D50000}"/>
    <cellStyle name="Note 14 2 3 4" xfId="54558" xr:uid="{00000000-0005-0000-0000-000023D50000}"/>
    <cellStyle name="Note 14 2 4" xfId="54559" xr:uid="{00000000-0005-0000-0000-000024D50000}"/>
    <cellStyle name="Note 14 2 4 2" xfId="54560" xr:uid="{00000000-0005-0000-0000-000025D50000}"/>
    <cellStyle name="Note 14 2 5" xfId="54561" xr:uid="{00000000-0005-0000-0000-000026D50000}"/>
    <cellStyle name="Note 14 2 6" xfId="54562" xr:uid="{00000000-0005-0000-0000-000027D50000}"/>
    <cellStyle name="Note 14 3" xfId="54563" xr:uid="{00000000-0005-0000-0000-000028D50000}"/>
    <cellStyle name="Note 14 3 2" xfId="54564" xr:uid="{00000000-0005-0000-0000-000029D50000}"/>
    <cellStyle name="Note 14 3 2 2" xfId="54565" xr:uid="{00000000-0005-0000-0000-00002AD50000}"/>
    <cellStyle name="Note 14 3 3" xfId="54566" xr:uid="{00000000-0005-0000-0000-00002BD50000}"/>
    <cellStyle name="Note 14 3 4" xfId="54567" xr:uid="{00000000-0005-0000-0000-00002CD50000}"/>
    <cellStyle name="Note 14 4" xfId="54568" xr:uid="{00000000-0005-0000-0000-00002DD50000}"/>
    <cellStyle name="Note 14 4 2" xfId="54569" xr:uid="{00000000-0005-0000-0000-00002ED50000}"/>
    <cellStyle name="Note 14 4 2 2" xfId="54570" xr:uid="{00000000-0005-0000-0000-00002FD50000}"/>
    <cellStyle name="Note 14 4 3" xfId="54571" xr:uid="{00000000-0005-0000-0000-000030D50000}"/>
    <cellStyle name="Note 14 4 4" xfId="54572" xr:uid="{00000000-0005-0000-0000-000031D50000}"/>
    <cellStyle name="Note 14 5" xfId="54573" xr:uid="{00000000-0005-0000-0000-000032D50000}"/>
    <cellStyle name="Note 14 5 2" xfId="54574" xr:uid="{00000000-0005-0000-0000-000033D50000}"/>
    <cellStyle name="Note 14 6" xfId="54575" xr:uid="{00000000-0005-0000-0000-000034D50000}"/>
    <cellStyle name="Note 14 7" xfId="54576" xr:uid="{00000000-0005-0000-0000-000035D50000}"/>
    <cellStyle name="Note 15" xfId="54577" xr:uid="{00000000-0005-0000-0000-000036D50000}"/>
    <cellStyle name="Note 15 2" xfId="54578" xr:uid="{00000000-0005-0000-0000-000037D50000}"/>
    <cellStyle name="Note 15 2 2" xfId="54579" xr:uid="{00000000-0005-0000-0000-000038D50000}"/>
    <cellStyle name="Note 15 2 2 2" xfId="54580" xr:uid="{00000000-0005-0000-0000-000039D50000}"/>
    <cellStyle name="Note 15 2 2 2 2" xfId="54581" xr:uid="{00000000-0005-0000-0000-00003AD50000}"/>
    <cellStyle name="Note 15 2 2 3" xfId="54582" xr:uid="{00000000-0005-0000-0000-00003BD50000}"/>
    <cellStyle name="Note 15 2 2 4" xfId="54583" xr:uid="{00000000-0005-0000-0000-00003CD50000}"/>
    <cellStyle name="Note 15 2 3" xfId="54584" xr:uid="{00000000-0005-0000-0000-00003DD50000}"/>
    <cellStyle name="Note 15 2 3 2" xfId="54585" xr:uid="{00000000-0005-0000-0000-00003ED50000}"/>
    <cellStyle name="Note 15 2 3 2 2" xfId="54586" xr:uid="{00000000-0005-0000-0000-00003FD50000}"/>
    <cellStyle name="Note 15 2 3 3" xfId="54587" xr:uid="{00000000-0005-0000-0000-000040D50000}"/>
    <cellStyle name="Note 15 2 3 4" xfId="54588" xr:uid="{00000000-0005-0000-0000-000041D50000}"/>
    <cellStyle name="Note 15 2 4" xfId="54589" xr:uid="{00000000-0005-0000-0000-000042D50000}"/>
    <cellStyle name="Note 15 2 4 2" xfId="54590" xr:uid="{00000000-0005-0000-0000-000043D50000}"/>
    <cellStyle name="Note 15 2 5" xfId="54591" xr:uid="{00000000-0005-0000-0000-000044D50000}"/>
    <cellStyle name="Note 15 2 6" xfId="54592" xr:uid="{00000000-0005-0000-0000-000045D50000}"/>
    <cellStyle name="Note 15 3" xfId="54593" xr:uid="{00000000-0005-0000-0000-000046D50000}"/>
    <cellStyle name="Note 15 3 2" xfId="54594" xr:uid="{00000000-0005-0000-0000-000047D50000}"/>
    <cellStyle name="Note 15 3 2 2" xfId="54595" xr:uid="{00000000-0005-0000-0000-000048D50000}"/>
    <cellStyle name="Note 15 3 3" xfId="54596" xr:uid="{00000000-0005-0000-0000-000049D50000}"/>
    <cellStyle name="Note 15 3 4" xfId="54597" xr:uid="{00000000-0005-0000-0000-00004AD50000}"/>
    <cellStyle name="Note 15 4" xfId="54598" xr:uid="{00000000-0005-0000-0000-00004BD50000}"/>
    <cellStyle name="Note 15 4 2" xfId="54599" xr:uid="{00000000-0005-0000-0000-00004CD50000}"/>
    <cellStyle name="Note 15 4 2 2" xfId="54600" xr:uid="{00000000-0005-0000-0000-00004DD50000}"/>
    <cellStyle name="Note 15 4 3" xfId="54601" xr:uid="{00000000-0005-0000-0000-00004ED50000}"/>
    <cellStyle name="Note 15 4 4" xfId="54602" xr:uid="{00000000-0005-0000-0000-00004FD50000}"/>
    <cellStyle name="Note 15 5" xfId="54603" xr:uid="{00000000-0005-0000-0000-000050D50000}"/>
    <cellStyle name="Note 15 5 2" xfId="54604" xr:uid="{00000000-0005-0000-0000-000051D50000}"/>
    <cellStyle name="Note 15 6" xfId="54605" xr:uid="{00000000-0005-0000-0000-000052D50000}"/>
    <cellStyle name="Note 15 7" xfId="54606" xr:uid="{00000000-0005-0000-0000-000053D50000}"/>
    <cellStyle name="Note 16" xfId="54607" xr:uid="{00000000-0005-0000-0000-000054D50000}"/>
    <cellStyle name="Note 16 2" xfId="54608" xr:uid="{00000000-0005-0000-0000-000055D50000}"/>
    <cellStyle name="Note 16 2 2" xfId="54609" xr:uid="{00000000-0005-0000-0000-000056D50000}"/>
    <cellStyle name="Note 16 2 2 2" xfId="54610" xr:uid="{00000000-0005-0000-0000-000057D50000}"/>
    <cellStyle name="Note 16 2 2 2 2" xfId="54611" xr:uid="{00000000-0005-0000-0000-000058D50000}"/>
    <cellStyle name="Note 16 2 2 3" xfId="54612" xr:uid="{00000000-0005-0000-0000-000059D50000}"/>
    <cellStyle name="Note 16 2 2 4" xfId="54613" xr:uid="{00000000-0005-0000-0000-00005AD50000}"/>
    <cellStyle name="Note 16 2 3" xfId="54614" xr:uid="{00000000-0005-0000-0000-00005BD50000}"/>
    <cellStyle name="Note 16 2 3 2" xfId="54615" xr:uid="{00000000-0005-0000-0000-00005CD50000}"/>
    <cellStyle name="Note 16 2 3 2 2" xfId="54616" xr:uid="{00000000-0005-0000-0000-00005DD50000}"/>
    <cellStyle name="Note 16 2 3 3" xfId="54617" xr:uid="{00000000-0005-0000-0000-00005ED50000}"/>
    <cellStyle name="Note 16 2 3 4" xfId="54618" xr:uid="{00000000-0005-0000-0000-00005FD50000}"/>
    <cellStyle name="Note 16 2 4" xfId="54619" xr:uid="{00000000-0005-0000-0000-000060D50000}"/>
    <cellStyle name="Note 16 2 4 2" xfId="54620" xr:uid="{00000000-0005-0000-0000-000061D50000}"/>
    <cellStyle name="Note 16 2 5" xfId="54621" xr:uid="{00000000-0005-0000-0000-000062D50000}"/>
    <cellStyle name="Note 16 2 6" xfId="54622" xr:uid="{00000000-0005-0000-0000-000063D50000}"/>
    <cellStyle name="Note 16 3" xfId="54623" xr:uid="{00000000-0005-0000-0000-000064D50000}"/>
    <cellStyle name="Note 16 3 2" xfId="54624" xr:uid="{00000000-0005-0000-0000-000065D50000}"/>
    <cellStyle name="Note 16 3 2 2" xfId="54625" xr:uid="{00000000-0005-0000-0000-000066D50000}"/>
    <cellStyle name="Note 16 3 3" xfId="54626" xr:uid="{00000000-0005-0000-0000-000067D50000}"/>
    <cellStyle name="Note 16 3 4" xfId="54627" xr:uid="{00000000-0005-0000-0000-000068D50000}"/>
    <cellStyle name="Note 16 4" xfId="54628" xr:uid="{00000000-0005-0000-0000-000069D50000}"/>
    <cellStyle name="Note 16 4 2" xfId="54629" xr:uid="{00000000-0005-0000-0000-00006AD50000}"/>
    <cellStyle name="Note 16 4 2 2" xfId="54630" xr:uid="{00000000-0005-0000-0000-00006BD50000}"/>
    <cellStyle name="Note 16 4 3" xfId="54631" xr:uid="{00000000-0005-0000-0000-00006CD50000}"/>
    <cellStyle name="Note 16 4 4" xfId="54632" xr:uid="{00000000-0005-0000-0000-00006DD50000}"/>
    <cellStyle name="Note 16 5" xfId="54633" xr:uid="{00000000-0005-0000-0000-00006ED50000}"/>
    <cellStyle name="Note 16 5 2" xfId="54634" xr:uid="{00000000-0005-0000-0000-00006FD50000}"/>
    <cellStyle name="Note 16 6" xfId="54635" xr:uid="{00000000-0005-0000-0000-000070D50000}"/>
    <cellStyle name="Note 16 7" xfId="54636" xr:uid="{00000000-0005-0000-0000-000071D50000}"/>
    <cellStyle name="Note 17" xfId="54637" xr:uid="{00000000-0005-0000-0000-000072D50000}"/>
    <cellStyle name="Note 17 2" xfId="54638" xr:uid="{00000000-0005-0000-0000-000073D50000}"/>
    <cellStyle name="Note 17 2 2" xfId="54639" xr:uid="{00000000-0005-0000-0000-000074D50000}"/>
    <cellStyle name="Note 17 2 2 2" xfId="54640" xr:uid="{00000000-0005-0000-0000-000075D50000}"/>
    <cellStyle name="Note 17 2 2 2 2" xfId="54641" xr:uid="{00000000-0005-0000-0000-000076D50000}"/>
    <cellStyle name="Note 17 2 2 3" xfId="54642" xr:uid="{00000000-0005-0000-0000-000077D50000}"/>
    <cellStyle name="Note 17 2 2 4" xfId="54643" xr:uid="{00000000-0005-0000-0000-000078D50000}"/>
    <cellStyle name="Note 17 2 3" xfId="54644" xr:uid="{00000000-0005-0000-0000-000079D50000}"/>
    <cellStyle name="Note 17 2 3 2" xfId="54645" xr:uid="{00000000-0005-0000-0000-00007AD50000}"/>
    <cellStyle name="Note 17 2 3 2 2" xfId="54646" xr:uid="{00000000-0005-0000-0000-00007BD50000}"/>
    <cellStyle name="Note 17 2 3 3" xfId="54647" xr:uid="{00000000-0005-0000-0000-00007CD50000}"/>
    <cellStyle name="Note 17 2 3 4" xfId="54648" xr:uid="{00000000-0005-0000-0000-00007DD50000}"/>
    <cellStyle name="Note 17 2 4" xfId="54649" xr:uid="{00000000-0005-0000-0000-00007ED50000}"/>
    <cellStyle name="Note 17 2 4 2" xfId="54650" xr:uid="{00000000-0005-0000-0000-00007FD50000}"/>
    <cellStyle name="Note 17 2 5" xfId="54651" xr:uid="{00000000-0005-0000-0000-000080D50000}"/>
    <cellStyle name="Note 17 2 6" xfId="54652" xr:uid="{00000000-0005-0000-0000-000081D50000}"/>
    <cellStyle name="Note 17 3" xfId="54653" xr:uid="{00000000-0005-0000-0000-000082D50000}"/>
    <cellStyle name="Note 17 3 2" xfId="54654" xr:uid="{00000000-0005-0000-0000-000083D50000}"/>
    <cellStyle name="Note 17 3 2 2" xfId="54655" xr:uid="{00000000-0005-0000-0000-000084D50000}"/>
    <cellStyle name="Note 17 3 3" xfId="54656" xr:uid="{00000000-0005-0000-0000-000085D50000}"/>
    <cellStyle name="Note 17 3 4" xfId="54657" xr:uid="{00000000-0005-0000-0000-000086D50000}"/>
    <cellStyle name="Note 17 4" xfId="54658" xr:uid="{00000000-0005-0000-0000-000087D50000}"/>
    <cellStyle name="Note 17 4 2" xfId="54659" xr:uid="{00000000-0005-0000-0000-000088D50000}"/>
    <cellStyle name="Note 17 4 2 2" xfId="54660" xr:uid="{00000000-0005-0000-0000-000089D50000}"/>
    <cellStyle name="Note 17 4 3" xfId="54661" xr:uid="{00000000-0005-0000-0000-00008AD50000}"/>
    <cellStyle name="Note 17 4 4" xfId="54662" xr:uid="{00000000-0005-0000-0000-00008BD50000}"/>
    <cellStyle name="Note 17 5" xfId="54663" xr:uid="{00000000-0005-0000-0000-00008CD50000}"/>
    <cellStyle name="Note 17 5 2" xfId="54664" xr:uid="{00000000-0005-0000-0000-00008DD50000}"/>
    <cellStyle name="Note 17 6" xfId="54665" xr:uid="{00000000-0005-0000-0000-00008ED50000}"/>
    <cellStyle name="Note 17 7" xfId="54666" xr:uid="{00000000-0005-0000-0000-00008FD50000}"/>
    <cellStyle name="Note 18" xfId="54667" xr:uid="{00000000-0005-0000-0000-000090D50000}"/>
    <cellStyle name="Note 18 2" xfId="54668" xr:uid="{00000000-0005-0000-0000-000091D50000}"/>
    <cellStyle name="Note 18 2 2" xfId="54669" xr:uid="{00000000-0005-0000-0000-000092D50000}"/>
    <cellStyle name="Note 18 2 2 2" xfId="54670" xr:uid="{00000000-0005-0000-0000-000093D50000}"/>
    <cellStyle name="Note 18 2 2 2 2" xfId="54671" xr:uid="{00000000-0005-0000-0000-000094D50000}"/>
    <cellStyle name="Note 18 2 2 3" xfId="54672" xr:uid="{00000000-0005-0000-0000-000095D50000}"/>
    <cellStyle name="Note 18 2 2 4" xfId="54673" xr:uid="{00000000-0005-0000-0000-000096D50000}"/>
    <cellStyle name="Note 18 2 3" xfId="54674" xr:uid="{00000000-0005-0000-0000-000097D50000}"/>
    <cellStyle name="Note 18 2 3 2" xfId="54675" xr:uid="{00000000-0005-0000-0000-000098D50000}"/>
    <cellStyle name="Note 18 2 3 2 2" xfId="54676" xr:uid="{00000000-0005-0000-0000-000099D50000}"/>
    <cellStyle name="Note 18 2 3 3" xfId="54677" xr:uid="{00000000-0005-0000-0000-00009AD50000}"/>
    <cellStyle name="Note 18 2 3 4" xfId="54678" xr:uid="{00000000-0005-0000-0000-00009BD50000}"/>
    <cellStyle name="Note 18 2 4" xfId="54679" xr:uid="{00000000-0005-0000-0000-00009CD50000}"/>
    <cellStyle name="Note 18 2 4 2" xfId="54680" xr:uid="{00000000-0005-0000-0000-00009DD50000}"/>
    <cellStyle name="Note 18 2 5" xfId="54681" xr:uid="{00000000-0005-0000-0000-00009ED50000}"/>
    <cellStyle name="Note 18 2 6" xfId="54682" xr:uid="{00000000-0005-0000-0000-00009FD50000}"/>
    <cellStyle name="Note 18 3" xfId="54683" xr:uid="{00000000-0005-0000-0000-0000A0D50000}"/>
    <cellStyle name="Note 18 3 2" xfId="54684" xr:uid="{00000000-0005-0000-0000-0000A1D50000}"/>
    <cellStyle name="Note 18 3 2 2" xfId="54685" xr:uid="{00000000-0005-0000-0000-0000A2D50000}"/>
    <cellStyle name="Note 18 3 3" xfId="54686" xr:uid="{00000000-0005-0000-0000-0000A3D50000}"/>
    <cellStyle name="Note 18 3 4" xfId="54687" xr:uid="{00000000-0005-0000-0000-0000A4D50000}"/>
    <cellStyle name="Note 18 4" xfId="54688" xr:uid="{00000000-0005-0000-0000-0000A5D50000}"/>
    <cellStyle name="Note 18 4 2" xfId="54689" xr:uid="{00000000-0005-0000-0000-0000A6D50000}"/>
    <cellStyle name="Note 18 4 2 2" xfId="54690" xr:uid="{00000000-0005-0000-0000-0000A7D50000}"/>
    <cellStyle name="Note 18 4 3" xfId="54691" xr:uid="{00000000-0005-0000-0000-0000A8D50000}"/>
    <cellStyle name="Note 18 4 4" xfId="54692" xr:uid="{00000000-0005-0000-0000-0000A9D50000}"/>
    <cellStyle name="Note 18 5" xfId="54693" xr:uid="{00000000-0005-0000-0000-0000AAD50000}"/>
    <cellStyle name="Note 18 5 2" xfId="54694" xr:uid="{00000000-0005-0000-0000-0000ABD50000}"/>
    <cellStyle name="Note 18 6" xfId="54695" xr:uid="{00000000-0005-0000-0000-0000ACD50000}"/>
    <cellStyle name="Note 18 7" xfId="54696" xr:uid="{00000000-0005-0000-0000-0000ADD50000}"/>
    <cellStyle name="Note 19" xfId="54697" xr:uid="{00000000-0005-0000-0000-0000AED50000}"/>
    <cellStyle name="Note 19 2" xfId="54698" xr:uid="{00000000-0005-0000-0000-0000AFD50000}"/>
    <cellStyle name="Note 19 2 2" xfId="54699" xr:uid="{00000000-0005-0000-0000-0000B0D50000}"/>
    <cellStyle name="Note 19 2 2 2" xfId="54700" xr:uid="{00000000-0005-0000-0000-0000B1D50000}"/>
    <cellStyle name="Note 19 2 2 2 2" xfId="54701" xr:uid="{00000000-0005-0000-0000-0000B2D50000}"/>
    <cellStyle name="Note 19 2 2 3" xfId="54702" xr:uid="{00000000-0005-0000-0000-0000B3D50000}"/>
    <cellStyle name="Note 19 2 2 4" xfId="54703" xr:uid="{00000000-0005-0000-0000-0000B4D50000}"/>
    <cellStyle name="Note 19 2 3" xfId="54704" xr:uid="{00000000-0005-0000-0000-0000B5D50000}"/>
    <cellStyle name="Note 19 2 3 2" xfId="54705" xr:uid="{00000000-0005-0000-0000-0000B6D50000}"/>
    <cellStyle name="Note 19 2 3 2 2" xfId="54706" xr:uid="{00000000-0005-0000-0000-0000B7D50000}"/>
    <cellStyle name="Note 19 2 3 3" xfId="54707" xr:uid="{00000000-0005-0000-0000-0000B8D50000}"/>
    <cellStyle name="Note 19 2 3 4" xfId="54708" xr:uid="{00000000-0005-0000-0000-0000B9D50000}"/>
    <cellStyle name="Note 19 2 4" xfId="54709" xr:uid="{00000000-0005-0000-0000-0000BAD50000}"/>
    <cellStyle name="Note 19 2 4 2" xfId="54710" xr:uid="{00000000-0005-0000-0000-0000BBD50000}"/>
    <cellStyle name="Note 19 2 5" xfId="54711" xr:uid="{00000000-0005-0000-0000-0000BCD50000}"/>
    <cellStyle name="Note 19 2 6" xfId="54712" xr:uid="{00000000-0005-0000-0000-0000BDD50000}"/>
    <cellStyle name="Note 19 3" xfId="54713" xr:uid="{00000000-0005-0000-0000-0000BED50000}"/>
    <cellStyle name="Note 19 3 2" xfId="54714" xr:uid="{00000000-0005-0000-0000-0000BFD50000}"/>
    <cellStyle name="Note 19 3 2 2" xfId="54715" xr:uid="{00000000-0005-0000-0000-0000C0D50000}"/>
    <cellStyle name="Note 19 3 3" xfId="54716" xr:uid="{00000000-0005-0000-0000-0000C1D50000}"/>
    <cellStyle name="Note 19 3 4" xfId="54717" xr:uid="{00000000-0005-0000-0000-0000C2D50000}"/>
    <cellStyle name="Note 19 4" xfId="54718" xr:uid="{00000000-0005-0000-0000-0000C3D50000}"/>
    <cellStyle name="Note 19 4 2" xfId="54719" xr:uid="{00000000-0005-0000-0000-0000C4D50000}"/>
    <cellStyle name="Note 19 4 2 2" xfId="54720" xr:uid="{00000000-0005-0000-0000-0000C5D50000}"/>
    <cellStyle name="Note 19 4 3" xfId="54721" xr:uid="{00000000-0005-0000-0000-0000C6D50000}"/>
    <cellStyle name="Note 19 4 4" xfId="54722" xr:uid="{00000000-0005-0000-0000-0000C7D50000}"/>
    <cellStyle name="Note 19 5" xfId="54723" xr:uid="{00000000-0005-0000-0000-0000C8D50000}"/>
    <cellStyle name="Note 19 5 2" xfId="54724" xr:uid="{00000000-0005-0000-0000-0000C9D50000}"/>
    <cellStyle name="Note 19 6" xfId="54725" xr:uid="{00000000-0005-0000-0000-0000CAD50000}"/>
    <cellStyle name="Note 19 7" xfId="54726" xr:uid="{00000000-0005-0000-0000-0000CBD50000}"/>
    <cellStyle name="Note 2" xfId="54727" xr:uid="{00000000-0005-0000-0000-0000CCD50000}"/>
    <cellStyle name="Note 2 10" xfId="54728" xr:uid="{00000000-0005-0000-0000-0000CDD50000}"/>
    <cellStyle name="Note 2 2" xfId="54729" xr:uid="{00000000-0005-0000-0000-0000CED50000}"/>
    <cellStyle name="Note 2 2 2" xfId="54730" xr:uid="{00000000-0005-0000-0000-0000CFD50000}"/>
    <cellStyle name="Note 2 2 2 2" xfId="54731" xr:uid="{00000000-0005-0000-0000-0000D0D50000}"/>
    <cellStyle name="Note 2 2 2 2 2" xfId="54732" xr:uid="{00000000-0005-0000-0000-0000D1D50000}"/>
    <cellStyle name="Note 2 2 2 2 2 2" xfId="54733" xr:uid="{00000000-0005-0000-0000-0000D2D50000}"/>
    <cellStyle name="Note 2 2 2 2 2 2 2" xfId="54734" xr:uid="{00000000-0005-0000-0000-0000D3D50000}"/>
    <cellStyle name="Note 2 2 2 2 2 2 2 2" xfId="54735" xr:uid="{00000000-0005-0000-0000-0000D4D50000}"/>
    <cellStyle name="Note 2 2 2 2 2 2 3" xfId="54736" xr:uid="{00000000-0005-0000-0000-0000D5D50000}"/>
    <cellStyle name="Note 2 2 2 2 2 2 4" xfId="54737" xr:uid="{00000000-0005-0000-0000-0000D6D50000}"/>
    <cellStyle name="Note 2 2 2 2 2 3" xfId="54738" xr:uid="{00000000-0005-0000-0000-0000D7D50000}"/>
    <cellStyle name="Note 2 2 2 2 2 3 2" xfId="54739" xr:uid="{00000000-0005-0000-0000-0000D8D50000}"/>
    <cellStyle name="Note 2 2 2 2 2 3 2 2" xfId="54740" xr:uid="{00000000-0005-0000-0000-0000D9D50000}"/>
    <cellStyle name="Note 2 2 2 2 2 3 3" xfId="54741" xr:uid="{00000000-0005-0000-0000-0000DAD50000}"/>
    <cellStyle name="Note 2 2 2 2 2 3 4" xfId="54742" xr:uid="{00000000-0005-0000-0000-0000DBD50000}"/>
    <cellStyle name="Note 2 2 2 2 2 4" xfId="54743" xr:uid="{00000000-0005-0000-0000-0000DCD50000}"/>
    <cellStyle name="Note 2 2 2 2 2 4 2" xfId="54744" xr:uid="{00000000-0005-0000-0000-0000DDD50000}"/>
    <cellStyle name="Note 2 2 2 2 2 5" xfId="54745" xr:uid="{00000000-0005-0000-0000-0000DED50000}"/>
    <cellStyle name="Note 2 2 2 2 2 6" xfId="54746" xr:uid="{00000000-0005-0000-0000-0000DFD50000}"/>
    <cellStyle name="Note 2 2 2 2 3" xfId="54747" xr:uid="{00000000-0005-0000-0000-0000E0D50000}"/>
    <cellStyle name="Note 2 2 2 2 3 2" xfId="54748" xr:uid="{00000000-0005-0000-0000-0000E1D50000}"/>
    <cellStyle name="Note 2 2 2 2 3 2 2" xfId="54749" xr:uid="{00000000-0005-0000-0000-0000E2D50000}"/>
    <cellStyle name="Note 2 2 2 2 3 3" xfId="54750" xr:uid="{00000000-0005-0000-0000-0000E3D50000}"/>
    <cellStyle name="Note 2 2 2 2 3 4" xfId="54751" xr:uid="{00000000-0005-0000-0000-0000E4D50000}"/>
    <cellStyle name="Note 2 2 2 2 4" xfId="54752" xr:uid="{00000000-0005-0000-0000-0000E5D50000}"/>
    <cellStyle name="Note 2 2 2 2 4 2" xfId="54753" xr:uid="{00000000-0005-0000-0000-0000E6D50000}"/>
    <cellStyle name="Note 2 2 2 2 4 2 2" xfId="54754" xr:uid="{00000000-0005-0000-0000-0000E7D50000}"/>
    <cellStyle name="Note 2 2 2 2 4 3" xfId="54755" xr:uid="{00000000-0005-0000-0000-0000E8D50000}"/>
    <cellStyle name="Note 2 2 2 2 4 4" xfId="54756" xr:uid="{00000000-0005-0000-0000-0000E9D50000}"/>
    <cellStyle name="Note 2 2 2 2 5" xfId="54757" xr:uid="{00000000-0005-0000-0000-0000EAD50000}"/>
    <cellStyle name="Note 2 2 2 2 5 2" xfId="54758" xr:uid="{00000000-0005-0000-0000-0000EBD50000}"/>
    <cellStyle name="Note 2 2 2 2 6" xfId="54759" xr:uid="{00000000-0005-0000-0000-0000ECD50000}"/>
    <cellStyle name="Note 2 2 2 2 7" xfId="54760" xr:uid="{00000000-0005-0000-0000-0000EDD50000}"/>
    <cellStyle name="Note 2 2 2 3" xfId="54761" xr:uid="{00000000-0005-0000-0000-0000EED50000}"/>
    <cellStyle name="Note 2 2 2 3 2" xfId="54762" xr:uid="{00000000-0005-0000-0000-0000EFD50000}"/>
    <cellStyle name="Note 2 2 2 3 2 2" xfId="54763" xr:uid="{00000000-0005-0000-0000-0000F0D50000}"/>
    <cellStyle name="Note 2 2 2 3 2 2 2" xfId="54764" xr:uid="{00000000-0005-0000-0000-0000F1D50000}"/>
    <cellStyle name="Note 2 2 2 3 2 3" xfId="54765" xr:uid="{00000000-0005-0000-0000-0000F2D50000}"/>
    <cellStyle name="Note 2 2 2 3 2 4" xfId="54766" xr:uid="{00000000-0005-0000-0000-0000F3D50000}"/>
    <cellStyle name="Note 2 2 2 3 3" xfId="54767" xr:uid="{00000000-0005-0000-0000-0000F4D50000}"/>
    <cellStyle name="Note 2 2 2 3 3 2" xfId="54768" xr:uid="{00000000-0005-0000-0000-0000F5D50000}"/>
    <cellStyle name="Note 2 2 2 3 3 2 2" xfId="54769" xr:uid="{00000000-0005-0000-0000-0000F6D50000}"/>
    <cellStyle name="Note 2 2 2 3 3 3" xfId="54770" xr:uid="{00000000-0005-0000-0000-0000F7D50000}"/>
    <cellStyle name="Note 2 2 2 3 3 4" xfId="54771" xr:uid="{00000000-0005-0000-0000-0000F8D50000}"/>
    <cellStyle name="Note 2 2 2 3 4" xfId="54772" xr:uid="{00000000-0005-0000-0000-0000F9D50000}"/>
    <cellStyle name="Note 2 2 2 3 4 2" xfId="54773" xr:uid="{00000000-0005-0000-0000-0000FAD50000}"/>
    <cellStyle name="Note 2 2 2 3 5" xfId="54774" xr:uid="{00000000-0005-0000-0000-0000FBD50000}"/>
    <cellStyle name="Note 2 2 2 3 6" xfId="54775" xr:uid="{00000000-0005-0000-0000-0000FCD50000}"/>
    <cellStyle name="Note 2 2 2 4" xfId="54776" xr:uid="{00000000-0005-0000-0000-0000FDD50000}"/>
    <cellStyle name="Note 2 2 2 4 2" xfId="54777" xr:uid="{00000000-0005-0000-0000-0000FED50000}"/>
    <cellStyle name="Note 2 2 2 4 2 2" xfId="54778" xr:uid="{00000000-0005-0000-0000-0000FFD50000}"/>
    <cellStyle name="Note 2 2 2 4 3" xfId="54779" xr:uid="{00000000-0005-0000-0000-000000D60000}"/>
    <cellStyle name="Note 2 2 2 4 4" xfId="54780" xr:uid="{00000000-0005-0000-0000-000001D60000}"/>
    <cellStyle name="Note 2 2 2 5" xfId="54781" xr:uid="{00000000-0005-0000-0000-000002D60000}"/>
    <cellStyle name="Note 2 2 2 5 2" xfId="54782" xr:uid="{00000000-0005-0000-0000-000003D60000}"/>
    <cellStyle name="Note 2 2 2 5 2 2" xfId="54783" xr:uid="{00000000-0005-0000-0000-000004D60000}"/>
    <cellStyle name="Note 2 2 2 5 3" xfId="54784" xr:uid="{00000000-0005-0000-0000-000005D60000}"/>
    <cellStyle name="Note 2 2 2 5 4" xfId="54785" xr:uid="{00000000-0005-0000-0000-000006D60000}"/>
    <cellStyle name="Note 2 2 2 6" xfId="54786" xr:uid="{00000000-0005-0000-0000-000007D60000}"/>
    <cellStyle name="Note 2 2 2 6 2" xfId="54787" xr:uid="{00000000-0005-0000-0000-000008D60000}"/>
    <cellStyle name="Note 2 2 2 7" xfId="54788" xr:uid="{00000000-0005-0000-0000-000009D60000}"/>
    <cellStyle name="Note 2 2 2 8" xfId="54789" xr:uid="{00000000-0005-0000-0000-00000AD60000}"/>
    <cellStyle name="Note 2 2 2 9" xfId="54790" xr:uid="{00000000-0005-0000-0000-00000BD60000}"/>
    <cellStyle name="Note 2 2 3" xfId="54791" xr:uid="{00000000-0005-0000-0000-00000CD60000}"/>
    <cellStyle name="Note 2 2 3 2" xfId="54792" xr:uid="{00000000-0005-0000-0000-00000DD60000}"/>
    <cellStyle name="Note 2 2 3 2 2" xfId="54793" xr:uid="{00000000-0005-0000-0000-00000ED60000}"/>
    <cellStyle name="Note 2 2 3 2 2 2" xfId="54794" xr:uid="{00000000-0005-0000-0000-00000FD60000}"/>
    <cellStyle name="Note 2 2 3 2 2 2 2" xfId="54795" xr:uid="{00000000-0005-0000-0000-000010D60000}"/>
    <cellStyle name="Note 2 2 3 2 2 3" xfId="54796" xr:uid="{00000000-0005-0000-0000-000011D60000}"/>
    <cellStyle name="Note 2 2 3 2 2 4" xfId="54797" xr:uid="{00000000-0005-0000-0000-000012D60000}"/>
    <cellStyle name="Note 2 2 3 2 3" xfId="54798" xr:uid="{00000000-0005-0000-0000-000013D60000}"/>
    <cellStyle name="Note 2 2 3 2 3 2" xfId="54799" xr:uid="{00000000-0005-0000-0000-000014D60000}"/>
    <cellStyle name="Note 2 2 3 2 3 2 2" xfId="54800" xr:uid="{00000000-0005-0000-0000-000015D60000}"/>
    <cellStyle name="Note 2 2 3 2 3 3" xfId="54801" xr:uid="{00000000-0005-0000-0000-000016D60000}"/>
    <cellStyle name="Note 2 2 3 2 3 4" xfId="54802" xr:uid="{00000000-0005-0000-0000-000017D60000}"/>
    <cellStyle name="Note 2 2 3 2 4" xfId="54803" xr:uid="{00000000-0005-0000-0000-000018D60000}"/>
    <cellStyle name="Note 2 2 3 2 4 2" xfId="54804" xr:uid="{00000000-0005-0000-0000-000019D60000}"/>
    <cellStyle name="Note 2 2 3 2 5" xfId="54805" xr:uid="{00000000-0005-0000-0000-00001AD60000}"/>
    <cellStyle name="Note 2 2 3 2 6" xfId="54806" xr:uid="{00000000-0005-0000-0000-00001BD60000}"/>
    <cellStyle name="Note 2 2 3 3" xfId="54807" xr:uid="{00000000-0005-0000-0000-00001CD60000}"/>
    <cellStyle name="Note 2 2 3 3 2" xfId="54808" xr:uid="{00000000-0005-0000-0000-00001DD60000}"/>
    <cellStyle name="Note 2 2 3 3 2 2" xfId="54809" xr:uid="{00000000-0005-0000-0000-00001ED60000}"/>
    <cellStyle name="Note 2 2 3 3 3" xfId="54810" xr:uid="{00000000-0005-0000-0000-00001FD60000}"/>
    <cellStyle name="Note 2 2 3 3 4" xfId="54811" xr:uid="{00000000-0005-0000-0000-000020D60000}"/>
    <cellStyle name="Note 2 2 3 4" xfId="54812" xr:uid="{00000000-0005-0000-0000-000021D60000}"/>
    <cellStyle name="Note 2 2 3 4 2" xfId="54813" xr:uid="{00000000-0005-0000-0000-000022D60000}"/>
    <cellStyle name="Note 2 2 3 4 2 2" xfId="54814" xr:uid="{00000000-0005-0000-0000-000023D60000}"/>
    <cellStyle name="Note 2 2 3 4 3" xfId="54815" xr:uid="{00000000-0005-0000-0000-000024D60000}"/>
    <cellStyle name="Note 2 2 3 4 4" xfId="54816" xr:uid="{00000000-0005-0000-0000-000025D60000}"/>
    <cellStyle name="Note 2 2 3 5" xfId="54817" xr:uid="{00000000-0005-0000-0000-000026D60000}"/>
    <cellStyle name="Note 2 2 3 5 2" xfId="54818" xr:uid="{00000000-0005-0000-0000-000027D60000}"/>
    <cellStyle name="Note 2 2 3 6" xfId="54819" xr:uid="{00000000-0005-0000-0000-000028D60000}"/>
    <cellStyle name="Note 2 2 3 7" xfId="54820" xr:uid="{00000000-0005-0000-0000-000029D60000}"/>
    <cellStyle name="Note 2 2 3 8" xfId="54821" xr:uid="{00000000-0005-0000-0000-00002AD60000}"/>
    <cellStyle name="Note 2 2 4" xfId="54822" xr:uid="{00000000-0005-0000-0000-00002BD60000}"/>
    <cellStyle name="Note 2 2 4 2" xfId="54823" xr:uid="{00000000-0005-0000-0000-00002CD60000}"/>
    <cellStyle name="Note 2 2 4 2 2" xfId="54824" xr:uid="{00000000-0005-0000-0000-00002DD60000}"/>
    <cellStyle name="Note 2 2 4 2 2 2" xfId="54825" xr:uid="{00000000-0005-0000-0000-00002ED60000}"/>
    <cellStyle name="Note 2 2 4 2 3" xfId="54826" xr:uid="{00000000-0005-0000-0000-00002FD60000}"/>
    <cellStyle name="Note 2 2 4 2 4" xfId="54827" xr:uid="{00000000-0005-0000-0000-000030D60000}"/>
    <cellStyle name="Note 2 2 4 3" xfId="54828" xr:uid="{00000000-0005-0000-0000-000031D60000}"/>
    <cellStyle name="Note 2 2 4 3 2" xfId="54829" xr:uid="{00000000-0005-0000-0000-000032D60000}"/>
    <cellStyle name="Note 2 2 4 3 2 2" xfId="54830" xr:uid="{00000000-0005-0000-0000-000033D60000}"/>
    <cellStyle name="Note 2 2 4 3 3" xfId="54831" xr:uid="{00000000-0005-0000-0000-000034D60000}"/>
    <cellStyle name="Note 2 2 4 3 4" xfId="54832" xr:uid="{00000000-0005-0000-0000-000035D60000}"/>
    <cellStyle name="Note 2 2 4 4" xfId="54833" xr:uid="{00000000-0005-0000-0000-000036D60000}"/>
    <cellStyle name="Note 2 2 4 4 2" xfId="54834" xr:uid="{00000000-0005-0000-0000-000037D60000}"/>
    <cellStyle name="Note 2 2 4 5" xfId="54835" xr:uid="{00000000-0005-0000-0000-000038D60000}"/>
    <cellStyle name="Note 2 2 4 6" xfId="54836" xr:uid="{00000000-0005-0000-0000-000039D60000}"/>
    <cellStyle name="Note 2 2 5" xfId="54837" xr:uid="{00000000-0005-0000-0000-00003AD60000}"/>
    <cellStyle name="Note 2 2 5 2" xfId="54838" xr:uid="{00000000-0005-0000-0000-00003BD60000}"/>
    <cellStyle name="Note 2 2 5 2 2" xfId="54839" xr:uid="{00000000-0005-0000-0000-00003CD60000}"/>
    <cellStyle name="Note 2 2 5 2 2 2" xfId="54840" xr:uid="{00000000-0005-0000-0000-00003DD60000}"/>
    <cellStyle name="Note 2 2 5 2 3" xfId="54841" xr:uid="{00000000-0005-0000-0000-00003ED60000}"/>
    <cellStyle name="Note 2 2 5 2 4" xfId="54842" xr:uid="{00000000-0005-0000-0000-00003FD60000}"/>
    <cellStyle name="Note 2 2 5 3" xfId="54843" xr:uid="{00000000-0005-0000-0000-000040D60000}"/>
    <cellStyle name="Note 2 2 5 3 2" xfId="54844" xr:uid="{00000000-0005-0000-0000-000041D60000}"/>
    <cellStyle name="Note 2 2 5 3 2 2" xfId="54845" xr:uid="{00000000-0005-0000-0000-000042D60000}"/>
    <cellStyle name="Note 2 2 5 3 3" xfId="54846" xr:uid="{00000000-0005-0000-0000-000043D60000}"/>
    <cellStyle name="Note 2 2 5 3 4" xfId="54847" xr:uid="{00000000-0005-0000-0000-000044D60000}"/>
    <cellStyle name="Note 2 2 5 4" xfId="54848" xr:uid="{00000000-0005-0000-0000-000045D60000}"/>
    <cellStyle name="Note 2 2 5 4 2" xfId="54849" xr:uid="{00000000-0005-0000-0000-000046D60000}"/>
    <cellStyle name="Note 2 2 5 5" xfId="54850" xr:uid="{00000000-0005-0000-0000-000047D60000}"/>
    <cellStyle name="Note 2 2 5 6" xfId="54851" xr:uid="{00000000-0005-0000-0000-000048D60000}"/>
    <cellStyle name="Note 2 2 6" xfId="54852" xr:uid="{00000000-0005-0000-0000-000049D60000}"/>
    <cellStyle name="Note 2 2 7" xfId="54853" xr:uid="{00000000-0005-0000-0000-00004AD60000}"/>
    <cellStyle name="Note 2 3" xfId="54854" xr:uid="{00000000-0005-0000-0000-00004BD60000}"/>
    <cellStyle name="Note 2 3 2" xfId="54855" xr:uid="{00000000-0005-0000-0000-00004CD60000}"/>
    <cellStyle name="Note 2 3 2 2" xfId="54856" xr:uid="{00000000-0005-0000-0000-00004DD60000}"/>
    <cellStyle name="Note 2 3 2 2 2" xfId="54857" xr:uid="{00000000-0005-0000-0000-00004ED60000}"/>
    <cellStyle name="Note 2 3 2 2 2 2" xfId="54858" xr:uid="{00000000-0005-0000-0000-00004FD60000}"/>
    <cellStyle name="Note 2 3 2 2 2 2 2" xfId="54859" xr:uid="{00000000-0005-0000-0000-000050D60000}"/>
    <cellStyle name="Note 2 3 2 2 2 3" xfId="54860" xr:uid="{00000000-0005-0000-0000-000051D60000}"/>
    <cellStyle name="Note 2 3 2 2 2 4" xfId="54861" xr:uid="{00000000-0005-0000-0000-000052D60000}"/>
    <cellStyle name="Note 2 3 2 2 3" xfId="54862" xr:uid="{00000000-0005-0000-0000-000053D60000}"/>
    <cellStyle name="Note 2 3 2 2 3 2" xfId="54863" xr:uid="{00000000-0005-0000-0000-000054D60000}"/>
    <cellStyle name="Note 2 3 2 2 3 2 2" xfId="54864" xr:uid="{00000000-0005-0000-0000-000055D60000}"/>
    <cellStyle name="Note 2 3 2 2 3 3" xfId="54865" xr:uid="{00000000-0005-0000-0000-000056D60000}"/>
    <cellStyle name="Note 2 3 2 2 3 4" xfId="54866" xr:uid="{00000000-0005-0000-0000-000057D60000}"/>
    <cellStyle name="Note 2 3 2 2 4" xfId="54867" xr:uid="{00000000-0005-0000-0000-000058D60000}"/>
    <cellStyle name="Note 2 3 2 2 4 2" xfId="54868" xr:uid="{00000000-0005-0000-0000-000059D60000}"/>
    <cellStyle name="Note 2 3 2 2 5" xfId="54869" xr:uid="{00000000-0005-0000-0000-00005AD60000}"/>
    <cellStyle name="Note 2 3 2 2 6" xfId="54870" xr:uid="{00000000-0005-0000-0000-00005BD60000}"/>
    <cellStyle name="Note 2 3 2 3" xfId="54871" xr:uid="{00000000-0005-0000-0000-00005CD60000}"/>
    <cellStyle name="Note 2 3 2 3 2" xfId="54872" xr:uid="{00000000-0005-0000-0000-00005DD60000}"/>
    <cellStyle name="Note 2 3 2 3 2 2" xfId="54873" xr:uid="{00000000-0005-0000-0000-00005ED60000}"/>
    <cellStyle name="Note 2 3 2 3 3" xfId="54874" xr:uid="{00000000-0005-0000-0000-00005FD60000}"/>
    <cellStyle name="Note 2 3 2 3 4" xfId="54875" xr:uid="{00000000-0005-0000-0000-000060D60000}"/>
    <cellStyle name="Note 2 3 2 4" xfId="54876" xr:uid="{00000000-0005-0000-0000-000061D60000}"/>
    <cellStyle name="Note 2 3 2 4 2" xfId="54877" xr:uid="{00000000-0005-0000-0000-000062D60000}"/>
    <cellStyle name="Note 2 3 2 4 2 2" xfId="54878" xr:uid="{00000000-0005-0000-0000-000063D60000}"/>
    <cellStyle name="Note 2 3 2 4 3" xfId="54879" xr:uid="{00000000-0005-0000-0000-000064D60000}"/>
    <cellStyle name="Note 2 3 2 4 4" xfId="54880" xr:uid="{00000000-0005-0000-0000-000065D60000}"/>
    <cellStyle name="Note 2 3 2 5" xfId="54881" xr:uid="{00000000-0005-0000-0000-000066D60000}"/>
    <cellStyle name="Note 2 3 2 5 2" xfId="54882" xr:uid="{00000000-0005-0000-0000-000067D60000}"/>
    <cellStyle name="Note 2 3 2 6" xfId="54883" xr:uid="{00000000-0005-0000-0000-000068D60000}"/>
    <cellStyle name="Note 2 3 2 7" xfId="54884" xr:uid="{00000000-0005-0000-0000-000069D60000}"/>
    <cellStyle name="Note 2 3 3" xfId="54885" xr:uid="{00000000-0005-0000-0000-00006AD60000}"/>
    <cellStyle name="Note 2 3 3 2" xfId="54886" xr:uid="{00000000-0005-0000-0000-00006BD60000}"/>
    <cellStyle name="Note 2 3 3 2 2" xfId="54887" xr:uid="{00000000-0005-0000-0000-00006CD60000}"/>
    <cellStyle name="Note 2 3 3 2 2 2" xfId="54888" xr:uid="{00000000-0005-0000-0000-00006DD60000}"/>
    <cellStyle name="Note 2 3 3 2 3" xfId="54889" xr:uid="{00000000-0005-0000-0000-00006ED60000}"/>
    <cellStyle name="Note 2 3 3 2 4" xfId="54890" xr:uid="{00000000-0005-0000-0000-00006FD60000}"/>
    <cellStyle name="Note 2 3 3 3" xfId="54891" xr:uid="{00000000-0005-0000-0000-000070D60000}"/>
    <cellStyle name="Note 2 3 3 3 2" xfId="54892" xr:uid="{00000000-0005-0000-0000-000071D60000}"/>
    <cellStyle name="Note 2 3 3 3 2 2" xfId="54893" xr:uid="{00000000-0005-0000-0000-000072D60000}"/>
    <cellStyle name="Note 2 3 3 3 3" xfId="54894" xr:uid="{00000000-0005-0000-0000-000073D60000}"/>
    <cellStyle name="Note 2 3 3 3 4" xfId="54895" xr:uid="{00000000-0005-0000-0000-000074D60000}"/>
    <cellStyle name="Note 2 3 3 4" xfId="54896" xr:uid="{00000000-0005-0000-0000-000075D60000}"/>
    <cellStyle name="Note 2 3 3 4 2" xfId="54897" xr:uid="{00000000-0005-0000-0000-000076D60000}"/>
    <cellStyle name="Note 2 3 3 5" xfId="54898" xr:uid="{00000000-0005-0000-0000-000077D60000}"/>
    <cellStyle name="Note 2 3 3 6" xfId="54899" xr:uid="{00000000-0005-0000-0000-000078D60000}"/>
    <cellStyle name="Note 2 3 4" xfId="54900" xr:uid="{00000000-0005-0000-0000-000079D60000}"/>
    <cellStyle name="Note 2 3 4 2" xfId="54901" xr:uid="{00000000-0005-0000-0000-00007AD60000}"/>
    <cellStyle name="Note 2 3 4 2 2" xfId="54902" xr:uid="{00000000-0005-0000-0000-00007BD60000}"/>
    <cellStyle name="Note 2 3 4 3" xfId="54903" xr:uid="{00000000-0005-0000-0000-00007CD60000}"/>
    <cellStyle name="Note 2 3 4 4" xfId="54904" xr:uid="{00000000-0005-0000-0000-00007DD60000}"/>
    <cellStyle name="Note 2 3 5" xfId="54905" xr:uid="{00000000-0005-0000-0000-00007ED60000}"/>
    <cellStyle name="Note 2 3 5 2" xfId="54906" xr:uid="{00000000-0005-0000-0000-00007FD60000}"/>
    <cellStyle name="Note 2 3 5 2 2" xfId="54907" xr:uid="{00000000-0005-0000-0000-000080D60000}"/>
    <cellStyle name="Note 2 3 5 3" xfId="54908" xr:uid="{00000000-0005-0000-0000-000081D60000}"/>
    <cellStyle name="Note 2 3 5 4" xfId="54909" xr:uid="{00000000-0005-0000-0000-000082D60000}"/>
    <cellStyle name="Note 2 3 6" xfId="54910" xr:uid="{00000000-0005-0000-0000-000083D60000}"/>
    <cellStyle name="Note 2 3 6 2" xfId="54911" xr:uid="{00000000-0005-0000-0000-000084D60000}"/>
    <cellStyle name="Note 2 3 7" xfId="54912" xr:uid="{00000000-0005-0000-0000-000085D60000}"/>
    <cellStyle name="Note 2 3 8" xfId="54913" xr:uid="{00000000-0005-0000-0000-000086D60000}"/>
    <cellStyle name="Note 2 3 9" xfId="54914" xr:uid="{00000000-0005-0000-0000-000087D60000}"/>
    <cellStyle name="Note 2 4" xfId="54915" xr:uid="{00000000-0005-0000-0000-000088D60000}"/>
    <cellStyle name="Note 2 4 2" xfId="54916" xr:uid="{00000000-0005-0000-0000-000089D60000}"/>
    <cellStyle name="Note 2 4 2 2" xfId="54917" xr:uid="{00000000-0005-0000-0000-00008AD60000}"/>
    <cellStyle name="Note 2 4 2 2 2" xfId="54918" xr:uid="{00000000-0005-0000-0000-00008BD60000}"/>
    <cellStyle name="Note 2 4 2 2 2 2" xfId="54919" xr:uid="{00000000-0005-0000-0000-00008CD60000}"/>
    <cellStyle name="Note 2 4 2 2 3" xfId="54920" xr:uid="{00000000-0005-0000-0000-00008DD60000}"/>
    <cellStyle name="Note 2 4 2 2 4" xfId="54921" xr:uid="{00000000-0005-0000-0000-00008ED60000}"/>
    <cellStyle name="Note 2 4 2 3" xfId="54922" xr:uid="{00000000-0005-0000-0000-00008FD60000}"/>
    <cellStyle name="Note 2 4 2 3 2" xfId="54923" xr:uid="{00000000-0005-0000-0000-000090D60000}"/>
    <cellStyle name="Note 2 4 2 3 2 2" xfId="54924" xr:uid="{00000000-0005-0000-0000-000091D60000}"/>
    <cellStyle name="Note 2 4 2 3 3" xfId="54925" xr:uid="{00000000-0005-0000-0000-000092D60000}"/>
    <cellStyle name="Note 2 4 2 3 4" xfId="54926" xr:uid="{00000000-0005-0000-0000-000093D60000}"/>
    <cellStyle name="Note 2 4 2 4" xfId="54927" xr:uid="{00000000-0005-0000-0000-000094D60000}"/>
    <cellStyle name="Note 2 4 2 4 2" xfId="54928" xr:uid="{00000000-0005-0000-0000-000095D60000}"/>
    <cellStyle name="Note 2 4 2 5" xfId="54929" xr:uid="{00000000-0005-0000-0000-000096D60000}"/>
    <cellStyle name="Note 2 4 2 6" xfId="54930" xr:uid="{00000000-0005-0000-0000-000097D60000}"/>
    <cellStyle name="Note 2 4 3" xfId="54931" xr:uid="{00000000-0005-0000-0000-000098D60000}"/>
    <cellStyle name="Note 2 4 3 2" xfId="54932" xr:uid="{00000000-0005-0000-0000-000099D60000}"/>
    <cellStyle name="Note 2 4 3 2 2" xfId="54933" xr:uid="{00000000-0005-0000-0000-00009AD60000}"/>
    <cellStyle name="Note 2 4 3 3" xfId="54934" xr:uid="{00000000-0005-0000-0000-00009BD60000}"/>
    <cellStyle name="Note 2 4 3 4" xfId="54935" xr:uid="{00000000-0005-0000-0000-00009CD60000}"/>
    <cellStyle name="Note 2 4 4" xfId="54936" xr:uid="{00000000-0005-0000-0000-00009DD60000}"/>
    <cellStyle name="Note 2 4 4 2" xfId="54937" xr:uid="{00000000-0005-0000-0000-00009ED60000}"/>
    <cellStyle name="Note 2 4 4 2 2" xfId="54938" xr:uid="{00000000-0005-0000-0000-00009FD60000}"/>
    <cellStyle name="Note 2 4 4 3" xfId="54939" xr:uid="{00000000-0005-0000-0000-0000A0D60000}"/>
    <cellStyle name="Note 2 4 4 4" xfId="54940" xr:uid="{00000000-0005-0000-0000-0000A1D60000}"/>
    <cellStyle name="Note 2 4 5" xfId="54941" xr:uid="{00000000-0005-0000-0000-0000A2D60000}"/>
    <cellStyle name="Note 2 4 5 2" xfId="54942" xr:uid="{00000000-0005-0000-0000-0000A3D60000}"/>
    <cellStyle name="Note 2 4 6" xfId="54943" xr:uid="{00000000-0005-0000-0000-0000A4D60000}"/>
    <cellStyle name="Note 2 4 7" xfId="54944" xr:uid="{00000000-0005-0000-0000-0000A5D60000}"/>
    <cellStyle name="Note 2 5" xfId="54945" xr:uid="{00000000-0005-0000-0000-0000A6D60000}"/>
    <cellStyle name="Note 2 6" xfId="54946" xr:uid="{00000000-0005-0000-0000-0000A7D60000}"/>
    <cellStyle name="Note 2 6 2" xfId="54947" xr:uid="{00000000-0005-0000-0000-0000A8D60000}"/>
    <cellStyle name="Note 2 6 2 2" xfId="54948" xr:uid="{00000000-0005-0000-0000-0000A9D60000}"/>
    <cellStyle name="Note 2 6 2 2 2" xfId="54949" xr:uid="{00000000-0005-0000-0000-0000AAD60000}"/>
    <cellStyle name="Note 2 6 2 3" xfId="54950" xr:uid="{00000000-0005-0000-0000-0000ABD60000}"/>
    <cellStyle name="Note 2 6 2 4" xfId="54951" xr:uid="{00000000-0005-0000-0000-0000ACD60000}"/>
    <cellStyle name="Note 2 6 3" xfId="54952" xr:uid="{00000000-0005-0000-0000-0000ADD60000}"/>
    <cellStyle name="Note 2 6 3 2" xfId="54953" xr:uid="{00000000-0005-0000-0000-0000AED60000}"/>
    <cellStyle name="Note 2 6 3 2 2" xfId="54954" xr:uid="{00000000-0005-0000-0000-0000AFD60000}"/>
    <cellStyle name="Note 2 6 3 3" xfId="54955" xr:uid="{00000000-0005-0000-0000-0000B0D60000}"/>
    <cellStyle name="Note 2 6 3 4" xfId="54956" xr:uid="{00000000-0005-0000-0000-0000B1D60000}"/>
    <cellStyle name="Note 2 6 4" xfId="54957" xr:uid="{00000000-0005-0000-0000-0000B2D60000}"/>
    <cellStyle name="Note 2 6 4 2" xfId="54958" xr:uid="{00000000-0005-0000-0000-0000B3D60000}"/>
    <cellStyle name="Note 2 6 5" xfId="54959" xr:uid="{00000000-0005-0000-0000-0000B4D60000}"/>
    <cellStyle name="Note 2 6 6" xfId="54960" xr:uid="{00000000-0005-0000-0000-0000B5D60000}"/>
    <cellStyle name="Note 2 7" xfId="54961" xr:uid="{00000000-0005-0000-0000-0000B6D60000}"/>
    <cellStyle name="Note 2 7 2" xfId="54962" xr:uid="{00000000-0005-0000-0000-0000B7D60000}"/>
    <cellStyle name="Note 2 7 2 2" xfId="54963" xr:uid="{00000000-0005-0000-0000-0000B8D60000}"/>
    <cellStyle name="Note 2 7 2 2 2" xfId="54964" xr:uid="{00000000-0005-0000-0000-0000B9D60000}"/>
    <cellStyle name="Note 2 7 2 3" xfId="54965" xr:uid="{00000000-0005-0000-0000-0000BAD60000}"/>
    <cellStyle name="Note 2 7 2 4" xfId="54966" xr:uid="{00000000-0005-0000-0000-0000BBD60000}"/>
    <cellStyle name="Note 2 7 3" xfId="54967" xr:uid="{00000000-0005-0000-0000-0000BCD60000}"/>
    <cellStyle name="Note 2 7 3 2" xfId="54968" xr:uid="{00000000-0005-0000-0000-0000BDD60000}"/>
    <cellStyle name="Note 2 7 3 2 2" xfId="54969" xr:uid="{00000000-0005-0000-0000-0000BED60000}"/>
    <cellStyle name="Note 2 7 3 3" xfId="54970" xr:uid="{00000000-0005-0000-0000-0000BFD60000}"/>
    <cellStyle name="Note 2 7 3 4" xfId="54971" xr:uid="{00000000-0005-0000-0000-0000C0D60000}"/>
    <cellStyle name="Note 2 7 4" xfId="54972" xr:uid="{00000000-0005-0000-0000-0000C1D60000}"/>
    <cellStyle name="Note 2 7 4 2" xfId="54973" xr:uid="{00000000-0005-0000-0000-0000C2D60000}"/>
    <cellStyle name="Note 2 7 5" xfId="54974" xr:uid="{00000000-0005-0000-0000-0000C3D60000}"/>
    <cellStyle name="Note 2 7 6" xfId="54975" xr:uid="{00000000-0005-0000-0000-0000C4D60000}"/>
    <cellStyle name="Note 2 8" xfId="54976" xr:uid="{00000000-0005-0000-0000-0000C5D60000}"/>
    <cellStyle name="Note 2 9" xfId="54977" xr:uid="{00000000-0005-0000-0000-0000C6D60000}"/>
    <cellStyle name="Note 20" xfId="54978" xr:uid="{00000000-0005-0000-0000-0000C7D60000}"/>
    <cellStyle name="Note 20 2" xfId="54979" xr:uid="{00000000-0005-0000-0000-0000C8D60000}"/>
    <cellStyle name="Note 20 2 2" xfId="54980" xr:uid="{00000000-0005-0000-0000-0000C9D60000}"/>
    <cellStyle name="Note 20 2 2 2" xfId="54981" xr:uid="{00000000-0005-0000-0000-0000CAD60000}"/>
    <cellStyle name="Note 20 2 2 2 2" xfId="54982" xr:uid="{00000000-0005-0000-0000-0000CBD60000}"/>
    <cellStyle name="Note 20 2 2 3" xfId="54983" xr:uid="{00000000-0005-0000-0000-0000CCD60000}"/>
    <cellStyle name="Note 20 2 2 4" xfId="54984" xr:uid="{00000000-0005-0000-0000-0000CDD60000}"/>
    <cellStyle name="Note 20 2 3" xfId="54985" xr:uid="{00000000-0005-0000-0000-0000CED60000}"/>
    <cellStyle name="Note 20 2 3 2" xfId="54986" xr:uid="{00000000-0005-0000-0000-0000CFD60000}"/>
    <cellStyle name="Note 20 2 3 2 2" xfId="54987" xr:uid="{00000000-0005-0000-0000-0000D0D60000}"/>
    <cellStyle name="Note 20 2 3 3" xfId="54988" xr:uid="{00000000-0005-0000-0000-0000D1D60000}"/>
    <cellStyle name="Note 20 2 3 4" xfId="54989" xr:uid="{00000000-0005-0000-0000-0000D2D60000}"/>
    <cellStyle name="Note 20 2 4" xfId="54990" xr:uid="{00000000-0005-0000-0000-0000D3D60000}"/>
    <cellStyle name="Note 20 2 4 2" xfId="54991" xr:uid="{00000000-0005-0000-0000-0000D4D60000}"/>
    <cellStyle name="Note 20 2 5" xfId="54992" xr:uid="{00000000-0005-0000-0000-0000D5D60000}"/>
    <cellStyle name="Note 20 2 6" xfId="54993" xr:uid="{00000000-0005-0000-0000-0000D6D60000}"/>
    <cellStyle name="Note 20 3" xfId="54994" xr:uid="{00000000-0005-0000-0000-0000D7D60000}"/>
    <cellStyle name="Note 20 3 2" xfId="54995" xr:uid="{00000000-0005-0000-0000-0000D8D60000}"/>
    <cellStyle name="Note 20 3 2 2" xfId="54996" xr:uid="{00000000-0005-0000-0000-0000D9D60000}"/>
    <cellStyle name="Note 20 3 3" xfId="54997" xr:uid="{00000000-0005-0000-0000-0000DAD60000}"/>
    <cellStyle name="Note 20 3 4" xfId="54998" xr:uid="{00000000-0005-0000-0000-0000DBD60000}"/>
    <cellStyle name="Note 20 4" xfId="54999" xr:uid="{00000000-0005-0000-0000-0000DCD60000}"/>
    <cellStyle name="Note 20 4 2" xfId="55000" xr:uid="{00000000-0005-0000-0000-0000DDD60000}"/>
    <cellStyle name="Note 20 4 2 2" xfId="55001" xr:uid="{00000000-0005-0000-0000-0000DED60000}"/>
    <cellStyle name="Note 20 4 3" xfId="55002" xr:uid="{00000000-0005-0000-0000-0000DFD60000}"/>
    <cellStyle name="Note 20 4 4" xfId="55003" xr:uid="{00000000-0005-0000-0000-0000E0D60000}"/>
    <cellStyle name="Note 20 5" xfId="55004" xr:uid="{00000000-0005-0000-0000-0000E1D60000}"/>
    <cellStyle name="Note 20 5 2" xfId="55005" xr:uid="{00000000-0005-0000-0000-0000E2D60000}"/>
    <cellStyle name="Note 20 6" xfId="55006" xr:uid="{00000000-0005-0000-0000-0000E3D60000}"/>
    <cellStyle name="Note 20 7" xfId="55007" xr:uid="{00000000-0005-0000-0000-0000E4D60000}"/>
    <cellStyle name="Note 21" xfId="55008" xr:uid="{00000000-0005-0000-0000-0000E5D60000}"/>
    <cellStyle name="Note 21 2" xfId="55009" xr:uid="{00000000-0005-0000-0000-0000E6D60000}"/>
    <cellStyle name="Note 21 2 2" xfId="55010" xr:uid="{00000000-0005-0000-0000-0000E7D60000}"/>
    <cellStyle name="Note 21 2 2 2" xfId="55011" xr:uid="{00000000-0005-0000-0000-0000E8D60000}"/>
    <cellStyle name="Note 21 2 2 2 2" xfId="55012" xr:uid="{00000000-0005-0000-0000-0000E9D60000}"/>
    <cellStyle name="Note 21 2 2 3" xfId="55013" xr:uid="{00000000-0005-0000-0000-0000EAD60000}"/>
    <cellStyle name="Note 21 2 2 4" xfId="55014" xr:uid="{00000000-0005-0000-0000-0000EBD60000}"/>
    <cellStyle name="Note 21 2 3" xfId="55015" xr:uid="{00000000-0005-0000-0000-0000ECD60000}"/>
    <cellStyle name="Note 21 2 3 2" xfId="55016" xr:uid="{00000000-0005-0000-0000-0000EDD60000}"/>
    <cellStyle name="Note 21 2 3 2 2" xfId="55017" xr:uid="{00000000-0005-0000-0000-0000EED60000}"/>
    <cellStyle name="Note 21 2 3 3" xfId="55018" xr:uid="{00000000-0005-0000-0000-0000EFD60000}"/>
    <cellStyle name="Note 21 2 3 4" xfId="55019" xr:uid="{00000000-0005-0000-0000-0000F0D60000}"/>
    <cellStyle name="Note 21 2 4" xfId="55020" xr:uid="{00000000-0005-0000-0000-0000F1D60000}"/>
    <cellStyle name="Note 21 2 4 2" xfId="55021" xr:uid="{00000000-0005-0000-0000-0000F2D60000}"/>
    <cellStyle name="Note 21 2 5" xfId="55022" xr:uid="{00000000-0005-0000-0000-0000F3D60000}"/>
    <cellStyle name="Note 21 2 6" xfId="55023" xr:uid="{00000000-0005-0000-0000-0000F4D60000}"/>
    <cellStyle name="Note 21 3" xfId="55024" xr:uid="{00000000-0005-0000-0000-0000F5D60000}"/>
    <cellStyle name="Note 21 3 2" xfId="55025" xr:uid="{00000000-0005-0000-0000-0000F6D60000}"/>
    <cellStyle name="Note 21 3 2 2" xfId="55026" xr:uid="{00000000-0005-0000-0000-0000F7D60000}"/>
    <cellStyle name="Note 21 3 3" xfId="55027" xr:uid="{00000000-0005-0000-0000-0000F8D60000}"/>
    <cellStyle name="Note 21 3 4" xfId="55028" xr:uid="{00000000-0005-0000-0000-0000F9D60000}"/>
    <cellStyle name="Note 21 4" xfId="55029" xr:uid="{00000000-0005-0000-0000-0000FAD60000}"/>
    <cellStyle name="Note 21 4 2" xfId="55030" xr:uid="{00000000-0005-0000-0000-0000FBD60000}"/>
    <cellStyle name="Note 21 4 2 2" xfId="55031" xr:uid="{00000000-0005-0000-0000-0000FCD60000}"/>
    <cellStyle name="Note 21 4 3" xfId="55032" xr:uid="{00000000-0005-0000-0000-0000FDD60000}"/>
    <cellStyle name="Note 21 4 4" xfId="55033" xr:uid="{00000000-0005-0000-0000-0000FED60000}"/>
    <cellStyle name="Note 21 5" xfId="55034" xr:uid="{00000000-0005-0000-0000-0000FFD60000}"/>
    <cellStyle name="Note 21 5 2" xfId="55035" xr:uid="{00000000-0005-0000-0000-000000D70000}"/>
    <cellStyle name="Note 21 6" xfId="55036" xr:uid="{00000000-0005-0000-0000-000001D70000}"/>
    <cellStyle name="Note 21 7" xfId="55037" xr:uid="{00000000-0005-0000-0000-000002D70000}"/>
    <cellStyle name="Note 22" xfId="55038" xr:uid="{00000000-0005-0000-0000-000003D70000}"/>
    <cellStyle name="Note 3" xfId="55039" xr:uid="{00000000-0005-0000-0000-000004D70000}"/>
    <cellStyle name="Note 3 10" xfId="55040" xr:uid="{00000000-0005-0000-0000-000005D70000}"/>
    <cellStyle name="Note 3 11" xfId="55041" xr:uid="{00000000-0005-0000-0000-000006D70000}"/>
    <cellStyle name="Note 3 12" xfId="55042" xr:uid="{00000000-0005-0000-0000-000007D70000}"/>
    <cellStyle name="Note 3 13" xfId="55043" xr:uid="{00000000-0005-0000-0000-000008D70000}"/>
    <cellStyle name="Note 3 2" xfId="55044" xr:uid="{00000000-0005-0000-0000-000009D70000}"/>
    <cellStyle name="Note 3 2 10" xfId="55045" xr:uid="{00000000-0005-0000-0000-00000AD70000}"/>
    <cellStyle name="Note 3 2 2" xfId="55046" xr:uid="{00000000-0005-0000-0000-00000BD70000}"/>
    <cellStyle name="Note 3 2 2 2" xfId="55047" xr:uid="{00000000-0005-0000-0000-00000CD70000}"/>
    <cellStyle name="Note 3 2 2 2 2" xfId="55048" xr:uid="{00000000-0005-0000-0000-00000DD70000}"/>
    <cellStyle name="Note 3 2 2 2 2 2" xfId="55049" xr:uid="{00000000-0005-0000-0000-00000ED70000}"/>
    <cellStyle name="Note 3 2 2 2 2 2 2" xfId="55050" xr:uid="{00000000-0005-0000-0000-00000FD70000}"/>
    <cellStyle name="Note 3 2 2 2 2 2 2 2" xfId="55051" xr:uid="{00000000-0005-0000-0000-000010D70000}"/>
    <cellStyle name="Note 3 2 2 2 2 2 3" xfId="55052" xr:uid="{00000000-0005-0000-0000-000011D70000}"/>
    <cellStyle name="Note 3 2 2 2 2 2 4" xfId="55053" xr:uid="{00000000-0005-0000-0000-000012D70000}"/>
    <cellStyle name="Note 3 2 2 2 2 3" xfId="55054" xr:uid="{00000000-0005-0000-0000-000013D70000}"/>
    <cellStyle name="Note 3 2 2 2 2 3 2" xfId="55055" xr:uid="{00000000-0005-0000-0000-000014D70000}"/>
    <cellStyle name="Note 3 2 2 2 2 3 2 2" xfId="55056" xr:uid="{00000000-0005-0000-0000-000015D70000}"/>
    <cellStyle name="Note 3 2 2 2 2 3 3" xfId="55057" xr:uid="{00000000-0005-0000-0000-000016D70000}"/>
    <cellStyle name="Note 3 2 2 2 2 3 4" xfId="55058" xr:uid="{00000000-0005-0000-0000-000017D70000}"/>
    <cellStyle name="Note 3 2 2 2 2 4" xfId="55059" xr:uid="{00000000-0005-0000-0000-000018D70000}"/>
    <cellStyle name="Note 3 2 2 2 2 4 2" xfId="55060" xr:uid="{00000000-0005-0000-0000-000019D70000}"/>
    <cellStyle name="Note 3 2 2 2 2 5" xfId="55061" xr:uid="{00000000-0005-0000-0000-00001AD70000}"/>
    <cellStyle name="Note 3 2 2 2 2 6" xfId="55062" xr:uid="{00000000-0005-0000-0000-00001BD70000}"/>
    <cellStyle name="Note 3 2 2 2 3" xfId="55063" xr:uid="{00000000-0005-0000-0000-00001CD70000}"/>
    <cellStyle name="Note 3 2 2 2 3 2" xfId="55064" xr:uid="{00000000-0005-0000-0000-00001DD70000}"/>
    <cellStyle name="Note 3 2 2 2 3 2 2" xfId="55065" xr:uid="{00000000-0005-0000-0000-00001ED70000}"/>
    <cellStyle name="Note 3 2 2 2 3 3" xfId="55066" xr:uid="{00000000-0005-0000-0000-00001FD70000}"/>
    <cellStyle name="Note 3 2 2 2 3 4" xfId="55067" xr:uid="{00000000-0005-0000-0000-000020D70000}"/>
    <cellStyle name="Note 3 2 2 2 4" xfId="55068" xr:uid="{00000000-0005-0000-0000-000021D70000}"/>
    <cellStyle name="Note 3 2 2 2 4 2" xfId="55069" xr:uid="{00000000-0005-0000-0000-000022D70000}"/>
    <cellStyle name="Note 3 2 2 2 4 2 2" xfId="55070" xr:uid="{00000000-0005-0000-0000-000023D70000}"/>
    <cellStyle name="Note 3 2 2 2 4 3" xfId="55071" xr:uid="{00000000-0005-0000-0000-000024D70000}"/>
    <cellStyle name="Note 3 2 2 2 4 4" xfId="55072" xr:uid="{00000000-0005-0000-0000-000025D70000}"/>
    <cellStyle name="Note 3 2 2 2 5" xfId="55073" xr:uid="{00000000-0005-0000-0000-000026D70000}"/>
    <cellStyle name="Note 3 2 2 2 5 2" xfId="55074" xr:uid="{00000000-0005-0000-0000-000027D70000}"/>
    <cellStyle name="Note 3 2 2 2 6" xfId="55075" xr:uid="{00000000-0005-0000-0000-000028D70000}"/>
    <cellStyle name="Note 3 2 2 2 7" xfId="55076" xr:uid="{00000000-0005-0000-0000-000029D70000}"/>
    <cellStyle name="Note 3 2 2 3" xfId="55077" xr:uid="{00000000-0005-0000-0000-00002AD70000}"/>
    <cellStyle name="Note 3 2 2 3 2" xfId="55078" xr:uid="{00000000-0005-0000-0000-00002BD70000}"/>
    <cellStyle name="Note 3 2 2 3 2 2" xfId="55079" xr:uid="{00000000-0005-0000-0000-00002CD70000}"/>
    <cellStyle name="Note 3 2 2 3 2 2 2" xfId="55080" xr:uid="{00000000-0005-0000-0000-00002DD70000}"/>
    <cellStyle name="Note 3 2 2 3 2 3" xfId="55081" xr:uid="{00000000-0005-0000-0000-00002ED70000}"/>
    <cellStyle name="Note 3 2 2 3 2 4" xfId="55082" xr:uid="{00000000-0005-0000-0000-00002FD70000}"/>
    <cellStyle name="Note 3 2 2 3 3" xfId="55083" xr:uid="{00000000-0005-0000-0000-000030D70000}"/>
    <cellStyle name="Note 3 2 2 3 3 2" xfId="55084" xr:uid="{00000000-0005-0000-0000-000031D70000}"/>
    <cellStyle name="Note 3 2 2 3 3 2 2" xfId="55085" xr:uid="{00000000-0005-0000-0000-000032D70000}"/>
    <cellStyle name="Note 3 2 2 3 3 3" xfId="55086" xr:uid="{00000000-0005-0000-0000-000033D70000}"/>
    <cellStyle name="Note 3 2 2 3 3 4" xfId="55087" xr:uid="{00000000-0005-0000-0000-000034D70000}"/>
    <cellStyle name="Note 3 2 2 3 4" xfId="55088" xr:uid="{00000000-0005-0000-0000-000035D70000}"/>
    <cellStyle name="Note 3 2 2 3 4 2" xfId="55089" xr:uid="{00000000-0005-0000-0000-000036D70000}"/>
    <cellStyle name="Note 3 2 2 3 5" xfId="55090" xr:uid="{00000000-0005-0000-0000-000037D70000}"/>
    <cellStyle name="Note 3 2 2 3 6" xfId="55091" xr:uid="{00000000-0005-0000-0000-000038D70000}"/>
    <cellStyle name="Note 3 2 2 4" xfId="55092" xr:uid="{00000000-0005-0000-0000-000039D70000}"/>
    <cellStyle name="Note 3 2 2 4 2" xfId="55093" xr:uid="{00000000-0005-0000-0000-00003AD70000}"/>
    <cellStyle name="Note 3 2 2 4 2 2" xfId="55094" xr:uid="{00000000-0005-0000-0000-00003BD70000}"/>
    <cellStyle name="Note 3 2 2 4 3" xfId="55095" xr:uid="{00000000-0005-0000-0000-00003CD70000}"/>
    <cellStyle name="Note 3 2 2 4 4" xfId="55096" xr:uid="{00000000-0005-0000-0000-00003DD70000}"/>
    <cellStyle name="Note 3 2 2 5" xfId="55097" xr:uid="{00000000-0005-0000-0000-00003ED70000}"/>
    <cellStyle name="Note 3 2 2 5 2" xfId="55098" xr:uid="{00000000-0005-0000-0000-00003FD70000}"/>
    <cellStyle name="Note 3 2 2 5 2 2" xfId="55099" xr:uid="{00000000-0005-0000-0000-000040D70000}"/>
    <cellStyle name="Note 3 2 2 5 3" xfId="55100" xr:uid="{00000000-0005-0000-0000-000041D70000}"/>
    <cellStyle name="Note 3 2 2 5 4" xfId="55101" xr:uid="{00000000-0005-0000-0000-000042D70000}"/>
    <cellStyle name="Note 3 2 2 6" xfId="55102" xr:uid="{00000000-0005-0000-0000-000043D70000}"/>
    <cellStyle name="Note 3 2 2 6 2" xfId="55103" xr:uid="{00000000-0005-0000-0000-000044D70000}"/>
    <cellStyle name="Note 3 2 2 7" xfId="55104" xr:uid="{00000000-0005-0000-0000-000045D70000}"/>
    <cellStyle name="Note 3 2 2 8" xfId="55105" xr:uid="{00000000-0005-0000-0000-000046D70000}"/>
    <cellStyle name="Note 3 2 3" xfId="55106" xr:uid="{00000000-0005-0000-0000-000047D70000}"/>
    <cellStyle name="Note 3 2 3 2" xfId="55107" xr:uid="{00000000-0005-0000-0000-000048D70000}"/>
    <cellStyle name="Note 3 2 3 2 2" xfId="55108" xr:uid="{00000000-0005-0000-0000-000049D70000}"/>
    <cellStyle name="Note 3 2 3 2 2 2" xfId="55109" xr:uid="{00000000-0005-0000-0000-00004AD70000}"/>
    <cellStyle name="Note 3 2 3 2 2 2 2" xfId="55110" xr:uid="{00000000-0005-0000-0000-00004BD70000}"/>
    <cellStyle name="Note 3 2 3 2 2 3" xfId="55111" xr:uid="{00000000-0005-0000-0000-00004CD70000}"/>
    <cellStyle name="Note 3 2 3 2 2 4" xfId="55112" xr:uid="{00000000-0005-0000-0000-00004DD70000}"/>
    <cellStyle name="Note 3 2 3 2 3" xfId="55113" xr:uid="{00000000-0005-0000-0000-00004ED70000}"/>
    <cellStyle name="Note 3 2 3 2 3 2" xfId="55114" xr:uid="{00000000-0005-0000-0000-00004FD70000}"/>
    <cellStyle name="Note 3 2 3 2 3 2 2" xfId="55115" xr:uid="{00000000-0005-0000-0000-000050D70000}"/>
    <cellStyle name="Note 3 2 3 2 3 3" xfId="55116" xr:uid="{00000000-0005-0000-0000-000051D70000}"/>
    <cellStyle name="Note 3 2 3 2 3 4" xfId="55117" xr:uid="{00000000-0005-0000-0000-000052D70000}"/>
    <cellStyle name="Note 3 2 3 2 4" xfId="55118" xr:uid="{00000000-0005-0000-0000-000053D70000}"/>
    <cellStyle name="Note 3 2 3 2 4 2" xfId="55119" xr:uid="{00000000-0005-0000-0000-000054D70000}"/>
    <cellStyle name="Note 3 2 3 2 5" xfId="55120" xr:uid="{00000000-0005-0000-0000-000055D70000}"/>
    <cellStyle name="Note 3 2 3 2 6" xfId="55121" xr:uid="{00000000-0005-0000-0000-000056D70000}"/>
    <cellStyle name="Note 3 2 3 3" xfId="55122" xr:uid="{00000000-0005-0000-0000-000057D70000}"/>
    <cellStyle name="Note 3 2 3 3 2" xfId="55123" xr:uid="{00000000-0005-0000-0000-000058D70000}"/>
    <cellStyle name="Note 3 2 3 3 2 2" xfId="55124" xr:uid="{00000000-0005-0000-0000-000059D70000}"/>
    <cellStyle name="Note 3 2 3 3 3" xfId="55125" xr:uid="{00000000-0005-0000-0000-00005AD70000}"/>
    <cellStyle name="Note 3 2 3 3 4" xfId="55126" xr:uid="{00000000-0005-0000-0000-00005BD70000}"/>
    <cellStyle name="Note 3 2 3 4" xfId="55127" xr:uid="{00000000-0005-0000-0000-00005CD70000}"/>
    <cellStyle name="Note 3 2 3 4 2" xfId="55128" xr:uid="{00000000-0005-0000-0000-00005DD70000}"/>
    <cellStyle name="Note 3 2 3 4 2 2" xfId="55129" xr:uid="{00000000-0005-0000-0000-00005ED70000}"/>
    <cellStyle name="Note 3 2 3 4 3" xfId="55130" xr:uid="{00000000-0005-0000-0000-00005FD70000}"/>
    <cellStyle name="Note 3 2 3 4 4" xfId="55131" xr:uid="{00000000-0005-0000-0000-000060D70000}"/>
    <cellStyle name="Note 3 2 3 5" xfId="55132" xr:uid="{00000000-0005-0000-0000-000061D70000}"/>
    <cellStyle name="Note 3 2 3 5 2" xfId="55133" xr:uid="{00000000-0005-0000-0000-000062D70000}"/>
    <cellStyle name="Note 3 2 3 6" xfId="55134" xr:uid="{00000000-0005-0000-0000-000063D70000}"/>
    <cellStyle name="Note 3 2 3 7" xfId="55135" xr:uid="{00000000-0005-0000-0000-000064D70000}"/>
    <cellStyle name="Note 3 2 4" xfId="55136" xr:uid="{00000000-0005-0000-0000-000065D70000}"/>
    <cellStyle name="Note 3 2 4 2" xfId="55137" xr:uid="{00000000-0005-0000-0000-000066D70000}"/>
    <cellStyle name="Note 3 2 4 2 2" xfId="55138" xr:uid="{00000000-0005-0000-0000-000067D70000}"/>
    <cellStyle name="Note 3 2 4 2 2 2" xfId="55139" xr:uid="{00000000-0005-0000-0000-000068D70000}"/>
    <cellStyle name="Note 3 2 4 2 3" xfId="55140" xr:uid="{00000000-0005-0000-0000-000069D70000}"/>
    <cellStyle name="Note 3 2 4 2 4" xfId="55141" xr:uid="{00000000-0005-0000-0000-00006AD70000}"/>
    <cellStyle name="Note 3 2 4 3" xfId="55142" xr:uid="{00000000-0005-0000-0000-00006BD70000}"/>
    <cellStyle name="Note 3 2 4 3 2" xfId="55143" xr:uid="{00000000-0005-0000-0000-00006CD70000}"/>
    <cellStyle name="Note 3 2 4 3 2 2" xfId="55144" xr:uid="{00000000-0005-0000-0000-00006DD70000}"/>
    <cellStyle name="Note 3 2 4 3 3" xfId="55145" xr:uid="{00000000-0005-0000-0000-00006ED70000}"/>
    <cellStyle name="Note 3 2 4 3 4" xfId="55146" xr:uid="{00000000-0005-0000-0000-00006FD70000}"/>
    <cellStyle name="Note 3 2 4 4" xfId="55147" xr:uid="{00000000-0005-0000-0000-000070D70000}"/>
    <cellStyle name="Note 3 2 4 4 2" xfId="55148" xr:uid="{00000000-0005-0000-0000-000071D70000}"/>
    <cellStyle name="Note 3 2 4 5" xfId="55149" xr:uid="{00000000-0005-0000-0000-000072D70000}"/>
    <cellStyle name="Note 3 2 4 6" xfId="55150" xr:uid="{00000000-0005-0000-0000-000073D70000}"/>
    <cellStyle name="Note 3 2 5" xfId="55151" xr:uid="{00000000-0005-0000-0000-000074D70000}"/>
    <cellStyle name="Note 3 2 5 2" xfId="55152" xr:uid="{00000000-0005-0000-0000-000075D70000}"/>
    <cellStyle name="Note 3 2 5 2 2" xfId="55153" xr:uid="{00000000-0005-0000-0000-000076D70000}"/>
    <cellStyle name="Note 3 2 5 3" xfId="55154" xr:uid="{00000000-0005-0000-0000-000077D70000}"/>
    <cellStyle name="Note 3 2 5 4" xfId="55155" xr:uid="{00000000-0005-0000-0000-000078D70000}"/>
    <cellStyle name="Note 3 2 6" xfId="55156" xr:uid="{00000000-0005-0000-0000-000079D70000}"/>
    <cellStyle name="Note 3 2 6 2" xfId="55157" xr:uid="{00000000-0005-0000-0000-00007AD70000}"/>
    <cellStyle name="Note 3 2 6 2 2" xfId="55158" xr:uid="{00000000-0005-0000-0000-00007BD70000}"/>
    <cellStyle name="Note 3 2 6 3" xfId="55159" xr:uid="{00000000-0005-0000-0000-00007CD70000}"/>
    <cellStyle name="Note 3 2 6 4" xfId="55160" xr:uid="{00000000-0005-0000-0000-00007DD70000}"/>
    <cellStyle name="Note 3 2 7" xfId="55161" xr:uid="{00000000-0005-0000-0000-00007ED70000}"/>
    <cellStyle name="Note 3 2 7 2" xfId="55162" xr:uid="{00000000-0005-0000-0000-00007FD70000}"/>
    <cellStyle name="Note 3 2 8" xfId="55163" xr:uid="{00000000-0005-0000-0000-000080D70000}"/>
    <cellStyle name="Note 3 2 9" xfId="55164" xr:uid="{00000000-0005-0000-0000-000081D70000}"/>
    <cellStyle name="Note 3 3" xfId="55165" xr:uid="{00000000-0005-0000-0000-000082D70000}"/>
    <cellStyle name="Note 3 3 2" xfId="55166" xr:uid="{00000000-0005-0000-0000-000083D70000}"/>
    <cellStyle name="Note 3 3 2 2" xfId="55167" xr:uid="{00000000-0005-0000-0000-000084D70000}"/>
    <cellStyle name="Note 3 3 2 2 2" xfId="55168" xr:uid="{00000000-0005-0000-0000-000085D70000}"/>
    <cellStyle name="Note 3 3 2 2 2 2" xfId="55169" xr:uid="{00000000-0005-0000-0000-000086D70000}"/>
    <cellStyle name="Note 3 3 2 2 2 2 2" xfId="55170" xr:uid="{00000000-0005-0000-0000-000087D70000}"/>
    <cellStyle name="Note 3 3 2 2 2 3" xfId="55171" xr:uid="{00000000-0005-0000-0000-000088D70000}"/>
    <cellStyle name="Note 3 3 2 2 2 4" xfId="55172" xr:uid="{00000000-0005-0000-0000-000089D70000}"/>
    <cellStyle name="Note 3 3 2 2 3" xfId="55173" xr:uid="{00000000-0005-0000-0000-00008AD70000}"/>
    <cellStyle name="Note 3 3 2 2 3 2" xfId="55174" xr:uid="{00000000-0005-0000-0000-00008BD70000}"/>
    <cellStyle name="Note 3 3 2 2 3 2 2" xfId="55175" xr:uid="{00000000-0005-0000-0000-00008CD70000}"/>
    <cellStyle name="Note 3 3 2 2 3 3" xfId="55176" xr:uid="{00000000-0005-0000-0000-00008DD70000}"/>
    <cellStyle name="Note 3 3 2 2 3 4" xfId="55177" xr:uid="{00000000-0005-0000-0000-00008ED70000}"/>
    <cellStyle name="Note 3 3 2 2 4" xfId="55178" xr:uid="{00000000-0005-0000-0000-00008FD70000}"/>
    <cellStyle name="Note 3 3 2 2 4 2" xfId="55179" xr:uid="{00000000-0005-0000-0000-000090D70000}"/>
    <cellStyle name="Note 3 3 2 2 5" xfId="55180" xr:uid="{00000000-0005-0000-0000-000091D70000}"/>
    <cellStyle name="Note 3 3 2 2 6" xfId="55181" xr:uid="{00000000-0005-0000-0000-000092D70000}"/>
    <cellStyle name="Note 3 3 2 3" xfId="55182" xr:uid="{00000000-0005-0000-0000-000093D70000}"/>
    <cellStyle name="Note 3 3 2 3 2" xfId="55183" xr:uid="{00000000-0005-0000-0000-000094D70000}"/>
    <cellStyle name="Note 3 3 2 3 2 2" xfId="55184" xr:uid="{00000000-0005-0000-0000-000095D70000}"/>
    <cellStyle name="Note 3 3 2 3 3" xfId="55185" xr:uid="{00000000-0005-0000-0000-000096D70000}"/>
    <cellStyle name="Note 3 3 2 3 4" xfId="55186" xr:uid="{00000000-0005-0000-0000-000097D70000}"/>
    <cellStyle name="Note 3 3 2 4" xfId="55187" xr:uid="{00000000-0005-0000-0000-000098D70000}"/>
    <cellStyle name="Note 3 3 2 4 2" xfId="55188" xr:uid="{00000000-0005-0000-0000-000099D70000}"/>
    <cellStyle name="Note 3 3 2 4 2 2" xfId="55189" xr:uid="{00000000-0005-0000-0000-00009AD70000}"/>
    <cellStyle name="Note 3 3 2 4 3" xfId="55190" xr:uid="{00000000-0005-0000-0000-00009BD70000}"/>
    <cellStyle name="Note 3 3 2 4 4" xfId="55191" xr:uid="{00000000-0005-0000-0000-00009CD70000}"/>
    <cellStyle name="Note 3 3 2 5" xfId="55192" xr:uid="{00000000-0005-0000-0000-00009DD70000}"/>
    <cellStyle name="Note 3 3 2 5 2" xfId="55193" xr:uid="{00000000-0005-0000-0000-00009ED70000}"/>
    <cellStyle name="Note 3 3 2 6" xfId="55194" xr:uid="{00000000-0005-0000-0000-00009FD70000}"/>
    <cellStyle name="Note 3 3 2 7" xfId="55195" xr:uid="{00000000-0005-0000-0000-0000A0D70000}"/>
    <cellStyle name="Note 3 3 3" xfId="55196" xr:uid="{00000000-0005-0000-0000-0000A1D70000}"/>
    <cellStyle name="Note 3 3 3 2" xfId="55197" xr:uid="{00000000-0005-0000-0000-0000A2D70000}"/>
    <cellStyle name="Note 3 3 3 2 2" xfId="55198" xr:uid="{00000000-0005-0000-0000-0000A3D70000}"/>
    <cellStyle name="Note 3 3 3 2 2 2" xfId="55199" xr:uid="{00000000-0005-0000-0000-0000A4D70000}"/>
    <cellStyle name="Note 3 3 3 2 3" xfId="55200" xr:uid="{00000000-0005-0000-0000-0000A5D70000}"/>
    <cellStyle name="Note 3 3 3 2 4" xfId="55201" xr:uid="{00000000-0005-0000-0000-0000A6D70000}"/>
    <cellStyle name="Note 3 3 3 3" xfId="55202" xr:uid="{00000000-0005-0000-0000-0000A7D70000}"/>
    <cellStyle name="Note 3 3 3 3 2" xfId="55203" xr:uid="{00000000-0005-0000-0000-0000A8D70000}"/>
    <cellStyle name="Note 3 3 3 3 2 2" xfId="55204" xr:uid="{00000000-0005-0000-0000-0000A9D70000}"/>
    <cellStyle name="Note 3 3 3 3 3" xfId="55205" xr:uid="{00000000-0005-0000-0000-0000AAD70000}"/>
    <cellStyle name="Note 3 3 3 3 4" xfId="55206" xr:uid="{00000000-0005-0000-0000-0000ABD70000}"/>
    <cellStyle name="Note 3 3 3 4" xfId="55207" xr:uid="{00000000-0005-0000-0000-0000ACD70000}"/>
    <cellStyle name="Note 3 3 3 4 2" xfId="55208" xr:uid="{00000000-0005-0000-0000-0000ADD70000}"/>
    <cellStyle name="Note 3 3 3 5" xfId="55209" xr:uid="{00000000-0005-0000-0000-0000AED70000}"/>
    <cellStyle name="Note 3 3 3 6" xfId="55210" xr:uid="{00000000-0005-0000-0000-0000AFD70000}"/>
    <cellStyle name="Note 3 3 4" xfId="55211" xr:uid="{00000000-0005-0000-0000-0000B0D70000}"/>
    <cellStyle name="Note 3 3 4 2" xfId="55212" xr:uid="{00000000-0005-0000-0000-0000B1D70000}"/>
    <cellStyle name="Note 3 3 4 2 2" xfId="55213" xr:uid="{00000000-0005-0000-0000-0000B2D70000}"/>
    <cellStyle name="Note 3 3 4 3" xfId="55214" xr:uid="{00000000-0005-0000-0000-0000B3D70000}"/>
    <cellStyle name="Note 3 3 4 4" xfId="55215" xr:uid="{00000000-0005-0000-0000-0000B4D70000}"/>
    <cellStyle name="Note 3 3 5" xfId="55216" xr:uid="{00000000-0005-0000-0000-0000B5D70000}"/>
    <cellStyle name="Note 3 3 5 2" xfId="55217" xr:uid="{00000000-0005-0000-0000-0000B6D70000}"/>
    <cellStyle name="Note 3 3 5 2 2" xfId="55218" xr:uid="{00000000-0005-0000-0000-0000B7D70000}"/>
    <cellStyle name="Note 3 3 5 3" xfId="55219" xr:uid="{00000000-0005-0000-0000-0000B8D70000}"/>
    <cellStyle name="Note 3 3 5 4" xfId="55220" xr:uid="{00000000-0005-0000-0000-0000B9D70000}"/>
    <cellStyle name="Note 3 3 6" xfId="55221" xr:uid="{00000000-0005-0000-0000-0000BAD70000}"/>
    <cellStyle name="Note 3 3 6 2" xfId="55222" xr:uid="{00000000-0005-0000-0000-0000BBD70000}"/>
    <cellStyle name="Note 3 3 7" xfId="55223" xr:uid="{00000000-0005-0000-0000-0000BCD70000}"/>
    <cellStyle name="Note 3 3 8" xfId="55224" xr:uid="{00000000-0005-0000-0000-0000BDD70000}"/>
    <cellStyle name="Note 3 3 9" xfId="55225" xr:uid="{00000000-0005-0000-0000-0000BED70000}"/>
    <cellStyle name="Note 3 4" xfId="55226" xr:uid="{00000000-0005-0000-0000-0000BFD70000}"/>
    <cellStyle name="Note 3 4 2" xfId="55227" xr:uid="{00000000-0005-0000-0000-0000C0D70000}"/>
    <cellStyle name="Note 3 4 2 2" xfId="55228" xr:uid="{00000000-0005-0000-0000-0000C1D70000}"/>
    <cellStyle name="Note 3 4 2 2 2" xfId="55229" xr:uid="{00000000-0005-0000-0000-0000C2D70000}"/>
    <cellStyle name="Note 3 4 2 2 2 2" xfId="55230" xr:uid="{00000000-0005-0000-0000-0000C3D70000}"/>
    <cellStyle name="Note 3 4 2 2 3" xfId="55231" xr:uid="{00000000-0005-0000-0000-0000C4D70000}"/>
    <cellStyle name="Note 3 4 2 2 4" xfId="55232" xr:uid="{00000000-0005-0000-0000-0000C5D70000}"/>
    <cellStyle name="Note 3 4 2 3" xfId="55233" xr:uid="{00000000-0005-0000-0000-0000C6D70000}"/>
    <cellStyle name="Note 3 4 2 3 2" xfId="55234" xr:uid="{00000000-0005-0000-0000-0000C7D70000}"/>
    <cellStyle name="Note 3 4 2 3 2 2" xfId="55235" xr:uid="{00000000-0005-0000-0000-0000C8D70000}"/>
    <cellStyle name="Note 3 4 2 3 3" xfId="55236" xr:uid="{00000000-0005-0000-0000-0000C9D70000}"/>
    <cellStyle name="Note 3 4 2 3 4" xfId="55237" xr:uid="{00000000-0005-0000-0000-0000CAD70000}"/>
    <cellStyle name="Note 3 4 2 4" xfId="55238" xr:uid="{00000000-0005-0000-0000-0000CBD70000}"/>
    <cellStyle name="Note 3 4 2 4 2" xfId="55239" xr:uid="{00000000-0005-0000-0000-0000CCD70000}"/>
    <cellStyle name="Note 3 4 2 5" xfId="55240" xr:uid="{00000000-0005-0000-0000-0000CDD70000}"/>
    <cellStyle name="Note 3 4 2 6" xfId="55241" xr:uid="{00000000-0005-0000-0000-0000CED70000}"/>
    <cellStyle name="Note 3 4 3" xfId="55242" xr:uid="{00000000-0005-0000-0000-0000CFD70000}"/>
    <cellStyle name="Note 3 4 3 2" xfId="55243" xr:uid="{00000000-0005-0000-0000-0000D0D70000}"/>
    <cellStyle name="Note 3 4 3 2 2" xfId="55244" xr:uid="{00000000-0005-0000-0000-0000D1D70000}"/>
    <cellStyle name="Note 3 4 3 3" xfId="55245" xr:uid="{00000000-0005-0000-0000-0000D2D70000}"/>
    <cellStyle name="Note 3 4 3 4" xfId="55246" xr:uid="{00000000-0005-0000-0000-0000D3D70000}"/>
    <cellStyle name="Note 3 4 4" xfId="55247" xr:uid="{00000000-0005-0000-0000-0000D4D70000}"/>
    <cellStyle name="Note 3 4 4 2" xfId="55248" xr:uid="{00000000-0005-0000-0000-0000D5D70000}"/>
    <cellStyle name="Note 3 4 4 2 2" xfId="55249" xr:uid="{00000000-0005-0000-0000-0000D6D70000}"/>
    <cellStyle name="Note 3 4 4 3" xfId="55250" xr:uid="{00000000-0005-0000-0000-0000D7D70000}"/>
    <cellStyle name="Note 3 4 4 4" xfId="55251" xr:uid="{00000000-0005-0000-0000-0000D8D70000}"/>
    <cellStyle name="Note 3 4 5" xfId="55252" xr:uid="{00000000-0005-0000-0000-0000D9D70000}"/>
    <cellStyle name="Note 3 4 5 2" xfId="55253" xr:uid="{00000000-0005-0000-0000-0000DAD70000}"/>
    <cellStyle name="Note 3 4 6" xfId="55254" xr:uid="{00000000-0005-0000-0000-0000DBD70000}"/>
    <cellStyle name="Note 3 4 7" xfId="55255" xr:uid="{00000000-0005-0000-0000-0000DCD70000}"/>
    <cellStyle name="Note 3 5" xfId="55256" xr:uid="{00000000-0005-0000-0000-0000DDD70000}"/>
    <cellStyle name="Note 3 6" xfId="55257" xr:uid="{00000000-0005-0000-0000-0000DED70000}"/>
    <cellStyle name="Note 3 6 2" xfId="55258" xr:uid="{00000000-0005-0000-0000-0000DFD70000}"/>
    <cellStyle name="Note 3 6 2 2" xfId="55259" xr:uid="{00000000-0005-0000-0000-0000E0D70000}"/>
    <cellStyle name="Note 3 6 2 2 2" xfId="55260" xr:uid="{00000000-0005-0000-0000-0000E1D70000}"/>
    <cellStyle name="Note 3 6 2 3" xfId="55261" xr:uid="{00000000-0005-0000-0000-0000E2D70000}"/>
    <cellStyle name="Note 3 6 2 4" xfId="55262" xr:uid="{00000000-0005-0000-0000-0000E3D70000}"/>
    <cellStyle name="Note 3 6 3" xfId="55263" xr:uid="{00000000-0005-0000-0000-0000E4D70000}"/>
    <cellStyle name="Note 3 6 3 2" xfId="55264" xr:uid="{00000000-0005-0000-0000-0000E5D70000}"/>
    <cellStyle name="Note 3 6 3 2 2" xfId="55265" xr:uid="{00000000-0005-0000-0000-0000E6D70000}"/>
    <cellStyle name="Note 3 6 3 3" xfId="55266" xr:uid="{00000000-0005-0000-0000-0000E7D70000}"/>
    <cellStyle name="Note 3 6 3 4" xfId="55267" xr:uid="{00000000-0005-0000-0000-0000E8D70000}"/>
    <cellStyle name="Note 3 6 4" xfId="55268" xr:uid="{00000000-0005-0000-0000-0000E9D70000}"/>
    <cellStyle name="Note 3 6 4 2" xfId="55269" xr:uid="{00000000-0005-0000-0000-0000EAD70000}"/>
    <cellStyle name="Note 3 6 5" xfId="55270" xr:uid="{00000000-0005-0000-0000-0000EBD70000}"/>
    <cellStyle name="Note 3 6 6" xfId="55271" xr:uid="{00000000-0005-0000-0000-0000ECD70000}"/>
    <cellStyle name="Note 3 7" xfId="55272" xr:uid="{00000000-0005-0000-0000-0000EDD70000}"/>
    <cellStyle name="Note 3 7 2" xfId="55273" xr:uid="{00000000-0005-0000-0000-0000EED70000}"/>
    <cellStyle name="Note 3 7 2 2" xfId="55274" xr:uid="{00000000-0005-0000-0000-0000EFD70000}"/>
    <cellStyle name="Note 3 7 3" xfId="55275" xr:uid="{00000000-0005-0000-0000-0000F0D70000}"/>
    <cellStyle name="Note 3 7 4" xfId="55276" xr:uid="{00000000-0005-0000-0000-0000F1D70000}"/>
    <cellStyle name="Note 3 8" xfId="55277" xr:uid="{00000000-0005-0000-0000-0000F2D70000}"/>
    <cellStyle name="Note 3 8 2" xfId="55278" xr:uid="{00000000-0005-0000-0000-0000F3D70000}"/>
    <cellStyle name="Note 3 8 2 2" xfId="55279" xr:uid="{00000000-0005-0000-0000-0000F4D70000}"/>
    <cellStyle name="Note 3 8 3" xfId="55280" xr:uid="{00000000-0005-0000-0000-0000F5D70000}"/>
    <cellStyle name="Note 3 8 4" xfId="55281" xr:uid="{00000000-0005-0000-0000-0000F6D70000}"/>
    <cellStyle name="Note 3 9" xfId="55282" xr:uid="{00000000-0005-0000-0000-0000F7D70000}"/>
    <cellStyle name="Note 3 9 2" xfId="55283" xr:uid="{00000000-0005-0000-0000-0000F8D70000}"/>
    <cellStyle name="Note 4" xfId="55284" xr:uid="{00000000-0005-0000-0000-0000F9D70000}"/>
    <cellStyle name="Note 4 10" xfId="55285" xr:uid="{00000000-0005-0000-0000-0000FAD70000}"/>
    <cellStyle name="Note 4 11" xfId="55286" xr:uid="{00000000-0005-0000-0000-0000FBD70000}"/>
    <cellStyle name="Note 4 12" xfId="55287" xr:uid="{00000000-0005-0000-0000-0000FCD70000}"/>
    <cellStyle name="Note 4 13" xfId="55288" xr:uid="{00000000-0005-0000-0000-0000FDD70000}"/>
    <cellStyle name="Note 4 2" xfId="55289" xr:uid="{00000000-0005-0000-0000-0000FED70000}"/>
    <cellStyle name="Note 4 2 10" xfId="55290" xr:uid="{00000000-0005-0000-0000-0000FFD70000}"/>
    <cellStyle name="Note 4 2 2" xfId="55291" xr:uid="{00000000-0005-0000-0000-000000D80000}"/>
    <cellStyle name="Note 4 2 2 2" xfId="55292" xr:uid="{00000000-0005-0000-0000-000001D80000}"/>
    <cellStyle name="Note 4 2 2 2 2" xfId="55293" xr:uid="{00000000-0005-0000-0000-000002D80000}"/>
    <cellStyle name="Note 4 2 2 2 2 2" xfId="55294" xr:uid="{00000000-0005-0000-0000-000003D80000}"/>
    <cellStyle name="Note 4 2 2 2 2 2 2" xfId="55295" xr:uid="{00000000-0005-0000-0000-000004D80000}"/>
    <cellStyle name="Note 4 2 2 2 2 2 2 2" xfId="55296" xr:uid="{00000000-0005-0000-0000-000005D80000}"/>
    <cellStyle name="Note 4 2 2 2 2 2 3" xfId="55297" xr:uid="{00000000-0005-0000-0000-000006D80000}"/>
    <cellStyle name="Note 4 2 2 2 2 2 4" xfId="55298" xr:uid="{00000000-0005-0000-0000-000007D80000}"/>
    <cellStyle name="Note 4 2 2 2 2 3" xfId="55299" xr:uid="{00000000-0005-0000-0000-000008D80000}"/>
    <cellStyle name="Note 4 2 2 2 2 3 2" xfId="55300" xr:uid="{00000000-0005-0000-0000-000009D80000}"/>
    <cellStyle name="Note 4 2 2 2 2 3 2 2" xfId="55301" xr:uid="{00000000-0005-0000-0000-00000AD80000}"/>
    <cellStyle name="Note 4 2 2 2 2 3 3" xfId="55302" xr:uid="{00000000-0005-0000-0000-00000BD80000}"/>
    <cellStyle name="Note 4 2 2 2 2 3 4" xfId="55303" xr:uid="{00000000-0005-0000-0000-00000CD80000}"/>
    <cellStyle name="Note 4 2 2 2 2 4" xfId="55304" xr:uid="{00000000-0005-0000-0000-00000DD80000}"/>
    <cellStyle name="Note 4 2 2 2 2 4 2" xfId="55305" xr:uid="{00000000-0005-0000-0000-00000ED80000}"/>
    <cellStyle name="Note 4 2 2 2 2 5" xfId="55306" xr:uid="{00000000-0005-0000-0000-00000FD80000}"/>
    <cellStyle name="Note 4 2 2 2 2 6" xfId="55307" xr:uid="{00000000-0005-0000-0000-000010D80000}"/>
    <cellStyle name="Note 4 2 2 2 3" xfId="55308" xr:uid="{00000000-0005-0000-0000-000011D80000}"/>
    <cellStyle name="Note 4 2 2 2 3 2" xfId="55309" xr:uid="{00000000-0005-0000-0000-000012D80000}"/>
    <cellStyle name="Note 4 2 2 2 3 2 2" xfId="55310" xr:uid="{00000000-0005-0000-0000-000013D80000}"/>
    <cellStyle name="Note 4 2 2 2 3 3" xfId="55311" xr:uid="{00000000-0005-0000-0000-000014D80000}"/>
    <cellStyle name="Note 4 2 2 2 3 4" xfId="55312" xr:uid="{00000000-0005-0000-0000-000015D80000}"/>
    <cellStyle name="Note 4 2 2 2 4" xfId="55313" xr:uid="{00000000-0005-0000-0000-000016D80000}"/>
    <cellStyle name="Note 4 2 2 2 4 2" xfId="55314" xr:uid="{00000000-0005-0000-0000-000017D80000}"/>
    <cellStyle name="Note 4 2 2 2 4 2 2" xfId="55315" xr:uid="{00000000-0005-0000-0000-000018D80000}"/>
    <cellStyle name="Note 4 2 2 2 4 3" xfId="55316" xr:uid="{00000000-0005-0000-0000-000019D80000}"/>
    <cellStyle name="Note 4 2 2 2 4 4" xfId="55317" xr:uid="{00000000-0005-0000-0000-00001AD80000}"/>
    <cellStyle name="Note 4 2 2 2 5" xfId="55318" xr:uid="{00000000-0005-0000-0000-00001BD80000}"/>
    <cellStyle name="Note 4 2 2 2 5 2" xfId="55319" xr:uid="{00000000-0005-0000-0000-00001CD80000}"/>
    <cellStyle name="Note 4 2 2 2 6" xfId="55320" xr:uid="{00000000-0005-0000-0000-00001DD80000}"/>
    <cellStyle name="Note 4 2 2 2 7" xfId="55321" xr:uid="{00000000-0005-0000-0000-00001ED80000}"/>
    <cellStyle name="Note 4 2 2 3" xfId="55322" xr:uid="{00000000-0005-0000-0000-00001FD80000}"/>
    <cellStyle name="Note 4 2 2 3 2" xfId="55323" xr:uid="{00000000-0005-0000-0000-000020D80000}"/>
    <cellStyle name="Note 4 2 2 3 2 2" xfId="55324" xr:uid="{00000000-0005-0000-0000-000021D80000}"/>
    <cellStyle name="Note 4 2 2 3 2 2 2" xfId="55325" xr:uid="{00000000-0005-0000-0000-000022D80000}"/>
    <cellStyle name="Note 4 2 2 3 2 3" xfId="55326" xr:uid="{00000000-0005-0000-0000-000023D80000}"/>
    <cellStyle name="Note 4 2 2 3 2 4" xfId="55327" xr:uid="{00000000-0005-0000-0000-000024D80000}"/>
    <cellStyle name="Note 4 2 2 3 3" xfId="55328" xr:uid="{00000000-0005-0000-0000-000025D80000}"/>
    <cellStyle name="Note 4 2 2 3 3 2" xfId="55329" xr:uid="{00000000-0005-0000-0000-000026D80000}"/>
    <cellStyle name="Note 4 2 2 3 3 2 2" xfId="55330" xr:uid="{00000000-0005-0000-0000-000027D80000}"/>
    <cellStyle name="Note 4 2 2 3 3 3" xfId="55331" xr:uid="{00000000-0005-0000-0000-000028D80000}"/>
    <cellStyle name="Note 4 2 2 3 3 4" xfId="55332" xr:uid="{00000000-0005-0000-0000-000029D80000}"/>
    <cellStyle name="Note 4 2 2 3 4" xfId="55333" xr:uid="{00000000-0005-0000-0000-00002AD80000}"/>
    <cellStyle name="Note 4 2 2 3 4 2" xfId="55334" xr:uid="{00000000-0005-0000-0000-00002BD80000}"/>
    <cellStyle name="Note 4 2 2 3 5" xfId="55335" xr:uid="{00000000-0005-0000-0000-00002CD80000}"/>
    <cellStyle name="Note 4 2 2 3 6" xfId="55336" xr:uid="{00000000-0005-0000-0000-00002DD80000}"/>
    <cellStyle name="Note 4 2 2 4" xfId="55337" xr:uid="{00000000-0005-0000-0000-00002ED80000}"/>
    <cellStyle name="Note 4 2 2 4 2" xfId="55338" xr:uid="{00000000-0005-0000-0000-00002FD80000}"/>
    <cellStyle name="Note 4 2 2 4 2 2" xfId="55339" xr:uid="{00000000-0005-0000-0000-000030D80000}"/>
    <cellStyle name="Note 4 2 2 4 3" xfId="55340" xr:uid="{00000000-0005-0000-0000-000031D80000}"/>
    <cellStyle name="Note 4 2 2 4 4" xfId="55341" xr:uid="{00000000-0005-0000-0000-000032D80000}"/>
    <cellStyle name="Note 4 2 2 5" xfId="55342" xr:uid="{00000000-0005-0000-0000-000033D80000}"/>
    <cellStyle name="Note 4 2 2 5 2" xfId="55343" xr:uid="{00000000-0005-0000-0000-000034D80000}"/>
    <cellStyle name="Note 4 2 2 5 2 2" xfId="55344" xr:uid="{00000000-0005-0000-0000-000035D80000}"/>
    <cellStyle name="Note 4 2 2 5 3" xfId="55345" xr:uid="{00000000-0005-0000-0000-000036D80000}"/>
    <cellStyle name="Note 4 2 2 5 4" xfId="55346" xr:uid="{00000000-0005-0000-0000-000037D80000}"/>
    <cellStyle name="Note 4 2 2 6" xfId="55347" xr:uid="{00000000-0005-0000-0000-000038D80000}"/>
    <cellStyle name="Note 4 2 2 6 2" xfId="55348" xr:uid="{00000000-0005-0000-0000-000039D80000}"/>
    <cellStyle name="Note 4 2 2 7" xfId="55349" xr:uid="{00000000-0005-0000-0000-00003AD80000}"/>
    <cellStyle name="Note 4 2 2 8" xfId="55350" xr:uid="{00000000-0005-0000-0000-00003BD80000}"/>
    <cellStyle name="Note 4 2 3" xfId="55351" xr:uid="{00000000-0005-0000-0000-00003CD80000}"/>
    <cellStyle name="Note 4 2 3 2" xfId="55352" xr:uid="{00000000-0005-0000-0000-00003DD80000}"/>
    <cellStyle name="Note 4 2 3 2 2" xfId="55353" xr:uid="{00000000-0005-0000-0000-00003ED80000}"/>
    <cellStyle name="Note 4 2 3 2 2 2" xfId="55354" xr:uid="{00000000-0005-0000-0000-00003FD80000}"/>
    <cellStyle name="Note 4 2 3 2 2 2 2" xfId="55355" xr:uid="{00000000-0005-0000-0000-000040D80000}"/>
    <cellStyle name="Note 4 2 3 2 2 3" xfId="55356" xr:uid="{00000000-0005-0000-0000-000041D80000}"/>
    <cellStyle name="Note 4 2 3 2 2 4" xfId="55357" xr:uid="{00000000-0005-0000-0000-000042D80000}"/>
    <cellStyle name="Note 4 2 3 2 3" xfId="55358" xr:uid="{00000000-0005-0000-0000-000043D80000}"/>
    <cellStyle name="Note 4 2 3 2 3 2" xfId="55359" xr:uid="{00000000-0005-0000-0000-000044D80000}"/>
    <cellStyle name="Note 4 2 3 2 3 2 2" xfId="55360" xr:uid="{00000000-0005-0000-0000-000045D80000}"/>
    <cellStyle name="Note 4 2 3 2 3 3" xfId="55361" xr:uid="{00000000-0005-0000-0000-000046D80000}"/>
    <cellStyle name="Note 4 2 3 2 3 4" xfId="55362" xr:uid="{00000000-0005-0000-0000-000047D80000}"/>
    <cellStyle name="Note 4 2 3 2 4" xfId="55363" xr:uid="{00000000-0005-0000-0000-000048D80000}"/>
    <cellStyle name="Note 4 2 3 2 4 2" xfId="55364" xr:uid="{00000000-0005-0000-0000-000049D80000}"/>
    <cellStyle name="Note 4 2 3 2 5" xfId="55365" xr:uid="{00000000-0005-0000-0000-00004AD80000}"/>
    <cellStyle name="Note 4 2 3 2 6" xfId="55366" xr:uid="{00000000-0005-0000-0000-00004BD80000}"/>
    <cellStyle name="Note 4 2 3 3" xfId="55367" xr:uid="{00000000-0005-0000-0000-00004CD80000}"/>
    <cellStyle name="Note 4 2 3 3 2" xfId="55368" xr:uid="{00000000-0005-0000-0000-00004DD80000}"/>
    <cellStyle name="Note 4 2 3 3 2 2" xfId="55369" xr:uid="{00000000-0005-0000-0000-00004ED80000}"/>
    <cellStyle name="Note 4 2 3 3 3" xfId="55370" xr:uid="{00000000-0005-0000-0000-00004FD80000}"/>
    <cellStyle name="Note 4 2 3 3 4" xfId="55371" xr:uid="{00000000-0005-0000-0000-000050D80000}"/>
    <cellStyle name="Note 4 2 3 4" xfId="55372" xr:uid="{00000000-0005-0000-0000-000051D80000}"/>
    <cellStyle name="Note 4 2 3 4 2" xfId="55373" xr:uid="{00000000-0005-0000-0000-000052D80000}"/>
    <cellStyle name="Note 4 2 3 4 2 2" xfId="55374" xr:uid="{00000000-0005-0000-0000-000053D80000}"/>
    <cellStyle name="Note 4 2 3 4 3" xfId="55375" xr:uid="{00000000-0005-0000-0000-000054D80000}"/>
    <cellStyle name="Note 4 2 3 4 4" xfId="55376" xr:uid="{00000000-0005-0000-0000-000055D80000}"/>
    <cellStyle name="Note 4 2 3 5" xfId="55377" xr:uid="{00000000-0005-0000-0000-000056D80000}"/>
    <cellStyle name="Note 4 2 3 5 2" xfId="55378" xr:uid="{00000000-0005-0000-0000-000057D80000}"/>
    <cellStyle name="Note 4 2 3 6" xfId="55379" xr:uid="{00000000-0005-0000-0000-000058D80000}"/>
    <cellStyle name="Note 4 2 3 7" xfId="55380" xr:uid="{00000000-0005-0000-0000-000059D80000}"/>
    <cellStyle name="Note 4 2 4" xfId="55381" xr:uid="{00000000-0005-0000-0000-00005AD80000}"/>
    <cellStyle name="Note 4 2 4 2" xfId="55382" xr:uid="{00000000-0005-0000-0000-00005BD80000}"/>
    <cellStyle name="Note 4 2 4 2 2" xfId="55383" xr:uid="{00000000-0005-0000-0000-00005CD80000}"/>
    <cellStyle name="Note 4 2 4 2 2 2" xfId="55384" xr:uid="{00000000-0005-0000-0000-00005DD80000}"/>
    <cellStyle name="Note 4 2 4 2 3" xfId="55385" xr:uid="{00000000-0005-0000-0000-00005ED80000}"/>
    <cellStyle name="Note 4 2 4 2 4" xfId="55386" xr:uid="{00000000-0005-0000-0000-00005FD80000}"/>
    <cellStyle name="Note 4 2 4 3" xfId="55387" xr:uid="{00000000-0005-0000-0000-000060D80000}"/>
    <cellStyle name="Note 4 2 4 3 2" xfId="55388" xr:uid="{00000000-0005-0000-0000-000061D80000}"/>
    <cellStyle name="Note 4 2 4 3 2 2" xfId="55389" xr:uid="{00000000-0005-0000-0000-000062D80000}"/>
    <cellStyle name="Note 4 2 4 3 3" xfId="55390" xr:uid="{00000000-0005-0000-0000-000063D80000}"/>
    <cellStyle name="Note 4 2 4 3 4" xfId="55391" xr:uid="{00000000-0005-0000-0000-000064D80000}"/>
    <cellStyle name="Note 4 2 4 4" xfId="55392" xr:uid="{00000000-0005-0000-0000-000065D80000}"/>
    <cellStyle name="Note 4 2 4 4 2" xfId="55393" xr:uid="{00000000-0005-0000-0000-000066D80000}"/>
    <cellStyle name="Note 4 2 4 5" xfId="55394" xr:uid="{00000000-0005-0000-0000-000067D80000}"/>
    <cellStyle name="Note 4 2 4 6" xfId="55395" xr:uid="{00000000-0005-0000-0000-000068D80000}"/>
    <cellStyle name="Note 4 2 5" xfId="55396" xr:uid="{00000000-0005-0000-0000-000069D80000}"/>
    <cellStyle name="Note 4 2 5 2" xfId="55397" xr:uid="{00000000-0005-0000-0000-00006AD80000}"/>
    <cellStyle name="Note 4 2 5 2 2" xfId="55398" xr:uid="{00000000-0005-0000-0000-00006BD80000}"/>
    <cellStyle name="Note 4 2 5 3" xfId="55399" xr:uid="{00000000-0005-0000-0000-00006CD80000}"/>
    <cellStyle name="Note 4 2 5 4" xfId="55400" xr:uid="{00000000-0005-0000-0000-00006DD80000}"/>
    <cellStyle name="Note 4 2 6" xfId="55401" xr:uid="{00000000-0005-0000-0000-00006ED80000}"/>
    <cellStyle name="Note 4 2 6 2" xfId="55402" xr:uid="{00000000-0005-0000-0000-00006FD80000}"/>
    <cellStyle name="Note 4 2 6 2 2" xfId="55403" xr:uid="{00000000-0005-0000-0000-000070D80000}"/>
    <cellStyle name="Note 4 2 6 3" xfId="55404" xr:uid="{00000000-0005-0000-0000-000071D80000}"/>
    <cellStyle name="Note 4 2 6 4" xfId="55405" xr:uid="{00000000-0005-0000-0000-000072D80000}"/>
    <cellStyle name="Note 4 2 7" xfId="55406" xr:uid="{00000000-0005-0000-0000-000073D80000}"/>
    <cellStyle name="Note 4 2 7 2" xfId="55407" xr:uid="{00000000-0005-0000-0000-000074D80000}"/>
    <cellStyle name="Note 4 2 8" xfId="55408" xr:uid="{00000000-0005-0000-0000-000075D80000}"/>
    <cellStyle name="Note 4 2 9" xfId="55409" xr:uid="{00000000-0005-0000-0000-000076D80000}"/>
    <cellStyle name="Note 4 3" xfId="55410" xr:uid="{00000000-0005-0000-0000-000077D80000}"/>
    <cellStyle name="Note 4 3 2" xfId="55411" xr:uid="{00000000-0005-0000-0000-000078D80000}"/>
    <cellStyle name="Note 4 3 2 2" xfId="55412" xr:uid="{00000000-0005-0000-0000-000079D80000}"/>
    <cellStyle name="Note 4 3 2 2 2" xfId="55413" xr:uid="{00000000-0005-0000-0000-00007AD80000}"/>
    <cellStyle name="Note 4 3 2 2 2 2" xfId="55414" xr:uid="{00000000-0005-0000-0000-00007BD80000}"/>
    <cellStyle name="Note 4 3 2 2 2 2 2" xfId="55415" xr:uid="{00000000-0005-0000-0000-00007CD80000}"/>
    <cellStyle name="Note 4 3 2 2 2 3" xfId="55416" xr:uid="{00000000-0005-0000-0000-00007DD80000}"/>
    <cellStyle name="Note 4 3 2 2 2 4" xfId="55417" xr:uid="{00000000-0005-0000-0000-00007ED80000}"/>
    <cellStyle name="Note 4 3 2 2 3" xfId="55418" xr:uid="{00000000-0005-0000-0000-00007FD80000}"/>
    <cellStyle name="Note 4 3 2 2 3 2" xfId="55419" xr:uid="{00000000-0005-0000-0000-000080D80000}"/>
    <cellStyle name="Note 4 3 2 2 3 2 2" xfId="55420" xr:uid="{00000000-0005-0000-0000-000081D80000}"/>
    <cellStyle name="Note 4 3 2 2 3 3" xfId="55421" xr:uid="{00000000-0005-0000-0000-000082D80000}"/>
    <cellStyle name="Note 4 3 2 2 3 4" xfId="55422" xr:uid="{00000000-0005-0000-0000-000083D80000}"/>
    <cellStyle name="Note 4 3 2 2 4" xfId="55423" xr:uid="{00000000-0005-0000-0000-000084D80000}"/>
    <cellStyle name="Note 4 3 2 2 4 2" xfId="55424" xr:uid="{00000000-0005-0000-0000-000085D80000}"/>
    <cellStyle name="Note 4 3 2 2 5" xfId="55425" xr:uid="{00000000-0005-0000-0000-000086D80000}"/>
    <cellStyle name="Note 4 3 2 2 6" xfId="55426" xr:uid="{00000000-0005-0000-0000-000087D80000}"/>
    <cellStyle name="Note 4 3 2 3" xfId="55427" xr:uid="{00000000-0005-0000-0000-000088D80000}"/>
    <cellStyle name="Note 4 3 2 3 2" xfId="55428" xr:uid="{00000000-0005-0000-0000-000089D80000}"/>
    <cellStyle name="Note 4 3 2 3 2 2" xfId="55429" xr:uid="{00000000-0005-0000-0000-00008AD80000}"/>
    <cellStyle name="Note 4 3 2 3 3" xfId="55430" xr:uid="{00000000-0005-0000-0000-00008BD80000}"/>
    <cellStyle name="Note 4 3 2 3 4" xfId="55431" xr:uid="{00000000-0005-0000-0000-00008CD80000}"/>
    <cellStyle name="Note 4 3 2 4" xfId="55432" xr:uid="{00000000-0005-0000-0000-00008DD80000}"/>
    <cellStyle name="Note 4 3 2 4 2" xfId="55433" xr:uid="{00000000-0005-0000-0000-00008ED80000}"/>
    <cellStyle name="Note 4 3 2 4 2 2" xfId="55434" xr:uid="{00000000-0005-0000-0000-00008FD80000}"/>
    <cellStyle name="Note 4 3 2 4 3" xfId="55435" xr:uid="{00000000-0005-0000-0000-000090D80000}"/>
    <cellStyle name="Note 4 3 2 4 4" xfId="55436" xr:uid="{00000000-0005-0000-0000-000091D80000}"/>
    <cellStyle name="Note 4 3 2 5" xfId="55437" xr:uid="{00000000-0005-0000-0000-000092D80000}"/>
    <cellStyle name="Note 4 3 2 5 2" xfId="55438" xr:uid="{00000000-0005-0000-0000-000093D80000}"/>
    <cellStyle name="Note 4 3 2 6" xfId="55439" xr:uid="{00000000-0005-0000-0000-000094D80000}"/>
    <cellStyle name="Note 4 3 2 7" xfId="55440" xr:uid="{00000000-0005-0000-0000-000095D80000}"/>
    <cellStyle name="Note 4 3 3" xfId="55441" xr:uid="{00000000-0005-0000-0000-000096D80000}"/>
    <cellStyle name="Note 4 3 3 2" xfId="55442" xr:uid="{00000000-0005-0000-0000-000097D80000}"/>
    <cellStyle name="Note 4 3 3 2 2" xfId="55443" xr:uid="{00000000-0005-0000-0000-000098D80000}"/>
    <cellStyle name="Note 4 3 3 2 2 2" xfId="55444" xr:uid="{00000000-0005-0000-0000-000099D80000}"/>
    <cellStyle name="Note 4 3 3 2 3" xfId="55445" xr:uid="{00000000-0005-0000-0000-00009AD80000}"/>
    <cellStyle name="Note 4 3 3 2 4" xfId="55446" xr:uid="{00000000-0005-0000-0000-00009BD80000}"/>
    <cellStyle name="Note 4 3 3 3" xfId="55447" xr:uid="{00000000-0005-0000-0000-00009CD80000}"/>
    <cellStyle name="Note 4 3 3 3 2" xfId="55448" xr:uid="{00000000-0005-0000-0000-00009DD80000}"/>
    <cellStyle name="Note 4 3 3 3 2 2" xfId="55449" xr:uid="{00000000-0005-0000-0000-00009ED80000}"/>
    <cellStyle name="Note 4 3 3 3 3" xfId="55450" xr:uid="{00000000-0005-0000-0000-00009FD80000}"/>
    <cellStyle name="Note 4 3 3 3 4" xfId="55451" xr:uid="{00000000-0005-0000-0000-0000A0D80000}"/>
    <cellStyle name="Note 4 3 3 4" xfId="55452" xr:uid="{00000000-0005-0000-0000-0000A1D80000}"/>
    <cellStyle name="Note 4 3 3 4 2" xfId="55453" xr:uid="{00000000-0005-0000-0000-0000A2D80000}"/>
    <cellStyle name="Note 4 3 3 5" xfId="55454" xr:uid="{00000000-0005-0000-0000-0000A3D80000}"/>
    <cellStyle name="Note 4 3 3 6" xfId="55455" xr:uid="{00000000-0005-0000-0000-0000A4D80000}"/>
    <cellStyle name="Note 4 3 4" xfId="55456" xr:uid="{00000000-0005-0000-0000-0000A5D80000}"/>
    <cellStyle name="Note 4 3 4 2" xfId="55457" xr:uid="{00000000-0005-0000-0000-0000A6D80000}"/>
    <cellStyle name="Note 4 3 4 2 2" xfId="55458" xr:uid="{00000000-0005-0000-0000-0000A7D80000}"/>
    <cellStyle name="Note 4 3 4 3" xfId="55459" xr:uid="{00000000-0005-0000-0000-0000A8D80000}"/>
    <cellStyle name="Note 4 3 4 4" xfId="55460" xr:uid="{00000000-0005-0000-0000-0000A9D80000}"/>
    <cellStyle name="Note 4 3 5" xfId="55461" xr:uid="{00000000-0005-0000-0000-0000AAD80000}"/>
    <cellStyle name="Note 4 3 5 2" xfId="55462" xr:uid="{00000000-0005-0000-0000-0000ABD80000}"/>
    <cellStyle name="Note 4 3 5 2 2" xfId="55463" xr:uid="{00000000-0005-0000-0000-0000ACD80000}"/>
    <cellStyle name="Note 4 3 5 3" xfId="55464" xr:uid="{00000000-0005-0000-0000-0000ADD80000}"/>
    <cellStyle name="Note 4 3 5 4" xfId="55465" xr:uid="{00000000-0005-0000-0000-0000AED80000}"/>
    <cellStyle name="Note 4 3 6" xfId="55466" xr:uid="{00000000-0005-0000-0000-0000AFD80000}"/>
    <cellStyle name="Note 4 3 6 2" xfId="55467" xr:uid="{00000000-0005-0000-0000-0000B0D80000}"/>
    <cellStyle name="Note 4 3 7" xfId="55468" xr:uid="{00000000-0005-0000-0000-0000B1D80000}"/>
    <cellStyle name="Note 4 3 8" xfId="55469" xr:uid="{00000000-0005-0000-0000-0000B2D80000}"/>
    <cellStyle name="Note 4 4" xfId="55470" xr:uid="{00000000-0005-0000-0000-0000B3D80000}"/>
    <cellStyle name="Note 4 4 2" xfId="55471" xr:uid="{00000000-0005-0000-0000-0000B4D80000}"/>
    <cellStyle name="Note 4 4 2 2" xfId="55472" xr:uid="{00000000-0005-0000-0000-0000B5D80000}"/>
    <cellStyle name="Note 4 4 2 2 2" xfId="55473" xr:uid="{00000000-0005-0000-0000-0000B6D80000}"/>
    <cellStyle name="Note 4 4 2 2 2 2" xfId="55474" xr:uid="{00000000-0005-0000-0000-0000B7D80000}"/>
    <cellStyle name="Note 4 4 2 2 3" xfId="55475" xr:uid="{00000000-0005-0000-0000-0000B8D80000}"/>
    <cellStyle name="Note 4 4 2 2 4" xfId="55476" xr:uid="{00000000-0005-0000-0000-0000B9D80000}"/>
    <cellStyle name="Note 4 4 2 3" xfId="55477" xr:uid="{00000000-0005-0000-0000-0000BAD80000}"/>
    <cellStyle name="Note 4 4 2 3 2" xfId="55478" xr:uid="{00000000-0005-0000-0000-0000BBD80000}"/>
    <cellStyle name="Note 4 4 2 3 2 2" xfId="55479" xr:uid="{00000000-0005-0000-0000-0000BCD80000}"/>
    <cellStyle name="Note 4 4 2 3 3" xfId="55480" xr:uid="{00000000-0005-0000-0000-0000BDD80000}"/>
    <cellStyle name="Note 4 4 2 3 4" xfId="55481" xr:uid="{00000000-0005-0000-0000-0000BED80000}"/>
    <cellStyle name="Note 4 4 2 4" xfId="55482" xr:uid="{00000000-0005-0000-0000-0000BFD80000}"/>
    <cellStyle name="Note 4 4 2 4 2" xfId="55483" xr:uid="{00000000-0005-0000-0000-0000C0D80000}"/>
    <cellStyle name="Note 4 4 2 5" xfId="55484" xr:uid="{00000000-0005-0000-0000-0000C1D80000}"/>
    <cellStyle name="Note 4 4 2 6" xfId="55485" xr:uid="{00000000-0005-0000-0000-0000C2D80000}"/>
    <cellStyle name="Note 4 4 3" xfId="55486" xr:uid="{00000000-0005-0000-0000-0000C3D80000}"/>
    <cellStyle name="Note 4 4 3 2" xfId="55487" xr:uid="{00000000-0005-0000-0000-0000C4D80000}"/>
    <cellStyle name="Note 4 4 3 2 2" xfId="55488" xr:uid="{00000000-0005-0000-0000-0000C5D80000}"/>
    <cellStyle name="Note 4 4 3 3" xfId="55489" xr:uid="{00000000-0005-0000-0000-0000C6D80000}"/>
    <cellStyle name="Note 4 4 3 4" xfId="55490" xr:uid="{00000000-0005-0000-0000-0000C7D80000}"/>
    <cellStyle name="Note 4 4 4" xfId="55491" xr:uid="{00000000-0005-0000-0000-0000C8D80000}"/>
    <cellStyle name="Note 4 4 4 2" xfId="55492" xr:uid="{00000000-0005-0000-0000-0000C9D80000}"/>
    <cellStyle name="Note 4 4 4 2 2" xfId="55493" xr:uid="{00000000-0005-0000-0000-0000CAD80000}"/>
    <cellStyle name="Note 4 4 4 3" xfId="55494" xr:uid="{00000000-0005-0000-0000-0000CBD80000}"/>
    <cellStyle name="Note 4 4 4 4" xfId="55495" xr:uid="{00000000-0005-0000-0000-0000CCD80000}"/>
    <cellStyle name="Note 4 4 5" xfId="55496" xr:uid="{00000000-0005-0000-0000-0000CDD80000}"/>
    <cellStyle name="Note 4 4 5 2" xfId="55497" xr:uid="{00000000-0005-0000-0000-0000CED80000}"/>
    <cellStyle name="Note 4 4 6" xfId="55498" xr:uid="{00000000-0005-0000-0000-0000CFD80000}"/>
    <cellStyle name="Note 4 4 7" xfId="55499" xr:uid="{00000000-0005-0000-0000-0000D0D80000}"/>
    <cellStyle name="Note 4 5" xfId="55500" xr:uid="{00000000-0005-0000-0000-0000D1D80000}"/>
    <cellStyle name="Note 4 6" xfId="55501" xr:uid="{00000000-0005-0000-0000-0000D2D80000}"/>
    <cellStyle name="Note 4 6 2" xfId="55502" xr:uid="{00000000-0005-0000-0000-0000D3D80000}"/>
    <cellStyle name="Note 4 6 2 2" xfId="55503" xr:uid="{00000000-0005-0000-0000-0000D4D80000}"/>
    <cellStyle name="Note 4 6 2 2 2" xfId="55504" xr:uid="{00000000-0005-0000-0000-0000D5D80000}"/>
    <cellStyle name="Note 4 6 2 3" xfId="55505" xr:uid="{00000000-0005-0000-0000-0000D6D80000}"/>
    <cellStyle name="Note 4 6 2 4" xfId="55506" xr:uid="{00000000-0005-0000-0000-0000D7D80000}"/>
    <cellStyle name="Note 4 6 3" xfId="55507" xr:uid="{00000000-0005-0000-0000-0000D8D80000}"/>
    <cellStyle name="Note 4 6 3 2" xfId="55508" xr:uid="{00000000-0005-0000-0000-0000D9D80000}"/>
    <cellStyle name="Note 4 6 3 2 2" xfId="55509" xr:uid="{00000000-0005-0000-0000-0000DAD80000}"/>
    <cellStyle name="Note 4 6 3 3" xfId="55510" xr:uid="{00000000-0005-0000-0000-0000DBD80000}"/>
    <cellStyle name="Note 4 6 3 4" xfId="55511" xr:uid="{00000000-0005-0000-0000-0000DCD80000}"/>
    <cellStyle name="Note 4 6 4" xfId="55512" xr:uid="{00000000-0005-0000-0000-0000DDD80000}"/>
    <cellStyle name="Note 4 6 4 2" xfId="55513" xr:uid="{00000000-0005-0000-0000-0000DED80000}"/>
    <cellStyle name="Note 4 6 5" xfId="55514" xr:uid="{00000000-0005-0000-0000-0000DFD80000}"/>
    <cellStyle name="Note 4 6 6" xfId="55515" xr:uid="{00000000-0005-0000-0000-0000E0D80000}"/>
    <cellStyle name="Note 4 7" xfId="55516" xr:uid="{00000000-0005-0000-0000-0000E1D80000}"/>
    <cellStyle name="Note 4 7 2" xfId="55517" xr:uid="{00000000-0005-0000-0000-0000E2D80000}"/>
    <cellStyle name="Note 4 7 2 2" xfId="55518" xr:uid="{00000000-0005-0000-0000-0000E3D80000}"/>
    <cellStyle name="Note 4 7 3" xfId="55519" xr:uid="{00000000-0005-0000-0000-0000E4D80000}"/>
    <cellStyle name="Note 4 7 4" xfId="55520" xr:uid="{00000000-0005-0000-0000-0000E5D80000}"/>
    <cellStyle name="Note 4 8" xfId="55521" xr:uid="{00000000-0005-0000-0000-0000E6D80000}"/>
    <cellStyle name="Note 4 8 2" xfId="55522" xr:uid="{00000000-0005-0000-0000-0000E7D80000}"/>
    <cellStyle name="Note 4 8 2 2" xfId="55523" xr:uid="{00000000-0005-0000-0000-0000E8D80000}"/>
    <cellStyle name="Note 4 8 3" xfId="55524" xr:uid="{00000000-0005-0000-0000-0000E9D80000}"/>
    <cellStyle name="Note 4 8 4" xfId="55525" xr:uid="{00000000-0005-0000-0000-0000EAD80000}"/>
    <cellStyle name="Note 4 9" xfId="55526" xr:uid="{00000000-0005-0000-0000-0000EBD80000}"/>
    <cellStyle name="Note 4 9 2" xfId="55527" xr:uid="{00000000-0005-0000-0000-0000ECD80000}"/>
    <cellStyle name="Note 5" xfId="55528" xr:uid="{00000000-0005-0000-0000-0000EDD80000}"/>
    <cellStyle name="Note 5 10" xfId="55529" xr:uid="{00000000-0005-0000-0000-0000EED80000}"/>
    <cellStyle name="Note 5 2" xfId="55530" xr:uid="{00000000-0005-0000-0000-0000EFD80000}"/>
    <cellStyle name="Note 5 2 2" xfId="55531" xr:uid="{00000000-0005-0000-0000-0000F0D80000}"/>
    <cellStyle name="Note 5 2 2 2" xfId="55532" xr:uid="{00000000-0005-0000-0000-0000F1D80000}"/>
    <cellStyle name="Note 5 2 2 2 2" xfId="55533" xr:uid="{00000000-0005-0000-0000-0000F2D80000}"/>
    <cellStyle name="Note 5 2 2 2 2 2" xfId="55534" xr:uid="{00000000-0005-0000-0000-0000F3D80000}"/>
    <cellStyle name="Note 5 2 2 2 2 2 2" xfId="55535" xr:uid="{00000000-0005-0000-0000-0000F4D80000}"/>
    <cellStyle name="Note 5 2 2 2 2 3" xfId="55536" xr:uid="{00000000-0005-0000-0000-0000F5D80000}"/>
    <cellStyle name="Note 5 2 2 2 2 4" xfId="55537" xr:uid="{00000000-0005-0000-0000-0000F6D80000}"/>
    <cellStyle name="Note 5 2 2 2 3" xfId="55538" xr:uid="{00000000-0005-0000-0000-0000F7D80000}"/>
    <cellStyle name="Note 5 2 2 2 3 2" xfId="55539" xr:uid="{00000000-0005-0000-0000-0000F8D80000}"/>
    <cellStyle name="Note 5 2 2 2 3 2 2" xfId="55540" xr:uid="{00000000-0005-0000-0000-0000F9D80000}"/>
    <cellStyle name="Note 5 2 2 2 3 3" xfId="55541" xr:uid="{00000000-0005-0000-0000-0000FAD80000}"/>
    <cellStyle name="Note 5 2 2 2 3 4" xfId="55542" xr:uid="{00000000-0005-0000-0000-0000FBD80000}"/>
    <cellStyle name="Note 5 2 2 2 4" xfId="55543" xr:uid="{00000000-0005-0000-0000-0000FCD80000}"/>
    <cellStyle name="Note 5 2 2 2 4 2" xfId="55544" xr:uid="{00000000-0005-0000-0000-0000FDD80000}"/>
    <cellStyle name="Note 5 2 2 2 5" xfId="55545" xr:uid="{00000000-0005-0000-0000-0000FED80000}"/>
    <cellStyle name="Note 5 2 2 2 6" xfId="55546" xr:uid="{00000000-0005-0000-0000-0000FFD80000}"/>
    <cellStyle name="Note 5 2 2 3" xfId="55547" xr:uid="{00000000-0005-0000-0000-000000D90000}"/>
    <cellStyle name="Note 5 2 2 3 2" xfId="55548" xr:uid="{00000000-0005-0000-0000-000001D90000}"/>
    <cellStyle name="Note 5 2 2 3 2 2" xfId="55549" xr:uid="{00000000-0005-0000-0000-000002D90000}"/>
    <cellStyle name="Note 5 2 2 3 3" xfId="55550" xr:uid="{00000000-0005-0000-0000-000003D90000}"/>
    <cellStyle name="Note 5 2 2 3 4" xfId="55551" xr:uid="{00000000-0005-0000-0000-000004D90000}"/>
    <cellStyle name="Note 5 2 2 4" xfId="55552" xr:uid="{00000000-0005-0000-0000-000005D90000}"/>
    <cellStyle name="Note 5 2 2 4 2" xfId="55553" xr:uid="{00000000-0005-0000-0000-000006D90000}"/>
    <cellStyle name="Note 5 2 2 4 2 2" xfId="55554" xr:uid="{00000000-0005-0000-0000-000007D90000}"/>
    <cellStyle name="Note 5 2 2 4 3" xfId="55555" xr:uid="{00000000-0005-0000-0000-000008D90000}"/>
    <cellStyle name="Note 5 2 2 4 4" xfId="55556" xr:uid="{00000000-0005-0000-0000-000009D90000}"/>
    <cellStyle name="Note 5 2 2 5" xfId="55557" xr:uid="{00000000-0005-0000-0000-00000AD90000}"/>
    <cellStyle name="Note 5 2 2 5 2" xfId="55558" xr:uid="{00000000-0005-0000-0000-00000BD90000}"/>
    <cellStyle name="Note 5 2 2 6" xfId="55559" xr:uid="{00000000-0005-0000-0000-00000CD90000}"/>
    <cellStyle name="Note 5 2 2 7" xfId="55560" xr:uid="{00000000-0005-0000-0000-00000DD90000}"/>
    <cellStyle name="Note 5 2 3" xfId="55561" xr:uid="{00000000-0005-0000-0000-00000ED90000}"/>
    <cellStyle name="Note 5 2 3 2" xfId="55562" xr:uid="{00000000-0005-0000-0000-00000FD90000}"/>
    <cellStyle name="Note 5 2 3 2 2" xfId="55563" xr:uid="{00000000-0005-0000-0000-000010D90000}"/>
    <cellStyle name="Note 5 2 3 2 2 2" xfId="55564" xr:uid="{00000000-0005-0000-0000-000011D90000}"/>
    <cellStyle name="Note 5 2 3 2 3" xfId="55565" xr:uid="{00000000-0005-0000-0000-000012D90000}"/>
    <cellStyle name="Note 5 2 3 2 4" xfId="55566" xr:uid="{00000000-0005-0000-0000-000013D90000}"/>
    <cellStyle name="Note 5 2 3 3" xfId="55567" xr:uid="{00000000-0005-0000-0000-000014D90000}"/>
    <cellStyle name="Note 5 2 3 3 2" xfId="55568" xr:uid="{00000000-0005-0000-0000-000015D90000}"/>
    <cellStyle name="Note 5 2 3 3 2 2" xfId="55569" xr:uid="{00000000-0005-0000-0000-000016D90000}"/>
    <cellStyle name="Note 5 2 3 3 3" xfId="55570" xr:uid="{00000000-0005-0000-0000-000017D90000}"/>
    <cellStyle name="Note 5 2 3 3 4" xfId="55571" xr:uid="{00000000-0005-0000-0000-000018D90000}"/>
    <cellStyle name="Note 5 2 3 4" xfId="55572" xr:uid="{00000000-0005-0000-0000-000019D90000}"/>
    <cellStyle name="Note 5 2 3 4 2" xfId="55573" xr:uid="{00000000-0005-0000-0000-00001AD90000}"/>
    <cellStyle name="Note 5 2 3 5" xfId="55574" xr:uid="{00000000-0005-0000-0000-00001BD90000}"/>
    <cellStyle name="Note 5 2 3 6" xfId="55575" xr:uid="{00000000-0005-0000-0000-00001CD90000}"/>
    <cellStyle name="Note 5 2 4" xfId="55576" xr:uid="{00000000-0005-0000-0000-00001DD90000}"/>
    <cellStyle name="Note 5 2 4 2" xfId="55577" xr:uid="{00000000-0005-0000-0000-00001ED90000}"/>
    <cellStyle name="Note 5 2 4 2 2" xfId="55578" xr:uid="{00000000-0005-0000-0000-00001FD90000}"/>
    <cellStyle name="Note 5 2 4 3" xfId="55579" xr:uid="{00000000-0005-0000-0000-000020D90000}"/>
    <cellStyle name="Note 5 2 4 4" xfId="55580" xr:uid="{00000000-0005-0000-0000-000021D90000}"/>
    <cellStyle name="Note 5 2 5" xfId="55581" xr:uid="{00000000-0005-0000-0000-000022D90000}"/>
    <cellStyle name="Note 5 2 5 2" xfId="55582" xr:uid="{00000000-0005-0000-0000-000023D90000}"/>
    <cellStyle name="Note 5 2 5 2 2" xfId="55583" xr:uid="{00000000-0005-0000-0000-000024D90000}"/>
    <cellStyle name="Note 5 2 5 3" xfId="55584" xr:uid="{00000000-0005-0000-0000-000025D90000}"/>
    <cellStyle name="Note 5 2 5 4" xfId="55585" xr:uid="{00000000-0005-0000-0000-000026D90000}"/>
    <cellStyle name="Note 5 2 6" xfId="55586" xr:uid="{00000000-0005-0000-0000-000027D90000}"/>
    <cellStyle name="Note 5 2 6 2" xfId="55587" xr:uid="{00000000-0005-0000-0000-000028D90000}"/>
    <cellStyle name="Note 5 2 7" xfId="55588" xr:uid="{00000000-0005-0000-0000-000029D90000}"/>
    <cellStyle name="Note 5 2 8" xfId="55589" xr:uid="{00000000-0005-0000-0000-00002AD90000}"/>
    <cellStyle name="Note 5 3" xfId="55590" xr:uid="{00000000-0005-0000-0000-00002BD90000}"/>
    <cellStyle name="Note 5 3 2" xfId="55591" xr:uid="{00000000-0005-0000-0000-00002CD90000}"/>
    <cellStyle name="Note 5 3 2 2" xfId="55592" xr:uid="{00000000-0005-0000-0000-00002DD90000}"/>
    <cellStyle name="Note 5 3 2 2 2" xfId="55593" xr:uid="{00000000-0005-0000-0000-00002ED90000}"/>
    <cellStyle name="Note 5 3 2 2 2 2" xfId="55594" xr:uid="{00000000-0005-0000-0000-00002FD90000}"/>
    <cellStyle name="Note 5 3 2 2 3" xfId="55595" xr:uid="{00000000-0005-0000-0000-000030D90000}"/>
    <cellStyle name="Note 5 3 2 2 4" xfId="55596" xr:uid="{00000000-0005-0000-0000-000031D90000}"/>
    <cellStyle name="Note 5 3 2 3" xfId="55597" xr:uid="{00000000-0005-0000-0000-000032D90000}"/>
    <cellStyle name="Note 5 3 2 3 2" xfId="55598" xr:uid="{00000000-0005-0000-0000-000033D90000}"/>
    <cellStyle name="Note 5 3 2 3 2 2" xfId="55599" xr:uid="{00000000-0005-0000-0000-000034D90000}"/>
    <cellStyle name="Note 5 3 2 3 3" xfId="55600" xr:uid="{00000000-0005-0000-0000-000035D90000}"/>
    <cellStyle name="Note 5 3 2 3 4" xfId="55601" xr:uid="{00000000-0005-0000-0000-000036D90000}"/>
    <cellStyle name="Note 5 3 2 4" xfId="55602" xr:uid="{00000000-0005-0000-0000-000037D90000}"/>
    <cellStyle name="Note 5 3 2 4 2" xfId="55603" xr:uid="{00000000-0005-0000-0000-000038D90000}"/>
    <cellStyle name="Note 5 3 2 5" xfId="55604" xr:uid="{00000000-0005-0000-0000-000039D90000}"/>
    <cellStyle name="Note 5 3 2 6" xfId="55605" xr:uid="{00000000-0005-0000-0000-00003AD90000}"/>
    <cellStyle name="Note 5 3 3" xfId="55606" xr:uid="{00000000-0005-0000-0000-00003BD90000}"/>
    <cellStyle name="Note 5 3 3 2" xfId="55607" xr:uid="{00000000-0005-0000-0000-00003CD90000}"/>
    <cellStyle name="Note 5 3 3 2 2" xfId="55608" xr:uid="{00000000-0005-0000-0000-00003DD90000}"/>
    <cellStyle name="Note 5 3 3 3" xfId="55609" xr:uid="{00000000-0005-0000-0000-00003ED90000}"/>
    <cellStyle name="Note 5 3 3 4" xfId="55610" xr:uid="{00000000-0005-0000-0000-00003FD90000}"/>
    <cellStyle name="Note 5 3 4" xfId="55611" xr:uid="{00000000-0005-0000-0000-000040D90000}"/>
    <cellStyle name="Note 5 3 4 2" xfId="55612" xr:uid="{00000000-0005-0000-0000-000041D90000}"/>
    <cellStyle name="Note 5 3 4 2 2" xfId="55613" xr:uid="{00000000-0005-0000-0000-000042D90000}"/>
    <cellStyle name="Note 5 3 4 3" xfId="55614" xr:uid="{00000000-0005-0000-0000-000043D90000}"/>
    <cellStyle name="Note 5 3 4 4" xfId="55615" xr:uid="{00000000-0005-0000-0000-000044D90000}"/>
    <cellStyle name="Note 5 3 5" xfId="55616" xr:uid="{00000000-0005-0000-0000-000045D90000}"/>
    <cellStyle name="Note 5 3 5 2" xfId="55617" xr:uid="{00000000-0005-0000-0000-000046D90000}"/>
    <cellStyle name="Note 5 3 6" xfId="55618" xr:uid="{00000000-0005-0000-0000-000047D90000}"/>
    <cellStyle name="Note 5 3 7" xfId="55619" xr:uid="{00000000-0005-0000-0000-000048D90000}"/>
    <cellStyle name="Note 5 4" xfId="55620" xr:uid="{00000000-0005-0000-0000-000049D90000}"/>
    <cellStyle name="Note 5 4 2" xfId="55621" xr:uid="{00000000-0005-0000-0000-00004AD90000}"/>
    <cellStyle name="Note 5 4 2 2" xfId="55622" xr:uid="{00000000-0005-0000-0000-00004BD90000}"/>
    <cellStyle name="Note 5 4 2 2 2" xfId="55623" xr:uid="{00000000-0005-0000-0000-00004CD90000}"/>
    <cellStyle name="Note 5 4 2 3" xfId="55624" xr:uid="{00000000-0005-0000-0000-00004DD90000}"/>
    <cellStyle name="Note 5 4 2 4" xfId="55625" xr:uid="{00000000-0005-0000-0000-00004ED90000}"/>
    <cellStyle name="Note 5 4 3" xfId="55626" xr:uid="{00000000-0005-0000-0000-00004FD90000}"/>
    <cellStyle name="Note 5 4 3 2" xfId="55627" xr:uid="{00000000-0005-0000-0000-000050D90000}"/>
    <cellStyle name="Note 5 4 3 2 2" xfId="55628" xr:uid="{00000000-0005-0000-0000-000051D90000}"/>
    <cellStyle name="Note 5 4 3 3" xfId="55629" xr:uid="{00000000-0005-0000-0000-000052D90000}"/>
    <cellStyle name="Note 5 4 3 4" xfId="55630" xr:uid="{00000000-0005-0000-0000-000053D90000}"/>
    <cellStyle name="Note 5 4 4" xfId="55631" xr:uid="{00000000-0005-0000-0000-000054D90000}"/>
    <cellStyle name="Note 5 4 4 2" xfId="55632" xr:uid="{00000000-0005-0000-0000-000055D90000}"/>
    <cellStyle name="Note 5 4 5" xfId="55633" xr:uid="{00000000-0005-0000-0000-000056D90000}"/>
    <cellStyle name="Note 5 4 6" xfId="55634" xr:uid="{00000000-0005-0000-0000-000057D90000}"/>
    <cellStyle name="Note 5 5" xfId="55635" xr:uid="{00000000-0005-0000-0000-000058D90000}"/>
    <cellStyle name="Note 5 5 2" xfId="55636" xr:uid="{00000000-0005-0000-0000-000059D90000}"/>
    <cellStyle name="Note 5 5 2 2" xfId="55637" xr:uid="{00000000-0005-0000-0000-00005AD90000}"/>
    <cellStyle name="Note 5 5 3" xfId="55638" xr:uid="{00000000-0005-0000-0000-00005BD90000}"/>
    <cellStyle name="Note 5 5 4" xfId="55639" xr:uid="{00000000-0005-0000-0000-00005CD90000}"/>
    <cellStyle name="Note 5 6" xfId="55640" xr:uid="{00000000-0005-0000-0000-00005DD90000}"/>
    <cellStyle name="Note 5 6 2" xfId="55641" xr:uid="{00000000-0005-0000-0000-00005ED90000}"/>
    <cellStyle name="Note 5 6 2 2" xfId="55642" xr:uid="{00000000-0005-0000-0000-00005FD90000}"/>
    <cellStyle name="Note 5 6 3" xfId="55643" xr:uid="{00000000-0005-0000-0000-000060D90000}"/>
    <cellStyle name="Note 5 6 4" xfId="55644" xr:uid="{00000000-0005-0000-0000-000061D90000}"/>
    <cellStyle name="Note 5 7" xfId="55645" xr:uid="{00000000-0005-0000-0000-000062D90000}"/>
    <cellStyle name="Note 5 7 2" xfId="55646" xr:uid="{00000000-0005-0000-0000-000063D90000}"/>
    <cellStyle name="Note 5 8" xfId="55647" xr:uid="{00000000-0005-0000-0000-000064D90000}"/>
    <cellStyle name="Note 5 9" xfId="55648" xr:uid="{00000000-0005-0000-0000-000065D90000}"/>
    <cellStyle name="Note 6" xfId="55649" xr:uid="{00000000-0005-0000-0000-000066D90000}"/>
    <cellStyle name="Note 6 2" xfId="55650" xr:uid="{00000000-0005-0000-0000-000067D90000}"/>
    <cellStyle name="Note 6 2 2" xfId="55651" xr:uid="{00000000-0005-0000-0000-000068D90000}"/>
    <cellStyle name="Note 6 2 2 2" xfId="55652" xr:uid="{00000000-0005-0000-0000-000069D90000}"/>
    <cellStyle name="Note 6 2 2 2 2" xfId="55653" xr:uid="{00000000-0005-0000-0000-00006AD90000}"/>
    <cellStyle name="Note 6 2 2 2 2 2" xfId="55654" xr:uid="{00000000-0005-0000-0000-00006BD90000}"/>
    <cellStyle name="Note 6 2 2 2 2 2 2" xfId="55655" xr:uid="{00000000-0005-0000-0000-00006CD90000}"/>
    <cellStyle name="Note 6 2 2 2 2 3" xfId="55656" xr:uid="{00000000-0005-0000-0000-00006DD90000}"/>
    <cellStyle name="Note 6 2 2 2 2 4" xfId="55657" xr:uid="{00000000-0005-0000-0000-00006ED90000}"/>
    <cellStyle name="Note 6 2 2 2 3" xfId="55658" xr:uid="{00000000-0005-0000-0000-00006FD90000}"/>
    <cellStyle name="Note 6 2 2 2 3 2" xfId="55659" xr:uid="{00000000-0005-0000-0000-000070D90000}"/>
    <cellStyle name="Note 6 2 2 2 3 2 2" xfId="55660" xr:uid="{00000000-0005-0000-0000-000071D90000}"/>
    <cellStyle name="Note 6 2 2 2 3 3" xfId="55661" xr:uid="{00000000-0005-0000-0000-000072D90000}"/>
    <cellStyle name="Note 6 2 2 2 3 4" xfId="55662" xr:uid="{00000000-0005-0000-0000-000073D90000}"/>
    <cellStyle name="Note 6 2 2 2 4" xfId="55663" xr:uid="{00000000-0005-0000-0000-000074D90000}"/>
    <cellStyle name="Note 6 2 2 2 4 2" xfId="55664" xr:uid="{00000000-0005-0000-0000-000075D90000}"/>
    <cellStyle name="Note 6 2 2 2 5" xfId="55665" xr:uid="{00000000-0005-0000-0000-000076D90000}"/>
    <cellStyle name="Note 6 2 2 2 6" xfId="55666" xr:uid="{00000000-0005-0000-0000-000077D90000}"/>
    <cellStyle name="Note 6 2 2 3" xfId="55667" xr:uid="{00000000-0005-0000-0000-000078D90000}"/>
    <cellStyle name="Note 6 2 2 3 2" xfId="55668" xr:uid="{00000000-0005-0000-0000-000079D90000}"/>
    <cellStyle name="Note 6 2 2 3 2 2" xfId="55669" xr:uid="{00000000-0005-0000-0000-00007AD90000}"/>
    <cellStyle name="Note 6 2 2 3 3" xfId="55670" xr:uid="{00000000-0005-0000-0000-00007BD90000}"/>
    <cellStyle name="Note 6 2 2 3 4" xfId="55671" xr:uid="{00000000-0005-0000-0000-00007CD90000}"/>
    <cellStyle name="Note 6 2 2 4" xfId="55672" xr:uid="{00000000-0005-0000-0000-00007DD90000}"/>
    <cellStyle name="Note 6 2 2 4 2" xfId="55673" xr:uid="{00000000-0005-0000-0000-00007ED90000}"/>
    <cellStyle name="Note 6 2 2 4 2 2" xfId="55674" xr:uid="{00000000-0005-0000-0000-00007FD90000}"/>
    <cellStyle name="Note 6 2 2 4 3" xfId="55675" xr:uid="{00000000-0005-0000-0000-000080D90000}"/>
    <cellStyle name="Note 6 2 2 4 4" xfId="55676" xr:uid="{00000000-0005-0000-0000-000081D90000}"/>
    <cellStyle name="Note 6 2 2 5" xfId="55677" xr:uid="{00000000-0005-0000-0000-000082D90000}"/>
    <cellStyle name="Note 6 2 2 5 2" xfId="55678" xr:uid="{00000000-0005-0000-0000-000083D90000}"/>
    <cellStyle name="Note 6 2 2 6" xfId="55679" xr:uid="{00000000-0005-0000-0000-000084D90000}"/>
    <cellStyle name="Note 6 2 2 7" xfId="55680" xr:uid="{00000000-0005-0000-0000-000085D90000}"/>
    <cellStyle name="Note 6 2 3" xfId="55681" xr:uid="{00000000-0005-0000-0000-000086D90000}"/>
    <cellStyle name="Note 6 2 3 2" xfId="55682" xr:uid="{00000000-0005-0000-0000-000087D90000}"/>
    <cellStyle name="Note 6 2 3 2 2" xfId="55683" xr:uid="{00000000-0005-0000-0000-000088D90000}"/>
    <cellStyle name="Note 6 2 3 2 2 2" xfId="55684" xr:uid="{00000000-0005-0000-0000-000089D90000}"/>
    <cellStyle name="Note 6 2 3 2 3" xfId="55685" xr:uid="{00000000-0005-0000-0000-00008AD90000}"/>
    <cellStyle name="Note 6 2 3 2 4" xfId="55686" xr:uid="{00000000-0005-0000-0000-00008BD90000}"/>
    <cellStyle name="Note 6 2 3 3" xfId="55687" xr:uid="{00000000-0005-0000-0000-00008CD90000}"/>
    <cellStyle name="Note 6 2 3 3 2" xfId="55688" xr:uid="{00000000-0005-0000-0000-00008DD90000}"/>
    <cellStyle name="Note 6 2 3 3 2 2" xfId="55689" xr:uid="{00000000-0005-0000-0000-00008ED90000}"/>
    <cellStyle name="Note 6 2 3 3 3" xfId="55690" xr:uid="{00000000-0005-0000-0000-00008FD90000}"/>
    <cellStyle name="Note 6 2 3 3 4" xfId="55691" xr:uid="{00000000-0005-0000-0000-000090D90000}"/>
    <cellStyle name="Note 6 2 3 4" xfId="55692" xr:uid="{00000000-0005-0000-0000-000091D90000}"/>
    <cellStyle name="Note 6 2 3 4 2" xfId="55693" xr:uid="{00000000-0005-0000-0000-000092D90000}"/>
    <cellStyle name="Note 6 2 3 5" xfId="55694" xr:uid="{00000000-0005-0000-0000-000093D90000}"/>
    <cellStyle name="Note 6 2 3 6" xfId="55695" xr:uid="{00000000-0005-0000-0000-000094D90000}"/>
    <cellStyle name="Note 6 2 4" xfId="55696" xr:uid="{00000000-0005-0000-0000-000095D90000}"/>
    <cellStyle name="Note 6 2 4 2" xfId="55697" xr:uid="{00000000-0005-0000-0000-000096D90000}"/>
    <cellStyle name="Note 6 2 4 2 2" xfId="55698" xr:uid="{00000000-0005-0000-0000-000097D90000}"/>
    <cellStyle name="Note 6 2 4 3" xfId="55699" xr:uid="{00000000-0005-0000-0000-000098D90000}"/>
    <cellStyle name="Note 6 2 4 4" xfId="55700" xr:uid="{00000000-0005-0000-0000-000099D90000}"/>
    <cellStyle name="Note 6 2 5" xfId="55701" xr:uid="{00000000-0005-0000-0000-00009AD90000}"/>
    <cellStyle name="Note 6 2 5 2" xfId="55702" xr:uid="{00000000-0005-0000-0000-00009BD90000}"/>
    <cellStyle name="Note 6 2 5 2 2" xfId="55703" xr:uid="{00000000-0005-0000-0000-00009CD90000}"/>
    <cellStyle name="Note 6 2 5 3" xfId="55704" xr:uid="{00000000-0005-0000-0000-00009DD90000}"/>
    <cellStyle name="Note 6 2 5 4" xfId="55705" xr:uid="{00000000-0005-0000-0000-00009ED90000}"/>
    <cellStyle name="Note 6 2 6" xfId="55706" xr:uid="{00000000-0005-0000-0000-00009FD90000}"/>
    <cellStyle name="Note 6 2 6 2" xfId="55707" xr:uid="{00000000-0005-0000-0000-0000A0D90000}"/>
    <cellStyle name="Note 6 2 7" xfId="55708" xr:uid="{00000000-0005-0000-0000-0000A1D90000}"/>
    <cellStyle name="Note 6 2 8" xfId="55709" xr:uid="{00000000-0005-0000-0000-0000A2D90000}"/>
    <cellStyle name="Note 6 3" xfId="55710" xr:uid="{00000000-0005-0000-0000-0000A3D90000}"/>
    <cellStyle name="Note 6 3 2" xfId="55711" xr:uid="{00000000-0005-0000-0000-0000A4D90000}"/>
    <cellStyle name="Note 6 3 2 2" xfId="55712" xr:uid="{00000000-0005-0000-0000-0000A5D90000}"/>
    <cellStyle name="Note 6 3 2 2 2" xfId="55713" xr:uid="{00000000-0005-0000-0000-0000A6D90000}"/>
    <cellStyle name="Note 6 3 2 2 2 2" xfId="55714" xr:uid="{00000000-0005-0000-0000-0000A7D90000}"/>
    <cellStyle name="Note 6 3 2 2 3" xfId="55715" xr:uid="{00000000-0005-0000-0000-0000A8D90000}"/>
    <cellStyle name="Note 6 3 2 2 4" xfId="55716" xr:uid="{00000000-0005-0000-0000-0000A9D90000}"/>
    <cellStyle name="Note 6 3 2 3" xfId="55717" xr:uid="{00000000-0005-0000-0000-0000AAD90000}"/>
    <cellStyle name="Note 6 3 2 3 2" xfId="55718" xr:uid="{00000000-0005-0000-0000-0000ABD90000}"/>
    <cellStyle name="Note 6 3 2 3 2 2" xfId="55719" xr:uid="{00000000-0005-0000-0000-0000ACD90000}"/>
    <cellStyle name="Note 6 3 2 3 3" xfId="55720" xr:uid="{00000000-0005-0000-0000-0000ADD90000}"/>
    <cellStyle name="Note 6 3 2 3 4" xfId="55721" xr:uid="{00000000-0005-0000-0000-0000AED90000}"/>
    <cellStyle name="Note 6 3 2 4" xfId="55722" xr:uid="{00000000-0005-0000-0000-0000AFD90000}"/>
    <cellStyle name="Note 6 3 2 4 2" xfId="55723" xr:uid="{00000000-0005-0000-0000-0000B0D90000}"/>
    <cellStyle name="Note 6 3 2 5" xfId="55724" xr:uid="{00000000-0005-0000-0000-0000B1D90000}"/>
    <cellStyle name="Note 6 3 2 6" xfId="55725" xr:uid="{00000000-0005-0000-0000-0000B2D90000}"/>
    <cellStyle name="Note 6 3 3" xfId="55726" xr:uid="{00000000-0005-0000-0000-0000B3D90000}"/>
    <cellStyle name="Note 6 3 3 2" xfId="55727" xr:uid="{00000000-0005-0000-0000-0000B4D90000}"/>
    <cellStyle name="Note 6 3 3 2 2" xfId="55728" xr:uid="{00000000-0005-0000-0000-0000B5D90000}"/>
    <cellStyle name="Note 6 3 3 3" xfId="55729" xr:uid="{00000000-0005-0000-0000-0000B6D90000}"/>
    <cellStyle name="Note 6 3 3 4" xfId="55730" xr:uid="{00000000-0005-0000-0000-0000B7D90000}"/>
    <cellStyle name="Note 6 3 4" xfId="55731" xr:uid="{00000000-0005-0000-0000-0000B8D90000}"/>
    <cellStyle name="Note 6 3 4 2" xfId="55732" xr:uid="{00000000-0005-0000-0000-0000B9D90000}"/>
    <cellStyle name="Note 6 3 4 2 2" xfId="55733" xr:uid="{00000000-0005-0000-0000-0000BAD90000}"/>
    <cellStyle name="Note 6 3 4 3" xfId="55734" xr:uid="{00000000-0005-0000-0000-0000BBD90000}"/>
    <cellStyle name="Note 6 3 4 4" xfId="55735" xr:uid="{00000000-0005-0000-0000-0000BCD90000}"/>
    <cellStyle name="Note 6 3 5" xfId="55736" xr:uid="{00000000-0005-0000-0000-0000BDD90000}"/>
    <cellStyle name="Note 6 3 5 2" xfId="55737" xr:uid="{00000000-0005-0000-0000-0000BED90000}"/>
    <cellStyle name="Note 6 3 6" xfId="55738" xr:uid="{00000000-0005-0000-0000-0000BFD90000}"/>
    <cellStyle name="Note 6 3 7" xfId="55739" xr:uid="{00000000-0005-0000-0000-0000C0D90000}"/>
    <cellStyle name="Note 6 4" xfId="55740" xr:uid="{00000000-0005-0000-0000-0000C1D90000}"/>
    <cellStyle name="Note 6 4 2" xfId="55741" xr:uid="{00000000-0005-0000-0000-0000C2D90000}"/>
    <cellStyle name="Note 6 4 2 2" xfId="55742" xr:uid="{00000000-0005-0000-0000-0000C3D90000}"/>
    <cellStyle name="Note 6 4 2 2 2" xfId="55743" xr:uid="{00000000-0005-0000-0000-0000C4D90000}"/>
    <cellStyle name="Note 6 4 2 3" xfId="55744" xr:uid="{00000000-0005-0000-0000-0000C5D90000}"/>
    <cellStyle name="Note 6 4 2 4" xfId="55745" xr:uid="{00000000-0005-0000-0000-0000C6D90000}"/>
    <cellStyle name="Note 6 4 3" xfId="55746" xr:uid="{00000000-0005-0000-0000-0000C7D90000}"/>
    <cellStyle name="Note 6 4 3 2" xfId="55747" xr:uid="{00000000-0005-0000-0000-0000C8D90000}"/>
    <cellStyle name="Note 6 4 3 2 2" xfId="55748" xr:uid="{00000000-0005-0000-0000-0000C9D90000}"/>
    <cellStyle name="Note 6 4 3 3" xfId="55749" xr:uid="{00000000-0005-0000-0000-0000CAD90000}"/>
    <cellStyle name="Note 6 4 3 4" xfId="55750" xr:uid="{00000000-0005-0000-0000-0000CBD90000}"/>
    <cellStyle name="Note 6 4 4" xfId="55751" xr:uid="{00000000-0005-0000-0000-0000CCD90000}"/>
    <cellStyle name="Note 6 4 4 2" xfId="55752" xr:uid="{00000000-0005-0000-0000-0000CDD90000}"/>
    <cellStyle name="Note 6 4 5" xfId="55753" xr:uid="{00000000-0005-0000-0000-0000CED90000}"/>
    <cellStyle name="Note 6 4 6" xfId="55754" xr:uid="{00000000-0005-0000-0000-0000CFD90000}"/>
    <cellStyle name="Note 6 5" xfId="55755" xr:uid="{00000000-0005-0000-0000-0000D0D90000}"/>
    <cellStyle name="Note 6 5 2" xfId="55756" xr:uid="{00000000-0005-0000-0000-0000D1D90000}"/>
    <cellStyle name="Note 6 5 2 2" xfId="55757" xr:uid="{00000000-0005-0000-0000-0000D2D90000}"/>
    <cellStyle name="Note 6 5 3" xfId="55758" xr:uid="{00000000-0005-0000-0000-0000D3D90000}"/>
    <cellStyle name="Note 6 5 4" xfId="55759" xr:uid="{00000000-0005-0000-0000-0000D4D90000}"/>
    <cellStyle name="Note 6 6" xfId="55760" xr:uid="{00000000-0005-0000-0000-0000D5D90000}"/>
    <cellStyle name="Note 6 6 2" xfId="55761" xr:uid="{00000000-0005-0000-0000-0000D6D90000}"/>
    <cellStyle name="Note 6 6 2 2" xfId="55762" xr:uid="{00000000-0005-0000-0000-0000D7D90000}"/>
    <cellStyle name="Note 6 6 3" xfId="55763" xr:uid="{00000000-0005-0000-0000-0000D8D90000}"/>
    <cellStyle name="Note 6 6 4" xfId="55764" xr:uid="{00000000-0005-0000-0000-0000D9D90000}"/>
    <cellStyle name="Note 6 7" xfId="55765" xr:uid="{00000000-0005-0000-0000-0000DAD90000}"/>
    <cellStyle name="Note 6 7 2" xfId="55766" xr:uid="{00000000-0005-0000-0000-0000DBD90000}"/>
    <cellStyle name="Note 6 8" xfId="55767" xr:uid="{00000000-0005-0000-0000-0000DCD90000}"/>
    <cellStyle name="Note 6 9" xfId="55768" xr:uid="{00000000-0005-0000-0000-0000DDD90000}"/>
    <cellStyle name="Note 7" xfId="55769" xr:uid="{00000000-0005-0000-0000-0000DED90000}"/>
    <cellStyle name="Note 7 2" xfId="55770" xr:uid="{00000000-0005-0000-0000-0000DFD90000}"/>
    <cellStyle name="Note 7 2 2" xfId="55771" xr:uid="{00000000-0005-0000-0000-0000E0D90000}"/>
    <cellStyle name="Note 7 2 2 2" xfId="55772" xr:uid="{00000000-0005-0000-0000-0000E1D90000}"/>
    <cellStyle name="Note 7 2 2 2 2" xfId="55773" xr:uid="{00000000-0005-0000-0000-0000E2D90000}"/>
    <cellStyle name="Note 7 2 2 2 2 2" xfId="55774" xr:uid="{00000000-0005-0000-0000-0000E3D90000}"/>
    <cellStyle name="Note 7 2 2 2 2 2 2" xfId="55775" xr:uid="{00000000-0005-0000-0000-0000E4D90000}"/>
    <cellStyle name="Note 7 2 2 2 2 3" xfId="55776" xr:uid="{00000000-0005-0000-0000-0000E5D90000}"/>
    <cellStyle name="Note 7 2 2 2 2 4" xfId="55777" xr:uid="{00000000-0005-0000-0000-0000E6D90000}"/>
    <cellStyle name="Note 7 2 2 2 3" xfId="55778" xr:uid="{00000000-0005-0000-0000-0000E7D90000}"/>
    <cellStyle name="Note 7 2 2 2 3 2" xfId="55779" xr:uid="{00000000-0005-0000-0000-0000E8D90000}"/>
    <cellStyle name="Note 7 2 2 2 3 2 2" xfId="55780" xr:uid="{00000000-0005-0000-0000-0000E9D90000}"/>
    <cellStyle name="Note 7 2 2 2 3 3" xfId="55781" xr:uid="{00000000-0005-0000-0000-0000EAD90000}"/>
    <cellStyle name="Note 7 2 2 2 3 4" xfId="55782" xr:uid="{00000000-0005-0000-0000-0000EBD90000}"/>
    <cellStyle name="Note 7 2 2 2 4" xfId="55783" xr:uid="{00000000-0005-0000-0000-0000ECD90000}"/>
    <cellStyle name="Note 7 2 2 2 4 2" xfId="55784" xr:uid="{00000000-0005-0000-0000-0000EDD90000}"/>
    <cellStyle name="Note 7 2 2 2 5" xfId="55785" xr:uid="{00000000-0005-0000-0000-0000EED90000}"/>
    <cellStyle name="Note 7 2 2 2 6" xfId="55786" xr:uid="{00000000-0005-0000-0000-0000EFD90000}"/>
    <cellStyle name="Note 7 2 2 3" xfId="55787" xr:uid="{00000000-0005-0000-0000-0000F0D90000}"/>
    <cellStyle name="Note 7 2 2 3 2" xfId="55788" xr:uid="{00000000-0005-0000-0000-0000F1D90000}"/>
    <cellStyle name="Note 7 2 2 3 2 2" xfId="55789" xr:uid="{00000000-0005-0000-0000-0000F2D90000}"/>
    <cellStyle name="Note 7 2 2 3 3" xfId="55790" xr:uid="{00000000-0005-0000-0000-0000F3D90000}"/>
    <cellStyle name="Note 7 2 2 3 4" xfId="55791" xr:uid="{00000000-0005-0000-0000-0000F4D90000}"/>
    <cellStyle name="Note 7 2 2 4" xfId="55792" xr:uid="{00000000-0005-0000-0000-0000F5D90000}"/>
    <cellStyle name="Note 7 2 2 4 2" xfId="55793" xr:uid="{00000000-0005-0000-0000-0000F6D90000}"/>
    <cellStyle name="Note 7 2 2 4 2 2" xfId="55794" xr:uid="{00000000-0005-0000-0000-0000F7D90000}"/>
    <cellStyle name="Note 7 2 2 4 3" xfId="55795" xr:uid="{00000000-0005-0000-0000-0000F8D90000}"/>
    <cellStyle name="Note 7 2 2 4 4" xfId="55796" xr:uid="{00000000-0005-0000-0000-0000F9D90000}"/>
    <cellStyle name="Note 7 2 2 5" xfId="55797" xr:uid="{00000000-0005-0000-0000-0000FAD90000}"/>
    <cellStyle name="Note 7 2 2 5 2" xfId="55798" xr:uid="{00000000-0005-0000-0000-0000FBD90000}"/>
    <cellStyle name="Note 7 2 2 6" xfId="55799" xr:uid="{00000000-0005-0000-0000-0000FCD90000}"/>
    <cellStyle name="Note 7 2 2 7" xfId="55800" xr:uid="{00000000-0005-0000-0000-0000FDD90000}"/>
    <cellStyle name="Note 7 2 3" xfId="55801" xr:uid="{00000000-0005-0000-0000-0000FED90000}"/>
    <cellStyle name="Note 7 2 3 2" xfId="55802" xr:uid="{00000000-0005-0000-0000-0000FFD90000}"/>
    <cellStyle name="Note 7 2 3 2 2" xfId="55803" xr:uid="{00000000-0005-0000-0000-000000DA0000}"/>
    <cellStyle name="Note 7 2 3 2 2 2" xfId="55804" xr:uid="{00000000-0005-0000-0000-000001DA0000}"/>
    <cellStyle name="Note 7 2 3 2 3" xfId="55805" xr:uid="{00000000-0005-0000-0000-000002DA0000}"/>
    <cellStyle name="Note 7 2 3 2 4" xfId="55806" xr:uid="{00000000-0005-0000-0000-000003DA0000}"/>
    <cellStyle name="Note 7 2 3 3" xfId="55807" xr:uid="{00000000-0005-0000-0000-000004DA0000}"/>
    <cellStyle name="Note 7 2 3 3 2" xfId="55808" xr:uid="{00000000-0005-0000-0000-000005DA0000}"/>
    <cellStyle name="Note 7 2 3 3 2 2" xfId="55809" xr:uid="{00000000-0005-0000-0000-000006DA0000}"/>
    <cellStyle name="Note 7 2 3 3 3" xfId="55810" xr:uid="{00000000-0005-0000-0000-000007DA0000}"/>
    <cellStyle name="Note 7 2 3 3 4" xfId="55811" xr:uid="{00000000-0005-0000-0000-000008DA0000}"/>
    <cellStyle name="Note 7 2 3 4" xfId="55812" xr:uid="{00000000-0005-0000-0000-000009DA0000}"/>
    <cellStyle name="Note 7 2 3 4 2" xfId="55813" xr:uid="{00000000-0005-0000-0000-00000ADA0000}"/>
    <cellStyle name="Note 7 2 3 5" xfId="55814" xr:uid="{00000000-0005-0000-0000-00000BDA0000}"/>
    <cellStyle name="Note 7 2 3 6" xfId="55815" xr:uid="{00000000-0005-0000-0000-00000CDA0000}"/>
    <cellStyle name="Note 7 2 4" xfId="55816" xr:uid="{00000000-0005-0000-0000-00000DDA0000}"/>
    <cellStyle name="Note 7 2 4 2" xfId="55817" xr:uid="{00000000-0005-0000-0000-00000EDA0000}"/>
    <cellStyle name="Note 7 2 4 2 2" xfId="55818" xr:uid="{00000000-0005-0000-0000-00000FDA0000}"/>
    <cellStyle name="Note 7 2 4 3" xfId="55819" xr:uid="{00000000-0005-0000-0000-000010DA0000}"/>
    <cellStyle name="Note 7 2 4 4" xfId="55820" xr:uid="{00000000-0005-0000-0000-000011DA0000}"/>
    <cellStyle name="Note 7 2 5" xfId="55821" xr:uid="{00000000-0005-0000-0000-000012DA0000}"/>
    <cellStyle name="Note 7 2 5 2" xfId="55822" xr:uid="{00000000-0005-0000-0000-000013DA0000}"/>
    <cellStyle name="Note 7 2 5 2 2" xfId="55823" xr:uid="{00000000-0005-0000-0000-000014DA0000}"/>
    <cellStyle name="Note 7 2 5 3" xfId="55824" xr:uid="{00000000-0005-0000-0000-000015DA0000}"/>
    <cellStyle name="Note 7 2 5 4" xfId="55825" xr:uid="{00000000-0005-0000-0000-000016DA0000}"/>
    <cellStyle name="Note 7 2 6" xfId="55826" xr:uid="{00000000-0005-0000-0000-000017DA0000}"/>
    <cellStyle name="Note 7 2 6 2" xfId="55827" xr:uid="{00000000-0005-0000-0000-000018DA0000}"/>
    <cellStyle name="Note 7 2 7" xfId="55828" xr:uid="{00000000-0005-0000-0000-000019DA0000}"/>
    <cellStyle name="Note 7 2 8" xfId="55829" xr:uid="{00000000-0005-0000-0000-00001ADA0000}"/>
    <cellStyle name="Note 7 3" xfId="55830" xr:uid="{00000000-0005-0000-0000-00001BDA0000}"/>
    <cellStyle name="Note 7 3 2" xfId="55831" xr:uid="{00000000-0005-0000-0000-00001CDA0000}"/>
    <cellStyle name="Note 7 3 2 2" xfId="55832" xr:uid="{00000000-0005-0000-0000-00001DDA0000}"/>
    <cellStyle name="Note 7 3 2 2 2" xfId="55833" xr:uid="{00000000-0005-0000-0000-00001EDA0000}"/>
    <cellStyle name="Note 7 3 2 2 2 2" xfId="55834" xr:uid="{00000000-0005-0000-0000-00001FDA0000}"/>
    <cellStyle name="Note 7 3 2 2 3" xfId="55835" xr:uid="{00000000-0005-0000-0000-000020DA0000}"/>
    <cellStyle name="Note 7 3 2 2 4" xfId="55836" xr:uid="{00000000-0005-0000-0000-000021DA0000}"/>
    <cellStyle name="Note 7 3 2 3" xfId="55837" xr:uid="{00000000-0005-0000-0000-000022DA0000}"/>
    <cellStyle name="Note 7 3 2 3 2" xfId="55838" xr:uid="{00000000-0005-0000-0000-000023DA0000}"/>
    <cellStyle name="Note 7 3 2 3 2 2" xfId="55839" xr:uid="{00000000-0005-0000-0000-000024DA0000}"/>
    <cellStyle name="Note 7 3 2 3 3" xfId="55840" xr:uid="{00000000-0005-0000-0000-000025DA0000}"/>
    <cellStyle name="Note 7 3 2 3 4" xfId="55841" xr:uid="{00000000-0005-0000-0000-000026DA0000}"/>
    <cellStyle name="Note 7 3 2 4" xfId="55842" xr:uid="{00000000-0005-0000-0000-000027DA0000}"/>
    <cellStyle name="Note 7 3 2 4 2" xfId="55843" xr:uid="{00000000-0005-0000-0000-000028DA0000}"/>
    <cellStyle name="Note 7 3 2 5" xfId="55844" xr:uid="{00000000-0005-0000-0000-000029DA0000}"/>
    <cellStyle name="Note 7 3 2 6" xfId="55845" xr:uid="{00000000-0005-0000-0000-00002ADA0000}"/>
    <cellStyle name="Note 7 3 3" xfId="55846" xr:uid="{00000000-0005-0000-0000-00002BDA0000}"/>
    <cellStyle name="Note 7 3 3 2" xfId="55847" xr:uid="{00000000-0005-0000-0000-00002CDA0000}"/>
    <cellStyle name="Note 7 3 3 2 2" xfId="55848" xr:uid="{00000000-0005-0000-0000-00002DDA0000}"/>
    <cellStyle name="Note 7 3 3 3" xfId="55849" xr:uid="{00000000-0005-0000-0000-00002EDA0000}"/>
    <cellStyle name="Note 7 3 3 4" xfId="55850" xr:uid="{00000000-0005-0000-0000-00002FDA0000}"/>
    <cellStyle name="Note 7 3 4" xfId="55851" xr:uid="{00000000-0005-0000-0000-000030DA0000}"/>
    <cellStyle name="Note 7 3 4 2" xfId="55852" xr:uid="{00000000-0005-0000-0000-000031DA0000}"/>
    <cellStyle name="Note 7 3 4 2 2" xfId="55853" xr:uid="{00000000-0005-0000-0000-000032DA0000}"/>
    <cellStyle name="Note 7 3 4 3" xfId="55854" xr:uid="{00000000-0005-0000-0000-000033DA0000}"/>
    <cellStyle name="Note 7 3 4 4" xfId="55855" xr:uid="{00000000-0005-0000-0000-000034DA0000}"/>
    <cellStyle name="Note 7 3 5" xfId="55856" xr:uid="{00000000-0005-0000-0000-000035DA0000}"/>
    <cellStyle name="Note 7 3 5 2" xfId="55857" xr:uid="{00000000-0005-0000-0000-000036DA0000}"/>
    <cellStyle name="Note 7 3 6" xfId="55858" xr:uid="{00000000-0005-0000-0000-000037DA0000}"/>
    <cellStyle name="Note 7 3 7" xfId="55859" xr:uid="{00000000-0005-0000-0000-000038DA0000}"/>
    <cellStyle name="Note 7 4" xfId="55860" xr:uid="{00000000-0005-0000-0000-000039DA0000}"/>
    <cellStyle name="Note 7 4 2" xfId="55861" xr:uid="{00000000-0005-0000-0000-00003ADA0000}"/>
    <cellStyle name="Note 7 4 2 2" xfId="55862" xr:uid="{00000000-0005-0000-0000-00003BDA0000}"/>
    <cellStyle name="Note 7 4 2 2 2" xfId="55863" xr:uid="{00000000-0005-0000-0000-00003CDA0000}"/>
    <cellStyle name="Note 7 4 2 3" xfId="55864" xr:uid="{00000000-0005-0000-0000-00003DDA0000}"/>
    <cellStyle name="Note 7 4 2 4" xfId="55865" xr:uid="{00000000-0005-0000-0000-00003EDA0000}"/>
    <cellStyle name="Note 7 4 3" xfId="55866" xr:uid="{00000000-0005-0000-0000-00003FDA0000}"/>
    <cellStyle name="Note 7 4 3 2" xfId="55867" xr:uid="{00000000-0005-0000-0000-000040DA0000}"/>
    <cellStyle name="Note 7 4 3 2 2" xfId="55868" xr:uid="{00000000-0005-0000-0000-000041DA0000}"/>
    <cellStyle name="Note 7 4 3 3" xfId="55869" xr:uid="{00000000-0005-0000-0000-000042DA0000}"/>
    <cellStyle name="Note 7 4 3 4" xfId="55870" xr:uid="{00000000-0005-0000-0000-000043DA0000}"/>
    <cellStyle name="Note 7 4 4" xfId="55871" xr:uid="{00000000-0005-0000-0000-000044DA0000}"/>
    <cellStyle name="Note 7 4 4 2" xfId="55872" xr:uid="{00000000-0005-0000-0000-000045DA0000}"/>
    <cellStyle name="Note 7 4 5" xfId="55873" xr:uid="{00000000-0005-0000-0000-000046DA0000}"/>
    <cellStyle name="Note 7 4 6" xfId="55874" xr:uid="{00000000-0005-0000-0000-000047DA0000}"/>
    <cellStyle name="Note 7 5" xfId="55875" xr:uid="{00000000-0005-0000-0000-000048DA0000}"/>
    <cellStyle name="Note 7 5 2" xfId="55876" xr:uid="{00000000-0005-0000-0000-000049DA0000}"/>
    <cellStyle name="Note 7 5 2 2" xfId="55877" xr:uid="{00000000-0005-0000-0000-00004ADA0000}"/>
    <cellStyle name="Note 7 5 3" xfId="55878" xr:uid="{00000000-0005-0000-0000-00004BDA0000}"/>
    <cellStyle name="Note 7 5 4" xfId="55879" xr:uid="{00000000-0005-0000-0000-00004CDA0000}"/>
    <cellStyle name="Note 7 6" xfId="55880" xr:uid="{00000000-0005-0000-0000-00004DDA0000}"/>
    <cellStyle name="Note 7 6 2" xfId="55881" xr:uid="{00000000-0005-0000-0000-00004EDA0000}"/>
    <cellStyle name="Note 7 6 2 2" xfId="55882" xr:uid="{00000000-0005-0000-0000-00004FDA0000}"/>
    <cellStyle name="Note 7 6 3" xfId="55883" xr:uid="{00000000-0005-0000-0000-000050DA0000}"/>
    <cellStyle name="Note 7 6 4" xfId="55884" xr:uid="{00000000-0005-0000-0000-000051DA0000}"/>
    <cellStyle name="Note 7 7" xfId="55885" xr:uid="{00000000-0005-0000-0000-000052DA0000}"/>
    <cellStyle name="Note 7 7 2" xfId="55886" xr:uid="{00000000-0005-0000-0000-000053DA0000}"/>
    <cellStyle name="Note 7 8" xfId="55887" xr:uid="{00000000-0005-0000-0000-000054DA0000}"/>
    <cellStyle name="Note 7 9" xfId="55888" xr:uid="{00000000-0005-0000-0000-000055DA0000}"/>
    <cellStyle name="Note 8" xfId="55889" xr:uid="{00000000-0005-0000-0000-000056DA0000}"/>
    <cellStyle name="Note 8 2" xfId="55890" xr:uid="{00000000-0005-0000-0000-000057DA0000}"/>
    <cellStyle name="Note 8 2 2" xfId="55891" xr:uid="{00000000-0005-0000-0000-000058DA0000}"/>
    <cellStyle name="Note 8 2 2 2" xfId="55892" xr:uid="{00000000-0005-0000-0000-000059DA0000}"/>
    <cellStyle name="Note 8 2 2 2 2" xfId="55893" xr:uid="{00000000-0005-0000-0000-00005ADA0000}"/>
    <cellStyle name="Note 8 2 2 2 2 2" xfId="55894" xr:uid="{00000000-0005-0000-0000-00005BDA0000}"/>
    <cellStyle name="Note 8 2 2 2 2 2 2" xfId="55895" xr:uid="{00000000-0005-0000-0000-00005CDA0000}"/>
    <cellStyle name="Note 8 2 2 2 2 3" xfId="55896" xr:uid="{00000000-0005-0000-0000-00005DDA0000}"/>
    <cellStyle name="Note 8 2 2 2 2 4" xfId="55897" xr:uid="{00000000-0005-0000-0000-00005EDA0000}"/>
    <cellStyle name="Note 8 2 2 2 3" xfId="55898" xr:uid="{00000000-0005-0000-0000-00005FDA0000}"/>
    <cellStyle name="Note 8 2 2 2 3 2" xfId="55899" xr:uid="{00000000-0005-0000-0000-000060DA0000}"/>
    <cellStyle name="Note 8 2 2 2 3 2 2" xfId="55900" xr:uid="{00000000-0005-0000-0000-000061DA0000}"/>
    <cellStyle name="Note 8 2 2 2 3 3" xfId="55901" xr:uid="{00000000-0005-0000-0000-000062DA0000}"/>
    <cellStyle name="Note 8 2 2 2 3 4" xfId="55902" xr:uid="{00000000-0005-0000-0000-000063DA0000}"/>
    <cellStyle name="Note 8 2 2 2 4" xfId="55903" xr:uid="{00000000-0005-0000-0000-000064DA0000}"/>
    <cellStyle name="Note 8 2 2 2 4 2" xfId="55904" xr:uid="{00000000-0005-0000-0000-000065DA0000}"/>
    <cellStyle name="Note 8 2 2 2 5" xfId="55905" xr:uid="{00000000-0005-0000-0000-000066DA0000}"/>
    <cellStyle name="Note 8 2 2 2 6" xfId="55906" xr:uid="{00000000-0005-0000-0000-000067DA0000}"/>
    <cellStyle name="Note 8 2 2 3" xfId="55907" xr:uid="{00000000-0005-0000-0000-000068DA0000}"/>
    <cellStyle name="Note 8 2 2 3 2" xfId="55908" xr:uid="{00000000-0005-0000-0000-000069DA0000}"/>
    <cellStyle name="Note 8 2 2 3 2 2" xfId="55909" xr:uid="{00000000-0005-0000-0000-00006ADA0000}"/>
    <cellStyle name="Note 8 2 2 3 3" xfId="55910" xr:uid="{00000000-0005-0000-0000-00006BDA0000}"/>
    <cellStyle name="Note 8 2 2 3 4" xfId="55911" xr:uid="{00000000-0005-0000-0000-00006CDA0000}"/>
    <cellStyle name="Note 8 2 2 4" xfId="55912" xr:uid="{00000000-0005-0000-0000-00006DDA0000}"/>
    <cellStyle name="Note 8 2 2 4 2" xfId="55913" xr:uid="{00000000-0005-0000-0000-00006EDA0000}"/>
    <cellStyle name="Note 8 2 2 4 2 2" xfId="55914" xr:uid="{00000000-0005-0000-0000-00006FDA0000}"/>
    <cellStyle name="Note 8 2 2 4 3" xfId="55915" xr:uid="{00000000-0005-0000-0000-000070DA0000}"/>
    <cellStyle name="Note 8 2 2 4 4" xfId="55916" xr:uid="{00000000-0005-0000-0000-000071DA0000}"/>
    <cellStyle name="Note 8 2 2 5" xfId="55917" xr:uid="{00000000-0005-0000-0000-000072DA0000}"/>
    <cellStyle name="Note 8 2 2 5 2" xfId="55918" xr:uid="{00000000-0005-0000-0000-000073DA0000}"/>
    <cellStyle name="Note 8 2 2 6" xfId="55919" xr:uid="{00000000-0005-0000-0000-000074DA0000}"/>
    <cellStyle name="Note 8 2 2 7" xfId="55920" xr:uid="{00000000-0005-0000-0000-000075DA0000}"/>
    <cellStyle name="Note 8 2 3" xfId="55921" xr:uid="{00000000-0005-0000-0000-000076DA0000}"/>
    <cellStyle name="Note 8 2 3 2" xfId="55922" xr:uid="{00000000-0005-0000-0000-000077DA0000}"/>
    <cellStyle name="Note 8 2 3 2 2" xfId="55923" xr:uid="{00000000-0005-0000-0000-000078DA0000}"/>
    <cellStyle name="Note 8 2 3 2 2 2" xfId="55924" xr:uid="{00000000-0005-0000-0000-000079DA0000}"/>
    <cellStyle name="Note 8 2 3 2 3" xfId="55925" xr:uid="{00000000-0005-0000-0000-00007ADA0000}"/>
    <cellStyle name="Note 8 2 3 2 4" xfId="55926" xr:uid="{00000000-0005-0000-0000-00007BDA0000}"/>
    <cellStyle name="Note 8 2 3 3" xfId="55927" xr:uid="{00000000-0005-0000-0000-00007CDA0000}"/>
    <cellStyle name="Note 8 2 3 3 2" xfId="55928" xr:uid="{00000000-0005-0000-0000-00007DDA0000}"/>
    <cellStyle name="Note 8 2 3 3 2 2" xfId="55929" xr:uid="{00000000-0005-0000-0000-00007EDA0000}"/>
    <cellStyle name="Note 8 2 3 3 3" xfId="55930" xr:uid="{00000000-0005-0000-0000-00007FDA0000}"/>
    <cellStyle name="Note 8 2 3 3 4" xfId="55931" xr:uid="{00000000-0005-0000-0000-000080DA0000}"/>
    <cellStyle name="Note 8 2 3 4" xfId="55932" xr:uid="{00000000-0005-0000-0000-000081DA0000}"/>
    <cellStyle name="Note 8 2 3 4 2" xfId="55933" xr:uid="{00000000-0005-0000-0000-000082DA0000}"/>
    <cellStyle name="Note 8 2 3 5" xfId="55934" xr:uid="{00000000-0005-0000-0000-000083DA0000}"/>
    <cellStyle name="Note 8 2 3 6" xfId="55935" xr:uid="{00000000-0005-0000-0000-000084DA0000}"/>
    <cellStyle name="Note 8 2 4" xfId="55936" xr:uid="{00000000-0005-0000-0000-000085DA0000}"/>
    <cellStyle name="Note 8 2 4 2" xfId="55937" xr:uid="{00000000-0005-0000-0000-000086DA0000}"/>
    <cellStyle name="Note 8 2 4 2 2" xfId="55938" xr:uid="{00000000-0005-0000-0000-000087DA0000}"/>
    <cellStyle name="Note 8 2 4 3" xfId="55939" xr:uid="{00000000-0005-0000-0000-000088DA0000}"/>
    <cellStyle name="Note 8 2 4 4" xfId="55940" xr:uid="{00000000-0005-0000-0000-000089DA0000}"/>
    <cellStyle name="Note 8 2 5" xfId="55941" xr:uid="{00000000-0005-0000-0000-00008ADA0000}"/>
    <cellStyle name="Note 8 2 5 2" xfId="55942" xr:uid="{00000000-0005-0000-0000-00008BDA0000}"/>
    <cellStyle name="Note 8 2 5 2 2" xfId="55943" xr:uid="{00000000-0005-0000-0000-00008CDA0000}"/>
    <cellStyle name="Note 8 2 5 3" xfId="55944" xr:uid="{00000000-0005-0000-0000-00008DDA0000}"/>
    <cellStyle name="Note 8 2 5 4" xfId="55945" xr:uid="{00000000-0005-0000-0000-00008EDA0000}"/>
    <cellStyle name="Note 8 2 6" xfId="55946" xr:uid="{00000000-0005-0000-0000-00008FDA0000}"/>
    <cellStyle name="Note 8 2 6 2" xfId="55947" xr:uid="{00000000-0005-0000-0000-000090DA0000}"/>
    <cellStyle name="Note 8 2 7" xfId="55948" xr:uid="{00000000-0005-0000-0000-000091DA0000}"/>
    <cellStyle name="Note 8 2 8" xfId="55949" xr:uid="{00000000-0005-0000-0000-000092DA0000}"/>
    <cellStyle name="Note 8 3" xfId="55950" xr:uid="{00000000-0005-0000-0000-000093DA0000}"/>
    <cellStyle name="Note 8 3 2" xfId="55951" xr:uid="{00000000-0005-0000-0000-000094DA0000}"/>
    <cellStyle name="Note 8 3 2 2" xfId="55952" xr:uid="{00000000-0005-0000-0000-000095DA0000}"/>
    <cellStyle name="Note 8 3 2 2 2" xfId="55953" xr:uid="{00000000-0005-0000-0000-000096DA0000}"/>
    <cellStyle name="Note 8 3 2 2 2 2" xfId="55954" xr:uid="{00000000-0005-0000-0000-000097DA0000}"/>
    <cellStyle name="Note 8 3 2 2 3" xfId="55955" xr:uid="{00000000-0005-0000-0000-000098DA0000}"/>
    <cellStyle name="Note 8 3 2 2 4" xfId="55956" xr:uid="{00000000-0005-0000-0000-000099DA0000}"/>
    <cellStyle name="Note 8 3 2 3" xfId="55957" xr:uid="{00000000-0005-0000-0000-00009ADA0000}"/>
    <cellStyle name="Note 8 3 2 3 2" xfId="55958" xr:uid="{00000000-0005-0000-0000-00009BDA0000}"/>
    <cellStyle name="Note 8 3 2 3 2 2" xfId="55959" xr:uid="{00000000-0005-0000-0000-00009CDA0000}"/>
    <cellStyle name="Note 8 3 2 3 3" xfId="55960" xr:uid="{00000000-0005-0000-0000-00009DDA0000}"/>
    <cellStyle name="Note 8 3 2 3 4" xfId="55961" xr:uid="{00000000-0005-0000-0000-00009EDA0000}"/>
    <cellStyle name="Note 8 3 2 4" xfId="55962" xr:uid="{00000000-0005-0000-0000-00009FDA0000}"/>
    <cellStyle name="Note 8 3 2 4 2" xfId="55963" xr:uid="{00000000-0005-0000-0000-0000A0DA0000}"/>
    <cellStyle name="Note 8 3 2 5" xfId="55964" xr:uid="{00000000-0005-0000-0000-0000A1DA0000}"/>
    <cellStyle name="Note 8 3 2 6" xfId="55965" xr:uid="{00000000-0005-0000-0000-0000A2DA0000}"/>
    <cellStyle name="Note 8 3 3" xfId="55966" xr:uid="{00000000-0005-0000-0000-0000A3DA0000}"/>
    <cellStyle name="Note 8 3 3 2" xfId="55967" xr:uid="{00000000-0005-0000-0000-0000A4DA0000}"/>
    <cellStyle name="Note 8 3 3 2 2" xfId="55968" xr:uid="{00000000-0005-0000-0000-0000A5DA0000}"/>
    <cellStyle name="Note 8 3 3 3" xfId="55969" xr:uid="{00000000-0005-0000-0000-0000A6DA0000}"/>
    <cellStyle name="Note 8 3 3 4" xfId="55970" xr:uid="{00000000-0005-0000-0000-0000A7DA0000}"/>
    <cellStyle name="Note 8 3 4" xfId="55971" xr:uid="{00000000-0005-0000-0000-0000A8DA0000}"/>
    <cellStyle name="Note 8 3 4 2" xfId="55972" xr:uid="{00000000-0005-0000-0000-0000A9DA0000}"/>
    <cellStyle name="Note 8 3 4 2 2" xfId="55973" xr:uid="{00000000-0005-0000-0000-0000AADA0000}"/>
    <cellStyle name="Note 8 3 4 3" xfId="55974" xr:uid="{00000000-0005-0000-0000-0000ABDA0000}"/>
    <cellStyle name="Note 8 3 4 4" xfId="55975" xr:uid="{00000000-0005-0000-0000-0000ACDA0000}"/>
    <cellStyle name="Note 8 3 5" xfId="55976" xr:uid="{00000000-0005-0000-0000-0000ADDA0000}"/>
    <cellStyle name="Note 8 3 5 2" xfId="55977" xr:uid="{00000000-0005-0000-0000-0000AEDA0000}"/>
    <cellStyle name="Note 8 3 6" xfId="55978" xr:uid="{00000000-0005-0000-0000-0000AFDA0000}"/>
    <cellStyle name="Note 8 3 7" xfId="55979" xr:uid="{00000000-0005-0000-0000-0000B0DA0000}"/>
    <cellStyle name="Note 8 4" xfId="55980" xr:uid="{00000000-0005-0000-0000-0000B1DA0000}"/>
    <cellStyle name="Note 8 4 2" xfId="55981" xr:uid="{00000000-0005-0000-0000-0000B2DA0000}"/>
    <cellStyle name="Note 8 4 2 2" xfId="55982" xr:uid="{00000000-0005-0000-0000-0000B3DA0000}"/>
    <cellStyle name="Note 8 4 2 2 2" xfId="55983" xr:uid="{00000000-0005-0000-0000-0000B4DA0000}"/>
    <cellStyle name="Note 8 4 2 3" xfId="55984" xr:uid="{00000000-0005-0000-0000-0000B5DA0000}"/>
    <cellStyle name="Note 8 4 2 4" xfId="55985" xr:uid="{00000000-0005-0000-0000-0000B6DA0000}"/>
    <cellStyle name="Note 8 4 3" xfId="55986" xr:uid="{00000000-0005-0000-0000-0000B7DA0000}"/>
    <cellStyle name="Note 8 4 3 2" xfId="55987" xr:uid="{00000000-0005-0000-0000-0000B8DA0000}"/>
    <cellStyle name="Note 8 4 3 2 2" xfId="55988" xr:uid="{00000000-0005-0000-0000-0000B9DA0000}"/>
    <cellStyle name="Note 8 4 3 3" xfId="55989" xr:uid="{00000000-0005-0000-0000-0000BADA0000}"/>
    <cellStyle name="Note 8 4 3 4" xfId="55990" xr:uid="{00000000-0005-0000-0000-0000BBDA0000}"/>
    <cellStyle name="Note 8 4 4" xfId="55991" xr:uid="{00000000-0005-0000-0000-0000BCDA0000}"/>
    <cellStyle name="Note 8 4 4 2" xfId="55992" xr:uid="{00000000-0005-0000-0000-0000BDDA0000}"/>
    <cellStyle name="Note 8 4 5" xfId="55993" xr:uid="{00000000-0005-0000-0000-0000BEDA0000}"/>
    <cellStyle name="Note 8 4 6" xfId="55994" xr:uid="{00000000-0005-0000-0000-0000BFDA0000}"/>
    <cellStyle name="Note 8 5" xfId="55995" xr:uid="{00000000-0005-0000-0000-0000C0DA0000}"/>
    <cellStyle name="Note 8 5 2" xfId="55996" xr:uid="{00000000-0005-0000-0000-0000C1DA0000}"/>
    <cellStyle name="Note 8 5 2 2" xfId="55997" xr:uid="{00000000-0005-0000-0000-0000C2DA0000}"/>
    <cellStyle name="Note 8 5 3" xfId="55998" xr:uid="{00000000-0005-0000-0000-0000C3DA0000}"/>
    <cellStyle name="Note 8 5 4" xfId="55999" xr:uid="{00000000-0005-0000-0000-0000C4DA0000}"/>
    <cellStyle name="Note 8 6" xfId="56000" xr:uid="{00000000-0005-0000-0000-0000C5DA0000}"/>
    <cellStyle name="Note 8 6 2" xfId="56001" xr:uid="{00000000-0005-0000-0000-0000C6DA0000}"/>
    <cellStyle name="Note 8 6 2 2" xfId="56002" xr:uid="{00000000-0005-0000-0000-0000C7DA0000}"/>
    <cellStyle name="Note 8 6 3" xfId="56003" xr:uid="{00000000-0005-0000-0000-0000C8DA0000}"/>
    <cellStyle name="Note 8 6 4" xfId="56004" xr:uid="{00000000-0005-0000-0000-0000C9DA0000}"/>
    <cellStyle name="Note 8 7" xfId="56005" xr:uid="{00000000-0005-0000-0000-0000CADA0000}"/>
    <cellStyle name="Note 8 7 2" xfId="56006" xr:uid="{00000000-0005-0000-0000-0000CBDA0000}"/>
    <cellStyle name="Note 8 8" xfId="56007" xr:uid="{00000000-0005-0000-0000-0000CCDA0000}"/>
    <cellStyle name="Note 8 9" xfId="56008" xr:uid="{00000000-0005-0000-0000-0000CDDA0000}"/>
    <cellStyle name="Note 9" xfId="56009" xr:uid="{00000000-0005-0000-0000-0000CEDA0000}"/>
    <cellStyle name="Note 9 2" xfId="56010" xr:uid="{00000000-0005-0000-0000-0000CFDA0000}"/>
    <cellStyle name="Note 9 2 2" xfId="56011" xr:uid="{00000000-0005-0000-0000-0000D0DA0000}"/>
    <cellStyle name="Note 9 2 2 2" xfId="56012" xr:uid="{00000000-0005-0000-0000-0000D1DA0000}"/>
    <cellStyle name="Note 9 2 2 2 2" xfId="56013" xr:uid="{00000000-0005-0000-0000-0000D2DA0000}"/>
    <cellStyle name="Note 9 2 2 2 2 2" xfId="56014" xr:uid="{00000000-0005-0000-0000-0000D3DA0000}"/>
    <cellStyle name="Note 9 2 2 2 2 2 2" xfId="56015" xr:uid="{00000000-0005-0000-0000-0000D4DA0000}"/>
    <cellStyle name="Note 9 2 2 2 2 3" xfId="56016" xr:uid="{00000000-0005-0000-0000-0000D5DA0000}"/>
    <cellStyle name="Note 9 2 2 2 2 4" xfId="56017" xr:uid="{00000000-0005-0000-0000-0000D6DA0000}"/>
    <cellStyle name="Note 9 2 2 2 3" xfId="56018" xr:uid="{00000000-0005-0000-0000-0000D7DA0000}"/>
    <cellStyle name="Note 9 2 2 2 3 2" xfId="56019" xr:uid="{00000000-0005-0000-0000-0000D8DA0000}"/>
    <cellStyle name="Note 9 2 2 2 3 2 2" xfId="56020" xr:uid="{00000000-0005-0000-0000-0000D9DA0000}"/>
    <cellStyle name="Note 9 2 2 2 3 3" xfId="56021" xr:uid="{00000000-0005-0000-0000-0000DADA0000}"/>
    <cellStyle name="Note 9 2 2 2 3 4" xfId="56022" xr:uid="{00000000-0005-0000-0000-0000DBDA0000}"/>
    <cellStyle name="Note 9 2 2 2 4" xfId="56023" xr:uid="{00000000-0005-0000-0000-0000DCDA0000}"/>
    <cellStyle name="Note 9 2 2 2 4 2" xfId="56024" xr:uid="{00000000-0005-0000-0000-0000DDDA0000}"/>
    <cellStyle name="Note 9 2 2 2 5" xfId="56025" xr:uid="{00000000-0005-0000-0000-0000DEDA0000}"/>
    <cellStyle name="Note 9 2 2 2 6" xfId="56026" xr:uid="{00000000-0005-0000-0000-0000DFDA0000}"/>
    <cellStyle name="Note 9 2 2 3" xfId="56027" xr:uid="{00000000-0005-0000-0000-0000E0DA0000}"/>
    <cellStyle name="Note 9 2 2 3 2" xfId="56028" xr:uid="{00000000-0005-0000-0000-0000E1DA0000}"/>
    <cellStyle name="Note 9 2 2 3 2 2" xfId="56029" xr:uid="{00000000-0005-0000-0000-0000E2DA0000}"/>
    <cellStyle name="Note 9 2 2 3 3" xfId="56030" xr:uid="{00000000-0005-0000-0000-0000E3DA0000}"/>
    <cellStyle name="Note 9 2 2 3 4" xfId="56031" xr:uid="{00000000-0005-0000-0000-0000E4DA0000}"/>
    <cellStyle name="Note 9 2 2 4" xfId="56032" xr:uid="{00000000-0005-0000-0000-0000E5DA0000}"/>
    <cellStyle name="Note 9 2 2 4 2" xfId="56033" xr:uid="{00000000-0005-0000-0000-0000E6DA0000}"/>
    <cellStyle name="Note 9 2 2 4 2 2" xfId="56034" xr:uid="{00000000-0005-0000-0000-0000E7DA0000}"/>
    <cellStyle name="Note 9 2 2 4 3" xfId="56035" xr:uid="{00000000-0005-0000-0000-0000E8DA0000}"/>
    <cellStyle name="Note 9 2 2 4 4" xfId="56036" xr:uid="{00000000-0005-0000-0000-0000E9DA0000}"/>
    <cellStyle name="Note 9 2 2 5" xfId="56037" xr:uid="{00000000-0005-0000-0000-0000EADA0000}"/>
    <cellStyle name="Note 9 2 2 5 2" xfId="56038" xr:uid="{00000000-0005-0000-0000-0000EBDA0000}"/>
    <cellStyle name="Note 9 2 2 6" xfId="56039" xr:uid="{00000000-0005-0000-0000-0000ECDA0000}"/>
    <cellStyle name="Note 9 2 2 7" xfId="56040" xr:uid="{00000000-0005-0000-0000-0000EDDA0000}"/>
    <cellStyle name="Note 9 2 3" xfId="56041" xr:uid="{00000000-0005-0000-0000-0000EEDA0000}"/>
    <cellStyle name="Note 9 2 3 2" xfId="56042" xr:uid="{00000000-0005-0000-0000-0000EFDA0000}"/>
    <cellStyle name="Note 9 2 3 2 2" xfId="56043" xr:uid="{00000000-0005-0000-0000-0000F0DA0000}"/>
    <cellStyle name="Note 9 2 3 2 2 2" xfId="56044" xr:uid="{00000000-0005-0000-0000-0000F1DA0000}"/>
    <cellStyle name="Note 9 2 3 2 3" xfId="56045" xr:uid="{00000000-0005-0000-0000-0000F2DA0000}"/>
    <cellStyle name="Note 9 2 3 2 4" xfId="56046" xr:uid="{00000000-0005-0000-0000-0000F3DA0000}"/>
    <cellStyle name="Note 9 2 3 3" xfId="56047" xr:uid="{00000000-0005-0000-0000-0000F4DA0000}"/>
    <cellStyle name="Note 9 2 3 3 2" xfId="56048" xr:uid="{00000000-0005-0000-0000-0000F5DA0000}"/>
    <cellStyle name="Note 9 2 3 3 2 2" xfId="56049" xr:uid="{00000000-0005-0000-0000-0000F6DA0000}"/>
    <cellStyle name="Note 9 2 3 3 3" xfId="56050" xr:uid="{00000000-0005-0000-0000-0000F7DA0000}"/>
    <cellStyle name="Note 9 2 3 3 4" xfId="56051" xr:uid="{00000000-0005-0000-0000-0000F8DA0000}"/>
    <cellStyle name="Note 9 2 3 4" xfId="56052" xr:uid="{00000000-0005-0000-0000-0000F9DA0000}"/>
    <cellStyle name="Note 9 2 3 4 2" xfId="56053" xr:uid="{00000000-0005-0000-0000-0000FADA0000}"/>
    <cellStyle name="Note 9 2 3 5" xfId="56054" xr:uid="{00000000-0005-0000-0000-0000FBDA0000}"/>
    <cellStyle name="Note 9 2 3 6" xfId="56055" xr:uid="{00000000-0005-0000-0000-0000FCDA0000}"/>
    <cellStyle name="Note 9 2 4" xfId="56056" xr:uid="{00000000-0005-0000-0000-0000FDDA0000}"/>
    <cellStyle name="Note 9 2 4 2" xfId="56057" xr:uid="{00000000-0005-0000-0000-0000FEDA0000}"/>
    <cellStyle name="Note 9 2 4 2 2" xfId="56058" xr:uid="{00000000-0005-0000-0000-0000FFDA0000}"/>
    <cellStyle name="Note 9 2 4 3" xfId="56059" xr:uid="{00000000-0005-0000-0000-000000DB0000}"/>
    <cellStyle name="Note 9 2 4 4" xfId="56060" xr:uid="{00000000-0005-0000-0000-000001DB0000}"/>
    <cellStyle name="Note 9 2 5" xfId="56061" xr:uid="{00000000-0005-0000-0000-000002DB0000}"/>
    <cellStyle name="Note 9 2 5 2" xfId="56062" xr:uid="{00000000-0005-0000-0000-000003DB0000}"/>
    <cellStyle name="Note 9 2 5 2 2" xfId="56063" xr:uid="{00000000-0005-0000-0000-000004DB0000}"/>
    <cellStyle name="Note 9 2 5 3" xfId="56064" xr:uid="{00000000-0005-0000-0000-000005DB0000}"/>
    <cellStyle name="Note 9 2 5 4" xfId="56065" xr:uid="{00000000-0005-0000-0000-000006DB0000}"/>
    <cellStyle name="Note 9 2 6" xfId="56066" xr:uid="{00000000-0005-0000-0000-000007DB0000}"/>
    <cellStyle name="Note 9 2 6 2" xfId="56067" xr:uid="{00000000-0005-0000-0000-000008DB0000}"/>
    <cellStyle name="Note 9 2 7" xfId="56068" xr:uid="{00000000-0005-0000-0000-000009DB0000}"/>
    <cellStyle name="Note 9 2 8" xfId="56069" xr:uid="{00000000-0005-0000-0000-00000ADB0000}"/>
    <cellStyle name="Note 9 3" xfId="56070" xr:uid="{00000000-0005-0000-0000-00000BDB0000}"/>
    <cellStyle name="Note 9 3 2" xfId="56071" xr:uid="{00000000-0005-0000-0000-00000CDB0000}"/>
    <cellStyle name="Note 9 3 2 2" xfId="56072" xr:uid="{00000000-0005-0000-0000-00000DDB0000}"/>
    <cellStyle name="Note 9 3 2 2 2" xfId="56073" xr:uid="{00000000-0005-0000-0000-00000EDB0000}"/>
    <cellStyle name="Note 9 3 2 2 2 2" xfId="56074" xr:uid="{00000000-0005-0000-0000-00000FDB0000}"/>
    <cellStyle name="Note 9 3 2 2 3" xfId="56075" xr:uid="{00000000-0005-0000-0000-000010DB0000}"/>
    <cellStyle name="Note 9 3 2 2 4" xfId="56076" xr:uid="{00000000-0005-0000-0000-000011DB0000}"/>
    <cellStyle name="Note 9 3 2 3" xfId="56077" xr:uid="{00000000-0005-0000-0000-000012DB0000}"/>
    <cellStyle name="Note 9 3 2 3 2" xfId="56078" xr:uid="{00000000-0005-0000-0000-000013DB0000}"/>
    <cellStyle name="Note 9 3 2 3 2 2" xfId="56079" xr:uid="{00000000-0005-0000-0000-000014DB0000}"/>
    <cellStyle name="Note 9 3 2 3 3" xfId="56080" xr:uid="{00000000-0005-0000-0000-000015DB0000}"/>
    <cellStyle name="Note 9 3 2 3 4" xfId="56081" xr:uid="{00000000-0005-0000-0000-000016DB0000}"/>
    <cellStyle name="Note 9 3 2 4" xfId="56082" xr:uid="{00000000-0005-0000-0000-000017DB0000}"/>
    <cellStyle name="Note 9 3 2 4 2" xfId="56083" xr:uid="{00000000-0005-0000-0000-000018DB0000}"/>
    <cellStyle name="Note 9 3 2 5" xfId="56084" xr:uid="{00000000-0005-0000-0000-000019DB0000}"/>
    <cellStyle name="Note 9 3 2 6" xfId="56085" xr:uid="{00000000-0005-0000-0000-00001ADB0000}"/>
    <cellStyle name="Note 9 3 3" xfId="56086" xr:uid="{00000000-0005-0000-0000-00001BDB0000}"/>
    <cellStyle name="Note 9 3 3 2" xfId="56087" xr:uid="{00000000-0005-0000-0000-00001CDB0000}"/>
    <cellStyle name="Note 9 3 3 2 2" xfId="56088" xr:uid="{00000000-0005-0000-0000-00001DDB0000}"/>
    <cellStyle name="Note 9 3 3 3" xfId="56089" xr:uid="{00000000-0005-0000-0000-00001EDB0000}"/>
    <cellStyle name="Note 9 3 3 4" xfId="56090" xr:uid="{00000000-0005-0000-0000-00001FDB0000}"/>
    <cellStyle name="Note 9 3 4" xfId="56091" xr:uid="{00000000-0005-0000-0000-000020DB0000}"/>
    <cellStyle name="Note 9 3 4 2" xfId="56092" xr:uid="{00000000-0005-0000-0000-000021DB0000}"/>
    <cellStyle name="Note 9 3 4 2 2" xfId="56093" xr:uid="{00000000-0005-0000-0000-000022DB0000}"/>
    <cellStyle name="Note 9 3 4 3" xfId="56094" xr:uid="{00000000-0005-0000-0000-000023DB0000}"/>
    <cellStyle name="Note 9 3 4 4" xfId="56095" xr:uid="{00000000-0005-0000-0000-000024DB0000}"/>
    <cellStyle name="Note 9 3 5" xfId="56096" xr:uid="{00000000-0005-0000-0000-000025DB0000}"/>
    <cellStyle name="Note 9 3 5 2" xfId="56097" xr:uid="{00000000-0005-0000-0000-000026DB0000}"/>
    <cellStyle name="Note 9 3 6" xfId="56098" xr:uid="{00000000-0005-0000-0000-000027DB0000}"/>
    <cellStyle name="Note 9 3 7" xfId="56099" xr:uid="{00000000-0005-0000-0000-000028DB0000}"/>
    <cellStyle name="Note 9 4" xfId="56100" xr:uid="{00000000-0005-0000-0000-000029DB0000}"/>
    <cellStyle name="Note 9 4 2" xfId="56101" xr:uid="{00000000-0005-0000-0000-00002ADB0000}"/>
    <cellStyle name="Note 9 4 2 2" xfId="56102" xr:uid="{00000000-0005-0000-0000-00002BDB0000}"/>
    <cellStyle name="Note 9 4 2 2 2" xfId="56103" xr:uid="{00000000-0005-0000-0000-00002CDB0000}"/>
    <cellStyle name="Note 9 4 2 3" xfId="56104" xr:uid="{00000000-0005-0000-0000-00002DDB0000}"/>
    <cellStyle name="Note 9 4 2 4" xfId="56105" xr:uid="{00000000-0005-0000-0000-00002EDB0000}"/>
    <cellStyle name="Note 9 4 3" xfId="56106" xr:uid="{00000000-0005-0000-0000-00002FDB0000}"/>
    <cellStyle name="Note 9 4 3 2" xfId="56107" xr:uid="{00000000-0005-0000-0000-000030DB0000}"/>
    <cellStyle name="Note 9 4 3 2 2" xfId="56108" xr:uid="{00000000-0005-0000-0000-000031DB0000}"/>
    <cellStyle name="Note 9 4 3 3" xfId="56109" xr:uid="{00000000-0005-0000-0000-000032DB0000}"/>
    <cellStyle name="Note 9 4 3 4" xfId="56110" xr:uid="{00000000-0005-0000-0000-000033DB0000}"/>
    <cellStyle name="Note 9 4 4" xfId="56111" xr:uid="{00000000-0005-0000-0000-000034DB0000}"/>
    <cellStyle name="Note 9 4 4 2" xfId="56112" xr:uid="{00000000-0005-0000-0000-000035DB0000}"/>
    <cellStyle name="Note 9 4 5" xfId="56113" xr:uid="{00000000-0005-0000-0000-000036DB0000}"/>
    <cellStyle name="Note 9 4 6" xfId="56114" xr:uid="{00000000-0005-0000-0000-000037DB0000}"/>
    <cellStyle name="Note 9 5" xfId="56115" xr:uid="{00000000-0005-0000-0000-000038DB0000}"/>
    <cellStyle name="Note 9 5 2" xfId="56116" xr:uid="{00000000-0005-0000-0000-000039DB0000}"/>
    <cellStyle name="Note 9 5 2 2" xfId="56117" xr:uid="{00000000-0005-0000-0000-00003ADB0000}"/>
    <cellStyle name="Note 9 5 3" xfId="56118" xr:uid="{00000000-0005-0000-0000-00003BDB0000}"/>
    <cellStyle name="Note 9 5 4" xfId="56119" xr:uid="{00000000-0005-0000-0000-00003CDB0000}"/>
    <cellStyle name="Note 9 6" xfId="56120" xr:uid="{00000000-0005-0000-0000-00003DDB0000}"/>
    <cellStyle name="Note 9 6 2" xfId="56121" xr:uid="{00000000-0005-0000-0000-00003EDB0000}"/>
    <cellStyle name="Note 9 6 2 2" xfId="56122" xr:uid="{00000000-0005-0000-0000-00003FDB0000}"/>
    <cellStyle name="Note 9 6 3" xfId="56123" xr:uid="{00000000-0005-0000-0000-000040DB0000}"/>
    <cellStyle name="Note 9 6 4" xfId="56124" xr:uid="{00000000-0005-0000-0000-000041DB0000}"/>
    <cellStyle name="Note 9 7" xfId="56125" xr:uid="{00000000-0005-0000-0000-000042DB0000}"/>
    <cellStyle name="Note 9 7 2" xfId="56126" xr:uid="{00000000-0005-0000-0000-000043DB0000}"/>
    <cellStyle name="Note 9 8" xfId="56127" xr:uid="{00000000-0005-0000-0000-000044DB0000}"/>
    <cellStyle name="Note 9 9" xfId="56128" xr:uid="{00000000-0005-0000-0000-000045DB0000}"/>
    <cellStyle name="NotPercent" xfId="56129" xr:uid="{00000000-0005-0000-0000-000046DB0000}"/>
    <cellStyle name="Number" xfId="56130" xr:uid="{00000000-0005-0000-0000-000047DB0000}"/>
    <cellStyle name="Outlined" xfId="56131" xr:uid="{00000000-0005-0000-0000-000048DB0000}"/>
    <cellStyle name="Outlined 2" xfId="56132" xr:uid="{00000000-0005-0000-0000-000049DB0000}"/>
    <cellStyle name="Outlined 2 2" xfId="56133" xr:uid="{00000000-0005-0000-0000-00004ADB0000}"/>
    <cellStyle name="Outlined 2 3" xfId="56134" xr:uid="{00000000-0005-0000-0000-00004BDB0000}"/>
    <cellStyle name="Outlined 2 4" xfId="56135" xr:uid="{00000000-0005-0000-0000-00004CDB0000}"/>
    <cellStyle name="Outlined 3" xfId="56136" xr:uid="{00000000-0005-0000-0000-00004DDB0000}"/>
    <cellStyle name="Outlined 3 2" xfId="56137" xr:uid="{00000000-0005-0000-0000-00004EDB0000}"/>
    <cellStyle name="Outlined 3 3" xfId="56138" xr:uid="{00000000-0005-0000-0000-00004FDB0000}"/>
    <cellStyle name="Outlined 3 4" xfId="56139" xr:uid="{00000000-0005-0000-0000-000050DB0000}"/>
    <cellStyle name="Outlined 4" xfId="56140" xr:uid="{00000000-0005-0000-0000-000051DB0000}"/>
    <cellStyle name="Outlined 4 2" xfId="56141" xr:uid="{00000000-0005-0000-0000-000052DB0000}"/>
    <cellStyle name="Outlined 4 3" xfId="56142" xr:uid="{00000000-0005-0000-0000-000053DB0000}"/>
    <cellStyle name="Outlined 4 4" xfId="56143" xr:uid="{00000000-0005-0000-0000-000054DB0000}"/>
    <cellStyle name="Outlined 5" xfId="56144" xr:uid="{00000000-0005-0000-0000-000055DB0000}"/>
    <cellStyle name="Outlined 6" xfId="56145" xr:uid="{00000000-0005-0000-0000-000056DB0000}"/>
    <cellStyle name="Outlined_Agua CIP cash" xfId="56146" xr:uid="{00000000-0005-0000-0000-000057DB0000}"/>
    <cellStyle name="Output 2" xfId="56147" xr:uid="{00000000-0005-0000-0000-000058DB0000}"/>
    <cellStyle name="Output 2 2" xfId="56148" xr:uid="{00000000-0005-0000-0000-000059DB0000}"/>
    <cellStyle name="Output 2 3" xfId="56149" xr:uid="{00000000-0005-0000-0000-00005ADB0000}"/>
    <cellStyle name="Output 2 4" xfId="56150" xr:uid="{00000000-0005-0000-0000-00005BDB0000}"/>
    <cellStyle name="Output 3" xfId="56151" xr:uid="{00000000-0005-0000-0000-00005CDB0000}"/>
    <cellStyle name="Output 4" xfId="56152" xr:uid="{00000000-0005-0000-0000-00005DDB0000}"/>
    <cellStyle name="OUTPUT AMOUNTS" xfId="56153" xr:uid="{00000000-0005-0000-0000-00005EDB0000}"/>
    <cellStyle name="OUTPUT COLUMN HEADINGS" xfId="56154" xr:uid="{00000000-0005-0000-0000-00005FDB0000}"/>
    <cellStyle name="OUTPUT LINE ITEMS" xfId="56155" xr:uid="{00000000-0005-0000-0000-000060DB0000}"/>
    <cellStyle name="OUTPUT REPORT HEADING" xfId="56156" xr:uid="{00000000-0005-0000-0000-000061DB0000}"/>
    <cellStyle name="OUTPUT REPORT TITLE" xfId="56157" xr:uid="{00000000-0005-0000-0000-000062DB0000}"/>
    <cellStyle name="Outputs (Locked)" xfId="56158" xr:uid="{00000000-0005-0000-0000-000063DB0000}"/>
    <cellStyle name="p" xfId="56159" xr:uid="{00000000-0005-0000-0000-000064DB0000}"/>
    <cellStyle name="Page Heading Large" xfId="56160" xr:uid="{00000000-0005-0000-0000-000065DB0000}"/>
    <cellStyle name="Page Heading Large 2" xfId="56161" xr:uid="{00000000-0005-0000-0000-000066DB0000}"/>
    <cellStyle name="Page Heading Large 3" xfId="56162" xr:uid="{00000000-0005-0000-0000-000067DB0000}"/>
    <cellStyle name="Page Heading Large_Acct Review Master" xfId="56163" xr:uid="{00000000-0005-0000-0000-000068DB0000}"/>
    <cellStyle name="Page Heading Small" xfId="56164" xr:uid="{00000000-0005-0000-0000-000069DB0000}"/>
    <cellStyle name="Page Heading Small 2" xfId="56165" xr:uid="{00000000-0005-0000-0000-00006ADB0000}"/>
    <cellStyle name="Page Heading Small 3" xfId="56166" xr:uid="{00000000-0005-0000-0000-00006BDB0000}"/>
    <cellStyle name="Page Heading Small_Acct Review Master" xfId="56167" xr:uid="{00000000-0005-0000-0000-00006CDB0000}"/>
    <cellStyle name="Page Title" xfId="56168" xr:uid="{00000000-0005-0000-0000-00006DDB0000}"/>
    <cellStyle name="Page Title 2" xfId="56169" xr:uid="{00000000-0005-0000-0000-00006EDB0000}"/>
    <cellStyle name="Page Title 3" xfId="56170" xr:uid="{00000000-0005-0000-0000-00006FDB0000}"/>
    <cellStyle name="Page Title_Acct Review Master" xfId="56171" xr:uid="{00000000-0005-0000-0000-000070DB0000}"/>
    <cellStyle name="PB Table Heading" xfId="56172" xr:uid="{00000000-0005-0000-0000-000071DB0000}"/>
    <cellStyle name="PB Table Highlight1" xfId="56173" xr:uid="{00000000-0005-0000-0000-000072DB0000}"/>
    <cellStyle name="PB Table Highlight2" xfId="56174" xr:uid="{00000000-0005-0000-0000-000073DB0000}"/>
    <cellStyle name="PB Table Highlight2 2" xfId="56175" xr:uid="{00000000-0005-0000-0000-000074DB0000}"/>
    <cellStyle name="PB Table Highlight2 2 2" xfId="56176" xr:uid="{00000000-0005-0000-0000-000075DB0000}"/>
    <cellStyle name="PB Table Highlight2 2 2 2" xfId="56177" xr:uid="{00000000-0005-0000-0000-000076DB0000}"/>
    <cellStyle name="PB Table Highlight2 2 3" xfId="56178" xr:uid="{00000000-0005-0000-0000-000077DB0000}"/>
    <cellStyle name="PB Table Highlight2 2 3 2" xfId="56179" xr:uid="{00000000-0005-0000-0000-000078DB0000}"/>
    <cellStyle name="PB Table Highlight2 2 4" xfId="56180" xr:uid="{00000000-0005-0000-0000-000079DB0000}"/>
    <cellStyle name="PB Table Highlight2 3" xfId="56181" xr:uid="{00000000-0005-0000-0000-00007ADB0000}"/>
    <cellStyle name="PB Table Highlight2 3 2" xfId="56182" xr:uid="{00000000-0005-0000-0000-00007BDB0000}"/>
    <cellStyle name="PB Table Highlight2 4" xfId="56183" xr:uid="{00000000-0005-0000-0000-00007CDB0000}"/>
    <cellStyle name="PB Table Highlight2 5" xfId="56184" xr:uid="{00000000-0005-0000-0000-00007DDB0000}"/>
    <cellStyle name="PB Table Highlight2 5 2" xfId="56185" xr:uid="{00000000-0005-0000-0000-00007EDB0000}"/>
    <cellStyle name="PB Table Highlight3" xfId="56186" xr:uid="{00000000-0005-0000-0000-00007FDB0000}"/>
    <cellStyle name="PB Table Highlight3 2" xfId="56187" xr:uid="{00000000-0005-0000-0000-000080DB0000}"/>
    <cellStyle name="PB Table Highlight3 2 2" xfId="56188" xr:uid="{00000000-0005-0000-0000-000081DB0000}"/>
    <cellStyle name="PB Table Highlight3 2 2 2" xfId="56189" xr:uid="{00000000-0005-0000-0000-000082DB0000}"/>
    <cellStyle name="PB Table Highlight3 2 3" xfId="56190" xr:uid="{00000000-0005-0000-0000-000083DB0000}"/>
    <cellStyle name="PB Table Highlight3 2 3 2" xfId="56191" xr:uid="{00000000-0005-0000-0000-000084DB0000}"/>
    <cellStyle name="PB Table Highlight3 2 4" xfId="56192" xr:uid="{00000000-0005-0000-0000-000085DB0000}"/>
    <cellStyle name="PB Table Highlight3 3" xfId="56193" xr:uid="{00000000-0005-0000-0000-000086DB0000}"/>
    <cellStyle name="PB Table Highlight3 3 2" xfId="56194" xr:uid="{00000000-0005-0000-0000-000087DB0000}"/>
    <cellStyle name="PB Table Highlight3 4" xfId="56195" xr:uid="{00000000-0005-0000-0000-000088DB0000}"/>
    <cellStyle name="PB Table Highlight3 5" xfId="56196" xr:uid="{00000000-0005-0000-0000-000089DB0000}"/>
    <cellStyle name="PB Table Highlight3 5 2" xfId="56197" xr:uid="{00000000-0005-0000-0000-00008ADB0000}"/>
    <cellStyle name="PB Table Standard Row" xfId="56198" xr:uid="{00000000-0005-0000-0000-00008BDB0000}"/>
    <cellStyle name="PB Table Standard Row 2" xfId="56199" xr:uid="{00000000-0005-0000-0000-00008CDB0000}"/>
    <cellStyle name="PB Table Standard Row 3" xfId="56200" xr:uid="{00000000-0005-0000-0000-00008DDB0000}"/>
    <cellStyle name="PB Table Subtotal Row" xfId="56201" xr:uid="{00000000-0005-0000-0000-00008EDB0000}"/>
    <cellStyle name="PB Table Total Row" xfId="56202" xr:uid="{00000000-0005-0000-0000-00008FDB0000}"/>
    <cellStyle name="per.style" xfId="56203" xr:uid="{00000000-0005-0000-0000-000090DB0000}"/>
    <cellStyle name="Percent" xfId="2" builtinId="5"/>
    <cellStyle name="Percent (0)" xfId="56204" xr:uid="{00000000-0005-0000-0000-000092DB0000}"/>
    <cellStyle name="Percent (0) 2" xfId="56205" xr:uid="{00000000-0005-0000-0000-000093DB0000}"/>
    <cellStyle name="Percent (0) 3" xfId="56206" xr:uid="{00000000-0005-0000-0000-000094DB0000}"/>
    <cellStyle name="Percent (0) 4" xfId="56207" xr:uid="{00000000-0005-0000-0000-000095DB0000}"/>
    <cellStyle name="Percent (0) 5" xfId="56208" xr:uid="{00000000-0005-0000-0000-000096DB0000}"/>
    <cellStyle name="Percent (M)" xfId="56209" xr:uid="{00000000-0005-0000-0000-000097DB0000}"/>
    <cellStyle name="Percent [.00%]" xfId="56210" xr:uid="{00000000-0005-0000-0000-000098DB0000}"/>
    <cellStyle name="Percent [.00%] 2" xfId="56211" xr:uid="{00000000-0005-0000-0000-000099DB0000}"/>
    <cellStyle name="Percent [.00%] 2 2" xfId="56212" xr:uid="{00000000-0005-0000-0000-00009ADB0000}"/>
    <cellStyle name="Percent [.00%] 3" xfId="56213" xr:uid="{00000000-0005-0000-0000-00009BDB0000}"/>
    <cellStyle name="Percent [.00%] 4" xfId="56214" xr:uid="{00000000-0005-0000-0000-00009CDB0000}"/>
    <cellStyle name="Percent [.00%] 4 2" xfId="56215" xr:uid="{00000000-0005-0000-0000-00009DDB0000}"/>
    <cellStyle name="Percent [.00%] 4 3" xfId="56216" xr:uid="{00000000-0005-0000-0000-00009EDB0000}"/>
    <cellStyle name="Percent [0]" xfId="56217" xr:uid="{00000000-0005-0000-0000-00009FDB0000}"/>
    <cellStyle name="Percent [0] 2" xfId="56218" xr:uid="{00000000-0005-0000-0000-0000A0DB0000}"/>
    <cellStyle name="Percent [1]" xfId="56219" xr:uid="{00000000-0005-0000-0000-0000A1DB0000}"/>
    <cellStyle name="Percent [1] 2" xfId="56220" xr:uid="{00000000-0005-0000-0000-0000A2DB0000}"/>
    <cellStyle name="Percent [2]" xfId="56221" xr:uid="{00000000-0005-0000-0000-0000A3DB0000}"/>
    <cellStyle name="Percent [2] 2" xfId="56222" xr:uid="{00000000-0005-0000-0000-0000A4DB0000}"/>
    <cellStyle name="Percent [2] 3" xfId="56223" xr:uid="{00000000-0005-0000-0000-0000A5DB0000}"/>
    <cellStyle name="Percent 1" xfId="56224" xr:uid="{00000000-0005-0000-0000-0000A6DB0000}"/>
    <cellStyle name="Percent 10" xfId="56225" xr:uid="{00000000-0005-0000-0000-0000A7DB0000}"/>
    <cellStyle name="Percent 10 2" xfId="56226" xr:uid="{00000000-0005-0000-0000-0000A8DB0000}"/>
    <cellStyle name="Percent 10 3" xfId="56227" xr:uid="{00000000-0005-0000-0000-0000A9DB0000}"/>
    <cellStyle name="Percent 10 4" xfId="56228" xr:uid="{00000000-0005-0000-0000-0000AADB0000}"/>
    <cellStyle name="Percent 100" xfId="56229" xr:uid="{00000000-0005-0000-0000-0000ABDB0000}"/>
    <cellStyle name="Percent 101" xfId="56230" xr:uid="{00000000-0005-0000-0000-0000ACDB0000}"/>
    <cellStyle name="Percent 102" xfId="56231" xr:uid="{00000000-0005-0000-0000-0000ADDB0000}"/>
    <cellStyle name="Percent 103" xfId="56232" xr:uid="{00000000-0005-0000-0000-0000AEDB0000}"/>
    <cellStyle name="Percent 104" xfId="56233" xr:uid="{00000000-0005-0000-0000-0000AFDB0000}"/>
    <cellStyle name="Percent 105" xfId="56234" xr:uid="{00000000-0005-0000-0000-0000B0DB0000}"/>
    <cellStyle name="Percent 106" xfId="56235" xr:uid="{00000000-0005-0000-0000-0000B1DB0000}"/>
    <cellStyle name="Percent 106 2" xfId="56236" xr:uid="{00000000-0005-0000-0000-0000B2DB0000}"/>
    <cellStyle name="Percent 106 3" xfId="56237" xr:uid="{00000000-0005-0000-0000-0000B3DB0000}"/>
    <cellStyle name="Percent 106 4" xfId="56238" xr:uid="{00000000-0005-0000-0000-0000B4DB0000}"/>
    <cellStyle name="Percent 107" xfId="56239" xr:uid="{00000000-0005-0000-0000-0000B5DB0000}"/>
    <cellStyle name="Percent 107 2" xfId="56240" xr:uid="{00000000-0005-0000-0000-0000B6DB0000}"/>
    <cellStyle name="Percent 107 3" xfId="56241" xr:uid="{00000000-0005-0000-0000-0000B7DB0000}"/>
    <cellStyle name="Percent 107 4" xfId="56242" xr:uid="{00000000-0005-0000-0000-0000B8DB0000}"/>
    <cellStyle name="Percent 108" xfId="56243" xr:uid="{00000000-0005-0000-0000-0000B9DB0000}"/>
    <cellStyle name="Percent 108 2" xfId="56244" xr:uid="{00000000-0005-0000-0000-0000BADB0000}"/>
    <cellStyle name="Percent 108 3" xfId="56245" xr:uid="{00000000-0005-0000-0000-0000BBDB0000}"/>
    <cellStyle name="Percent 108 4" xfId="56246" xr:uid="{00000000-0005-0000-0000-0000BCDB0000}"/>
    <cellStyle name="Percent 109" xfId="56247" xr:uid="{00000000-0005-0000-0000-0000BDDB0000}"/>
    <cellStyle name="Percent 109 2" xfId="56248" xr:uid="{00000000-0005-0000-0000-0000BEDB0000}"/>
    <cellStyle name="Percent 109 3" xfId="56249" xr:uid="{00000000-0005-0000-0000-0000BFDB0000}"/>
    <cellStyle name="Percent 109 4" xfId="56250" xr:uid="{00000000-0005-0000-0000-0000C0DB0000}"/>
    <cellStyle name="Percent 11" xfId="56251" xr:uid="{00000000-0005-0000-0000-0000C1DB0000}"/>
    <cellStyle name="Percent 11 2" xfId="56252" xr:uid="{00000000-0005-0000-0000-0000C2DB0000}"/>
    <cellStyle name="Percent 11 2 2" xfId="56253" xr:uid="{00000000-0005-0000-0000-0000C3DB0000}"/>
    <cellStyle name="Percent 11 3" xfId="56254" xr:uid="{00000000-0005-0000-0000-0000C4DB0000}"/>
    <cellStyle name="Percent 11 4" xfId="56255" xr:uid="{00000000-0005-0000-0000-0000C5DB0000}"/>
    <cellStyle name="Percent 110" xfId="56256" xr:uid="{00000000-0005-0000-0000-0000C6DB0000}"/>
    <cellStyle name="Percent 110 2" xfId="56257" xr:uid="{00000000-0005-0000-0000-0000C7DB0000}"/>
    <cellStyle name="Percent 110 3" xfId="56258" xr:uid="{00000000-0005-0000-0000-0000C8DB0000}"/>
    <cellStyle name="Percent 110 4" xfId="56259" xr:uid="{00000000-0005-0000-0000-0000C9DB0000}"/>
    <cellStyle name="Percent 111" xfId="56260" xr:uid="{00000000-0005-0000-0000-0000CADB0000}"/>
    <cellStyle name="Percent 111 2" xfId="56261" xr:uid="{00000000-0005-0000-0000-0000CBDB0000}"/>
    <cellStyle name="Percent 111 3" xfId="56262" xr:uid="{00000000-0005-0000-0000-0000CCDB0000}"/>
    <cellStyle name="Percent 111 4" xfId="56263" xr:uid="{00000000-0005-0000-0000-0000CDDB0000}"/>
    <cellStyle name="Percent 112" xfId="56264" xr:uid="{00000000-0005-0000-0000-0000CEDB0000}"/>
    <cellStyle name="Percent 112 2" xfId="56265" xr:uid="{00000000-0005-0000-0000-0000CFDB0000}"/>
    <cellStyle name="Percent 112 3" xfId="56266" xr:uid="{00000000-0005-0000-0000-0000D0DB0000}"/>
    <cellStyle name="Percent 113" xfId="56267" xr:uid="{00000000-0005-0000-0000-0000D1DB0000}"/>
    <cellStyle name="Percent 113 2" xfId="56268" xr:uid="{00000000-0005-0000-0000-0000D2DB0000}"/>
    <cellStyle name="Percent 113 3" xfId="56269" xr:uid="{00000000-0005-0000-0000-0000D3DB0000}"/>
    <cellStyle name="Percent 114" xfId="56270" xr:uid="{00000000-0005-0000-0000-0000D4DB0000}"/>
    <cellStyle name="Percent 114 2" xfId="56271" xr:uid="{00000000-0005-0000-0000-0000D5DB0000}"/>
    <cellStyle name="Percent 114 3" xfId="56272" xr:uid="{00000000-0005-0000-0000-0000D6DB0000}"/>
    <cellStyle name="Percent 115" xfId="56273" xr:uid="{00000000-0005-0000-0000-0000D7DB0000}"/>
    <cellStyle name="Percent 115 2" xfId="56274" xr:uid="{00000000-0005-0000-0000-0000D8DB0000}"/>
    <cellStyle name="Percent 115 3" xfId="56275" xr:uid="{00000000-0005-0000-0000-0000D9DB0000}"/>
    <cellStyle name="Percent 116" xfId="56276" xr:uid="{00000000-0005-0000-0000-0000DADB0000}"/>
    <cellStyle name="Percent 116 2" xfId="56277" xr:uid="{00000000-0005-0000-0000-0000DBDB0000}"/>
    <cellStyle name="Percent 116 3" xfId="56278" xr:uid="{00000000-0005-0000-0000-0000DCDB0000}"/>
    <cellStyle name="Percent 117" xfId="56279" xr:uid="{00000000-0005-0000-0000-0000DDDB0000}"/>
    <cellStyle name="Percent 117 2" xfId="56280" xr:uid="{00000000-0005-0000-0000-0000DEDB0000}"/>
    <cellStyle name="Percent 117 3" xfId="56281" xr:uid="{00000000-0005-0000-0000-0000DFDB0000}"/>
    <cellStyle name="Percent 118" xfId="56282" xr:uid="{00000000-0005-0000-0000-0000E0DB0000}"/>
    <cellStyle name="Percent 118 2" xfId="56283" xr:uid="{00000000-0005-0000-0000-0000E1DB0000}"/>
    <cellStyle name="Percent 118 3" xfId="56284" xr:uid="{00000000-0005-0000-0000-0000E2DB0000}"/>
    <cellStyle name="Percent 119" xfId="56285" xr:uid="{00000000-0005-0000-0000-0000E3DB0000}"/>
    <cellStyle name="Percent 119 2" xfId="56286" xr:uid="{00000000-0005-0000-0000-0000E4DB0000}"/>
    <cellStyle name="Percent 119 3" xfId="56287" xr:uid="{00000000-0005-0000-0000-0000E5DB0000}"/>
    <cellStyle name="Percent 12" xfId="56288" xr:uid="{00000000-0005-0000-0000-0000E6DB0000}"/>
    <cellStyle name="Percent 12 2" xfId="56289" xr:uid="{00000000-0005-0000-0000-0000E7DB0000}"/>
    <cellStyle name="Percent 12 3" xfId="56290" xr:uid="{00000000-0005-0000-0000-0000E8DB0000}"/>
    <cellStyle name="Percent 12 4" xfId="56291" xr:uid="{00000000-0005-0000-0000-0000E9DB0000}"/>
    <cellStyle name="Percent 120" xfId="56292" xr:uid="{00000000-0005-0000-0000-0000EADB0000}"/>
    <cellStyle name="Percent 120 2" xfId="56293" xr:uid="{00000000-0005-0000-0000-0000EBDB0000}"/>
    <cellStyle name="Percent 120 3" xfId="56294" xr:uid="{00000000-0005-0000-0000-0000ECDB0000}"/>
    <cellStyle name="Percent 121" xfId="56295" xr:uid="{00000000-0005-0000-0000-0000EDDB0000}"/>
    <cellStyle name="Percent 121 2" xfId="56296" xr:uid="{00000000-0005-0000-0000-0000EEDB0000}"/>
    <cellStyle name="Percent 121 3" xfId="56297" xr:uid="{00000000-0005-0000-0000-0000EFDB0000}"/>
    <cellStyle name="Percent 122" xfId="56298" xr:uid="{00000000-0005-0000-0000-0000F0DB0000}"/>
    <cellStyle name="Percent 122 2" xfId="56299" xr:uid="{00000000-0005-0000-0000-0000F1DB0000}"/>
    <cellStyle name="Percent 122 3" xfId="56300" xr:uid="{00000000-0005-0000-0000-0000F2DB0000}"/>
    <cellStyle name="Percent 123" xfId="56301" xr:uid="{00000000-0005-0000-0000-0000F3DB0000}"/>
    <cellStyle name="Percent 123 2" xfId="56302" xr:uid="{00000000-0005-0000-0000-0000F4DB0000}"/>
    <cellStyle name="Percent 123 3" xfId="56303" xr:uid="{00000000-0005-0000-0000-0000F5DB0000}"/>
    <cellStyle name="Percent 124" xfId="56304" xr:uid="{00000000-0005-0000-0000-0000F6DB0000}"/>
    <cellStyle name="Percent 124 2" xfId="56305" xr:uid="{00000000-0005-0000-0000-0000F7DB0000}"/>
    <cellStyle name="Percent 124 3" xfId="56306" xr:uid="{00000000-0005-0000-0000-0000F8DB0000}"/>
    <cellStyle name="Percent 125" xfId="56307" xr:uid="{00000000-0005-0000-0000-0000F9DB0000}"/>
    <cellStyle name="Percent 125 2" xfId="56308" xr:uid="{00000000-0005-0000-0000-0000FADB0000}"/>
    <cellStyle name="Percent 125 3" xfId="56309" xr:uid="{00000000-0005-0000-0000-0000FBDB0000}"/>
    <cellStyle name="Percent 126" xfId="56310" xr:uid="{00000000-0005-0000-0000-0000FCDB0000}"/>
    <cellStyle name="Percent 126 2" xfId="56311" xr:uid="{00000000-0005-0000-0000-0000FDDB0000}"/>
    <cellStyle name="Percent 126 3" xfId="56312" xr:uid="{00000000-0005-0000-0000-0000FEDB0000}"/>
    <cellStyle name="Percent 127" xfId="56313" xr:uid="{00000000-0005-0000-0000-0000FFDB0000}"/>
    <cellStyle name="Percent 127 2" xfId="56314" xr:uid="{00000000-0005-0000-0000-000000DC0000}"/>
    <cellStyle name="Percent 127 3" xfId="56315" xr:uid="{00000000-0005-0000-0000-000001DC0000}"/>
    <cellStyle name="Percent 128" xfId="56316" xr:uid="{00000000-0005-0000-0000-000002DC0000}"/>
    <cellStyle name="Percent 128 2" xfId="56317" xr:uid="{00000000-0005-0000-0000-000003DC0000}"/>
    <cellStyle name="Percent 128 3" xfId="56318" xr:uid="{00000000-0005-0000-0000-000004DC0000}"/>
    <cellStyle name="Percent 129" xfId="56319" xr:uid="{00000000-0005-0000-0000-000005DC0000}"/>
    <cellStyle name="Percent 129 2" xfId="56320" xr:uid="{00000000-0005-0000-0000-000006DC0000}"/>
    <cellStyle name="Percent 129 3" xfId="56321" xr:uid="{00000000-0005-0000-0000-000007DC0000}"/>
    <cellStyle name="Percent 13" xfId="56322" xr:uid="{00000000-0005-0000-0000-000008DC0000}"/>
    <cellStyle name="Percent 13 2" xfId="56323" xr:uid="{00000000-0005-0000-0000-000009DC0000}"/>
    <cellStyle name="Percent 13 2 2" xfId="56324" xr:uid="{00000000-0005-0000-0000-00000ADC0000}"/>
    <cellStyle name="Percent 13 3" xfId="56325" xr:uid="{00000000-0005-0000-0000-00000BDC0000}"/>
    <cellStyle name="Percent 13 4" xfId="56326" xr:uid="{00000000-0005-0000-0000-00000CDC0000}"/>
    <cellStyle name="Percent 130" xfId="56327" xr:uid="{00000000-0005-0000-0000-00000DDC0000}"/>
    <cellStyle name="Percent 130 2" xfId="56328" xr:uid="{00000000-0005-0000-0000-00000EDC0000}"/>
    <cellStyle name="Percent 130 3" xfId="56329" xr:uid="{00000000-0005-0000-0000-00000FDC0000}"/>
    <cellStyle name="Percent 131" xfId="56330" xr:uid="{00000000-0005-0000-0000-000010DC0000}"/>
    <cellStyle name="Percent 132" xfId="56331" xr:uid="{00000000-0005-0000-0000-000011DC0000}"/>
    <cellStyle name="Percent 133" xfId="56332" xr:uid="{00000000-0005-0000-0000-000012DC0000}"/>
    <cellStyle name="Percent 134" xfId="56333" xr:uid="{00000000-0005-0000-0000-000013DC0000}"/>
    <cellStyle name="Percent 14" xfId="56334" xr:uid="{00000000-0005-0000-0000-000014DC0000}"/>
    <cellStyle name="Percent 14 2" xfId="56335" xr:uid="{00000000-0005-0000-0000-000015DC0000}"/>
    <cellStyle name="Percent 15" xfId="56336" xr:uid="{00000000-0005-0000-0000-000016DC0000}"/>
    <cellStyle name="Percent 15 2" xfId="56337" xr:uid="{00000000-0005-0000-0000-000017DC0000}"/>
    <cellStyle name="Percent 16" xfId="56338" xr:uid="{00000000-0005-0000-0000-000018DC0000}"/>
    <cellStyle name="Percent 16 2" xfId="56339" xr:uid="{00000000-0005-0000-0000-000019DC0000}"/>
    <cellStyle name="Percent 17" xfId="56340" xr:uid="{00000000-0005-0000-0000-00001ADC0000}"/>
    <cellStyle name="Percent 17 2" xfId="56341" xr:uid="{00000000-0005-0000-0000-00001BDC0000}"/>
    <cellStyle name="Percent 18" xfId="56342" xr:uid="{00000000-0005-0000-0000-00001CDC0000}"/>
    <cellStyle name="Percent 18 2" xfId="56343" xr:uid="{00000000-0005-0000-0000-00001DDC0000}"/>
    <cellStyle name="Percent 19" xfId="56344" xr:uid="{00000000-0005-0000-0000-00001EDC0000}"/>
    <cellStyle name="Percent 19 2" xfId="56345" xr:uid="{00000000-0005-0000-0000-00001FDC0000}"/>
    <cellStyle name="Percent 2" xfId="8" xr:uid="{00000000-0005-0000-0000-000020DC0000}"/>
    <cellStyle name="Percent 2 10" xfId="56346" xr:uid="{00000000-0005-0000-0000-000021DC0000}"/>
    <cellStyle name="Percent 2 10 2" xfId="56347" xr:uid="{00000000-0005-0000-0000-000022DC0000}"/>
    <cellStyle name="Percent 2 10 3" xfId="56348" xr:uid="{00000000-0005-0000-0000-000023DC0000}"/>
    <cellStyle name="Percent 2 10 4" xfId="56349" xr:uid="{00000000-0005-0000-0000-000024DC0000}"/>
    <cellStyle name="Percent 2 10 5" xfId="56350" xr:uid="{00000000-0005-0000-0000-000025DC0000}"/>
    <cellStyle name="Percent 2 11" xfId="56351" xr:uid="{00000000-0005-0000-0000-000026DC0000}"/>
    <cellStyle name="Percent 2 11 2" xfId="56352" xr:uid="{00000000-0005-0000-0000-000027DC0000}"/>
    <cellStyle name="Percent 2 11 3" xfId="56353" xr:uid="{00000000-0005-0000-0000-000028DC0000}"/>
    <cellStyle name="Percent 2 11 4" xfId="56354" xr:uid="{00000000-0005-0000-0000-000029DC0000}"/>
    <cellStyle name="Percent 2 11 5" xfId="56355" xr:uid="{00000000-0005-0000-0000-00002ADC0000}"/>
    <cellStyle name="Percent 2 12" xfId="56356" xr:uid="{00000000-0005-0000-0000-00002BDC0000}"/>
    <cellStyle name="Percent 2 12 2" xfId="56357" xr:uid="{00000000-0005-0000-0000-00002CDC0000}"/>
    <cellStyle name="Percent 2 12 3" xfId="56358" xr:uid="{00000000-0005-0000-0000-00002DDC0000}"/>
    <cellStyle name="Percent 2 12 4" xfId="56359" xr:uid="{00000000-0005-0000-0000-00002EDC0000}"/>
    <cellStyle name="Percent 2 12 5" xfId="56360" xr:uid="{00000000-0005-0000-0000-00002FDC0000}"/>
    <cellStyle name="Percent 2 13" xfId="56361" xr:uid="{00000000-0005-0000-0000-000030DC0000}"/>
    <cellStyle name="Percent 2 13 2" xfId="56362" xr:uid="{00000000-0005-0000-0000-000031DC0000}"/>
    <cellStyle name="Percent 2 13 3" xfId="56363" xr:uid="{00000000-0005-0000-0000-000032DC0000}"/>
    <cellStyle name="Percent 2 13 4" xfId="56364" xr:uid="{00000000-0005-0000-0000-000033DC0000}"/>
    <cellStyle name="Percent 2 13 5" xfId="56365" xr:uid="{00000000-0005-0000-0000-000034DC0000}"/>
    <cellStyle name="Percent 2 14" xfId="56366" xr:uid="{00000000-0005-0000-0000-000035DC0000}"/>
    <cellStyle name="Percent 2 14 2" xfId="56367" xr:uid="{00000000-0005-0000-0000-000036DC0000}"/>
    <cellStyle name="Percent 2 14 3" xfId="56368" xr:uid="{00000000-0005-0000-0000-000037DC0000}"/>
    <cellStyle name="Percent 2 14 4" xfId="56369" xr:uid="{00000000-0005-0000-0000-000038DC0000}"/>
    <cellStyle name="Percent 2 14 5" xfId="56370" xr:uid="{00000000-0005-0000-0000-000039DC0000}"/>
    <cellStyle name="Percent 2 15" xfId="56371" xr:uid="{00000000-0005-0000-0000-00003ADC0000}"/>
    <cellStyle name="Percent 2 15 2" xfId="56372" xr:uid="{00000000-0005-0000-0000-00003BDC0000}"/>
    <cellStyle name="Percent 2 15 3" xfId="56373" xr:uid="{00000000-0005-0000-0000-00003CDC0000}"/>
    <cellStyle name="Percent 2 15 4" xfId="56374" xr:uid="{00000000-0005-0000-0000-00003DDC0000}"/>
    <cellStyle name="Percent 2 15 5" xfId="56375" xr:uid="{00000000-0005-0000-0000-00003EDC0000}"/>
    <cellStyle name="Percent 2 16" xfId="56376" xr:uid="{00000000-0005-0000-0000-00003FDC0000}"/>
    <cellStyle name="Percent 2 17" xfId="56377" xr:uid="{00000000-0005-0000-0000-000040DC0000}"/>
    <cellStyle name="Percent 2 18" xfId="56378" xr:uid="{00000000-0005-0000-0000-000041DC0000}"/>
    <cellStyle name="Percent 2 19" xfId="56379" xr:uid="{00000000-0005-0000-0000-000042DC0000}"/>
    <cellStyle name="Percent 2 2" xfId="56380" xr:uid="{00000000-0005-0000-0000-000043DC0000}"/>
    <cellStyle name="Percent 2 2 10" xfId="56381" xr:uid="{00000000-0005-0000-0000-000044DC0000}"/>
    <cellStyle name="Percent 2 2 2" xfId="56382" xr:uid="{00000000-0005-0000-0000-000045DC0000}"/>
    <cellStyle name="Percent 2 2 2 2" xfId="56383" xr:uid="{00000000-0005-0000-0000-000046DC0000}"/>
    <cellStyle name="Percent 2 2 2 2 2" xfId="56384" xr:uid="{00000000-0005-0000-0000-000047DC0000}"/>
    <cellStyle name="Percent 2 2 2 2 2 2" xfId="56385" xr:uid="{00000000-0005-0000-0000-000048DC0000}"/>
    <cellStyle name="Percent 2 2 2 2 2 3" xfId="56386" xr:uid="{00000000-0005-0000-0000-000049DC0000}"/>
    <cellStyle name="Percent 2 2 2 2 2 4" xfId="56387" xr:uid="{00000000-0005-0000-0000-00004ADC0000}"/>
    <cellStyle name="Percent 2 2 2 2 2 5" xfId="56388" xr:uid="{00000000-0005-0000-0000-00004BDC0000}"/>
    <cellStyle name="Percent 2 2 2 2 3" xfId="56389" xr:uid="{00000000-0005-0000-0000-00004CDC0000}"/>
    <cellStyle name="Percent 2 2 2 2 4" xfId="56390" xr:uid="{00000000-0005-0000-0000-00004DDC0000}"/>
    <cellStyle name="Percent 2 2 2 2 5" xfId="56391" xr:uid="{00000000-0005-0000-0000-00004EDC0000}"/>
    <cellStyle name="Percent 2 2 2 2 6" xfId="56392" xr:uid="{00000000-0005-0000-0000-00004FDC0000}"/>
    <cellStyle name="Percent 2 2 2 3" xfId="56393" xr:uid="{00000000-0005-0000-0000-000050DC0000}"/>
    <cellStyle name="Percent 2 2 2 3 2" xfId="56394" xr:uid="{00000000-0005-0000-0000-000051DC0000}"/>
    <cellStyle name="Percent 2 2 2 3 2 2" xfId="56395" xr:uid="{00000000-0005-0000-0000-000052DC0000}"/>
    <cellStyle name="Percent 2 2 2 3 2 3" xfId="56396" xr:uid="{00000000-0005-0000-0000-000053DC0000}"/>
    <cellStyle name="Percent 2 2 2 3 2 4" xfId="56397" xr:uid="{00000000-0005-0000-0000-000054DC0000}"/>
    <cellStyle name="Percent 2 2 2 3 2 5" xfId="56398" xr:uid="{00000000-0005-0000-0000-000055DC0000}"/>
    <cellStyle name="Percent 2 2 2 3 3" xfId="56399" xr:uid="{00000000-0005-0000-0000-000056DC0000}"/>
    <cellStyle name="Percent 2 2 2 3 4" xfId="56400" xr:uid="{00000000-0005-0000-0000-000057DC0000}"/>
    <cellStyle name="Percent 2 2 2 3 5" xfId="56401" xr:uid="{00000000-0005-0000-0000-000058DC0000}"/>
    <cellStyle name="Percent 2 2 2 3 6" xfId="56402" xr:uid="{00000000-0005-0000-0000-000059DC0000}"/>
    <cellStyle name="Percent 2 2 2 4" xfId="56403" xr:uid="{00000000-0005-0000-0000-00005ADC0000}"/>
    <cellStyle name="Percent 2 2 2 4 2" xfId="56404" xr:uid="{00000000-0005-0000-0000-00005BDC0000}"/>
    <cellStyle name="Percent 2 2 2 4 3" xfId="56405" xr:uid="{00000000-0005-0000-0000-00005CDC0000}"/>
    <cellStyle name="Percent 2 2 2 4 4" xfId="56406" xr:uid="{00000000-0005-0000-0000-00005DDC0000}"/>
    <cellStyle name="Percent 2 2 2 4 5" xfId="56407" xr:uid="{00000000-0005-0000-0000-00005EDC0000}"/>
    <cellStyle name="Percent 2 2 2 5" xfId="56408" xr:uid="{00000000-0005-0000-0000-00005FDC0000}"/>
    <cellStyle name="Percent 2 2 2 6" xfId="56409" xr:uid="{00000000-0005-0000-0000-000060DC0000}"/>
    <cellStyle name="Percent 2 2 2 7" xfId="56410" xr:uid="{00000000-0005-0000-0000-000061DC0000}"/>
    <cellStyle name="Percent 2 2 2 8" xfId="56411" xr:uid="{00000000-0005-0000-0000-000062DC0000}"/>
    <cellStyle name="Percent 2 2 3" xfId="56412" xr:uid="{00000000-0005-0000-0000-000063DC0000}"/>
    <cellStyle name="Percent 2 2 3 2" xfId="56413" xr:uid="{00000000-0005-0000-0000-000064DC0000}"/>
    <cellStyle name="Percent 2 2 3 2 2" xfId="56414" xr:uid="{00000000-0005-0000-0000-000065DC0000}"/>
    <cellStyle name="Percent 2 2 3 2 3" xfId="56415" xr:uid="{00000000-0005-0000-0000-000066DC0000}"/>
    <cellStyle name="Percent 2 2 3 2 4" xfId="56416" xr:uid="{00000000-0005-0000-0000-000067DC0000}"/>
    <cellStyle name="Percent 2 2 3 2 5" xfId="56417" xr:uid="{00000000-0005-0000-0000-000068DC0000}"/>
    <cellStyle name="Percent 2 2 3 3" xfId="56418" xr:uid="{00000000-0005-0000-0000-000069DC0000}"/>
    <cellStyle name="Percent 2 2 3 4" xfId="56419" xr:uid="{00000000-0005-0000-0000-00006ADC0000}"/>
    <cellStyle name="Percent 2 2 3 5" xfId="56420" xr:uid="{00000000-0005-0000-0000-00006BDC0000}"/>
    <cellStyle name="Percent 2 2 3 6" xfId="56421" xr:uid="{00000000-0005-0000-0000-00006CDC0000}"/>
    <cellStyle name="Percent 2 2 3 7" xfId="56422" xr:uid="{00000000-0005-0000-0000-00006DDC0000}"/>
    <cellStyle name="Percent 2 2 3 8" xfId="56423" xr:uid="{00000000-0005-0000-0000-00006EDC0000}"/>
    <cellStyle name="Percent 2 2 4" xfId="56424" xr:uid="{00000000-0005-0000-0000-00006FDC0000}"/>
    <cellStyle name="Percent 2 2 4 2" xfId="56425" xr:uid="{00000000-0005-0000-0000-000070DC0000}"/>
    <cellStyle name="Percent 2 2 4 2 2" xfId="56426" xr:uid="{00000000-0005-0000-0000-000071DC0000}"/>
    <cellStyle name="Percent 2 2 4 2 3" xfId="56427" xr:uid="{00000000-0005-0000-0000-000072DC0000}"/>
    <cellStyle name="Percent 2 2 4 2 4" xfId="56428" xr:uid="{00000000-0005-0000-0000-000073DC0000}"/>
    <cellStyle name="Percent 2 2 4 2 5" xfId="56429" xr:uid="{00000000-0005-0000-0000-000074DC0000}"/>
    <cellStyle name="Percent 2 2 4 3" xfId="56430" xr:uid="{00000000-0005-0000-0000-000075DC0000}"/>
    <cellStyle name="Percent 2 2 4 4" xfId="56431" xr:uid="{00000000-0005-0000-0000-000076DC0000}"/>
    <cellStyle name="Percent 2 2 4 5" xfId="56432" xr:uid="{00000000-0005-0000-0000-000077DC0000}"/>
    <cellStyle name="Percent 2 2 4 6" xfId="56433" xr:uid="{00000000-0005-0000-0000-000078DC0000}"/>
    <cellStyle name="Percent 2 2 5" xfId="56434" xr:uid="{00000000-0005-0000-0000-000079DC0000}"/>
    <cellStyle name="Percent 2 2 5 2" xfId="56435" xr:uid="{00000000-0005-0000-0000-00007ADC0000}"/>
    <cellStyle name="Percent 2 2 5 3" xfId="56436" xr:uid="{00000000-0005-0000-0000-00007BDC0000}"/>
    <cellStyle name="Percent 2 2 5 4" xfId="56437" xr:uid="{00000000-0005-0000-0000-00007CDC0000}"/>
    <cellStyle name="Percent 2 2 5 5" xfId="56438" xr:uid="{00000000-0005-0000-0000-00007DDC0000}"/>
    <cellStyle name="Percent 2 2 6" xfId="56439" xr:uid="{00000000-0005-0000-0000-00007EDC0000}"/>
    <cellStyle name="Percent 2 2 7" xfId="56440" xr:uid="{00000000-0005-0000-0000-00007FDC0000}"/>
    <cellStyle name="Percent 2 2 8" xfId="56441" xr:uid="{00000000-0005-0000-0000-000080DC0000}"/>
    <cellStyle name="Percent 2 2 9" xfId="56442" xr:uid="{00000000-0005-0000-0000-000081DC0000}"/>
    <cellStyle name="Percent 2 20" xfId="56443" xr:uid="{00000000-0005-0000-0000-000082DC0000}"/>
    <cellStyle name="Percent 2 3" xfId="56444" xr:uid="{00000000-0005-0000-0000-000083DC0000}"/>
    <cellStyle name="Percent 2 3 2" xfId="56445" xr:uid="{00000000-0005-0000-0000-000084DC0000}"/>
    <cellStyle name="Percent 2 3 2 2" xfId="56446" xr:uid="{00000000-0005-0000-0000-000085DC0000}"/>
    <cellStyle name="Percent 2 3 2 2 2" xfId="56447" xr:uid="{00000000-0005-0000-0000-000086DC0000}"/>
    <cellStyle name="Percent 2 3 2 2 3" xfId="56448" xr:uid="{00000000-0005-0000-0000-000087DC0000}"/>
    <cellStyle name="Percent 2 3 2 2 4" xfId="56449" xr:uid="{00000000-0005-0000-0000-000088DC0000}"/>
    <cellStyle name="Percent 2 3 2 2 5" xfId="56450" xr:uid="{00000000-0005-0000-0000-000089DC0000}"/>
    <cellStyle name="Percent 2 3 2 3" xfId="56451" xr:uid="{00000000-0005-0000-0000-00008ADC0000}"/>
    <cellStyle name="Percent 2 3 2 4" xfId="56452" xr:uid="{00000000-0005-0000-0000-00008BDC0000}"/>
    <cellStyle name="Percent 2 3 2 5" xfId="56453" xr:uid="{00000000-0005-0000-0000-00008CDC0000}"/>
    <cellStyle name="Percent 2 3 2 6" xfId="56454" xr:uid="{00000000-0005-0000-0000-00008DDC0000}"/>
    <cellStyle name="Percent 2 3 3" xfId="56455" xr:uid="{00000000-0005-0000-0000-00008EDC0000}"/>
    <cellStyle name="Percent 2 3 3 2" xfId="56456" xr:uid="{00000000-0005-0000-0000-00008FDC0000}"/>
    <cellStyle name="Percent 2 3 3 2 2" xfId="56457" xr:uid="{00000000-0005-0000-0000-000090DC0000}"/>
    <cellStyle name="Percent 2 3 3 2 3" xfId="56458" xr:uid="{00000000-0005-0000-0000-000091DC0000}"/>
    <cellStyle name="Percent 2 3 3 2 4" xfId="56459" xr:uid="{00000000-0005-0000-0000-000092DC0000}"/>
    <cellStyle name="Percent 2 3 3 2 5" xfId="56460" xr:uid="{00000000-0005-0000-0000-000093DC0000}"/>
    <cellStyle name="Percent 2 3 3 3" xfId="56461" xr:uid="{00000000-0005-0000-0000-000094DC0000}"/>
    <cellStyle name="Percent 2 3 3 4" xfId="56462" xr:uid="{00000000-0005-0000-0000-000095DC0000}"/>
    <cellStyle name="Percent 2 3 3 5" xfId="56463" xr:uid="{00000000-0005-0000-0000-000096DC0000}"/>
    <cellStyle name="Percent 2 3 3 6" xfId="56464" xr:uid="{00000000-0005-0000-0000-000097DC0000}"/>
    <cellStyle name="Percent 2 3 4" xfId="56465" xr:uid="{00000000-0005-0000-0000-000098DC0000}"/>
    <cellStyle name="Percent 2 3 4 2" xfId="56466" xr:uid="{00000000-0005-0000-0000-000099DC0000}"/>
    <cellStyle name="Percent 2 3 4 3" xfId="56467" xr:uid="{00000000-0005-0000-0000-00009ADC0000}"/>
    <cellStyle name="Percent 2 3 4 4" xfId="56468" xr:uid="{00000000-0005-0000-0000-00009BDC0000}"/>
    <cellStyle name="Percent 2 3 4 5" xfId="56469" xr:uid="{00000000-0005-0000-0000-00009CDC0000}"/>
    <cellStyle name="Percent 2 3 5" xfId="56470" xr:uid="{00000000-0005-0000-0000-00009DDC0000}"/>
    <cellStyle name="Percent 2 3 6" xfId="56471" xr:uid="{00000000-0005-0000-0000-00009EDC0000}"/>
    <cellStyle name="Percent 2 3 7" xfId="56472" xr:uid="{00000000-0005-0000-0000-00009FDC0000}"/>
    <cellStyle name="Percent 2 3 8" xfId="56473" xr:uid="{00000000-0005-0000-0000-0000A0DC0000}"/>
    <cellStyle name="Percent 2 3 9" xfId="56474" xr:uid="{00000000-0005-0000-0000-0000A1DC0000}"/>
    <cellStyle name="Percent 2 4" xfId="56475" xr:uid="{00000000-0005-0000-0000-0000A2DC0000}"/>
    <cellStyle name="Percent 2 4 2" xfId="56476" xr:uid="{00000000-0005-0000-0000-0000A3DC0000}"/>
    <cellStyle name="Percent 2 4 2 2" xfId="56477" xr:uid="{00000000-0005-0000-0000-0000A4DC0000}"/>
    <cellStyle name="Percent 2 4 2 2 2" xfId="56478" xr:uid="{00000000-0005-0000-0000-0000A5DC0000}"/>
    <cellStyle name="Percent 2 4 2 2 3" xfId="56479" xr:uid="{00000000-0005-0000-0000-0000A6DC0000}"/>
    <cellStyle name="Percent 2 4 2 2 4" xfId="56480" xr:uid="{00000000-0005-0000-0000-0000A7DC0000}"/>
    <cellStyle name="Percent 2 4 2 2 5" xfId="56481" xr:uid="{00000000-0005-0000-0000-0000A8DC0000}"/>
    <cellStyle name="Percent 2 4 2 3" xfId="56482" xr:uid="{00000000-0005-0000-0000-0000A9DC0000}"/>
    <cellStyle name="Percent 2 4 2 4" xfId="56483" xr:uid="{00000000-0005-0000-0000-0000AADC0000}"/>
    <cellStyle name="Percent 2 4 2 5" xfId="56484" xr:uid="{00000000-0005-0000-0000-0000ABDC0000}"/>
    <cellStyle name="Percent 2 4 2 6" xfId="56485" xr:uid="{00000000-0005-0000-0000-0000ACDC0000}"/>
    <cellStyle name="Percent 2 4 3" xfId="56486" xr:uid="{00000000-0005-0000-0000-0000ADDC0000}"/>
    <cellStyle name="Percent 2 4 3 2" xfId="56487" xr:uid="{00000000-0005-0000-0000-0000AEDC0000}"/>
    <cellStyle name="Percent 2 4 3 2 2" xfId="56488" xr:uid="{00000000-0005-0000-0000-0000AFDC0000}"/>
    <cellStyle name="Percent 2 4 3 2 3" xfId="56489" xr:uid="{00000000-0005-0000-0000-0000B0DC0000}"/>
    <cellStyle name="Percent 2 4 3 2 4" xfId="56490" xr:uid="{00000000-0005-0000-0000-0000B1DC0000}"/>
    <cellStyle name="Percent 2 4 3 2 5" xfId="56491" xr:uid="{00000000-0005-0000-0000-0000B2DC0000}"/>
    <cellStyle name="Percent 2 4 3 3" xfId="56492" xr:uid="{00000000-0005-0000-0000-0000B3DC0000}"/>
    <cellStyle name="Percent 2 4 3 4" xfId="56493" xr:uid="{00000000-0005-0000-0000-0000B4DC0000}"/>
    <cellStyle name="Percent 2 4 3 5" xfId="56494" xr:uid="{00000000-0005-0000-0000-0000B5DC0000}"/>
    <cellStyle name="Percent 2 4 3 6" xfId="56495" xr:uid="{00000000-0005-0000-0000-0000B6DC0000}"/>
    <cellStyle name="Percent 2 4 4" xfId="56496" xr:uid="{00000000-0005-0000-0000-0000B7DC0000}"/>
    <cellStyle name="Percent 2 4 4 2" xfId="56497" xr:uid="{00000000-0005-0000-0000-0000B8DC0000}"/>
    <cellStyle name="Percent 2 4 4 3" xfId="56498" xr:uid="{00000000-0005-0000-0000-0000B9DC0000}"/>
    <cellStyle name="Percent 2 4 4 4" xfId="56499" xr:uid="{00000000-0005-0000-0000-0000BADC0000}"/>
    <cellStyle name="Percent 2 4 4 5" xfId="56500" xr:uid="{00000000-0005-0000-0000-0000BBDC0000}"/>
    <cellStyle name="Percent 2 4 5" xfId="56501" xr:uid="{00000000-0005-0000-0000-0000BCDC0000}"/>
    <cellStyle name="Percent 2 4 6" xfId="56502" xr:uid="{00000000-0005-0000-0000-0000BDDC0000}"/>
    <cellStyle name="Percent 2 4 7" xfId="56503" xr:uid="{00000000-0005-0000-0000-0000BEDC0000}"/>
    <cellStyle name="Percent 2 4 8" xfId="56504" xr:uid="{00000000-0005-0000-0000-0000BFDC0000}"/>
    <cellStyle name="Percent 2 4 9" xfId="56505" xr:uid="{00000000-0005-0000-0000-0000C0DC0000}"/>
    <cellStyle name="Percent 2 5" xfId="56506" xr:uid="{00000000-0005-0000-0000-0000C1DC0000}"/>
    <cellStyle name="Percent 2 5 2" xfId="56507" xr:uid="{00000000-0005-0000-0000-0000C2DC0000}"/>
    <cellStyle name="Percent 2 5 2 2" xfId="56508" xr:uid="{00000000-0005-0000-0000-0000C3DC0000}"/>
    <cellStyle name="Percent 2 5 2 2 2" xfId="56509" xr:uid="{00000000-0005-0000-0000-0000C4DC0000}"/>
    <cellStyle name="Percent 2 5 2 2 3" xfId="56510" xr:uid="{00000000-0005-0000-0000-0000C5DC0000}"/>
    <cellStyle name="Percent 2 5 2 2 4" xfId="56511" xr:uid="{00000000-0005-0000-0000-0000C6DC0000}"/>
    <cellStyle name="Percent 2 5 2 2 5" xfId="56512" xr:uid="{00000000-0005-0000-0000-0000C7DC0000}"/>
    <cellStyle name="Percent 2 5 2 3" xfId="56513" xr:uid="{00000000-0005-0000-0000-0000C8DC0000}"/>
    <cellStyle name="Percent 2 5 2 4" xfId="56514" xr:uid="{00000000-0005-0000-0000-0000C9DC0000}"/>
    <cellStyle name="Percent 2 5 2 5" xfId="56515" xr:uid="{00000000-0005-0000-0000-0000CADC0000}"/>
    <cellStyle name="Percent 2 5 2 6" xfId="56516" xr:uid="{00000000-0005-0000-0000-0000CBDC0000}"/>
    <cellStyle name="Percent 2 5 3" xfId="56517" xr:uid="{00000000-0005-0000-0000-0000CCDC0000}"/>
    <cellStyle name="Percent 2 5 3 2" xfId="56518" xr:uid="{00000000-0005-0000-0000-0000CDDC0000}"/>
    <cellStyle name="Percent 2 5 3 2 2" xfId="56519" xr:uid="{00000000-0005-0000-0000-0000CEDC0000}"/>
    <cellStyle name="Percent 2 5 3 2 3" xfId="56520" xr:uid="{00000000-0005-0000-0000-0000CFDC0000}"/>
    <cellStyle name="Percent 2 5 3 2 4" xfId="56521" xr:uid="{00000000-0005-0000-0000-0000D0DC0000}"/>
    <cellStyle name="Percent 2 5 3 2 5" xfId="56522" xr:uid="{00000000-0005-0000-0000-0000D1DC0000}"/>
    <cellStyle name="Percent 2 5 3 3" xfId="56523" xr:uid="{00000000-0005-0000-0000-0000D2DC0000}"/>
    <cellStyle name="Percent 2 5 3 4" xfId="56524" xr:uid="{00000000-0005-0000-0000-0000D3DC0000}"/>
    <cellStyle name="Percent 2 5 3 5" xfId="56525" xr:uid="{00000000-0005-0000-0000-0000D4DC0000}"/>
    <cellStyle name="Percent 2 5 3 6" xfId="56526" xr:uid="{00000000-0005-0000-0000-0000D5DC0000}"/>
    <cellStyle name="Percent 2 5 4" xfId="56527" xr:uid="{00000000-0005-0000-0000-0000D6DC0000}"/>
    <cellStyle name="Percent 2 5 4 2" xfId="56528" xr:uid="{00000000-0005-0000-0000-0000D7DC0000}"/>
    <cellStyle name="Percent 2 5 4 3" xfId="56529" xr:uid="{00000000-0005-0000-0000-0000D8DC0000}"/>
    <cellStyle name="Percent 2 5 4 4" xfId="56530" xr:uid="{00000000-0005-0000-0000-0000D9DC0000}"/>
    <cellStyle name="Percent 2 5 4 5" xfId="56531" xr:uid="{00000000-0005-0000-0000-0000DADC0000}"/>
    <cellStyle name="Percent 2 5 5" xfId="56532" xr:uid="{00000000-0005-0000-0000-0000DBDC0000}"/>
    <cellStyle name="Percent 2 5 6" xfId="56533" xr:uid="{00000000-0005-0000-0000-0000DCDC0000}"/>
    <cellStyle name="Percent 2 5 7" xfId="56534" xr:uid="{00000000-0005-0000-0000-0000DDDC0000}"/>
    <cellStyle name="Percent 2 5 8" xfId="56535" xr:uid="{00000000-0005-0000-0000-0000DEDC0000}"/>
    <cellStyle name="Percent 2 5 9" xfId="56536" xr:uid="{00000000-0005-0000-0000-0000DFDC0000}"/>
    <cellStyle name="Percent 2 6" xfId="56537" xr:uid="{00000000-0005-0000-0000-0000E0DC0000}"/>
    <cellStyle name="Percent 2 6 2" xfId="56538" xr:uid="{00000000-0005-0000-0000-0000E1DC0000}"/>
    <cellStyle name="Percent 2 6 2 2" xfId="56539" xr:uid="{00000000-0005-0000-0000-0000E2DC0000}"/>
    <cellStyle name="Percent 2 6 2 3" xfId="56540" xr:uid="{00000000-0005-0000-0000-0000E3DC0000}"/>
    <cellStyle name="Percent 2 6 2 4" xfId="56541" xr:uid="{00000000-0005-0000-0000-0000E4DC0000}"/>
    <cellStyle name="Percent 2 6 2 5" xfId="56542" xr:uid="{00000000-0005-0000-0000-0000E5DC0000}"/>
    <cellStyle name="Percent 2 6 3" xfId="56543" xr:uid="{00000000-0005-0000-0000-0000E6DC0000}"/>
    <cellStyle name="Percent 2 6 4" xfId="56544" xr:uid="{00000000-0005-0000-0000-0000E7DC0000}"/>
    <cellStyle name="Percent 2 6 5" xfId="56545" xr:uid="{00000000-0005-0000-0000-0000E8DC0000}"/>
    <cellStyle name="Percent 2 6 6" xfId="56546" xr:uid="{00000000-0005-0000-0000-0000E9DC0000}"/>
    <cellStyle name="Percent 2 6 7" xfId="56547" xr:uid="{00000000-0005-0000-0000-0000EADC0000}"/>
    <cellStyle name="Percent 2 7" xfId="56548" xr:uid="{00000000-0005-0000-0000-0000EBDC0000}"/>
    <cellStyle name="Percent 2 7 2" xfId="56549" xr:uid="{00000000-0005-0000-0000-0000ECDC0000}"/>
    <cellStyle name="Percent 2 7 2 2" xfId="56550" xr:uid="{00000000-0005-0000-0000-0000EDDC0000}"/>
    <cellStyle name="Percent 2 7 2 3" xfId="56551" xr:uid="{00000000-0005-0000-0000-0000EEDC0000}"/>
    <cellStyle name="Percent 2 7 2 4" xfId="56552" xr:uid="{00000000-0005-0000-0000-0000EFDC0000}"/>
    <cellStyle name="Percent 2 7 2 5" xfId="56553" xr:uid="{00000000-0005-0000-0000-0000F0DC0000}"/>
    <cellStyle name="Percent 2 7 3" xfId="56554" xr:uid="{00000000-0005-0000-0000-0000F1DC0000}"/>
    <cellStyle name="Percent 2 7 4" xfId="56555" xr:uid="{00000000-0005-0000-0000-0000F2DC0000}"/>
    <cellStyle name="Percent 2 7 5" xfId="56556" xr:uid="{00000000-0005-0000-0000-0000F3DC0000}"/>
    <cellStyle name="Percent 2 7 6" xfId="56557" xr:uid="{00000000-0005-0000-0000-0000F4DC0000}"/>
    <cellStyle name="Percent 2 7 7" xfId="56558" xr:uid="{00000000-0005-0000-0000-0000F5DC0000}"/>
    <cellStyle name="Percent 2 8" xfId="56559" xr:uid="{00000000-0005-0000-0000-0000F6DC0000}"/>
    <cellStyle name="Percent 2 8 2" xfId="56560" xr:uid="{00000000-0005-0000-0000-0000F7DC0000}"/>
    <cellStyle name="Percent 2 8 3" xfId="56561" xr:uid="{00000000-0005-0000-0000-0000F8DC0000}"/>
    <cellStyle name="Percent 2 8 4" xfId="56562" xr:uid="{00000000-0005-0000-0000-0000F9DC0000}"/>
    <cellStyle name="Percent 2 8 5" xfId="56563" xr:uid="{00000000-0005-0000-0000-0000FADC0000}"/>
    <cellStyle name="Percent 2 9" xfId="56564" xr:uid="{00000000-0005-0000-0000-0000FBDC0000}"/>
    <cellStyle name="Percent 2 9 2" xfId="56565" xr:uid="{00000000-0005-0000-0000-0000FCDC0000}"/>
    <cellStyle name="Percent 2 9 3" xfId="56566" xr:uid="{00000000-0005-0000-0000-0000FDDC0000}"/>
    <cellStyle name="Percent 2 9 4" xfId="56567" xr:uid="{00000000-0005-0000-0000-0000FEDC0000}"/>
    <cellStyle name="Percent 2 9 5" xfId="56568" xr:uid="{00000000-0005-0000-0000-0000FFDC0000}"/>
    <cellStyle name="Percent 20" xfId="56569" xr:uid="{00000000-0005-0000-0000-000000DD0000}"/>
    <cellStyle name="Percent 20 2" xfId="56570" xr:uid="{00000000-0005-0000-0000-000001DD0000}"/>
    <cellStyle name="Percent 21" xfId="56571" xr:uid="{00000000-0005-0000-0000-000002DD0000}"/>
    <cellStyle name="Percent 21 2" xfId="56572" xr:uid="{00000000-0005-0000-0000-000003DD0000}"/>
    <cellStyle name="Percent 22" xfId="56573" xr:uid="{00000000-0005-0000-0000-000004DD0000}"/>
    <cellStyle name="Percent 22 2" xfId="56574" xr:uid="{00000000-0005-0000-0000-000005DD0000}"/>
    <cellStyle name="Percent 23" xfId="56575" xr:uid="{00000000-0005-0000-0000-000006DD0000}"/>
    <cellStyle name="Percent 23 2" xfId="56576" xr:uid="{00000000-0005-0000-0000-000007DD0000}"/>
    <cellStyle name="Percent 24" xfId="56577" xr:uid="{00000000-0005-0000-0000-000008DD0000}"/>
    <cellStyle name="Percent 24 2" xfId="56578" xr:uid="{00000000-0005-0000-0000-000009DD0000}"/>
    <cellStyle name="Percent 25" xfId="56579" xr:uid="{00000000-0005-0000-0000-00000ADD0000}"/>
    <cellStyle name="Percent 25 2" xfId="56580" xr:uid="{00000000-0005-0000-0000-00000BDD0000}"/>
    <cellStyle name="Percent 26" xfId="56581" xr:uid="{00000000-0005-0000-0000-00000CDD0000}"/>
    <cellStyle name="Percent 26 2" xfId="56582" xr:uid="{00000000-0005-0000-0000-00000DDD0000}"/>
    <cellStyle name="Percent 27" xfId="56583" xr:uid="{00000000-0005-0000-0000-00000EDD0000}"/>
    <cellStyle name="Percent 27 2" xfId="56584" xr:uid="{00000000-0005-0000-0000-00000FDD0000}"/>
    <cellStyle name="Percent 28" xfId="56585" xr:uid="{00000000-0005-0000-0000-000010DD0000}"/>
    <cellStyle name="Percent 29" xfId="56586" xr:uid="{00000000-0005-0000-0000-000011DD0000}"/>
    <cellStyle name="Percent 3" xfId="11" xr:uid="{00000000-0005-0000-0000-000012DD0000}"/>
    <cellStyle name="Percent 3 2" xfId="56587" xr:uid="{00000000-0005-0000-0000-000013DD0000}"/>
    <cellStyle name="Percent 3 3" xfId="56588" xr:uid="{00000000-0005-0000-0000-000014DD0000}"/>
    <cellStyle name="Percent 3 4" xfId="56589" xr:uid="{00000000-0005-0000-0000-000015DD0000}"/>
    <cellStyle name="Percent 30" xfId="56590" xr:uid="{00000000-0005-0000-0000-000016DD0000}"/>
    <cellStyle name="Percent 31" xfId="56591" xr:uid="{00000000-0005-0000-0000-000017DD0000}"/>
    <cellStyle name="Percent 32" xfId="56592" xr:uid="{00000000-0005-0000-0000-000018DD0000}"/>
    <cellStyle name="Percent 33" xfId="56593" xr:uid="{00000000-0005-0000-0000-000019DD0000}"/>
    <cellStyle name="Percent 34" xfId="56594" xr:uid="{00000000-0005-0000-0000-00001ADD0000}"/>
    <cellStyle name="Percent 35" xfId="56595" xr:uid="{00000000-0005-0000-0000-00001BDD0000}"/>
    <cellStyle name="Percent 36" xfId="56596" xr:uid="{00000000-0005-0000-0000-00001CDD0000}"/>
    <cellStyle name="Percent 37" xfId="56597" xr:uid="{00000000-0005-0000-0000-00001DDD0000}"/>
    <cellStyle name="Percent 38" xfId="56598" xr:uid="{00000000-0005-0000-0000-00001EDD0000}"/>
    <cellStyle name="Percent 39" xfId="56599" xr:uid="{00000000-0005-0000-0000-00001FDD0000}"/>
    <cellStyle name="Percent 4" xfId="56600" xr:uid="{00000000-0005-0000-0000-000020DD0000}"/>
    <cellStyle name="Percent 4 2" xfId="56601" xr:uid="{00000000-0005-0000-0000-000021DD0000}"/>
    <cellStyle name="Percent 4 3" xfId="56602" xr:uid="{00000000-0005-0000-0000-000022DD0000}"/>
    <cellStyle name="Percent 4 3 2" xfId="56603" xr:uid="{00000000-0005-0000-0000-000023DD0000}"/>
    <cellStyle name="Percent 40" xfId="56604" xr:uid="{00000000-0005-0000-0000-000024DD0000}"/>
    <cellStyle name="Percent 41" xfId="56605" xr:uid="{00000000-0005-0000-0000-000025DD0000}"/>
    <cellStyle name="Percent 42" xfId="56606" xr:uid="{00000000-0005-0000-0000-000026DD0000}"/>
    <cellStyle name="Percent 43" xfId="56607" xr:uid="{00000000-0005-0000-0000-000027DD0000}"/>
    <cellStyle name="Percent 44" xfId="56608" xr:uid="{00000000-0005-0000-0000-000028DD0000}"/>
    <cellStyle name="Percent 45" xfId="56609" xr:uid="{00000000-0005-0000-0000-000029DD0000}"/>
    <cellStyle name="Percent 46" xfId="56610" xr:uid="{00000000-0005-0000-0000-00002ADD0000}"/>
    <cellStyle name="Percent 47" xfId="56611" xr:uid="{00000000-0005-0000-0000-00002BDD0000}"/>
    <cellStyle name="Percent 48" xfId="56612" xr:uid="{00000000-0005-0000-0000-00002CDD0000}"/>
    <cellStyle name="Percent 49" xfId="56613" xr:uid="{00000000-0005-0000-0000-00002DDD0000}"/>
    <cellStyle name="Percent 5" xfId="56614" xr:uid="{00000000-0005-0000-0000-00002EDD0000}"/>
    <cellStyle name="Percent 5 2" xfId="56615" xr:uid="{00000000-0005-0000-0000-00002FDD0000}"/>
    <cellStyle name="Percent 5 2 2" xfId="56616" xr:uid="{00000000-0005-0000-0000-000030DD0000}"/>
    <cellStyle name="Percent 5 3" xfId="56617" xr:uid="{00000000-0005-0000-0000-000031DD0000}"/>
    <cellStyle name="Percent 5 4" xfId="56618" xr:uid="{00000000-0005-0000-0000-000032DD0000}"/>
    <cellStyle name="Percent 50" xfId="56619" xr:uid="{00000000-0005-0000-0000-000033DD0000}"/>
    <cellStyle name="Percent 51" xfId="56620" xr:uid="{00000000-0005-0000-0000-000034DD0000}"/>
    <cellStyle name="Percent 52" xfId="56621" xr:uid="{00000000-0005-0000-0000-000035DD0000}"/>
    <cellStyle name="Percent 53" xfId="56622" xr:uid="{00000000-0005-0000-0000-000036DD0000}"/>
    <cellStyle name="Percent 54" xfId="56623" xr:uid="{00000000-0005-0000-0000-000037DD0000}"/>
    <cellStyle name="Percent 55" xfId="56624" xr:uid="{00000000-0005-0000-0000-000038DD0000}"/>
    <cellStyle name="Percent 56" xfId="56625" xr:uid="{00000000-0005-0000-0000-000039DD0000}"/>
    <cellStyle name="Percent 57" xfId="56626" xr:uid="{00000000-0005-0000-0000-00003ADD0000}"/>
    <cellStyle name="Percent 58" xfId="56627" xr:uid="{00000000-0005-0000-0000-00003BDD0000}"/>
    <cellStyle name="Percent 59" xfId="56628" xr:uid="{00000000-0005-0000-0000-00003CDD0000}"/>
    <cellStyle name="Percent 6" xfId="56629" xr:uid="{00000000-0005-0000-0000-00003DDD0000}"/>
    <cellStyle name="Percent 6 2" xfId="56630" xr:uid="{00000000-0005-0000-0000-00003EDD0000}"/>
    <cellStyle name="Percent 6 2 2" xfId="56631" xr:uid="{00000000-0005-0000-0000-00003FDD0000}"/>
    <cellStyle name="Percent 6 3" xfId="56632" xr:uid="{00000000-0005-0000-0000-000040DD0000}"/>
    <cellStyle name="Percent 6 4" xfId="56633" xr:uid="{00000000-0005-0000-0000-000041DD0000}"/>
    <cellStyle name="Percent 60" xfId="56634" xr:uid="{00000000-0005-0000-0000-000042DD0000}"/>
    <cellStyle name="Percent 61" xfId="56635" xr:uid="{00000000-0005-0000-0000-000043DD0000}"/>
    <cellStyle name="Percent 62" xfId="56636" xr:uid="{00000000-0005-0000-0000-000044DD0000}"/>
    <cellStyle name="Percent 63" xfId="56637" xr:uid="{00000000-0005-0000-0000-000045DD0000}"/>
    <cellStyle name="Percent 64" xfId="56638" xr:uid="{00000000-0005-0000-0000-000046DD0000}"/>
    <cellStyle name="Percent 65" xfId="56639" xr:uid="{00000000-0005-0000-0000-000047DD0000}"/>
    <cellStyle name="Percent 66" xfId="56640" xr:uid="{00000000-0005-0000-0000-000048DD0000}"/>
    <cellStyle name="Percent 67" xfId="56641" xr:uid="{00000000-0005-0000-0000-000049DD0000}"/>
    <cellStyle name="Percent 68" xfId="56642" xr:uid="{00000000-0005-0000-0000-00004ADD0000}"/>
    <cellStyle name="Percent 69" xfId="56643" xr:uid="{00000000-0005-0000-0000-00004BDD0000}"/>
    <cellStyle name="Percent 7" xfId="56644" xr:uid="{00000000-0005-0000-0000-00004CDD0000}"/>
    <cellStyle name="Percent 7 2" xfId="56645" xr:uid="{00000000-0005-0000-0000-00004DDD0000}"/>
    <cellStyle name="Percent 7 3" xfId="56646" xr:uid="{00000000-0005-0000-0000-00004EDD0000}"/>
    <cellStyle name="Percent 7 4" xfId="56647" xr:uid="{00000000-0005-0000-0000-00004FDD0000}"/>
    <cellStyle name="Percent 70" xfId="56648" xr:uid="{00000000-0005-0000-0000-000050DD0000}"/>
    <cellStyle name="Percent 71" xfId="56649" xr:uid="{00000000-0005-0000-0000-000051DD0000}"/>
    <cellStyle name="Percent 72" xfId="56650" xr:uid="{00000000-0005-0000-0000-000052DD0000}"/>
    <cellStyle name="Percent 73" xfId="56651" xr:uid="{00000000-0005-0000-0000-000053DD0000}"/>
    <cellStyle name="Percent 74" xfId="56652" xr:uid="{00000000-0005-0000-0000-000054DD0000}"/>
    <cellStyle name="Percent 75" xfId="56653" xr:uid="{00000000-0005-0000-0000-000055DD0000}"/>
    <cellStyle name="Percent 76" xfId="56654" xr:uid="{00000000-0005-0000-0000-000056DD0000}"/>
    <cellStyle name="Percent 77" xfId="56655" xr:uid="{00000000-0005-0000-0000-000057DD0000}"/>
    <cellStyle name="Percent 78" xfId="56656" xr:uid="{00000000-0005-0000-0000-000058DD0000}"/>
    <cellStyle name="Percent 79" xfId="56657" xr:uid="{00000000-0005-0000-0000-000059DD0000}"/>
    <cellStyle name="Percent 8" xfId="56658" xr:uid="{00000000-0005-0000-0000-00005ADD0000}"/>
    <cellStyle name="Percent 8 2" xfId="56659" xr:uid="{00000000-0005-0000-0000-00005BDD0000}"/>
    <cellStyle name="Percent 8 3" xfId="56660" xr:uid="{00000000-0005-0000-0000-00005CDD0000}"/>
    <cellStyle name="Percent 8 4" xfId="56661" xr:uid="{00000000-0005-0000-0000-00005DDD0000}"/>
    <cellStyle name="Percent 80" xfId="56662" xr:uid="{00000000-0005-0000-0000-00005EDD0000}"/>
    <cellStyle name="Percent 81" xfId="56663" xr:uid="{00000000-0005-0000-0000-00005FDD0000}"/>
    <cellStyle name="Percent 82" xfId="56664" xr:uid="{00000000-0005-0000-0000-000060DD0000}"/>
    <cellStyle name="Percent 83" xfId="56665" xr:uid="{00000000-0005-0000-0000-000061DD0000}"/>
    <cellStyle name="Percent 84" xfId="56666" xr:uid="{00000000-0005-0000-0000-000062DD0000}"/>
    <cellStyle name="Percent 85" xfId="56667" xr:uid="{00000000-0005-0000-0000-000063DD0000}"/>
    <cellStyle name="Percent 86" xfId="56668" xr:uid="{00000000-0005-0000-0000-000064DD0000}"/>
    <cellStyle name="Percent 87" xfId="56669" xr:uid="{00000000-0005-0000-0000-000065DD0000}"/>
    <cellStyle name="Percent 88" xfId="56670" xr:uid="{00000000-0005-0000-0000-000066DD0000}"/>
    <cellStyle name="Percent 89" xfId="56671" xr:uid="{00000000-0005-0000-0000-000067DD0000}"/>
    <cellStyle name="Percent 9" xfId="56672" xr:uid="{00000000-0005-0000-0000-000068DD0000}"/>
    <cellStyle name="Percent 9 2" xfId="56673" xr:uid="{00000000-0005-0000-0000-000069DD0000}"/>
    <cellStyle name="Percent 9 3" xfId="56674" xr:uid="{00000000-0005-0000-0000-00006ADD0000}"/>
    <cellStyle name="Percent 9 4" xfId="56675" xr:uid="{00000000-0005-0000-0000-00006BDD0000}"/>
    <cellStyle name="Percent 90" xfId="56676" xr:uid="{00000000-0005-0000-0000-00006CDD0000}"/>
    <cellStyle name="Percent 91" xfId="56677" xr:uid="{00000000-0005-0000-0000-00006DDD0000}"/>
    <cellStyle name="Percent 92" xfId="56678" xr:uid="{00000000-0005-0000-0000-00006EDD0000}"/>
    <cellStyle name="Percent 93" xfId="56679" xr:uid="{00000000-0005-0000-0000-00006FDD0000}"/>
    <cellStyle name="Percent 94" xfId="56680" xr:uid="{00000000-0005-0000-0000-000070DD0000}"/>
    <cellStyle name="Percent 95" xfId="56681" xr:uid="{00000000-0005-0000-0000-000071DD0000}"/>
    <cellStyle name="Percent 96" xfId="56682" xr:uid="{00000000-0005-0000-0000-000072DD0000}"/>
    <cellStyle name="Percent 97" xfId="56683" xr:uid="{00000000-0005-0000-0000-000073DD0000}"/>
    <cellStyle name="Percent 98" xfId="56684" xr:uid="{00000000-0005-0000-0000-000074DD0000}"/>
    <cellStyle name="Percent 99" xfId="56685" xr:uid="{00000000-0005-0000-0000-000075DD0000}"/>
    <cellStyle name="Percent Hard" xfId="56686" xr:uid="{00000000-0005-0000-0000-000076DD0000}"/>
    <cellStyle name="Percent Hard 2" xfId="56687" xr:uid="{00000000-0005-0000-0000-000077DD0000}"/>
    <cellStyle name="Percent Hard 2 2" xfId="56688" xr:uid="{00000000-0005-0000-0000-000078DD0000}"/>
    <cellStyle name="Percent Hard 2 3" xfId="56689" xr:uid="{00000000-0005-0000-0000-000079DD0000}"/>
    <cellStyle name="Percent Hard 3" xfId="56690" xr:uid="{00000000-0005-0000-0000-00007ADD0000}"/>
    <cellStyle name="Percent Hard 3 2" xfId="56691" xr:uid="{00000000-0005-0000-0000-00007BDD0000}"/>
    <cellStyle name="Percent Hard 3 3" xfId="56692" xr:uid="{00000000-0005-0000-0000-00007CDD0000}"/>
    <cellStyle name="Percent0Decimals" xfId="56693" xr:uid="{00000000-0005-0000-0000-00007DDD0000}"/>
    <cellStyle name="Percent2Decimals" xfId="56694" xr:uid="{00000000-0005-0000-0000-00007EDD0000}"/>
    <cellStyle name="PercentBoldwBorders" xfId="56695" xr:uid="{00000000-0005-0000-0000-00007FDD0000}"/>
    <cellStyle name="PercentSS" xfId="56696" xr:uid="{00000000-0005-0000-0000-000080DD0000}"/>
    <cellStyle name="PercentSSBoldwBorders" xfId="56697" xr:uid="{00000000-0005-0000-0000-000081DD0000}"/>
    <cellStyle name="PercentSSBoldwOutBorders" xfId="56698" xr:uid="{00000000-0005-0000-0000-000082DD0000}"/>
    <cellStyle name="Placeholder" xfId="56699" xr:uid="{00000000-0005-0000-0000-000083DD0000}"/>
    <cellStyle name="Plain0Decimals" xfId="56700" xr:uid="{00000000-0005-0000-0000-000084DD0000}"/>
    <cellStyle name="Plain1Decimals" xfId="56701" xr:uid="{00000000-0005-0000-0000-000085DD0000}"/>
    <cellStyle name="Plain2Decimals" xfId="56702" xr:uid="{00000000-0005-0000-0000-000086DD0000}"/>
    <cellStyle name="Plain3Decimals" xfId="56703" xr:uid="{00000000-0005-0000-0000-000087DD0000}"/>
    <cellStyle name="Plain4Decimals" xfId="56704" xr:uid="{00000000-0005-0000-0000-000088DD0000}"/>
    <cellStyle name="PlainDollar" xfId="56705" xr:uid="{00000000-0005-0000-0000-000089DD0000}"/>
    <cellStyle name="PlainDollarBoldwBorders" xfId="56706" xr:uid="{00000000-0005-0000-0000-00008ADD0000}"/>
    <cellStyle name="PlainDollarBoldwOutBorders" xfId="56707" xr:uid="{00000000-0005-0000-0000-00008BDD0000}"/>
    <cellStyle name="PlainDollardBLUndLine" xfId="56708" xr:uid="{00000000-0005-0000-0000-00008CDD0000}"/>
    <cellStyle name="PlainDollarSS" xfId="56709" xr:uid="{00000000-0005-0000-0000-00008DDD0000}"/>
    <cellStyle name="PlainDollarSSwBorders" xfId="56710" xr:uid="{00000000-0005-0000-0000-00008EDD0000}"/>
    <cellStyle name="PlainDollarUlta" xfId="56711" xr:uid="{00000000-0005-0000-0000-00008FDD0000}"/>
    <cellStyle name="PlainDollarUndLine" xfId="56712" xr:uid="{00000000-0005-0000-0000-000090DD0000}"/>
    <cellStyle name="PlainPercent" xfId="56713" xr:uid="{00000000-0005-0000-0000-000091DD0000}"/>
    <cellStyle name="Plan" xfId="56714" xr:uid="{00000000-0005-0000-0000-000092DD0000}"/>
    <cellStyle name="Power Price" xfId="56715" xr:uid="{00000000-0005-0000-0000-000093DD0000}"/>
    <cellStyle name="Power Price 2" xfId="56716" xr:uid="{00000000-0005-0000-0000-000094DD0000}"/>
    <cellStyle name="Present Value" xfId="56717" xr:uid="{00000000-0005-0000-0000-000095DD0000}"/>
    <cellStyle name="Present Value 2" xfId="56718" xr:uid="{00000000-0005-0000-0000-000096DD0000}"/>
    <cellStyle name="Previous" xfId="56719" xr:uid="{00000000-0005-0000-0000-000097DD0000}"/>
    <cellStyle name="PSChar" xfId="56720" xr:uid="{00000000-0005-0000-0000-000098DD0000}"/>
    <cellStyle name="PSDate" xfId="56721" xr:uid="{00000000-0005-0000-0000-000099DD0000}"/>
    <cellStyle name="PSDate 2" xfId="56722" xr:uid="{00000000-0005-0000-0000-00009ADD0000}"/>
    <cellStyle name="PSDec" xfId="56723" xr:uid="{00000000-0005-0000-0000-00009BDD0000}"/>
    <cellStyle name="PSDetail" xfId="56724" xr:uid="{00000000-0005-0000-0000-00009CDD0000}"/>
    <cellStyle name="PSDetail 2" xfId="56725" xr:uid="{00000000-0005-0000-0000-00009DDD0000}"/>
    <cellStyle name="PSDetails" xfId="56726" xr:uid="{00000000-0005-0000-0000-00009EDD0000}"/>
    <cellStyle name="PSHeading" xfId="56727" xr:uid="{00000000-0005-0000-0000-00009FDD0000}"/>
    <cellStyle name="PSInt" xfId="56728" xr:uid="{00000000-0005-0000-0000-0000A0DD0000}"/>
    <cellStyle name="PSNumber" xfId="56729" xr:uid="{00000000-0005-0000-0000-0000A1DD0000}"/>
    <cellStyle name="PSSpacer" xfId="56730" xr:uid="{00000000-0005-0000-0000-0000A2DD0000}"/>
    <cellStyle name="R00A" xfId="56731" xr:uid="{00000000-0005-0000-0000-0000A3DD0000}"/>
    <cellStyle name="R00A 2" xfId="56732" xr:uid="{00000000-0005-0000-0000-0000A4DD0000}"/>
    <cellStyle name="R00A 3" xfId="56733" xr:uid="{00000000-0005-0000-0000-0000A5DD0000}"/>
    <cellStyle name="R00B" xfId="56734" xr:uid="{00000000-0005-0000-0000-0000A6DD0000}"/>
    <cellStyle name="R00B 2" xfId="56735" xr:uid="{00000000-0005-0000-0000-0000A7DD0000}"/>
    <cellStyle name="R00L" xfId="56736" xr:uid="{00000000-0005-0000-0000-0000A8DD0000}"/>
    <cellStyle name="R00L 2" xfId="56737" xr:uid="{00000000-0005-0000-0000-0000A9DD0000}"/>
    <cellStyle name="R00L 3" xfId="56738" xr:uid="{00000000-0005-0000-0000-0000AADD0000}"/>
    <cellStyle name="R01A" xfId="56739" xr:uid="{00000000-0005-0000-0000-0000ABDD0000}"/>
    <cellStyle name="R01A 2" xfId="56740" xr:uid="{00000000-0005-0000-0000-0000ACDD0000}"/>
    <cellStyle name="R01A 2 2" xfId="56741" xr:uid="{00000000-0005-0000-0000-0000ADDD0000}"/>
    <cellStyle name="R01A 3" xfId="56742" xr:uid="{00000000-0005-0000-0000-0000AEDD0000}"/>
    <cellStyle name="R01A 4" xfId="56743" xr:uid="{00000000-0005-0000-0000-0000AFDD0000}"/>
    <cellStyle name="R01B" xfId="56744" xr:uid="{00000000-0005-0000-0000-0000B0DD0000}"/>
    <cellStyle name="R01B 2" xfId="56745" xr:uid="{00000000-0005-0000-0000-0000B1DD0000}"/>
    <cellStyle name="R01B 2 2" xfId="56746" xr:uid="{00000000-0005-0000-0000-0000B2DD0000}"/>
    <cellStyle name="R01B 2 3" xfId="56747" xr:uid="{00000000-0005-0000-0000-0000B3DD0000}"/>
    <cellStyle name="R01B 2 4" xfId="56748" xr:uid="{00000000-0005-0000-0000-0000B4DD0000}"/>
    <cellStyle name="R01B 3" xfId="56749" xr:uid="{00000000-0005-0000-0000-0000B5DD0000}"/>
    <cellStyle name="R01B 3 2" xfId="56750" xr:uid="{00000000-0005-0000-0000-0000B6DD0000}"/>
    <cellStyle name="R01B 3 3" xfId="56751" xr:uid="{00000000-0005-0000-0000-0000B7DD0000}"/>
    <cellStyle name="R01B 3 4" xfId="56752" xr:uid="{00000000-0005-0000-0000-0000B8DD0000}"/>
    <cellStyle name="R01B 4" xfId="56753" xr:uid="{00000000-0005-0000-0000-0000B9DD0000}"/>
    <cellStyle name="R01B 4 2" xfId="56754" xr:uid="{00000000-0005-0000-0000-0000BADD0000}"/>
    <cellStyle name="R01B 4 3" xfId="56755" xr:uid="{00000000-0005-0000-0000-0000BBDD0000}"/>
    <cellStyle name="R01B 4 4" xfId="56756" xr:uid="{00000000-0005-0000-0000-0000BCDD0000}"/>
    <cellStyle name="R01B 5" xfId="56757" xr:uid="{00000000-0005-0000-0000-0000BDDD0000}"/>
    <cellStyle name="R01B 6" xfId="56758" xr:uid="{00000000-0005-0000-0000-0000BEDD0000}"/>
    <cellStyle name="R01H" xfId="56759" xr:uid="{00000000-0005-0000-0000-0000BFDD0000}"/>
    <cellStyle name="R01H 2" xfId="56760" xr:uid="{00000000-0005-0000-0000-0000C0DD0000}"/>
    <cellStyle name="R01H 2 2" xfId="56761" xr:uid="{00000000-0005-0000-0000-0000C1DD0000}"/>
    <cellStyle name="R01H 3" xfId="56762" xr:uid="{00000000-0005-0000-0000-0000C2DD0000}"/>
    <cellStyle name="R01H 4" xfId="56763" xr:uid="{00000000-0005-0000-0000-0000C3DD0000}"/>
    <cellStyle name="R01H 5" xfId="56764" xr:uid="{00000000-0005-0000-0000-0000C4DD0000}"/>
    <cellStyle name="R01H 6" xfId="56765" xr:uid="{00000000-0005-0000-0000-0000C5DD0000}"/>
    <cellStyle name="R01H 7" xfId="56766" xr:uid="{00000000-0005-0000-0000-0000C6DD0000}"/>
    <cellStyle name="R01L" xfId="56767" xr:uid="{00000000-0005-0000-0000-0000C7DD0000}"/>
    <cellStyle name="R01L 2" xfId="56768" xr:uid="{00000000-0005-0000-0000-0000C8DD0000}"/>
    <cellStyle name="R01L 2 2" xfId="56769" xr:uid="{00000000-0005-0000-0000-0000C9DD0000}"/>
    <cellStyle name="R01L 3" xfId="56770" xr:uid="{00000000-0005-0000-0000-0000CADD0000}"/>
    <cellStyle name="R01L 4" xfId="56771" xr:uid="{00000000-0005-0000-0000-0000CBDD0000}"/>
    <cellStyle name="R01L 5" xfId="56772" xr:uid="{00000000-0005-0000-0000-0000CCDD0000}"/>
    <cellStyle name="R01L 6" xfId="56773" xr:uid="{00000000-0005-0000-0000-0000CDDD0000}"/>
    <cellStyle name="R01L 7" xfId="56774" xr:uid="{00000000-0005-0000-0000-0000CEDD0000}"/>
    <cellStyle name="R02A" xfId="56775" xr:uid="{00000000-0005-0000-0000-0000CFDD0000}"/>
    <cellStyle name="R02A 2" xfId="56776" xr:uid="{00000000-0005-0000-0000-0000D0DD0000}"/>
    <cellStyle name="R02A 2 2" xfId="56777" xr:uid="{00000000-0005-0000-0000-0000D1DD0000}"/>
    <cellStyle name="R02A 3" xfId="56778" xr:uid="{00000000-0005-0000-0000-0000D2DD0000}"/>
    <cellStyle name="R02A 4" xfId="56779" xr:uid="{00000000-0005-0000-0000-0000D3DD0000}"/>
    <cellStyle name="R02B" xfId="56780" xr:uid="{00000000-0005-0000-0000-0000D4DD0000}"/>
    <cellStyle name="R02B 2" xfId="56781" xr:uid="{00000000-0005-0000-0000-0000D5DD0000}"/>
    <cellStyle name="R02B 3" xfId="56782" xr:uid="{00000000-0005-0000-0000-0000D6DD0000}"/>
    <cellStyle name="R02B 4" xfId="56783" xr:uid="{00000000-0005-0000-0000-0000D7DD0000}"/>
    <cellStyle name="R02B 5" xfId="56784" xr:uid="{00000000-0005-0000-0000-0000D8DD0000}"/>
    <cellStyle name="R02B 6" xfId="56785" xr:uid="{00000000-0005-0000-0000-0000D9DD0000}"/>
    <cellStyle name="R02H" xfId="56786" xr:uid="{00000000-0005-0000-0000-0000DADD0000}"/>
    <cellStyle name="R02H 2" xfId="56787" xr:uid="{00000000-0005-0000-0000-0000DBDD0000}"/>
    <cellStyle name="R02H 2 2" xfId="56788" xr:uid="{00000000-0005-0000-0000-0000DCDD0000}"/>
    <cellStyle name="R02H 3" xfId="56789" xr:uid="{00000000-0005-0000-0000-0000DDDD0000}"/>
    <cellStyle name="R02H 4" xfId="56790" xr:uid="{00000000-0005-0000-0000-0000DEDD0000}"/>
    <cellStyle name="R02H 5" xfId="56791" xr:uid="{00000000-0005-0000-0000-0000DFDD0000}"/>
    <cellStyle name="R02H 6" xfId="56792" xr:uid="{00000000-0005-0000-0000-0000E0DD0000}"/>
    <cellStyle name="R02H 7" xfId="56793" xr:uid="{00000000-0005-0000-0000-0000E1DD0000}"/>
    <cellStyle name="R02L" xfId="56794" xr:uid="{00000000-0005-0000-0000-0000E2DD0000}"/>
    <cellStyle name="R02L 2" xfId="56795" xr:uid="{00000000-0005-0000-0000-0000E3DD0000}"/>
    <cellStyle name="R02L 2 2" xfId="56796" xr:uid="{00000000-0005-0000-0000-0000E4DD0000}"/>
    <cellStyle name="R02L 3" xfId="56797" xr:uid="{00000000-0005-0000-0000-0000E5DD0000}"/>
    <cellStyle name="R02L 4" xfId="56798" xr:uid="{00000000-0005-0000-0000-0000E6DD0000}"/>
    <cellStyle name="R02L 5" xfId="56799" xr:uid="{00000000-0005-0000-0000-0000E7DD0000}"/>
    <cellStyle name="R02L 6" xfId="56800" xr:uid="{00000000-0005-0000-0000-0000E8DD0000}"/>
    <cellStyle name="R02L 7" xfId="56801" xr:uid="{00000000-0005-0000-0000-0000E9DD0000}"/>
    <cellStyle name="R03A" xfId="56802" xr:uid="{00000000-0005-0000-0000-0000EADD0000}"/>
    <cellStyle name="R03A 2" xfId="56803" xr:uid="{00000000-0005-0000-0000-0000EBDD0000}"/>
    <cellStyle name="R03B" xfId="56804" xr:uid="{00000000-0005-0000-0000-0000ECDD0000}"/>
    <cellStyle name="R03B 2" xfId="56805" xr:uid="{00000000-0005-0000-0000-0000EDDD0000}"/>
    <cellStyle name="R03B 3" xfId="56806" xr:uid="{00000000-0005-0000-0000-0000EEDD0000}"/>
    <cellStyle name="R03B 4" xfId="56807" xr:uid="{00000000-0005-0000-0000-0000EFDD0000}"/>
    <cellStyle name="R03B 5" xfId="56808" xr:uid="{00000000-0005-0000-0000-0000F0DD0000}"/>
    <cellStyle name="R03B 6" xfId="56809" xr:uid="{00000000-0005-0000-0000-0000F1DD0000}"/>
    <cellStyle name="R03H" xfId="56810" xr:uid="{00000000-0005-0000-0000-0000F2DD0000}"/>
    <cellStyle name="R03H 2" xfId="56811" xr:uid="{00000000-0005-0000-0000-0000F3DD0000}"/>
    <cellStyle name="R03H 2 2" xfId="56812" xr:uid="{00000000-0005-0000-0000-0000F4DD0000}"/>
    <cellStyle name="R03H 3" xfId="56813" xr:uid="{00000000-0005-0000-0000-0000F5DD0000}"/>
    <cellStyle name="R03H 4" xfId="56814" xr:uid="{00000000-0005-0000-0000-0000F6DD0000}"/>
    <cellStyle name="R03H 5" xfId="56815" xr:uid="{00000000-0005-0000-0000-0000F7DD0000}"/>
    <cellStyle name="R03H 6" xfId="56816" xr:uid="{00000000-0005-0000-0000-0000F8DD0000}"/>
    <cellStyle name="R03H 7" xfId="56817" xr:uid="{00000000-0005-0000-0000-0000F9DD0000}"/>
    <cellStyle name="R03L" xfId="56818" xr:uid="{00000000-0005-0000-0000-0000FADD0000}"/>
    <cellStyle name="R03L 2" xfId="56819" xr:uid="{00000000-0005-0000-0000-0000FBDD0000}"/>
    <cellStyle name="R03L 2 2" xfId="56820" xr:uid="{00000000-0005-0000-0000-0000FCDD0000}"/>
    <cellStyle name="R03L 3" xfId="56821" xr:uid="{00000000-0005-0000-0000-0000FDDD0000}"/>
    <cellStyle name="R03L 4" xfId="56822" xr:uid="{00000000-0005-0000-0000-0000FEDD0000}"/>
    <cellStyle name="R03L 5" xfId="56823" xr:uid="{00000000-0005-0000-0000-0000FFDD0000}"/>
    <cellStyle name="R03L 6" xfId="56824" xr:uid="{00000000-0005-0000-0000-000000DE0000}"/>
    <cellStyle name="R03L 7" xfId="56825" xr:uid="{00000000-0005-0000-0000-000001DE0000}"/>
    <cellStyle name="R04A" xfId="56826" xr:uid="{00000000-0005-0000-0000-000002DE0000}"/>
    <cellStyle name="R04A 2" xfId="56827" xr:uid="{00000000-0005-0000-0000-000003DE0000}"/>
    <cellStyle name="R04B" xfId="56828" xr:uid="{00000000-0005-0000-0000-000004DE0000}"/>
    <cellStyle name="R04B 2" xfId="56829" xr:uid="{00000000-0005-0000-0000-000005DE0000}"/>
    <cellStyle name="R04B 3" xfId="56830" xr:uid="{00000000-0005-0000-0000-000006DE0000}"/>
    <cellStyle name="R04B 4" xfId="56831" xr:uid="{00000000-0005-0000-0000-000007DE0000}"/>
    <cellStyle name="R04B 5" xfId="56832" xr:uid="{00000000-0005-0000-0000-000008DE0000}"/>
    <cellStyle name="R04B 6" xfId="56833" xr:uid="{00000000-0005-0000-0000-000009DE0000}"/>
    <cellStyle name="R04H" xfId="56834" xr:uid="{00000000-0005-0000-0000-00000ADE0000}"/>
    <cellStyle name="R04H 2" xfId="56835" xr:uid="{00000000-0005-0000-0000-00000BDE0000}"/>
    <cellStyle name="R04H 2 2" xfId="56836" xr:uid="{00000000-0005-0000-0000-00000CDE0000}"/>
    <cellStyle name="R04H 3" xfId="56837" xr:uid="{00000000-0005-0000-0000-00000DDE0000}"/>
    <cellStyle name="R04H 4" xfId="56838" xr:uid="{00000000-0005-0000-0000-00000EDE0000}"/>
    <cellStyle name="R04H 5" xfId="56839" xr:uid="{00000000-0005-0000-0000-00000FDE0000}"/>
    <cellStyle name="R04H 6" xfId="56840" xr:uid="{00000000-0005-0000-0000-000010DE0000}"/>
    <cellStyle name="R04H 7" xfId="56841" xr:uid="{00000000-0005-0000-0000-000011DE0000}"/>
    <cellStyle name="R04L" xfId="56842" xr:uid="{00000000-0005-0000-0000-000012DE0000}"/>
    <cellStyle name="R04L 2" xfId="56843" xr:uid="{00000000-0005-0000-0000-000013DE0000}"/>
    <cellStyle name="R04L 2 2" xfId="56844" xr:uid="{00000000-0005-0000-0000-000014DE0000}"/>
    <cellStyle name="R04L 3" xfId="56845" xr:uid="{00000000-0005-0000-0000-000015DE0000}"/>
    <cellStyle name="R04L 4" xfId="56846" xr:uid="{00000000-0005-0000-0000-000016DE0000}"/>
    <cellStyle name="R04L 5" xfId="56847" xr:uid="{00000000-0005-0000-0000-000017DE0000}"/>
    <cellStyle name="R04L 6" xfId="56848" xr:uid="{00000000-0005-0000-0000-000018DE0000}"/>
    <cellStyle name="R04L 7" xfId="56849" xr:uid="{00000000-0005-0000-0000-000019DE0000}"/>
    <cellStyle name="R05A" xfId="56850" xr:uid="{00000000-0005-0000-0000-00001ADE0000}"/>
    <cellStyle name="R05A 2" xfId="56851" xr:uid="{00000000-0005-0000-0000-00001BDE0000}"/>
    <cellStyle name="R05B" xfId="56852" xr:uid="{00000000-0005-0000-0000-00001CDE0000}"/>
    <cellStyle name="R05B 2" xfId="56853" xr:uid="{00000000-0005-0000-0000-00001DDE0000}"/>
    <cellStyle name="R05B 3" xfId="56854" xr:uid="{00000000-0005-0000-0000-00001EDE0000}"/>
    <cellStyle name="R05B 4" xfId="56855" xr:uid="{00000000-0005-0000-0000-00001FDE0000}"/>
    <cellStyle name="R05B 5" xfId="56856" xr:uid="{00000000-0005-0000-0000-000020DE0000}"/>
    <cellStyle name="R05B 6" xfId="56857" xr:uid="{00000000-0005-0000-0000-000021DE0000}"/>
    <cellStyle name="R05H" xfId="56858" xr:uid="{00000000-0005-0000-0000-000022DE0000}"/>
    <cellStyle name="R05H 2" xfId="56859" xr:uid="{00000000-0005-0000-0000-000023DE0000}"/>
    <cellStyle name="R05H 2 2" xfId="56860" xr:uid="{00000000-0005-0000-0000-000024DE0000}"/>
    <cellStyle name="R05H 3" xfId="56861" xr:uid="{00000000-0005-0000-0000-000025DE0000}"/>
    <cellStyle name="R05H 4" xfId="56862" xr:uid="{00000000-0005-0000-0000-000026DE0000}"/>
    <cellStyle name="R05H 5" xfId="56863" xr:uid="{00000000-0005-0000-0000-000027DE0000}"/>
    <cellStyle name="R05H 6" xfId="56864" xr:uid="{00000000-0005-0000-0000-000028DE0000}"/>
    <cellStyle name="R05H 7" xfId="56865" xr:uid="{00000000-0005-0000-0000-000029DE0000}"/>
    <cellStyle name="R05L" xfId="56866" xr:uid="{00000000-0005-0000-0000-00002ADE0000}"/>
    <cellStyle name="R05L 2" xfId="56867" xr:uid="{00000000-0005-0000-0000-00002BDE0000}"/>
    <cellStyle name="R05L 2 2" xfId="56868" xr:uid="{00000000-0005-0000-0000-00002CDE0000}"/>
    <cellStyle name="R05L 3" xfId="56869" xr:uid="{00000000-0005-0000-0000-00002DDE0000}"/>
    <cellStyle name="R05L 4" xfId="56870" xr:uid="{00000000-0005-0000-0000-00002EDE0000}"/>
    <cellStyle name="R05L 5" xfId="56871" xr:uid="{00000000-0005-0000-0000-00002FDE0000}"/>
    <cellStyle name="R05L 6" xfId="56872" xr:uid="{00000000-0005-0000-0000-000030DE0000}"/>
    <cellStyle name="R05L 7" xfId="56873" xr:uid="{00000000-0005-0000-0000-000031DE0000}"/>
    <cellStyle name="R06A" xfId="56874" xr:uid="{00000000-0005-0000-0000-000032DE0000}"/>
    <cellStyle name="R06A 2" xfId="56875" xr:uid="{00000000-0005-0000-0000-000033DE0000}"/>
    <cellStyle name="R06B" xfId="56876" xr:uid="{00000000-0005-0000-0000-000034DE0000}"/>
    <cellStyle name="R06B 2" xfId="56877" xr:uid="{00000000-0005-0000-0000-000035DE0000}"/>
    <cellStyle name="R06B 3" xfId="56878" xr:uid="{00000000-0005-0000-0000-000036DE0000}"/>
    <cellStyle name="R06B 4" xfId="56879" xr:uid="{00000000-0005-0000-0000-000037DE0000}"/>
    <cellStyle name="R06B 5" xfId="56880" xr:uid="{00000000-0005-0000-0000-000038DE0000}"/>
    <cellStyle name="R06B 6" xfId="56881" xr:uid="{00000000-0005-0000-0000-000039DE0000}"/>
    <cellStyle name="R06H" xfId="56882" xr:uid="{00000000-0005-0000-0000-00003ADE0000}"/>
    <cellStyle name="R06H 2" xfId="56883" xr:uid="{00000000-0005-0000-0000-00003BDE0000}"/>
    <cellStyle name="R06H 2 2" xfId="56884" xr:uid="{00000000-0005-0000-0000-00003CDE0000}"/>
    <cellStyle name="R06H 3" xfId="56885" xr:uid="{00000000-0005-0000-0000-00003DDE0000}"/>
    <cellStyle name="R06H 4" xfId="56886" xr:uid="{00000000-0005-0000-0000-00003EDE0000}"/>
    <cellStyle name="R06H 5" xfId="56887" xr:uid="{00000000-0005-0000-0000-00003FDE0000}"/>
    <cellStyle name="R06H 6" xfId="56888" xr:uid="{00000000-0005-0000-0000-000040DE0000}"/>
    <cellStyle name="R06H 7" xfId="56889" xr:uid="{00000000-0005-0000-0000-000041DE0000}"/>
    <cellStyle name="R06L" xfId="56890" xr:uid="{00000000-0005-0000-0000-000042DE0000}"/>
    <cellStyle name="R06L 2" xfId="56891" xr:uid="{00000000-0005-0000-0000-000043DE0000}"/>
    <cellStyle name="R06L 2 2" xfId="56892" xr:uid="{00000000-0005-0000-0000-000044DE0000}"/>
    <cellStyle name="R06L 3" xfId="56893" xr:uid="{00000000-0005-0000-0000-000045DE0000}"/>
    <cellStyle name="R06L 4" xfId="56894" xr:uid="{00000000-0005-0000-0000-000046DE0000}"/>
    <cellStyle name="R06L 5" xfId="56895" xr:uid="{00000000-0005-0000-0000-000047DE0000}"/>
    <cellStyle name="R06L 6" xfId="56896" xr:uid="{00000000-0005-0000-0000-000048DE0000}"/>
    <cellStyle name="R06L 7" xfId="56897" xr:uid="{00000000-0005-0000-0000-000049DE0000}"/>
    <cellStyle name="R07A" xfId="56898" xr:uid="{00000000-0005-0000-0000-00004ADE0000}"/>
    <cellStyle name="R07A 2" xfId="56899" xr:uid="{00000000-0005-0000-0000-00004BDE0000}"/>
    <cellStyle name="R07B" xfId="56900" xr:uid="{00000000-0005-0000-0000-00004CDE0000}"/>
    <cellStyle name="R07B 2" xfId="56901" xr:uid="{00000000-0005-0000-0000-00004DDE0000}"/>
    <cellStyle name="R07B 3" xfId="56902" xr:uid="{00000000-0005-0000-0000-00004EDE0000}"/>
    <cellStyle name="R07B 4" xfId="56903" xr:uid="{00000000-0005-0000-0000-00004FDE0000}"/>
    <cellStyle name="R07B 5" xfId="56904" xr:uid="{00000000-0005-0000-0000-000050DE0000}"/>
    <cellStyle name="R07B 6" xfId="56905" xr:uid="{00000000-0005-0000-0000-000051DE0000}"/>
    <cellStyle name="R07H" xfId="56906" xr:uid="{00000000-0005-0000-0000-000052DE0000}"/>
    <cellStyle name="R07H 2" xfId="56907" xr:uid="{00000000-0005-0000-0000-000053DE0000}"/>
    <cellStyle name="R07L" xfId="56908" xr:uid="{00000000-0005-0000-0000-000054DE0000}"/>
    <cellStyle name="R07L 2" xfId="56909" xr:uid="{00000000-0005-0000-0000-000055DE0000}"/>
    <cellStyle name="R07L 2 2" xfId="56910" xr:uid="{00000000-0005-0000-0000-000056DE0000}"/>
    <cellStyle name="R07L 3" xfId="56911" xr:uid="{00000000-0005-0000-0000-000057DE0000}"/>
    <cellStyle name="R07L 4" xfId="56912" xr:uid="{00000000-0005-0000-0000-000058DE0000}"/>
    <cellStyle name="R07L 5" xfId="56913" xr:uid="{00000000-0005-0000-0000-000059DE0000}"/>
    <cellStyle name="R07L 6" xfId="56914" xr:uid="{00000000-0005-0000-0000-00005ADE0000}"/>
    <cellStyle name="R07L 7" xfId="56915" xr:uid="{00000000-0005-0000-0000-00005BDE0000}"/>
    <cellStyle name="RACS HEADING1" xfId="12" xr:uid="{00000000-0005-0000-0000-00005CDE0000}"/>
    <cellStyle name="regstoresfromspecstores" xfId="56916" xr:uid="{00000000-0005-0000-0000-00005DDE0000}"/>
  </cellStyles>
  <dxfs count="0"/>
  <tableStyles count="0" defaultTableStyle="TableStyleMedium2" defaultPivotStyle="PivotStyleLight16"/>
  <colors>
    <mruColors>
      <color rgb="FFEEECE1"/>
      <color rgb="FF99CCFF"/>
      <color rgb="FFCCECFF"/>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17</xdr:col>
      <xdr:colOff>85725</xdr:colOff>
      <xdr:row>0</xdr:row>
      <xdr:rowOff>85723</xdr:rowOff>
    </xdr:from>
    <xdr:ext cx="4781550" cy="3634630"/>
    <xdr:sp macro="" textlink="">
      <xdr:nvSpPr>
        <xdr:cNvPr id="2" name="TextBox 1">
          <a:extLst>
            <a:ext uri="{FF2B5EF4-FFF2-40B4-BE49-F238E27FC236}">
              <a16:creationId xmlns:a16="http://schemas.microsoft.com/office/drawing/2014/main" id="{E6142311-3D55-401E-B9D5-2F9AACF8A1D9}"/>
            </a:ext>
          </a:extLst>
        </xdr:cNvPr>
        <xdr:cNvSpPr txBox="1"/>
      </xdr:nvSpPr>
      <xdr:spPr>
        <a:xfrm>
          <a:off x="13845540" y="83818"/>
          <a:ext cx="4781550" cy="36346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1" i="0" u="none" strike="noStrike" baseline="0">
              <a:solidFill>
                <a:schemeClr val="tx1"/>
              </a:solidFill>
              <a:effectLst/>
              <a:latin typeface="Calibri" panose="020F0502020204030204" pitchFamily="34" charset="0"/>
              <a:ea typeface="+mn-ea"/>
              <a:cs typeface="+mn-cs"/>
            </a:rPr>
            <a:t>Site Notes</a:t>
          </a:r>
          <a:r>
            <a:rPr lang="en-US" b="1" i="0" u="none" baseline="0">
              <a:latin typeface="Calibri" panose="020F0502020204030204" pitchFamily="34" charset="0"/>
            </a:rPr>
            <a:t> </a:t>
          </a:r>
        </a:p>
        <a:p>
          <a:r>
            <a:rPr lang="en-US" sz="1100" b="0" i="0" u="none" strike="noStrike" baseline="0">
              <a:solidFill>
                <a:schemeClr val="tx1"/>
              </a:solidFill>
              <a:effectLst/>
              <a:latin typeface="Calibri" panose="020F0502020204030204" pitchFamily="34" charset="0"/>
              <a:ea typeface="+mn-ea"/>
              <a:cs typeface="+mn-cs"/>
            </a:rPr>
            <a:t>All Site specific criteria to be populated based on the Facility As-built IFC Drawing Package.</a:t>
          </a:r>
          <a:r>
            <a:rPr lang="en-US" b="0" i="0" u="none" baseline="0">
              <a:latin typeface="Calibri" panose="020F0502020204030204" pitchFamily="34" charset="0"/>
            </a:rPr>
            <a:t> </a:t>
          </a:r>
          <a:r>
            <a:rPr lang="en-US" sz="1100" b="0" i="0" u="none" strike="noStrike" baseline="0">
              <a:solidFill>
                <a:schemeClr val="tx1"/>
              </a:solidFill>
              <a:effectLst/>
              <a:latin typeface="Calibri" panose="020F0502020204030204" pitchFamily="34" charset="0"/>
              <a:ea typeface="+mn-ea"/>
              <a:cs typeface="+mn-cs"/>
            </a:rPr>
            <a:t>Use this DC Health workbook to track your DC health findings and remediation.  </a:t>
          </a:r>
          <a:r>
            <a:rPr lang="en-US" b="0" i="0" u="none" baseline="0">
              <a:latin typeface="Calibri" panose="020F0502020204030204" pitchFamily="34" charset="0"/>
            </a:rPr>
            <a:t> </a:t>
          </a:r>
        </a:p>
        <a:p>
          <a:r>
            <a:rPr lang="en-US" sz="1100" b="0" i="0" u="none" strike="noStrike" baseline="0">
              <a:solidFill>
                <a:schemeClr val="tx1"/>
              </a:solidFill>
              <a:effectLst/>
              <a:latin typeface="Calibri" panose="020F0502020204030204" pitchFamily="34" charset="0"/>
              <a:ea typeface="+mn-ea"/>
              <a:cs typeface="+mn-cs"/>
            </a:rPr>
            <a:t>Step 1: Enter information in white cells for sections "Test Information and Equipment".  Cells in beige have formulas for calculations.  Pay attention to units for site nominal DC power. </a:t>
          </a:r>
        </a:p>
        <a:p>
          <a:r>
            <a:rPr lang="en-US" sz="1100" b="0" i="0" u="none" strike="noStrike" baseline="0">
              <a:solidFill>
                <a:schemeClr val="tx1"/>
              </a:solidFill>
              <a:effectLst/>
              <a:latin typeface="Calibri" panose="020F0502020204030204" pitchFamily="34" charset="0"/>
              <a:ea typeface="+mn-ea"/>
              <a:cs typeface="+mn-cs"/>
            </a:rPr>
            <a:t>Step 2: Enter findings with all appropriate information based on site specific criteria.  </a:t>
          </a:r>
          <a:r>
            <a:rPr lang="en-US" b="0" i="0" u="none" baseline="0">
              <a:latin typeface="Calibri" panose="020F0502020204030204" pitchFamily="34" charset="0"/>
            </a:rPr>
            <a:t> </a:t>
          </a:r>
          <a:endParaRPr lang="en-US" sz="1100" b="0" i="0" u="none" strike="noStrike" baseline="0">
            <a:solidFill>
              <a:schemeClr val="tx1"/>
            </a:solidFill>
            <a:effectLst/>
            <a:latin typeface="Calibri" panose="020F0502020204030204" pitchFamily="34" charset="0"/>
            <a:ea typeface="+mn-ea"/>
            <a:cs typeface="+mn-cs"/>
          </a:endParaRPr>
        </a:p>
        <a:p>
          <a:r>
            <a:rPr lang="en-US" sz="1100" b="1" i="0" u="none" strike="noStrike" baseline="0">
              <a:solidFill>
                <a:schemeClr val="tx1"/>
              </a:solidFill>
              <a:effectLst/>
              <a:latin typeface="Calibri" panose="020F0502020204030204" pitchFamily="34" charset="0"/>
              <a:ea typeface="+mn-ea"/>
              <a:cs typeface="+mn-cs"/>
            </a:rPr>
            <a:t>Note:</a:t>
          </a:r>
          <a:r>
            <a:rPr lang="en-US" sz="1100" b="0" i="0" u="none" strike="noStrike" baseline="0">
              <a:solidFill>
                <a:schemeClr val="tx1"/>
              </a:solidFill>
              <a:effectLst/>
              <a:latin typeface="Calibri" panose="020F0502020204030204" pitchFamily="34" charset="0"/>
              <a:ea typeface="+mn-ea"/>
              <a:cs typeface="+mn-cs"/>
            </a:rPr>
            <a:t> </a:t>
          </a:r>
          <a:r>
            <a:rPr lang="en-US" b="0" i="0" u="none" baseline="0">
              <a:latin typeface="Calibri" panose="020F0502020204030204" pitchFamily="34" charset="0"/>
            </a:rPr>
            <a:t> </a:t>
          </a:r>
          <a:r>
            <a:rPr lang="en-US" sz="1100" b="0" i="0" u="none" strike="noStrike" baseline="0">
              <a:solidFill>
                <a:schemeClr val="tx1"/>
              </a:solidFill>
              <a:effectLst/>
              <a:latin typeface="Calibri" panose="020F0502020204030204" pitchFamily="34" charset="0"/>
              <a:ea typeface="+mn-ea"/>
              <a:cs typeface="+mn-cs"/>
            </a:rPr>
            <a:t>Additional instructions have been provided in column headers. If you select specific cell definitions or instructions appear.  This text has been intentionally hidden.</a:t>
          </a:r>
        </a:p>
        <a:p>
          <a:endParaRPr lang="en-US" sz="1100" b="1" i="0" u="none" strike="noStrike" baseline="0">
            <a:solidFill>
              <a:schemeClr val="tx1"/>
            </a:solidFill>
            <a:effectLst/>
            <a:latin typeface="Calibri" panose="020F0502020204030204" pitchFamily="34" charset="0"/>
            <a:ea typeface="+mn-ea"/>
            <a:cs typeface="+mn-cs"/>
          </a:endParaRPr>
        </a:p>
        <a:p>
          <a:r>
            <a:rPr lang="en-US" sz="1100" b="1" i="0" u="none" strike="noStrike" baseline="0">
              <a:solidFill>
                <a:schemeClr val="tx1"/>
              </a:solidFill>
              <a:effectLst/>
              <a:latin typeface="Calibri" panose="020F0502020204030204" pitchFamily="34" charset="0"/>
              <a:ea typeface="+mn-ea"/>
              <a:cs typeface="+mn-cs"/>
            </a:rPr>
            <a:t>Number of Defects: </a:t>
          </a:r>
        </a:p>
        <a:p>
          <a:r>
            <a:rPr lang="en-US" sz="1100" b="0" i="0" u="none" strike="noStrike">
              <a:solidFill>
                <a:schemeClr val="tx1"/>
              </a:solidFill>
              <a:effectLst/>
              <a:latin typeface="+mn-lt"/>
              <a:ea typeface="+mn-ea"/>
              <a:cs typeface="+mn-cs"/>
            </a:rPr>
            <a:t>Number of defects is dependent on affected area category equal to the nominal power loss.  If affected area is one module but it affects the whole string then the nominal power loss will be one string “1” because it affects the string power.  If the affected area is multiple strings, combiner or inverter, then you will add up the strings to match the nominal power loss.    </a:t>
          </a:r>
        </a:p>
        <a:p>
          <a:endParaRPr lang="en-US" sz="1100" b="0" i="0" u="none" strike="noStrike">
            <a:solidFill>
              <a:schemeClr val="tx1"/>
            </a:solidFill>
            <a:effectLst/>
            <a:latin typeface="+mn-lt"/>
            <a:ea typeface="+mn-ea"/>
            <a:cs typeface="+mn-cs"/>
          </a:endParaRP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B8"/>
  <sheetViews>
    <sheetView showGridLines="0" zoomScaleNormal="100" zoomScaleSheetLayoutView="100" workbookViewId="0">
      <selection activeCell="B16" sqref="B16"/>
    </sheetView>
  </sheetViews>
  <sheetFormatPr defaultColWidth="9.140625" defaultRowHeight="15"/>
  <cols>
    <col min="1" max="1" width="3.42578125" style="40" customWidth="1"/>
    <col min="2" max="2" width="81" style="40" customWidth="1"/>
    <col min="3" max="16384" width="9.140625" style="40"/>
  </cols>
  <sheetData>
    <row r="1" spans="2:2" ht="21">
      <c r="B1" s="41" t="s">
        <v>66</v>
      </c>
    </row>
    <row r="2" spans="2:2">
      <c r="B2" s="42" t="s">
        <v>68</v>
      </c>
    </row>
    <row r="3" spans="2:2" ht="45">
      <c r="B3" s="42" t="s">
        <v>74</v>
      </c>
    </row>
    <row r="4" spans="2:2">
      <c r="B4" s="42" t="s">
        <v>69</v>
      </c>
    </row>
    <row r="5" spans="2:2">
      <c r="B5" s="42"/>
    </row>
    <row r="6" spans="2:2">
      <c r="B6" s="43" t="s">
        <v>67</v>
      </c>
    </row>
    <row r="7" spans="2:2" ht="45">
      <c r="B7" s="42" t="s">
        <v>86</v>
      </c>
    </row>
    <row r="8" spans="2:2">
      <c r="B8" s="4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17C0C-7117-4545-A224-FA7EBFE0733E}">
  <dimension ref="A1:W8881"/>
  <sheetViews>
    <sheetView showGridLines="0" tabSelected="1" zoomScale="80" zoomScaleNormal="80" zoomScaleSheetLayoutView="85" workbookViewId="0">
      <pane ySplit="16" topLeftCell="A17" activePane="bottomLeft" state="frozen"/>
      <selection pane="bottomLeft" activeCell="E28" sqref="E28"/>
    </sheetView>
  </sheetViews>
  <sheetFormatPr defaultColWidth="8.85546875" defaultRowHeight="15"/>
  <cols>
    <col min="1" max="1" width="11.140625" style="2" bestFit="1" customWidth="1"/>
    <col min="2" max="2" width="10.28515625" style="26" customWidth="1"/>
    <col min="3" max="6" width="10.28515625" style="27" customWidth="1"/>
    <col min="7" max="7" width="16.42578125" style="26" bestFit="1" customWidth="1"/>
    <col min="8" max="11" width="16.42578125" style="26" customWidth="1"/>
    <col min="12" max="12" width="19.28515625" style="36" bestFit="1" customWidth="1"/>
    <col min="13" max="13" width="27.28515625" style="36" bestFit="1" customWidth="1"/>
    <col min="14" max="14" width="23.7109375" style="36" customWidth="1"/>
    <col min="15" max="15" width="13.7109375" style="36" bestFit="1" customWidth="1"/>
    <col min="16" max="17" width="14.7109375" style="36" customWidth="1"/>
    <col min="18" max="18" width="2.85546875" style="36" customWidth="1"/>
    <col min="19" max="19" width="8.85546875" style="36"/>
    <col min="20" max="20" width="26.42578125" style="36" bestFit="1" customWidth="1"/>
    <col min="21" max="24" width="8.85546875" style="36"/>
    <col min="25" max="25" width="1.28515625" style="36" customWidth="1"/>
    <col min="26" max="16384" width="8.85546875" style="36"/>
  </cols>
  <sheetData>
    <row r="1" spans="1:23" ht="27" customHeight="1">
      <c r="A1" s="4" t="s">
        <v>9</v>
      </c>
      <c r="B1" s="66" t="s">
        <v>178</v>
      </c>
      <c r="C1" s="66"/>
      <c r="D1" s="66"/>
      <c r="E1" s="66"/>
      <c r="F1" s="66"/>
      <c r="G1" s="66"/>
      <c r="H1" s="67"/>
      <c r="I1" s="67"/>
      <c r="J1" s="67"/>
      <c r="K1" s="67"/>
      <c r="L1" s="66"/>
      <c r="M1" s="66"/>
      <c r="N1" s="66"/>
      <c r="O1" s="66"/>
      <c r="P1" s="66"/>
      <c r="Q1" s="68"/>
      <c r="S1" s="38"/>
    </row>
    <row r="2" spans="1:23" ht="15.75" thickBot="1">
      <c r="A2" s="69" t="s">
        <v>11</v>
      </c>
      <c r="B2" s="69"/>
      <c r="C2" s="69"/>
      <c r="D2" s="69"/>
      <c r="E2" s="69"/>
      <c r="F2" s="69"/>
      <c r="G2" s="70" t="s">
        <v>10</v>
      </c>
      <c r="H2" s="70"/>
      <c r="I2" s="70"/>
      <c r="J2" s="70"/>
      <c r="K2" s="70"/>
      <c r="L2" s="70"/>
      <c r="M2" s="71" t="s">
        <v>13</v>
      </c>
      <c r="N2" s="71"/>
      <c r="O2" s="71"/>
      <c r="P2" s="71"/>
      <c r="Q2" s="71"/>
      <c r="S2" s="37"/>
    </row>
    <row r="3" spans="1:23" ht="18" customHeight="1" thickTop="1" thickBot="1">
      <c r="A3" s="13" t="s">
        <v>55</v>
      </c>
      <c r="B3" s="72" t="s">
        <v>91</v>
      </c>
      <c r="C3" s="72"/>
      <c r="D3" s="72"/>
      <c r="E3" s="72"/>
      <c r="F3" s="72"/>
      <c r="G3" s="73" t="s">
        <v>87</v>
      </c>
      <c r="H3" s="74"/>
      <c r="I3" s="74"/>
      <c r="J3" s="74"/>
      <c r="K3" s="74"/>
      <c r="L3" s="75"/>
      <c r="M3" s="17" t="s">
        <v>14</v>
      </c>
      <c r="N3" s="16" t="s">
        <v>93</v>
      </c>
      <c r="O3" s="76" t="s">
        <v>70</v>
      </c>
      <c r="P3" s="77"/>
      <c r="Q3" s="46">
        <v>15</v>
      </c>
      <c r="S3" s="44"/>
      <c r="T3" s="37"/>
      <c r="U3" s="37"/>
      <c r="V3" s="37"/>
      <c r="W3" s="37"/>
    </row>
    <row r="4" spans="1:23" ht="18" customHeight="1" thickTop="1" thickBot="1">
      <c r="A4" s="13" t="s">
        <v>22</v>
      </c>
      <c r="B4" s="72"/>
      <c r="C4" s="72"/>
      <c r="D4" s="72"/>
      <c r="E4" s="72"/>
      <c r="F4" s="72"/>
      <c r="G4" s="73" t="s">
        <v>56</v>
      </c>
      <c r="H4" s="74"/>
      <c r="I4" s="74"/>
      <c r="J4" s="74"/>
      <c r="K4" s="74"/>
      <c r="L4" s="75"/>
      <c r="M4" s="17" t="s">
        <v>57</v>
      </c>
      <c r="N4" s="12">
        <v>760</v>
      </c>
      <c r="O4" s="78" t="s">
        <v>71</v>
      </c>
      <c r="P4" s="79"/>
      <c r="Q4" s="28">
        <v>202.03100000000001</v>
      </c>
      <c r="S4" s="44"/>
    </row>
    <row r="5" spans="1:23" ht="18" customHeight="1" thickTop="1" thickBot="1">
      <c r="A5" s="13" t="s">
        <v>12</v>
      </c>
      <c r="B5" s="72" t="s">
        <v>92</v>
      </c>
      <c r="C5" s="72"/>
      <c r="D5" s="72"/>
      <c r="E5" s="72"/>
      <c r="F5" s="72"/>
      <c r="G5" s="73" t="s">
        <v>88</v>
      </c>
      <c r="H5" s="74"/>
      <c r="I5" s="74"/>
      <c r="J5" s="74"/>
      <c r="K5" s="74"/>
      <c r="L5" s="75"/>
      <c r="M5" s="17" t="s">
        <v>63</v>
      </c>
      <c r="N5" s="46">
        <v>120</v>
      </c>
      <c r="O5" s="81" t="s">
        <v>64</v>
      </c>
      <c r="P5" s="82"/>
      <c r="Q5" s="49">
        <f>N5*Q3</f>
        <v>1800</v>
      </c>
      <c r="S5" s="44"/>
    </row>
    <row r="6" spans="1:23" ht="18" customHeight="1" thickTop="1">
      <c r="A6" s="47"/>
      <c r="B6" s="83"/>
      <c r="C6" s="83"/>
      <c r="D6" s="83"/>
      <c r="E6" s="83"/>
      <c r="F6" s="83"/>
      <c r="G6" s="84" t="s">
        <v>73</v>
      </c>
      <c r="H6" s="85"/>
      <c r="I6" s="85"/>
      <c r="J6" s="85"/>
      <c r="K6" s="85"/>
      <c r="L6" s="86"/>
      <c r="M6" s="50"/>
      <c r="N6" s="48"/>
      <c r="O6" s="81"/>
      <c r="P6" s="82"/>
      <c r="Q6" s="51"/>
      <c r="S6" s="44"/>
    </row>
    <row r="7" spans="1:23" ht="20.100000000000001" customHeight="1">
      <c r="A7" s="52" t="s">
        <v>27</v>
      </c>
      <c r="B7" s="6"/>
      <c r="C7" s="6"/>
      <c r="D7" s="6"/>
      <c r="E7" s="6"/>
      <c r="F7" s="6"/>
      <c r="G7" s="7"/>
      <c r="H7" s="7"/>
      <c r="I7" s="7"/>
      <c r="J7" s="7"/>
      <c r="K7" s="7"/>
      <c r="L7" s="8"/>
      <c r="M7" s="8"/>
      <c r="N7" s="9"/>
      <c r="O7" s="8"/>
      <c r="P7" s="8"/>
      <c r="Q7" s="11"/>
      <c r="S7" s="45"/>
    </row>
    <row r="8" spans="1:23">
      <c r="A8" s="14" t="s">
        <v>46</v>
      </c>
      <c r="B8" s="14" t="s">
        <v>21</v>
      </c>
      <c r="C8" s="14" t="s">
        <v>65</v>
      </c>
      <c r="D8" s="14"/>
      <c r="E8" s="14" t="s">
        <v>29</v>
      </c>
      <c r="F8" s="14" t="s">
        <v>30</v>
      </c>
      <c r="G8" s="14" t="s">
        <v>36</v>
      </c>
      <c r="H8" s="57"/>
      <c r="I8" s="57"/>
      <c r="J8" s="57"/>
      <c r="K8" s="57"/>
      <c r="L8" s="14" t="s">
        <v>31</v>
      </c>
      <c r="M8" s="14" t="s">
        <v>83</v>
      </c>
      <c r="N8" s="14" t="s">
        <v>33</v>
      </c>
      <c r="O8" s="57" t="s">
        <v>34</v>
      </c>
      <c r="P8" s="18" t="s">
        <v>21</v>
      </c>
      <c r="Q8" s="19" t="s">
        <v>35</v>
      </c>
      <c r="S8" s="44"/>
    </row>
    <row r="9" spans="1:23">
      <c r="A9" s="14" t="s">
        <v>51</v>
      </c>
      <c r="B9" s="14">
        <f>COUNTIF($B$17:$B$1828, "V")</f>
        <v>0</v>
      </c>
      <c r="C9" s="31">
        <f>B9/SUM($B$9:$B$11)</f>
        <v>0</v>
      </c>
      <c r="D9" s="14" t="s">
        <v>28</v>
      </c>
      <c r="E9" s="14">
        <f>SUMIF($G17:$G1828,"inverter",$L17:$L1828)</f>
        <v>0</v>
      </c>
      <c r="F9" s="15">
        <f>SUMIF($G17:$G1828,"Combiner",$L17:$L1828)</f>
        <v>0</v>
      </c>
      <c r="G9" s="14"/>
      <c r="H9" s="57"/>
      <c r="I9" s="57"/>
      <c r="J9" s="57"/>
      <c r="K9" s="57"/>
      <c r="L9" s="14">
        <f>SUMIF($G17:$G1828,"MODULE",$L17:$L1828)</f>
        <v>0</v>
      </c>
      <c r="M9" s="15">
        <f>SUMIF($G17:$G1828,"module substring",$L17:$L1828)</f>
        <v>0</v>
      </c>
      <c r="N9" s="14">
        <f>SUMIF($G17:$G5739,"tracker",$L17:$L5739)</f>
        <v>184</v>
      </c>
      <c r="O9" s="57">
        <f>SUMIF($G17:$G1828,"hot spot",$L17:$L1828)</f>
        <v>0</v>
      </c>
      <c r="P9" s="32">
        <f>P10/(Q4*10^6)</f>
        <v>4.4832723690918723E-2</v>
      </c>
      <c r="Q9" s="33">
        <f>Q10/(Q4*10^6)</f>
        <v>0</v>
      </c>
    </row>
    <row r="10" spans="1:23">
      <c r="A10" s="14" t="s">
        <v>52</v>
      </c>
      <c r="B10" s="14">
        <v>5032</v>
      </c>
      <c r="C10" s="31">
        <f t="shared" ref="C10:C11" si="0">B10/SUM($B$9:$B$11)</f>
        <v>1</v>
      </c>
      <c r="D10" s="14" t="s">
        <v>32</v>
      </c>
      <c r="E10" s="14">
        <f>SUMIF($G17:$G1828,"inverter",$P17:$P1828)</f>
        <v>0</v>
      </c>
      <c r="F10" s="15">
        <f>SUMIF($G17:$G1828,"combiner",$P17:$P1828)</f>
        <v>0</v>
      </c>
      <c r="G10" s="14">
        <f>SUMIF($G17:$G13911,"string",$P17:$P13911)</f>
        <v>8726400</v>
      </c>
      <c r="H10" s="57"/>
      <c r="I10" s="57"/>
      <c r="J10" s="57"/>
      <c r="K10" s="57"/>
      <c r="L10" s="14">
        <f>SUMIF($G17:$G1828,"MODULE",$P17:$P1828)</f>
        <v>0</v>
      </c>
      <c r="M10" s="15">
        <f>SUMIF($G17:$G1828,"module substring",$P17:$P1828)</f>
        <v>0</v>
      </c>
      <c r="N10" s="14">
        <f>SUMIF($G17:$G5739,"tracker",$P17:$P5739)</f>
        <v>331200</v>
      </c>
      <c r="O10" s="57">
        <f>SUMIF($G17:$G1828,"hot spot",$P17:$P1828)</f>
        <v>0</v>
      </c>
      <c r="P10" s="34">
        <f>SUM(P17:P13911)</f>
        <v>9057600</v>
      </c>
      <c r="Q10" s="35">
        <f>SUM(Q17:Q1832)</f>
        <v>0</v>
      </c>
    </row>
    <row r="11" spans="1:23">
      <c r="A11" s="14" t="s">
        <v>72</v>
      </c>
      <c r="B11" s="14">
        <f>COUNTIF($B$17:$B$1828, "A")</f>
        <v>0</v>
      </c>
      <c r="C11" s="31">
        <f t="shared" si="0"/>
        <v>0</v>
      </c>
      <c r="D11" s="14" t="s">
        <v>45</v>
      </c>
      <c r="E11" s="14">
        <f>SUMIFS($L17:$L1828,$O17:$O1828,"&gt;0",$G17:$G1828,"inverter")</f>
        <v>0</v>
      </c>
      <c r="F11" s="15">
        <f>SUMIFS($L17:$L1828,$O17:$O1828,"&gt;0",$G17:$G1828,"combiner")</f>
        <v>0</v>
      </c>
      <c r="G11" s="14">
        <f>SUMIFS($L17:$L1828,$O17:$O1828,"&gt;0",$G17:$G1828,"string")</f>
        <v>0</v>
      </c>
      <c r="H11" s="57"/>
      <c r="I11" s="57"/>
      <c r="J11" s="57"/>
      <c r="K11" s="57"/>
      <c r="L11" s="14">
        <f>SUMIFS($L17:$L1828,$O17:$O1828,"&gt;0",$G17:$G1828,"module")</f>
        <v>0</v>
      </c>
      <c r="M11" s="15">
        <f>SUMIFS($L17:$L1828,$O17:$O1828,"&gt;0",$G17:$G1828,"module substring")</f>
        <v>0</v>
      </c>
      <c r="N11" s="14">
        <f>SUMIFS($L17:$L1828,$O17:$O1828,"&gt;0",$G17:$G1828,"tracker")</f>
        <v>0</v>
      </c>
      <c r="O11" s="57">
        <f>SUMIFS($L17:$L1828,$O17:$O1828,"&gt;0",$G17:$G1828,"hot spot")</f>
        <v>0</v>
      </c>
      <c r="P11" s="22"/>
      <c r="Q11" s="20"/>
    </row>
    <row r="12" spans="1:23">
      <c r="A12" s="15"/>
      <c r="B12" s="15"/>
      <c r="C12" s="30"/>
      <c r="D12" s="14" t="s">
        <v>35</v>
      </c>
      <c r="E12" s="15">
        <f t="shared" ref="E12:O12" si="1">IF(E9=0,0,E10-((E9-E11)/E9)*E10)</f>
        <v>0</v>
      </c>
      <c r="F12" s="15">
        <f t="shared" si="1"/>
        <v>0</v>
      </c>
      <c r="G12" s="14">
        <f t="shared" si="1"/>
        <v>0</v>
      </c>
      <c r="H12" s="57"/>
      <c r="I12" s="57"/>
      <c r="J12" s="57"/>
      <c r="K12" s="57"/>
      <c r="L12" s="14">
        <f t="shared" si="1"/>
        <v>0</v>
      </c>
      <c r="M12" s="15">
        <f t="shared" si="1"/>
        <v>0</v>
      </c>
      <c r="N12" s="14">
        <f t="shared" si="1"/>
        <v>0</v>
      </c>
      <c r="O12" s="57">
        <f t="shared" si="1"/>
        <v>0</v>
      </c>
      <c r="P12" s="21"/>
      <c r="Q12" s="23"/>
    </row>
    <row r="13" spans="1:23">
      <c r="A13" s="10"/>
      <c r="B13" s="8"/>
      <c r="C13" s="8"/>
      <c r="D13" s="8"/>
      <c r="E13" s="8"/>
      <c r="F13" s="8"/>
      <c r="G13" s="8"/>
      <c r="H13" s="8"/>
      <c r="I13" s="8"/>
      <c r="J13" s="8"/>
      <c r="K13" s="8"/>
      <c r="L13" s="8"/>
      <c r="M13" s="8"/>
      <c r="N13" s="8"/>
      <c r="O13" s="8"/>
      <c r="P13" s="8"/>
      <c r="Q13" s="11"/>
    </row>
    <row r="14" spans="1:23" s="1" customFormat="1">
      <c r="A14" s="80" t="s">
        <v>53</v>
      </c>
      <c r="B14" s="87" t="s">
        <v>61</v>
      </c>
      <c r="C14" s="87"/>
      <c r="D14" s="87"/>
      <c r="E14" s="87"/>
      <c r="F14" s="87"/>
      <c r="G14" s="88" t="s">
        <v>54</v>
      </c>
      <c r="H14" s="63"/>
      <c r="I14" s="63"/>
      <c r="J14" s="63"/>
      <c r="K14" s="63"/>
      <c r="L14" s="88" t="s">
        <v>26</v>
      </c>
      <c r="M14" s="80" t="s">
        <v>15</v>
      </c>
      <c r="N14" s="80" t="s">
        <v>62</v>
      </c>
      <c r="O14" s="80" t="s">
        <v>0</v>
      </c>
      <c r="P14" s="80" t="s">
        <v>58</v>
      </c>
      <c r="Q14" s="80" t="s">
        <v>59</v>
      </c>
    </row>
    <row r="15" spans="1:23" s="1" customFormat="1" ht="30">
      <c r="A15" s="80"/>
      <c r="B15" s="56" t="s">
        <v>46</v>
      </c>
      <c r="C15" s="56" t="s">
        <v>166</v>
      </c>
      <c r="D15" s="56" t="s">
        <v>171</v>
      </c>
      <c r="E15" s="56" t="s">
        <v>37</v>
      </c>
      <c r="F15" s="56" t="s">
        <v>90</v>
      </c>
      <c r="G15" s="88"/>
      <c r="H15" s="63" t="s">
        <v>169</v>
      </c>
      <c r="I15" s="63" t="s">
        <v>170</v>
      </c>
      <c r="J15" s="63" t="s">
        <v>174</v>
      </c>
      <c r="K15" s="63" t="s">
        <v>175</v>
      </c>
      <c r="L15" s="88"/>
      <c r="M15" s="80"/>
      <c r="N15" s="80"/>
      <c r="O15" s="80"/>
      <c r="P15" s="80"/>
      <c r="Q15" s="80"/>
    </row>
    <row r="16" spans="1:23" s="1" customFormat="1">
      <c r="A16" s="24"/>
      <c r="B16" s="56"/>
      <c r="C16" s="56"/>
      <c r="D16" s="56"/>
      <c r="E16" s="56"/>
      <c r="F16" s="56"/>
      <c r="G16" s="25"/>
      <c r="H16" s="25"/>
      <c r="I16" s="25"/>
      <c r="J16" s="25"/>
      <c r="K16" s="25"/>
      <c r="L16" s="56"/>
      <c r="M16" s="55"/>
      <c r="N16" s="55"/>
      <c r="O16" s="29"/>
      <c r="P16" s="55"/>
      <c r="Q16" s="55"/>
    </row>
    <row r="17" spans="1:19" s="5" customFormat="1" ht="18.600000000000001" customHeight="1">
      <c r="A17" s="58">
        <v>44403</v>
      </c>
      <c r="B17" s="39" t="s">
        <v>48</v>
      </c>
      <c r="C17" s="39" t="s">
        <v>94</v>
      </c>
      <c r="D17" s="64"/>
      <c r="E17" s="39" t="s">
        <v>95</v>
      </c>
      <c r="F17" s="39">
        <v>121</v>
      </c>
      <c r="G17" s="39" t="s">
        <v>172</v>
      </c>
      <c r="H17" s="39" t="s">
        <v>176</v>
      </c>
      <c r="I17" s="39" t="s">
        <v>176</v>
      </c>
      <c r="J17" s="39" t="s">
        <v>176</v>
      </c>
      <c r="K17" s="39" t="s">
        <v>176</v>
      </c>
      <c r="L17" s="39">
        <v>1</v>
      </c>
      <c r="M17" s="57" t="str">
        <f>IF(G17="hot spot","1 - Safety",IF((P17)/(1000000*$Q$4)&gt;0.01,"2 - High-Level Power Loss",IF(P17&gt;($Q$5-1),"3 - Medium-Level Power Loss",IF(P17&gt;0,"4 - Low-Level Power Loss",""))))</f>
        <v>3 - Medium-Level Power Loss</v>
      </c>
      <c r="N17" s="59"/>
      <c r="O17" s="60"/>
      <c r="P17" s="61">
        <f t="shared" ref="P17:P80" si="2">IF(G17="hot spot",0,IF(G17="string",$Q$5*L17,IF(G17="multiple strings",$Q$5*L17,IF(G17="Combiner",($Q$5)*L17,IF(G17="inverter",$Q$5*L17,IF(G17="tracker",$Q$5*L17,IF(G17="module",$Q$5*L17,IF(G17="module substring",($Q$5/3)*L17,0))))))))</f>
        <v>1800</v>
      </c>
      <c r="Q17" s="61">
        <f>IF(O17&gt;0,P17,0)</f>
        <v>0</v>
      </c>
      <c r="S17" s="36"/>
    </row>
    <row r="18" spans="1:19" s="5" customFormat="1" ht="18.600000000000001" customHeight="1">
      <c r="A18" s="58">
        <v>44403</v>
      </c>
      <c r="B18" s="39" t="s">
        <v>48</v>
      </c>
      <c r="C18" s="39" t="s">
        <v>94</v>
      </c>
      <c r="D18" s="64"/>
      <c r="E18" s="39" t="s">
        <v>95</v>
      </c>
      <c r="F18" s="39">
        <v>122</v>
      </c>
      <c r="G18" s="39" t="s">
        <v>172</v>
      </c>
      <c r="H18" s="39" t="s">
        <v>176</v>
      </c>
      <c r="I18" s="39" t="s">
        <v>176</v>
      </c>
      <c r="J18" s="39" t="s">
        <v>176</v>
      </c>
      <c r="K18" s="39" t="s">
        <v>176</v>
      </c>
      <c r="L18" s="39">
        <v>1</v>
      </c>
      <c r="M18" s="57" t="str">
        <f t="shared" ref="M18:M81" si="3">IF(G18="hot spot","1 - Safety",IF((P18)/(1000000*$Q$4)&gt;0.01,"2 - High-Level Power Loss",IF(P18&gt;($Q$5-1),"3 - Medium-Level Power Loss",IF(P18&gt;0,"4 - Low-Level Power Loss",""))))</f>
        <v>3 - Medium-Level Power Loss</v>
      </c>
      <c r="N18" s="59"/>
      <c r="O18" s="60"/>
      <c r="P18" s="61">
        <f t="shared" si="2"/>
        <v>1800</v>
      </c>
      <c r="Q18" s="61">
        <f t="shared" ref="Q18:Q24" si="4">IF(O18&gt;0,P18,0)</f>
        <v>0</v>
      </c>
      <c r="S18" s="36"/>
    </row>
    <row r="19" spans="1:19" s="5" customFormat="1" ht="18.600000000000001" customHeight="1">
      <c r="A19" s="58">
        <v>44403</v>
      </c>
      <c r="B19" s="39" t="s">
        <v>48</v>
      </c>
      <c r="C19" s="39" t="s">
        <v>94</v>
      </c>
      <c r="D19" s="64"/>
      <c r="E19" s="39" t="s">
        <v>95</v>
      </c>
      <c r="F19" s="39">
        <v>123</v>
      </c>
      <c r="G19" s="39" t="s">
        <v>172</v>
      </c>
      <c r="H19" s="39" t="s">
        <v>176</v>
      </c>
      <c r="I19" s="39" t="s">
        <v>176</v>
      </c>
      <c r="J19" s="39" t="s">
        <v>176</v>
      </c>
      <c r="K19" s="39" t="s">
        <v>176</v>
      </c>
      <c r="L19" s="39">
        <v>1</v>
      </c>
      <c r="M19" s="57" t="str">
        <f t="shared" si="3"/>
        <v>3 - Medium-Level Power Loss</v>
      </c>
      <c r="N19" s="59"/>
      <c r="O19" s="60"/>
      <c r="P19" s="61">
        <f t="shared" si="2"/>
        <v>1800</v>
      </c>
      <c r="Q19" s="61">
        <f t="shared" si="4"/>
        <v>0</v>
      </c>
      <c r="S19" s="36"/>
    </row>
    <row r="20" spans="1:19" s="5" customFormat="1" ht="18.600000000000001" customHeight="1">
      <c r="A20" s="58">
        <v>44403</v>
      </c>
      <c r="B20" s="39" t="s">
        <v>48</v>
      </c>
      <c r="C20" s="39" t="s">
        <v>94</v>
      </c>
      <c r="D20" s="64"/>
      <c r="E20" s="39" t="s">
        <v>95</v>
      </c>
      <c r="F20" s="39">
        <v>124</v>
      </c>
      <c r="G20" s="39" t="s">
        <v>172</v>
      </c>
      <c r="H20" s="39" t="s">
        <v>176</v>
      </c>
      <c r="I20" s="39" t="s">
        <v>176</v>
      </c>
      <c r="J20" s="39" t="s">
        <v>176</v>
      </c>
      <c r="K20" s="39" t="s">
        <v>176</v>
      </c>
      <c r="L20" s="39">
        <v>1</v>
      </c>
      <c r="M20" s="57" t="str">
        <f t="shared" si="3"/>
        <v>3 - Medium-Level Power Loss</v>
      </c>
      <c r="N20" s="59"/>
      <c r="O20" s="60"/>
      <c r="P20" s="61">
        <f t="shared" si="2"/>
        <v>1800</v>
      </c>
      <c r="Q20" s="61">
        <f t="shared" si="4"/>
        <v>0</v>
      </c>
      <c r="S20" s="36"/>
    </row>
    <row r="21" spans="1:19" s="5" customFormat="1" ht="18.600000000000001" customHeight="1">
      <c r="A21" s="58">
        <v>44403</v>
      </c>
      <c r="B21" s="39" t="s">
        <v>48</v>
      </c>
      <c r="C21" s="39" t="s">
        <v>94</v>
      </c>
      <c r="D21" s="64"/>
      <c r="E21" s="39" t="s">
        <v>95</v>
      </c>
      <c r="F21" s="39">
        <v>125</v>
      </c>
      <c r="G21" s="39" t="s">
        <v>172</v>
      </c>
      <c r="H21" s="39" t="s">
        <v>176</v>
      </c>
      <c r="I21" s="39" t="s">
        <v>176</v>
      </c>
      <c r="J21" s="39" t="s">
        <v>176</v>
      </c>
      <c r="K21" s="39" t="s">
        <v>176</v>
      </c>
      <c r="L21" s="39">
        <v>1</v>
      </c>
      <c r="M21" s="57" t="str">
        <f t="shared" si="3"/>
        <v>3 - Medium-Level Power Loss</v>
      </c>
      <c r="N21" s="59"/>
      <c r="O21" s="60"/>
      <c r="P21" s="61">
        <f t="shared" si="2"/>
        <v>1800</v>
      </c>
      <c r="Q21" s="61">
        <f t="shared" si="4"/>
        <v>0</v>
      </c>
      <c r="S21" s="36"/>
    </row>
    <row r="22" spans="1:19" s="5" customFormat="1" ht="18.600000000000001" customHeight="1">
      <c r="A22" s="58">
        <v>44403</v>
      </c>
      <c r="B22" s="39" t="s">
        <v>48</v>
      </c>
      <c r="C22" s="39" t="s">
        <v>94</v>
      </c>
      <c r="D22" s="64"/>
      <c r="E22" s="39" t="s">
        <v>95</v>
      </c>
      <c r="F22" s="39">
        <v>126</v>
      </c>
      <c r="G22" s="39" t="s">
        <v>172</v>
      </c>
      <c r="H22" s="39" t="s">
        <v>176</v>
      </c>
      <c r="I22" s="39" t="s">
        <v>176</v>
      </c>
      <c r="J22" s="39" t="s">
        <v>176</v>
      </c>
      <c r="K22" s="39" t="s">
        <v>176</v>
      </c>
      <c r="L22" s="39">
        <v>1</v>
      </c>
      <c r="M22" s="57" t="str">
        <f t="shared" si="3"/>
        <v>3 - Medium-Level Power Loss</v>
      </c>
      <c r="N22" s="59"/>
      <c r="O22" s="60"/>
      <c r="P22" s="61">
        <f t="shared" si="2"/>
        <v>1800</v>
      </c>
      <c r="Q22" s="61">
        <f t="shared" si="4"/>
        <v>0</v>
      </c>
      <c r="S22" s="36"/>
    </row>
    <row r="23" spans="1:19" s="5" customFormat="1" ht="18.600000000000001" customHeight="1">
      <c r="A23" s="58">
        <v>44403</v>
      </c>
      <c r="B23" s="39" t="s">
        <v>48</v>
      </c>
      <c r="C23" s="39" t="s">
        <v>94</v>
      </c>
      <c r="D23" s="64"/>
      <c r="E23" s="39" t="s">
        <v>95</v>
      </c>
      <c r="F23" s="39">
        <v>127</v>
      </c>
      <c r="G23" s="39" t="s">
        <v>172</v>
      </c>
      <c r="H23" s="39" t="s">
        <v>176</v>
      </c>
      <c r="I23" s="39" t="s">
        <v>176</v>
      </c>
      <c r="J23" s="39" t="s">
        <v>176</v>
      </c>
      <c r="K23" s="39" t="s">
        <v>176</v>
      </c>
      <c r="L23" s="39">
        <v>1</v>
      </c>
      <c r="M23" s="57" t="str">
        <f t="shared" si="3"/>
        <v>3 - Medium-Level Power Loss</v>
      </c>
      <c r="N23" s="59"/>
      <c r="O23" s="60"/>
      <c r="P23" s="61">
        <f t="shared" si="2"/>
        <v>1800</v>
      </c>
      <c r="Q23" s="61">
        <f t="shared" si="4"/>
        <v>0</v>
      </c>
      <c r="S23" s="36"/>
    </row>
    <row r="24" spans="1:19" s="5" customFormat="1" ht="18.600000000000001" customHeight="1">
      <c r="A24" s="58">
        <v>44403</v>
      </c>
      <c r="B24" s="39" t="s">
        <v>48</v>
      </c>
      <c r="C24" s="39" t="s">
        <v>94</v>
      </c>
      <c r="D24" s="64"/>
      <c r="E24" s="39" t="s">
        <v>95</v>
      </c>
      <c r="F24" s="39">
        <v>128</v>
      </c>
      <c r="G24" s="39" t="s">
        <v>172</v>
      </c>
      <c r="H24" s="39" t="s">
        <v>176</v>
      </c>
      <c r="I24" s="39" t="s">
        <v>176</v>
      </c>
      <c r="J24" s="39" t="s">
        <v>176</v>
      </c>
      <c r="K24" s="39" t="s">
        <v>176</v>
      </c>
      <c r="L24" s="39">
        <v>1</v>
      </c>
      <c r="M24" s="57" t="str">
        <f t="shared" si="3"/>
        <v>3 - Medium-Level Power Loss</v>
      </c>
      <c r="N24" s="59"/>
      <c r="O24" s="60"/>
      <c r="P24" s="61">
        <f t="shared" si="2"/>
        <v>1800</v>
      </c>
      <c r="Q24" s="61">
        <f t="shared" si="4"/>
        <v>0</v>
      </c>
      <c r="S24" s="36"/>
    </row>
    <row r="25" spans="1:19" s="5" customFormat="1" ht="18.600000000000001" customHeight="1">
      <c r="A25" s="58">
        <v>44403</v>
      </c>
      <c r="B25" s="39" t="s">
        <v>48</v>
      </c>
      <c r="C25" s="39" t="s">
        <v>94</v>
      </c>
      <c r="D25" s="64"/>
      <c r="E25" s="39" t="s">
        <v>102</v>
      </c>
      <c r="F25" s="39">
        <v>17</v>
      </c>
      <c r="G25" s="39" t="s">
        <v>172</v>
      </c>
      <c r="H25" s="39" t="s">
        <v>176</v>
      </c>
      <c r="I25" s="39" t="s">
        <v>176</v>
      </c>
      <c r="J25" s="39" t="s">
        <v>176</v>
      </c>
      <c r="K25" s="39" t="s">
        <v>176</v>
      </c>
      <c r="L25" s="39">
        <v>1</v>
      </c>
      <c r="M25" s="57" t="str">
        <f t="shared" si="3"/>
        <v>3 - Medium-Level Power Loss</v>
      </c>
      <c r="N25" s="59"/>
      <c r="O25" s="60"/>
      <c r="P25" s="61">
        <f t="shared" si="2"/>
        <v>1800</v>
      </c>
      <c r="Q25" s="61">
        <f t="shared" ref="Q25:Q88" si="5">IF(O25&gt;0,P25,0)</f>
        <v>0</v>
      </c>
      <c r="S25" s="36"/>
    </row>
    <row r="26" spans="1:19" s="5" customFormat="1" ht="18.600000000000001" customHeight="1">
      <c r="A26" s="58">
        <v>44403</v>
      </c>
      <c r="B26" s="39" t="s">
        <v>48</v>
      </c>
      <c r="C26" s="39" t="s">
        <v>94</v>
      </c>
      <c r="D26" s="64"/>
      <c r="E26" s="39" t="s">
        <v>102</v>
      </c>
      <c r="F26" s="39">
        <v>18</v>
      </c>
      <c r="G26" s="39" t="s">
        <v>172</v>
      </c>
      <c r="H26" s="39" t="s">
        <v>176</v>
      </c>
      <c r="I26" s="39" t="s">
        <v>176</v>
      </c>
      <c r="J26" s="39" t="s">
        <v>176</v>
      </c>
      <c r="K26" s="39" t="s">
        <v>176</v>
      </c>
      <c r="L26" s="39">
        <v>1</v>
      </c>
      <c r="M26" s="57" t="str">
        <f t="shared" si="3"/>
        <v>3 - Medium-Level Power Loss</v>
      </c>
      <c r="N26" s="59"/>
      <c r="O26" s="60"/>
      <c r="P26" s="61">
        <f t="shared" si="2"/>
        <v>1800</v>
      </c>
      <c r="Q26" s="61">
        <f t="shared" si="5"/>
        <v>0</v>
      </c>
      <c r="S26" s="36"/>
    </row>
    <row r="27" spans="1:19" s="5" customFormat="1" ht="18.600000000000001" customHeight="1">
      <c r="A27" s="58">
        <v>44403</v>
      </c>
      <c r="B27" s="39" t="s">
        <v>48</v>
      </c>
      <c r="C27" s="39" t="s">
        <v>94</v>
      </c>
      <c r="D27" s="64"/>
      <c r="E27" s="39" t="s">
        <v>102</v>
      </c>
      <c r="F27" s="39">
        <v>19</v>
      </c>
      <c r="G27" s="39" t="s">
        <v>172</v>
      </c>
      <c r="H27" s="39" t="s">
        <v>176</v>
      </c>
      <c r="I27" s="39" t="s">
        <v>176</v>
      </c>
      <c r="J27" s="39" t="s">
        <v>176</v>
      </c>
      <c r="K27" s="39" t="s">
        <v>176</v>
      </c>
      <c r="L27" s="39">
        <v>1</v>
      </c>
      <c r="M27" s="57" t="str">
        <f t="shared" si="3"/>
        <v>3 - Medium-Level Power Loss</v>
      </c>
      <c r="N27" s="59"/>
      <c r="O27" s="60"/>
      <c r="P27" s="61">
        <f t="shared" si="2"/>
        <v>1800</v>
      </c>
      <c r="Q27" s="61">
        <f t="shared" si="5"/>
        <v>0</v>
      </c>
      <c r="S27" s="36"/>
    </row>
    <row r="28" spans="1:19" s="5" customFormat="1" ht="18.600000000000001" customHeight="1">
      <c r="A28" s="58">
        <v>44403</v>
      </c>
      <c r="B28" s="39" t="s">
        <v>48</v>
      </c>
      <c r="C28" s="39" t="s">
        <v>94</v>
      </c>
      <c r="D28" s="64"/>
      <c r="E28" s="39" t="s">
        <v>102</v>
      </c>
      <c r="F28" s="39">
        <v>20</v>
      </c>
      <c r="G28" s="39" t="s">
        <v>172</v>
      </c>
      <c r="H28" s="39" t="s">
        <v>176</v>
      </c>
      <c r="I28" s="39" t="s">
        <v>176</v>
      </c>
      <c r="J28" s="39" t="s">
        <v>176</v>
      </c>
      <c r="K28" s="39" t="s">
        <v>176</v>
      </c>
      <c r="L28" s="39">
        <v>1</v>
      </c>
      <c r="M28" s="57" t="str">
        <f t="shared" si="3"/>
        <v>3 - Medium-Level Power Loss</v>
      </c>
      <c r="N28" s="59"/>
      <c r="O28" s="60"/>
      <c r="P28" s="61">
        <f t="shared" si="2"/>
        <v>1800</v>
      </c>
      <c r="Q28" s="61">
        <f t="shared" si="5"/>
        <v>0</v>
      </c>
      <c r="S28" s="36"/>
    </row>
    <row r="29" spans="1:19" s="5" customFormat="1" ht="18.600000000000001" customHeight="1">
      <c r="A29" s="58">
        <v>44403</v>
      </c>
      <c r="B29" s="39" t="s">
        <v>48</v>
      </c>
      <c r="C29" s="39" t="s">
        <v>94</v>
      </c>
      <c r="D29" s="64"/>
      <c r="E29" s="39" t="s">
        <v>102</v>
      </c>
      <c r="F29" s="39">
        <v>21</v>
      </c>
      <c r="G29" s="39" t="s">
        <v>172</v>
      </c>
      <c r="H29" s="39" t="s">
        <v>176</v>
      </c>
      <c r="I29" s="39" t="s">
        <v>176</v>
      </c>
      <c r="J29" s="39" t="s">
        <v>176</v>
      </c>
      <c r="K29" s="39" t="s">
        <v>176</v>
      </c>
      <c r="L29" s="39">
        <v>1</v>
      </c>
      <c r="M29" s="57" t="str">
        <f t="shared" si="3"/>
        <v>3 - Medium-Level Power Loss</v>
      </c>
      <c r="N29" s="59"/>
      <c r="O29" s="60"/>
      <c r="P29" s="61">
        <f t="shared" si="2"/>
        <v>1800</v>
      </c>
      <c r="Q29" s="61">
        <f t="shared" si="5"/>
        <v>0</v>
      </c>
      <c r="S29" s="36"/>
    </row>
    <row r="30" spans="1:19" s="5" customFormat="1" ht="18.600000000000001" customHeight="1">
      <c r="A30" s="58">
        <v>44403</v>
      </c>
      <c r="B30" s="39" t="s">
        <v>48</v>
      </c>
      <c r="C30" s="39" t="s">
        <v>94</v>
      </c>
      <c r="D30" s="64"/>
      <c r="E30" s="39" t="s">
        <v>102</v>
      </c>
      <c r="F30" s="39">
        <v>22</v>
      </c>
      <c r="G30" s="39" t="s">
        <v>172</v>
      </c>
      <c r="H30" s="39" t="s">
        <v>176</v>
      </c>
      <c r="I30" s="39" t="s">
        <v>176</v>
      </c>
      <c r="J30" s="39" t="s">
        <v>176</v>
      </c>
      <c r="K30" s="39" t="s">
        <v>176</v>
      </c>
      <c r="L30" s="39">
        <v>1</v>
      </c>
      <c r="M30" s="57" t="str">
        <f t="shared" si="3"/>
        <v>3 - Medium-Level Power Loss</v>
      </c>
      <c r="N30" s="59"/>
      <c r="O30" s="60"/>
      <c r="P30" s="61">
        <f t="shared" si="2"/>
        <v>1800</v>
      </c>
      <c r="Q30" s="61">
        <f t="shared" si="5"/>
        <v>0</v>
      </c>
      <c r="S30" s="36"/>
    </row>
    <row r="31" spans="1:19" s="5" customFormat="1" ht="18.600000000000001" customHeight="1">
      <c r="A31" s="58">
        <v>44403</v>
      </c>
      <c r="B31" s="39" t="s">
        <v>48</v>
      </c>
      <c r="C31" s="39" t="s">
        <v>94</v>
      </c>
      <c r="D31" s="64"/>
      <c r="E31" s="39" t="s">
        <v>102</v>
      </c>
      <c r="F31" s="39">
        <v>23</v>
      </c>
      <c r="G31" s="39" t="s">
        <v>172</v>
      </c>
      <c r="H31" s="39" t="s">
        <v>176</v>
      </c>
      <c r="I31" s="39" t="s">
        <v>176</v>
      </c>
      <c r="J31" s="39" t="s">
        <v>176</v>
      </c>
      <c r="K31" s="39" t="s">
        <v>176</v>
      </c>
      <c r="L31" s="39">
        <v>1</v>
      </c>
      <c r="M31" s="57" t="str">
        <f t="shared" si="3"/>
        <v>3 - Medium-Level Power Loss</v>
      </c>
      <c r="N31" s="59"/>
      <c r="O31" s="60"/>
      <c r="P31" s="61">
        <f t="shared" si="2"/>
        <v>1800</v>
      </c>
      <c r="Q31" s="61">
        <f t="shared" si="5"/>
        <v>0</v>
      </c>
      <c r="S31" s="36"/>
    </row>
    <row r="32" spans="1:19" s="5" customFormat="1" ht="18.600000000000001" customHeight="1">
      <c r="A32" s="58">
        <v>44403</v>
      </c>
      <c r="B32" s="39" t="s">
        <v>48</v>
      </c>
      <c r="C32" s="39" t="s">
        <v>94</v>
      </c>
      <c r="D32" s="64"/>
      <c r="E32" s="39" t="s">
        <v>102</v>
      </c>
      <c r="F32" s="39">
        <v>24</v>
      </c>
      <c r="G32" s="39" t="s">
        <v>172</v>
      </c>
      <c r="H32" s="39" t="s">
        <v>176</v>
      </c>
      <c r="I32" s="39" t="s">
        <v>176</v>
      </c>
      <c r="J32" s="39" t="s">
        <v>176</v>
      </c>
      <c r="K32" s="39" t="s">
        <v>176</v>
      </c>
      <c r="L32" s="39">
        <v>1</v>
      </c>
      <c r="M32" s="57" t="str">
        <f t="shared" si="3"/>
        <v>3 - Medium-Level Power Loss</v>
      </c>
      <c r="N32" s="59"/>
      <c r="O32" s="60"/>
      <c r="P32" s="61">
        <f t="shared" si="2"/>
        <v>1800</v>
      </c>
      <c r="Q32" s="61">
        <f t="shared" si="5"/>
        <v>0</v>
      </c>
      <c r="S32" s="36"/>
    </row>
    <row r="33" spans="1:19" s="5" customFormat="1" ht="18.600000000000001" customHeight="1">
      <c r="A33" s="58">
        <v>44403</v>
      </c>
      <c r="B33" s="39" t="s">
        <v>48</v>
      </c>
      <c r="C33" s="39" t="s">
        <v>94</v>
      </c>
      <c r="D33" s="64"/>
      <c r="E33" s="39" t="s">
        <v>109</v>
      </c>
      <c r="F33" s="39">
        <v>100</v>
      </c>
      <c r="G33" s="39" t="s">
        <v>172</v>
      </c>
      <c r="H33" s="39" t="s">
        <v>176</v>
      </c>
      <c r="I33" s="39" t="s">
        <v>176</v>
      </c>
      <c r="J33" s="39" t="s">
        <v>176</v>
      </c>
      <c r="K33" s="39" t="s">
        <v>176</v>
      </c>
      <c r="L33" s="39">
        <v>1</v>
      </c>
      <c r="M33" s="57" t="str">
        <f t="shared" si="3"/>
        <v>3 - Medium-Level Power Loss</v>
      </c>
      <c r="N33" s="59"/>
      <c r="O33" s="60"/>
      <c r="P33" s="61">
        <f t="shared" si="2"/>
        <v>1800</v>
      </c>
      <c r="Q33" s="61">
        <f t="shared" si="5"/>
        <v>0</v>
      </c>
      <c r="S33" s="36"/>
    </row>
    <row r="34" spans="1:19" s="5" customFormat="1" ht="18.600000000000001" customHeight="1">
      <c r="A34" s="58">
        <v>44403</v>
      </c>
      <c r="B34" s="39" t="s">
        <v>48</v>
      </c>
      <c r="C34" s="39" t="s">
        <v>94</v>
      </c>
      <c r="D34" s="64"/>
      <c r="E34" s="39" t="s">
        <v>109</v>
      </c>
      <c r="F34" s="39">
        <v>101</v>
      </c>
      <c r="G34" s="39" t="s">
        <v>172</v>
      </c>
      <c r="H34" s="39" t="s">
        <v>176</v>
      </c>
      <c r="I34" s="39" t="s">
        <v>176</v>
      </c>
      <c r="J34" s="39" t="s">
        <v>176</v>
      </c>
      <c r="K34" s="39" t="s">
        <v>176</v>
      </c>
      <c r="L34" s="39">
        <v>1</v>
      </c>
      <c r="M34" s="57" t="str">
        <f t="shared" si="3"/>
        <v>3 - Medium-Level Power Loss</v>
      </c>
      <c r="N34" s="59"/>
      <c r="O34" s="60"/>
      <c r="P34" s="61">
        <f t="shared" si="2"/>
        <v>1800</v>
      </c>
      <c r="Q34" s="61">
        <f t="shared" si="5"/>
        <v>0</v>
      </c>
    </row>
    <row r="35" spans="1:19" s="5" customFormat="1" ht="18.600000000000001" customHeight="1">
      <c r="A35" s="58">
        <v>44403</v>
      </c>
      <c r="B35" s="39" t="s">
        <v>48</v>
      </c>
      <c r="C35" s="39" t="s">
        <v>94</v>
      </c>
      <c r="D35" s="64"/>
      <c r="E35" s="39" t="s">
        <v>109</v>
      </c>
      <c r="F35" s="39">
        <v>102</v>
      </c>
      <c r="G35" s="39" t="s">
        <v>172</v>
      </c>
      <c r="H35" s="39" t="s">
        <v>176</v>
      </c>
      <c r="I35" s="39" t="s">
        <v>176</v>
      </c>
      <c r="J35" s="39" t="s">
        <v>176</v>
      </c>
      <c r="K35" s="39" t="s">
        <v>176</v>
      </c>
      <c r="L35" s="39">
        <v>1</v>
      </c>
      <c r="M35" s="57" t="str">
        <f t="shared" si="3"/>
        <v>3 - Medium-Level Power Loss</v>
      </c>
      <c r="N35" s="59"/>
      <c r="O35" s="60"/>
      <c r="P35" s="61">
        <f t="shared" si="2"/>
        <v>1800</v>
      </c>
      <c r="Q35" s="61">
        <f t="shared" si="5"/>
        <v>0</v>
      </c>
    </row>
    <row r="36" spans="1:19" s="5" customFormat="1" ht="18.600000000000001" customHeight="1">
      <c r="A36" s="58">
        <v>44403</v>
      </c>
      <c r="B36" s="39" t="s">
        <v>48</v>
      </c>
      <c r="C36" s="39" t="s">
        <v>94</v>
      </c>
      <c r="D36" s="64"/>
      <c r="E36" s="39" t="s">
        <v>109</v>
      </c>
      <c r="F36" s="39">
        <v>103</v>
      </c>
      <c r="G36" s="39" t="s">
        <v>172</v>
      </c>
      <c r="H36" s="39" t="s">
        <v>176</v>
      </c>
      <c r="I36" s="39" t="s">
        <v>176</v>
      </c>
      <c r="J36" s="39" t="s">
        <v>176</v>
      </c>
      <c r="K36" s="39" t="s">
        <v>176</v>
      </c>
      <c r="L36" s="39">
        <v>1</v>
      </c>
      <c r="M36" s="57" t="str">
        <f t="shared" si="3"/>
        <v>3 - Medium-Level Power Loss</v>
      </c>
      <c r="N36" s="59"/>
      <c r="O36" s="60"/>
      <c r="P36" s="61">
        <f t="shared" si="2"/>
        <v>1800</v>
      </c>
      <c r="Q36" s="61">
        <f t="shared" si="5"/>
        <v>0</v>
      </c>
    </row>
    <row r="37" spans="1:19" s="5" customFormat="1" ht="18.600000000000001" customHeight="1">
      <c r="A37" s="58">
        <v>44403</v>
      </c>
      <c r="B37" s="39" t="s">
        <v>48</v>
      </c>
      <c r="C37" s="39" t="s">
        <v>94</v>
      </c>
      <c r="D37" s="64"/>
      <c r="E37" s="39" t="s">
        <v>109</v>
      </c>
      <c r="F37" s="39">
        <v>104</v>
      </c>
      <c r="G37" s="39" t="s">
        <v>172</v>
      </c>
      <c r="H37" s="39" t="s">
        <v>176</v>
      </c>
      <c r="I37" s="39" t="s">
        <v>176</v>
      </c>
      <c r="J37" s="39" t="s">
        <v>176</v>
      </c>
      <c r="K37" s="39" t="s">
        <v>176</v>
      </c>
      <c r="L37" s="39">
        <v>1</v>
      </c>
      <c r="M37" s="57" t="str">
        <f t="shared" si="3"/>
        <v>3 - Medium-Level Power Loss</v>
      </c>
      <c r="N37" s="59"/>
      <c r="O37" s="60"/>
      <c r="P37" s="61">
        <f t="shared" si="2"/>
        <v>1800</v>
      </c>
      <c r="Q37" s="61">
        <f t="shared" si="5"/>
        <v>0</v>
      </c>
    </row>
    <row r="38" spans="1:19" s="5" customFormat="1" ht="18.600000000000001" customHeight="1">
      <c r="A38" s="58">
        <v>44403</v>
      </c>
      <c r="B38" s="39" t="s">
        <v>48</v>
      </c>
      <c r="C38" s="39" t="s">
        <v>94</v>
      </c>
      <c r="D38" s="64"/>
      <c r="E38" s="39" t="s">
        <v>109</v>
      </c>
      <c r="F38" s="39">
        <v>73</v>
      </c>
      <c r="G38" s="39" t="s">
        <v>172</v>
      </c>
      <c r="H38" s="39" t="s">
        <v>176</v>
      </c>
      <c r="I38" s="39" t="s">
        <v>176</v>
      </c>
      <c r="J38" s="39" t="s">
        <v>176</v>
      </c>
      <c r="K38" s="39" t="s">
        <v>176</v>
      </c>
      <c r="L38" s="39">
        <v>1</v>
      </c>
      <c r="M38" s="57" t="str">
        <f t="shared" si="3"/>
        <v>3 - Medium-Level Power Loss</v>
      </c>
      <c r="N38" s="59"/>
      <c r="O38" s="60"/>
      <c r="P38" s="61">
        <f t="shared" si="2"/>
        <v>1800</v>
      </c>
      <c r="Q38" s="61">
        <f t="shared" si="5"/>
        <v>0</v>
      </c>
    </row>
    <row r="39" spans="1:19" s="5" customFormat="1" ht="18.600000000000001" customHeight="1">
      <c r="A39" s="58">
        <v>44403</v>
      </c>
      <c r="B39" s="39" t="s">
        <v>48</v>
      </c>
      <c r="C39" s="39" t="s">
        <v>94</v>
      </c>
      <c r="D39" s="64"/>
      <c r="E39" s="39" t="s">
        <v>109</v>
      </c>
      <c r="F39" s="39">
        <v>74</v>
      </c>
      <c r="G39" s="39" t="s">
        <v>172</v>
      </c>
      <c r="H39" s="39" t="s">
        <v>176</v>
      </c>
      <c r="I39" s="39" t="s">
        <v>176</v>
      </c>
      <c r="J39" s="39" t="s">
        <v>176</v>
      </c>
      <c r="K39" s="39" t="s">
        <v>176</v>
      </c>
      <c r="L39" s="39">
        <v>1</v>
      </c>
      <c r="M39" s="57" t="str">
        <f t="shared" si="3"/>
        <v>3 - Medium-Level Power Loss</v>
      </c>
      <c r="N39" s="59"/>
      <c r="O39" s="60"/>
      <c r="P39" s="61">
        <f t="shared" si="2"/>
        <v>1800</v>
      </c>
      <c r="Q39" s="61">
        <f t="shared" si="5"/>
        <v>0</v>
      </c>
    </row>
    <row r="40" spans="1:19" s="5" customFormat="1" ht="18.600000000000001" customHeight="1">
      <c r="A40" s="58">
        <v>44403</v>
      </c>
      <c r="B40" s="39" t="s">
        <v>48</v>
      </c>
      <c r="C40" s="39" t="s">
        <v>94</v>
      </c>
      <c r="D40" s="64"/>
      <c r="E40" s="39" t="s">
        <v>109</v>
      </c>
      <c r="F40" s="39">
        <v>75</v>
      </c>
      <c r="G40" s="39" t="s">
        <v>172</v>
      </c>
      <c r="H40" s="39" t="s">
        <v>176</v>
      </c>
      <c r="I40" s="39" t="s">
        <v>176</v>
      </c>
      <c r="J40" s="39" t="s">
        <v>176</v>
      </c>
      <c r="K40" s="39" t="s">
        <v>176</v>
      </c>
      <c r="L40" s="39">
        <v>1</v>
      </c>
      <c r="M40" s="57" t="str">
        <f t="shared" si="3"/>
        <v>3 - Medium-Level Power Loss</v>
      </c>
      <c r="N40" s="59"/>
      <c r="O40" s="60"/>
      <c r="P40" s="61">
        <f t="shared" si="2"/>
        <v>1800</v>
      </c>
      <c r="Q40" s="61">
        <f t="shared" si="5"/>
        <v>0</v>
      </c>
    </row>
    <row r="41" spans="1:19" s="5" customFormat="1" ht="18.600000000000001" customHeight="1">
      <c r="A41" s="58">
        <v>44403</v>
      </c>
      <c r="B41" s="39" t="s">
        <v>48</v>
      </c>
      <c r="C41" s="39" t="s">
        <v>94</v>
      </c>
      <c r="D41" s="64"/>
      <c r="E41" s="39" t="s">
        <v>109</v>
      </c>
      <c r="F41" s="39">
        <v>76</v>
      </c>
      <c r="G41" s="39" t="s">
        <v>172</v>
      </c>
      <c r="H41" s="39" t="s">
        <v>176</v>
      </c>
      <c r="I41" s="39" t="s">
        <v>176</v>
      </c>
      <c r="J41" s="39" t="s">
        <v>176</v>
      </c>
      <c r="K41" s="39" t="s">
        <v>176</v>
      </c>
      <c r="L41" s="39">
        <v>1</v>
      </c>
      <c r="M41" s="57" t="str">
        <f t="shared" si="3"/>
        <v>3 - Medium-Level Power Loss</v>
      </c>
      <c r="N41" s="59"/>
      <c r="O41" s="60"/>
      <c r="P41" s="61">
        <f t="shared" si="2"/>
        <v>1800</v>
      </c>
      <c r="Q41" s="61">
        <f t="shared" si="5"/>
        <v>0</v>
      </c>
    </row>
    <row r="42" spans="1:19" ht="18.600000000000001" customHeight="1">
      <c r="A42" s="58">
        <v>44403</v>
      </c>
      <c r="B42" s="39" t="s">
        <v>48</v>
      </c>
      <c r="C42" s="39" t="s">
        <v>94</v>
      </c>
      <c r="D42" s="64"/>
      <c r="E42" s="39" t="s">
        <v>109</v>
      </c>
      <c r="F42" s="39">
        <v>77</v>
      </c>
      <c r="G42" s="39" t="s">
        <v>172</v>
      </c>
      <c r="H42" s="39" t="s">
        <v>176</v>
      </c>
      <c r="I42" s="39" t="s">
        <v>176</v>
      </c>
      <c r="J42" s="39" t="s">
        <v>176</v>
      </c>
      <c r="K42" s="39" t="s">
        <v>176</v>
      </c>
      <c r="L42" s="39">
        <v>1</v>
      </c>
      <c r="M42" s="57" t="str">
        <f t="shared" si="3"/>
        <v>3 - Medium-Level Power Loss</v>
      </c>
      <c r="N42" s="59"/>
      <c r="O42" s="60"/>
      <c r="P42" s="61">
        <f t="shared" si="2"/>
        <v>1800</v>
      </c>
      <c r="Q42" s="61">
        <f t="shared" si="5"/>
        <v>0</v>
      </c>
      <c r="S42" s="5"/>
    </row>
    <row r="43" spans="1:19" ht="18.600000000000001" customHeight="1">
      <c r="A43" s="58">
        <v>44403</v>
      </c>
      <c r="B43" s="39" t="s">
        <v>48</v>
      </c>
      <c r="C43" s="39" t="s">
        <v>94</v>
      </c>
      <c r="D43" s="64"/>
      <c r="E43" s="39" t="s">
        <v>109</v>
      </c>
      <c r="F43" s="39">
        <v>78</v>
      </c>
      <c r="G43" s="39" t="s">
        <v>172</v>
      </c>
      <c r="H43" s="39" t="s">
        <v>176</v>
      </c>
      <c r="I43" s="39" t="s">
        <v>176</v>
      </c>
      <c r="J43" s="39" t="s">
        <v>176</v>
      </c>
      <c r="K43" s="39" t="s">
        <v>176</v>
      </c>
      <c r="L43" s="39">
        <v>1</v>
      </c>
      <c r="M43" s="57" t="str">
        <f t="shared" si="3"/>
        <v>3 - Medium-Level Power Loss</v>
      </c>
      <c r="N43" s="59"/>
      <c r="O43" s="60"/>
      <c r="P43" s="61">
        <f t="shared" si="2"/>
        <v>1800</v>
      </c>
      <c r="Q43" s="61">
        <f t="shared" si="5"/>
        <v>0</v>
      </c>
    </row>
    <row r="44" spans="1:19" ht="18.600000000000001" customHeight="1">
      <c r="A44" s="58">
        <v>44403</v>
      </c>
      <c r="B44" s="39" t="s">
        <v>48</v>
      </c>
      <c r="C44" s="39" t="s">
        <v>94</v>
      </c>
      <c r="D44" s="64"/>
      <c r="E44" s="39" t="s">
        <v>109</v>
      </c>
      <c r="F44" s="39">
        <v>79</v>
      </c>
      <c r="G44" s="39" t="s">
        <v>172</v>
      </c>
      <c r="H44" s="39" t="s">
        <v>176</v>
      </c>
      <c r="I44" s="39" t="s">
        <v>176</v>
      </c>
      <c r="J44" s="39" t="s">
        <v>176</v>
      </c>
      <c r="K44" s="39" t="s">
        <v>176</v>
      </c>
      <c r="L44" s="39">
        <v>1</v>
      </c>
      <c r="M44" s="57" t="str">
        <f t="shared" si="3"/>
        <v>3 - Medium-Level Power Loss</v>
      </c>
      <c r="N44" s="59"/>
      <c r="O44" s="60"/>
      <c r="P44" s="61">
        <f t="shared" si="2"/>
        <v>1800</v>
      </c>
      <c r="Q44" s="61">
        <f t="shared" si="5"/>
        <v>0</v>
      </c>
    </row>
    <row r="45" spans="1:19" ht="18.600000000000001" customHeight="1">
      <c r="A45" s="58">
        <v>44403</v>
      </c>
      <c r="B45" s="39" t="s">
        <v>48</v>
      </c>
      <c r="C45" s="39" t="s">
        <v>94</v>
      </c>
      <c r="D45" s="64"/>
      <c r="E45" s="39" t="s">
        <v>109</v>
      </c>
      <c r="F45" s="39">
        <v>80</v>
      </c>
      <c r="G45" s="39" t="s">
        <v>172</v>
      </c>
      <c r="H45" s="39" t="s">
        <v>176</v>
      </c>
      <c r="I45" s="39" t="s">
        <v>176</v>
      </c>
      <c r="J45" s="39" t="s">
        <v>176</v>
      </c>
      <c r="K45" s="39" t="s">
        <v>176</v>
      </c>
      <c r="L45" s="39">
        <v>1</v>
      </c>
      <c r="M45" s="57" t="str">
        <f t="shared" si="3"/>
        <v>3 - Medium-Level Power Loss</v>
      </c>
      <c r="N45" s="59"/>
      <c r="O45" s="60"/>
      <c r="P45" s="61">
        <f t="shared" si="2"/>
        <v>1800</v>
      </c>
      <c r="Q45" s="61">
        <f t="shared" si="5"/>
        <v>0</v>
      </c>
    </row>
    <row r="46" spans="1:19" ht="18.600000000000001" customHeight="1">
      <c r="A46" s="58">
        <v>44403</v>
      </c>
      <c r="B46" s="39" t="s">
        <v>48</v>
      </c>
      <c r="C46" s="39" t="s">
        <v>94</v>
      </c>
      <c r="D46" s="64"/>
      <c r="E46" s="39" t="s">
        <v>109</v>
      </c>
      <c r="F46" s="39">
        <v>97</v>
      </c>
      <c r="G46" s="39" t="s">
        <v>172</v>
      </c>
      <c r="H46" s="39" t="s">
        <v>176</v>
      </c>
      <c r="I46" s="39" t="s">
        <v>176</v>
      </c>
      <c r="J46" s="39" t="s">
        <v>176</v>
      </c>
      <c r="K46" s="39" t="s">
        <v>176</v>
      </c>
      <c r="L46" s="39">
        <v>1</v>
      </c>
      <c r="M46" s="57" t="str">
        <f t="shared" si="3"/>
        <v>3 - Medium-Level Power Loss</v>
      </c>
      <c r="N46" s="59"/>
      <c r="O46" s="60"/>
      <c r="P46" s="61">
        <f t="shared" si="2"/>
        <v>1800</v>
      </c>
      <c r="Q46" s="61">
        <f t="shared" si="5"/>
        <v>0</v>
      </c>
    </row>
    <row r="47" spans="1:19" ht="18.600000000000001" customHeight="1">
      <c r="A47" s="58">
        <v>44403</v>
      </c>
      <c r="B47" s="39" t="s">
        <v>48</v>
      </c>
      <c r="C47" s="39" t="s">
        <v>94</v>
      </c>
      <c r="D47" s="64"/>
      <c r="E47" s="39" t="s">
        <v>109</v>
      </c>
      <c r="F47" s="39">
        <v>98</v>
      </c>
      <c r="G47" s="39" t="s">
        <v>172</v>
      </c>
      <c r="H47" s="39" t="s">
        <v>176</v>
      </c>
      <c r="I47" s="39" t="s">
        <v>176</v>
      </c>
      <c r="J47" s="39" t="s">
        <v>176</v>
      </c>
      <c r="K47" s="39" t="s">
        <v>176</v>
      </c>
      <c r="L47" s="39">
        <v>1</v>
      </c>
      <c r="M47" s="57" t="str">
        <f t="shared" si="3"/>
        <v>3 - Medium-Level Power Loss</v>
      </c>
      <c r="N47" s="59"/>
      <c r="O47" s="60"/>
      <c r="P47" s="61">
        <f t="shared" si="2"/>
        <v>1800</v>
      </c>
      <c r="Q47" s="61">
        <f t="shared" si="5"/>
        <v>0</v>
      </c>
    </row>
    <row r="48" spans="1:19" ht="18.600000000000001" customHeight="1">
      <c r="A48" s="58">
        <v>44403</v>
      </c>
      <c r="B48" s="39" t="s">
        <v>48</v>
      </c>
      <c r="C48" s="39" t="s">
        <v>94</v>
      </c>
      <c r="D48" s="64"/>
      <c r="E48" s="39" t="s">
        <v>109</v>
      </c>
      <c r="F48" s="39">
        <v>99</v>
      </c>
      <c r="G48" s="39" t="s">
        <v>172</v>
      </c>
      <c r="H48" s="39" t="s">
        <v>176</v>
      </c>
      <c r="I48" s="39" t="s">
        <v>176</v>
      </c>
      <c r="J48" s="39" t="s">
        <v>176</v>
      </c>
      <c r="K48" s="39" t="s">
        <v>176</v>
      </c>
      <c r="L48" s="39">
        <v>1</v>
      </c>
      <c r="M48" s="57" t="str">
        <f t="shared" si="3"/>
        <v>3 - Medium-Level Power Loss</v>
      </c>
      <c r="N48" s="59"/>
      <c r="O48" s="60"/>
      <c r="P48" s="61">
        <f t="shared" si="2"/>
        <v>1800</v>
      </c>
      <c r="Q48" s="61">
        <f t="shared" si="5"/>
        <v>0</v>
      </c>
    </row>
    <row r="49" spans="1:17" ht="18.600000000000001" customHeight="1">
      <c r="A49" s="58">
        <v>44403</v>
      </c>
      <c r="B49" s="39" t="s">
        <v>48</v>
      </c>
      <c r="C49" s="39" t="s">
        <v>94</v>
      </c>
      <c r="D49" s="64"/>
      <c r="E49" s="39" t="s">
        <v>111</v>
      </c>
      <c r="F49" s="39">
        <v>65</v>
      </c>
      <c r="G49" s="39" t="s">
        <v>172</v>
      </c>
      <c r="H49" s="39" t="s">
        <v>176</v>
      </c>
      <c r="I49" s="39" t="s">
        <v>176</v>
      </c>
      <c r="J49" s="39" t="s">
        <v>176</v>
      </c>
      <c r="K49" s="39" t="s">
        <v>176</v>
      </c>
      <c r="L49" s="39">
        <v>1</v>
      </c>
      <c r="M49" s="57" t="str">
        <f t="shared" si="3"/>
        <v>3 - Medium-Level Power Loss</v>
      </c>
      <c r="N49" s="59"/>
      <c r="O49" s="60"/>
      <c r="P49" s="61">
        <f t="shared" si="2"/>
        <v>1800</v>
      </c>
      <c r="Q49" s="61">
        <f t="shared" si="5"/>
        <v>0</v>
      </c>
    </row>
    <row r="50" spans="1:17" ht="18.600000000000001" customHeight="1">
      <c r="A50" s="58">
        <v>44403</v>
      </c>
      <c r="B50" s="39" t="s">
        <v>48</v>
      </c>
      <c r="C50" s="39" t="s">
        <v>94</v>
      </c>
      <c r="D50" s="64"/>
      <c r="E50" s="39" t="s">
        <v>111</v>
      </c>
      <c r="F50" s="39">
        <v>66</v>
      </c>
      <c r="G50" s="39" t="s">
        <v>172</v>
      </c>
      <c r="H50" s="39" t="s">
        <v>176</v>
      </c>
      <c r="I50" s="39" t="s">
        <v>176</v>
      </c>
      <c r="J50" s="39" t="s">
        <v>176</v>
      </c>
      <c r="K50" s="39" t="s">
        <v>176</v>
      </c>
      <c r="L50" s="39">
        <v>1</v>
      </c>
      <c r="M50" s="57" t="str">
        <f t="shared" si="3"/>
        <v>3 - Medium-Level Power Loss</v>
      </c>
      <c r="N50" s="59"/>
      <c r="O50" s="60"/>
      <c r="P50" s="61">
        <f t="shared" si="2"/>
        <v>1800</v>
      </c>
      <c r="Q50" s="61">
        <f t="shared" si="5"/>
        <v>0</v>
      </c>
    </row>
    <row r="51" spans="1:17" ht="18.600000000000001" customHeight="1">
      <c r="A51" s="58">
        <v>44403</v>
      </c>
      <c r="B51" s="39" t="s">
        <v>48</v>
      </c>
      <c r="C51" s="39" t="s">
        <v>94</v>
      </c>
      <c r="D51" s="64"/>
      <c r="E51" s="39" t="s">
        <v>111</v>
      </c>
      <c r="F51" s="39">
        <v>67</v>
      </c>
      <c r="G51" s="39" t="s">
        <v>172</v>
      </c>
      <c r="H51" s="39" t="s">
        <v>176</v>
      </c>
      <c r="I51" s="39" t="s">
        <v>176</v>
      </c>
      <c r="J51" s="39" t="s">
        <v>176</v>
      </c>
      <c r="K51" s="39" t="s">
        <v>176</v>
      </c>
      <c r="L51" s="39">
        <v>1</v>
      </c>
      <c r="M51" s="57" t="str">
        <f t="shared" si="3"/>
        <v>3 - Medium-Level Power Loss</v>
      </c>
      <c r="N51" s="59"/>
      <c r="O51" s="60"/>
      <c r="P51" s="61">
        <f t="shared" si="2"/>
        <v>1800</v>
      </c>
      <c r="Q51" s="61">
        <f t="shared" si="5"/>
        <v>0</v>
      </c>
    </row>
    <row r="52" spans="1:17" ht="18.600000000000001" customHeight="1">
      <c r="A52" s="58">
        <v>44403</v>
      </c>
      <c r="B52" s="39" t="s">
        <v>48</v>
      </c>
      <c r="C52" s="39" t="s">
        <v>94</v>
      </c>
      <c r="D52" s="64"/>
      <c r="E52" s="39" t="s">
        <v>111</v>
      </c>
      <c r="F52" s="39">
        <v>68</v>
      </c>
      <c r="G52" s="39" t="s">
        <v>172</v>
      </c>
      <c r="H52" s="39" t="s">
        <v>176</v>
      </c>
      <c r="I52" s="39" t="s">
        <v>176</v>
      </c>
      <c r="J52" s="39" t="s">
        <v>176</v>
      </c>
      <c r="K52" s="39" t="s">
        <v>176</v>
      </c>
      <c r="L52" s="39">
        <v>1</v>
      </c>
      <c r="M52" s="57" t="str">
        <f t="shared" si="3"/>
        <v>3 - Medium-Level Power Loss</v>
      </c>
      <c r="N52" s="59"/>
      <c r="O52" s="60"/>
      <c r="P52" s="61">
        <f t="shared" si="2"/>
        <v>1800</v>
      </c>
      <c r="Q52" s="61">
        <f t="shared" si="5"/>
        <v>0</v>
      </c>
    </row>
    <row r="53" spans="1:17" ht="18.600000000000001" customHeight="1">
      <c r="A53" s="58">
        <v>44403</v>
      </c>
      <c r="B53" s="39" t="s">
        <v>48</v>
      </c>
      <c r="C53" s="39" t="s">
        <v>94</v>
      </c>
      <c r="D53" s="64"/>
      <c r="E53" s="39" t="s">
        <v>111</v>
      </c>
      <c r="F53" s="39">
        <v>69</v>
      </c>
      <c r="G53" s="39" t="s">
        <v>172</v>
      </c>
      <c r="H53" s="39" t="s">
        <v>176</v>
      </c>
      <c r="I53" s="39" t="s">
        <v>176</v>
      </c>
      <c r="J53" s="39" t="s">
        <v>176</v>
      </c>
      <c r="K53" s="39" t="s">
        <v>176</v>
      </c>
      <c r="L53" s="39">
        <v>1</v>
      </c>
      <c r="M53" s="57" t="str">
        <f t="shared" si="3"/>
        <v>3 - Medium-Level Power Loss</v>
      </c>
      <c r="N53" s="59"/>
      <c r="O53" s="60"/>
      <c r="P53" s="61">
        <f t="shared" si="2"/>
        <v>1800</v>
      </c>
      <c r="Q53" s="61">
        <f t="shared" si="5"/>
        <v>0</v>
      </c>
    </row>
    <row r="54" spans="1:17" ht="18.600000000000001" customHeight="1">
      <c r="A54" s="58">
        <v>44403</v>
      </c>
      <c r="B54" s="39" t="s">
        <v>48</v>
      </c>
      <c r="C54" s="39" t="s">
        <v>94</v>
      </c>
      <c r="D54" s="64"/>
      <c r="E54" s="39" t="s">
        <v>111</v>
      </c>
      <c r="F54" s="39">
        <v>70</v>
      </c>
      <c r="G54" s="39" t="s">
        <v>172</v>
      </c>
      <c r="H54" s="39" t="s">
        <v>176</v>
      </c>
      <c r="I54" s="39" t="s">
        <v>176</v>
      </c>
      <c r="J54" s="39" t="s">
        <v>176</v>
      </c>
      <c r="K54" s="39" t="s">
        <v>176</v>
      </c>
      <c r="L54" s="39">
        <v>1</v>
      </c>
      <c r="M54" s="57" t="str">
        <f t="shared" si="3"/>
        <v>3 - Medium-Level Power Loss</v>
      </c>
      <c r="N54" s="59"/>
      <c r="O54" s="60"/>
      <c r="P54" s="61">
        <f t="shared" si="2"/>
        <v>1800</v>
      </c>
      <c r="Q54" s="61">
        <f t="shared" si="5"/>
        <v>0</v>
      </c>
    </row>
    <row r="55" spans="1:17" ht="18.600000000000001" customHeight="1">
      <c r="A55" s="58">
        <v>44403</v>
      </c>
      <c r="B55" s="39" t="s">
        <v>48</v>
      </c>
      <c r="C55" s="39" t="s">
        <v>94</v>
      </c>
      <c r="D55" s="64"/>
      <c r="E55" s="39" t="s">
        <v>111</v>
      </c>
      <c r="F55" s="39">
        <v>71</v>
      </c>
      <c r="G55" s="39" t="s">
        <v>172</v>
      </c>
      <c r="H55" s="39" t="s">
        <v>176</v>
      </c>
      <c r="I55" s="39" t="s">
        <v>176</v>
      </c>
      <c r="J55" s="39" t="s">
        <v>176</v>
      </c>
      <c r="K55" s="39" t="s">
        <v>176</v>
      </c>
      <c r="L55" s="39">
        <v>1</v>
      </c>
      <c r="M55" s="57" t="str">
        <f t="shared" si="3"/>
        <v>3 - Medium-Level Power Loss</v>
      </c>
      <c r="N55" s="59"/>
      <c r="O55" s="60"/>
      <c r="P55" s="61">
        <f t="shared" si="2"/>
        <v>1800</v>
      </c>
      <c r="Q55" s="61">
        <f t="shared" si="5"/>
        <v>0</v>
      </c>
    </row>
    <row r="56" spans="1:17" ht="18.600000000000001" customHeight="1">
      <c r="A56" s="58">
        <v>44403</v>
      </c>
      <c r="B56" s="39" t="s">
        <v>48</v>
      </c>
      <c r="C56" s="39" t="s">
        <v>94</v>
      </c>
      <c r="D56" s="64"/>
      <c r="E56" s="39" t="s">
        <v>111</v>
      </c>
      <c r="F56" s="39">
        <v>72</v>
      </c>
      <c r="G56" s="39" t="s">
        <v>172</v>
      </c>
      <c r="H56" s="39" t="s">
        <v>176</v>
      </c>
      <c r="I56" s="39" t="s">
        <v>176</v>
      </c>
      <c r="J56" s="39" t="s">
        <v>176</v>
      </c>
      <c r="K56" s="39" t="s">
        <v>176</v>
      </c>
      <c r="L56" s="39">
        <v>1</v>
      </c>
      <c r="M56" s="57" t="str">
        <f t="shared" si="3"/>
        <v>3 - Medium-Level Power Loss</v>
      </c>
      <c r="N56" s="59"/>
      <c r="O56" s="60"/>
      <c r="P56" s="61">
        <f t="shared" si="2"/>
        <v>1800</v>
      </c>
      <c r="Q56" s="61">
        <f t="shared" si="5"/>
        <v>0</v>
      </c>
    </row>
    <row r="57" spans="1:17" ht="18.600000000000001" customHeight="1">
      <c r="A57" s="58">
        <v>44403</v>
      </c>
      <c r="B57" s="39" t="s">
        <v>48</v>
      </c>
      <c r="C57" s="39" t="s">
        <v>94</v>
      </c>
      <c r="D57" s="64"/>
      <c r="E57" s="39" t="s">
        <v>99</v>
      </c>
      <c r="F57" s="39">
        <v>26</v>
      </c>
      <c r="G57" s="39" t="s">
        <v>172</v>
      </c>
      <c r="H57" s="39" t="s">
        <v>176</v>
      </c>
      <c r="I57" s="39" t="s">
        <v>176</v>
      </c>
      <c r="J57" s="39" t="s">
        <v>176</v>
      </c>
      <c r="K57" s="39" t="s">
        <v>176</v>
      </c>
      <c r="L57" s="39">
        <v>1</v>
      </c>
      <c r="M57" s="57" t="str">
        <f t="shared" si="3"/>
        <v>3 - Medium-Level Power Loss</v>
      </c>
      <c r="N57" s="59"/>
      <c r="O57" s="60"/>
      <c r="P57" s="61">
        <f t="shared" si="2"/>
        <v>1800</v>
      </c>
      <c r="Q57" s="61">
        <f t="shared" si="5"/>
        <v>0</v>
      </c>
    </row>
    <row r="58" spans="1:17" ht="18.600000000000001" customHeight="1">
      <c r="A58" s="58">
        <v>44403</v>
      </c>
      <c r="B58" s="39" t="s">
        <v>48</v>
      </c>
      <c r="C58" s="39" t="s">
        <v>100</v>
      </c>
      <c r="D58" s="64"/>
      <c r="E58" s="39" t="s">
        <v>95</v>
      </c>
      <c r="F58" s="39">
        <v>1</v>
      </c>
      <c r="G58" s="39" t="s">
        <v>172</v>
      </c>
      <c r="H58" s="39" t="s">
        <v>176</v>
      </c>
      <c r="I58" s="39" t="s">
        <v>176</v>
      </c>
      <c r="J58" s="39" t="s">
        <v>176</v>
      </c>
      <c r="K58" s="39" t="s">
        <v>176</v>
      </c>
      <c r="L58" s="39">
        <v>1</v>
      </c>
      <c r="M58" s="57" t="str">
        <f t="shared" si="3"/>
        <v>3 - Medium-Level Power Loss</v>
      </c>
      <c r="N58" s="59"/>
      <c r="O58" s="60"/>
      <c r="P58" s="61">
        <f t="shared" si="2"/>
        <v>1800</v>
      </c>
      <c r="Q58" s="61">
        <f t="shared" si="5"/>
        <v>0</v>
      </c>
    </row>
    <row r="59" spans="1:17" ht="18.600000000000001" customHeight="1">
      <c r="A59" s="58">
        <v>44403</v>
      </c>
      <c r="B59" s="39" t="s">
        <v>48</v>
      </c>
      <c r="C59" s="39" t="s">
        <v>100</v>
      </c>
      <c r="D59" s="64"/>
      <c r="E59" s="39" t="s">
        <v>95</v>
      </c>
      <c r="F59" s="39">
        <v>2</v>
      </c>
      <c r="G59" s="39" t="s">
        <v>172</v>
      </c>
      <c r="H59" s="39" t="s">
        <v>176</v>
      </c>
      <c r="I59" s="39" t="s">
        <v>176</v>
      </c>
      <c r="J59" s="39" t="s">
        <v>176</v>
      </c>
      <c r="K59" s="39" t="s">
        <v>176</v>
      </c>
      <c r="L59" s="39">
        <v>1</v>
      </c>
      <c r="M59" s="57" t="str">
        <f t="shared" si="3"/>
        <v>3 - Medium-Level Power Loss</v>
      </c>
      <c r="N59" s="59"/>
      <c r="O59" s="60"/>
      <c r="P59" s="61">
        <f t="shared" si="2"/>
        <v>1800</v>
      </c>
      <c r="Q59" s="61">
        <f t="shared" si="5"/>
        <v>0</v>
      </c>
    </row>
    <row r="60" spans="1:17" ht="18.600000000000001" customHeight="1">
      <c r="A60" s="58">
        <v>44403</v>
      </c>
      <c r="B60" s="39" t="s">
        <v>48</v>
      </c>
      <c r="C60" s="39" t="s">
        <v>100</v>
      </c>
      <c r="D60" s="64"/>
      <c r="E60" s="39" t="s">
        <v>95</v>
      </c>
      <c r="F60" s="39">
        <v>3</v>
      </c>
      <c r="G60" s="39" t="s">
        <v>172</v>
      </c>
      <c r="H60" s="39" t="s">
        <v>176</v>
      </c>
      <c r="I60" s="39" t="s">
        <v>176</v>
      </c>
      <c r="J60" s="39" t="s">
        <v>176</v>
      </c>
      <c r="K60" s="39" t="s">
        <v>176</v>
      </c>
      <c r="L60" s="39">
        <v>1</v>
      </c>
      <c r="M60" s="57" t="str">
        <f t="shared" si="3"/>
        <v>3 - Medium-Level Power Loss</v>
      </c>
      <c r="N60" s="59"/>
      <c r="O60" s="60"/>
      <c r="P60" s="61">
        <f t="shared" si="2"/>
        <v>1800</v>
      </c>
      <c r="Q60" s="61">
        <f t="shared" si="5"/>
        <v>0</v>
      </c>
    </row>
    <row r="61" spans="1:17" ht="18.600000000000001" customHeight="1">
      <c r="A61" s="58">
        <v>44403</v>
      </c>
      <c r="B61" s="39" t="s">
        <v>48</v>
      </c>
      <c r="C61" s="39" t="s">
        <v>100</v>
      </c>
      <c r="D61" s="64"/>
      <c r="E61" s="39" t="s">
        <v>95</v>
      </c>
      <c r="F61" s="39">
        <v>4</v>
      </c>
      <c r="G61" s="39" t="s">
        <v>172</v>
      </c>
      <c r="H61" s="39" t="s">
        <v>176</v>
      </c>
      <c r="I61" s="39" t="s">
        <v>176</v>
      </c>
      <c r="J61" s="39" t="s">
        <v>176</v>
      </c>
      <c r="K61" s="39" t="s">
        <v>176</v>
      </c>
      <c r="L61" s="39">
        <v>1</v>
      </c>
      <c r="M61" s="57" t="str">
        <f t="shared" si="3"/>
        <v>3 - Medium-Level Power Loss</v>
      </c>
      <c r="N61" s="59"/>
      <c r="O61" s="60"/>
      <c r="P61" s="61">
        <f t="shared" si="2"/>
        <v>1800</v>
      </c>
      <c r="Q61" s="61">
        <f t="shared" si="5"/>
        <v>0</v>
      </c>
    </row>
    <row r="62" spans="1:17" ht="18.600000000000001" customHeight="1">
      <c r="A62" s="58">
        <v>44403</v>
      </c>
      <c r="B62" s="39" t="s">
        <v>48</v>
      </c>
      <c r="C62" s="39" t="s">
        <v>100</v>
      </c>
      <c r="D62" s="64"/>
      <c r="E62" s="39" t="s">
        <v>95</v>
      </c>
      <c r="F62" s="39">
        <v>5</v>
      </c>
      <c r="G62" s="39" t="s">
        <v>172</v>
      </c>
      <c r="H62" s="39" t="s">
        <v>176</v>
      </c>
      <c r="I62" s="39" t="s">
        <v>176</v>
      </c>
      <c r="J62" s="39" t="s">
        <v>176</v>
      </c>
      <c r="K62" s="39" t="s">
        <v>176</v>
      </c>
      <c r="L62" s="39">
        <v>1</v>
      </c>
      <c r="M62" s="57" t="str">
        <f t="shared" si="3"/>
        <v>3 - Medium-Level Power Loss</v>
      </c>
      <c r="N62" s="59"/>
      <c r="O62" s="60"/>
      <c r="P62" s="61">
        <f t="shared" si="2"/>
        <v>1800</v>
      </c>
      <c r="Q62" s="61">
        <f t="shared" si="5"/>
        <v>0</v>
      </c>
    </row>
    <row r="63" spans="1:17" ht="18.600000000000001" customHeight="1">
      <c r="A63" s="58">
        <v>44403</v>
      </c>
      <c r="B63" s="39" t="s">
        <v>48</v>
      </c>
      <c r="C63" s="39" t="s">
        <v>100</v>
      </c>
      <c r="D63" s="64"/>
      <c r="E63" s="39" t="s">
        <v>95</v>
      </c>
      <c r="F63" s="39">
        <v>6</v>
      </c>
      <c r="G63" s="39" t="s">
        <v>172</v>
      </c>
      <c r="H63" s="39" t="s">
        <v>176</v>
      </c>
      <c r="I63" s="39" t="s">
        <v>176</v>
      </c>
      <c r="J63" s="39" t="s">
        <v>176</v>
      </c>
      <c r="K63" s="39" t="s">
        <v>176</v>
      </c>
      <c r="L63" s="39">
        <v>1</v>
      </c>
      <c r="M63" s="57" t="str">
        <f t="shared" si="3"/>
        <v>3 - Medium-Level Power Loss</v>
      </c>
      <c r="N63" s="59"/>
      <c r="O63" s="60"/>
      <c r="P63" s="61">
        <f t="shared" si="2"/>
        <v>1800</v>
      </c>
      <c r="Q63" s="61">
        <f t="shared" si="5"/>
        <v>0</v>
      </c>
    </row>
    <row r="64" spans="1:17" ht="18.600000000000001" customHeight="1">
      <c r="A64" s="58">
        <v>44403</v>
      </c>
      <c r="B64" s="39" t="s">
        <v>48</v>
      </c>
      <c r="C64" s="39" t="s">
        <v>100</v>
      </c>
      <c r="D64" s="64"/>
      <c r="E64" s="39" t="s">
        <v>95</v>
      </c>
      <c r="F64" s="39">
        <v>7</v>
      </c>
      <c r="G64" s="39" t="s">
        <v>172</v>
      </c>
      <c r="H64" s="39" t="s">
        <v>176</v>
      </c>
      <c r="I64" s="39" t="s">
        <v>176</v>
      </c>
      <c r="J64" s="39" t="s">
        <v>176</v>
      </c>
      <c r="K64" s="39" t="s">
        <v>176</v>
      </c>
      <c r="L64" s="39">
        <v>1</v>
      </c>
      <c r="M64" s="57" t="str">
        <f t="shared" si="3"/>
        <v>3 - Medium-Level Power Loss</v>
      </c>
      <c r="N64" s="59"/>
      <c r="O64" s="60"/>
      <c r="P64" s="61">
        <f t="shared" si="2"/>
        <v>1800</v>
      </c>
      <c r="Q64" s="61">
        <f t="shared" si="5"/>
        <v>0</v>
      </c>
    </row>
    <row r="65" spans="1:17" ht="18.600000000000001" customHeight="1">
      <c r="A65" s="58">
        <v>44403</v>
      </c>
      <c r="B65" s="39" t="s">
        <v>48</v>
      </c>
      <c r="C65" s="39" t="s">
        <v>100</v>
      </c>
      <c r="D65" s="64"/>
      <c r="E65" s="39" t="s">
        <v>95</v>
      </c>
      <c r="F65" s="39">
        <v>8</v>
      </c>
      <c r="G65" s="39" t="s">
        <v>172</v>
      </c>
      <c r="H65" s="39" t="s">
        <v>176</v>
      </c>
      <c r="I65" s="39" t="s">
        <v>176</v>
      </c>
      <c r="J65" s="39" t="s">
        <v>176</v>
      </c>
      <c r="K65" s="39" t="s">
        <v>176</v>
      </c>
      <c r="L65" s="39">
        <v>1</v>
      </c>
      <c r="M65" s="57" t="str">
        <f t="shared" si="3"/>
        <v>3 - Medium-Level Power Loss</v>
      </c>
      <c r="N65" s="59"/>
      <c r="O65" s="60"/>
      <c r="P65" s="61">
        <f t="shared" si="2"/>
        <v>1800</v>
      </c>
      <c r="Q65" s="61">
        <f t="shared" si="5"/>
        <v>0</v>
      </c>
    </row>
    <row r="66" spans="1:17" ht="18.600000000000001" customHeight="1">
      <c r="A66" s="58">
        <v>44403</v>
      </c>
      <c r="B66" s="39" t="s">
        <v>48</v>
      </c>
      <c r="C66" s="39" t="s">
        <v>100</v>
      </c>
      <c r="D66" s="64"/>
      <c r="E66" s="39" t="s">
        <v>103</v>
      </c>
      <c r="F66" s="39">
        <v>10</v>
      </c>
      <c r="G66" s="39" t="s">
        <v>172</v>
      </c>
      <c r="H66" s="39" t="s">
        <v>176</v>
      </c>
      <c r="I66" s="39" t="s">
        <v>176</v>
      </c>
      <c r="J66" s="39" t="s">
        <v>176</v>
      </c>
      <c r="K66" s="39" t="s">
        <v>176</v>
      </c>
      <c r="L66" s="39">
        <v>1</v>
      </c>
      <c r="M66" s="57" t="str">
        <f t="shared" si="3"/>
        <v>3 - Medium-Level Power Loss</v>
      </c>
      <c r="N66" s="59"/>
      <c r="O66" s="60"/>
      <c r="P66" s="61">
        <f t="shared" si="2"/>
        <v>1800</v>
      </c>
      <c r="Q66" s="61">
        <f t="shared" si="5"/>
        <v>0</v>
      </c>
    </row>
    <row r="67" spans="1:17" ht="18.600000000000001" customHeight="1">
      <c r="A67" s="58">
        <v>44403</v>
      </c>
      <c r="B67" s="39" t="s">
        <v>48</v>
      </c>
      <c r="C67" s="39" t="s">
        <v>100</v>
      </c>
      <c r="D67" s="64"/>
      <c r="E67" s="39" t="s">
        <v>103</v>
      </c>
      <c r="F67" s="39">
        <v>11</v>
      </c>
      <c r="G67" s="39" t="s">
        <v>172</v>
      </c>
      <c r="H67" s="39" t="s">
        <v>176</v>
      </c>
      <c r="I67" s="39" t="s">
        <v>176</v>
      </c>
      <c r="J67" s="39" t="s">
        <v>176</v>
      </c>
      <c r="K67" s="39" t="s">
        <v>176</v>
      </c>
      <c r="L67" s="39">
        <v>1</v>
      </c>
      <c r="M67" s="57" t="str">
        <f t="shared" si="3"/>
        <v>3 - Medium-Level Power Loss</v>
      </c>
      <c r="N67" s="59"/>
      <c r="O67" s="60"/>
      <c r="P67" s="61">
        <f t="shared" si="2"/>
        <v>1800</v>
      </c>
      <c r="Q67" s="61">
        <f t="shared" si="5"/>
        <v>0</v>
      </c>
    </row>
    <row r="68" spans="1:17" ht="18.600000000000001" customHeight="1">
      <c r="A68" s="58">
        <v>44403</v>
      </c>
      <c r="B68" s="39" t="s">
        <v>48</v>
      </c>
      <c r="C68" s="39" t="s">
        <v>100</v>
      </c>
      <c r="D68" s="64"/>
      <c r="E68" s="39" t="s">
        <v>103</v>
      </c>
      <c r="F68" s="39">
        <v>12</v>
      </c>
      <c r="G68" s="39" t="s">
        <v>172</v>
      </c>
      <c r="H68" s="39" t="s">
        <v>176</v>
      </c>
      <c r="I68" s="39" t="s">
        <v>176</v>
      </c>
      <c r="J68" s="39" t="s">
        <v>176</v>
      </c>
      <c r="K68" s="39" t="s">
        <v>176</v>
      </c>
      <c r="L68" s="39">
        <v>1</v>
      </c>
      <c r="M68" s="57" t="str">
        <f t="shared" si="3"/>
        <v>3 - Medium-Level Power Loss</v>
      </c>
      <c r="N68" s="59"/>
      <c r="O68" s="60"/>
      <c r="P68" s="61">
        <f t="shared" si="2"/>
        <v>1800</v>
      </c>
      <c r="Q68" s="61">
        <f t="shared" si="5"/>
        <v>0</v>
      </c>
    </row>
    <row r="69" spans="1:17" ht="18.600000000000001" customHeight="1">
      <c r="A69" s="58">
        <v>44403</v>
      </c>
      <c r="B69" s="39" t="s">
        <v>48</v>
      </c>
      <c r="C69" s="39" t="s">
        <v>100</v>
      </c>
      <c r="D69" s="64"/>
      <c r="E69" s="39" t="s">
        <v>103</v>
      </c>
      <c r="F69" s="39">
        <v>121</v>
      </c>
      <c r="G69" s="39" t="s">
        <v>172</v>
      </c>
      <c r="H69" s="39" t="s">
        <v>176</v>
      </c>
      <c r="I69" s="39" t="s">
        <v>176</v>
      </c>
      <c r="J69" s="39" t="s">
        <v>176</v>
      </c>
      <c r="K69" s="39" t="s">
        <v>176</v>
      </c>
      <c r="L69" s="39">
        <v>1</v>
      </c>
      <c r="M69" s="57" t="str">
        <f t="shared" si="3"/>
        <v>3 - Medium-Level Power Loss</v>
      </c>
      <c r="N69" s="59"/>
      <c r="O69" s="60"/>
      <c r="P69" s="61">
        <f t="shared" si="2"/>
        <v>1800</v>
      </c>
      <c r="Q69" s="61">
        <f t="shared" si="5"/>
        <v>0</v>
      </c>
    </row>
    <row r="70" spans="1:17" ht="18.600000000000001" customHeight="1">
      <c r="A70" s="58">
        <v>44403</v>
      </c>
      <c r="B70" s="39" t="s">
        <v>48</v>
      </c>
      <c r="C70" s="39" t="s">
        <v>100</v>
      </c>
      <c r="D70" s="64"/>
      <c r="E70" s="39" t="s">
        <v>103</v>
      </c>
      <c r="F70" s="39">
        <v>122</v>
      </c>
      <c r="G70" s="39" t="s">
        <v>172</v>
      </c>
      <c r="H70" s="39" t="s">
        <v>176</v>
      </c>
      <c r="I70" s="39" t="s">
        <v>176</v>
      </c>
      <c r="J70" s="39" t="s">
        <v>176</v>
      </c>
      <c r="K70" s="39" t="s">
        <v>176</v>
      </c>
      <c r="L70" s="39">
        <v>1</v>
      </c>
      <c r="M70" s="57" t="str">
        <f t="shared" si="3"/>
        <v>3 - Medium-Level Power Loss</v>
      </c>
      <c r="N70" s="59"/>
      <c r="O70" s="60"/>
      <c r="P70" s="61">
        <f t="shared" si="2"/>
        <v>1800</v>
      </c>
      <c r="Q70" s="61">
        <f t="shared" si="5"/>
        <v>0</v>
      </c>
    </row>
    <row r="71" spans="1:17" ht="18.600000000000001" customHeight="1">
      <c r="A71" s="58">
        <v>44403</v>
      </c>
      <c r="B71" s="39" t="s">
        <v>48</v>
      </c>
      <c r="C71" s="39" t="s">
        <v>100</v>
      </c>
      <c r="D71" s="64"/>
      <c r="E71" s="39" t="s">
        <v>103</v>
      </c>
      <c r="F71" s="39">
        <v>123</v>
      </c>
      <c r="G71" s="39" t="s">
        <v>172</v>
      </c>
      <c r="H71" s="39" t="s">
        <v>176</v>
      </c>
      <c r="I71" s="39" t="s">
        <v>176</v>
      </c>
      <c r="J71" s="39" t="s">
        <v>176</v>
      </c>
      <c r="K71" s="39" t="s">
        <v>176</v>
      </c>
      <c r="L71" s="39">
        <v>1</v>
      </c>
      <c r="M71" s="57" t="str">
        <f t="shared" si="3"/>
        <v>3 - Medium-Level Power Loss</v>
      </c>
      <c r="N71" s="59"/>
      <c r="O71" s="60"/>
      <c r="P71" s="61">
        <f t="shared" si="2"/>
        <v>1800</v>
      </c>
      <c r="Q71" s="61">
        <f t="shared" si="5"/>
        <v>0</v>
      </c>
    </row>
    <row r="72" spans="1:17" ht="18.600000000000001" customHeight="1">
      <c r="A72" s="58">
        <v>44403</v>
      </c>
      <c r="B72" s="39" t="s">
        <v>48</v>
      </c>
      <c r="C72" s="39" t="s">
        <v>100</v>
      </c>
      <c r="D72" s="64"/>
      <c r="E72" s="39" t="s">
        <v>103</v>
      </c>
      <c r="F72" s="39">
        <v>124</v>
      </c>
      <c r="G72" s="39" t="s">
        <v>172</v>
      </c>
      <c r="H72" s="39" t="s">
        <v>176</v>
      </c>
      <c r="I72" s="39" t="s">
        <v>176</v>
      </c>
      <c r="J72" s="39" t="s">
        <v>176</v>
      </c>
      <c r="K72" s="39" t="s">
        <v>176</v>
      </c>
      <c r="L72" s="39">
        <v>1</v>
      </c>
      <c r="M72" s="57" t="str">
        <f t="shared" si="3"/>
        <v>3 - Medium-Level Power Loss</v>
      </c>
      <c r="N72" s="59"/>
      <c r="O72" s="60"/>
      <c r="P72" s="61">
        <f t="shared" si="2"/>
        <v>1800</v>
      </c>
      <c r="Q72" s="61">
        <f t="shared" si="5"/>
        <v>0</v>
      </c>
    </row>
    <row r="73" spans="1:17" ht="18.600000000000001" customHeight="1">
      <c r="A73" s="58">
        <v>44403</v>
      </c>
      <c r="B73" s="39" t="s">
        <v>48</v>
      </c>
      <c r="C73" s="39" t="s">
        <v>100</v>
      </c>
      <c r="D73" s="64"/>
      <c r="E73" s="39" t="s">
        <v>103</v>
      </c>
      <c r="F73" s="39">
        <v>125</v>
      </c>
      <c r="G73" s="39" t="s">
        <v>172</v>
      </c>
      <c r="H73" s="39" t="s">
        <v>176</v>
      </c>
      <c r="I73" s="39" t="s">
        <v>176</v>
      </c>
      <c r="J73" s="39" t="s">
        <v>176</v>
      </c>
      <c r="K73" s="39" t="s">
        <v>176</v>
      </c>
      <c r="L73" s="39">
        <v>1</v>
      </c>
      <c r="M73" s="57" t="str">
        <f t="shared" si="3"/>
        <v>3 - Medium-Level Power Loss</v>
      </c>
      <c r="N73" s="59"/>
      <c r="O73" s="60"/>
      <c r="P73" s="61">
        <f t="shared" si="2"/>
        <v>1800</v>
      </c>
      <c r="Q73" s="61">
        <f t="shared" si="5"/>
        <v>0</v>
      </c>
    </row>
    <row r="74" spans="1:17" ht="18.600000000000001" customHeight="1">
      <c r="A74" s="58">
        <v>44403</v>
      </c>
      <c r="B74" s="39" t="s">
        <v>48</v>
      </c>
      <c r="C74" s="39" t="s">
        <v>100</v>
      </c>
      <c r="D74" s="64"/>
      <c r="E74" s="39" t="s">
        <v>103</v>
      </c>
      <c r="F74" s="39">
        <v>126</v>
      </c>
      <c r="G74" s="39" t="s">
        <v>172</v>
      </c>
      <c r="H74" s="39" t="s">
        <v>176</v>
      </c>
      <c r="I74" s="39" t="s">
        <v>176</v>
      </c>
      <c r="J74" s="39" t="s">
        <v>176</v>
      </c>
      <c r="K74" s="39" t="s">
        <v>176</v>
      </c>
      <c r="L74" s="39">
        <v>1</v>
      </c>
      <c r="M74" s="57" t="str">
        <f t="shared" si="3"/>
        <v>3 - Medium-Level Power Loss</v>
      </c>
      <c r="N74" s="59"/>
      <c r="O74" s="60"/>
      <c r="P74" s="61">
        <f t="shared" si="2"/>
        <v>1800</v>
      </c>
      <c r="Q74" s="61">
        <f t="shared" si="5"/>
        <v>0</v>
      </c>
    </row>
    <row r="75" spans="1:17" ht="18.600000000000001" customHeight="1">
      <c r="A75" s="58">
        <v>44403</v>
      </c>
      <c r="B75" s="39" t="s">
        <v>48</v>
      </c>
      <c r="C75" s="39" t="s">
        <v>100</v>
      </c>
      <c r="D75" s="64"/>
      <c r="E75" s="39" t="s">
        <v>103</v>
      </c>
      <c r="F75" s="39">
        <v>127</v>
      </c>
      <c r="G75" s="39" t="s">
        <v>172</v>
      </c>
      <c r="H75" s="39" t="s">
        <v>176</v>
      </c>
      <c r="I75" s="39" t="s">
        <v>176</v>
      </c>
      <c r="J75" s="39" t="s">
        <v>176</v>
      </c>
      <c r="K75" s="39" t="s">
        <v>176</v>
      </c>
      <c r="L75" s="39">
        <v>1</v>
      </c>
      <c r="M75" s="57" t="str">
        <f t="shared" si="3"/>
        <v>3 - Medium-Level Power Loss</v>
      </c>
      <c r="N75" s="59"/>
      <c r="O75" s="60"/>
      <c r="P75" s="61">
        <f t="shared" si="2"/>
        <v>1800</v>
      </c>
      <c r="Q75" s="61">
        <f t="shared" si="5"/>
        <v>0</v>
      </c>
    </row>
    <row r="76" spans="1:17" ht="18.600000000000001" customHeight="1">
      <c r="A76" s="58">
        <v>44403</v>
      </c>
      <c r="B76" s="39" t="s">
        <v>48</v>
      </c>
      <c r="C76" s="39" t="s">
        <v>100</v>
      </c>
      <c r="D76" s="64"/>
      <c r="E76" s="39" t="s">
        <v>103</v>
      </c>
      <c r="F76" s="39">
        <v>128</v>
      </c>
      <c r="G76" s="39" t="s">
        <v>172</v>
      </c>
      <c r="H76" s="39" t="s">
        <v>176</v>
      </c>
      <c r="I76" s="39" t="s">
        <v>176</v>
      </c>
      <c r="J76" s="39" t="s">
        <v>176</v>
      </c>
      <c r="K76" s="39" t="s">
        <v>176</v>
      </c>
      <c r="L76" s="39">
        <v>1</v>
      </c>
      <c r="M76" s="57" t="str">
        <f t="shared" si="3"/>
        <v>3 - Medium-Level Power Loss</v>
      </c>
      <c r="N76" s="59"/>
      <c r="O76" s="60"/>
      <c r="P76" s="61">
        <f t="shared" si="2"/>
        <v>1800</v>
      </c>
      <c r="Q76" s="61">
        <f t="shared" si="5"/>
        <v>0</v>
      </c>
    </row>
    <row r="77" spans="1:17" ht="18.600000000000001" customHeight="1">
      <c r="A77" s="58">
        <v>44403</v>
      </c>
      <c r="B77" s="39" t="s">
        <v>48</v>
      </c>
      <c r="C77" s="39" t="s">
        <v>100</v>
      </c>
      <c r="D77" s="64"/>
      <c r="E77" s="39" t="s">
        <v>103</v>
      </c>
      <c r="F77" s="39">
        <v>13</v>
      </c>
      <c r="G77" s="39" t="s">
        <v>172</v>
      </c>
      <c r="H77" s="39" t="s">
        <v>176</v>
      </c>
      <c r="I77" s="39" t="s">
        <v>176</v>
      </c>
      <c r="J77" s="39" t="s">
        <v>176</v>
      </c>
      <c r="K77" s="39" t="s">
        <v>176</v>
      </c>
      <c r="L77" s="39">
        <v>1</v>
      </c>
      <c r="M77" s="57" t="str">
        <f t="shared" si="3"/>
        <v>3 - Medium-Level Power Loss</v>
      </c>
      <c r="N77" s="59"/>
      <c r="O77" s="60"/>
      <c r="P77" s="61">
        <f t="shared" si="2"/>
        <v>1800</v>
      </c>
      <c r="Q77" s="61">
        <f t="shared" si="5"/>
        <v>0</v>
      </c>
    </row>
    <row r="78" spans="1:17" ht="18.600000000000001" customHeight="1">
      <c r="A78" s="58">
        <v>44403</v>
      </c>
      <c r="B78" s="39" t="s">
        <v>48</v>
      </c>
      <c r="C78" s="39" t="s">
        <v>100</v>
      </c>
      <c r="D78" s="64"/>
      <c r="E78" s="39" t="s">
        <v>103</v>
      </c>
      <c r="F78" s="39">
        <v>14</v>
      </c>
      <c r="G78" s="39" t="s">
        <v>172</v>
      </c>
      <c r="H78" s="39" t="s">
        <v>176</v>
      </c>
      <c r="I78" s="39" t="s">
        <v>176</v>
      </c>
      <c r="J78" s="39" t="s">
        <v>176</v>
      </c>
      <c r="K78" s="39" t="s">
        <v>176</v>
      </c>
      <c r="L78" s="39">
        <v>1</v>
      </c>
      <c r="M78" s="57" t="str">
        <f t="shared" si="3"/>
        <v>3 - Medium-Level Power Loss</v>
      </c>
      <c r="N78" s="59"/>
      <c r="O78" s="60"/>
      <c r="P78" s="61">
        <f t="shared" si="2"/>
        <v>1800</v>
      </c>
      <c r="Q78" s="61">
        <f t="shared" si="5"/>
        <v>0</v>
      </c>
    </row>
    <row r="79" spans="1:17" ht="18.600000000000001" customHeight="1">
      <c r="A79" s="58">
        <v>44403</v>
      </c>
      <c r="B79" s="39" t="s">
        <v>48</v>
      </c>
      <c r="C79" s="39" t="s">
        <v>100</v>
      </c>
      <c r="D79" s="64"/>
      <c r="E79" s="39" t="s">
        <v>103</v>
      </c>
      <c r="F79" s="39">
        <v>15</v>
      </c>
      <c r="G79" s="39" t="s">
        <v>172</v>
      </c>
      <c r="H79" s="39" t="s">
        <v>176</v>
      </c>
      <c r="I79" s="39" t="s">
        <v>176</v>
      </c>
      <c r="J79" s="39" t="s">
        <v>176</v>
      </c>
      <c r="K79" s="39" t="s">
        <v>176</v>
      </c>
      <c r="L79" s="39">
        <v>1</v>
      </c>
      <c r="M79" s="57" t="str">
        <f t="shared" si="3"/>
        <v>3 - Medium-Level Power Loss</v>
      </c>
      <c r="N79" s="59"/>
      <c r="O79" s="60"/>
      <c r="P79" s="61">
        <f t="shared" si="2"/>
        <v>1800</v>
      </c>
      <c r="Q79" s="61">
        <f t="shared" si="5"/>
        <v>0</v>
      </c>
    </row>
    <row r="80" spans="1:17" ht="18.600000000000001" customHeight="1">
      <c r="A80" s="58">
        <v>44403</v>
      </c>
      <c r="B80" s="39" t="s">
        <v>48</v>
      </c>
      <c r="C80" s="39" t="s">
        <v>100</v>
      </c>
      <c r="D80" s="64"/>
      <c r="E80" s="39" t="s">
        <v>103</v>
      </c>
      <c r="F80" s="39">
        <v>16</v>
      </c>
      <c r="G80" s="39" t="s">
        <v>172</v>
      </c>
      <c r="H80" s="39" t="s">
        <v>176</v>
      </c>
      <c r="I80" s="39" t="s">
        <v>176</v>
      </c>
      <c r="J80" s="39" t="s">
        <v>176</v>
      </c>
      <c r="K80" s="39" t="s">
        <v>176</v>
      </c>
      <c r="L80" s="39">
        <v>1</v>
      </c>
      <c r="M80" s="57" t="str">
        <f t="shared" si="3"/>
        <v>3 - Medium-Level Power Loss</v>
      </c>
      <c r="N80" s="59"/>
      <c r="O80" s="60"/>
      <c r="P80" s="61">
        <f t="shared" si="2"/>
        <v>1800</v>
      </c>
      <c r="Q80" s="61">
        <f t="shared" si="5"/>
        <v>0</v>
      </c>
    </row>
    <row r="81" spans="1:17" ht="18.600000000000001" customHeight="1">
      <c r="A81" s="58">
        <v>44403</v>
      </c>
      <c r="B81" s="39" t="s">
        <v>48</v>
      </c>
      <c r="C81" s="39" t="s">
        <v>100</v>
      </c>
      <c r="D81" s="64"/>
      <c r="E81" s="39" t="s">
        <v>103</v>
      </c>
      <c r="F81" s="39">
        <v>41</v>
      </c>
      <c r="G81" s="39" t="s">
        <v>172</v>
      </c>
      <c r="H81" s="39" t="s">
        <v>176</v>
      </c>
      <c r="I81" s="39" t="s">
        <v>176</v>
      </c>
      <c r="J81" s="39" t="s">
        <v>176</v>
      </c>
      <c r="K81" s="39" t="s">
        <v>176</v>
      </c>
      <c r="L81" s="39">
        <v>1</v>
      </c>
      <c r="M81" s="57" t="str">
        <f t="shared" si="3"/>
        <v>3 - Medium-Level Power Loss</v>
      </c>
      <c r="N81" s="59"/>
      <c r="O81" s="60"/>
      <c r="P81" s="61">
        <f t="shared" ref="P81:P144" si="6">IF(G81="hot spot",0,IF(G81="string",$Q$5*L81,IF(G81="multiple strings",$Q$5*L81,IF(G81="Combiner",($Q$5)*L81,IF(G81="inverter",$Q$5*L81,IF(G81="tracker",$Q$5*L81,IF(G81="module",$Q$5*L81,IF(G81="module substring",($Q$5/3)*L81,0))))))))</f>
        <v>1800</v>
      </c>
      <c r="Q81" s="61">
        <f t="shared" si="5"/>
        <v>0</v>
      </c>
    </row>
    <row r="82" spans="1:17" ht="18.600000000000001" customHeight="1">
      <c r="A82" s="58">
        <v>44403</v>
      </c>
      <c r="B82" s="39" t="s">
        <v>48</v>
      </c>
      <c r="C82" s="39" t="s">
        <v>100</v>
      </c>
      <c r="D82" s="64"/>
      <c r="E82" s="39" t="s">
        <v>103</v>
      </c>
      <c r="F82" s="39">
        <v>42</v>
      </c>
      <c r="G82" s="39" t="s">
        <v>172</v>
      </c>
      <c r="H82" s="39" t="s">
        <v>176</v>
      </c>
      <c r="I82" s="39" t="s">
        <v>176</v>
      </c>
      <c r="J82" s="39" t="s">
        <v>176</v>
      </c>
      <c r="K82" s="39" t="s">
        <v>176</v>
      </c>
      <c r="L82" s="39">
        <v>1</v>
      </c>
      <c r="M82" s="57" t="str">
        <f t="shared" ref="M82:M145" si="7">IF(G82="hot spot","1 - Safety",IF((P82)/(1000000*$Q$4)&gt;0.01,"2 - High-Level Power Loss",IF(P82&gt;($Q$5-1),"3 - Medium-Level Power Loss",IF(P82&gt;0,"4 - Low-Level Power Loss",""))))</f>
        <v>3 - Medium-Level Power Loss</v>
      </c>
      <c r="N82" s="59"/>
      <c r="O82" s="60"/>
      <c r="P82" s="61">
        <f t="shared" si="6"/>
        <v>1800</v>
      </c>
      <c r="Q82" s="61">
        <f t="shared" si="5"/>
        <v>0</v>
      </c>
    </row>
    <row r="83" spans="1:17" ht="18.600000000000001" customHeight="1">
      <c r="A83" s="58">
        <v>44403</v>
      </c>
      <c r="B83" s="39" t="s">
        <v>48</v>
      </c>
      <c r="C83" s="39" t="s">
        <v>100</v>
      </c>
      <c r="D83" s="64"/>
      <c r="E83" s="39" t="s">
        <v>103</v>
      </c>
      <c r="F83" s="39">
        <v>43</v>
      </c>
      <c r="G83" s="39" t="s">
        <v>172</v>
      </c>
      <c r="H83" s="39" t="s">
        <v>176</v>
      </c>
      <c r="I83" s="39" t="s">
        <v>176</v>
      </c>
      <c r="J83" s="39" t="s">
        <v>176</v>
      </c>
      <c r="K83" s="39" t="s">
        <v>176</v>
      </c>
      <c r="L83" s="39">
        <v>1</v>
      </c>
      <c r="M83" s="57" t="str">
        <f t="shared" si="7"/>
        <v>3 - Medium-Level Power Loss</v>
      </c>
      <c r="N83" s="59"/>
      <c r="O83" s="60"/>
      <c r="P83" s="61">
        <f t="shared" si="6"/>
        <v>1800</v>
      </c>
      <c r="Q83" s="61">
        <f t="shared" si="5"/>
        <v>0</v>
      </c>
    </row>
    <row r="84" spans="1:17" ht="18.600000000000001" customHeight="1">
      <c r="A84" s="58">
        <v>44403</v>
      </c>
      <c r="B84" s="39" t="s">
        <v>48</v>
      </c>
      <c r="C84" s="39" t="s">
        <v>100</v>
      </c>
      <c r="D84" s="64"/>
      <c r="E84" s="39" t="s">
        <v>103</v>
      </c>
      <c r="F84" s="39">
        <v>44</v>
      </c>
      <c r="G84" s="39" t="s">
        <v>172</v>
      </c>
      <c r="H84" s="39" t="s">
        <v>176</v>
      </c>
      <c r="I84" s="39" t="s">
        <v>176</v>
      </c>
      <c r="J84" s="39" t="s">
        <v>176</v>
      </c>
      <c r="K84" s="39" t="s">
        <v>176</v>
      </c>
      <c r="L84" s="39">
        <v>1</v>
      </c>
      <c r="M84" s="57" t="str">
        <f t="shared" si="7"/>
        <v>3 - Medium-Level Power Loss</v>
      </c>
      <c r="N84" s="59"/>
      <c r="O84" s="60"/>
      <c r="P84" s="61">
        <f t="shared" si="6"/>
        <v>1800</v>
      </c>
      <c r="Q84" s="61">
        <f t="shared" si="5"/>
        <v>0</v>
      </c>
    </row>
    <row r="85" spans="1:17" ht="18.600000000000001" customHeight="1">
      <c r="A85" s="58">
        <v>44403</v>
      </c>
      <c r="B85" s="39" t="s">
        <v>48</v>
      </c>
      <c r="C85" s="39" t="s">
        <v>100</v>
      </c>
      <c r="D85" s="64"/>
      <c r="E85" s="39" t="s">
        <v>103</v>
      </c>
      <c r="F85" s="39">
        <v>45</v>
      </c>
      <c r="G85" s="39" t="s">
        <v>172</v>
      </c>
      <c r="H85" s="39" t="s">
        <v>176</v>
      </c>
      <c r="I85" s="39" t="s">
        <v>176</v>
      </c>
      <c r="J85" s="39" t="s">
        <v>176</v>
      </c>
      <c r="K85" s="39" t="s">
        <v>176</v>
      </c>
      <c r="L85" s="39">
        <v>1</v>
      </c>
      <c r="M85" s="57" t="str">
        <f t="shared" si="7"/>
        <v>3 - Medium-Level Power Loss</v>
      </c>
      <c r="N85" s="59"/>
      <c r="O85" s="60"/>
      <c r="P85" s="61">
        <f t="shared" si="6"/>
        <v>1800</v>
      </c>
      <c r="Q85" s="61">
        <f t="shared" si="5"/>
        <v>0</v>
      </c>
    </row>
    <row r="86" spans="1:17" ht="18.600000000000001" customHeight="1">
      <c r="A86" s="58">
        <v>44403</v>
      </c>
      <c r="B86" s="39" t="s">
        <v>48</v>
      </c>
      <c r="C86" s="39" t="s">
        <v>100</v>
      </c>
      <c r="D86" s="64"/>
      <c r="E86" s="39" t="s">
        <v>103</v>
      </c>
      <c r="F86" s="39">
        <v>46</v>
      </c>
      <c r="G86" s="39" t="s">
        <v>172</v>
      </c>
      <c r="H86" s="39" t="s">
        <v>176</v>
      </c>
      <c r="I86" s="39" t="s">
        <v>176</v>
      </c>
      <c r="J86" s="39" t="s">
        <v>176</v>
      </c>
      <c r="K86" s="39" t="s">
        <v>176</v>
      </c>
      <c r="L86" s="39">
        <v>1</v>
      </c>
      <c r="M86" s="57" t="str">
        <f t="shared" si="7"/>
        <v>3 - Medium-Level Power Loss</v>
      </c>
      <c r="N86" s="59"/>
      <c r="O86" s="60"/>
      <c r="P86" s="61">
        <f t="shared" si="6"/>
        <v>1800</v>
      </c>
      <c r="Q86" s="61">
        <f t="shared" si="5"/>
        <v>0</v>
      </c>
    </row>
    <row r="87" spans="1:17" ht="18.600000000000001" customHeight="1">
      <c r="A87" s="58">
        <v>44403</v>
      </c>
      <c r="B87" s="39" t="s">
        <v>48</v>
      </c>
      <c r="C87" s="39" t="s">
        <v>100</v>
      </c>
      <c r="D87" s="64"/>
      <c r="E87" s="39" t="s">
        <v>103</v>
      </c>
      <c r="F87" s="39">
        <v>47</v>
      </c>
      <c r="G87" s="39" t="s">
        <v>172</v>
      </c>
      <c r="H87" s="39" t="s">
        <v>176</v>
      </c>
      <c r="I87" s="39" t="s">
        <v>176</v>
      </c>
      <c r="J87" s="39" t="s">
        <v>176</v>
      </c>
      <c r="K87" s="39" t="s">
        <v>176</v>
      </c>
      <c r="L87" s="39">
        <v>1</v>
      </c>
      <c r="M87" s="57" t="str">
        <f t="shared" si="7"/>
        <v>3 - Medium-Level Power Loss</v>
      </c>
      <c r="N87" s="59"/>
      <c r="O87" s="60"/>
      <c r="P87" s="61">
        <f t="shared" si="6"/>
        <v>1800</v>
      </c>
      <c r="Q87" s="61">
        <f t="shared" si="5"/>
        <v>0</v>
      </c>
    </row>
    <row r="88" spans="1:17" ht="18.600000000000001" customHeight="1">
      <c r="A88" s="58">
        <v>44403</v>
      </c>
      <c r="B88" s="39" t="s">
        <v>48</v>
      </c>
      <c r="C88" s="39" t="s">
        <v>100</v>
      </c>
      <c r="D88" s="64"/>
      <c r="E88" s="39" t="s">
        <v>103</v>
      </c>
      <c r="F88" s="39">
        <v>48</v>
      </c>
      <c r="G88" s="39" t="s">
        <v>172</v>
      </c>
      <c r="H88" s="39" t="s">
        <v>176</v>
      </c>
      <c r="I88" s="39" t="s">
        <v>176</v>
      </c>
      <c r="J88" s="39" t="s">
        <v>176</v>
      </c>
      <c r="K88" s="39" t="s">
        <v>176</v>
      </c>
      <c r="L88" s="39">
        <v>1</v>
      </c>
      <c r="M88" s="57" t="str">
        <f t="shared" si="7"/>
        <v>3 - Medium-Level Power Loss</v>
      </c>
      <c r="N88" s="59"/>
      <c r="O88" s="60"/>
      <c r="P88" s="61">
        <f t="shared" si="6"/>
        <v>1800</v>
      </c>
      <c r="Q88" s="61">
        <f t="shared" si="5"/>
        <v>0</v>
      </c>
    </row>
    <row r="89" spans="1:17" ht="18.600000000000001" customHeight="1">
      <c r="A89" s="58">
        <v>44403</v>
      </c>
      <c r="B89" s="39" t="s">
        <v>48</v>
      </c>
      <c r="C89" s="39" t="s">
        <v>100</v>
      </c>
      <c r="D89" s="64"/>
      <c r="E89" s="39" t="s">
        <v>103</v>
      </c>
      <c r="F89" s="39">
        <v>9</v>
      </c>
      <c r="G89" s="39" t="s">
        <v>172</v>
      </c>
      <c r="H89" s="39" t="s">
        <v>176</v>
      </c>
      <c r="I89" s="39" t="s">
        <v>176</v>
      </c>
      <c r="J89" s="39" t="s">
        <v>176</v>
      </c>
      <c r="K89" s="39" t="s">
        <v>176</v>
      </c>
      <c r="L89" s="39">
        <v>1</v>
      </c>
      <c r="M89" s="57" t="str">
        <f t="shared" si="7"/>
        <v>3 - Medium-Level Power Loss</v>
      </c>
      <c r="N89" s="59"/>
      <c r="O89" s="60"/>
      <c r="P89" s="61">
        <f t="shared" si="6"/>
        <v>1800</v>
      </c>
      <c r="Q89" s="61">
        <f t="shared" ref="Q89:Q152" si="8">IF(O89&gt;0,P89,0)</f>
        <v>0</v>
      </c>
    </row>
    <row r="90" spans="1:17" ht="18.600000000000001" customHeight="1">
      <c r="A90" s="58">
        <v>44403</v>
      </c>
      <c r="B90" s="39" t="s">
        <v>48</v>
      </c>
      <c r="C90" s="39" t="s">
        <v>100</v>
      </c>
      <c r="D90" s="64"/>
      <c r="E90" s="39" t="s">
        <v>104</v>
      </c>
      <c r="F90" s="39">
        <v>105</v>
      </c>
      <c r="G90" s="39" t="s">
        <v>172</v>
      </c>
      <c r="H90" s="39" t="s">
        <v>176</v>
      </c>
      <c r="I90" s="39" t="s">
        <v>176</v>
      </c>
      <c r="J90" s="39" t="s">
        <v>176</v>
      </c>
      <c r="K90" s="39" t="s">
        <v>176</v>
      </c>
      <c r="L90" s="39">
        <v>1</v>
      </c>
      <c r="M90" s="57" t="str">
        <f t="shared" si="7"/>
        <v>3 - Medium-Level Power Loss</v>
      </c>
      <c r="N90" s="59"/>
      <c r="O90" s="60"/>
      <c r="P90" s="61">
        <f t="shared" si="6"/>
        <v>1800</v>
      </c>
      <c r="Q90" s="61">
        <f t="shared" si="8"/>
        <v>0</v>
      </c>
    </row>
    <row r="91" spans="1:17" ht="18.600000000000001" customHeight="1">
      <c r="A91" s="58">
        <v>44403</v>
      </c>
      <c r="B91" s="39" t="s">
        <v>48</v>
      </c>
      <c r="C91" s="39" t="s">
        <v>100</v>
      </c>
      <c r="D91" s="64"/>
      <c r="E91" s="39" t="s">
        <v>104</v>
      </c>
      <c r="F91" s="39">
        <v>106</v>
      </c>
      <c r="G91" s="39" t="s">
        <v>172</v>
      </c>
      <c r="H91" s="39" t="s">
        <v>176</v>
      </c>
      <c r="I91" s="39" t="s">
        <v>176</v>
      </c>
      <c r="J91" s="39" t="s">
        <v>176</v>
      </c>
      <c r="K91" s="39" t="s">
        <v>176</v>
      </c>
      <c r="L91" s="39">
        <v>1</v>
      </c>
      <c r="M91" s="57" t="str">
        <f t="shared" si="7"/>
        <v>3 - Medium-Level Power Loss</v>
      </c>
      <c r="N91" s="59"/>
      <c r="O91" s="60"/>
      <c r="P91" s="61">
        <f t="shared" si="6"/>
        <v>1800</v>
      </c>
      <c r="Q91" s="61">
        <f t="shared" si="8"/>
        <v>0</v>
      </c>
    </row>
    <row r="92" spans="1:17" ht="18.600000000000001" customHeight="1">
      <c r="A92" s="58">
        <v>44403</v>
      </c>
      <c r="B92" s="39" t="s">
        <v>48</v>
      </c>
      <c r="C92" s="39" t="s">
        <v>100</v>
      </c>
      <c r="D92" s="64"/>
      <c r="E92" s="39" t="s">
        <v>104</v>
      </c>
      <c r="F92" s="39">
        <v>107</v>
      </c>
      <c r="G92" s="39" t="s">
        <v>172</v>
      </c>
      <c r="H92" s="39" t="s">
        <v>176</v>
      </c>
      <c r="I92" s="39" t="s">
        <v>176</v>
      </c>
      <c r="J92" s="39" t="s">
        <v>176</v>
      </c>
      <c r="K92" s="39" t="s">
        <v>176</v>
      </c>
      <c r="L92" s="39">
        <v>1</v>
      </c>
      <c r="M92" s="57" t="str">
        <f t="shared" si="7"/>
        <v>3 - Medium-Level Power Loss</v>
      </c>
      <c r="N92" s="59"/>
      <c r="O92" s="60"/>
      <c r="P92" s="61">
        <f t="shared" si="6"/>
        <v>1800</v>
      </c>
      <c r="Q92" s="61">
        <f t="shared" si="8"/>
        <v>0</v>
      </c>
    </row>
    <row r="93" spans="1:17" ht="18.600000000000001" customHeight="1">
      <c r="A93" s="58">
        <v>44403</v>
      </c>
      <c r="B93" s="39" t="s">
        <v>48</v>
      </c>
      <c r="C93" s="39" t="s">
        <v>100</v>
      </c>
      <c r="D93" s="64"/>
      <c r="E93" s="39" t="s">
        <v>104</v>
      </c>
      <c r="F93" s="39">
        <v>108</v>
      </c>
      <c r="G93" s="39" t="s">
        <v>172</v>
      </c>
      <c r="H93" s="39" t="s">
        <v>176</v>
      </c>
      <c r="I93" s="39" t="s">
        <v>176</v>
      </c>
      <c r="J93" s="39" t="s">
        <v>176</v>
      </c>
      <c r="K93" s="39" t="s">
        <v>176</v>
      </c>
      <c r="L93" s="39">
        <v>1</v>
      </c>
      <c r="M93" s="57" t="str">
        <f t="shared" si="7"/>
        <v>3 - Medium-Level Power Loss</v>
      </c>
      <c r="N93" s="59"/>
      <c r="O93" s="60"/>
      <c r="P93" s="61">
        <f t="shared" si="6"/>
        <v>1800</v>
      </c>
      <c r="Q93" s="61">
        <f t="shared" si="8"/>
        <v>0</v>
      </c>
    </row>
    <row r="94" spans="1:17" ht="18.600000000000001" customHeight="1">
      <c r="A94" s="58">
        <v>44403</v>
      </c>
      <c r="B94" s="39" t="s">
        <v>48</v>
      </c>
      <c r="C94" s="39" t="s">
        <v>100</v>
      </c>
      <c r="D94" s="64"/>
      <c r="E94" s="39" t="s">
        <v>104</v>
      </c>
      <c r="F94" s="39">
        <v>109</v>
      </c>
      <c r="G94" s="39" t="s">
        <v>172</v>
      </c>
      <c r="H94" s="39" t="s">
        <v>176</v>
      </c>
      <c r="I94" s="39" t="s">
        <v>176</v>
      </c>
      <c r="J94" s="39" t="s">
        <v>176</v>
      </c>
      <c r="K94" s="39" t="s">
        <v>176</v>
      </c>
      <c r="L94" s="39">
        <v>1</v>
      </c>
      <c r="M94" s="57" t="str">
        <f t="shared" si="7"/>
        <v>3 - Medium-Level Power Loss</v>
      </c>
      <c r="N94" s="59"/>
      <c r="O94" s="60"/>
      <c r="P94" s="61">
        <f t="shared" si="6"/>
        <v>1800</v>
      </c>
      <c r="Q94" s="61">
        <f t="shared" si="8"/>
        <v>0</v>
      </c>
    </row>
    <row r="95" spans="1:17" ht="18.600000000000001" customHeight="1">
      <c r="A95" s="58">
        <v>44403</v>
      </c>
      <c r="B95" s="39" t="s">
        <v>48</v>
      </c>
      <c r="C95" s="39" t="s">
        <v>100</v>
      </c>
      <c r="D95" s="64"/>
      <c r="E95" s="39" t="s">
        <v>104</v>
      </c>
      <c r="F95" s="39">
        <v>110</v>
      </c>
      <c r="G95" s="39" t="s">
        <v>172</v>
      </c>
      <c r="H95" s="39" t="s">
        <v>176</v>
      </c>
      <c r="I95" s="39" t="s">
        <v>176</v>
      </c>
      <c r="J95" s="39" t="s">
        <v>176</v>
      </c>
      <c r="K95" s="39" t="s">
        <v>176</v>
      </c>
      <c r="L95" s="39">
        <v>1</v>
      </c>
      <c r="M95" s="57" t="str">
        <f t="shared" si="7"/>
        <v>3 - Medium-Level Power Loss</v>
      </c>
      <c r="N95" s="59"/>
      <c r="O95" s="60"/>
      <c r="P95" s="61">
        <f t="shared" si="6"/>
        <v>1800</v>
      </c>
      <c r="Q95" s="61">
        <f t="shared" si="8"/>
        <v>0</v>
      </c>
    </row>
    <row r="96" spans="1:17" ht="18.600000000000001" customHeight="1">
      <c r="A96" s="58">
        <v>44403</v>
      </c>
      <c r="B96" s="39" t="s">
        <v>48</v>
      </c>
      <c r="C96" s="39" t="s">
        <v>100</v>
      </c>
      <c r="D96" s="64"/>
      <c r="E96" s="39" t="s">
        <v>104</v>
      </c>
      <c r="F96" s="39">
        <v>111</v>
      </c>
      <c r="G96" s="39" t="s">
        <v>172</v>
      </c>
      <c r="H96" s="39" t="s">
        <v>176</v>
      </c>
      <c r="I96" s="39" t="s">
        <v>176</v>
      </c>
      <c r="J96" s="39" t="s">
        <v>176</v>
      </c>
      <c r="K96" s="39" t="s">
        <v>176</v>
      </c>
      <c r="L96" s="39">
        <v>1</v>
      </c>
      <c r="M96" s="57" t="str">
        <f t="shared" si="7"/>
        <v>3 - Medium-Level Power Loss</v>
      </c>
      <c r="N96" s="59"/>
      <c r="O96" s="60"/>
      <c r="P96" s="61">
        <f t="shared" si="6"/>
        <v>1800</v>
      </c>
      <c r="Q96" s="61">
        <f t="shared" si="8"/>
        <v>0</v>
      </c>
    </row>
    <row r="97" spans="1:17" ht="18.600000000000001" customHeight="1">
      <c r="A97" s="58">
        <v>44403</v>
      </c>
      <c r="B97" s="39" t="s">
        <v>48</v>
      </c>
      <c r="C97" s="39" t="s">
        <v>100</v>
      </c>
      <c r="D97" s="64"/>
      <c r="E97" s="39" t="s">
        <v>104</v>
      </c>
      <c r="F97" s="39">
        <v>112</v>
      </c>
      <c r="G97" s="39" t="s">
        <v>172</v>
      </c>
      <c r="H97" s="39" t="s">
        <v>176</v>
      </c>
      <c r="I97" s="39" t="s">
        <v>176</v>
      </c>
      <c r="J97" s="39" t="s">
        <v>176</v>
      </c>
      <c r="K97" s="39" t="s">
        <v>176</v>
      </c>
      <c r="L97" s="39">
        <v>1</v>
      </c>
      <c r="M97" s="57" t="str">
        <f t="shared" si="7"/>
        <v>3 - Medium-Level Power Loss</v>
      </c>
      <c r="N97" s="59"/>
      <c r="O97" s="60"/>
      <c r="P97" s="61">
        <f t="shared" si="6"/>
        <v>1800</v>
      </c>
      <c r="Q97" s="61">
        <f t="shared" si="8"/>
        <v>0</v>
      </c>
    </row>
    <row r="98" spans="1:17" ht="18.600000000000001" customHeight="1">
      <c r="A98" s="58">
        <v>44403</v>
      </c>
      <c r="B98" s="39" t="s">
        <v>48</v>
      </c>
      <c r="C98" s="39" t="s">
        <v>100</v>
      </c>
      <c r="D98" s="64"/>
      <c r="E98" s="39" t="s">
        <v>104</v>
      </c>
      <c r="F98" s="39">
        <v>77</v>
      </c>
      <c r="G98" s="39" t="s">
        <v>172</v>
      </c>
      <c r="H98" s="39" t="s">
        <v>176</v>
      </c>
      <c r="I98" s="39" t="s">
        <v>176</v>
      </c>
      <c r="J98" s="39" t="s">
        <v>176</v>
      </c>
      <c r="K98" s="39" t="s">
        <v>176</v>
      </c>
      <c r="L98" s="39">
        <v>1</v>
      </c>
      <c r="M98" s="57" t="str">
        <f t="shared" si="7"/>
        <v>3 - Medium-Level Power Loss</v>
      </c>
      <c r="N98" s="59"/>
      <c r="O98" s="60"/>
      <c r="P98" s="61">
        <f t="shared" si="6"/>
        <v>1800</v>
      </c>
      <c r="Q98" s="61">
        <f t="shared" si="8"/>
        <v>0</v>
      </c>
    </row>
    <row r="99" spans="1:17" ht="18.600000000000001" customHeight="1">
      <c r="A99" s="58">
        <v>44403</v>
      </c>
      <c r="B99" s="39" t="s">
        <v>48</v>
      </c>
      <c r="C99" s="39" t="s">
        <v>100</v>
      </c>
      <c r="D99" s="64"/>
      <c r="E99" s="39" t="s">
        <v>104</v>
      </c>
      <c r="F99" s="39">
        <v>78</v>
      </c>
      <c r="G99" s="39" t="s">
        <v>172</v>
      </c>
      <c r="H99" s="39" t="s">
        <v>176</v>
      </c>
      <c r="I99" s="39" t="s">
        <v>176</v>
      </c>
      <c r="J99" s="39" t="s">
        <v>176</v>
      </c>
      <c r="K99" s="39" t="s">
        <v>176</v>
      </c>
      <c r="L99" s="39">
        <v>1</v>
      </c>
      <c r="M99" s="57" t="str">
        <f t="shared" si="7"/>
        <v>3 - Medium-Level Power Loss</v>
      </c>
      <c r="N99" s="59"/>
      <c r="O99" s="60"/>
      <c r="P99" s="61">
        <f t="shared" si="6"/>
        <v>1800</v>
      </c>
      <c r="Q99" s="61">
        <f t="shared" si="8"/>
        <v>0</v>
      </c>
    </row>
    <row r="100" spans="1:17" ht="18.600000000000001" customHeight="1">
      <c r="A100" s="58">
        <v>44403</v>
      </c>
      <c r="B100" s="39" t="s">
        <v>48</v>
      </c>
      <c r="C100" s="39" t="s">
        <v>100</v>
      </c>
      <c r="D100" s="64"/>
      <c r="E100" s="39" t="s">
        <v>104</v>
      </c>
      <c r="F100" s="39">
        <v>79</v>
      </c>
      <c r="G100" s="39" t="s">
        <v>172</v>
      </c>
      <c r="H100" s="39" t="s">
        <v>176</v>
      </c>
      <c r="I100" s="39" t="s">
        <v>176</v>
      </c>
      <c r="J100" s="39" t="s">
        <v>176</v>
      </c>
      <c r="K100" s="39" t="s">
        <v>176</v>
      </c>
      <c r="L100" s="39">
        <v>1</v>
      </c>
      <c r="M100" s="57" t="str">
        <f t="shared" si="7"/>
        <v>3 - Medium-Level Power Loss</v>
      </c>
      <c r="N100" s="59"/>
      <c r="O100" s="60"/>
      <c r="P100" s="61">
        <f t="shared" si="6"/>
        <v>1800</v>
      </c>
      <c r="Q100" s="61">
        <f t="shared" si="8"/>
        <v>0</v>
      </c>
    </row>
    <row r="101" spans="1:17" ht="18.600000000000001" customHeight="1">
      <c r="A101" s="58">
        <v>44403</v>
      </c>
      <c r="B101" s="39" t="s">
        <v>48</v>
      </c>
      <c r="C101" s="39" t="s">
        <v>100</v>
      </c>
      <c r="D101" s="64"/>
      <c r="E101" s="39" t="s">
        <v>104</v>
      </c>
      <c r="F101" s="39">
        <v>80</v>
      </c>
      <c r="G101" s="39" t="s">
        <v>172</v>
      </c>
      <c r="H101" s="39" t="s">
        <v>176</v>
      </c>
      <c r="I101" s="39" t="s">
        <v>176</v>
      </c>
      <c r="J101" s="39" t="s">
        <v>176</v>
      </c>
      <c r="K101" s="39" t="s">
        <v>176</v>
      </c>
      <c r="L101" s="39">
        <v>1</v>
      </c>
      <c r="M101" s="57" t="str">
        <f t="shared" si="7"/>
        <v>3 - Medium-Level Power Loss</v>
      </c>
      <c r="N101" s="59"/>
      <c r="O101" s="60"/>
      <c r="P101" s="61">
        <f t="shared" si="6"/>
        <v>1800</v>
      </c>
      <c r="Q101" s="61">
        <f t="shared" si="8"/>
        <v>0</v>
      </c>
    </row>
    <row r="102" spans="1:17" ht="18.600000000000001" customHeight="1">
      <c r="A102" s="58">
        <v>44403</v>
      </c>
      <c r="B102" s="39" t="s">
        <v>48</v>
      </c>
      <c r="C102" s="39" t="s">
        <v>100</v>
      </c>
      <c r="D102" s="64"/>
      <c r="E102" s="39" t="s">
        <v>104</v>
      </c>
      <c r="F102" s="39">
        <v>81</v>
      </c>
      <c r="G102" s="39" t="s">
        <v>172</v>
      </c>
      <c r="H102" s="39" t="s">
        <v>176</v>
      </c>
      <c r="I102" s="39" t="s">
        <v>176</v>
      </c>
      <c r="J102" s="39" t="s">
        <v>176</v>
      </c>
      <c r="K102" s="39" t="s">
        <v>176</v>
      </c>
      <c r="L102" s="39">
        <v>1</v>
      </c>
      <c r="M102" s="57" t="str">
        <f t="shared" si="7"/>
        <v>3 - Medium-Level Power Loss</v>
      </c>
      <c r="N102" s="59"/>
      <c r="O102" s="60"/>
      <c r="P102" s="61">
        <f t="shared" si="6"/>
        <v>1800</v>
      </c>
      <c r="Q102" s="61">
        <f t="shared" si="8"/>
        <v>0</v>
      </c>
    </row>
    <row r="103" spans="1:17" ht="18.600000000000001" customHeight="1">
      <c r="A103" s="58">
        <v>44403</v>
      </c>
      <c r="B103" s="39" t="s">
        <v>48</v>
      </c>
      <c r="C103" s="39" t="s">
        <v>100</v>
      </c>
      <c r="D103" s="64"/>
      <c r="E103" s="39" t="s">
        <v>104</v>
      </c>
      <c r="F103" s="39">
        <v>82</v>
      </c>
      <c r="G103" s="39" t="s">
        <v>172</v>
      </c>
      <c r="H103" s="39" t="s">
        <v>176</v>
      </c>
      <c r="I103" s="39" t="s">
        <v>176</v>
      </c>
      <c r="J103" s="39" t="s">
        <v>176</v>
      </c>
      <c r="K103" s="39" t="s">
        <v>176</v>
      </c>
      <c r="L103" s="39">
        <v>1</v>
      </c>
      <c r="M103" s="57" t="str">
        <f t="shared" si="7"/>
        <v>3 - Medium-Level Power Loss</v>
      </c>
      <c r="N103" s="59"/>
      <c r="O103" s="60"/>
      <c r="P103" s="61">
        <f t="shared" si="6"/>
        <v>1800</v>
      </c>
      <c r="Q103" s="61">
        <f t="shared" si="8"/>
        <v>0</v>
      </c>
    </row>
    <row r="104" spans="1:17" ht="18.600000000000001" customHeight="1">
      <c r="A104" s="58">
        <v>44403</v>
      </c>
      <c r="B104" s="39" t="s">
        <v>48</v>
      </c>
      <c r="C104" s="39" t="s">
        <v>100</v>
      </c>
      <c r="D104" s="64"/>
      <c r="E104" s="39" t="s">
        <v>104</v>
      </c>
      <c r="F104" s="39">
        <v>83</v>
      </c>
      <c r="G104" s="39" t="s">
        <v>172</v>
      </c>
      <c r="H104" s="39" t="s">
        <v>176</v>
      </c>
      <c r="I104" s="39" t="s">
        <v>176</v>
      </c>
      <c r="J104" s="39" t="s">
        <v>176</v>
      </c>
      <c r="K104" s="39" t="s">
        <v>176</v>
      </c>
      <c r="L104" s="39">
        <v>1</v>
      </c>
      <c r="M104" s="57" t="str">
        <f t="shared" si="7"/>
        <v>3 - Medium-Level Power Loss</v>
      </c>
      <c r="N104" s="59"/>
      <c r="O104" s="60"/>
      <c r="P104" s="61">
        <f t="shared" si="6"/>
        <v>1800</v>
      </c>
      <c r="Q104" s="61">
        <f t="shared" si="8"/>
        <v>0</v>
      </c>
    </row>
    <row r="105" spans="1:17" ht="18.600000000000001" customHeight="1">
      <c r="A105" s="58">
        <v>44403</v>
      </c>
      <c r="B105" s="39" t="s">
        <v>48</v>
      </c>
      <c r="C105" s="39" t="s">
        <v>100</v>
      </c>
      <c r="D105" s="64"/>
      <c r="E105" s="39" t="s">
        <v>104</v>
      </c>
      <c r="F105" s="39">
        <v>84</v>
      </c>
      <c r="G105" s="39" t="s">
        <v>172</v>
      </c>
      <c r="H105" s="39" t="s">
        <v>176</v>
      </c>
      <c r="I105" s="39" t="s">
        <v>176</v>
      </c>
      <c r="J105" s="39" t="s">
        <v>176</v>
      </c>
      <c r="K105" s="39" t="s">
        <v>176</v>
      </c>
      <c r="L105" s="39">
        <v>1</v>
      </c>
      <c r="M105" s="57" t="str">
        <f t="shared" si="7"/>
        <v>3 - Medium-Level Power Loss</v>
      </c>
      <c r="N105" s="59"/>
      <c r="O105" s="60"/>
      <c r="P105" s="61">
        <f t="shared" si="6"/>
        <v>1800</v>
      </c>
      <c r="Q105" s="61">
        <f t="shared" si="8"/>
        <v>0</v>
      </c>
    </row>
    <row r="106" spans="1:17" ht="18.600000000000001" customHeight="1">
      <c r="A106" s="58">
        <v>44403</v>
      </c>
      <c r="B106" s="39" t="s">
        <v>48</v>
      </c>
      <c r="C106" s="39" t="s">
        <v>100</v>
      </c>
      <c r="D106" s="64"/>
      <c r="E106" s="39" t="s">
        <v>106</v>
      </c>
      <c r="F106" s="39">
        <v>17</v>
      </c>
      <c r="G106" s="39" t="s">
        <v>172</v>
      </c>
      <c r="H106" s="39" t="s">
        <v>176</v>
      </c>
      <c r="I106" s="39" t="s">
        <v>176</v>
      </c>
      <c r="J106" s="39" t="s">
        <v>176</v>
      </c>
      <c r="K106" s="39" t="s">
        <v>176</v>
      </c>
      <c r="L106" s="39">
        <v>1</v>
      </c>
      <c r="M106" s="57" t="str">
        <f t="shared" si="7"/>
        <v>3 - Medium-Level Power Loss</v>
      </c>
      <c r="N106" s="59"/>
      <c r="O106" s="60"/>
      <c r="P106" s="61">
        <f t="shared" si="6"/>
        <v>1800</v>
      </c>
      <c r="Q106" s="61">
        <f t="shared" si="8"/>
        <v>0</v>
      </c>
    </row>
    <row r="107" spans="1:17" ht="18.600000000000001" customHeight="1">
      <c r="A107" s="58">
        <v>44403</v>
      </c>
      <c r="B107" s="39" t="s">
        <v>48</v>
      </c>
      <c r="C107" s="39" t="s">
        <v>100</v>
      </c>
      <c r="D107" s="64"/>
      <c r="E107" s="39" t="s">
        <v>106</v>
      </c>
      <c r="F107" s="39">
        <v>18</v>
      </c>
      <c r="G107" s="39" t="s">
        <v>172</v>
      </c>
      <c r="H107" s="39" t="s">
        <v>176</v>
      </c>
      <c r="I107" s="39" t="s">
        <v>176</v>
      </c>
      <c r="J107" s="39" t="s">
        <v>176</v>
      </c>
      <c r="K107" s="39" t="s">
        <v>176</v>
      </c>
      <c r="L107" s="39">
        <v>1</v>
      </c>
      <c r="M107" s="57" t="str">
        <f t="shared" si="7"/>
        <v>3 - Medium-Level Power Loss</v>
      </c>
      <c r="N107" s="59"/>
      <c r="O107" s="60"/>
      <c r="P107" s="61">
        <f t="shared" si="6"/>
        <v>1800</v>
      </c>
      <c r="Q107" s="61">
        <f t="shared" si="8"/>
        <v>0</v>
      </c>
    </row>
    <row r="108" spans="1:17" ht="18.600000000000001" customHeight="1">
      <c r="A108" s="58">
        <v>44403</v>
      </c>
      <c r="B108" s="39" t="s">
        <v>48</v>
      </c>
      <c r="C108" s="39" t="s">
        <v>100</v>
      </c>
      <c r="D108" s="64"/>
      <c r="E108" s="39" t="s">
        <v>106</v>
      </c>
      <c r="F108" s="39">
        <v>19</v>
      </c>
      <c r="G108" s="39" t="s">
        <v>172</v>
      </c>
      <c r="H108" s="39" t="s">
        <v>176</v>
      </c>
      <c r="I108" s="39" t="s">
        <v>176</v>
      </c>
      <c r="J108" s="39" t="s">
        <v>176</v>
      </c>
      <c r="K108" s="39" t="s">
        <v>176</v>
      </c>
      <c r="L108" s="39">
        <v>1</v>
      </c>
      <c r="M108" s="57" t="str">
        <f t="shared" si="7"/>
        <v>3 - Medium-Level Power Loss</v>
      </c>
      <c r="N108" s="59"/>
      <c r="O108" s="60"/>
      <c r="P108" s="61">
        <f t="shared" si="6"/>
        <v>1800</v>
      </c>
      <c r="Q108" s="61">
        <f t="shared" si="8"/>
        <v>0</v>
      </c>
    </row>
    <row r="109" spans="1:17" ht="18.600000000000001" customHeight="1">
      <c r="A109" s="58">
        <v>44403</v>
      </c>
      <c r="B109" s="39" t="s">
        <v>48</v>
      </c>
      <c r="C109" s="39" t="s">
        <v>100</v>
      </c>
      <c r="D109" s="64"/>
      <c r="E109" s="39" t="s">
        <v>106</v>
      </c>
      <c r="F109" s="39">
        <v>20</v>
      </c>
      <c r="G109" s="39" t="s">
        <v>172</v>
      </c>
      <c r="H109" s="39" t="s">
        <v>176</v>
      </c>
      <c r="I109" s="39" t="s">
        <v>176</v>
      </c>
      <c r="J109" s="39" t="s">
        <v>176</v>
      </c>
      <c r="K109" s="39" t="s">
        <v>176</v>
      </c>
      <c r="L109" s="39">
        <v>1</v>
      </c>
      <c r="M109" s="57" t="str">
        <f t="shared" si="7"/>
        <v>3 - Medium-Level Power Loss</v>
      </c>
      <c r="N109" s="59"/>
      <c r="O109" s="60"/>
      <c r="P109" s="61">
        <f t="shared" si="6"/>
        <v>1800</v>
      </c>
      <c r="Q109" s="61">
        <f t="shared" si="8"/>
        <v>0</v>
      </c>
    </row>
    <row r="110" spans="1:17" ht="18.600000000000001" customHeight="1">
      <c r="A110" s="58">
        <v>44403</v>
      </c>
      <c r="B110" s="39" t="s">
        <v>48</v>
      </c>
      <c r="C110" s="39" t="s">
        <v>100</v>
      </c>
      <c r="D110" s="64"/>
      <c r="E110" s="39" t="s">
        <v>106</v>
      </c>
      <c r="F110" s="39">
        <v>21</v>
      </c>
      <c r="G110" s="39" t="s">
        <v>172</v>
      </c>
      <c r="H110" s="39" t="s">
        <v>176</v>
      </c>
      <c r="I110" s="39" t="s">
        <v>176</v>
      </c>
      <c r="J110" s="39" t="s">
        <v>176</v>
      </c>
      <c r="K110" s="39" t="s">
        <v>176</v>
      </c>
      <c r="L110" s="39">
        <v>1</v>
      </c>
      <c r="M110" s="57" t="str">
        <f t="shared" si="7"/>
        <v>3 - Medium-Level Power Loss</v>
      </c>
      <c r="N110" s="59"/>
      <c r="O110" s="60"/>
      <c r="P110" s="61">
        <f t="shared" si="6"/>
        <v>1800</v>
      </c>
      <c r="Q110" s="61">
        <f t="shared" si="8"/>
        <v>0</v>
      </c>
    </row>
    <row r="111" spans="1:17" ht="18.600000000000001" customHeight="1">
      <c r="A111" s="58">
        <v>44403</v>
      </c>
      <c r="B111" s="39" t="s">
        <v>48</v>
      </c>
      <c r="C111" s="39" t="s">
        <v>100</v>
      </c>
      <c r="D111" s="64"/>
      <c r="E111" s="39" t="s">
        <v>106</v>
      </c>
      <c r="F111" s="39">
        <v>22</v>
      </c>
      <c r="G111" s="39" t="s">
        <v>172</v>
      </c>
      <c r="H111" s="39" t="s">
        <v>176</v>
      </c>
      <c r="I111" s="39" t="s">
        <v>176</v>
      </c>
      <c r="J111" s="39" t="s">
        <v>176</v>
      </c>
      <c r="K111" s="39" t="s">
        <v>176</v>
      </c>
      <c r="L111" s="39">
        <v>1</v>
      </c>
      <c r="M111" s="57" t="str">
        <f t="shared" si="7"/>
        <v>3 - Medium-Level Power Loss</v>
      </c>
      <c r="N111" s="59"/>
      <c r="O111" s="60"/>
      <c r="P111" s="61">
        <f t="shared" si="6"/>
        <v>1800</v>
      </c>
      <c r="Q111" s="61">
        <f t="shared" si="8"/>
        <v>0</v>
      </c>
    </row>
    <row r="112" spans="1:17" ht="18.600000000000001" customHeight="1">
      <c r="A112" s="58">
        <v>44403</v>
      </c>
      <c r="B112" s="39" t="s">
        <v>48</v>
      </c>
      <c r="C112" s="39" t="s">
        <v>100</v>
      </c>
      <c r="D112" s="64"/>
      <c r="E112" s="39" t="s">
        <v>106</v>
      </c>
      <c r="F112" s="39">
        <v>23</v>
      </c>
      <c r="G112" s="39" t="s">
        <v>172</v>
      </c>
      <c r="H112" s="39" t="s">
        <v>176</v>
      </c>
      <c r="I112" s="39" t="s">
        <v>176</v>
      </c>
      <c r="J112" s="39" t="s">
        <v>176</v>
      </c>
      <c r="K112" s="39" t="s">
        <v>176</v>
      </c>
      <c r="L112" s="39">
        <v>1</v>
      </c>
      <c r="M112" s="57" t="str">
        <f t="shared" si="7"/>
        <v>3 - Medium-Level Power Loss</v>
      </c>
      <c r="N112" s="59"/>
      <c r="O112" s="60"/>
      <c r="P112" s="61">
        <f t="shared" si="6"/>
        <v>1800</v>
      </c>
      <c r="Q112" s="61">
        <f t="shared" si="8"/>
        <v>0</v>
      </c>
    </row>
    <row r="113" spans="1:17" ht="18.600000000000001" customHeight="1">
      <c r="A113" s="58">
        <v>44403</v>
      </c>
      <c r="B113" s="39" t="s">
        <v>48</v>
      </c>
      <c r="C113" s="39" t="s">
        <v>100</v>
      </c>
      <c r="D113" s="64"/>
      <c r="E113" s="39" t="s">
        <v>106</v>
      </c>
      <c r="F113" s="39">
        <v>24</v>
      </c>
      <c r="G113" s="39" t="s">
        <v>172</v>
      </c>
      <c r="H113" s="39" t="s">
        <v>176</v>
      </c>
      <c r="I113" s="39" t="s">
        <v>176</v>
      </c>
      <c r="J113" s="39" t="s">
        <v>176</v>
      </c>
      <c r="K113" s="39" t="s">
        <v>176</v>
      </c>
      <c r="L113" s="39">
        <v>1</v>
      </c>
      <c r="M113" s="57" t="str">
        <f t="shared" si="7"/>
        <v>3 - Medium-Level Power Loss</v>
      </c>
      <c r="N113" s="59"/>
      <c r="O113" s="60"/>
      <c r="P113" s="61">
        <f t="shared" si="6"/>
        <v>1800</v>
      </c>
      <c r="Q113" s="61">
        <f t="shared" si="8"/>
        <v>0</v>
      </c>
    </row>
    <row r="114" spans="1:17" ht="18.600000000000001" customHeight="1">
      <c r="A114" s="58">
        <v>44403</v>
      </c>
      <c r="B114" s="39" t="s">
        <v>48</v>
      </c>
      <c r="C114" s="39" t="s">
        <v>100</v>
      </c>
      <c r="D114" s="64"/>
      <c r="E114" s="39" t="s">
        <v>107</v>
      </c>
      <c r="F114" s="39">
        <v>10</v>
      </c>
      <c r="G114" s="39" t="s">
        <v>172</v>
      </c>
      <c r="H114" s="39" t="s">
        <v>176</v>
      </c>
      <c r="I114" s="39" t="s">
        <v>176</v>
      </c>
      <c r="J114" s="39" t="s">
        <v>176</v>
      </c>
      <c r="K114" s="39" t="s">
        <v>176</v>
      </c>
      <c r="L114" s="39">
        <v>1</v>
      </c>
      <c r="M114" s="57" t="str">
        <f t="shared" si="7"/>
        <v>3 - Medium-Level Power Loss</v>
      </c>
      <c r="N114" s="59"/>
      <c r="O114" s="60"/>
      <c r="P114" s="61">
        <f t="shared" si="6"/>
        <v>1800</v>
      </c>
      <c r="Q114" s="61">
        <f t="shared" si="8"/>
        <v>0</v>
      </c>
    </row>
    <row r="115" spans="1:17" ht="18.600000000000001" customHeight="1">
      <c r="A115" s="58">
        <v>44403</v>
      </c>
      <c r="B115" s="39" t="s">
        <v>48</v>
      </c>
      <c r="C115" s="39" t="s">
        <v>100</v>
      </c>
      <c r="D115" s="64"/>
      <c r="E115" s="39" t="s">
        <v>107</v>
      </c>
      <c r="F115" s="39">
        <v>105</v>
      </c>
      <c r="G115" s="39" t="s">
        <v>172</v>
      </c>
      <c r="H115" s="39" t="s">
        <v>176</v>
      </c>
      <c r="I115" s="39" t="s">
        <v>176</v>
      </c>
      <c r="J115" s="39" t="s">
        <v>176</v>
      </c>
      <c r="K115" s="39" t="s">
        <v>176</v>
      </c>
      <c r="L115" s="39">
        <v>1</v>
      </c>
      <c r="M115" s="57" t="str">
        <f t="shared" si="7"/>
        <v>3 - Medium-Level Power Loss</v>
      </c>
      <c r="N115" s="59"/>
      <c r="O115" s="60"/>
      <c r="P115" s="61">
        <f t="shared" si="6"/>
        <v>1800</v>
      </c>
      <c r="Q115" s="61">
        <f t="shared" si="8"/>
        <v>0</v>
      </c>
    </row>
    <row r="116" spans="1:17" ht="18.600000000000001" customHeight="1">
      <c r="A116" s="58">
        <v>44403</v>
      </c>
      <c r="B116" s="39" t="s">
        <v>48</v>
      </c>
      <c r="C116" s="39" t="s">
        <v>100</v>
      </c>
      <c r="D116" s="64"/>
      <c r="E116" s="39" t="s">
        <v>107</v>
      </c>
      <c r="F116" s="39">
        <v>106</v>
      </c>
      <c r="G116" s="39" t="s">
        <v>172</v>
      </c>
      <c r="H116" s="39" t="s">
        <v>176</v>
      </c>
      <c r="I116" s="39" t="s">
        <v>176</v>
      </c>
      <c r="J116" s="39" t="s">
        <v>176</v>
      </c>
      <c r="K116" s="39" t="s">
        <v>176</v>
      </c>
      <c r="L116" s="39">
        <v>1</v>
      </c>
      <c r="M116" s="57" t="str">
        <f t="shared" si="7"/>
        <v>3 - Medium-Level Power Loss</v>
      </c>
      <c r="N116" s="59"/>
      <c r="O116" s="60"/>
      <c r="P116" s="61">
        <f t="shared" si="6"/>
        <v>1800</v>
      </c>
      <c r="Q116" s="61">
        <f t="shared" si="8"/>
        <v>0</v>
      </c>
    </row>
    <row r="117" spans="1:17" ht="18.600000000000001" customHeight="1">
      <c r="A117" s="58">
        <v>44403</v>
      </c>
      <c r="B117" s="39" t="s">
        <v>48</v>
      </c>
      <c r="C117" s="39" t="s">
        <v>100</v>
      </c>
      <c r="D117" s="64"/>
      <c r="E117" s="39" t="s">
        <v>107</v>
      </c>
      <c r="F117" s="39">
        <v>107</v>
      </c>
      <c r="G117" s="39" t="s">
        <v>172</v>
      </c>
      <c r="H117" s="39" t="s">
        <v>176</v>
      </c>
      <c r="I117" s="39" t="s">
        <v>176</v>
      </c>
      <c r="J117" s="39" t="s">
        <v>176</v>
      </c>
      <c r="K117" s="39" t="s">
        <v>176</v>
      </c>
      <c r="L117" s="39">
        <v>1</v>
      </c>
      <c r="M117" s="57" t="str">
        <f t="shared" si="7"/>
        <v>3 - Medium-Level Power Loss</v>
      </c>
      <c r="N117" s="59"/>
      <c r="O117" s="60"/>
      <c r="P117" s="61">
        <f t="shared" si="6"/>
        <v>1800</v>
      </c>
      <c r="Q117" s="61">
        <f t="shared" si="8"/>
        <v>0</v>
      </c>
    </row>
    <row r="118" spans="1:17" ht="18.600000000000001" customHeight="1">
      <c r="A118" s="58">
        <v>44403</v>
      </c>
      <c r="B118" s="39" t="s">
        <v>48</v>
      </c>
      <c r="C118" s="39" t="s">
        <v>100</v>
      </c>
      <c r="D118" s="64"/>
      <c r="E118" s="39" t="s">
        <v>107</v>
      </c>
      <c r="F118" s="39">
        <v>108</v>
      </c>
      <c r="G118" s="39" t="s">
        <v>172</v>
      </c>
      <c r="H118" s="39" t="s">
        <v>176</v>
      </c>
      <c r="I118" s="39" t="s">
        <v>176</v>
      </c>
      <c r="J118" s="39" t="s">
        <v>176</v>
      </c>
      <c r="K118" s="39" t="s">
        <v>176</v>
      </c>
      <c r="L118" s="39">
        <v>1</v>
      </c>
      <c r="M118" s="57" t="str">
        <f t="shared" si="7"/>
        <v>3 - Medium-Level Power Loss</v>
      </c>
      <c r="N118" s="59"/>
      <c r="O118" s="60"/>
      <c r="P118" s="61">
        <f t="shared" si="6"/>
        <v>1800</v>
      </c>
      <c r="Q118" s="61">
        <f t="shared" si="8"/>
        <v>0</v>
      </c>
    </row>
    <row r="119" spans="1:17" ht="18.600000000000001" customHeight="1">
      <c r="A119" s="58">
        <v>44403</v>
      </c>
      <c r="B119" s="39" t="s">
        <v>48</v>
      </c>
      <c r="C119" s="39" t="s">
        <v>100</v>
      </c>
      <c r="D119" s="64"/>
      <c r="E119" s="39" t="s">
        <v>107</v>
      </c>
      <c r="F119" s="39">
        <v>109</v>
      </c>
      <c r="G119" s="39" t="s">
        <v>172</v>
      </c>
      <c r="H119" s="39" t="s">
        <v>176</v>
      </c>
      <c r="I119" s="39" t="s">
        <v>176</v>
      </c>
      <c r="J119" s="39" t="s">
        <v>176</v>
      </c>
      <c r="K119" s="39" t="s">
        <v>176</v>
      </c>
      <c r="L119" s="39">
        <v>1</v>
      </c>
      <c r="M119" s="57" t="str">
        <f t="shared" si="7"/>
        <v>3 - Medium-Level Power Loss</v>
      </c>
      <c r="N119" s="59"/>
      <c r="O119" s="60"/>
      <c r="P119" s="61">
        <f t="shared" si="6"/>
        <v>1800</v>
      </c>
      <c r="Q119" s="61">
        <f t="shared" si="8"/>
        <v>0</v>
      </c>
    </row>
    <row r="120" spans="1:17" ht="18.600000000000001" customHeight="1">
      <c r="A120" s="58">
        <v>44403</v>
      </c>
      <c r="B120" s="39" t="s">
        <v>48</v>
      </c>
      <c r="C120" s="39" t="s">
        <v>100</v>
      </c>
      <c r="D120" s="64"/>
      <c r="E120" s="39" t="s">
        <v>107</v>
      </c>
      <c r="F120" s="39">
        <v>11</v>
      </c>
      <c r="G120" s="39" t="s">
        <v>172</v>
      </c>
      <c r="H120" s="39" t="s">
        <v>176</v>
      </c>
      <c r="I120" s="39" t="s">
        <v>176</v>
      </c>
      <c r="J120" s="39" t="s">
        <v>176</v>
      </c>
      <c r="K120" s="39" t="s">
        <v>176</v>
      </c>
      <c r="L120" s="39">
        <v>1</v>
      </c>
      <c r="M120" s="57" t="str">
        <f t="shared" si="7"/>
        <v>3 - Medium-Level Power Loss</v>
      </c>
      <c r="N120" s="59"/>
      <c r="O120" s="60"/>
      <c r="P120" s="61">
        <f t="shared" si="6"/>
        <v>1800</v>
      </c>
      <c r="Q120" s="61">
        <f t="shared" si="8"/>
        <v>0</v>
      </c>
    </row>
    <row r="121" spans="1:17" ht="18.600000000000001" customHeight="1">
      <c r="A121" s="58">
        <v>44403</v>
      </c>
      <c r="B121" s="39" t="s">
        <v>48</v>
      </c>
      <c r="C121" s="39" t="s">
        <v>100</v>
      </c>
      <c r="D121" s="64"/>
      <c r="E121" s="39" t="s">
        <v>107</v>
      </c>
      <c r="F121" s="39">
        <v>110</v>
      </c>
      <c r="G121" s="39" t="s">
        <v>172</v>
      </c>
      <c r="H121" s="39" t="s">
        <v>176</v>
      </c>
      <c r="I121" s="39" t="s">
        <v>176</v>
      </c>
      <c r="J121" s="39" t="s">
        <v>176</v>
      </c>
      <c r="K121" s="39" t="s">
        <v>176</v>
      </c>
      <c r="L121" s="39">
        <v>1</v>
      </c>
      <c r="M121" s="57" t="str">
        <f t="shared" si="7"/>
        <v>3 - Medium-Level Power Loss</v>
      </c>
      <c r="N121" s="59"/>
      <c r="O121" s="60"/>
      <c r="P121" s="61">
        <f t="shared" si="6"/>
        <v>1800</v>
      </c>
      <c r="Q121" s="61">
        <f t="shared" si="8"/>
        <v>0</v>
      </c>
    </row>
    <row r="122" spans="1:17" ht="18.600000000000001" customHeight="1">
      <c r="A122" s="58">
        <v>44403</v>
      </c>
      <c r="B122" s="39" t="s">
        <v>48</v>
      </c>
      <c r="C122" s="39" t="s">
        <v>100</v>
      </c>
      <c r="D122" s="64"/>
      <c r="E122" s="39" t="s">
        <v>107</v>
      </c>
      <c r="F122" s="39">
        <v>111</v>
      </c>
      <c r="G122" s="39" t="s">
        <v>172</v>
      </c>
      <c r="H122" s="39" t="s">
        <v>176</v>
      </c>
      <c r="I122" s="39" t="s">
        <v>176</v>
      </c>
      <c r="J122" s="39" t="s">
        <v>176</v>
      </c>
      <c r="K122" s="39" t="s">
        <v>176</v>
      </c>
      <c r="L122" s="39">
        <v>1</v>
      </c>
      <c r="M122" s="57" t="str">
        <f t="shared" si="7"/>
        <v>3 - Medium-Level Power Loss</v>
      </c>
      <c r="N122" s="59"/>
      <c r="O122" s="60"/>
      <c r="P122" s="61">
        <f t="shared" si="6"/>
        <v>1800</v>
      </c>
      <c r="Q122" s="61">
        <f t="shared" si="8"/>
        <v>0</v>
      </c>
    </row>
    <row r="123" spans="1:17" ht="18.600000000000001" customHeight="1">
      <c r="A123" s="58">
        <v>44403</v>
      </c>
      <c r="B123" s="39" t="s">
        <v>48</v>
      </c>
      <c r="C123" s="39" t="s">
        <v>100</v>
      </c>
      <c r="D123" s="64"/>
      <c r="E123" s="39" t="s">
        <v>107</v>
      </c>
      <c r="F123" s="39">
        <v>112</v>
      </c>
      <c r="G123" s="39" t="s">
        <v>172</v>
      </c>
      <c r="H123" s="39" t="s">
        <v>176</v>
      </c>
      <c r="I123" s="39" t="s">
        <v>176</v>
      </c>
      <c r="J123" s="39" t="s">
        <v>176</v>
      </c>
      <c r="K123" s="39" t="s">
        <v>176</v>
      </c>
      <c r="L123" s="39">
        <v>1</v>
      </c>
      <c r="M123" s="57" t="str">
        <f t="shared" si="7"/>
        <v>3 - Medium-Level Power Loss</v>
      </c>
      <c r="N123" s="59"/>
      <c r="O123" s="60"/>
      <c r="P123" s="61">
        <f t="shared" si="6"/>
        <v>1800</v>
      </c>
      <c r="Q123" s="61">
        <f t="shared" si="8"/>
        <v>0</v>
      </c>
    </row>
    <row r="124" spans="1:17" ht="18.600000000000001" customHeight="1">
      <c r="A124" s="58">
        <v>44403</v>
      </c>
      <c r="B124" s="39" t="s">
        <v>48</v>
      </c>
      <c r="C124" s="39" t="s">
        <v>100</v>
      </c>
      <c r="D124" s="64"/>
      <c r="E124" s="39" t="s">
        <v>107</v>
      </c>
      <c r="F124" s="39">
        <v>12</v>
      </c>
      <c r="G124" s="39" t="s">
        <v>172</v>
      </c>
      <c r="H124" s="39" t="s">
        <v>176</v>
      </c>
      <c r="I124" s="39" t="s">
        <v>176</v>
      </c>
      <c r="J124" s="39" t="s">
        <v>176</v>
      </c>
      <c r="K124" s="39" t="s">
        <v>176</v>
      </c>
      <c r="L124" s="39">
        <v>1</v>
      </c>
      <c r="M124" s="57" t="str">
        <f t="shared" si="7"/>
        <v>3 - Medium-Level Power Loss</v>
      </c>
      <c r="N124" s="59"/>
      <c r="O124" s="60"/>
      <c r="P124" s="61">
        <f t="shared" si="6"/>
        <v>1800</v>
      </c>
      <c r="Q124" s="61">
        <f t="shared" si="8"/>
        <v>0</v>
      </c>
    </row>
    <row r="125" spans="1:17" ht="18.600000000000001" customHeight="1">
      <c r="A125" s="58">
        <v>44403</v>
      </c>
      <c r="B125" s="39" t="s">
        <v>48</v>
      </c>
      <c r="C125" s="39" t="s">
        <v>100</v>
      </c>
      <c r="D125" s="64"/>
      <c r="E125" s="39" t="s">
        <v>107</v>
      </c>
      <c r="F125" s="39">
        <v>13</v>
      </c>
      <c r="G125" s="39" t="s">
        <v>172</v>
      </c>
      <c r="H125" s="39" t="s">
        <v>176</v>
      </c>
      <c r="I125" s="39" t="s">
        <v>176</v>
      </c>
      <c r="J125" s="39" t="s">
        <v>176</v>
      </c>
      <c r="K125" s="39" t="s">
        <v>176</v>
      </c>
      <c r="L125" s="39">
        <v>1</v>
      </c>
      <c r="M125" s="57" t="str">
        <f t="shared" si="7"/>
        <v>3 - Medium-Level Power Loss</v>
      </c>
      <c r="N125" s="59"/>
      <c r="O125" s="60"/>
      <c r="P125" s="61">
        <f t="shared" si="6"/>
        <v>1800</v>
      </c>
      <c r="Q125" s="61">
        <f t="shared" si="8"/>
        <v>0</v>
      </c>
    </row>
    <row r="126" spans="1:17" ht="18.600000000000001" customHeight="1">
      <c r="A126" s="58">
        <v>44403</v>
      </c>
      <c r="B126" s="39" t="s">
        <v>48</v>
      </c>
      <c r="C126" s="39" t="s">
        <v>100</v>
      </c>
      <c r="D126" s="64"/>
      <c r="E126" s="39" t="s">
        <v>107</v>
      </c>
      <c r="F126" s="39">
        <v>14</v>
      </c>
      <c r="G126" s="39" t="s">
        <v>172</v>
      </c>
      <c r="H126" s="39" t="s">
        <v>176</v>
      </c>
      <c r="I126" s="39" t="s">
        <v>176</v>
      </c>
      <c r="J126" s="39" t="s">
        <v>176</v>
      </c>
      <c r="K126" s="39" t="s">
        <v>176</v>
      </c>
      <c r="L126" s="39">
        <v>1</v>
      </c>
      <c r="M126" s="57" t="str">
        <f t="shared" si="7"/>
        <v>3 - Medium-Level Power Loss</v>
      </c>
      <c r="N126" s="59"/>
      <c r="O126" s="60"/>
      <c r="P126" s="61">
        <f t="shared" si="6"/>
        <v>1800</v>
      </c>
      <c r="Q126" s="61">
        <f t="shared" si="8"/>
        <v>0</v>
      </c>
    </row>
    <row r="127" spans="1:17" ht="18.600000000000001" customHeight="1">
      <c r="A127" s="58">
        <v>44403</v>
      </c>
      <c r="B127" s="39" t="s">
        <v>48</v>
      </c>
      <c r="C127" s="39" t="s">
        <v>100</v>
      </c>
      <c r="D127" s="64"/>
      <c r="E127" s="39" t="s">
        <v>107</v>
      </c>
      <c r="F127" s="39">
        <v>15</v>
      </c>
      <c r="G127" s="39" t="s">
        <v>172</v>
      </c>
      <c r="H127" s="39" t="s">
        <v>176</v>
      </c>
      <c r="I127" s="39" t="s">
        <v>176</v>
      </c>
      <c r="J127" s="39" t="s">
        <v>176</v>
      </c>
      <c r="K127" s="39" t="s">
        <v>176</v>
      </c>
      <c r="L127" s="39">
        <v>1</v>
      </c>
      <c r="M127" s="57" t="str">
        <f t="shared" si="7"/>
        <v>3 - Medium-Level Power Loss</v>
      </c>
      <c r="N127" s="59"/>
      <c r="O127" s="60"/>
      <c r="P127" s="61">
        <f t="shared" si="6"/>
        <v>1800</v>
      </c>
      <c r="Q127" s="61">
        <f t="shared" si="8"/>
        <v>0</v>
      </c>
    </row>
    <row r="128" spans="1:17" ht="18.600000000000001" customHeight="1">
      <c r="A128" s="58">
        <v>44403</v>
      </c>
      <c r="B128" s="39" t="s">
        <v>48</v>
      </c>
      <c r="C128" s="39" t="s">
        <v>100</v>
      </c>
      <c r="D128" s="64"/>
      <c r="E128" s="39" t="s">
        <v>107</v>
      </c>
      <c r="F128" s="39">
        <v>16</v>
      </c>
      <c r="G128" s="39" t="s">
        <v>172</v>
      </c>
      <c r="H128" s="39" t="s">
        <v>176</v>
      </c>
      <c r="I128" s="39" t="s">
        <v>176</v>
      </c>
      <c r="J128" s="39" t="s">
        <v>176</v>
      </c>
      <c r="K128" s="39" t="s">
        <v>176</v>
      </c>
      <c r="L128" s="39">
        <v>1</v>
      </c>
      <c r="M128" s="57" t="str">
        <f t="shared" si="7"/>
        <v>3 - Medium-Level Power Loss</v>
      </c>
      <c r="N128" s="59"/>
      <c r="O128" s="60"/>
      <c r="P128" s="61">
        <f t="shared" si="6"/>
        <v>1800</v>
      </c>
      <c r="Q128" s="61">
        <f t="shared" si="8"/>
        <v>0</v>
      </c>
    </row>
    <row r="129" spans="1:17" ht="18.600000000000001" customHeight="1">
      <c r="A129" s="58">
        <v>44403</v>
      </c>
      <c r="B129" s="39" t="s">
        <v>48</v>
      </c>
      <c r="C129" s="39" t="s">
        <v>100</v>
      </c>
      <c r="D129" s="64"/>
      <c r="E129" s="39" t="s">
        <v>107</v>
      </c>
      <c r="F129" s="39">
        <v>9</v>
      </c>
      <c r="G129" s="39" t="s">
        <v>172</v>
      </c>
      <c r="H129" s="39" t="s">
        <v>176</v>
      </c>
      <c r="I129" s="39" t="s">
        <v>176</v>
      </c>
      <c r="J129" s="39" t="s">
        <v>176</v>
      </c>
      <c r="K129" s="39" t="s">
        <v>176</v>
      </c>
      <c r="L129" s="39">
        <v>1</v>
      </c>
      <c r="M129" s="57" t="str">
        <f t="shared" si="7"/>
        <v>3 - Medium-Level Power Loss</v>
      </c>
      <c r="N129" s="59"/>
      <c r="O129" s="60"/>
      <c r="P129" s="61">
        <f t="shared" si="6"/>
        <v>1800</v>
      </c>
      <c r="Q129" s="61">
        <f t="shared" si="8"/>
        <v>0</v>
      </c>
    </row>
    <row r="130" spans="1:17" ht="18.600000000000001" customHeight="1">
      <c r="A130" s="58">
        <v>44403</v>
      </c>
      <c r="B130" s="39" t="s">
        <v>48</v>
      </c>
      <c r="C130" s="39" t="s">
        <v>108</v>
      </c>
      <c r="D130" s="64"/>
      <c r="E130" s="39" t="s">
        <v>101</v>
      </c>
      <c r="F130" s="39">
        <v>1</v>
      </c>
      <c r="G130" s="39" t="s">
        <v>173</v>
      </c>
      <c r="H130" s="39" t="s">
        <v>176</v>
      </c>
      <c r="I130" s="39" t="s">
        <v>176</v>
      </c>
      <c r="J130" s="39" t="s">
        <v>176</v>
      </c>
      <c r="K130" s="39" t="s">
        <v>176</v>
      </c>
      <c r="L130" s="39">
        <v>1</v>
      </c>
      <c r="M130" s="57" t="str">
        <f t="shared" si="7"/>
        <v>3 - Medium-Level Power Loss</v>
      </c>
      <c r="N130" s="59"/>
      <c r="O130" s="60"/>
      <c r="P130" s="61">
        <f t="shared" si="6"/>
        <v>1800</v>
      </c>
      <c r="Q130" s="61">
        <f t="shared" si="8"/>
        <v>0</v>
      </c>
    </row>
    <row r="131" spans="1:17" ht="18.600000000000001" customHeight="1">
      <c r="A131" s="58">
        <v>44403</v>
      </c>
      <c r="B131" s="39" t="s">
        <v>48</v>
      </c>
      <c r="C131" s="39" t="s">
        <v>108</v>
      </c>
      <c r="D131" s="64"/>
      <c r="E131" s="39" t="s">
        <v>101</v>
      </c>
      <c r="F131" s="39">
        <v>10</v>
      </c>
      <c r="G131" s="39" t="s">
        <v>173</v>
      </c>
      <c r="H131" s="39" t="s">
        <v>176</v>
      </c>
      <c r="I131" s="39" t="s">
        <v>176</v>
      </c>
      <c r="J131" s="39" t="s">
        <v>176</v>
      </c>
      <c r="K131" s="39" t="s">
        <v>176</v>
      </c>
      <c r="L131" s="39">
        <v>1</v>
      </c>
      <c r="M131" s="57" t="str">
        <f t="shared" si="7"/>
        <v>3 - Medium-Level Power Loss</v>
      </c>
      <c r="N131" s="59"/>
      <c r="O131" s="60"/>
      <c r="P131" s="61">
        <f t="shared" si="6"/>
        <v>1800</v>
      </c>
      <c r="Q131" s="61">
        <f t="shared" si="8"/>
        <v>0</v>
      </c>
    </row>
    <row r="132" spans="1:17" ht="18.600000000000001" customHeight="1">
      <c r="A132" s="58">
        <v>44403</v>
      </c>
      <c r="B132" s="39" t="s">
        <v>48</v>
      </c>
      <c r="C132" s="39" t="s">
        <v>108</v>
      </c>
      <c r="D132" s="64"/>
      <c r="E132" s="39" t="s">
        <v>101</v>
      </c>
      <c r="F132" s="39">
        <v>11</v>
      </c>
      <c r="G132" s="39" t="s">
        <v>173</v>
      </c>
      <c r="H132" s="39" t="s">
        <v>176</v>
      </c>
      <c r="I132" s="39" t="s">
        <v>176</v>
      </c>
      <c r="J132" s="39" t="s">
        <v>176</v>
      </c>
      <c r="K132" s="39" t="s">
        <v>176</v>
      </c>
      <c r="L132" s="39">
        <v>1</v>
      </c>
      <c r="M132" s="57" t="str">
        <f t="shared" si="7"/>
        <v>3 - Medium-Level Power Loss</v>
      </c>
      <c r="N132" s="59"/>
      <c r="O132" s="60"/>
      <c r="P132" s="61">
        <f t="shared" si="6"/>
        <v>1800</v>
      </c>
      <c r="Q132" s="61">
        <f t="shared" si="8"/>
        <v>0</v>
      </c>
    </row>
    <row r="133" spans="1:17" ht="18.600000000000001" customHeight="1">
      <c r="A133" s="58">
        <v>44403</v>
      </c>
      <c r="B133" s="39" t="s">
        <v>48</v>
      </c>
      <c r="C133" s="39" t="s">
        <v>108</v>
      </c>
      <c r="D133" s="64"/>
      <c r="E133" s="39" t="s">
        <v>101</v>
      </c>
      <c r="F133" s="39">
        <v>12</v>
      </c>
      <c r="G133" s="39" t="s">
        <v>173</v>
      </c>
      <c r="H133" s="39" t="s">
        <v>176</v>
      </c>
      <c r="I133" s="39" t="s">
        <v>176</v>
      </c>
      <c r="J133" s="39" t="s">
        <v>176</v>
      </c>
      <c r="K133" s="39" t="s">
        <v>176</v>
      </c>
      <c r="L133" s="39">
        <v>1</v>
      </c>
      <c r="M133" s="57" t="str">
        <f t="shared" si="7"/>
        <v>3 - Medium-Level Power Loss</v>
      </c>
      <c r="N133" s="59"/>
      <c r="O133" s="60"/>
      <c r="P133" s="61">
        <f t="shared" si="6"/>
        <v>1800</v>
      </c>
      <c r="Q133" s="61">
        <f t="shared" si="8"/>
        <v>0</v>
      </c>
    </row>
    <row r="134" spans="1:17" ht="18.600000000000001" customHeight="1">
      <c r="A134" s="58">
        <v>44403</v>
      </c>
      <c r="B134" s="39" t="s">
        <v>48</v>
      </c>
      <c r="C134" s="39" t="s">
        <v>108</v>
      </c>
      <c r="D134" s="64"/>
      <c r="E134" s="39" t="s">
        <v>101</v>
      </c>
      <c r="F134" s="39">
        <v>13</v>
      </c>
      <c r="G134" s="39" t="s">
        <v>173</v>
      </c>
      <c r="H134" s="39" t="s">
        <v>176</v>
      </c>
      <c r="I134" s="39" t="s">
        <v>176</v>
      </c>
      <c r="J134" s="39" t="s">
        <v>176</v>
      </c>
      <c r="K134" s="39" t="s">
        <v>176</v>
      </c>
      <c r="L134" s="39">
        <v>1</v>
      </c>
      <c r="M134" s="57" t="str">
        <f t="shared" si="7"/>
        <v>3 - Medium-Level Power Loss</v>
      </c>
      <c r="N134" s="59"/>
      <c r="O134" s="60"/>
      <c r="P134" s="61">
        <f t="shared" si="6"/>
        <v>1800</v>
      </c>
      <c r="Q134" s="61">
        <f t="shared" si="8"/>
        <v>0</v>
      </c>
    </row>
    <row r="135" spans="1:17" ht="18.600000000000001" customHeight="1">
      <c r="A135" s="58">
        <v>44403</v>
      </c>
      <c r="B135" s="39" t="s">
        <v>48</v>
      </c>
      <c r="C135" s="39" t="s">
        <v>108</v>
      </c>
      <c r="D135" s="64"/>
      <c r="E135" s="39" t="s">
        <v>101</v>
      </c>
      <c r="F135" s="39">
        <v>14</v>
      </c>
      <c r="G135" s="39" t="s">
        <v>173</v>
      </c>
      <c r="H135" s="39" t="s">
        <v>176</v>
      </c>
      <c r="I135" s="39" t="s">
        <v>176</v>
      </c>
      <c r="J135" s="39" t="s">
        <v>176</v>
      </c>
      <c r="K135" s="39" t="s">
        <v>176</v>
      </c>
      <c r="L135" s="39">
        <v>1</v>
      </c>
      <c r="M135" s="57" t="str">
        <f t="shared" si="7"/>
        <v>3 - Medium-Level Power Loss</v>
      </c>
      <c r="N135" s="59"/>
      <c r="O135" s="60"/>
      <c r="P135" s="61">
        <f t="shared" si="6"/>
        <v>1800</v>
      </c>
      <c r="Q135" s="61">
        <f t="shared" si="8"/>
        <v>0</v>
      </c>
    </row>
    <row r="136" spans="1:17" ht="18.600000000000001" customHeight="1">
      <c r="A136" s="58">
        <v>44403</v>
      </c>
      <c r="B136" s="39" t="s">
        <v>48</v>
      </c>
      <c r="C136" s="39" t="s">
        <v>108</v>
      </c>
      <c r="D136" s="64"/>
      <c r="E136" s="39" t="s">
        <v>101</v>
      </c>
      <c r="F136" s="39">
        <v>15</v>
      </c>
      <c r="G136" s="39" t="s">
        <v>173</v>
      </c>
      <c r="H136" s="39" t="s">
        <v>176</v>
      </c>
      <c r="I136" s="39" t="s">
        <v>176</v>
      </c>
      <c r="J136" s="39" t="s">
        <v>176</v>
      </c>
      <c r="K136" s="39" t="s">
        <v>176</v>
      </c>
      <c r="L136" s="39">
        <v>1</v>
      </c>
      <c r="M136" s="57" t="str">
        <f t="shared" si="7"/>
        <v>3 - Medium-Level Power Loss</v>
      </c>
      <c r="N136" s="59"/>
      <c r="O136" s="60"/>
      <c r="P136" s="61">
        <f t="shared" si="6"/>
        <v>1800</v>
      </c>
      <c r="Q136" s="61">
        <f t="shared" si="8"/>
        <v>0</v>
      </c>
    </row>
    <row r="137" spans="1:17" ht="18.600000000000001" customHeight="1">
      <c r="A137" s="58">
        <v>44403</v>
      </c>
      <c r="B137" s="39" t="s">
        <v>48</v>
      </c>
      <c r="C137" s="39" t="s">
        <v>108</v>
      </c>
      <c r="D137" s="64"/>
      <c r="E137" s="39" t="s">
        <v>101</v>
      </c>
      <c r="F137" s="39">
        <v>16</v>
      </c>
      <c r="G137" s="39" t="s">
        <v>173</v>
      </c>
      <c r="H137" s="39" t="s">
        <v>176</v>
      </c>
      <c r="I137" s="39" t="s">
        <v>176</v>
      </c>
      <c r="J137" s="39" t="s">
        <v>176</v>
      </c>
      <c r="K137" s="39" t="s">
        <v>176</v>
      </c>
      <c r="L137" s="39">
        <v>1</v>
      </c>
      <c r="M137" s="57" t="str">
        <f t="shared" si="7"/>
        <v>3 - Medium-Level Power Loss</v>
      </c>
      <c r="N137" s="59"/>
      <c r="O137" s="60"/>
      <c r="P137" s="61">
        <f t="shared" si="6"/>
        <v>1800</v>
      </c>
      <c r="Q137" s="61">
        <f t="shared" si="8"/>
        <v>0</v>
      </c>
    </row>
    <row r="138" spans="1:17" ht="18.600000000000001" customHeight="1">
      <c r="A138" s="58">
        <v>44403</v>
      </c>
      <c r="B138" s="39" t="s">
        <v>48</v>
      </c>
      <c r="C138" s="39" t="s">
        <v>108</v>
      </c>
      <c r="D138" s="64"/>
      <c r="E138" s="39" t="s">
        <v>101</v>
      </c>
      <c r="F138" s="39">
        <v>2</v>
      </c>
      <c r="G138" s="39" t="s">
        <v>173</v>
      </c>
      <c r="H138" s="39" t="s">
        <v>176</v>
      </c>
      <c r="I138" s="39" t="s">
        <v>176</v>
      </c>
      <c r="J138" s="39" t="s">
        <v>176</v>
      </c>
      <c r="K138" s="39" t="s">
        <v>176</v>
      </c>
      <c r="L138" s="39">
        <v>1</v>
      </c>
      <c r="M138" s="57" t="str">
        <f t="shared" si="7"/>
        <v>3 - Medium-Level Power Loss</v>
      </c>
      <c r="N138" s="59"/>
      <c r="O138" s="60"/>
      <c r="P138" s="61">
        <f t="shared" si="6"/>
        <v>1800</v>
      </c>
      <c r="Q138" s="61">
        <f t="shared" si="8"/>
        <v>0</v>
      </c>
    </row>
    <row r="139" spans="1:17" ht="18.600000000000001" customHeight="1">
      <c r="A139" s="58">
        <v>44403</v>
      </c>
      <c r="B139" s="39" t="s">
        <v>48</v>
      </c>
      <c r="C139" s="39" t="s">
        <v>108</v>
      </c>
      <c r="D139" s="64"/>
      <c r="E139" s="39" t="s">
        <v>101</v>
      </c>
      <c r="F139" s="39">
        <v>3</v>
      </c>
      <c r="G139" s="39" t="s">
        <v>173</v>
      </c>
      <c r="H139" s="39" t="s">
        <v>176</v>
      </c>
      <c r="I139" s="39" t="s">
        <v>176</v>
      </c>
      <c r="J139" s="39" t="s">
        <v>176</v>
      </c>
      <c r="K139" s="39" t="s">
        <v>176</v>
      </c>
      <c r="L139" s="39">
        <v>1</v>
      </c>
      <c r="M139" s="57" t="str">
        <f t="shared" si="7"/>
        <v>3 - Medium-Level Power Loss</v>
      </c>
      <c r="N139" s="59"/>
      <c r="O139" s="60"/>
      <c r="P139" s="61">
        <f t="shared" si="6"/>
        <v>1800</v>
      </c>
      <c r="Q139" s="61">
        <f t="shared" si="8"/>
        <v>0</v>
      </c>
    </row>
    <row r="140" spans="1:17" ht="18.600000000000001" customHeight="1">
      <c r="A140" s="58">
        <v>44403</v>
      </c>
      <c r="B140" s="39" t="s">
        <v>48</v>
      </c>
      <c r="C140" s="39" t="s">
        <v>108</v>
      </c>
      <c r="D140" s="64"/>
      <c r="E140" s="39" t="s">
        <v>101</v>
      </c>
      <c r="F140" s="39">
        <v>4</v>
      </c>
      <c r="G140" s="39" t="s">
        <v>173</v>
      </c>
      <c r="H140" s="39" t="s">
        <v>176</v>
      </c>
      <c r="I140" s="39" t="s">
        <v>176</v>
      </c>
      <c r="J140" s="39" t="s">
        <v>176</v>
      </c>
      <c r="K140" s="39" t="s">
        <v>176</v>
      </c>
      <c r="L140" s="39">
        <v>1</v>
      </c>
      <c r="M140" s="57" t="str">
        <f t="shared" si="7"/>
        <v>3 - Medium-Level Power Loss</v>
      </c>
      <c r="N140" s="59"/>
      <c r="O140" s="60"/>
      <c r="P140" s="61">
        <f t="shared" si="6"/>
        <v>1800</v>
      </c>
      <c r="Q140" s="61">
        <f t="shared" si="8"/>
        <v>0</v>
      </c>
    </row>
    <row r="141" spans="1:17" ht="18.600000000000001" customHeight="1">
      <c r="A141" s="58">
        <v>44403</v>
      </c>
      <c r="B141" s="39" t="s">
        <v>48</v>
      </c>
      <c r="C141" s="39" t="s">
        <v>108</v>
      </c>
      <c r="D141" s="64"/>
      <c r="E141" s="39" t="s">
        <v>101</v>
      </c>
      <c r="F141" s="39">
        <v>5</v>
      </c>
      <c r="G141" s="39" t="s">
        <v>173</v>
      </c>
      <c r="H141" s="39" t="s">
        <v>176</v>
      </c>
      <c r="I141" s="39" t="s">
        <v>176</v>
      </c>
      <c r="J141" s="39" t="s">
        <v>176</v>
      </c>
      <c r="K141" s="39" t="s">
        <v>176</v>
      </c>
      <c r="L141" s="39">
        <v>1</v>
      </c>
      <c r="M141" s="57" t="str">
        <f t="shared" si="7"/>
        <v>3 - Medium-Level Power Loss</v>
      </c>
      <c r="N141" s="59"/>
      <c r="O141" s="60"/>
      <c r="P141" s="61">
        <f t="shared" si="6"/>
        <v>1800</v>
      </c>
      <c r="Q141" s="61">
        <f t="shared" si="8"/>
        <v>0</v>
      </c>
    </row>
    <row r="142" spans="1:17" ht="18.600000000000001" customHeight="1">
      <c r="A142" s="58">
        <v>44403</v>
      </c>
      <c r="B142" s="39" t="s">
        <v>48</v>
      </c>
      <c r="C142" s="39" t="s">
        <v>108</v>
      </c>
      <c r="D142" s="64"/>
      <c r="E142" s="39" t="s">
        <v>101</v>
      </c>
      <c r="F142" s="39">
        <v>6</v>
      </c>
      <c r="G142" s="39" t="s">
        <v>173</v>
      </c>
      <c r="H142" s="39" t="s">
        <v>176</v>
      </c>
      <c r="I142" s="39" t="s">
        <v>176</v>
      </c>
      <c r="J142" s="39" t="s">
        <v>176</v>
      </c>
      <c r="K142" s="39" t="s">
        <v>176</v>
      </c>
      <c r="L142" s="39">
        <v>1</v>
      </c>
      <c r="M142" s="57" t="str">
        <f t="shared" si="7"/>
        <v>3 - Medium-Level Power Loss</v>
      </c>
      <c r="N142" s="59"/>
      <c r="O142" s="60"/>
      <c r="P142" s="61">
        <f t="shared" si="6"/>
        <v>1800</v>
      </c>
      <c r="Q142" s="61">
        <f t="shared" si="8"/>
        <v>0</v>
      </c>
    </row>
    <row r="143" spans="1:17" ht="18.600000000000001" customHeight="1">
      <c r="A143" s="58">
        <v>44403</v>
      </c>
      <c r="B143" s="39" t="s">
        <v>48</v>
      </c>
      <c r="C143" s="39" t="s">
        <v>108</v>
      </c>
      <c r="D143" s="64"/>
      <c r="E143" s="39" t="s">
        <v>101</v>
      </c>
      <c r="F143" s="39">
        <v>7</v>
      </c>
      <c r="G143" s="39" t="s">
        <v>173</v>
      </c>
      <c r="H143" s="39" t="s">
        <v>176</v>
      </c>
      <c r="I143" s="39" t="s">
        <v>176</v>
      </c>
      <c r="J143" s="39" t="s">
        <v>176</v>
      </c>
      <c r="K143" s="39" t="s">
        <v>176</v>
      </c>
      <c r="L143" s="39">
        <v>1</v>
      </c>
      <c r="M143" s="57" t="str">
        <f t="shared" si="7"/>
        <v>3 - Medium-Level Power Loss</v>
      </c>
      <c r="N143" s="59"/>
      <c r="O143" s="60"/>
      <c r="P143" s="61">
        <f t="shared" si="6"/>
        <v>1800</v>
      </c>
      <c r="Q143" s="61">
        <f t="shared" si="8"/>
        <v>0</v>
      </c>
    </row>
    <row r="144" spans="1:17" ht="18.600000000000001" customHeight="1">
      <c r="A144" s="58">
        <v>44403</v>
      </c>
      <c r="B144" s="39" t="s">
        <v>48</v>
      </c>
      <c r="C144" s="39" t="s">
        <v>108</v>
      </c>
      <c r="D144" s="64"/>
      <c r="E144" s="39" t="s">
        <v>101</v>
      </c>
      <c r="F144" s="39">
        <v>8</v>
      </c>
      <c r="G144" s="39" t="s">
        <v>173</v>
      </c>
      <c r="H144" s="39" t="s">
        <v>176</v>
      </c>
      <c r="I144" s="39" t="s">
        <v>176</v>
      </c>
      <c r="J144" s="39" t="s">
        <v>176</v>
      </c>
      <c r="K144" s="39" t="s">
        <v>176</v>
      </c>
      <c r="L144" s="39">
        <v>1</v>
      </c>
      <c r="M144" s="57" t="str">
        <f t="shared" si="7"/>
        <v>3 - Medium-Level Power Loss</v>
      </c>
      <c r="N144" s="59"/>
      <c r="O144" s="60"/>
      <c r="P144" s="61">
        <f t="shared" si="6"/>
        <v>1800</v>
      </c>
      <c r="Q144" s="61">
        <f t="shared" si="8"/>
        <v>0</v>
      </c>
    </row>
    <row r="145" spans="1:17" ht="18.600000000000001" customHeight="1">
      <c r="A145" s="58">
        <v>44403</v>
      </c>
      <c r="B145" s="39" t="s">
        <v>48</v>
      </c>
      <c r="C145" s="39" t="s">
        <v>108</v>
      </c>
      <c r="D145" s="64"/>
      <c r="E145" s="39" t="s">
        <v>101</v>
      </c>
      <c r="F145" s="39">
        <v>9</v>
      </c>
      <c r="G145" s="39" t="s">
        <v>173</v>
      </c>
      <c r="H145" s="39" t="s">
        <v>176</v>
      </c>
      <c r="I145" s="39" t="s">
        <v>176</v>
      </c>
      <c r="J145" s="39" t="s">
        <v>176</v>
      </c>
      <c r="K145" s="39" t="s">
        <v>176</v>
      </c>
      <c r="L145" s="39">
        <v>1</v>
      </c>
      <c r="M145" s="57" t="str">
        <f t="shared" si="7"/>
        <v>3 - Medium-Level Power Loss</v>
      </c>
      <c r="N145" s="59"/>
      <c r="O145" s="60"/>
      <c r="P145" s="61">
        <f t="shared" ref="P145:P208" si="9">IF(G145="hot spot",0,IF(G145="string",$Q$5*L145,IF(G145="multiple strings",$Q$5*L145,IF(G145="Combiner",($Q$5)*L145,IF(G145="inverter",$Q$5*L145,IF(G145="tracker",$Q$5*L145,IF(G145="module",$Q$5*L145,IF(G145="module substring",($Q$5/3)*L145,0))))))))</f>
        <v>1800</v>
      </c>
      <c r="Q145" s="61">
        <f t="shared" si="8"/>
        <v>0</v>
      </c>
    </row>
    <row r="146" spans="1:17" ht="18.600000000000001" customHeight="1">
      <c r="A146" s="58">
        <v>44403</v>
      </c>
      <c r="B146" s="39" t="s">
        <v>48</v>
      </c>
      <c r="C146" s="39" t="s">
        <v>108</v>
      </c>
      <c r="D146" s="64"/>
      <c r="E146" s="39" t="s">
        <v>103</v>
      </c>
      <c r="F146" s="39">
        <v>121</v>
      </c>
      <c r="G146" s="39" t="s">
        <v>172</v>
      </c>
      <c r="H146" s="39" t="s">
        <v>176</v>
      </c>
      <c r="I146" s="39" t="s">
        <v>176</v>
      </c>
      <c r="J146" s="39" t="s">
        <v>176</v>
      </c>
      <c r="K146" s="39" t="s">
        <v>176</v>
      </c>
      <c r="L146" s="39">
        <v>1</v>
      </c>
      <c r="M146" s="57" t="str">
        <f t="shared" ref="M146:M209" si="10">IF(G146="hot spot","1 - Safety",IF((P146)/(1000000*$Q$4)&gt;0.01,"2 - High-Level Power Loss",IF(P146&gt;($Q$5-1),"3 - Medium-Level Power Loss",IF(P146&gt;0,"4 - Low-Level Power Loss",""))))</f>
        <v>3 - Medium-Level Power Loss</v>
      </c>
      <c r="N146" s="59"/>
      <c r="O146" s="60"/>
      <c r="P146" s="61">
        <f t="shared" si="9"/>
        <v>1800</v>
      </c>
      <c r="Q146" s="61">
        <f t="shared" si="8"/>
        <v>0</v>
      </c>
    </row>
    <row r="147" spans="1:17" ht="18.600000000000001" customHeight="1">
      <c r="A147" s="58">
        <v>44403</v>
      </c>
      <c r="B147" s="39" t="s">
        <v>48</v>
      </c>
      <c r="C147" s="39" t="s">
        <v>108</v>
      </c>
      <c r="D147" s="64"/>
      <c r="E147" s="39" t="s">
        <v>103</v>
      </c>
      <c r="F147" s="39">
        <v>122</v>
      </c>
      <c r="G147" s="39" t="s">
        <v>172</v>
      </c>
      <c r="H147" s="39" t="s">
        <v>176</v>
      </c>
      <c r="I147" s="39" t="s">
        <v>176</v>
      </c>
      <c r="J147" s="39" t="s">
        <v>176</v>
      </c>
      <c r="K147" s="39" t="s">
        <v>176</v>
      </c>
      <c r="L147" s="39">
        <v>1</v>
      </c>
      <c r="M147" s="57" t="str">
        <f t="shared" si="10"/>
        <v>3 - Medium-Level Power Loss</v>
      </c>
      <c r="N147" s="59"/>
      <c r="O147" s="60"/>
      <c r="P147" s="61">
        <f t="shared" si="9"/>
        <v>1800</v>
      </c>
      <c r="Q147" s="61">
        <f t="shared" si="8"/>
        <v>0</v>
      </c>
    </row>
    <row r="148" spans="1:17" ht="18.600000000000001" customHeight="1">
      <c r="A148" s="58">
        <v>44403</v>
      </c>
      <c r="B148" s="39" t="s">
        <v>48</v>
      </c>
      <c r="C148" s="39" t="s">
        <v>108</v>
      </c>
      <c r="D148" s="64"/>
      <c r="E148" s="39" t="s">
        <v>103</v>
      </c>
      <c r="F148" s="39">
        <v>123</v>
      </c>
      <c r="G148" s="39" t="s">
        <v>172</v>
      </c>
      <c r="H148" s="39" t="s">
        <v>176</v>
      </c>
      <c r="I148" s="39" t="s">
        <v>176</v>
      </c>
      <c r="J148" s="39" t="s">
        <v>176</v>
      </c>
      <c r="K148" s="39" t="s">
        <v>176</v>
      </c>
      <c r="L148" s="39">
        <v>1</v>
      </c>
      <c r="M148" s="57" t="str">
        <f t="shared" si="10"/>
        <v>3 - Medium-Level Power Loss</v>
      </c>
      <c r="N148" s="59"/>
      <c r="O148" s="60"/>
      <c r="P148" s="61">
        <f t="shared" si="9"/>
        <v>1800</v>
      </c>
      <c r="Q148" s="61">
        <f t="shared" si="8"/>
        <v>0</v>
      </c>
    </row>
    <row r="149" spans="1:17" ht="18.600000000000001" customHeight="1">
      <c r="A149" s="58">
        <v>44403</v>
      </c>
      <c r="B149" s="39" t="s">
        <v>48</v>
      </c>
      <c r="C149" s="39" t="s">
        <v>108</v>
      </c>
      <c r="D149" s="64"/>
      <c r="E149" s="39" t="s">
        <v>103</v>
      </c>
      <c r="F149" s="39">
        <v>124</v>
      </c>
      <c r="G149" s="39" t="s">
        <v>172</v>
      </c>
      <c r="H149" s="39" t="s">
        <v>176</v>
      </c>
      <c r="I149" s="39" t="s">
        <v>176</v>
      </c>
      <c r="J149" s="39" t="s">
        <v>176</v>
      </c>
      <c r="K149" s="39" t="s">
        <v>176</v>
      </c>
      <c r="L149" s="39">
        <v>1</v>
      </c>
      <c r="M149" s="57" t="str">
        <f t="shared" si="10"/>
        <v>3 - Medium-Level Power Loss</v>
      </c>
      <c r="N149" s="59"/>
      <c r="O149" s="60"/>
      <c r="P149" s="61">
        <f t="shared" si="9"/>
        <v>1800</v>
      </c>
      <c r="Q149" s="61">
        <f t="shared" si="8"/>
        <v>0</v>
      </c>
    </row>
    <row r="150" spans="1:17" ht="18.600000000000001" customHeight="1">
      <c r="A150" s="58">
        <v>44403</v>
      </c>
      <c r="B150" s="39" t="s">
        <v>48</v>
      </c>
      <c r="C150" s="39" t="s">
        <v>108</v>
      </c>
      <c r="D150" s="64"/>
      <c r="E150" s="39" t="s">
        <v>103</v>
      </c>
      <c r="F150" s="39">
        <v>125</v>
      </c>
      <c r="G150" s="39" t="s">
        <v>172</v>
      </c>
      <c r="H150" s="39" t="s">
        <v>176</v>
      </c>
      <c r="I150" s="39" t="s">
        <v>176</v>
      </c>
      <c r="J150" s="39" t="s">
        <v>176</v>
      </c>
      <c r="K150" s="39" t="s">
        <v>176</v>
      </c>
      <c r="L150" s="39">
        <v>1</v>
      </c>
      <c r="M150" s="57" t="str">
        <f t="shared" si="10"/>
        <v>3 - Medium-Level Power Loss</v>
      </c>
      <c r="N150" s="59"/>
      <c r="O150" s="60"/>
      <c r="P150" s="61">
        <f t="shared" si="9"/>
        <v>1800</v>
      </c>
      <c r="Q150" s="61">
        <f t="shared" si="8"/>
        <v>0</v>
      </c>
    </row>
    <row r="151" spans="1:17" ht="18.600000000000001" customHeight="1">
      <c r="A151" s="58">
        <v>44403</v>
      </c>
      <c r="B151" s="39" t="s">
        <v>48</v>
      </c>
      <c r="C151" s="39" t="s">
        <v>108</v>
      </c>
      <c r="D151" s="64"/>
      <c r="E151" s="39" t="s">
        <v>103</v>
      </c>
      <c r="F151" s="39">
        <v>126</v>
      </c>
      <c r="G151" s="39" t="s">
        <v>172</v>
      </c>
      <c r="H151" s="39" t="s">
        <v>176</v>
      </c>
      <c r="I151" s="39" t="s">
        <v>176</v>
      </c>
      <c r="J151" s="39" t="s">
        <v>176</v>
      </c>
      <c r="K151" s="39" t="s">
        <v>176</v>
      </c>
      <c r="L151" s="39">
        <v>1</v>
      </c>
      <c r="M151" s="57" t="str">
        <f t="shared" si="10"/>
        <v>3 - Medium-Level Power Loss</v>
      </c>
      <c r="N151" s="59"/>
      <c r="O151" s="60"/>
      <c r="P151" s="61">
        <f t="shared" si="9"/>
        <v>1800</v>
      </c>
      <c r="Q151" s="61">
        <f t="shared" si="8"/>
        <v>0</v>
      </c>
    </row>
    <row r="152" spans="1:17" ht="18.600000000000001" customHeight="1">
      <c r="A152" s="58">
        <v>44403</v>
      </c>
      <c r="B152" s="39" t="s">
        <v>48</v>
      </c>
      <c r="C152" s="39" t="s">
        <v>108</v>
      </c>
      <c r="D152" s="64"/>
      <c r="E152" s="39" t="s">
        <v>103</v>
      </c>
      <c r="F152" s="39">
        <v>127</v>
      </c>
      <c r="G152" s="39" t="s">
        <v>172</v>
      </c>
      <c r="H152" s="39" t="s">
        <v>176</v>
      </c>
      <c r="I152" s="39" t="s">
        <v>176</v>
      </c>
      <c r="J152" s="39" t="s">
        <v>176</v>
      </c>
      <c r="K152" s="39" t="s">
        <v>176</v>
      </c>
      <c r="L152" s="39">
        <v>1</v>
      </c>
      <c r="M152" s="57" t="str">
        <f t="shared" si="10"/>
        <v>3 - Medium-Level Power Loss</v>
      </c>
      <c r="N152" s="59"/>
      <c r="O152" s="60"/>
      <c r="P152" s="61">
        <f t="shared" si="9"/>
        <v>1800</v>
      </c>
      <c r="Q152" s="61">
        <f t="shared" si="8"/>
        <v>0</v>
      </c>
    </row>
    <row r="153" spans="1:17" ht="18.600000000000001" customHeight="1">
      <c r="A153" s="58">
        <v>44403</v>
      </c>
      <c r="B153" s="39" t="s">
        <v>48</v>
      </c>
      <c r="C153" s="39" t="s">
        <v>108</v>
      </c>
      <c r="D153" s="64"/>
      <c r="E153" s="39" t="s">
        <v>103</v>
      </c>
      <c r="F153" s="39">
        <v>128</v>
      </c>
      <c r="G153" s="39" t="s">
        <v>172</v>
      </c>
      <c r="H153" s="39" t="s">
        <v>176</v>
      </c>
      <c r="I153" s="39" t="s">
        <v>176</v>
      </c>
      <c r="J153" s="39" t="s">
        <v>176</v>
      </c>
      <c r="K153" s="39" t="s">
        <v>176</v>
      </c>
      <c r="L153" s="39">
        <v>1</v>
      </c>
      <c r="M153" s="57" t="str">
        <f t="shared" si="10"/>
        <v>3 - Medium-Level Power Loss</v>
      </c>
      <c r="N153" s="59"/>
      <c r="O153" s="60"/>
      <c r="P153" s="61">
        <f t="shared" si="9"/>
        <v>1800</v>
      </c>
      <c r="Q153" s="61">
        <f t="shared" ref="Q153:Q216" si="11">IF(O153&gt;0,P153,0)</f>
        <v>0</v>
      </c>
    </row>
    <row r="154" spans="1:17" ht="18.600000000000001" customHeight="1">
      <c r="A154" s="58">
        <v>44403</v>
      </c>
      <c r="B154" s="39" t="s">
        <v>48</v>
      </c>
      <c r="C154" s="39" t="s">
        <v>108</v>
      </c>
      <c r="D154" s="64"/>
      <c r="E154" s="39" t="s">
        <v>105</v>
      </c>
      <c r="F154" s="39">
        <v>1</v>
      </c>
      <c r="G154" s="39" t="s">
        <v>172</v>
      </c>
      <c r="H154" s="39" t="s">
        <v>177</v>
      </c>
      <c r="I154" s="39" t="s">
        <v>176</v>
      </c>
      <c r="J154" s="39" t="s">
        <v>177</v>
      </c>
      <c r="K154" s="39" t="s">
        <v>176</v>
      </c>
      <c r="L154" s="39">
        <v>1</v>
      </c>
      <c r="M154" s="57" t="str">
        <f t="shared" si="10"/>
        <v>3 - Medium-Level Power Loss</v>
      </c>
      <c r="N154" s="59"/>
      <c r="O154" s="60"/>
      <c r="P154" s="61">
        <f t="shared" si="9"/>
        <v>1800</v>
      </c>
      <c r="Q154" s="61">
        <f t="shared" si="11"/>
        <v>0</v>
      </c>
    </row>
    <row r="155" spans="1:17" ht="18.600000000000001" customHeight="1">
      <c r="A155" s="58">
        <v>44403</v>
      </c>
      <c r="B155" s="39" t="s">
        <v>48</v>
      </c>
      <c r="C155" s="39" t="s">
        <v>108</v>
      </c>
      <c r="D155" s="64"/>
      <c r="E155" s="39" t="s">
        <v>105</v>
      </c>
      <c r="F155" s="39">
        <v>1</v>
      </c>
      <c r="G155" s="39" t="s">
        <v>172</v>
      </c>
      <c r="H155" s="39" t="s">
        <v>177</v>
      </c>
      <c r="I155" s="39" t="s">
        <v>176</v>
      </c>
      <c r="J155" s="39" t="s">
        <v>177</v>
      </c>
      <c r="K155" s="39" t="s">
        <v>176</v>
      </c>
      <c r="L155" s="39">
        <v>1</v>
      </c>
      <c r="M155" s="57" t="str">
        <f t="shared" si="10"/>
        <v>3 - Medium-Level Power Loss</v>
      </c>
      <c r="N155" s="59"/>
      <c r="O155" s="60"/>
      <c r="P155" s="61">
        <f t="shared" si="9"/>
        <v>1800</v>
      </c>
      <c r="Q155" s="61">
        <f t="shared" si="11"/>
        <v>0</v>
      </c>
    </row>
    <row r="156" spans="1:17" ht="18.600000000000001" customHeight="1">
      <c r="A156" s="58">
        <v>44403</v>
      </c>
      <c r="B156" s="39" t="s">
        <v>48</v>
      </c>
      <c r="C156" s="39" t="s">
        <v>108</v>
      </c>
      <c r="D156" s="64"/>
      <c r="E156" s="39" t="s">
        <v>105</v>
      </c>
      <c r="F156" s="39">
        <v>2</v>
      </c>
      <c r="G156" s="39" t="s">
        <v>172</v>
      </c>
      <c r="H156" s="39" t="s">
        <v>177</v>
      </c>
      <c r="I156" s="39" t="s">
        <v>176</v>
      </c>
      <c r="J156" s="39" t="s">
        <v>177</v>
      </c>
      <c r="K156" s="39" t="s">
        <v>176</v>
      </c>
      <c r="L156" s="39">
        <v>1</v>
      </c>
      <c r="M156" s="57" t="str">
        <f t="shared" si="10"/>
        <v>3 - Medium-Level Power Loss</v>
      </c>
      <c r="N156" s="59"/>
      <c r="O156" s="60"/>
      <c r="P156" s="61">
        <f t="shared" si="9"/>
        <v>1800</v>
      </c>
      <c r="Q156" s="61">
        <f t="shared" si="11"/>
        <v>0</v>
      </c>
    </row>
    <row r="157" spans="1:17" ht="18.600000000000001" customHeight="1">
      <c r="A157" s="58">
        <v>44403</v>
      </c>
      <c r="B157" s="39" t="s">
        <v>48</v>
      </c>
      <c r="C157" s="39" t="s">
        <v>108</v>
      </c>
      <c r="D157" s="64"/>
      <c r="E157" s="39" t="s">
        <v>105</v>
      </c>
      <c r="F157" s="39">
        <v>2</v>
      </c>
      <c r="G157" s="39" t="s">
        <v>172</v>
      </c>
      <c r="H157" s="39" t="s">
        <v>177</v>
      </c>
      <c r="I157" s="39" t="s">
        <v>176</v>
      </c>
      <c r="J157" s="39" t="s">
        <v>177</v>
      </c>
      <c r="K157" s="39" t="s">
        <v>176</v>
      </c>
      <c r="L157" s="39">
        <v>1</v>
      </c>
      <c r="M157" s="57" t="str">
        <f t="shared" si="10"/>
        <v>3 - Medium-Level Power Loss</v>
      </c>
      <c r="N157" s="59"/>
      <c r="O157" s="60"/>
      <c r="P157" s="61">
        <f t="shared" si="9"/>
        <v>1800</v>
      </c>
      <c r="Q157" s="61">
        <f t="shared" si="11"/>
        <v>0</v>
      </c>
    </row>
    <row r="158" spans="1:17" ht="18.600000000000001" customHeight="1">
      <c r="A158" s="58">
        <v>44403</v>
      </c>
      <c r="B158" s="39" t="s">
        <v>48</v>
      </c>
      <c r="C158" s="39" t="s">
        <v>108</v>
      </c>
      <c r="D158" s="64"/>
      <c r="E158" s="39" t="s">
        <v>105</v>
      </c>
      <c r="F158" s="39">
        <v>3</v>
      </c>
      <c r="G158" s="39" t="s">
        <v>172</v>
      </c>
      <c r="H158" s="39" t="s">
        <v>177</v>
      </c>
      <c r="I158" s="39" t="s">
        <v>176</v>
      </c>
      <c r="J158" s="39" t="s">
        <v>177</v>
      </c>
      <c r="K158" s="39" t="s">
        <v>176</v>
      </c>
      <c r="L158" s="39">
        <v>1</v>
      </c>
      <c r="M158" s="57" t="str">
        <f t="shared" si="10"/>
        <v>3 - Medium-Level Power Loss</v>
      </c>
      <c r="N158" s="59"/>
      <c r="O158" s="60"/>
      <c r="P158" s="61">
        <f t="shared" si="9"/>
        <v>1800</v>
      </c>
      <c r="Q158" s="61">
        <f t="shared" si="11"/>
        <v>0</v>
      </c>
    </row>
    <row r="159" spans="1:17" ht="18.600000000000001" customHeight="1">
      <c r="A159" s="58">
        <v>44403</v>
      </c>
      <c r="B159" s="39" t="s">
        <v>48</v>
      </c>
      <c r="C159" s="39" t="s">
        <v>108</v>
      </c>
      <c r="D159" s="64"/>
      <c r="E159" s="39" t="s">
        <v>105</v>
      </c>
      <c r="F159" s="39">
        <v>3</v>
      </c>
      <c r="G159" s="39" t="s">
        <v>172</v>
      </c>
      <c r="H159" s="39" t="s">
        <v>177</v>
      </c>
      <c r="I159" s="39" t="s">
        <v>176</v>
      </c>
      <c r="J159" s="39" t="s">
        <v>177</v>
      </c>
      <c r="K159" s="39" t="s">
        <v>176</v>
      </c>
      <c r="L159" s="39">
        <v>1</v>
      </c>
      <c r="M159" s="57" t="str">
        <f t="shared" si="10"/>
        <v>3 - Medium-Level Power Loss</v>
      </c>
      <c r="N159" s="59"/>
      <c r="O159" s="60"/>
      <c r="P159" s="61">
        <f t="shared" si="9"/>
        <v>1800</v>
      </c>
      <c r="Q159" s="61">
        <f t="shared" si="11"/>
        <v>0</v>
      </c>
    </row>
    <row r="160" spans="1:17" ht="18.600000000000001" customHeight="1">
      <c r="A160" s="58">
        <v>44403</v>
      </c>
      <c r="B160" s="39" t="s">
        <v>48</v>
      </c>
      <c r="C160" s="39" t="s">
        <v>108</v>
      </c>
      <c r="D160" s="64"/>
      <c r="E160" s="39" t="s">
        <v>105</v>
      </c>
      <c r="F160" s="39">
        <v>4</v>
      </c>
      <c r="G160" s="39" t="s">
        <v>172</v>
      </c>
      <c r="H160" s="39" t="s">
        <v>177</v>
      </c>
      <c r="I160" s="39" t="s">
        <v>176</v>
      </c>
      <c r="J160" s="39" t="s">
        <v>177</v>
      </c>
      <c r="K160" s="39" t="s">
        <v>176</v>
      </c>
      <c r="L160" s="39">
        <v>1</v>
      </c>
      <c r="M160" s="57" t="str">
        <f t="shared" si="10"/>
        <v>3 - Medium-Level Power Loss</v>
      </c>
      <c r="N160" s="59"/>
      <c r="O160" s="60"/>
      <c r="P160" s="61">
        <f t="shared" si="9"/>
        <v>1800</v>
      </c>
      <c r="Q160" s="61">
        <f t="shared" si="11"/>
        <v>0</v>
      </c>
    </row>
    <row r="161" spans="1:17" ht="18.600000000000001" customHeight="1">
      <c r="A161" s="58">
        <v>44403</v>
      </c>
      <c r="B161" s="39" t="s">
        <v>48</v>
      </c>
      <c r="C161" s="39" t="s">
        <v>108</v>
      </c>
      <c r="D161" s="64"/>
      <c r="E161" s="39" t="s">
        <v>105</v>
      </c>
      <c r="F161" s="39">
        <v>4</v>
      </c>
      <c r="G161" s="39" t="s">
        <v>172</v>
      </c>
      <c r="H161" s="39" t="s">
        <v>177</v>
      </c>
      <c r="I161" s="39" t="s">
        <v>176</v>
      </c>
      <c r="J161" s="39" t="s">
        <v>177</v>
      </c>
      <c r="K161" s="39" t="s">
        <v>176</v>
      </c>
      <c r="L161" s="39">
        <v>1</v>
      </c>
      <c r="M161" s="57" t="str">
        <f t="shared" si="10"/>
        <v>3 - Medium-Level Power Loss</v>
      </c>
      <c r="N161" s="59"/>
      <c r="O161" s="60"/>
      <c r="P161" s="61">
        <f t="shared" si="9"/>
        <v>1800</v>
      </c>
      <c r="Q161" s="61">
        <f t="shared" si="11"/>
        <v>0</v>
      </c>
    </row>
    <row r="162" spans="1:17" ht="18.600000000000001" customHeight="1">
      <c r="A162" s="58">
        <v>44403</v>
      </c>
      <c r="B162" s="39" t="s">
        <v>48</v>
      </c>
      <c r="C162" s="39" t="s">
        <v>108</v>
      </c>
      <c r="D162" s="64"/>
      <c r="E162" s="39" t="s">
        <v>105</v>
      </c>
      <c r="F162" s="39">
        <v>5</v>
      </c>
      <c r="G162" s="39" t="s">
        <v>172</v>
      </c>
      <c r="H162" s="39" t="s">
        <v>177</v>
      </c>
      <c r="I162" s="39" t="s">
        <v>176</v>
      </c>
      <c r="J162" s="39" t="s">
        <v>177</v>
      </c>
      <c r="K162" s="39" t="s">
        <v>176</v>
      </c>
      <c r="L162" s="39">
        <v>1</v>
      </c>
      <c r="M162" s="57" t="str">
        <f t="shared" si="10"/>
        <v>3 - Medium-Level Power Loss</v>
      </c>
      <c r="N162" s="59"/>
      <c r="O162" s="60"/>
      <c r="P162" s="61">
        <f t="shared" si="9"/>
        <v>1800</v>
      </c>
      <c r="Q162" s="61">
        <f t="shared" si="11"/>
        <v>0</v>
      </c>
    </row>
    <row r="163" spans="1:17" ht="18.600000000000001" customHeight="1">
      <c r="A163" s="58">
        <v>44403</v>
      </c>
      <c r="B163" s="39" t="s">
        <v>48</v>
      </c>
      <c r="C163" s="39" t="s">
        <v>108</v>
      </c>
      <c r="D163" s="64"/>
      <c r="E163" s="39" t="s">
        <v>105</v>
      </c>
      <c r="F163" s="39">
        <v>5</v>
      </c>
      <c r="G163" s="39" t="s">
        <v>172</v>
      </c>
      <c r="H163" s="39" t="s">
        <v>177</v>
      </c>
      <c r="I163" s="39" t="s">
        <v>176</v>
      </c>
      <c r="J163" s="39" t="s">
        <v>177</v>
      </c>
      <c r="K163" s="39" t="s">
        <v>176</v>
      </c>
      <c r="L163" s="39">
        <v>1</v>
      </c>
      <c r="M163" s="57" t="str">
        <f t="shared" si="10"/>
        <v>3 - Medium-Level Power Loss</v>
      </c>
      <c r="N163" s="59"/>
      <c r="O163" s="60"/>
      <c r="P163" s="61">
        <f t="shared" si="9"/>
        <v>1800</v>
      </c>
      <c r="Q163" s="61">
        <f t="shared" si="11"/>
        <v>0</v>
      </c>
    </row>
    <row r="164" spans="1:17" ht="18.600000000000001" customHeight="1">
      <c r="A164" s="58">
        <v>44403</v>
      </c>
      <c r="B164" s="39" t="s">
        <v>48</v>
      </c>
      <c r="C164" s="39" t="s">
        <v>108</v>
      </c>
      <c r="D164" s="64"/>
      <c r="E164" s="39" t="s">
        <v>105</v>
      </c>
      <c r="F164" s="39">
        <v>6</v>
      </c>
      <c r="G164" s="39" t="s">
        <v>172</v>
      </c>
      <c r="H164" s="39" t="s">
        <v>177</v>
      </c>
      <c r="I164" s="39" t="s">
        <v>176</v>
      </c>
      <c r="J164" s="39" t="s">
        <v>177</v>
      </c>
      <c r="K164" s="39" t="s">
        <v>176</v>
      </c>
      <c r="L164" s="39">
        <v>1</v>
      </c>
      <c r="M164" s="57" t="str">
        <f t="shared" si="10"/>
        <v>3 - Medium-Level Power Loss</v>
      </c>
      <c r="N164" s="59"/>
      <c r="O164" s="60"/>
      <c r="P164" s="61">
        <f t="shared" si="9"/>
        <v>1800</v>
      </c>
      <c r="Q164" s="61">
        <f t="shared" si="11"/>
        <v>0</v>
      </c>
    </row>
    <row r="165" spans="1:17" ht="18.600000000000001" customHeight="1">
      <c r="A165" s="58">
        <v>44403</v>
      </c>
      <c r="B165" s="39" t="s">
        <v>48</v>
      </c>
      <c r="C165" s="39" t="s">
        <v>108</v>
      </c>
      <c r="D165" s="64"/>
      <c r="E165" s="39" t="s">
        <v>105</v>
      </c>
      <c r="F165" s="39">
        <v>6</v>
      </c>
      <c r="G165" s="39" t="s">
        <v>172</v>
      </c>
      <c r="H165" s="39" t="s">
        <v>177</v>
      </c>
      <c r="I165" s="39" t="s">
        <v>176</v>
      </c>
      <c r="J165" s="39" t="s">
        <v>177</v>
      </c>
      <c r="K165" s="39" t="s">
        <v>176</v>
      </c>
      <c r="L165" s="39">
        <v>1</v>
      </c>
      <c r="M165" s="57" t="str">
        <f t="shared" si="10"/>
        <v>3 - Medium-Level Power Loss</v>
      </c>
      <c r="N165" s="59"/>
      <c r="O165" s="60"/>
      <c r="P165" s="61">
        <f t="shared" si="9"/>
        <v>1800</v>
      </c>
      <c r="Q165" s="61">
        <f t="shared" si="11"/>
        <v>0</v>
      </c>
    </row>
    <row r="166" spans="1:17" ht="18.600000000000001" customHeight="1">
      <c r="A166" s="58">
        <v>44403</v>
      </c>
      <c r="B166" s="39" t="s">
        <v>48</v>
      </c>
      <c r="C166" s="39" t="s">
        <v>108</v>
      </c>
      <c r="D166" s="64"/>
      <c r="E166" s="39" t="s">
        <v>105</v>
      </c>
      <c r="F166" s="39">
        <v>7</v>
      </c>
      <c r="G166" s="39" t="s">
        <v>172</v>
      </c>
      <c r="H166" s="39" t="s">
        <v>177</v>
      </c>
      <c r="I166" s="39" t="s">
        <v>176</v>
      </c>
      <c r="J166" s="39" t="s">
        <v>177</v>
      </c>
      <c r="K166" s="39" t="s">
        <v>176</v>
      </c>
      <c r="L166" s="39">
        <v>1</v>
      </c>
      <c r="M166" s="57" t="str">
        <f t="shared" si="10"/>
        <v>3 - Medium-Level Power Loss</v>
      </c>
      <c r="N166" s="59"/>
      <c r="O166" s="60"/>
      <c r="P166" s="61">
        <f t="shared" si="9"/>
        <v>1800</v>
      </c>
      <c r="Q166" s="61">
        <f t="shared" si="11"/>
        <v>0</v>
      </c>
    </row>
    <row r="167" spans="1:17" ht="18.600000000000001" customHeight="1">
      <c r="A167" s="58">
        <v>44403</v>
      </c>
      <c r="B167" s="39" t="s">
        <v>48</v>
      </c>
      <c r="C167" s="39" t="s">
        <v>108</v>
      </c>
      <c r="D167" s="64"/>
      <c r="E167" s="39" t="s">
        <v>105</v>
      </c>
      <c r="F167" s="39">
        <v>7</v>
      </c>
      <c r="G167" s="39" t="s">
        <v>172</v>
      </c>
      <c r="H167" s="39" t="s">
        <v>177</v>
      </c>
      <c r="I167" s="39" t="s">
        <v>176</v>
      </c>
      <c r="J167" s="39" t="s">
        <v>177</v>
      </c>
      <c r="K167" s="39" t="s">
        <v>176</v>
      </c>
      <c r="L167" s="39">
        <v>1</v>
      </c>
      <c r="M167" s="57" t="str">
        <f t="shared" si="10"/>
        <v>3 - Medium-Level Power Loss</v>
      </c>
      <c r="N167" s="59"/>
      <c r="O167" s="60"/>
      <c r="P167" s="61">
        <f t="shared" si="9"/>
        <v>1800</v>
      </c>
      <c r="Q167" s="61">
        <f t="shared" si="11"/>
        <v>0</v>
      </c>
    </row>
    <row r="168" spans="1:17" ht="18.600000000000001" customHeight="1">
      <c r="A168" s="58">
        <v>44403</v>
      </c>
      <c r="B168" s="39" t="s">
        <v>48</v>
      </c>
      <c r="C168" s="39" t="s">
        <v>108</v>
      </c>
      <c r="D168" s="64"/>
      <c r="E168" s="39" t="s">
        <v>105</v>
      </c>
      <c r="F168" s="39">
        <v>8</v>
      </c>
      <c r="G168" s="39" t="s">
        <v>172</v>
      </c>
      <c r="H168" s="39" t="s">
        <v>177</v>
      </c>
      <c r="I168" s="39" t="s">
        <v>176</v>
      </c>
      <c r="J168" s="39" t="s">
        <v>177</v>
      </c>
      <c r="K168" s="39" t="s">
        <v>176</v>
      </c>
      <c r="L168" s="39">
        <v>1</v>
      </c>
      <c r="M168" s="57" t="str">
        <f t="shared" si="10"/>
        <v>3 - Medium-Level Power Loss</v>
      </c>
      <c r="N168" s="59"/>
      <c r="O168" s="60"/>
      <c r="P168" s="61">
        <f t="shared" si="9"/>
        <v>1800</v>
      </c>
      <c r="Q168" s="61">
        <f t="shared" si="11"/>
        <v>0</v>
      </c>
    </row>
    <row r="169" spans="1:17" ht="18.600000000000001" customHeight="1">
      <c r="A169" s="58">
        <v>44403</v>
      </c>
      <c r="B169" s="39" t="s">
        <v>48</v>
      </c>
      <c r="C169" s="39" t="s">
        <v>108</v>
      </c>
      <c r="D169" s="64"/>
      <c r="E169" s="39" t="s">
        <v>105</v>
      </c>
      <c r="F169" s="39">
        <v>8</v>
      </c>
      <c r="G169" s="39" t="s">
        <v>172</v>
      </c>
      <c r="H169" s="39" t="s">
        <v>177</v>
      </c>
      <c r="I169" s="39" t="s">
        <v>176</v>
      </c>
      <c r="J169" s="39" t="s">
        <v>177</v>
      </c>
      <c r="K169" s="39" t="s">
        <v>176</v>
      </c>
      <c r="L169" s="39">
        <v>1</v>
      </c>
      <c r="M169" s="57" t="str">
        <f t="shared" si="10"/>
        <v>3 - Medium-Level Power Loss</v>
      </c>
      <c r="N169" s="59"/>
      <c r="O169" s="60"/>
      <c r="P169" s="61">
        <f t="shared" si="9"/>
        <v>1800</v>
      </c>
      <c r="Q169" s="61">
        <f t="shared" si="11"/>
        <v>0</v>
      </c>
    </row>
    <row r="170" spans="1:17" ht="18.600000000000001" customHeight="1">
      <c r="A170" s="58">
        <v>44403</v>
      </c>
      <c r="B170" s="39" t="s">
        <v>48</v>
      </c>
      <c r="C170" s="39" t="s">
        <v>108</v>
      </c>
      <c r="D170" s="64"/>
      <c r="E170" s="39" t="s">
        <v>97</v>
      </c>
      <c r="F170" s="39">
        <v>54</v>
      </c>
      <c r="G170" s="39" t="s">
        <v>172</v>
      </c>
      <c r="H170" s="39" t="s">
        <v>176</v>
      </c>
      <c r="I170" s="39" t="s">
        <v>176</v>
      </c>
      <c r="J170" s="39" t="s">
        <v>176</v>
      </c>
      <c r="K170" s="39" t="s">
        <v>176</v>
      </c>
      <c r="L170" s="39">
        <v>1</v>
      </c>
      <c r="M170" s="57" t="str">
        <f t="shared" si="10"/>
        <v>3 - Medium-Level Power Loss</v>
      </c>
      <c r="N170" s="59"/>
      <c r="O170" s="60"/>
      <c r="P170" s="61">
        <f t="shared" si="9"/>
        <v>1800</v>
      </c>
      <c r="Q170" s="61">
        <f t="shared" si="11"/>
        <v>0</v>
      </c>
    </row>
    <row r="171" spans="1:17" ht="18.600000000000001" customHeight="1">
      <c r="A171" s="58">
        <v>44403</v>
      </c>
      <c r="B171" s="39" t="s">
        <v>48</v>
      </c>
      <c r="C171" s="39" t="s">
        <v>108</v>
      </c>
      <c r="D171" s="64"/>
      <c r="E171" s="39" t="s">
        <v>106</v>
      </c>
      <c r="F171" s="39">
        <v>105</v>
      </c>
      <c r="G171" s="39" t="s">
        <v>172</v>
      </c>
      <c r="H171" s="39" t="s">
        <v>176</v>
      </c>
      <c r="I171" s="39" t="s">
        <v>176</v>
      </c>
      <c r="J171" s="39" t="s">
        <v>176</v>
      </c>
      <c r="K171" s="39" t="s">
        <v>176</v>
      </c>
      <c r="L171" s="39">
        <v>1</v>
      </c>
      <c r="M171" s="57" t="str">
        <f t="shared" si="10"/>
        <v>3 - Medium-Level Power Loss</v>
      </c>
      <c r="N171" s="59"/>
      <c r="O171" s="60"/>
      <c r="P171" s="61">
        <f t="shared" si="9"/>
        <v>1800</v>
      </c>
      <c r="Q171" s="61">
        <f t="shared" si="11"/>
        <v>0</v>
      </c>
    </row>
    <row r="172" spans="1:17" ht="18.600000000000001" customHeight="1">
      <c r="A172" s="58">
        <v>44403</v>
      </c>
      <c r="B172" s="39" t="s">
        <v>48</v>
      </c>
      <c r="C172" s="39" t="s">
        <v>108</v>
      </c>
      <c r="D172" s="64"/>
      <c r="E172" s="39" t="s">
        <v>106</v>
      </c>
      <c r="F172" s="39">
        <v>106</v>
      </c>
      <c r="G172" s="39" t="s">
        <v>172</v>
      </c>
      <c r="H172" s="39" t="s">
        <v>176</v>
      </c>
      <c r="I172" s="39" t="s">
        <v>176</v>
      </c>
      <c r="J172" s="39" t="s">
        <v>176</v>
      </c>
      <c r="K172" s="39" t="s">
        <v>176</v>
      </c>
      <c r="L172" s="39">
        <v>1</v>
      </c>
      <c r="M172" s="57" t="str">
        <f t="shared" si="10"/>
        <v>3 - Medium-Level Power Loss</v>
      </c>
      <c r="N172" s="59"/>
      <c r="O172" s="60"/>
      <c r="P172" s="61">
        <f t="shared" si="9"/>
        <v>1800</v>
      </c>
      <c r="Q172" s="61">
        <f t="shared" si="11"/>
        <v>0</v>
      </c>
    </row>
    <row r="173" spans="1:17" ht="18.600000000000001" customHeight="1">
      <c r="A173" s="58">
        <v>44403</v>
      </c>
      <c r="B173" s="39" t="s">
        <v>48</v>
      </c>
      <c r="C173" s="39" t="s">
        <v>108</v>
      </c>
      <c r="D173" s="64"/>
      <c r="E173" s="39" t="s">
        <v>106</v>
      </c>
      <c r="F173" s="39">
        <v>107</v>
      </c>
      <c r="G173" s="39" t="s">
        <v>172</v>
      </c>
      <c r="H173" s="39" t="s">
        <v>176</v>
      </c>
      <c r="I173" s="39" t="s">
        <v>176</v>
      </c>
      <c r="J173" s="39" t="s">
        <v>176</v>
      </c>
      <c r="K173" s="39" t="s">
        <v>176</v>
      </c>
      <c r="L173" s="39">
        <v>1</v>
      </c>
      <c r="M173" s="57" t="str">
        <f t="shared" si="10"/>
        <v>3 - Medium-Level Power Loss</v>
      </c>
      <c r="N173" s="59"/>
      <c r="O173" s="60"/>
      <c r="P173" s="61">
        <f t="shared" si="9"/>
        <v>1800</v>
      </c>
      <c r="Q173" s="61">
        <f t="shared" si="11"/>
        <v>0</v>
      </c>
    </row>
    <row r="174" spans="1:17" ht="18.600000000000001" customHeight="1">
      <c r="A174" s="58">
        <v>44403</v>
      </c>
      <c r="B174" s="39" t="s">
        <v>48</v>
      </c>
      <c r="C174" s="39" t="s">
        <v>108</v>
      </c>
      <c r="D174" s="64"/>
      <c r="E174" s="39" t="s">
        <v>106</v>
      </c>
      <c r="F174" s="39">
        <v>108</v>
      </c>
      <c r="G174" s="39" t="s">
        <v>172</v>
      </c>
      <c r="H174" s="39" t="s">
        <v>176</v>
      </c>
      <c r="I174" s="39" t="s">
        <v>176</v>
      </c>
      <c r="J174" s="39" t="s">
        <v>176</v>
      </c>
      <c r="K174" s="39" t="s">
        <v>176</v>
      </c>
      <c r="L174" s="39">
        <v>1</v>
      </c>
      <c r="M174" s="57" t="str">
        <f t="shared" si="10"/>
        <v>3 - Medium-Level Power Loss</v>
      </c>
      <c r="N174" s="59"/>
      <c r="O174" s="60"/>
      <c r="P174" s="61">
        <f t="shared" si="9"/>
        <v>1800</v>
      </c>
      <c r="Q174" s="61">
        <f t="shared" si="11"/>
        <v>0</v>
      </c>
    </row>
    <row r="175" spans="1:17" ht="18.600000000000001" customHeight="1">
      <c r="A175" s="58">
        <v>44403</v>
      </c>
      <c r="B175" s="39" t="s">
        <v>48</v>
      </c>
      <c r="C175" s="39" t="s">
        <v>108</v>
      </c>
      <c r="D175" s="64"/>
      <c r="E175" s="39" t="s">
        <v>106</v>
      </c>
      <c r="F175" s="39">
        <v>109</v>
      </c>
      <c r="G175" s="39" t="s">
        <v>172</v>
      </c>
      <c r="H175" s="39" t="s">
        <v>176</v>
      </c>
      <c r="I175" s="39" t="s">
        <v>176</v>
      </c>
      <c r="J175" s="39" t="s">
        <v>176</v>
      </c>
      <c r="K175" s="39" t="s">
        <v>176</v>
      </c>
      <c r="L175" s="39">
        <v>1</v>
      </c>
      <c r="M175" s="57" t="str">
        <f t="shared" si="10"/>
        <v>3 - Medium-Level Power Loss</v>
      </c>
      <c r="N175" s="59"/>
      <c r="O175" s="60"/>
      <c r="P175" s="61">
        <f t="shared" si="9"/>
        <v>1800</v>
      </c>
      <c r="Q175" s="61">
        <f t="shared" si="11"/>
        <v>0</v>
      </c>
    </row>
    <row r="176" spans="1:17" ht="18.600000000000001" customHeight="1">
      <c r="A176" s="58">
        <v>44403</v>
      </c>
      <c r="B176" s="39" t="s">
        <v>48</v>
      </c>
      <c r="C176" s="39" t="s">
        <v>108</v>
      </c>
      <c r="D176" s="64"/>
      <c r="E176" s="39" t="s">
        <v>106</v>
      </c>
      <c r="F176" s="39">
        <v>110</v>
      </c>
      <c r="G176" s="39" t="s">
        <v>172</v>
      </c>
      <c r="H176" s="39" t="s">
        <v>176</v>
      </c>
      <c r="I176" s="39" t="s">
        <v>176</v>
      </c>
      <c r="J176" s="39" t="s">
        <v>176</v>
      </c>
      <c r="K176" s="39" t="s">
        <v>176</v>
      </c>
      <c r="L176" s="39">
        <v>1</v>
      </c>
      <c r="M176" s="57" t="str">
        <f t="shared" si="10"/>
        <v>3 - Medium-Level Power Loss</v>
      </c>
      <c r="N176" s="59"/>
      <c r="O176" s="60"/>
      <c r="P176" s="61">
        <f t="shared" si="9"/>
        <v>1800</v>
      </c>
      <c r="Q176" s="61">
        <f t="shared" si="11"/>
        <v>0</v>
      </c>
    </row>
    <row r="177" spans="1:17" ht="18.600000000000001" customHeight="1">
      <c r="A177" s="58">
        <v>44403</v>
      </c>
      <c r="B177" s="39" t="s">
        <v>48</v>
      </c>
      <c r="C177" s="39" t="s">
        <v>108</v>
      </c>
      <c r="D177" s="64"/>
      <c r="E177" s="39" t="s">
        <v>106</v>
      </c>
      <c r="F177" s="39">
        <v>111</v>
      </c>
      <c r="G177" s="39" t="s">
        <v>172</v>
      </c>
      <c r="H177" s="39" t="s">
        <v>176</v>
      </c>
      <c r="I177" s="39" t="s">
        <v>176</v>
      </c>
      <c r="J177" s="39" t="s">
        <v>176</v>
      </c>
      <c r="K177" s="39" t="s">
        <v>176</v>
      </c>
      <c r="L177" s="39">
        <v>1</v>
      </c>
      <c r="M177" s="57" t="str">
        <f t="shared" si="10"/>
        <v>3 - Medium-Level Power Loss</v>
      </c>
      <c r="N177" s="59"/>
      <c r="O177" s="60"/>
      <c r="P177" s="61">
        <f t="shared" si="9"/>
        <v>1800</v>
      </c>
      <c r="Q177" s="61">
        <f t="shared" si="11"/>
        <v>0</v>
      </c>
    </row>
    <row r="178" spans="1:17" ht="18.600000000000001" customHeight="1">
      <c r="A178" s="58">
        <v>44403</v>
      </c>
      <c r="B178" s="39" t="s">
        <v>48</v>
      </c>
      <c r="C178" s="39" t="s">
        <v>108</v>
      </c>
      <c r="D178" s="64"/>
      <c r="E178" s="39" t="s">
        <v>106</v>
      </c>
      <c r="F178" s="39">
        <v>112</v>
      </c>
      <c r="G178" s="39" t="s">
        <v>172</v>
      </c>
      <c r="H178" s="39" t="s">
        <v>176</v>
      </c>
      <c r="I178" s="39" t="s">
        <v>176</v>
      </c>
      <c r="J178" s="39" t="s">
        <v>176</v>
      </c>
      <c r="K178" s="39" t="s">
        <v>176</v>
      </c>
      <c r="L178" s="39">
        <v>1</v>
      </c>
      <c r="M178" s="57" t="str">
        <f t="shared" si="10"/>
        <v>3 - Medium-Level Power Loss</v>
      </c>
      <c r="N178" s="59"/>
      <c r="O178" s="60"/>
      <c r="P178" s="61">
        <f t="shared" si="9"/>
        <v>1800</v>
      </c>
      <c r="Q178" s="61">
        <f t="shared" si="11"/>
        <v>0</v>
      </c>
    </row>
    <row r="179" spans="1:17" ht="18.600000000000001" customHeight="1">
      <c r="A179" s="58">
        <v>44403</v>
      </c>
      <c r="B179" s="39" t="s">
        <v>48</v>
      </c>
      <c r="C179" s="39" t="s">
        <v>108</v>
      </c>
      <c r="D179" s="64"/>
      <c r="E179" s="39" t="s">
        <v>106</v>
      </c>
      <c r="F179" s="39">
        <v>33</v>
      </c>
      <c r="G179" s="39" t="s">
        <v>172</v>
      </c>
      <c r="H179" s="39" t="s">
        <v>176</v>
      </c>
      <c r="I179" s="39" t="s">
        <v>176</v>
      </c>
      <c r="J179" s="39" t="s">
        <v>176</v>
      </c>
      <c r="K179" s="39" t="s">
        <v>176</v>
      </c>
      <c r="L179" s="39">
        <v>1</v>
      </c>
      <c r="M179" s="57" t="str">
        <f t="shared" si="10"/>
        <v>3 - Medium-Level Power Loss</v>
      </c>
      <c r="N179" s="59"/>
      <c r="O179" s="60"/>
      <c r="P179" s="61">
        <f t="shared" si="9"/>
        <v>1800</v>
      </c>
      <c r="Q179" s="61">
        <f t="shared" si="11"/>
        <v>0</v>
      </c>
    </row>
    <row r="180" spans="1:17" ht="18.600000000000001" customHeight="1">
      <c r="A180" s="58">
        <v>44403</v>
      </c>
      <c r="B180" s="39" t="s">
        <v>48</v>
      </c>
      <c r="C180" s="39" t="s">
        <v>108</v>
      </c>
      <c r="D180" s="64"/>
      <c r="E180" s="39" t="s">
        <v>106</v>
      </c>
      <c r="F180" s="39">
        <v>34</v>
      </c>
      <c r="G180" s="39" t="s">
        <v>172</v>
      </c>
      <c r="H180" s="39" t="s">
        <v>176</v>
      </c>
      <c r="I180" s="39" t="s">
        <v>176</v>
      </c>
      <c r="J180" s="39" t="s">
        <v>176</v>
      </c>
      <c r="K180" s="39" t="s">
        <v>176</v>
      </c>
      <c r="L180" s="39">
        <v>1</v>
      </c>
      <c r="M180" s="57" t="str">
        <f t="shared" si="10"/>
        <v>3 - Medium-Level Power Loss</v>
      </c>
      <c r="N180" s="59"/>
      <c r="O180" s="60"/>
      <c r="P180" s="61">
        <f t="shared" si="9"/>
        <v>1800</v>
      </c>
      <c r="Q180" s="61">
        <f t="shared" si="11"/>
        <v>0</v>
      </c>
    </row>
    <row r="181" spans="1:17" ht="18.600000000000001" customHeight="1">
      <c r="A181" s="58">
        <v>44403</v>
      </c>
      <c r="B181" s="39" t="s">
        <v>48</v>
      </c>
      <c r="C181" s="39" t="s">
        <v>108</v>
      </c>
      <c r="D181" s="64"/>
      <c r="E181" s="39" t="s">
        <v>106</v>
      </c>
      <c r="F181" s="39">
        <v>35</v>
      </c>
      <c r="G181" s="39" t="s">
        <v>172</v>
      </c>
      <c r="H181" s="39" t="s">
        <v>176</v>
      </c>
      <c r="I181" s="39" t="s">
        <v>176</v>
      </c>
      <c r="J181" s="39" t="s">
        <v>176</v>
      </c>
      <c r="K181" s="39" t="s">
        <v>176</v>
      </c>
      <c r="L181" s="39">
        <v>1</v>
      </c>
      <c r="M181" s="57" t="str">
        <f t="shared" si="10"/>
        <v>3 - Medium-Level Power Loss</v>
      </c>
      <c r="N181" s="59"/>
      <c r="O181" s="60"/>
      <c r="P181" s="61">
        <f t="shared" si="9"/>
        <v>1800</v>
      </c>
      <c r="Q181" s="61">
        <f t="shared" si="11"/>
        <v>0</v>
      </c>
    </row>
    <row r="182" spans="1:17" ht="18.600000000000001" customHeight="1">
      <c r="A182" s="58">
        <v>44403</v>
      </c>
      <c r="B182" s="39" t="s">
        <v>48</v>
      </c>
      <c r="C182" s="39" t="s">
        <v>108</v>
      </c>
      <c r="D182" s="64"/>
      <c r="E182" s="39" t="s">
        <v>106</v>
      </c>
      <c r="F182" s="39">
        <v>36</v>
      </c>
      <c r="G182" s="39" t="s">
        <v>172</v>
      </c>
      <c r="H182" s="39" t="s">
        <v>176</v>
      </c>
      <c r="I182" s="39" t="s">
        <v>176</v>
      </c>
      <c r="J182" s="39" t="s">
        <v>176</v>
      </c>
      <c r="K182" s="39" t="s">
        <v>176</v>
      </c>
      <c r="L182" s="39">
        <v>1</v>
      </c>
      <c r="M182" s="57" t="str">
        <f t="shared" si="10"/>
        <v>3 - Medium-Level Power Loss</v>
      </c>
      <c r="N182" s="59"/>
      <c r="O182" s="60"/>
      <c r="P182" s="61">
        <f t="shared" si="9"/>
        <v>1800</v>
      </c>
      <c r="Q182" s="61">
        <f t="shared" si="11"/>
        <v>0</v>
      </c>
    </row>
    <row r="183" spans="1:17" ht="18.600000000000001" customHeight="1">
      <c r="A183" s="58">
        <v>44403</v>
      </c>
      <c r="B183" s="39" t="s">
        <v>48</v>
      </c>
      <c r="C183" s="39" t="s">
        <v>108</v>
      </c>
      <c r="D183" s="64"/>
      <c r="E183" s="39" t="s">
        <v>106</v>
      </c>
      <c r="F183" s="39">
        <v>37</v>
      </c>
      <c r="G183" s="39" t="s">
        <v>172</v>
      </c>
      <c r="H183" s="39" t="s">
        <v>176</v>
      </c>
      <c r="I183" s="39" t="s">
        <v>176</v>
      </c>
      <c r="J183" s="39" t="s">
        <v>176</v>
      </c>
      <c r="K183" s="39" t="s">
        <v>176</v>
      </c>
      <c r="L183" s="39">
        <v>1</v>
      </c>
      <c r="M183" s="57" t="str">
        <f t="shared" si="10"/>
        <v>3 - Medium-Level Power Loss</v>
      </c>
      <c r="N183" s="59"/>
      <c r="O183" s="60"/>
      <c r="P183" s="61">
        <f t="shared" si="9"/>
        <v>1800</v>
      </c>
      <c r="Q183" s="61">
        <f t="shared" si="11"/>
        <v>0</v>
      </c>
    </row>
    <row r="184" spans="1:17" ht="18.600000000000001" customHeight="1">
      <c r="A184" s="58">
        <v>44403</v>
      </c>
      <c r="B184" s="39" t="s">
        <v>48</v>
      </c>
      <c r="C184" s="39" t="s">
        <v>108</v>
      </c>
      <c r="D184" s="64"/>
      <c r="E184" s="39" t="s">
        <v>106</v>
      </c>
      <c r="F184" s="39">
        <v>38</v>
      </c>
      <c r="G184" s="39" t="s">
        <v>172</v>
      </c>
      <c r="H184" s="39" t="s">
        <v>176</v>
      </c>
      <c r="I184" s="39" t="s">
        <v>176</v>
      </c>
      <c r="J184" s="39" t="s">
        <v>176</v>
      </c>
      <c r="K184" s="39" t="s">
        <v>176</v>
      </c>
      <c r="L184" s="39">
        <v>1</v>
      </c>
      <c r="M184" s="57" t="str">
        <f t="shared" si="10"/>
        <v>3 - Medium-Level Power Loss</v>
      </c>
      <c r="N184" s="59"/>
      <c r="O184" s="60"/>
      <c r="P184" s="61">
        <f t="shared" si="9"/>
        <v>1800</v>
      </c>
      <c r="Q184" s="61">
        <f t="shared" si="11"/>
        <v>0</v>
      </c>
    </row>
    <row r="185" spans="1:17" ht="18.600000000000001" customHeight="1">
      <c r="A185" s="58">
        <v>44403</v>
      </c>
      <c r="B185" s="39" t="s">
        <v>48</v>
      </c>
      <c r="C185" s="39" t="s">
        <v>108</v>
      </c>
      <c r="D185" s="64"/>
      <c r="E185" s="39" t="s">
        <v>106</v>
      </c>
      <c r="F185" s="39">
        <v>39</v>
      </c>
      <c r="G185" s="39" t="s">
        <v>172</v>
      </c>
      <c r="H185" s="39" t="s">
        <v>176</v>
      </c>
      <c r="I185" s="39" t="s">
        <v>176</v>
      </c>
      <c r="J185" s="39" t="s">
        <v>176</v>
      </c>
      <c r="K185" s="39" t="s">
        <v>176</v>
      </c>
      <c r="L185" s="39">
        <v>1</v>
      </c>
      <c r="M185" s="57" t="str">
        <f t="shared" si="10"/>
        <v>3 - Medium-Level Power Loss</v>
      </c>
      <c r="N185" s="59"/>
      <c r="O185" s="60"/>
      <c r="P185" s="61">
        <f t="shared" si="9"/>
        <v>1800</v>
      </c>
      <c r="Q185" s="61">
        <f t="shared" si="11"/>
        <v>0</v>
      </c>
    </row>
    <row r="186" spans="1:17" ht="18.600000000000001" customHeight="1">
      <c r="A186" s="58">
        <v>44403</v>
      </c>
      <c r="B186" s="39" t="s">
        <v>48</v>
      </c>
      <c r="C186" s="39" t="s">
        <v>108</v>
      </c>
      <c r="D186" s="64"/>
      <c r="E186" s="39" t="s">
        <v>106</v>
      </c>
      <c r="F186" s="39">
        <v>40</v>
      </c>
      <c r="G186" s="39" t="s">
        <v>172</v>
      </c>
      <c r="H186" s="39" t="s">
        <v>176</v>
      </c>
      <c r="I186" s="39" t="s">
        <v>176</v>
      </c>
      <c r="J186" s="39" t="s">
        <v>176</v>
      </c>
      <c r="K186" s="39" t="s">
        <v>176</v>
      </c>
      <c r="L186" s="39">
        <v>1</v>
      </c>
      <c r="M186" s="57" t="str">
        <f t="shared" si="10"/>
        <v>3 - Medium-Level Power Loss</v>
      </c>
      <c r="N186" s="59"/>
      <c r="O186" s="60"/>
      <c r="P186" s="61">
        <f t="shared" si="9"/>
        <v>1800</v>
      </c>
      <c r="Q186" s="61">
        <f t="shared" si="11"/>
        <v>0</v>
      </c>
    </row>
    <row r="187" spans="1:17" ht="18.600000000000001" customHeight="1">
      <c r="A187" s="58">
        <v>44403</v>
      </c>
      <c r="B187" s="39" t="s">
        <v>48</v>
      </c>
      <c r="C187" s="39" t="s">
        <v>108</v>
      </c>
      <c r="D187" s="64"/>
      <c r="E187" s="39" t="s">
        <v>106</v>
      </c>
      <c r="F187" s="39">
        <v>57</v>
      </c>
      <c r="G187" s="39" t="s">
        <v>172</v>
      </c>
      <c r="H187" s="39" t="s">
        <v>176</v>
      </c>
      <c r="I187" s="39" t="s">
        <v>176</v>
      </c>
      <c r="J187" s="39" t="s">
        <v>176</v>
      </c>
      <c r="K187" s="39" t="s">
        <v>176</v>
      </c>
      <c r="L187" s="39">
        <v>1</v>
      </c>
      <c r="M187" s="57" t="str">
        <f t="shared" si="10"/>
        <v>3 - Medium-Level Power Loss</v>
      </c>
      <c r="N187" s="59"/>
      <c r="O187" s="60"/>
      <c r="P187" s="61">
        <f t="shared" si="9"/>
        <v>1800</v>
      </c>
      <c r="Q187" s="61">
        <f t="shared" si="11"/>
        <v>0</v>
      </c>
    </row>
    <row r="188" spans="1:17" ht="18.600000000000001" customHeight="1">
      <c r="A188" s="58">
        <v>44403</v>
      </c>
      <c r="B188" s="39" t="s">
        <v>48</v>
      </c>
      <c r="C188" s="39" t="s">
        <v>108</v>
      </c>
      <c r="D188" s="64"/>
      <c r="E188" s="39" t="s">
        <v>106</v>
      </c>
      <c r="F188" s="39">
        <v>58</v>
      </c>
      <c r="G188" s="39" t="s">
        <v>172</v>
      </c>
      <c r="H188" s="39" t="s">
        <v>176</v>
      </c>
      <c r="I188" s="39" t="s">
        <v>176</v>
      </c>
      <c r="J188" s="39" t="s">
        <v>176</v>
      </c>
      <c r="K188" s="39" t="s">
        <v>176</v>
      </c>
      <c r="L188" s="39">
        <v>1</v>
      </c>
      <c r="M188" s="57" t="str">
        <f t="shared" si="10"/>
        <v>3 - Medium-Level Power Loss</v>
      </c>
      <c r="N188" s="59"/>
      <c r="O188" s="60"/>
      <c r="P188" s="61">
        <f t="shared" si="9"/>
        <v>1800</v>
      </c>
      <c r="Q188" s="61">
        <f t="shared" si="11"/>
        <v>0</v>
      </c>
    </row>
    <row r="189" spans="1:17" ht="18.600000000000001" customHeight="1">
      <c r="A189" s="58">
        <v>44403</v>
      </c>
      <c r="B189" s="39" t="s">
        <v>48</v>
      </c>
      <c r="C189" s="39" t="s">
        <v>108</v>
      </c>
      <c r="D189" s="64"/>
      <c r="E189" s="39" t="s">
        <v>106</v>
      </c>
      <c r="F189" s="39">
        <v>59</v>
      </c>
      <c r="G189" s="39" t="s">
        <v>172</v>
      </c>
      <c r="H189" s="39" t="s">
        <v>176</v>
      </c>
      <c r="I189" s="39" t="s">
        <v>176</v>
      </c>
      <c r="J189" s="39" t="s">
        <v>176</v>
      </c>
      <c r="K189" s="39" t="s">
        <v>176</v>
      </c>
      <c r="L189" s="39">
        <v>1</v>
      </c>
      <c r="M189" s="57" t="str">
        <f t="shared" si="10"/>
        <v>3 - Medium-Level Power Loss</v>
      </c>
      <c r="N189" s="59"/>
      <c r="O189" s="60"/>
      <c r="P189" s="61">
        <f t="shared" si="9"/>
        <v>1800</v>
      </c>
      <c r="Q189" s="61">
        <f t="shared" si="11"/>
        <v>0</v>
      </c>
    </row>
    <row r="190" spans="1:17" ht="18.600000000000001" customHeight="1">
      <c r="A190" s="58">
        <v>44403</v>
      </c>
      <c r="B190" s="39" t="s">
        <v>48</v>
      </c>
      <c r="C190" s="39" t="s">
        <v>108</v>
      </c>
      <c r="D190" s="64"/>
      <c r="E190" s="39" t="s">
        <v>106</v>
      </c>
      <c r="F190" s="39">
        <v>60</v>
      </c>
      <c r="G190" s="39" t="s">
        <v>172</v>
      </c>
      <c r="H190" s="39" t="s">
        <v>176</v>
      </c>
      <c r="I190" s="39" t="s">
        <v>176</v>
      </c>
      <c r="J190" s="39" t="s">
        <v>176</v>
      </c>
      <c r="K190" s="39" t="s">
        <v>176</v>
      </c>
      <c r="L190" s="39">
        <v>1</v>
      </c>
      <c r="M190" s="57" t="str">
        <f t="shared" si="10"/>
        <v>3 - Medium-Level Power Loss</v>
      </c>
      <c r="N190" s="59"/>
      <c r="O190" s="60"/>
      <c r="P190" s="61">
        <f t="shared" si="9"/>
        <v>1800</v>
      </c>
      <c r="Q190" s="61">
        <f t="shared" si="11"/>
        <v>0</v>
      </c>
    </row>
    <row r="191" spans="1:17" ht="18.600000000000001" customHeight="1">
      <c r="A191" s="58">
        <v>44403</v>
      </c>
      <c r="B191" s="39" t="s">
        <v>48</v>
      </c>
      <c r="C191" s="39" t="s">
        <v>108</v>
      </c>
      <c r="D191" s="64"/>
      <c r="E191" s="39" t="s">
        <v>106</v>
      </c>
      <c r="F191" s="39">
        <v>61</v>
      </c>
      <c r="G191" s="39" t="s">
        <v>172</v>
      </c>
      <c r="H191" s="39" t="s">
        <v>176</v>
      </c>
      <c r="I191" s="39" t="s">
        <v>176</v>
      </c>
      <c r="J191" s="39" t="s">
        <v>176</v>
      </c>
      <c r="K191" s="39" t="s">
        <v>176</v>
      </c>
      <c r="L191" s="39">
        <v>1</v>
      </c>
      <c r="M191" s="57" t="str">
        <f t="shared" si="10"/>
        <v>3 - Medium-Level Power Loss</v>
      </c>
      <c r="N191" s="59"/>
      <c r="O191" s="60"/>
      <c r="P191" s="61">
        <f t="shared" si="9"/>
        <v>1800</v>
      </c>
      <c r="Q191" s="61">
        <f t="shared" si="11"/>
        <v>0</v>
      </c>
    </row>
    <row r="192" spans="1:17" ht="18.600000000000001" customHeight="1">
      <c r="A192" s="58">
        <v>44403</v>
      </c>
      <c r="B192" s="39" t="s">
        <v>48</v>
      </c>
      <c r="C192" s="39" t="s">
        <v>108</v>
      </c>
      <c r="D192" s="64"/>
      <c r="E192" s="39" t="s">
        <v>106</v>
      </c>
      <c r="F192" s="39">
        <v>62</v>
      </c>
      <c r="G192" s="39" t="s">
        <v>172</v>
      </c>
      <c r="H192" s="39" t="s">
        <v>176</v>
      </c>
      <c r="I192" s="39" t="s">
        <v>176</v>
      </c>
      <c r="J192" s="39" t="s">
        <v>176</v>
      </c>
      <c r="K192" s="39" t="s">
        <v>176</v>
      </c>
      <c r="L192" s="39">
        <v>1</v>
      </c>
      <c r="M192" s="57" t="str">
        <f t="shared" si="10"/>
        <v>3 - Medium-Level Power Loss</v>
      </c>
      <c r="N192" s="59"/>
      <c r="O192" s="60"/>
      <c r="P192" s="61">
        <f t="shared" si="9"/>
        <v>1800</v>
      </c>
      <c r="Q192" s="61">
        <f t="shared" si="11"/>
        <v>0</v>
      </c>
    </row>
    <row r="193" spans="1:17" ht="18.600000000000001" customHeight="1">
      <c r="A193" s="58">
        <v>44403</v>
      </c>
      <c r="B193" s="39" t="s">
        <v>48</v>
      </c>
      <c r="C193" s="39" t="s">
        <v>108</v>
      </c>
      <c r="D193" s="64"/>
      <c r="E193" s="39" t="s">
        <v>106</v>
      </c>
      <c r="F193" s="39">
        <v>63</v>
      </c>
      <c r="G193" s="39" t="s">
        <v>172</v>
      </c>
      <c r="H193" s="39" t="s">
        <v>176</v>
      </c>
      <c r="I193" s="39" t="s">
        <v>176</v>
      </c>
      <c r="J193" s="39" t="s">
        <v>176</v>
      </c>
      <c r="K193" s="39" t="s">
        <v>176</v>
      </c>
      <c r="L193" s="39">
        <v>1</v>
      </c>
      <c r="M193" s="57" t="str">
        <f t="shared" si="10"/>
        <v>3 - Medium-Level Power Loss</v>
      </c>
      <c r="N193" s="59"/>
      <c r="O193" s="60"/>
      <c r="P193" s="61">
        <f t="shared" si="9"/>
        <v>1800</v>
      </c>
      <c r="Q193" s="61">
        <f t="shared" si="11"/>
        <v>0</v>
      </c>
    </row>
    <row r="194" spans="1:17" ht="18.600000000000001" customHeight="1">
      <c r="A194" s="58">
        <v>44403</v>
      </c>
      <c r="B194" s="39" t="s">
        <v>48</v>
      </c>
      <c r="C194" s="39" t="s">
        <v>108</v>
      </c>
      <c r="D194" s="64"/>
      <c r="E194" s="39" t="s">
        <v>106</v>
      </c>
      <c r="F194" s="39">
        <v>64</v>
      </c>
      <c r="G194" s="39" t="s">
        <v>172</v>
      </c>
      <c r="H194" s="39" t="s">
        <v>176</v>
      </c>
      <c r="I194" s="39" t="s">
        <v>176</v>
      </c>
      <c r="J194" s="39" t="s">
        <v>176</v>
      </c>
      <c r="K194" s="39" t="s">
        <v>176</v>
      </c>
      <c r="L194" s="39">
        <v>1</v>
      </c>
      <c r="M194" s="57" t="str">
        <f t="shared" si="10"/>
        <v>3 - Medium-Level Power Loss</v>
      </c>
      <c r="N194" s="59"/>
      <c r="O194" s="60"/>
      <c r="P194" s="61">
        <f t="shared" si="9"/>
        <v>1800</v>
      </c>
      <c r="Q194" s="61">
        <f t="shared" si="11"/>
        <v>0</v>
      </c>
    </row>
    <row r="195" spans="1:17" ht="18.600000000000001" customHeight="1">
      <c r="A195" s="58">
        <v>44403</v>
      </c>
      <c r="B195" s="39" t="s">
        <v>48</v>
      </c>
      <c r="C195" s="39" t="s">
        <v>108</v>
      </c>
      <c r="D195" s="64"/>
      <c r="E195" s="39" t="s">
        <v>109</v>
      </c>
      <c r="F195" s="39">
        <v>121</v>
      </c>
      <c r="G195" s="39" t="s">
        <v>172</v>
      </c>
      <c r="H195" s="39" t="s">
        <v>176</v>
      </c>
      <c r="I195" s="39" t="s">
        <v>176</v>
      </c>
      <c r="J195" s="39" t="s">
        <v>176</v>
      </c>
      <c r="K195" s="39" t="s">
        <v>176</v>
      </c>
      <c r="L195" s="39">
        <v>1</v>
      </c>
      <c r="M195" s="57" t="str">
        <f t="shared" si="10"/>
        <v>3 - Medium-Level Power Loss</v>
      </c>
      <c r="N195" s="59"/>
      <c r="O195" s="60"/>
      <c r="P195" s="61">
        <f t="shared" si="9"/>
        <v>1800</v>
      </c>
      <c r="Q195" s="61">
        <f t="shared" si="11"/>
        <v>0</v>
      </c>
    </row>
    <row r="196" spans="1:17" ht="18.600000000000001" customHeight="1">
      <c r="A196" s="58">
        <v>44403</v>
      </c>
      <c r="B196" s="39" t="s">
        <v>48</v>
      </c>
      <c r="C196" s="39" t="s">
        <v>108</v>
      </c>
      <c r="D196" s="64"/>
      <c r="E196" s="39" t="s">
        <v>109</v>
      </c>
      <c r="F196" s="39">
        <v>122</v>
      </c>
      <c r="G196" s="39" t="s">
        <v>172</v>
      </c>
      <c r="H196" s="39" t="s">
        <v>176</v>
      </c>
      <c r="I196" s="39" t="s">
        <v>176</v>
      </c>
      <c r="J196" s="39" t="s">
        <v>176</v>
      </c>
      <c r="K196" s="39" t="s">
        <v>176</v>
      </c>
      <c r="L196" s="39">
        <v>1</v>
      </c>
      <c r="M196" s="57" t="str">
        <f t="shared" si="10"/>
        <v>3 - Medium-Level Power Loss</v>
      </c>
      <c r="N196" s="59"/>
      <c r="O196" s="60"/>
      <c r="P196" s="61">
        <f t="shared" si="9"/>
        <v>1800</v>
      </c>
      <c r="Q196" s="61">
        <f t="shared" si="11"/>
        <v>0</v>
      </c>
    </row>
    <row r="197" spans="1:17" ht="18.600000000000001" customHeight="1">
      <c r="A197" s="58">
        <v>44403</v>
      </c>
      <c r="B197" s="39" t="s">
        <v>48</v>
      </c>
      <c r="C197" s="39" t="s">
        <v>108</v>
      </c>
      <c r="D197" s="64"/>
      <c r="E197" s="39" t="s">
        <v>109</v>
      </c>
      <c r="F197" s="39">
        <v>123</v>
      </c>
      <c r="G197" s="39" t="s">
        <v>172</v>
      </c>
      <c r="H197" s="39" t="s">
        <v>176</v>
      </c>
      <c r="I197" s="39" t="s">
        <v>176</v>
      </c>
      <c r="J197" s="39" t="s">
        <v>176</v>
      </c>
      <c r="K197" s="39" t="s">
        <v>176</v>
      </c>
      <c r="L197" s="39">
        <v>1</v>
      </c>
      <c r="M197" s="57" t="str">
        <f t="shared" si="10"/>
        <v>3 - Medium-Level Power Loss</v>
      </c>
      <c r="N197" s="59"/>
      <c r="O197" s="60"/>
      <c r="P197" s="61">
        <f t="shared" si="9"/>
        <v>1800</v>
      </c>
      <c r="Q197" s="61">
        <f t="shared" si="11"/>
        <v>0</v>
      </c>
    </row>
    <row r="198" spans="1:17" ht="18.600000000000001" customHeight="1">
      <c r="A198" s="58">
        <v>44403</v>
      </c>
      <c r="B198" s="39" t="s">
        <v>48</v>
      </c>
      <c r="C198" s="39" t="s">
        <v>108</v>
      </c>
      <c r="D198" s="64"/>
      <c r="E198" s="39" t="s">
        <v>109</v>
      </c>
      <c r="F198" s="39">
        <v>124</v>
      </c>
      <c r="G198" s="39" t="s">
        <v>172</v>
      </c>
      <c r="H198" s="39" t="s">
        <v>176</v>
      </c>
      <c r="I198" s="39" t="s">
        <v>176</v>
      </c>
      <c r="J198" s="39" t="s">
        <v>176</v>
      </c>
      <c r="K198" s="39" t="s">
        <v>176</v>
      </c>
      <c r="L198" s="39">
        <v>1</v>
      </c>
      <c r="M198" s="57" t="str">
        <f t="shared" si="10"/>
        <v>3 - Medium-Level Power Loss</v>
      </c>
      <c r="N198" s="59"/>
      <c r="O198" s="60"/>
      <c r="P198" s="61">
        <f t="shared" si="9"/>
        <v>1800</v>
      </c>
      <c r="Q198" s="61">
        <f t="shared" si="11"/>
        <v>0</v>
      </c>
    </row>
    <row r="199" spans="1:17" ht="18.600000000000001" customHeight="1">
      <c r="A199" s="58">
        <v>44403</v>
      </c>
      <c r="B199" s="39" t="s">
        <v>48</v>
      </c>
      <c r="C199" s="39" t="s">
        <v>108</v>
      </c>
      <c r="D199" s="64"/>
      <c r="E199" s="39" t="s">
        <v>109</v>
      </c>
      <c r="F199" s="39">
        <v>125</v>
      </c>
      <c r="G199" s="39" t="s">
        <v>172</v>
      </c>
      <c r="H199" s="39" t="s">
        <v>176</v>
      </c>
      <c r="I199" s="39" t="s">
        <v>176</v>
      </c>
      <c r="J199" s="39" t="s">
        <v>176</v>
      </c>
      <c r="K199" s="39" t="s">
        <v>176</v>
      </c>
      <c r="L199" s="39">
        <v>1</v>
      </c>
      <c r="M199" s="57" t="str">
        <f t="shared" si="10"/>
        <v>3 - Medium-Level Power Loss</v>
      </c>
      <c r="N199" s="59"/>
      <c r="O199" s="60"/>
      <c r="P199" s="61">
        <f t="shared" si="9"/>
        <v>1800</v>
      </c>
      <c r="Q199" s="61">
        <f t="shared" si="11"/>
        <v>0</v>
      </c>
    </row>
    <row r="200" spans="1:17" ht="18.600000000000001" customHeight="1">
      <c r="A200" s="58">
        <v>44403</v>
      </c>
      <c r="B200" s="39" t="s">
        <v>48</v>
      </c>
      <c r="C200" s="39" t="s">
        <v>108</v>
      </c>
      <c r="D200" s="64"/>
      <c r="E200" s="39" t="s">
        <v>109</v>
      </c>
      <c r="F200" s="39">
        <v>126</v>
      </c>
      <c r="G200" s="39" t="s">
        <v>172</v>
      </c>
      <c r="H200" s="39" t="s">
        <v>176</v>
      </c>
      <c r="I200" s="39" t="s">
        <v>176</v>
      </c>
      <c r="J200" s="39" t="s">
        <v>176</v>
      </c>
      <c r="K200" s="39" t="s">
        <v>176</v>
      </c>
      <c r="L200" s="39">
        <v>1</v>
      </c>
      <c r="M200" s="57" t="str">
        <f t="shared" si="10"/>
        <v>3 - Medium-Level Power Loss</v>
      </c>
      <c r="N200" s="59"/>
      <c r="O200" s="60"/>
      <c r="P200" s="61">
        <f t="shared" si="9"/>
        <v>1800</v>
      </c>
      <c r="Q200" s="61">
        <f t="shared" si="11"/>
        <v>0</v>
      </c>
    </row>
    <row r="201" spans="1:17" ht="18.600000000000001" customHeight="1">
      <c r="A201" s="58">
        <v>44403</v>
      </c>
      <c r="B201" s="39" t="s">
        <v>48</v>
      </c>
      <c r="C201" s="39" t="s">
        <v>108</v>
      </c>
      <c r="D201" s="64"/>
      <c r="E201" s="39" t="s">
        <v>109</v>
      </c>
      <c r="F201" s="39">
        <v>127</v>
      </c>
      <c r="G201" s="39" t="s">
        <v>172</v>
      </c>
      <c r="H201" s="39" t="s">
        <v>176</v>
      </c>
      <c r="I201" s="39" t="s">
        <v>176</v>
      </c>
      <c r="J201" s="39" t="s">
        <v>176</v>
      </c>
      <c r="K201" s="39" t="s">
        <v>176</v>
      </c>
      <c r="L201" s="39">
        <v>1</v>
      </c>
      <c r="M201" s="57" t="str">
        <f t="shared" si="10"/>
        <v>3 - Medium-Level Power Loss</v>
      </c>
      <c r="N201" s="59"/>
      <c r="O201" s="60"/>
      <c r="P201" s="61">
        <f t="shared" si="9"/>
        <v>1800</v>
      </c>
      <c r="Q201" s="61">
        <f t="shared" si="11"/>
        <v>0</v>
      </c>
    </row>
    <row r="202" spans="1:17" ht="18.600000000000001" customHeight="1">
      <c r="A202" s="58">
        <v>44403</v>
      </c>
      <c r="B202" s="39" t="s">
        <v>48</v>
      </c>
      <c r="C202" s="39" t="s">
        <v>108</v>
      </c>
      <c r="D202" s="64"/>
      <c r="E202" s="39" t="s">
        <v>109</v>
      </c>
      <c r="F202" s="39">
        <v>128</v>
      </c>
      <c r="G202" s="39" t="s">
        <v>172</v>
      </c>
      <c r="H202" s="39" t="s">
        <v>176</v>
      </c>
      <c r="I202" s="39" t="s">
        <v>176</v>
      </c>
      <c r="J202" s="39" t="s">
        <v>176</v>
      </c>
      <c r="K202" s="39" t="s">
        <v>176</v>
      </c>
      <c r="L202" s="39">
        <v>1</v>
      </c>
      <c r="M202" s="57" t="str">
        <f t="shared" si="10"/>
        <v>3 - Medium-Level Power Loss</v>
      </c>
      <c r="N202" s="59"/>
      <c r="O202" s="60"/>
      <c r="P202" s="61">
        <f t="shared" si="9"/>
        <v>1800</v>
      </c>
      <c r="Q202" s="61">
        <f t="shared" si="11"/>
        <v>0</v>
      </c>
    </row>
    <row r="203" spans="1:17" ht="18.600000000000001" customHeight="1">
      <c r="A203" s="58">
        <v>44403</v>
      </c>
      <c r="B203" s="39" t="s">
        <v>48</v>
      </c>
      <c r="C203" s="39" t="s">
        <v>108</v>
      </c>
      <c r="D203" s="64"/>
      <c r="E203" s="39" t="s">
        <v>109</v>
      </c>
      <c r="F203" s="39">
        <v>33</v>
      </c>
      <c r="G203" s="39" t="s">
        <v>172</v>
      </c>
      <c r="H203" s="39" t="s">
        <v>176</v>
      </c>
      <c r="I203" s="39" t="s">
        <v>176</v>
      </c>
      <c r="J203" s="39" t="s">
        <v>176</v>
      </c>
      <c r="K203" s="39" t="s">
        <v>176</v>
      </c>
      <c r="L203" s="39">
        <v>1</v>
      </c>
      <c r="M203" s="57" t="str">
        <f t="shared" si="10"/>
        <v>3 - Medium-Level Power Loss</v>
      </c>
      <c r="N203" s="59"/>
      <c r="O203" s="60"/>
      <c r="P203" s="61">
        <f t="shared" si="9"/>
        <v>1800</v>
      </c>
      <c r="Q203" s="61">
        <f t="shared" si="11"/>
        <v>0</v>
      </c>
    </row>
    <row r="204" spans="1:17" ht="18.600000000000001" customHeight="1">
      <c r="A204" s="58">
        <v>44403</v>
      </c>
      <c r="B204" s="39" t="s">
        <v>48</v>
      </c>
      <c r="C204" s="39" t="s">
        <v>108</v>
      </c>
      <c r="D204" s="64"/>
      <c r="E204" s="39" t="s">
        <v>109</v>
      </c>
      <c r="F204" s="39">
        <v>34</v>
      </c>
      <c r="G204" s="39" t="s">
        <v>172</v>
      </c>
      <c r="H204" s="39" t="s">
        <v>176</v>
      </c>
      <c r="I204" s="39" t="s">
        <v>176</v>
      </c>
      <c r="J204" s="39" t="s">
        <v>176</v>
      </c>
      <c r="K204" s="39" t="s">
        <v>176</v>
      </c>
      <c r="L204" s="39">
        <v>1</v>
      </c>
      <c r="M204" s="57" t="str">
        <f t="shared" si="10"/>
        <v>3 - Medium-Level Power Loss</v>
      </c>
      <c r="N204" s="59"/>
      <c r="O204" s="60"/>
      <c r="P204" s="61">
        <f t="shared" si="9"/>
        <v>1800</v>
      </c>
      <c r="Q204" s="61">
        <f t="shared" si="11"/>
        <v>0</v>
      </c>
    </row>
    <row r="205" spans="1:17" ht="18.600000000000001" customHeight="1">
      <c r="A205" s="58">
        <v>44403</v>
      </c>
      <c r="B205" s="39" t="s">
        <v>48</v>
      </c>
      <c r="C205" s="39" t="s">
        <v>108</v>
      </c>
      <c r="D205" s="64"/>
      <c r="E205" s="39" t="s">
        <v>109</v>
      </c>
      <c r="F205" s="39">
        <v>35</v>
      </c>
      <c r="G205" s="39" t="s">
        <v>172</v>
      </c>
      <c r="H205" s="39" t="s">
        <v>176</v>
      </c>
      <c r="I205" s="39" t="s">
        <v>176</v>
      </c>
      <c r="J205" s="39" t="s">
        <v>176</v>
      </c>
      <c r="K205" s="39" t="s">
        <v>176</v>
      </c>
      <c r="L205" s="39">
        <v>1</v>
      </c>
      <c r="M205" s="57" t="str">
        <f t="shared" si="10"/>
        <v>3 - Medium-Level Power Loss</v>
      </c>
      <c r="N205" s="59"/>
      <c r="O205" s="60"/>
      <c r="P205" s="61">
        <f t="shared" si="9"/>
        <v>1800</v>
      </c>
      <c r="Q205" s="61">
        <f t="shared" si="11"/>
        <v>0</v>
      </c>
    </row>
    <row r="206" spans="1:17" ht="18.600000000000001" customHeight="1">
      <c r="A206" s="58">
        <v>44403</v>
      </c>
      <c r="B206" s="39" t="s">
        <v>48</v>
      </c>
      <c r="C206" s="39" t="s">
        <v>108</v>
      </c>
      <c r="D206" s="64"/>
      <c r="E206" s="39" t="s">
        <v>109</v>
      </c>
      <c r="F206" s="39">
        <v>36</v>
      </c>
      <c r="G206" s="39" t="s">
        <v>172</v>
      </c>
      <c r="H206" s="39" t="s">
        <v>176</v>
      </c>
      <c r="I206" s="39" t="s">
        <v>176</v>
      </c>
      <c r="J206" s="39" t="s">
        <v>176</v>
      </c>
      <c r="K206" s="39" t="s">
        <v>176</v>
      </c>
      <c r="L206" s="39">
        <v>1</v>
      </c>
      <c r="M206" s="57" t="str">
        <f t="shared" si="10"/>
        <v>3 - Medium-Level Power Loss</v>
      </c>
      <c r="N206" s="59"/>
      <c r="O206" s="60"/>
      <c r="P206" s="61">
        <f t="shared" si="9"/>
        <v>1800</v>
      </c>
      <c r="Q206" s="61">
        <f t="shared" si="11"/>
        <v>0</v>
      </c>
    </row>
    <row r="207" spans="1:17" ht="18.600000000000001" customHeight="1">
      <c r="A207" s="58">
        <v>44403</v>
      </c>
      <c r="B207" s="39" t="s">
        <v>48</v>
      </c>
      <c r="C207" s="39" t="s">
        <v>108</v>
      </c>
      <c r="D207" s="64"/>
      <c r="E207" s="39" t="s">
        <v>109</v>
      </c>
      <c r="F207" s="39">
        <v>37</v>
      </c>
      <c r="G207" s="39" t="s">
        <v>172</v>
      </c>
      <c r="H207" s="39" t="s">
        <v>176</v>
      </c>
      <c r="I207" s="39" t="s">
        <v>176</v>
      </c>
      <c r="J207" s="39" t="s">
        <v>176</v>
      </c>
      <c r="K207" s="39" t="s">
        <v>176</v>
      </c>
      <c r="L207" s="39">
        <v>1</v>
      </c>
      <c r="M207" s="57" t="str">
        <f t="shared" si="10"/>
        <v>3 - Medium-Level Power Loss</v>
      </c>
      <c r="N207" s="59"/>
      <c r="O207" s="60"/>
      <c r="P207" s="61">
        <f t="shared" si="9"/>
        <v>1800</v>
      </c>
      <c r="Q207" s="61">
        <f t="shared" si="11"/>
        <v>0</v>
      </c>
    </row>
    <row r="208" spans="1:17" ht="18.600000000000001" customHeight="1">
      <c r="A208" s="58">
        <v>44403</v>
      </c>
      <c r="B208" s="39" t="s">
        <v>48</v>
      </c>
      <c r="C208" s="39" t="s">
        <v>108</v>
      </c>
      <c r="D208" s="64"/>
      <c r="E208" s="39" t="s">
        <v>109</v>
      </c>
      <c r="F208" s="39">
        <v>38</v>
      </c>
      <c r="G208" s="39" t="s">
        <v>172</v>
      </c>
      <c r="H208" s="39" t="s">
        <v>176</v>
      </c>
      <c r="I208" s="39" t="s">
        <v>176</v>
      </c>
      <c r="J208" s="39" t="s">
        <v>176</v>
      </c>
      <c r="K208" s="39" t="s">
        <v>176</v>
      </c>
      <c r="L208" s="39">
        <v>1</v>
      </c>
      <c r="M208" s="57" t="str">
        <f t="shared" si="10"/>
        <v>3 - Medium-Level Power Loss</v>
      </c>
      <c r="N208" s="59"/>
      <c r="O208" s="60"/>
      <c r="P208" s="61">
        <f t="shared" si="9"/>
        <v>1800</v>
      </c>
      <c r="Q208" s="61">
        <f t="shared" si="11"/>
        <v>0</v>
      </c>
    </row>
    <row r="209" spans="1:17" ht="18.600000000000001" customHeight="1">
      <c r="A209" s="58">
        <v>44403</v>
      </c>
      <c r="B209" s="39" t="s">
        <v>48</v>
      </c>
      <c r="C209" s="39" t="s">
        <v>108</v>
      </c>
      <c r="D209" s="64"/>
      <c r="E209" s="39" t="s">
        <v>109</v>
      </c>
      <c r="F209" s="39">
        <v>39</v>
      </c>
      <c r="G209" s="39" t="s">
        <v>172</v>
      </c>
      <c r="H209" s="39" t="s">
        <v>176</v>
      </c>
      <c r="I209" s="39" t="s">
        <v>176</v>
      </c>
      <c r="J209" s="39" t="s">
        <v>176</v>
      </c>
      <c r="K209" s="39" t="s">
        <v>176</v>
      </c>
      <c r="L209" s="39">
        <v>1</v>
      </c>
      <c r="M209" s="57" t="str">
        <f t="shared" si="10"/>
        <v>3 - Medium-Level Power Loss</v>
      </c>
      <c r="N209" s="59"/>
      <c r="O209" s="60"/>
      <c r="P209" s="61">
        <f t="shared" ref="P209:P272" si="12">IF(G209="hot spot",0,IF(G209="string",$Q$5*L209,IF(G209="multiple strings",$Q$5*L209,IF(G209="Combiner",($Q$5)*L209,IF(G209="inverter",$Q$5*L209,IF(G209="tracker",$Q$5*L209,IF(G209="module",$Q$5*L209,IF(G209="module substring",($Q$5/3)*L209,0))))))))</f>
        <v>1800</v>
      </c>
      <c r="Q209" s="61">
        <f t="shared" si="11"/>
        <v>0</v>
      </c>
    </row>
    <row r="210" spans="1:17" ht="18.600000000000001" customHeight="1">
      <c r="A210" s="58">
        <v>44403</v>
      </c>
      <c r="B210" s="39" t="s">
        <v>48</v>
      </c>
      <c r="C210" s="39" t="s">
        <v>108</v>
      </c>
      <c r="D210" s="64"/>
      <c r="E210" s="39" t="s">
        <v>109</v>
      </c>
      <c r="F210" s="39">
        <v>40</v>
      </c>
      <c r="G210" s="39" t="s">
        <v>172</v>
      </c>
      <c r="H210" s="39" t="s">
        <v>176</v>
      </c>
      <c r="I210" s="39" t="s">
        <v>176</v>
      </c>
      <c r="J210" s="39" t="s">
        <v>176</v>
      </c>
      <c r="K210" s="39" t="s">
        <v>176</v>
      </c>
      <c r="L210" s="39">
        <v>1</v>
      </c>
      <c r="M210" s="57" t="str">
        <f t="shared" ref="M210:M273" si="13">IF(G210="hot spot","1 - Safety",IF((P210)/(1000000*$Q$4)&gt;0.01,"2 - High-Level Power Loss",IF(P210&gt;($Q$5-1),"3 - Medium-Level Power Loss",IF(P210&gt;0,"4 - Low-Level Power Loss",""))))</f>
        <v>3 - Medium-Level Power Loss</v>
      </c>
      <c r="N210" s="59"/>
      <c r="O210" s="60"/>
      <c r="P210" s="61">
        <f t="shared" si="12"/>
        <v>1800</v>
      </c>
      <c r="Q210" s="61">
        <f t="shared" si="11"/>
        <v>0</v>
      </c>
    </row>
    <row r="211" spans="1:17" ht="18.600000000000001" customHeight="1">
      <c r="A211" s="58">
        <v>44403</v>
      </c>
      <c r="B211" s="39" t="s">
        <v>48</v>
      </c>
      <c r="C211" s="39" t="s">
        <v>108</v>
      </c>
      <c r="D211" s="64"/>
      <c r="E211" s="39" t="s">
        <v>109</v>
      </c>
      <c r="F211" s="39">
        <v>81</v>
      </c>
      <c r="G211" s="39" t="s">
        <v>172</v>
      </c>
      <c r="H211" s="39" t="s">
        <v>176</v>
      </c>
      <c r="I211" s="39" t="s">
        <v>176</v>
      </c>
      <c r="J211" s="39" t="s">
        <v>176</v>
      </c>
      <c r="K211" s="39" t="s">
        <v>176</v>
      </c>
      <c r="L211" s="39">
        <v>1</v>
      </c>
      <c r="M211" s="57" t="str">
        <f t="shared" si="13"/>
        <v>3 - Medium-Level Power Loss</v>
      </c>
      <c r="N211" s="59"/>
      <c r="O211" s="60"/>
      <c r="P211" s="61">
        <f t="shared" si="12"/>
        <v>1800</v>
      </c>
      <c r="Q211" s="61">
        <f t="shared" si="11"/>
        <v>0</v>
      </c>
    </row>
    <row r="212" spans="1:17" ht="18.600000000000001" customHeight="1">
      <c r="A212" s="58">
        <v>44403</v>
      </c>
      <c r="B212" s="39" t="s">
        <v>48</v>
      </c>
      <c r="C212" s="39" t="s">
        <v>108</v>
      </c>
      <c r="D212" s="64"/>
      <c r="E212" s="39" t="s">
        <v>109</v>
      </c>
      <c r="F212" s="39">
        <v>82</v>
      </c>
      <c r="G212" s="39" t="s">
        <v>172</v>
      </c>
      <c r="H212" s="39" t="s">
        <v>176</v>
      </c>
      <c r="I212" s="39" t="s">
        <v>176</v>
      </c>
      <c r="J212" s="39" t="s">
        <v>176</v>
      </c>
      <c r="K212" s="39" t="s">
        <v>176</v>
      </c>
      <c r="L212" s="39">
        <v>1</v>
      </c>
      <c r="M212" s="57" t="str">
        <f t="shared" si="13"/>
        <v>3 - Medium-Level Power Loss</v>
      </c>
      <c r="N212" s="59"/>
      <c r="O212" s="60"/>
      <c r="P212" s="61">
        <f t="shared" si="12"/>
        <v>1800</v>
      </c>
      <c r="Q212" s="61">
        <f t="shared" si="11"/>
        <v>0</v>
      </c>
    </row>
    <row r="213" spans="1:17" ht="18.600000000000001" customHeight="1">
      <c r="A213" s="58">
        <v>44403</v>
      </c>
      <c r="B213" s="39" t="s">
        <v>48</v>
      </c>
      <c r="C213" s="39" t="s">
        <v>108</v>
      </c>
      <c r="D213" s="64"/>
      <c r="E213" s="39" t="s">
        <v>109</v>
      </c>
      <c r="F213" s="39">
        <v>83</v>
      </c>
      <c r="G213" s="39" t="s">
        <v>172</v>
      </c>
      <c r="H213" s="39" t="s">
        <v>176</v>
      </c>
      <c r="I213" s="39" t="s">
        <v>176</v>
      </c>
      <c r="J213" s="39" t="s">
        <v>176</v>
      </c>
      <c r="K213" s="39" t="s">
        <v>176</v>
      </c>
      <c r="L213" s="39">
        <v>1</v>
      </c>
      <c r="M213" s="57" t="str">
        <f t="shared" si="13"/>
        <v>3 - Medium-Level Power Loss</v>
      </c>
      <c r="N213" s="59"/>
      <c r="O213" s="60"/>
      <c r="P213" s="61">
        <f t="shared" si="12"/>
        <v>1800</v>
      </c>
      <c r="Q213" s="61">
        <f t="shared" si="11"/>
        <v>0</v>
      </c>
    </row>
    <row r="214" spans="1:17" ht="18.600000000000001" customHeight="1">
      <c r="A214" s="58">
        <v>44403</v>
      </c>
      <c r="B214" s="39" t="s">
        <v>48</v>
      </c>
      <c r="C214" s="39" t="s">
        <v>108</v>
      </c>
      <c r="D214" s="64"/>
      <c r="E214" s="39" t="s">
        <v>109</v>
      </c>
      <c r="F214" s="39">
        <v>84</v>
      </c>
      <c r="G214" s="39" t="s">
        <v>172</v>
      </c>
      <c r="H214" s="39" t="s">
        <v>176</v>
      </c>
      <c r="I214" s="39" t="s">
        <v>176</v>
      </c>
      <c r="J214" s="39" t="s">
        <v>176</v>
      </c>
      <c r="K214" s="39" t="s">
        <v>176</v>
      </c>
      <c r="L214" s="39">
        <v>1</v>
      </c>
      <c r="M214" s="57" t="str">
        <f t="shared" si="13"/>
        <v>3 - Medium-Level Power Loss</v>
      </c>
      <c r="N214" s="59"/>
      <c r="O214" s="60"/>
      <c r="P214" s="61">
        <f t="shared" si="12"/>
        <v>1800</v>
      </c>
      <c r="Q214" s="61">
        <f t="shared" si="11"/>
        <v>0</v>
      </c>
    </row>
    <row r="215" spans="1:17" ht="18.600000000000001" customHeight="1">
      <c r="A215" s="58">
        <v>44403</v>
      </c>
      <c r="B215" s="39" t="s">
        <v>48</v>
      </c>
      <c r="C215" s="39" t="s">
        <v>108</v>
      </c>
      <c r="D215" s="64"/>
      <c r="E215" s="39" t="s">
        <v>109</v>
      </c>
      <c r="F215" s="39">
        <v>85</v>
      </c>
      <c r="G215" s="39" t="s">
        <v>172</v>
      </c>
      <c r="H215" s="39" t="s">
        <v>176</v>
      </c>
      <c r="I215" s="39" t="s">
        <v>176</v>
      </c>
      <c r="J215" s="39" t="s">
        <v>176</v>
      </c>
      <c r="K215" s="39" t="s">
        <v>176</v>
      </c>
      <c r="L215" s="39">
        <v>1</v>
      </c>
      <c r="M215" s="57" t="str">
        <f t="shared" si="13"/>
        <v>3 - Medium-Level Power Loss</v>
      </c>
      <c r="N215" s="59"/>
      <c r="O215" s="60"/>
      <c r="P215" s="61">
        <f t="shared" si="12"/>
        <v>1800</v>
      </c>
      <c r="Q215" s="61">
        <f t="shared" si="11"/>
        <v>0</v>
      </c>
    </row>
    <row r="216" spans="1:17" ht="18.600000000000001" customHeight="1">
      <c r="A216" s="58">
        <v>44403</v>
      </c>
      <c r="B216" s="39" t="s">
        <v>48</v>
      </c>
      <c r="C216" s="39" t="s">
        <v>108</v>
      </c>
      <c r="D216" s="64"/>
      <c r="E216" s="39" t="s">
        <v>109</v>
      </c>
      <c r="F216" s="39">
        <v>86</v>
      </c>
      <c r="G216" s="39" t="s">
        <v>172</v>
      </c>
      <c r="H216" s="39" t="s">
        <v>176</v>
      </c>
      <c r="I216" s="39" t="s">
        <v>176</v>
      </c>
      <c r="J216" s="39" t="s">
        <v>176</v>
      </c>
      <c r="K216" s="39" t="s">
        <v>176</v>
      </c>
      <c r="L216" s="39">
        <v>1</v>
      </c>
      <c r="M216" s="57" t="str">
        <f t="shared" si="13"/>
        <v>3 - Medium-Level Power Loss</v>
      </c>
      <c r="N216" s="59"/>
      <c r="O216" s="60"/>
      <c r="P216" s="61">
        <f t="shared" si="12"/>
        <v>1800</v>
      </c>
      <c r="Q216" s="61">
        <f t="shared" si="11"/>
        <v>0</v>
      </c>
    </row>
    <row r="217" spans="1:17" ht="18.600000000000001" customHeight="1">
      <c r="A217" s="58">
        <v>44403</v>
      </c>
      <c r="B217" s="39" t="s">
        <v>48</v>
      </c>
      <c r="C217" s="39" t="s">
        <v>108</v>
      </c>
      <c r="D217" s="64"/>
      <c r="E217" s="39" t="s">
        <v>109</v>
      </c>
      <c r="F217" s="39">
        <v>87</v>
      </c>
      <c r="G217" s="39" t="s">
        <v>172</v>
      </c>
      <c r="H217" s="39" t="s">
        <v>176</v>
      </c>
      <c r="I217" s="39" t="s">
        <v>176</v>
      </c>
      <c r="J217" s="39" t="s">
        <v>176</v>
      </c>
      <c r="K217" s="39" t="s">
        <v>176</v>
      </c>
      <c r="L217" s="39">
        <v>1</v>
      </c>
      <c r="M217" s="57" t="str">
        <f t="shared" si="13"/>
        <v>3 - Medium-Level Power Loss</v>
      </c>
      <c r="N217" s="59"/>
      <c r="O217" s="60"/>
      <c r="P217" s="61">
        <f t="shared" si="12"/>
        <v>1800</v>
      </c>
      <c r="Q217" s="61">
        <f t="shared" ref="Q217:Q280" si="14">IF(O217&gt;0,P217,0)</f>
        <v>0</v>
      </c>
    </row>
    <row r="218" spans="1:17" ht="18.600000000000001" customHeight="1">
      <c r="A218" s="58">
        <v>44403</v>
      </c>
      <c r="B218" s="39" t="s">
        <v>48</v>
      </c>
      <c r="C218" s="39" t="s">
        <v>108</v>
      </c>
      <c r="D218" s="64"/>
      <c r="E218" s="39" t="s">
        <v>109</v>
      </c>
      <c r="F218" s="39">
        <v>88</v>
      </c>
      <c r="G218" s="39" t="s">
        <v>172</v>
      </c>
      <c r="H218" s="39" t="s">
        <v>176</v>
      </c>
      <c r="I218" s="39" t="s">
        <v>176</v>
      </c>
      <c r="J218" s="39" t="s">
        <v>176</v>
      </c>
      <c r="K218" s="39" t="s">
        <v>176</v>
      </c>
      <c r="L218" s="39">
        <v>1</v>
      </c>
      <c r="M218" s="57" t="str">
        <f t="shared" si="13"/>
        <v>3 - Medium-Level Power Loss</v>
      </c>
      <c r="N218" s="59"/>
      <c r="O218" s="60"/>
      <c r="P218" s="61">
        <f t="shared" si="12"/>
        <v>1800</v>
      </c>
      <c r="Q218" s="61">
        <f t="shared" si="14"/>
        <v>0</v>
      </c>
    </row>
    <row r="219" spans="1:17" ht="18.600000000000001" customHeight="1">
      <c r="A219" s="58">
        <v>44403</v>
      </c>
      <c r="B219" s="39" t="s">
        <v>48</v>
      </c>
      <c r="C219" s="39" t="s">
        <v>108</v>
      </c>
      <c r="D219" s="64"/>
      <c r="E219" s="39" t="s">
        <v>107</v>
      </c>
      <c r="F219" s="39">
        <v>113</v>
      </c>
      <c r="G219" s="39" t="s">
        <v>172</v>
      </c>
      <c r="H219" s="39" t="s">
        <v>176</v>
      </c>
      <c r="I219" s="39" t="s">
        <v>176</v>
      </c>
      <c r="J219" s="39" t="s">
        <v>176</v>
      </c>
      <c r="K219" s="39" t="s">
        <v>176</v>
      </c>
      <c r="L219" s="39">
        <v>1</v>
      </c>
      <c r="M219" s="57" t="str">
        <f t="shared" si="13"/>
        <v>3 - Medium-Level Power Loss</v>
      </c>
      <c r="N219" s="59"/>
      <c r="O219" s="60"/>
      <c r="P219" s="61">
        <f t="shared" si="12"/>
        <v>1800</v>
      </c>
      <c r="Q219" s="61">
        <f t="shared" si="14"/>
        <v>0</v>
      </c>
    </row>
    <row r="220" spans="1:17" ht="18.600000000000001" customHeight="1">
      <c r="A220" s="58">
        <v>44403</v>
      </c>
      <c r="B220" s="39" t="s">
        <v>48</v>
      </c>
      <c r="C220" s="39" t="s">
        <v>108</v>
      </c>
      <c r="D220" s="64"/>
      <c r="E220" s="39" t="s">
        <v>107</v>
      </c>
      <c r="F220" s="39">
        <v>114</v>
      </c>
      <c r="G220" s="39" t="s">
        <v>172</v>
      </c>
      <c r="H220" s="39" t="s">
        <v>176</v>
      </c>
      <c r="I220" s="39" t="s">
        <v>176</v>
      </c>
      <c r="J220" s="39" t="s">
        <v>176</v>
      </c>
      <c r="K220" s="39" t="s">
        <v>176</v>
      </c>
      <c r="L220" s="39">
        <v>1</v>
      </c>
      <c r="M220" s="57" t="str">
        <f t="shared" si="13"/>
        <v>3 - Medium-Level Power Loss</v>
      </c>
      <c r="N220" s="59"/>
      <c r="O220" s="60"/>
      <c r="P220" s="61">
        <f t="shared" si="12"/>
        <v>1800</v>
      </c>
      <c r="Q220" s="61">
        <f t="shared" si="14"/>
        <v>0</v>
      </c>
    </row>
    <row r="221" spans="1:17" ht="18.600000000000001" customHeight="1">
      <c r="A221" s="58">
        <v>44403</v>
      </c>
      <c r="B221" s="39" t="s">
        <v>48</v>
      </c>
      <c r="C221" s="39" t="s">
        <v>108</v>
      </c>
      <c r="D221" s="64"/>
      <c r="E221" s="39" t="s">
        <v>107</v>
      </c>
      <c r="F221" s="39">
        <v>115</v>
      </c>
      <c r="G221" s="39" t="s">
        <v>172</v>
      </c>
      <c r="H221" s="39" t="s">
        <v>176</v>
      </c>
      <c r="I221" s="39" t="s">
        <v>176</v>
      </c>
      <c r="J221" s="39" t="s">
        <v>176</v>
      </c>
      <c r="K221" s="39" t="s">
        <v>176</v>
      </c>
      <c r="L221" s="39">
        <v>1</v>
      </c>
      <c r="M221" s="57" t="str">
        <f t="shared" si="13"/>
        <v>3 - Medium-Level Power Loss</v>
      </c>
      <c r="N221" s="59"/>
      <c r="O221" s="60"/>
      <c r="P221" s="61">
        <f t="shared" si="12"/>
        <v>1800</v>
      </c>
      <c r="Q221" s="61">
        <f t="shared" si="14"/>
        <v>0</v>
      </c>
    </row>
    <row r="222" spans="1:17" ht="18.600000000000001" customHeight="1">
      <c r="A222" s="58">
        <v>44403</v>
      </c>
      <c r="B222" s="39" t="s">
        <v>48</v>
      </c>
      <c r="C222" s="39" t="s">
        <v>108</v>
      </c>
      <c r="D222" s="64"/>
      <c r="E222" s="39" t="s">
        <v>107</v>
      </c>
      <c r="F222" s="39">
        <v>116</v>
      </c>
      <c r="G222" s="39" t="s">
        <v>172</v>
      </c>
      <c r="H222" s="39" t="s">
        <v>176</v>
      </c>
      <c r="I222" s="39" t="s">
        <v>176</v>
      </c>
      <c r="J222" s="39" t="s">
        <v>176</v>
      </c>
      <c r="K222" s="39" t="s">
        <v>176</v>
      </c>
      <c r="L222" s="39">
        <v>1</v>
      </c>
      <c r="M222" s="57" t="str">
        <f t="shared" si="13"/>
        <v>3 - Medium-Level Power Loss</v>
      </c>
      <c r="N222" s="59"/>
      <c r="O222" s="60"/>
      <c r="P222" s="61">
        <f t="shared" si="12"/>
        <v>1800</v>
      </c>
      <c r="Q222" s="61">
        <f t="shared" si="14"/>
        <v>0</v>
      </c>
    </row>
    <row r="223" spans="1:17" ht="18.600000000000001" customHeight="1">
      <c r="A223" s="58">
        <v>44403</v>
      </c>
      <c r="B223" s="39" t="s">
        <v>48</v>
      </c>
      <c r="C223" s="39" t="s">
        <v>108</v>
      </c>
      <c r="D223" s="64"/>
      <c r="E223" s="39" t="s">
        <v>107</v>
      </c>
      <c r="F223" s="39">
        <v>117</v>
      </c>
      <c r="G223" s="39" t="s">
        <v>172</v>
      </c>
      <c r="H223" s="39" t="s">
        <v>176</v>
      </c>
      <c r="I223" s="39" t="s">
        <v>176</v>
      </c>
      <c r="J223" s="39" t="s">
        <v>176</v>
      </c>
      <c r="K223" s="39" t="s">
        <v>176</v>
      </c>
      <c r="L223" s="39">
        <v>1</v>
      </c>
      <c r="M223" s="57" t="str">
        <f t="shared" si="13"/>
        <v>3 - Medium-Level Power Loss</v>
      </c>
      <c r="N223" s="59"/>
      <c r="O223" s="60"/>
      <c r="P223" s="61">
        <f t="shared" si="12"/>
        <v>1800</v>
      </c>
      <c r="Q223" s="61">
        <f t="shared" si="14"/>
        <v>0</v>
      </c>
    </row>
    <row r="224" spans="1:17" ht="18.600000000000001" customHeight="1">
      <c r="A224" s="58">
        <v>44403</v>
      </c>
      <c r="B224" s="39" t="s">
        <v>48</v>
      </c>
      <c r="C224" s="39" t="s">
        <v>108</v>
      </c>
      <c r="D224" s="64"/>
      <c r="E224" s="39" t="s">
        <v>107</v>
      </c>
      <c r="F224" s="39">
        <v>118</v>
      </c>
      <c r="G224" s="39" t="s">
        <v>172</v>
      </c>
      <c r="H224" s="39" t="s">
        <v>176</v>
      </c>
      <c r="I224" s="39" t="s">
        <v>176</v>
      </c>
      <c r="J224" s="39" t="s">
        <v>176</v>
      </c>
      <c r="K224" s="39" t="s">
        <v>176</v>
      </c>
      <c r="L224" s="39">
        <v>1</v>
      </c>
      <c r="M224" s="57" t="str">
        <f t="shared" si="13"/>
        <v>3 - Medium-Level Power Loss</v>
      </c>
      <c r="N224" s="59"/>
      <c r="O224" s="60"/>
      <c r="P224" s="61">
        <f t="shared" si="12"/>
        <v>1800</v>
      </c>
      <c r="Q224" s="61">
        <f t="shared" si="14"/>
        <v>0</v>
      </c>
    </row>
    <row r="225" spans="1:17" ht="18.600000000000001" customHeight="1">
      <c r="A225" s="58">
        <v>44403</v>
      </c>
      <c r="B225" s="39" t="s">
        <v>48</v>
      </c>
      <c r="C225" s="39" t="s">
        <v>108</v>
      </c>
      <c r="D225" s="64"/>
      <c r="E225" s="39" t="s">
        <v>107</v>
      </c>
      <c r="F225" s="39">
        <v>119</v>
      </c>
      <c r="G225" s="39" t="s">
        <v>172</v>
      </c>
      <c r="H225" s="39" t="s">
        <v>176</v>
      </c>
      <c r="I225" s="39" t="s">
        <v>176</v>
      </c>
      <c r="J225" s="39" t="s">
        <v>176</v>
      </c>
      <c r="K225" s="39" t="s">
        <v>176</v>
      </c>
      <c r="L225" s="39">
        <v>1</v>
      </c>
      <c r="M225" s="57" t="str">
        <f t="shared" si="13"/>
        <v>3 - Medium-Level Power Loss</v>
      </c>
      <c r="N225" s="59"/>
      <c r="O225" s="60"/>
      <c r="P225" s="61">
        <f t="shared" si="12"/>
        <v>1800</v>
      </c>
      <c r="Q225" s="61">
        <f t="shared" si="14"/>
        <v>0</v>
      </c>
    </row>
    <row r="226" spans="1:17" ht="18.600000000000001" customHeight="1">
      <c r="A226" s="58">
        <v>44403</v>
      </c>
      <c r="B226" s="39" t="s">
        <v>48</v>
      </c>
      <c r="C226" s="39" t="s">
        <v>108</v>
      </c>
      <c r="D226" s="64"/>
      <c r="E226" s="39" t="s">
        <v>107</v>
      </c>
      <c r="F226" s="39">
        <v>120</v>
      </c>
      <c r="G226" s="39" t="s">
        <v>172</v>
      </c>
      <c r="H226" s="39" t="s">
        <v>176</v>
      </c>
      <c r="I226" s="39" t="s">
        <v>176</v>
      </c>
      <c r="J226" s="39" t="s">
        <v>176</v>
      </c>
      <c r="K226" s="39" t="s">
        <v>176</v>
      </c>
      <c r="L226" s="39">
        <v>1</v>
      </c>
      <c r="M226" s="57" t="str">
        <f t="shared" si="13"/>
        <v>3 - Medium-Level Power Loss</v>
      </c>
      <c r="N226" s="59"/>
      <c r="O226" s="60"/>
      <c r="P226" s="61">
        <f t="shared" si="12"/>
        <v>1800</v>
      </c>
      <c r="Q226" s="61">
        <f t="shared" si="14"/>
        <v>0</v>
      </c>
    </row>
    <row r="227" spans="1:17" ht="18.600000000000001" customHeight="1">
      <c r="A227" s="58">
        <v>44403</v>
      </c>
      <c r="B227" s="39" t="s">
        <v>48</v>
      </c>
      <c r="C227" s="39" t="s">
        <v>108</v>
      </c>
      <c r="D227" s="64"/>
      <c r="E227" s="39" t="s">
        <v>107</v>
      </c>
      <c r="F227" s="39">
        <v>17</v>
      </c>
      <c r="G227" s="39" t="s">
        <v>172</v>
      </c>
      <c r="H227" s="39" t="s">
        <v>176</v>
      </c>
      <c r="I227" s="39" t="s">
        <v>176</v>
      </c>
      <c r="J227" s="39" t="s">
        <v>176</v>
      </c>
      <c r="K227" s="39" t="s">
        <v>176</v>
      </c>
      <c r="L227" s="39">
        <v>1</v>
      </c>
      <c r="M227" s="57" t="str">
        <f t="shared" si="13"/>
        <v>3 - Medium-Level Power Loss</v>
      </c>
      <c r="N227" s="59"/>
      <c r="O227" s="60"/>
      <c r="P227" s="61">
        <f t="shared" si="12"/>
        <v>1800</v>
      </c>
      <c r="Q227" s="61">
        <f t="shared" si="14"/>
        <v>0</v>
      </c>
    </row>
    <row r="228" spans="1:17" ht="18.600000000000001" customHeight="1">
      <c r="A228" s="58">
        <v>44403</v>
      </c>
      <c r="B228" s="39" t="s">
        <v>48</v>
      </c>
      <c r="C228" s="39" t="s">
        <v>108</v>
      </c>
      <c r="D228" s="64"/>
      <c r="E228" s="39" t="s">
        <v>107</v>
      </c>
      <c r="F228" s="39">
        <v>18</v>
      </c>
      <c r="G228" s="39" t="s">
        <v>172</v>
      </c>
      <c r="H228" s="39" t="s">
        <v>176</v>
      </c>
      <c r="I228" s="39" t="s">
        <v>176</v>
      </c>
      <c r="J228" s="39" t="s">
        <v>176</v>
      </c>
      <c r="K228" s="39" t="s">
        <v>176</v>
      </c>
      <c r="L228" s="39">
        <v>1</v>
      </c>
      <c r="M228" s="57" t="str">
        <f t="shared" si="13"/>
        <v>3 - Medium-Level Power Loss</v>
      </c>
      <c r="N228" s="59"/>
      <c r="O228" s="60"/>
      <c r="P228" s="61">
        <f t="shared" si="12"/>
        <v>1800</v>
      </c>
      <c r="Q228" s="61">
        <f t="shared" si="14"/>
        <v>0</v>
      </c>
    </row>
    <row r="229" spans="1:17" ht="18.600000000000001" customHeight="1">
      <c r="A229" s="58">
        <v>44403</v>
      </c>
      <c r="B229" s="39" t="s">
        <v>48</v>
      </c>
      <c r="C229" s="39" t="s">
        <v>108</v>
      </c>
      <c r="D229" s="64"/>
      <c r="E229" s="39" t="s">
        <v>107</v>
      </c>
      <c r="F229" s="39">
        <v>19</v>
      </c>
      <c r="G229" s="39" t="s">
        <v>172</v>
      </c>
      <c r="H229" s="39" t="s">
        <v>176</v>
      </c>
      <c r="I229" s="39" t="s">
        <v>176</v>
      </c>
      <c r="J229" s="39" t="s">
        <v>176</v>
      </c>
      <c r="K229" s="39" t="s">
        <v>176</v>
      </c>
      <c r="L229" s="39">
        <v>1</v>
      </c>
      <c r="M229" s="57" t="str">
        <f t="shared" si="13"/>
        <v>3 - Medium-Level Power Loss</v>
      </c>
      <c r="N229" s="59"/>
      <c r="O229" s="60"/>
      <c r="P229" s="61">
        <f t="shared" si="12"/>
        <v>1800</v>
      </c>
      <c r="Q229" s="61">
        <f t="shared" si="14"/>
        <v>0</v>
      </c>
    </row>
    <row r="230" spans="1:17" ht="18.600000000000001" customHeight="1">
      <c r="A230" s="58">
        <v>44403</v>
      </c>
      <c r="B230" s="39" t="s">
        <v>48</v>
      </c>
      <c r="C230" s="39" t="s">
        <v>108</v>
      </c>
      <c r="D230" s="64"/>
      <c r="E230" s="39" t="s">
        <v>107</v>
      </c>
      <c r="F230" s="39">
        <v>20</v>
      </c>
      <c r="G230" s="39" t="s">
        <v>172</v>
      </c>
      <c r="H230" s="39" t="s">
        <v>176</v>
      </c>
      <c r="I230" s="39" t="s">
        <v>176</v>
      </c>
      <c r="J230" s="39" t="s">
        <v>176</v>
      </c>
      <c r="K230" s="39" t="s">
        <v>176</v>
      </c>
      <c r="L230" s="39">
        <v>1</v>
      </c>
      <c r="M230" s="57" t="str">
        <f t="shared" si="13"/>
        <v>3 - Medium-Level Power Loss</v>
      </c>
      <c r="N230" s="59"/>
      <c r="O230" s="60"/>
      <c r="P230" s="61">
        <f t="shared" si="12"/>
        <v>1800</v>
      </c>
      <c r="Q230" s="61">
        <f t="shared" si="14"/>
        <v>0</v>
      </c>
    </row>
    <row r="231" spans="1:17" ht="18.600000000000001" customHeight="1">
      <c r="A231" s="58">
        <v>44403</v>
      </c>
      <c r="B231" s="39" t="s">
        <v>48</v>
      </c>
      <c r="C231" s="39" t="s">
        <v>108</v>
      </c>
      <c r="D231" s="64"/>
      <c r="E231" s="39" t="s">
        <v>107</v>
      </c>
      <c r="F231" s="39">
        <v>21</v>
      </c>
      <c r="G231" s="39" t="s">
        <v>172</v>
      </c>
      <c r="H231" s="39" t="s">
        <v>176</v>
      </c>
      <c r="I231" s="39" t="s">
        <v>176</v>
      </c>
      <c r="J231" s="39" t="s">
        <v>176</v>
      </c>
      <c r="K231" s="39" t="s">
        <v>176</v>
      </c>
      <c r="L231" s="39">
        <v>1</v>
      </c>
      <c r="M231" s="57" t="str">
        <f t="shared" si="13"/>
        <v>3 - Medium-Level Power Loss</v>
      </c>
      <c r="N231" s="59"/>
      <c r="O231" s="60"/>
      <c r="P231" s="61">
        <f t="shared" si="12"/>
        <v>1800</v>
      </c>
      <c r="Q231" s="61">
        <f t="shared" si="14"/>
        <v>0</v>
      </c>
    </row>
    <row r="232" spans="1:17" ht="18.600000000000001" customHeight="1">
      <c r="A232" s="58">
        <v>44403</v>
      </c>
      <c r="B232" s="39" t="s">
        <v>48</v>
      </c>
      <c r="C232" s="39" t="s">
        <v>108</v>
      </c>
      <c r="D232" s="64"/>
      <c r="E232" s="39" t="s">
        <v>107</v>
      </c>
      <c r="F232" s="39">
        <v>22</v>
      </c>
      <c r="G232" s="39" t="s">
        <v>172</v>
      </c>
      <c r="H232" s="39" t="s">
        <v>176</v>
      </c>
      <c r="I232" s="39" t="s">
        <v>176</v>
      </c>
      <c r="J232" s="39" t="s">
        <v>176</v>
      </c>
      <c r="K232" s="39" t="s">
        <v>176</v>
      </c>
      <c r="L232" s="39">
        <v>1</v>
      </c>
      <c r="M232" s="57" t="str">
        <f t="shared" si="13"/>
        <v>3 - Medium-Level Power Loss</v>
      </c>
      <c r="N232" s="59"/>
      <c r="O232" s="60"/>
      <c r="P232" s="61">
        <f t="shared" si="12"/>
        <v>1800</v>
      </c>
      <c r="Q232" s="61">
        <f t="shared" si="14"/>
        <v>0</v>
      </c>
    </row>
    <row r="233" spans="1:17" ht="18.600000000000001" customHeight="1">
      <c r="A233" s="58">
        <v>44403</v>
      </c>
      <c r="B233" s="39" t="s">
        <v>48</v>
      </c>
      <c r="C233" s="39" t="s">
        <v>108</v>
      </c>
      <c r="D233" s="64"/>
      <c r="E233" s="39" t="s">
        <v>107</v>
      </c>
      <c r="F233" s="39">
        <v>23</v>
      </c>
      <c r="G233" s="39" t="s">
        <v>172</v>
      </c>
      <c r="H233" s="39" t="s">
        <v>176</v>
      </c>
      <c r="I233" s="39" t="s">
        <v>176</v>
      </c>
      <c r="J233" s="39" t="s">
        <v>176</v>
      </c>
      <c r="K233" s="39" t="s">
        <v>176</v>
      </c>
      <c r="L233" s="39">
        <v>1</v>
      </c>
      <c r="M233" s="57" t="str">
        <f t="shared" si="13"/>
        <v>3 - Medium-Level Power Loss</v>
      </c>
      <c r="N233" s="59"/>
      <c r="O233" s="60"/>
      <c r="P233" s="61">
        <f t="shared" si="12"/>
        <v>1800</v>
      </c>
      <c r="Q233" s="61">
        <f t="shared" si="14"/>
        <v>0</v>
      </c>
    </row>
    <row r="234" spans="1:17" ht="18.600000000000001" customHeight="1">
      <c r="A234" s="58">
        <v>44403</v>
      </c>
      <c r="B234" s="39" t="s">
        <v>48</v>
      </c>
      <c r="C234" s="39" t="s">
        <v>108</v>
      </c>
      <c r="D234" s="64"/>
      <c r="E234" s="39" t="s">
        <v>107</v>
      </c>
      <c r="F234" s="39">
        <v>24</v>
      </c>
      <c r="G234" s="39" t="s">
        <v>172</v>
      </c>
      <c r="H234" s="39" t="s">
        <v>176</v>
      </c>
      <c r="I234" s="39" t="s">
        <v>176</v>
      </c>
      <c r="J234" s="39" t="s">
        <v>176</v>
      </c>
      <c r="K234" s="39" t="s">
        <v>176</v>
      </c>
      <c r="L234" s="39">
        <v>1</v>
      </c>
      <c r="M234" s="57" t="str">
        <f t="shared" si="13"/>
        <v>3 - Medium-Level Power Loss</v>
      </c>
      <c r="N234" s="59"/>
      <c r="O234" s="60"/>
      <c r="P234" s="61">
        <f t="shared" si="12"/>
        <v>1800</v>
      </c>
      <c r="Q234" s="61">
        <f t="shared" si="14"/>
        <v>0</v>
      </c>
    </row>
    <row r="235" spans="1:17" ht="18.600000000000001" customHeight="1">
      <c r="A235" s="58">
        <v>44403</v>
      </c>
      <c r="B235" s="39" t="s">
        <v>48</v>
      </c>
      <c r="C235" s="39" t="s">
        <v>108</v>
      </c>
      <c r="D235" s="64"/>
      <c r="E235" s="39" t="s">
        <v>110</v>
      </c>
      <c r="F235" s="39">
        <v>1</v>
      </c>
      <c r="G235" s="39" t="s">
        <v>172</v>
      </c>
      <c r="H235" s="39" t="s">
        <v>176</v>
      </c>
      <c r="I235" s="39" t="s">
        <v>176</v>
      </c>
      <c r="J235" s="39" t="s">
        <v>176</v>
      </c>
      <c r="K235" s="39" t="s">
        <v>176</v>
      </c>
      <c r="L235" s="39">
        <v>1</v>
      </c>
      <c r="M235" s="57" t="str">
        <f t="shared" si="13"/>
        <v>3 - Medium-Level Power Loss</v>
      </c>
      <c r="N235" s="59"/>
      <c r="O235" s="60"/>
      <c r="P235" s="61">
        <f t="shared" si="12"/>
        <v>1800</v>
      </c>
      <c r="Q235" s="61">
        <f t="shared" si="14"/>
        <v>0</v>
      </c>
    </row>
    <row r="236" spans="1:17" ht="18.600000000000001" customHeight="1">
      <c r="A236" s="58">
        <v>44403</v>
      </c>
      <c r="B236" s="39" t="s">
        <v>48</v>
      </c>
      <c r="C236" s="39" t="s">
        <v>108</v>
      </c>
      <c r="D236" s="64"/>
      <c r="E236" s="39" t="s">
        <v>110</v>
      </c>
      <c r="F236" s="39">
        <v>10</v>
      </c>
      <c r="G236" s="39" t="s">
        <v>172</v>
      </c>
      <c r="H236" s="39" t="s">
        <v>176</v>
      </c>
      <c r="I236" s="39" t="s">
        <v>176</v>
      </c>
      <c r="J236" s="39" t="s">
        <v>176</v>
      </c>
      <c r="K236" s="39" t="s">
        <v>176</v>
      </c>
      <c r="L236" s="39">
        <v>1</v>
      </c>
      <c r="M236" s="57" t="str">
        <f t="shared" si="13"/>
        <v>3 - Medium-Level Power Loss</v>
      </c>
      <c r="N236" s="59"/>
      <c r="O236" s="60"/>
      <c r="P236" s="61">
        <f t="shared" si="12"/>
        <v>1800</v>
      </c>
      <c r="Q236" s="61">
        <f t="shared" si="14"/>
        <v>0</v>
      </c>
    </row>
    <row r="237" spans="1:17" ht="18.600000000000001" customHeight="1">
      <c r="A237" s="58">
        <v>44403</v>
      </c>
      <c r="B237" s="39" t="s">
        <v>48</v>
      </c>
      <c r="C237" s="39" t="s">
        <v>108</v>
      </c>
      <c r="D237" s="64"/>
      <c r="E237" s="39" t="s">
        <v>110</v>
      </c>
      <c r="F237" s="39">
        <v>101</v>
      </c>
      <c r="G237" s="39" t="s">
        <v>172</v>
      </c>
      <c r="H237" s="39" t="s">
        <v>177</v>
      </c>
      <c r="I237" s="39" t="s">
        <v>176</v>
      </c>
      <c r="J237" s="39" t="s">
        <v>177</v>
      </c>
      <c r="K237" s="39" t="s">
        <v>176</v>
      </c>
      <c r="L237" s="39">
        <v>1</v>
      </c>
      <c r="M237" s="57" t="str">
        <f t="shared" si="13"/>
        <v>3 - Medium-Level Power Loss</v>
      </c>
      <c r="N237" s="59"/>
      <c r="O237" s="60"/>
      <c r="P237" s="61">
        <f t="shared" si="12"/>
        <v>1800</v>
      </c>
      <c r="Q237" s="61">
        <f t="shared" si="14"/>
        <v>0</v>
      </c>
    </row>
    <row r="238" spans="1:17" ht="18.600000000000001" customHeight="1">
      <c r="A238" s="58">
        <v>44403</v>
      </c>
      <c r="B238" s="39" t="s">
        <v>48</v>
      </c>
      <c r="C238" s="39" t="s">
        <v>108</v>
      </c>
      <c r="D238" s="64"/>
      <c r="E238" s="39" t="s">
        <v>110</v>
      </c>
      <c r="F238" s="39">
        <v>101</v>
      </c>
      <c r="G238" s="39" t="s">
        <v>172</v>
      </c>
      <c r="H238" s="39" t="s">
        <v>177</v>
      </c>
      <c r="I238" s="39" t="s">
        <v>176</v>
      </c>
      <c r="J238" s="39" t="s">
        <v>177</v>
      </c>
      <c r="K238" s="39" t="s">
        <v>176</v>
      </c>
      <c r="L238" s="39">
        <v>1</v>
      </c>
      <c r="M238" s="57" t="str">
        <f t="shared" si="13"/>
        <v>3 - Medium-Level Power Loss</v>
      </c>
      <c r="N238" s="59"/>
      <c r="O238" s="60"/>
      <c r="P238" s="61">
        <f t="shared" si="12"/>
        <v>1800</v>
      </c>
      <c r="Q238" s="61">
        <f t="shared" si="14"/>
        <v>0</v>
      </c>
    </row>
    <row r="239" spans="1:17" ht="18.600000000000001" customHeight="1">
      <c r="A239" s="58">
        <v>44403</v>
      </c>
      <c r="B239" s="39" t="s">
        <v>48</v>
      </c>
      <c r="C239" s="39" t="s">
        <v>108</v>
      </c>
      <c r="D239" s="64"/>
      <c r="E239" s="39" t="s">
        <v>110</v>
      </c>
      <c r="F239" s="39">
        <v>102</v>
      </c>
      <c r="G239" s="39" t="s">
        <v>172</v>
      </c>
      <c r="H239" s="39" t="s">
        <v>177</v>
      </c>
      <c r="I239" s="39" t="s">
        <v>176</v>
      </c>
      <c r="J239" s="39" t="s">
        <v>176</v>
      </c>
      <c r="K239" s="39" t="s">
        <v>176</v>
      </c>
      <c r="L239" s="39">
        <v>1</v>
      </c>
      <c r="M239" s="57" t="str">
        <f t="shared" si="13"/>
        <v>3 - Medium-Level Power Loss</v>
      </c>
      <c r="N239" s="59"/>
      <c r="O239" s="60"/>
      <c r="P239" s="61">
        <f t="shared" si="12"/>
        <v>1800</v>
      </c>
      <c r="Q239" s="61">
        <f t="shared" si="14"/>
        <v>0</v>
      </c>
    </row>
    <row r="240" spans="1:17" ht="18.600000000000001" customHeight="1">
      <c r="A240" s="58">
        <v>44403</v>
      </c>
      <c r="B240" s="39" t="s">
        <v>48</v>
      </c>
      <c r="C240" s="39" t="s">
        <v>108</v>
      </c>
      <c r="D240" s="64"/>
      <c r="E240" s="39" t="s">
        <v>110</v>
      </c>
      <c r="F240" s="39">
        <v>103</v>
      </c>
      <c r="G240" s="39" t="s">
        <v>172</v>
      </c>
      <c r="H240" s="39" t="s">
        <v>177</v>
      </c>
      <c r="I240" s="39" t="s">
        <v>176</v>
      </c>
      <c r="J240" s="39" t="s">
        <v>176</v>
      </c>
      <c r="K240" s="39" t="s">
        <v>176</v>
      </c>
      <c r="L240" s="39">
        <v>1</v>
      </c>
      <c r="M240" s="57" t="str">
        <f t="shared" si="13"/>
        <v>3 - Medium-Level Power Loss</v>
      </c>
      <c r="N240" s="59"/>
      <c r="O240" s="60"/>
      <c r="P240" s="61">
        <f t="shared" si="12"/>
        <v>1800</v>
      </c>
      <c r="Q240" s="61">
        <f t="shared" si="14"/>
        <v>0</v>
      </c>
    </row>
    <row r="241" spans="1:17" ht="18.600000000000001" customHeight="1">
      <c r="A241" s="58">
        <v>44403</v>
      </c>
      <c r="B241" s="39" t="s">
        <v>48</v>
      </c>
      <c r="C241" s="39" t="s">
        <v>108</v>
      </c>
      <c r="D241" s="64"/>
      <c r="E241" s="39" t="s">
        <v>110</v>
      </c>
      <c r="F241" s="39">
        <v>104</v>
      </c>
      <c r="G241" s="39" t="s">
        <v>172</v>
      </c>
      <c r="H241" s="39" t="s">
        <v>177</v>
      </c>
      <c r="I241" s="39" t="s">
        <v>176</v>
      </c>
      <c r="J241" s="39" t="s">
        <v>176</v>
      </c>
      <c r="K241" s="39" t="s">
        <v>176</v>
      </c>
      <c r="L241" s="39">
        <v>1</v>
      </c>
      <c r="M241" s="57" t="str">
        <f t="shared" si="13"/>
        <v>3 - Medium-Level Power Loss</v>
      </c>
      <c r="N241" s="59"/>
      <c r="O241" s="60"/>
      <c r="P241" s="61">
        <f t="shared" si="12"/>
        <v>1800</v>
      </c>
      <c r="Q241" s="61">
        <f t="shared" si="14"/>
        <v>0</v>
      </c>
    </row>
    <row r="242" spans="1:17" ht="18.600000000000001" customHeight="1">
      <c r="A242" s="58">
        <v>44403</v>
      </c>
      <c r="B242" s="39" t="s">
        <v>48</v>
      </c>
      <c r="C242" s="39" t="s">
        <v>108</v>
      </c>
      <c r="D242" s="64"/>
      <c r="E242" s="39" t="s">
        <v>110</v>
      </c>
      <c r="F242" s="39">
        <v>109</v>
      </c>
      <c r="G242" s="39" t="s">
        <v>172</v>
      </c>
      <c r="H242" s="39" t="s">
        <v>177</v>
      </c>
      <c r="I242" s="39" t="s">
        <v>176</v>
      </c>
      <c r="J242" s="39" t="s">
        <v>177</v>
      </c>
      <c r="K242" s="39" t="s">
        <v>176</v>
      </c>
      <c r="L242" s="39">
        <v>1</v>
      </c>
      <c r="M242" s="57" t="str">
        <f t="shared" si="13"/>
        <v>3 - Medium-Level Power Loss</v>
      </c>
      <c r="N242" s="59"/>
      <c r="O242" s="60"/>
      <c r="P242" s="61">
        <f t="shared" si="12"/>
        <v>1800</v>
      </c>
      <c r="Q242" s="61">
        <f t="shared" si="14"/>
        <v>0</v>
      </c>
    </row>
    <row r="243" spans="1:17" ht="18.600000000000001" customHeight="1">
      <c r="A243" s="58">
        <v>44403</v>
      </c>
      <c r="B243" s="39" t="s">
        <v>48</v>
      </c>
      <c r="C243" s="39" t="s">
        <v>108</v>
      </c>
      <c r="D243" s="64"/>
      <c r="E243" s="39" t="s">
        <v>110</v>
      </c>
      <c r="F243" s="39">
        <v>109</v>
      </c>
      <c r="G243" s="39" t="s">
        <v>172</v>
      </c>
      <c r="H243" s="39" t="s">
        <v>177</v>
      </c>
      <c r="I243" s="39" t="s">
        <v>176</v>
      </c>
      <c r="J243" s="39" t="s">
        <v>177</v>
      </c>
      <c r="K243" s="39" t="s">
        <v>176</v>
      </c>
      <c r="L243" s="39">
        <v>1</v>
      </c>
      <c r="M243" s="57" t="str">
        <f t="shared" si="13"/>
        <v>3 - Medium-Level Power Loss</v>
      </c>
      <c r="N243" s="59"/>
      <c r="O243" s="60"/>
      <c r="P243" s="61">
        <f t="shared" si="12"/>
        <v>1800</v>
      </c>
      <c r="Q243" s="61">
        <f t="shared" si="14"/>
        <v>0</v>
      </c>
    </row>
    <row r="244" spans="1:17" ht="18.600000000000001" customHeight="1">
      <c r="A244" s="58">
        <v>44403</v>
      </c>
      <c r="B244" s="39" t="s">
        <v>48</v>
      </c>
      <c r="C244" s="39" t="s">
        <v>108</v>
      </c>
      <c r="D244" s="64"/>
      <c r="E244" s="39" t="s">
        <v>110</v>
      </c>
      <c r="F244" s="39">
        <v>11</v>
      </c>
      <c r="G244" s="39" t="s">
        <v>172</v>
      </c>
      <c r="H244" s="39" t="s">
        <v>176</v>
      </c>
      <c r="I244" s="39" t="s">
        <v>176</v>
      </c>
      <c r="J244" s="39" t="s">
        <v>176</v>
      </c>
      <c r="K244" s="39" t="s">
        <v>176</v>
      </c>
      <c r="L244" s="39">
        <v>1</v>
      </c>
      <c r="M244" s="57" t="str">
        <f t="shared" si="13"/>
        <v>3 - Medium-Level Power Loss</v>
      </c>
      <c r="N244" s="59"/>
      <c r="O244" s="60"/>
      <c r="P244" s="61">
        <f t="shared" si="12"/>
        <v>1800</v>
      </c>
      <c r="Q244" s="61">
        <f t="shared" si="14"/>
        <v>0</v>
      </c>
    </row>
    <row r="245" spans="1:17" ht="18.600000000000001" customHeight="1">
      <c r="A245" s="58">
        <v>44403</v>
      </c>
      <c r="B245" s="39" t="s">
        <v>48</v>
      </c>
      <c r="C245" s="39" t="s">
        <v>108</v>
      </c>
      <c r="D245" s="64"/>
      <c r="E245" s="39" t="s">
        <v>110</v>
      </c>
      <c r="F245" s="39">
        <v>110</v>
      </c>
      <c r="G245" s="39" t="s">
        <v>172</v>
      </c>
      <c r="H245" s="39" t="s">
        <v>177</v>
      </c>
      <c r="I245" s="39" t="s">
        <v>176</v>
      </c>
      <c r="J245" s="39" t="s">
        <v>177</v>
      </c>
      <c r="K245" s="39" t="s">
        <v>176</v>
      </c>
      <c r="L245" s="39">
        <v>1</v>
      </c>
      <c r="M245" s="57" t="str">
        <f t="shared" si="13"/>
        <v>3 - Medium-Level Power Loss</v>
      </c>
      <c r="N245" s="59"/>
      <c r="O245" s="60"/>
      <c r="P245" s="61">
        <f t="shared" si="12"/>
        <v>1800</v>
      </c>
      <c r="Q245" s="61">
        <f t="shared" si="14"/>
        <v>0</v>
      </c>
    </row>
    <row r="246" spans="1:17" ht="18.600000000000001" customHeight="1">
      <c r="A246" s="58">
        <v>44403</v>
      </c>
      <c r="B246" s="39" t="s">
        <v>48</v>
      </c>
      <c r="C246" s="39" t="s">
        <v>108</v>
      </c>
      <c r="D246" s="64"/>
      <c r="E246" s="39" t="s">
        <v>110</v>
      </c>
      <c r="F246" s="39">
        <v>110</v>
      </c>
      <c r="G246" s="39" t="s">
        <v>172</v>
      </c>
      <c r="H246" s="39" t="s">
        <v>177</v>
      </c>
      <c r="I246" s="39" t="s">
        <v>176</v>
      </c>
      <c r="J246" s="39" t="s">
        <v>177</v>
      </c>
      <c r="K246" s="39" t="s">
        <v>176</v>
      </c>
      <c r="L246" s="39">
        <v>1</v>
      </c>
      <c r="M246" s="57" t="str">
        <f t="shared" si="13"/>
        <v>3 - Medium-Level Power Loss</v>
      </c>
      <c r="N246" s="59"/>
      <c r="O246" s="60"/>
      <c r="P246" s="61">
        <f t="shared" si="12"/>
        <v>1800</v>
      </c>
      <c r="Q246" s="61">
        <f t="shared" si="14"/>
        <v>0</v>
      </c>
    </row>
    <row r="247" spans="1:17" ht="18.600000000000001" customHeight="1">
      <c r="A247" s="58">
        <v>44403</v>
      </c>
      <c r="B247" s="39" t="s">
        <v>48</v>
      </c>
      <c r="C247" s="39" t="s">
        <v>108</v>
      </c>
      <c r="D247" s="64"/>
      <c r="E247" s="39" t="s">
        <v>110</v>
      </c>
      <c r="F247" s="39">
        <v>111</v>
      </c>
      <c r="G247" s="39" t="s">
        <v>172</v>
      </c>
      <c r="H247" s="39" t="s">
        <v>177</v>
      </c>
      <c r="I247" s="39" t="s">
        <v>176</v>
      </c>
      <c r="J247" s="39" t="s">
        <v>177</v>
      </c>
      <c r="K247" s="39" t="s">
        <v>176</v>
      </c>
      <c r="L247" s="39">
        <v>1</v>
      </c>
      <c r="M247" s="57" t="str">
        <f t="shared" si="13"/>
        <v>3 - Medium-Level Power Loss</v>
      </c>
      <c r="N247" s="59"/>
      <c r="O247" s="60"/>
      <c r="P247" s="61">
        <f t="shared" si="12"/>
        <v>1800</v>
      </c>
      <c r="Q247" s="61">
        <f t="shared" si="14"/>
        <v>0</v>
      </c>
    </row>
    <row r="248" spans="1:17" ht="18.600000000000001" customHeight="1">
      <c r="A248" s="58">
        <v>44403</v>
      </c>
      <c r="B248" s="39" t="s">
        <v>48</v>
      </c>
      <c r="C248" s="39" t="s">
        <v>108</v>
      </c>
      <c r="D248" s="64"/>
      <c r="E248" s="39" t="s">
        <v>110</v>
      </c>
      <c r="F248" s="39">
        <v>111</v>
      </c>
      <c r="G248" s="39" t="s">
        <v>172</v>
      </c>
      <c r="H248" s="39" t="s">
        <v>177</v>
      </c>
      <c r="I248" s="39" t="s">
        <v>176</v>
      </c>
      <c r="J248" s="39" t="s">
        <v>177</v>
      </c>
      <c r="K248" s="39" t="s">
        <v>176</v>
      </c>
      <c r="L248" s="39">
        <v>1</v>
      </c>
      <c r="M248" s="57" t="str">
        <f t="shared" si="13"/>
        <v>3 - Medium-Level Power Loss</v>
      </c>
      <c r="N248" s="59"/>
      <c r="O248" s="60"/>
      <c r="P248" s="61">
        <f t="shared" si="12"/>
        <v>1800</v>
      </c>
      <c r="Q248" s="61">
        <f t="shared" si="14"/>
        <v>0</v>
      </c>
    </row>
    <row r="249" spans="1:17" ht="18.600000000000001" customHeight="1">
      <c r="A249" s="58">
        <v>44403</v>
      </c>
      <c r="B249" s="39" t="s">
        <v>48</v>
      </c>
      <c r="C249" s="39" t="s">
        <v>108</v>
      </c>
      <c r="D249" s="64"/>
      <c r="E249" s="39" t="s">
        <v>110</v>
      </c>
      <c r="F249" s="39">
        <v>112</v>
      </c>
      <c r="G249" s="39" t="s">
        <v>172</v>
      </c>
      <c r="H249" s="39" t="s">
        <v>177</v>
      </c>
      <c r="I249" s="39" t="s">
        <v>176</v>
      </c>
      <c r="J249" s="39" t="s">
        <v>177</v>
      </c>
      <c r="K249" s="39" t="s">
        <v>176</v>
      </c>
      <c r="L249" s="39">
        <v>1</v>
      </c>
      <c r="M249" s="57" t="str">
        <f t="shared" si="13"/>
        <v>3 - Medium-Level Power Loss</v>
      </c>
      <c r="N249" s="59"/>
      <c r="O249" s="60"/>
      <c r="P249" s="61">
        <f t="shared" si="12"/>
        <v>1800</v>
      </c>
      <c r="Q249" s="61">
        <f t="shared" si="14"/>
        <v>0</v>
      </c>
    </row>
    <row r="250" spans="1:17" ht="18.600000000000001" customHeight="1">
      <c r="A250" s="58">
        <v>44403</v>
      </c>
      <c r="B250" s="39" t="s">
        <v>48</v>
      </c>
      <c r="C250" s="39" t="s">
        <v>108</v>
      </c>
      <c r="D250" s="64"/>
      <c r="E250" s="39" t="s">
        <v>110</v>
      </c>
      <c r="F250" s="39">
        <v>112</v>
      </c>
      <c r="G250" s="39" t="s">
        <v>172</v>
      </c>
      <c r="H250" s="39" t="s">
        <v>177</v>
      </c>
      <c r="I250" s="39" t="s">
        <v>176</v>
      </c>
      <c r="J250" s="39" t="s">
        <v>177</v>
      </c>
      <c r="K250" s="39" t="s">
        <v>176</v>
      </c>
      <c r="L250" s="39">
        <v>1</v>
      </c>
      <c r="M250" s="57" t="str">
        <f t="shared" si="13"/>
        <v>3 - Medium-Level Power Loss</v>
      </c>
      <c r="N250" s="59"/>
      <c r="O250" s="60"/>
      <c r="P250" s="61">
        <f t="shared" si="12"/>
        <v>1800</v>
      </c>
      <c r="Q250" s="61">
        <f t="shared" si="14"/>
        <v>0</v>
      </c>
    </row>
    <row r="251" spans="1:17" ht="18.600000000000001" customHeight="1">
      <c r="A251" s="58">
        <v>44403</v>
      </c>
      <c r="B251" s="39" t="s">
        <v>48</v>
      </c>
      <c r="C251" s="39" t="s">
        <v>108</v>
      </c>
      <c r="D251" s="64"/>
      <c r="E251" s="39" t="s">
        <v>110</v>
      </c>
      <c r="F251" s="39">
        <v>12</v>
      </c>
      <c r="G251" s="39" t="s">
        <v>172</v>
      </c>
      <c r="H251" s="39" t="s">
        <v>176</v>
      </c>
      <c r="I251" s="39" t="s">
        <v>176</v>
      </c>
      <c r="J251" s="39" t="s">
        <v>176</v>
      </c>
      <c r="K251" s="39" t="s">
        <v>176</v>
      </c>
      <c r="L251" s="39">
        <v>1</v>
      </c>
      <c r="M251" s="57" t="str">
        <f t="shared" si="13"/>
        <v>3 - Medium-Level Power Loss</v>
      </c>
      <c r="N251" s="59"/>
      <c r="O251" s="60"/>
      <c r="P251" s="61">
        <f t="shared" si="12"/>
        <v>1800</v>
      </c>
      <c r="Q251" s="61">
        <f t="shared" si="14"/>
        <v>0</v>
      </c>
    </row>
    <row r="252" spans="1:17" ht="18.600000000000001" customHeight="1">
      <c r="A252" s="58">
        <v>44403</v>
      </c>
      <c r="B252" s="39" t="s">
        <v>48</v>
      </c>
      <c r="C252" s="39" t="s">
        <v>108</v>
      </c>
      <c r="D252" s="64"/>
      <c r="E252" s="39" t="s">
        <v>110</v>
      </c>
      <c r="F252" s="39">
        <v>13</v>
      </c>
      <c r="G252" s="39" t="s">
        <v>172</v>
      </c>
      <c r="H252" s="39" t="s">
        <v>176</v>
      </c>
      <c r="I252" s="39" t="s">
        <v>176</v>
      </c>
      <c r="J252" s="39" t="s">
        <v>176</v>
      </c>
      <c r="K252" s="39" t="s">
        <v>176</v>
      </c>
      <c r="L252" s="39">
        <v>1</v>
      </c>
      <c r="M252" s="57" t="str">
        <f t="shared" si="13"/>
        <v>3 - Medium-Level Power Loss</v>
      </c>
      <c r="N252" s="59"/>
      <c r="O252" s="60"/>
      <c r="P252" s="61">
        <f t="shared" si="12"/>
        <v>1800</v>
      </c>
      <c r="Q252" s="61">
        <f t="shared" si="14"/>
        <v>0</v>
      </c>
    </row>
    <row r="253" spans="1:17" ht="18.600000000000001" customHeight="1">
      <c r="A253" s="58">
        <v>44403</v>
      </c>
      <c r="B253" s="39" t="s">
        <v>48</v>
      </c>
      <c r="C253" s="39" t="s">
        <v>108</v>
      </c>
      <c r="D253" s="64"/>
      <c r="E253" s="39" t="s">
        <v>110</v>
      </c>
      <c r="F253" s="39">
        <v>14</v>
      </c>
      <c r="G253" s="39" t="s">
        <v>172</v>
      </c>
      <c r="H253" s="39" t="s">
        <v>176</v>
      </c>
      <c r="I253" s="39" t="s">
        <v>176</v>
      </c>
      <c r="J253" s="39" t="s">
        <v>176</v>
      </c>
      <c r="K253" s="39" t="s">
        <v>176</v>
      </c>
      <c r="L253" s="39">
        <v>1</v>
      </c>
      <c r="M253" s="57" t="str">
        <f t="shared" si="13"/>
        <v>3 - Medium-Level Power Loss</v>
      </c>
      <c r="N253" s="59"/>
      <c r="O253" s="60"/>
      <c r="P253" s="61">
        <f t="shared" si="12"/>
        <v>1800</v>
      </c>
      <c r="Q253" s="61">
        <f t="shared" si="14"/>
        <v>0</v>
      </c>
    </row>
    <row r="254" spans="1:17" ht="18.600000000000001" customHeight="1">
      <c r="A254" s="58">
        <v>44403</v>
      </c>
      <c r="B254" s="39" t="s">
        <v>48</v>
      </c>
      <c r="C254" s="39" t="s">
        <v>108</v>
      </c>
      <c r="D254" s="64"/>
      <c r="E254" s="39" t="s">
        <v>110</v>
      </c>
      <c r="F254" s="39">
        <v>15</v>
      </c>
      <c r="G254" s="39" t="s">
        <v>172</v>
      </c>
      <c r="H254" s="39" t="s">
        <v>176</v>
      </c>
      <c r="I254" s="39" t="s">
        <v>176</v>
      </c>
      <c r="J254" s="39" t="s">
        <v>176</v>
      </c>
      <c r="K254" s="39" t="s">
        <v>176</v>
      </c>
      <c r="L254" s="39">
        <v>1</v>
      </c>
      <c r="M254" s="57" t="str">
        <f t="shared" si="13"/>
        <v>3 - Medium-Level Power Loss</v>
      </c>
      <c r="N254" s="59"/>
      <c r="O254" s="60"/>
      <c r="P254" s="61">
        <f t="shared" si="12"/>
        <v>1800</v>
      </c>
      <c r="Q254" s="61">
        <f t="shared" si="14"/>
        <v>0</v>
      </c>
    </row>
    <row r="255" spans="1:17" ht="18.600000000000001" customHeight="1">
      <c r="A255" s="58">
        <v>44403</v>
      </c>
      <c r="B255" s="39" t="s">
        <v>48</v>
      </c>
      <c r="C255" s="39" t="s">
        <v>108</v>
      </c>
      <c r="D255" s="64"/>
      <c r="E255" s="39" t="s">
        <v>110</v>
      </c>
      <c r="F255" s="39">
        <v>16</v>
      </c>
      <c r="G255" s="39" t="s">
        <v>172</v>
      </c>
      <c r="H255" s="39" t="s">
        <v>176</v>
      </c>
      <c r="I255" s="39" t="s">
        <v>176</v>
      </c>
      <c r="J255" s="39" t="s">
        <v>176</v>
      </c>
      <c r="K255" s="39" t="s">
        <v>176</v>
      </c>
      <c r="L255" s="39">
        <v>1</v>
      </c>
      <c r="M255" s="57" t="str">
        <f t="shared" si="13"/>
        <v>3 - Medium-Level Power Loss</v>
      </c>
      <c r="N255" s="59"/>
      <c r="O255" s="60"/>
      <c r="P255" s="61">
        <f t="shared" si="12"/>
        <v>1800</v>
      </c>
      <c r="Q255" s="61">
        <f t="shared" si="14"/>
        <v>0</v>
      </c>
    </row>
    <row r="256" spans="1:17" ht="18.600000000000001" customHeight="1">
      <c r="A256" s="58">
        <v>44403</v>
      </c>
      <c r="B256" s="39" t="s">
        <v>48</v>
      </c>
      <c r="C256" s="39" t="s">
        <v>108</v>
      </c>
      <c r="D256" s="64"/>
      <c r="E256" s="39" t="s">
        <v>110</v>
      </c>
      <c r="F256" s="39">
        <v>17</v>
      </c>
      <c r="G256" s="39" t="s">
        <v>172</v>
      </c>
      <c r="H256" s="39" t="s">
        <v>176</v>
      </c>
      <c r="I256" s="39" t="s">
        <v>176</v>
      </c>
      <c r="J256" s="39" t="s">
        <v>176</v>
      </c>
      <c r="K256" s="39" t="s">
        <v>176</v>
      </c>
      <c r="L256" s="39">
        <v>1</v>
      </c>
      <c r="M256" s="57" t="str">
        <f t="shared" si="13"/>
        <v>3 - Medium-Level Power Loss</v>
      </c>
      <c r="N256" s="59"/>
      <c r="O256" s="60"/>
      <c r="P256" s="61">
        <f t="shared" si="12"/>
        <v>1800</v>
      </c>
      <c r="Q256" s="61">
        <f t="shared" si="14"/>
        <v>0</v>
      </c>
    </row>
    <row r="257" spans="1:17" ht="18.600000000000001" customHeight="1">
      <c r="A257" s="58">
        <v>44403</v>
      </c>
      <c r="B257" s="39" t="s">
        <v>48</v>
      </c>
      <c r="C257" s="39" t="s">
        <v>108</v>
      </c>
      <c r="D257" s="64"/>
      <c r="E257" s="39" t="s">
        <v>110</v>
      </c>
      <c r="F257" s="39">
        <v>18</v>
      </c>
      <c r="G257" s="39" t="s">
        <v>172</v>
      </c>
      <c r="H257" s="39" t="s">
        <v>177</v>
      </c>
      <c r="I257" s="39" t="s">
        <v>176</v>
      </c>
      <c r="J257" s="39" t="s">
        <v>176</v>
      </c>
      <c r="K257" s="39" t="s">
        <v>176</v>
      </c>
      <c r="L257" s="39">
        <v>1</v>
      </c>
      <c r="M257" s="57" t="str">
        <f t="shared" si="13"/>
        <v>3 - Medium-Level Power Loss</v>
      </c>
      <c r="N257" s="59"/>
      <c r="O257" s="60"/>
      <c r="P257" s="61">
        <f t="shared" si="12"/>
        <v>1800</v>
      </c>
      <c r="Q257" s="61">
        <f t="shared" si="14"/>
        <v>0</v>
      </c>
    </row>
    <row r="258" spans="1:17" ht="18.600000000000001" customHeight="1">
      <c r="A258" s="58">
        <v>44403</v>
      </c>
      <c r="B258" s="39" t="s">
        <v>48</v>
      </c>
      <c r="C258" s="39" t="s">
        <v>108</v>
      </c>
      <c r="D258" s="64"/>
      <c r="E258" s="39" t="s">
        <v>110</v>
      </c>
      <c r="F258" s="39">
        <v>19</v>
      </c>
      <c r="G258" s="39" t="s">
        <v>172</v>
      </c>
      <c r="H258" s="39" t="s">
        <v>176</v>
      </c>
      <c r="I258" s="39" t="s">
        <v>176</v>
      </c>
      <c r="J258" s="39" t="s">
        <v>176</v>
      </c>
      <c r="K258" s="39" t="s">
        <v>176</v>
      </c>
      <c r="L258" s="39">
        <v>1</v>
      </c>
      <c r="M258" s="57" t="str">
        <f t="shared" si="13"/>
        <v>3 - Medium-Level Power Loss</v>
      </c>
      <c r="N258" s="59"/>
      <c r="O258" s="60"/>
      <c r="P258" s="61">
        <f t="shared" si="12"/>
        <v>1800</v>
      </c>
      <c r="Q258" s="61">
        <f t="shared" si="14"/>
        <v>0</v>
      </c>
    </row>
    <row r="259" spans="1:17" ht="18.600000000000001" customHeight="1">
      <c r="A259" s="58">
        <v>44403</v>
      </c>
      <c r="B259" s="39" t="s">
        <v>48</v>
      </c>
      <c r="C259" s="39" t="s">
        <v>108</v>
      </c>
      <c r="D259" s="64"/>
      <c r="E259" s="39" t="s">
        <v>110</v>
      </c>
      <c r="F259" s="39">
        <v>2</v>
      </c>
      <c r="G259" s="39" t="s">
        <v>172</v>
      </c>
      <c r="H259" s="39" t="s">
        <v>176</v>
      </c>
      <c r="I259" s="39" t="s">
        <v>176</v>
      </c>
      <c r="J259" s="39" t="s">
        <v>176</v>
      </c>
      <c r="K259" s="39" t="s">
        <v>176</v>
      </c>
      <c r="L259" s="39">
        <v>1</v>
      </c>
      <c r="M259" s="57" t="str">
        <f t="shared" si="13"/>
        <v>3 - Medium-Level Power Loss</v>
      </c>
      <c r="N259" s="59"/>
      <c r="O259" s="60"/>
      <c r="P259" s="61">
        <f t="shared" si="12"/>
        <v>1800</v>
      </c>
      <c r="Q259" s="61">
        <f t="shared" si="14"/>
        <v>0</v>
      </c>
    </row>
    <row r="260" spans="1:17" ht="18.600000000000001" customHeight="1">
      <c r="A260" s="58">
        <v>44403</v>
      </c>
      <c r="B260" s="39" t="s">
        <v>48</v>
      </c>
      <c r="C260" s="39" t="s">
        <v>108</v>
      </c>
      <c r="D260" s="64"/>
      <c r="E260" s="39" t="s">
        <v>110</v>
      </c>
      <c r="F260" s="39">
        <v>20</v>
      </c>
      <c r="G260" s="39" t="s">
        <v>172</v>
      </c>
      <c r="H260" s="39" t="s">
        <v>176</v>
      </c>
      <c r="I260" s="39" t="s">
        <v>176</v>
      </c>
      <c r="J260" s="39" t="s">
        <v>176</v>
      </c>
      <c r="K260" s="39" t="s">
        <v>176</v>
      </c>
      <c r="L260" s="39">
        <v>1</v>
      </c>
      <c r="M260" s="57" t="str">
        <f t="shared" si="13"/>
        <v>3 - Medium-Level Power Loss</v>
      </c>
      <c r="N260" s="59"/>
      <c r="O260" s="60"/>
      <c r="P260" s="61">
        <f t="shared" si="12"/>
        <v>1800</v>
      </c>
      <c r="Q260" s="61">
        <f t="shared" si="14"/>
        <v>0</v>
      </c>
    </row>
    <row r="261" spans="1:17" ht="18.600000000000001" customHeight="1">
      <c r="A261" s="58">
        <v>44403</v>
      </c>
      <c r="B261" s="39" t="s">
        <v>48</v>
      </c>
      <c r="C261" s="39" t="s">
        <v>108</v>
      </c>
      <c r="D261" s="64"/>
      <c r="E261" s="39" t="s">
        <v>110</v>
      </c>
      <c r="F261" s="39">
        <v>21</v>
      </c>
      <c r="G261" s="39" t="s">
        <v>172</v>
      </c>
      <c r="H261" s="39" t="s">
        <v>176</v>
      </c>
      <c r="I261" s="39" t="s">
        <v>176</v>
      </c>
      <c r="J261" s="39" t="s">
        <v>176</v>
      </c>
      <c r="K261" s="39" t="s">
        <v>176</v>
      </c>
      <c r="L261" s="39">
        <v>1</v>
      </c>
      <c r="M261" s="57" t="str">
        <f t="shared" si="13"/>
        <v>3 - Medium-Level Power Loss</v>
      </c>
      <c r="N261" s="59"/>
      <c r="O261" s="60"/>
      <c r="P261" s="61">
        <f t="shared" si="12"/>
        <v>1800</v>
      </c>
      <c r="Q261" s="61">
        <f t="shared" si="14"/>
        <v>0</v>
      </c>
    </row>
    <row r="262" spans="1:17" ht="18.600000000000001" customHeight="1">
      <c r="A262" s="58">
        <v>44403</v>
      </c>
      <c r="B262" s="39" t="s">
        <v>48</v>
      </c>
      <c r="C262" s="39" t="s">
        <v>108</v>
      </c>
      <c r="D262" s="64"/>
      <c r="E262" s="39" t="s">
        <v>110</v>
      </c>
      <c r="F262" s="39">
        <v>22</v>
      </c>
      <c r="G262" s="39" t="s">
        <v>172</v>
      </c>
      <c r="H262" s="39" t="s">
        <v>176</v>
      </c>
      <c r="I262" s="39" t="s">
        <v>176</v>
      </c>
      <c r="J262" s="39" t="s">
        <v>176</v>
      </c>
      <c r="K262" s="39" t="s">
        <v>176</v>
      </c>
      <c r="L262" s="39">
        <v>1</v>
      </c>
      <c r="M262" s="57" t="str">
        <f t="shared" si="13"/>
        <v>3 - Medium-Level Power Loss</v>
      </c>
      <c r="N262" s="59"/>
      <c r="O262" s="60"/>
      <c r="P262" s="61">
        <f t="shared" si="12"/>
        <v>1800</v>
      </c>
      <c r="Q262" s="61">
        <f t="shared" si="14"/>
        <v>0</v>
      </c>
    </row>
    <row r="263" spans="1:17" ht="18.600000000000001" customHeight="1">
      <c r="A263" s="58">
        <v>44403</v>
      </c>
      <c r="B263" s="39" t="s">
        <v>48</v>
      </c>
      <c r="C263" s="39" t="s">
        <v>108</v>
      </c>
      <c r="D263" s="64"/>
      <c r="E263" s="39" t="s">
        <v>110</v>
      </c>
      <c r="F263" s="39">
        <v>23</v>
      </c>
      <c r="G263" s="39" t="s">
        <v>172</v>
      </c>
      <c r="H263" s="39" t="s">
        <v>176</v>
      </c>
      <c r="I263" s="39" t="s">
        <v>176</v>
      </c>
      <c r="J263" s="39" t="s">
        <v>176</v>
      </c>
      <c r="K263" s="39" t="s">
        <v>176</v>
      </c>
      <c r="L263" s="39">
        <v>1</v>
      </c>
      <c r="M263" s="57" t="str">
        <f t="shared" si="13"/>
        <v>3 - Medium-Level Power Loss</v>
      </c>
      <c r="N263" s="59"/>
      <c r="O263" s="60"/>
      <c r="P263" s="61">
        <f t="shared" si="12"/>
        <v>1800</v>
      </c>
      <c r="Q263" s="61">
        <f t="shared" si="14"/>
        <v>0</v>
      </c>
    </row>
    <row r="264" spans="1:17" ht="18.600000000000001" customHeight="1">
      <c r="A264" s="58">
        <v>44403</v>
      </c>
      <c r="B264" s="39" t="s">
        <v>48</v>
      </c>
      <c r="C264" s="39" t="s">
        <v>108</v>
      </c>
      <c r="D264" s="64"/>
      <c r="E264" s="39" t="s">
        <v>110</v>
      </c>
      <c r="F264" s="39">
        <v>24</v>
      </c>
      <c r="G264" s="39" t="s">
        <v>172</v>
      </c>
      <c r="H264" s="39" t="s">
        <v>176</v>
      </c>
      <c r="I264" s="39" t="s">
        <v>176</v>
      </c>
      <c r="J264" s="39" t="s">
        <v>176</v>
      </c>
      <c r="K264" s="39" t="s">
        <v>176</v>
      </c>
      <c r="L264" s="39">
        <v>1</v>
      </c>
      <c r="M264" s="57" t="str">
        <f t="shared" si="13"/>
        <v>3 - Medium-Level Power Loss</v>
      </c>
      <c r="N264" s="59"/>
      <c r="O264" s="60"/>
      <c r="P264" s="61">
        <f t="shared" si="12"/>
        <v>1800</v>
      </c>
      <c r="Q264" s="61">
        <f t="shared" si="14"/>
        <v>0</v>
      </c>
    </row>
    <row r="265" spans="1:17" ht="18.600000000000001" customHeight="1">
      <c r="A265" s="58">
        <v>44403</v>
      </c>
      <c r="B265" s="39" t="s">
        <v>48</v>
      </c>
      <c r="C265" s="39" t="s">
        <v>108</v>
      </c>
      <c r="D265" s="64"/>
      <c r="E265" s="39" t="s">
        <v>110</v>
      </c>
      <c r="F265" s="39">
        <v>25</v>
      </c>
      <c r="G265" s="39" t="s">
        <v>172</v>
      </c>
      <c r="H265" s="39" t="s">
        <v>176</v>
      </c>
      <c r="I265" s="39" t="s">
        <v>176</v>
      </c>
      <c r="J265" s="39" t="s">
        <v>176</v>
      </c>
      <c r="K265" s="39" t="s">
        <v>176</v>
      </c>
      <c r="L265" s="39">
        <v>1</v>
      </c>
      <c r="M265" s="57" t="str">
        <f t="shared" si="13"/>
        <v>3 - Medium-Level Power Loss</v>
      </c>
      <c r="N265" s="59"/>
      <c r="O265" s="60"/>
      <c r="P265" s="61">
        <f t="shared" si="12"/>
        <v>1800</v>
      </c>
      <c r="Q265" s="61">
        <f t="shared" si="14"/>
        <v>0</v>
      </c>
    </row>
    <row r="266" spans="1:17" ht="18.600000000000001" customHeight="1">
      <c r="A266" s="58">
        <v>44403</v>
      </c>
      <c r="B266" s="39" t="s">
        <v>48</v>
      </c>
      <c r="C266" s="39" t="s">
        <v>108</v>
      </c>
      <c r="D266" s="64"/>
      <c r="E266" s="39" t="s">
        <v>110</v>
      </c>
      <c r="F266" s="39">
        <v>26</v>
      </c>
      <c r="G266" s="39" t="s">
        <v>172</v>
      </c>
      <c r="H266" s="39" t="s">
        <v>176</v>
      </c>
      <c r="I266" s="39" t="s">
        <v>176</v>
      </c>
      <c r="J266" s="39" t="s">
        <v>176</v>
      </c>
      <c r="K266" s="39" t="s">
        <v>176</v>
      </c>
      <c r="L266" s="39">
        <v>1</v>
      </c>
      <c r="M266" s="57" t="str">
        <f t="shared" si="13"/>
        <v>3 - Medium-Level Power Loss</v>
      </c>
      <c r="N266" s="59"/>
      <c r="O266" s="60"/>
      <c r="P266" s="61">
        <f t="shared" si="12"/>
        <v>1800</v>
      </c>
      <c r="Q266" s="61">
        <f t="shared" si="14"/>
        <v>0</v>
      </c>
    </row>
    <row r="267" spans="1:17" ht="18.600000000000001" customHeight="1">
      <c r="A267" s="58">
        <v>44403</v>
      </c>
      <c r="B267" s="39" t="s">
        <v>48</v>
      </c>
      <c r="C267" s="39" t="s">
        <v>108</v>
      </c>
      <c r="D267" s="64"/>
      <c r="E267" s="39" t="s">
        <v>110</v>
      </c>
      <c r="F267" s="39">
        <v>27</v>
      </c>
      <c r="G267" s="39" t="s">
        <v>172</v>
      </c>
      <c r="H267" s="39" t="s">
        <v>176</v>
      </c>
      <c r="I267" s="39" t="s">
        <v>176</v>
      </c>
      <c r="J267" s="39" t="s">
        <v>176</v>
      </c>
      <c r="K267" s="39" t="s">
        <v>176</v>
      </c>
      <c r="L267" s="39">
        <v>1</v>
      </c>
      <c r="M267" s="57" t="str">
        <f t="shared" si="13"/>
        <v>3 - Medium-Level Power Loss</v>
      </c>
      <c r="N267" s="59"/>
      <c r="O267" s="60"/>
      <c r="P267" s="61">
        <f t="shared" si="12"/>
        <v>1800</v>
      </c>
      <c r="Q267" s="61">
        <f t="shared" si="14"/>
        <v>0</v>
      </c>
    </row>
    <row r="268" spans="1:17" ht="18.600000000000001" customHeight="1">
      <c r="A268" s="58">
        <v>44403</v>
      </c>
      <c r="B268" s="39" t="s">
        <v>48</v>
      </c>
      <c r="C268" s="39" t="s">
        <v>108</v>
      </c>
      <c r="D268" s="64"/>
      <c r="E268" s="39" t="s">
        <v>110</v>
      </c>
      <c r="F268" s="39">
        <v>28</v>
      </c>
      <c r="G268" s="39" t="s">
        <v>172</v>
      </c>
      <c r="H268" s="39" t="s">
        <v>176</v>
      </c>
      <c r="I268" s="39" t="s">
        <v>176</v>
      </c>
      <c r="J268" s="39" t="s">
        <v>176</v>
      </c>
      <c r="K268" s="39" t="s">
        <v>176</v>
      </c>
      <c r="L268" s="39">
        <v>1</v>
      </c>
      <c r="M268" s="57" t="str">
        <f t="shared" si="13"/>
        <v>3 - Medium-Level Power Loss</v>
      </c>
      <c r="N268" s="59"/>
      <c r="O268" s="60"/>
      <c r="P268" s="61">
        <f t="shared" si="12"/>
        <v>1800</v>
      </c>
      <c r="Q268" s="61">
        <f t="shared" si="14"/>
        <v>0</v>
      </c>
    </row>
    <row r="269" spans="1:17" ht="18.600000000000001" customHeight="1">
      <c r="A269" s="58">
        <v>44403</v>
      </c>
      <c r="B269" s="39" t="s">
        <v>48</v>
      </c>
      <c r="C269" s="39" t="s">
        <v>108</v>
      </c>
      <c r="D269" s="64"/>
      <c r="E269" s="39" t="s">
        <v>110</v>
      </c>
      <c r="F269" s="39">
        <v>29</v>
      </c>
      <c r="G269" s="39" t="s">
        <v>172</v>
      </c>
      <c r="H269" s="39" t="s">
        <v>176</v>
      </c>
      <c r="I269" s="39" t="s">
        <v>176</v>
      </c>
      <c r="J269" s="39" t="s">
        <v>176</v>
      </c>
      <c r="K269" s="39" t="s">
        <v>176</v>
      </c>
      <c r="L269" s="39">
        <v>1</v>
      </c>
      <c r="M269" s="57" t="str">
        <f t="shared" si="13"/>
        <v>3 - Medium-Level Power Loss</v>
      </c>
      <c r="N269" s="59"/>
      <c r="O269" s="60"/>
      <c r="P269" s="61">
        <f t="shared" si="12"/>
        <v>1800</v>
      </c>
      <c r="Q269" s="61">
        <f t="shared" si="14"/>
        <v>0</v>
      </c>
    </row>
    <row r="270" spans="1:17" ht="18.600000000000001" customHeight="1">
      <c r="A270" s="58">
        <v>44403</v>
      </c>
      <c r="B270" s="39" t="s">
        <v>48</v>
      </c>
      <c r="C270" s="39" t="s">
        <v>108</v>
      </c>
      <c r="D270" s="64"/>
      <c r="E270" s="39" t="s">
        <v>110</v>
      </c>
      <c r="F270" s="39">
        <v>3</v>
      </c>
      <c r="G270" s="39" t="s">
        <v>172</v>
      </c>
      <c r="H270" s="39" t="s">
        <v>176</v>
      </c>
      <c r="I270" s="39" t="s">
        <v>176</v>
      </c>
      <c r="J270" s="39" t="s">
        <v>176</v>
      </c>
      <c r="K270" s="39" t="s">
        <v>176</v>
      </c>
      <c r="L270" s="39">
        <v>1</v>
      </c>
      <c r="M270" s="57" t="str">
        <f t="shared" si="13"/>
        <v>3 - Medium-Level Power Loss</v>
      </c>
      <c r="N270" s="59"/>
      <c r="O270" s="60"/>
      <c r="P270" s="61">
        <f t="shared" si="12"/>
        <v>1800</v>
      </c>
      <c r="Q270" s="61">
        <f t="shared" si="14"/>
        <v>0</v>
      </c>
    </row>
    <row r="271" spans="1:17" ht="18.600000000000001" customHeight="1">
      <c r="A271" s="58">
        <v>44403</v>
      </c>
      <c r="B271" s="39" t="s">
        <v>48</v>
      </c>
      <c r="C271" s="39" t="s">
        <v>108</v>
      </c>
      <c r="D271" s="64"/>
      <c r="E271" s="39" t="s">
        <v>110</v>
      </c>
      <c r="F271" s="39">
        <v>30</v>
      </c>
      <c r="G271" s="39" t="s">
        <v>172</v>
      </c>
      <c r="H271" s="39" t="s">
        <v>176</v>
      </c>
      <c r="I271" s="39" t="s">
        <v>176</v>
      </c>
      <c r="J271" s="39" t="s">
        <v>176</v>
      </c>
      <c r="K271" s="39" t="s">
        <v>176</v>
      </c>
      <c r="L271" s="39">
        <v>1</v>
      </c>
      <c r="M271" s="57" t="str">
        <f t="shared" si="13"/>
        <v>3 - Medium-Level Power Loss</v>
      </c>
      <c r="N271" s="59"/>
      <c r="O271" s="60"/>
      <c r="P271" s="61">
        <f t="shared" si="12"/>
        <v>1800</v>
      </c>
      <c r="Q271" s="61">
        <f t="shared" si="14"/>
        <v>0</v>
      </c>
    </row>
    <row r="272" spans="1:17" ht="18.600000000000001" customHeight="1">
      <c r="A272" s="58">
        <v>44403</v>
      </c>
      <c r="B272" s="39" t="s">
        <v>48</v>
      </c>
      <c r="C272" s="39" t="s">
        <v>108</v>
      </c>
      <c r="D272" s="64"/>
      <c r="E272" s="39" t="s">
        <v>110</v>
      </c>
      <c r="F272" s="39">
        <v>31</v>
      </c>
      <c r="G272" s="39" t="s">
        <v>172</v>
      </c>
      <c r="H272" s="39" t="s">
        <v>176</v>
      </c>
      <c r="I272" s="39" t="s">
        <v>176</v>
      </c>
      <c r="J272" s="39" t="s">
        <v>176</v>
      </c>
      <c r="K272" s="39" t="s">
        <v>176</v>
      </c>
      <c r="L272" s="39">
        <v>1</v>
      </c>
      <c r="M272" s="57" t="str">
        <f t="shared" si="13"/>
        <v>3 - Medium-Level Power Loss</v>
      </c>
      <c r="N272" s="59"/>
      <c r="O272" s="60"/>
      <c r="P272" s="61">
        <f t="shared" si="12"/>
        <v>1800</v>
      </c>
      <c r="Q272" s="61">
        <f t="shared" si="14"/>
        <v>0</v>
      </c>
    </row>
    <row r="273" spans="1:17" ht="18.600000000000001" customHeight="1">
      <c r="A273" s="58">
        <v>44403</v>
      </c>
      <c r="B273" s="39" t="s">
        <v>48</v>
      </c>
      <c r="C273" s="39" t="s">
        <v>108</v>
      </c>
      <c r="D273" s="64"/>
      <c r="E273" s="39" t="s">
        <v>110</v>
      </c>
      <c r="F273" s="39">
        <v>32</v>
      </c>
      <c r="G273" s="39" t="s">
        <v>172</v>
      </c>
      <c r="H273" s="39" t="s">
        <v>176</v>
      </c>
      <c r="I273" s="39" t="s">
        <v>176</v>
      </c>
      <c r="J273" s="39" t="s">
        <v>176</v>
      </c>
      <c r="K273" s="39" t="s">
        <v>176</v>
      </c>
      <c r="L273" s="39">
        <v>1</v>
      </c>
      <c r="M273" s="57" t="str">
        <f t="shared" si="13"/>
        <v>3 - Medium-Level Power Loss</v>
      </c>
      <c r="N273" s="59"/>
      <c r="O273" s="60"/>
      <c r="P273" s="61">
        <f t="shared" ref="P273:P336" si="15">IF(G273="hot spot",0,IF(G273="string",$Q$5*L273,IF(G273="multiple strings",$Q$5*L273,IF(G273="Combiner",($Q$5)*L273,IF(G273="inverter",$Q$5*L273,IF(G273="tracker",$Q$5*L273,IF(G273="module",$Q$5*L273,IF(G273="module substring",($Q$5/3)*L273,0))))))))</f>
        <v>1800</v>
      </c>
      <c r="Q273" s="61">
        <f t="shared" si="14"/>
        <v>0</v>
      </c>
    </row>
    <row r="274" spans="1:17" ht="18.600000000000001" customHeight="1">
      <c r="A274" s="58">
        <v>44403</v>
      </c>
      <c r="B274" s="39" t="s">
        <v>48</v>
      </c>
      <c r="C274" s="39" t="s">
        <v>108</v>
      </c>
      <c r="D274" s="64"/>
      <c r="E274" s="39" t="s">
        <v>110</v>
      </c>
      <c r="F274" s="39">
        <v>4</v>
      </c>
      <c r="G274" s="39" t="s">
        <v>172</v>
      </c>
      <c r="H274" s="39" t="s">
        <v>176</v>
      </c>
      <c r="I274" s="39" t="s">
        <v>176</v>
      </c>
      <c r="J274" s="39" t="s">
        <v>176</v>
      </c>
      <c r="K274" s="39" t="s">
        <v>176</v>
      </c>
      <c r="L274" s="39">
        <v>1</v>
      </c>
      <c r="M274" s="57" t="str">
        <f t="shared" ref="M274:M337" si="16">IF(G274="hot spot","1 - Safety",IF((P274)/(1000000*$Q$4)&gt;0.01,"2 - High-Level Power Loss",IF(P274&gt;($Q$5-1),"3 - Medium-Level Power Loss",IF(P274&gt;0,"4 - Low-Level Power Loss",""))))</f>
        <v>3 - Medium-Level Power Loss</v>
      </c>
      <c r="N274" s="59"/>
      <c r="O274" s="60"/>
      <c r="P274" s="61">
        <f t="shared" si="15"/>
        <v>1800</v>
      </c>
      <c r="Q274" s="61">
        <f t="shared" si="14"/>
        <v>0</v>
      </c>
    </row>
    <row r="275" spans="1:17" ht="18.600000000000001" customHeight="1">
      <c r="A275" s="58">
        <v>44403</v>
      </c>
      <c r="B275" s="39" t="s">
        <v>48</v>
      </c>
      <c r="C275" s="39" t="s">
        <v>108</v>
      </c>
      <c r="D275" s="64"/>
      <c r="E275" s="39" t="s">
        <v>110</v>
      </c>
      <c r="F275" s="39">
        <v>5</v>
      </c>
      <c r="G275" s="39" t="s">
        <v>172</v>
      </c>
      <c r="H275" s="39" t="s">
        <v>176</v>
      </c>
      <c r="I275" s="39" t="s">
        <v>176</v>
      </c>
      <c r="J275" s="39" t="s">
        <v>176</v>
      </c>
      <c r="K275" s="39" t="s">
        <v>176</v>
      </c>
      <c r="L275" s="39">
        <v>1</v>
      </c>
      <c r="M275" s="57" t="str">
        <f t="shared" si="16"/>
        <v>3 - Medium-Level Power Loss</v>
      </c>
      <c r="N275" s="59"/>
      <c r="O275" s="60"/>
      <c r="P275" s="61">
        <f t="shared" si="15"/>
        <v>1800</v>
      </c>
      <c r="Q275" s="61">
        <f t="shared" si="14"/>
        <v>0</v>
      </c>
    </row>
    <row r="276" spans="1:17" ht="18.600000000000001" customHeight="1">
      <c r="A276" s="58">
        <v>44403</v>
      </c>
      <c r="B276" s="39" t="s">
        <v>48</v>
      </c>
      <c r="C276" s="39" t="s">
        <v>108</v>
      </c>
      <c r="D276" s="64"/>
      <c r="E276" s="39" t="s">
        <v>110</v>
      </c>
      <c r="F276" s="39">
        <v>6</v>
      </c>
      <c r="G276" s="39" t="s">
        <v>172</v>
      </c>
      <c r="H276" s="39" t="s">
        <v>176</v>
      </c>
      <c r="I276" s="39" t="s">
        <v>176</v>
      </c>
      <c r="J276" s="39" t="s">
        <v>176</v>
      </c>
      <c r="K276" s="39" t="s">
        <v>176</v>
      </c>
      <c r="L276" s="39">
        <v>1</v>
      </c>
      <c r="M276" s="57" t="str">
        <f t="shared" si="16"/>
        <v>3 - Medium-Level Power Loss</v>
      </c>
      <c r="N276" s="59"/>
      <c r="O276" s="60"/>
      <c r="P276" s="61">
        <f t="shared" si="15"/>
        <v>1800</v>
      </c>
      <c r="Q276" s="61">
        <f t="shared" si="14"/>
        <v>0</v>
      </c>
    </row>
    <row r="277" spans="1:17" ht="18.600000000000001" customHeight="1">
      <c r="A277" s="58">
        <v>44403</v>
      </c>
      <c r="B277" s="39" t="s">
        <v>48</v>
      </c>
      <c r="C277" s="39" t="s">
        <v>108</v>
      </c>
      <c r="D277" s="64"/>
      <c r="E277" s="39" t="s">
        <v>110</v>
      </c>
      <c r="F277" s="39">
        <v>7</v>
      </c>
      <c r="G277" s="39" t="s">
        <v>172</v>
      </c>
      <c r="H277" s="39" t="s">
        <v>176</v>
      </c>
      <c r="I277" s="39" t="s">
        <v>176</v>
      </c>
      <c r="J277" s="39" t="s">
        <v>176</v>
      </c>
      <c r="K277" s="39" t="s">
        <v>176</v>
      </c>
      <c r="L277" s="39">
        <v>1</v>
      </c>
      <c r="M277" s="57" t="str">
        <f t="shared" si="16"/>
        <v>3 - Medium-Level Power Loss</v>
      </c>
      <c r="N277" s="59"/>
      <c r="O277" s="60"/>
      <c r="P277" s="61">
        <f t="shared" si="15"/>
        <v>1800</v>
      </c>
      <c r="Q277" s="61">
        <f t="shared" si="14"/>
        <v>0</v>
      </c>
    </row>
    <row r="278" spans="1:17" ht="18.600000000000001" customHeight="1">
      <c r="A278" s="58">
        <v>44403</v>
      </c>
      <c r="B278" s="39" t="s">
        <v>48</v>
      </c>
      <c r="C278" s="39" t="s">
        <v>108</v>
      </c>
      <c r="D278" s="64"/>
      <c r="E278" s="39" t="s">
        <v>110</v>
      </c>
      <c r="F278" s="39">
        <v>8</v>
      </c>
      <c r="G278" s="39" t="s">
        <v>172</v>
      </c>
      <c r="H278" s="39" t="s">
        <v>176</v>
      </c>
      <c r="I278" s="39" t="s">
        <v>176</v>
      </c>
      <c r="J278" s="39" t="s">
        <v>176</v>
      </c>
      <c r="K278" s="39" t="s">
        <v>176</v>
      </c>
      <c r="L278" s="39">
        <v>1</v>
      </c>
      <c r="M278" s="57" t="str">
        <f t="shared" si="16"/>
        <v>3 - Medium-Level Power Loss</v>
      </c>
      <c r="N278" s="59"/>
      <c r="O278" s="60"/>
      <c r="P278" s="61">
        <f t="shared" si="15"/>
        <v>1800</v>
      </c>
      <c r="Q278" s="61">
        <f t="shared" si="14"/>
        <v>0</v>
      </c>
    </row>
    <row r="279" spans="1:17" ht="18.600000000000001" customHeight="1">
      <c r="A279" s="58">
        <v>44403</v>
      </c>
      <c r="B279" s="39" t="s">
        <v>48</v>
      </c>
      <c r="C279" s="39" t="s">
        <v>108</v>
      </c>
      <c r="D279" s="64"/>
      <c r="E279" s="39" t="s">
        <v>110</v>
      </c>
      <c r="F279" s="39">
        <v>9</v>
      </c>
      <c r="G279" s="39" t="s">
        <v>172</v>
      </c>
      <c r="H279" s="39" t="s">
        <v>176</v>
      </c>
      <c r="I279" s="39" t="s">
        <v>176</v>
      </c>
      <c r="J279" s="39" t="s">
        <v>176</v>
      </c>
      <c r="K279" s="39" t="s">
        <v>176</v>
      </c>
      <c r="L279" s="39">
        <v>1</v>
      </c>
      <c r="M279" s="57" t="str">
        <f t="shared" si="16"/>
        <v>3 - Medium-Level Power Loss</v>
      </c>
      <c r="N279" s="59"/>
      <c r="O279" s="60"/>
      <c r="P279" s="61">
        <f t="shared" si="15"/>
        <v>1800</v>
      </c>
      <c r="Q279" s="61">
        <f t="shared" si="14"/>
        <v>0</v>
      </c>
    </row>
    <row r="280" spans="1:17" ht="18.600000000000001" customHeight="1">
      <c r="A280" s="58">
        <v>44403</v>
      </c>
      <c r="B280" s="39" t="s">
        <v>48</v>
      </c>
      <c r="C280" s="39" t="s">
        <v>108</v>
      </c>
      <c r="D280" s="64"/>
      <c r="E280" s="39" t="s">
        <v>111</v>
      </c>
      <c r="F280" s="39">
        <v>17</v>
      </c>
      <c r="G280" s="39" t="s">
        <v>172</v>
      </c>
      <c r="H280" s="39" t="s">
        <v>176</v>
      </c>
      <c r="I280" s="39" t="s">
        <v>176</v>
      </c>
      <c r="J280" s="39" t="s">
        <v>176</v>
      </c>
      <c r="K280" s="39" t="s">
        <v>176</v>
      </c>
      <c r="L280" s="39">
        <v>1</v>
      </c>
      <c r="M280" s="57" t="str">
        <f t="shared" si="16"/>
        <v>3 - Medium-Level Power Loss</v>
      </c>
      <c r="N280" s="59"/>
      <c r="O280" s="60"/>
      <c r="P280" s="61">
        <f t="shared" si="15"/>
        <v>1800</v>
      </c>
      <c r="Q280" s="61">
        <f t="shared" si="14"/>
        <v>0</v>
      </c>
    </row>
    <row r="281" spans="1:17" ht="18.600000000000001" customHeight="1">
      <c r="A281" s="58">
        <v>44403</v>
      </c>
      <c r="B281" s="39" t="s">
        <v>48</v>
      </c>
      <c r="C281" s="39" t="s">
        <v>108</v>
      </c>
      <c r="D281" s="64"/>
      <c r="E281" s="39" t="s">
        <v>111</v>
      </c>
      <c r="F281" s="39">
        <v>18</v>
      </c>
      <c r="G281" s="39" t="s">
        <v>172</v>
      </c>
      <c r="H281" s="39" t="s">
        <v>176</v>
      </c>
      <c r="I281" s="39" t="s">
        <v>176</v>
      </c>
      <c r="J281" s="39" t="s">
        <v>176</v>
      </c>
      <c r="K281" s="39" t="s">
        <v>176</v>
      </c>
      <c r="L281" s="39">
        <v>1</v>
      </c>
      <c r="M281" s="57" t="str">
        <f t="shared" si="16"/>
        <v>3 - Medium-Level Power Loss</v>
      </c>
      <c r="N281" s="59"/>
      <c r="O281" s="60"/>
      <c r="P281" s="61">
        <f t="shared" si="15"/>
        <v>1800</v>
      </c>
      <c r="Q281" s="61">
        <f t="shared" ref="Q281:Q344" si="17">IF(O281&gt;0,P281,0)</f>
        <v>0</v>
      </c>
    </row>
    <row r="282" spans="1:17" ht="18.600000000000001" customHeight="1">
      <c r="A282" s="58">
        <v>44403</v>
      </c>
      <c r="B282" s="39" t="s">
        <v>48</v>
      </c>
      <c r="C282" s="39" t="s">
        <v>108</v>
      </c>
      <c r="D282" s="64"/>
      <c r="E282" s="39" t="s">
        <v>111</v>
      </c>
      <c r="F282" s="39">
        <v>19</v>
      </c>
      <c r="G282" s="39" t="s">
        <v>172</v>
      </c>
      <c r="H282" s="39" t="s">
        <v>176</v>
      </c>
      <c r="I282" s="39" t="s">
        <v>176</v>
      </c>
      <c r="J282" s="39" t="s">
        <v>176</v>
      </c>
      <c r="K282" s="39" t="s">
        <v>176</v>
      </c>
      <c r="L282" s="39">
        <v>1</v>
      </c>
      <c r="M282" s="57" t="str">
        <f t="shared" si="16"/>
        <v>3 - Medium-Level Power Loss</v>
      </c>
      <c r="N282" s="59"/>
      <c r="O282" s="60"/>
      <c r="P282" s="61">
        <f t="shared" si="15"/>
        <v>1800</v>
      </c>
      <c r="Q282" s="61">
        <f t="shared" si="17"/>
        <v>0</v>
      </c>
    </row>
    <row r="283" spans="1:17" ht="18.600000000000001" customHeight="1">
      <c r="A283" s="58">
        <v>44403</v>
      </c>
      <c r="B283" s="39" t="s">
        <v>48</v>
      </c>
      <c r="C283" s="39" t="s">
        <v>108</v>
      </c>
      <c r="D283" s="64"/>
      <c r="E283" s="39" t="s">
        <v>111</v>
      </c>
      <c r="F283" s="39">
        <v>20</v>
      </c>
      <c r="G283" s="39" t="s">
        <v>172</v>
      </c>
      <c r="H283" s="39" t="s">
        <v>176</v>
      </c>
      <c r="I283" s="39" t="s">
        <v>176</v>
      </c>
      <c r="J283" s="39" t="s">
        <v>176</v>
      </c>
      <c r="K283" s="39" t="s">
        <v>176</v>
      </c>
      <c r="L283" s="39">
        <v>1</v>
      </c>
      <c r="M283" s="57" t="str">
        <f t="shared" si="16"/>
        <v>3 - Medium-Level Power Loss</v>
      </c>
      <c r="N283" s="59"/>
      <c r="O283" s="60"/>
      <c r="P283" s="61">
        <f t="shared" si="15"/>
        <v>1800</v>
      </c>
      <c r="Q283" s="61">
        <f t="shared" si="17"/>
        <v>0</v>
      </c>
    </row>
    <row r="284" spans="1:17" ht="18.600000000000001" customHeight="1">
      <c r="A284" s="58">
        <v>44403</v>
      </c>
      <c r="B284" s="39" t="s">
        <v>48</v>
      </c>
      <c r="C284" s="39" t="s">
        <v>108</v>
      </c>
      <c r="D284" s="64"/>
      <c r="E284" s="39" t="s">
        <v>111</v>
      </c>
      <c r="F284" s="39">
        <v>21</v>
      </c>
      <c r="G284" s="39" t="s">
        <v>172</v>
      </c>
      <c r="H284" s="39" t="s">
        <v>176</v>
      </c>
      <c r="I284" s="39" t="s">
        <v>176</v>
      </c>
      <c r="J284" s="39" t="s">
        <v>176</v>
      </c>
      <c r="K284" s="39" t="s">
        <v>176</v>
      </c>
      <c r="L284" s="39">
        <v>1</v>
      </c>
      <c r="M284" s="57" t="str">
        <f t="shared" si="16"/>
        <v>3 - Medium-Level Power Loss</v>
      </c>
      <c r="N284" s="59"/>
      <c r="O284" s="60"/>
      <c r="P284" s="61">
        <f t="shared" si="15"/>
        <v>1800</v>
      </c>
      <c r="Q284" s="61">
        <f t="shared" si="17"/>
        <v>0</v>
      </c>
    </row>
    <row r="285" spans="1:17" ht="18.600000000000001" customHeight="1">
      <c r="A285" s="58">
        <v>44403</v>
      </c>
      <c r="B285" s="39" t="s">
        <v>48</v>
      </c>
      <c r="C285" s="39" t="s">
        <v>108</v>
      </c>
      <c r="D285" s="64"/>
      <c r="E285" s="39" t="s">
        <v>111</v>
      </c>
      <c r="F285" s="39">
        <v>22</v>
      </c>
      <c r="G285" s="39" t="s">
        <v>172</v>
      </c>
      <c r="H285" s="39" t="s">
        <v>176</v>
      </c>
      <c r="I285" s="39" t="s">
        <v>176</v>
      </c>
      <c r="J285" s="39" t="s">
        <v>176</v>
      </c>
      <c r="K285" s="39" t="s">
        <v>176</v>
      </c>
      <c r="L285" s="39">
        <v>1</v>
      </c>
      <c r="M285" s="57" t="str">
        <f t="shared" si="16"/>
        <v>3 - Medium-Level Power Loss</v>
      </c>
      <c r="N285" s="59"/>
      <c r="O285" s="60"/>
      <c r="P285" s="61">
        <f t="shared" si="15"/>
        <v>1800</v>
      </c>
      <c r="Q285" s="61">
        <f t="shared" si="17"/>
        <v>0</v>
      </c>
    </row>
    <row r="286" spans="1:17" ht="18.600000000000001" customHeight="1">
      <c r="A286" s="58">
        <v>44403</v>
      </c>
      <c r="B286" s="39" t="s">
        <v>48</v>
      </c>
      <c r="C286" s="39" t="s">
        <v>108</v>
      </c>
      <c r="D286" s="64"/>
      <c r="E286" s="39" t="s">
        <v>111</v>
      </c>
      <c r="F286" s="39">
        <v>23</v>
      </c>
      <c r="G286" s="39" t="s">
        <v>172</v>
      </c>
      <c r="H286" s="39" t="s">
        <v>176</v>
      </c>
      <c r="I286" s="39" t="s">
        <v>176</v>
      </c>
      <c r="J286" s="39" t="s">
        <v>176</v>
      </c>
      <c r="K286" s="39" t="s">
        <v>176</v>
      </c>
      <c r="L286" s="39">
        <v>1</v>
      </c>
      <c r="M286" s="57" t="str">
        <f t="shared" si="16"/>
        <v>3 - Medium-Level Power Loss</v>
      </c>
      <c r="N286" s="59"/>
      <c r="O286" s="60"/>
      <c r="P286" s="61">
        <f t="shared" si="15"/>
        <v>1800</v>
      </c>
      <c r="Q286" s="61">
        <f t="shared" si="17"/>
        <v>0</v>
      </c>
    </row>
    <row r="287" spans="1:17" ht="18.600000000000001" customHeight="1">
      <c r="A287" s="58">
        <v>44403</v>
      </c>
      <c r="B287" s="39" t="s">
        <v>48</v>
      </c>
      <c r="C287" s="39" t="s">
        <v>108</v>
      </c>
      <c r="D287" s="64"/>
      <c r="E287" s="39" t="s">
        <v>111</v>
      </c>
      <c r="F287" s="39">
        <v>24</v>
      </c>
      <c r="G287" s="39" t="s">
        <v>172</v>
      </c>
      <c r="H287" s="39" t="s">
        <v>176</v>
      </c>
      <c r="I287" s="39" t="s">
        <v>176</v>
      </c>
      <c r="J287" s="39" t="s">
        <v>176</v>
      </c>
      <c r="K287" s="39" t="s">
        <v>176</v>
      </c>
      <c r="L287" s="39">
        <v>1</v>
      </c>
      <c r="M287" s="57" t="str">
        <f t="shared" si="16"/>
        <v>3 - Medium-Level Power Loss</v>
      </c>
      <c r="N287" s="59"/>
      <c r="O287" s="60"/>
      <c r="P287" s="61">
        <f t="shared" si="15"/>
        <v>1800</v>
      </c>
      <c r="Q287" s="61">
        <f t="shared" si="17"/>
        <v>0</v>
      </c>
    </row>
    <row r="288" spans="1:17" ht="18.600000000000001" customHeight="1">
      <c r="A288" s="58">
        <v>44403</v>
      </c>
      <c r="B288" s="39" t="s">
        <v>48</v>
      </c>
      <c r="C288" s="39" t="s">
        <v>112</v>
      </c>
      <c r="D288" s="64"/>
      <c r="E288" s="39" t="s">
        <v>95</v>
      </c>
      <c r="F288" s="39">
        <v>73</v>
      </c>
      <c r="G288" s="39" t="s">
        <v>172</v>
      </c>
      <c r="H288" s="39" t="s">
        <v>176</v>
      </c>
      <c r="I288" s="39" t="s">
        <v>176</v>
      </c>
      <c r="J288" s="39" t="s">
        <v>176</v>
      </c>
      <c r="K288" s="39" t="s">
        <v>176</v>
      </c>
      <c r="L288" s="39">
        <v>1</v>
      </c>
      <c r="M288" s="57" t="str">
        <f t="shared" si="16"/>
        <v>3 - Medium-Level Power Loss</v>
      </c>
      <c r="N288" s="59"/>
      <c r="O288" s="60"/>
      <c r="P288" s="61">
        <f t="shared" si="15"/>
        <v>1800</v>
      </c>
      <c r="Q288" s="61">
        <f t="shared" si="17"/>
        <v>0</v>
      </c>
    </row>
    <row r="289" spans="1:17" ht="18.600000000000001" customHeight="1">
      <c r="A289" s="58">
        <v>44403</v>
      </c>
      <c r="B289" s="39" t="s">
        <v>48</v>
      </c>
      <c r="C289" s="39" t="s">
        <v>112</v>
      </c>
      <c r="D289" s="64"/>
      <c r="E289" s="39" t="s">
        <v>95</v>
      </c>
      <c r="F289" s="39">
        <v>74</v>
      </c>
      <c r="G289" s="39" t="s">
        <v>172</v>
      </c>
      <c r="H289" s="39" t="s">
        <v>176</v>
      </c>
      <c r="I289" s="39" t="s">
        <v>176</v>
      </c>
      <c r="J289" s="39" t="s">
        <v>176</v>
      </c>
      <c r="K289" s="39" t="s">
        <v>176</v>
      </c>
      <c r="L289" s="39">
        <v>1</v>
      </c>
      <c r="M289" s="57" t="str">
        <f t="shared" si="16"/>
        <v>3 - Medium-Level Power Loss</v>
      </c>
      <c r="N289" s="59"/>
      <c r="O289" s="60"/>
      <c r="P289" s="61">
        <f t="shared" si="15"/>
        <v>1800</v>
      </c>
      <c r="Q289" s="61">
        <f t="shared" si="17"/>
        <v>0</v>
      </c>
    </row>
    <row r="290" spans="1:17" ht="18.600000000000001" customHeight="1">
      <c r="A290" s="58">
        <v>44403</v>
      </c>
      <c r="B290" s="39" t="s">
        <v>48</v>
      </c>
      <c r="C290" s="39" t="s">
        <v>112</v>
      </c>
      <c r="D290" s="64"/>
      <c r="E290" s="39" t="s">
        <v>95</v>
      </c>
      <c r="F290" s="39">
        <v>75</v>
      </c>
      <c r="G290" s="39" t="s">
        <v>172</v>
      </c>
      <c r="H290" s="39" t="s">
        <v>176</v>
      </c>
      <c r="I290" s="39" t="s">
        <v>176</v>
      </c>
      <c r="J290" s="39" t="s">
        <v>176</v>
      </c>
      <c r="K290" s="39" t="s">
        <v>176</v>
      </c>
      <c r="L290" s="39">
        <v>1</v>
      </c>
      <c r="M290" s="57" t="str">
        <f t="shared" si="16"/>
        <v>3 - Medium-Level Power Loss</v>
      </c>
      <c r="N290" s="59"/>
      <c r="O290" s="60"/>
      <c r="P290" s="61">
        <f t="shared" si="15"/>
        <v>1800</v>
      </c>
      <c r="Q290" s="61">
        <f t="shared" si="17"/>
        <v>0</v>
      </c>
    </row>
    <row r="291" spans="1:17" ht="18.600000000000001" customHeight="1">
      <c r="A291" s="58">
        <v>44403</v>
      </c>
      <c r="B291" s="39" t="s">
        <v>48</v>
      </c>
      <c r="C291" s="39" t="s">
        <v>112</v>
      </c>
      <c r="D291" s="64"/>
      <c r="E291" s="39" t="s">
        <v>95</v>
      </c>
      <c r="F291" s="39">
        <v>76</v>
      </c>
      <c r="G291" s="39" t="s">
        <v>172</v>
      </c>
      <c r="H291" s="39" t="s">
        <v>176</v>
      </c>
      <c r="I291" s="39" t="s">
        <v>176</v>
      </c>
      <c r="J291" s="39" t="s">
        <v>176</v>
      </c>
      <c r="K291" s="39" t="s">
        <v>176</v>
      </c>
      <c r="L291" s="39">
        <v>1</v>
      </c>
      <c r="M291" s="57" t="str">
        <f t="shared" si="16"/>
        <v>3 - Medium-Level Power Loss</v>
      </c>
      <c r="N291" s="59"/>
      <c r="O291" s="60"/>
      <c r="P291" s="61">
        <f t="shared" si="15"/>
        <v>1800</v>
      </c>
      <c r="Q291" s="61">
        <f t="shared" si="17"/>
        <v>0</v>
      </c>
    </row>
    <row r="292" spans="1:17" ht="18.600000000000001" customHeight="1">
      <c r="A292" s="58">
        <v>44403</v>
      </c>
      <c r="B292" s="39" t="s">
        <v>48</v>
      </c>
      <c r="C292" s="39" t="s">
        <v>112</v>
      </c>
      <c r="D292" s="64"/>
      <c r="E292" s="39" t="s">
        <v>95</v>
      </c>
      <c r="F292" s="39">
        <v>77</v>
      </c>
      <c r="G292" s="39" t="s">
        <v>172</v>
      </c>
      <c r="H292" s="39" t="s">
        <v>176</v>
      </c>
      <c r="I292" s="39" t="s">
        <v>176</v>
      </c>
      <c r="J292" s="39" t="s">
        <v>176</v>
      </c>
      <c r="K292" s="39" t="s">
        <v>176</v>
      </c>
      <c r="L292" s="39">
        <v>1</v>
      </c>
      <c r="M292" s="57" t="str">
        <f t="shared" si="16"/>
        <v>3 - Medium-Level Power Loss</v>
      </c>
      <c r="N292" s="59"/>
      <c r="O292" s="60"/>
      <c r="P292" s="61">
        <f t="shared" si="15"/>
        <v>1800</v>
      </c>
      <c r="Q292" s="61">
        <f t="shared" si="17"/>
        <v>0</v>
      </c>
    </row>
    <row r="293" spans="1:17" ht="18.600000000000001" customHeight="1">
      <c r="A293" s="58">
        <v>44403</v>
      </c>
      <c r="B293" s="39" t="s">
        <v>48</v>
      </c>
      <c r="C293" s="39" t="s">
        <v>112</v>
      </c>
      <c r="D293" s="64"/>
      <c r="E293" s="39" t="s">
        <v>95</v>
      </c>
      <c r="F293" s="39">
        <v>78</v>
      </c>
      <c r="G293" s="39" t="s">
        <v>172</v>
      </c>
      <c r="H293" s="39" t="s">
        <v>176</v>
      </c>
      <c r="I293" s="39" t="s">
        <v>176</v>
      </c>
      <c r="J293" s="39" t="s">
        <v>176</v>
      </c>
      <c r="K293" s="39" t="s">
        <v>176</v>
      </c>
      <c r="L293" s="39">
        <v>1</v>
      </c>
      <c r="M293" s="57" t="str">
        <f t="shared" si="16"/>
        <v>3 - Medium-Level Power Loss</v>
      </c>
      <c r="N293" s="59"/>
      <c r="O293" s="60"/>
      <c r="P293" s="61">
        <f t="shared" si="15"/>
        <v>1800</v>
      </c>
      <c r="Q293" s="61">
        <f t="shared" si="17"/>
        <v>0</v>
      </c>
    </row>
    <row r="294" spans="1:17" ht="18.600000000000001" customHeight="1">
      <c r="A294" s="58">
        <v>44403</v>
      </c>
      <c r="B294" s="39" t="s">
        <v>48</v>
      </c>
      <c r="C294" s="39" t="s">
        <v>112</v>
      </c>
      <c r="D294" s="64"/>
      <c r="E294" s="39" t="s">
        <v>95</v>
      </c>
      <c r="F294" s="39">
        <v>79</v>
      </c>
      <c r="G294" s="39" t="s">
        <v>172</v>
      </c>
      <c r="H294" s="39" t="s">
        <v>176</v>
      </c>
      <c r="I294" s="39" t="s">
        <v>176</v>
      </c>
      <c r="J294" s="39" t="s">
        <v>176</v>
      </c>
      <c r="K294" s="39" t="s">
        <v>176</v>
      </c>
      <c r="L294" s="39">
        <v>1</v>
      </c>
      <c r="M294" s="57" t="str">
        <f t="shared" si="16"/>
        <v>3 - Medium-Level Power Loss</v>
      </c>
      <c r="N294" s="59"/>
      <c r="O294" s="60"/>
      <c r="P294" s="61">
        <f t="shared" si="15"/>
        <v>1800</v>
      </c>
      <c r="Q294" s="61">
        <f t="shared" si="17"/>
        <v>0</v>
      </c>
    </row>
    <row r="295" spans="1:17" ht="18.600000000000001" customHeight="1">
      <c r="A295" s="58">
        <v>44403</v>
      </c>
      <c r="B295" s="39" t="s">
        <v>48</v>
      </c>
      <c r="C295" s="39" t="s">
        <v>112</v>
      </c>
      <c r="D295" s="64"/>
      <c r="E295" s="39" t="s">
        <v>95</v>
      </c>
      <c r="F295" s="39">
        <v>80</v>
      </c>
      <c r="G295" s="39" t="s">
        <v>172</v>
      </c>
      <c r="H295" s="39" t="s">
        <v>176</v>
      </c>
      <c r="I295" s="39" t="s">
        <v>176</v>
      </c>
      <c r="J295" s="39" t="s">
        <v>176</v>
      </c>
      <c r="K295" s="39" t="s">
        <v>176</v>
      </c>
      <c r="L295" s="39">
        <v>1</v>
      </c>
      <c r="M295" s="57" t="str">
        <f t="shared" si="16"/>
        <v>3 - Medium-Level Power Loss</v>
      </c>
      <c r="N295" s="59"/>
      <c r="O295" s="60"/>
      <c r="P295" s="61">
        <f t="shared" si="15"/>
        <v>1800</v>
      </c>
      <c r="Q295" s="61">
        <f t="shared" si="17"/>
        <v>0</v>
      </c>
    </row>
    <row r="296" spans="1:17" ht="18.600000000000001" customHeight="1">
      <c r="A296" s="58">
        <v>44403</v>
      </c>
      <c r="B296" s="39" t="s">
        <v>48</v>
      </c>
      <c r="C296" s="39" t="s">
        <v>112</v>
      </c>
      <c r="D296" s="64"/>
      <c r="E296" s="39" t="s">
        <v>101</v>
      </c>
      <c r="F296" s="39">
        <v>1</v>
      </c>
      <c r="G296" s="39" t="s">
        <v>172</v>
      </c>
      <c r="H296" s="39" t="s">
        <v>176</v>
      </c>
      <c r="I296" s="39" t="s">
        <v>176</v>
      </c>
      <c r="J296" s="39" t="s">
        <v>176</v>
      </c>
      <c r="K296" s="39" t="s">
        <v>176</v>
      </c>
      <c r="L296" s="39">
        <v>1</v>
      </c>
      <c r="M296" s="57" t="str">
        <f t="shared" si="16"/>
        <v>3 - Medium-Level Power Loss</v>
      </c>
      <c r="N296" s="59"/>
      <c r="O296" s="60"/>
      <c r="P296" s="61">
        <f t="shared" si="15"/>
        <v>1800</v>
      </c>
      <c r="Q296" s="61">
        <f t="shared" si="17"/>
        <v>0</v>
      </c>
    </row>
    <row r="297" spans="1:17" ht="18.600000000000001" customHeight="1">
      <c r="A297" s="58">
        <v>44403</v>
      </c>
      <c r="B297" s="39" t="s">
        <v>48</v>
      </c>
      <c r="C297" s="39" t="s">
        <v>112</v>
      </c>
      <c r="D297" s="64"/>
      <c r="E297" s="39" t="s">
        <v>101</v>
      </c>
      <c r="F297" s="39">
        <v>17</v>
      </c>
      <c r="G297" s="39" t="s">
        <v>172</v>
      </c>
      <c r="H297" s="39" t="s">
        <v>176</v>
      </c>
      <c r="I297" s="39" t="s">
        <v>176</v>
      </c>
      <c r="J297" s="39" t="s">
        <v>176</v>
      </c>
      <c r="K297" s="39" t="s">
        <v>176</v>
      </c>
      <c r="L297" s="39">
        <v>1</v>
      </c>
      <c r="M297" s="57" t="str">
        <f t="shared" si="16"/>
        <v>3 - Medium-Level Power Loss</v>
      </c>
      <c r="N297" s="59"/>
      <c r="O297" s="60"/>
      <c r="P297" s="61">
        <f t="shared" si="15"/>
        <v>1800</v>
      </c>
      <c r="Q297" s="61">
        <f t="shared" si="17"/>
        <v>0</v>
      </c>
    </row>
    <row r="298" spans="1:17" ht="18.600000000000001" customHeight="1">
      <c r="A298" s="58">
        <v>44403</v>
      </c>
      <c r="B298" s="39" t="s">
        <v>48</v>
      </c>
      <c r="C298" s="39" t="s">
        <v>112</v>
      </c>
      <c r="D298" s="64"/>
      <c r="E298" s="39" t="s">
        <v>101</v>
      </c>
      <c r="F298" s="39">
        <v>18</v>
      </c>
      <c r="G298" s="39" t="s">
        <v>172</v>
      </c>
      <c r="H298" s="39" t="s">
        <v>176</v>
      </c>
      <c r="I298" s="39" t="s">
        <v>176</v>
      </c>
      <c r="J298" s="39" t="s">
        <v>176</v>
      </c>
      <c r="K298" s="39" t="s">
        <v>176</v>
      </c>
      <c r="L298" s="39">
        <v>1</v>
      </c>
      <c r="M298" s="57" t="str">
        <f t="shared" si="16"/>
        <v>3 - Medium-Level Power Loss</v>
      </c>
      <c r="N298" s="59"/>
      <c r="O298" s="60"/>
      <c r="P298" s="61">
        <f t="shared" si="15"/>
        <v>1800</v>
      </c>
      <c r="Q298" s="61">
        <f t="shared" si="17"/>
        <v>0</v>
      </c>
    </row>
    <row r="299" spans="1:17" ht="18.600000000000001" customHeight="1">
      <c r="A299" s="58">
        <v>44403</v>
      </c>
      <c r="B299" s="39" t="s">
        <v>48</v>
      </c>
      <c r="C299" s="39" t="s">
        <v>112</v>
      </c>
      <c r="D299" s="64"/>
      <c r="E299" s="39" t="s">
        <v>101</v>
      </c>
      <c r="F299" s="39">
        <v>19</v>
      </c>
      <c r="G299" s="39" t="s">
        <v>172</v>
      </c>
      <c r="H299" s="39" t="s">
        <v>176</v>
      </c>
      <c r="I299" s="39" t="s">
        <v>176</v>
      </c>
      <c r="J299" s="39" t="s">
        <v>176</v>
      </c>
      <c r="K299" s="39" t="s">
        <v>176</v>
      </c>
      <c r="L299" s="39">
        <v>1</v>
      </c>
      <c r="M299" s="57" t="str">
        <f t="shared" si="16"/>
        <v>3 - Medium-Level Power Loss</v>
      </c>
      <c r="N299" s="59"/>
      <c r="O299" s="60"/>
      <c r="P299" s="61">
        <f t="shared" si="15"/>
        <v>1800</v>
      </c>
      <c r="Q299" s="61">
        <f t="shared" si="17"/>
        <v>0</v>
      </c>
    </row>
    <row r="300" spans="1:17" ht="18.600000000000001" customHeight="1">
      <c r="A300" s="58">
        <v>44403</v>
      </c>
      <c r="B300" s="39" t="s">
        <v>48</v>
      </c>
      <c r="C300" s="39" t="s">
        <v>112</v>
      </c>
      <c r="D300" s="64"/>
      <c r="E300" s="39" t="s">
        <v>101</v>
      </c>
      <c r="F300" s="39">
        <v>2</v>
      </c>
      <c r="G300" s="39" t="s">
        <v>172</v>
      </c>
      <c r="H300" s="39" t="s">
        <v>176</v>
      </c>
      <c r="I300" s="39" t="s">
        <v>176</v>
      </c>
      <c r="J300" s="39" t="s">
        <v>176</v>
      </c>
      <c r="K300" s="39" t="s">
        <v>176</v>
      </c>
      <c r="L300" s="39">
        <v>1</v>
      </c>
      <c r="M300" s="57" t="str">
        <f t="shared" si="16"/>
        <v>3 - Medium-Level Power Loss</v>
      </c>
      <c r="N300" s="59"/>
      <c r="O300" s="60"/>
      <c r="P300" s="61">
        <f t="shared" si="15"/>
        <v>1800</v>
      </c>
      <c r="Q300" s="61">
        <f t="shared" si="17"/>
        <v>0</v>
      </c>
    </row>
    <row r="301" spans="1:17" ht="18.600000000000001" customHeight="1">
      <c r="A301" s="58">
        <v>44403</v>
      </c>
      <c r="B301" s="39" t="s">
        <v>48</v>
      </c>
      <c r="C301" s="39" t="s">
        <v>112</v>
      </c>
      <c r="D301" s="64"/>
      <c r="E301" s="39" t="s">
        <v>101</v>
      </c>
      <c r="F301" s="39">
        <v>20</v>
      </c>
      <c r="G301" s="39" t="s">
        <v>172</v>
      </c>
      <c r="H301" s="39" t="s">
        <v>176</v>
      </c>
      <c r="I301" s="39" t="s">
        <v>176</v>
      </c>
      <c r="J301" s="39" t="s">
        <v>176</v>
      </c>
      <c r="K301" s="39" t="s">
        <v>176</v>
      </c>
      <c r="L301" s="39">
        <v>1</v>
      </c>
      <c r="M301" s="57" t="str">
        <f t="shared" si="16"/>
        <v>3 - Medium-Level Power Loss</v>
      </c>
      <c r="N301" s="59"/>
      <c r="O301" s="60"/>
      <c r="P301" s="61">
        <f t="shared" si="15"/>
        <v>1800</v>
      </c>
      <c r="Q301" s="61">
        <f t="shared" si="17"/>
        <v>0</v>
      </c>
    </row>
    <row r="302" spans="1:17" ht="18.600000000000001" customHeight="1">
      <c r="A302" s="58">
        <v>44403</v>
      </c>
      <c r="B302" s="39" t="s">
        <v>48</v>
      </c>
      <c r="C302" s="39" t="s">
        <v>112</v>
      </c>
      <c r="D302" s="64"/>
      <c r="E302" s="39" t="s">
        <v>101</v>
      </c>
      <c r="F302" s="39">
        <v>21</v>
      </c>
      <c r="G302" s="39" t="s">
        <v>172</v>
      </c>
      <c r="H302" s="39" t="s">
        <v>176</v>
      </c>
      <c r="I302" s="39" t="s">
        <v>176</v>
      </c>
      <c r="J302" s="39" t="s">
        <v>176</v>
      </c>
      <c r="K302" s="39" t="s">
        <v>176</v>
      </c>
      <c r="L302" s="39">
        <v>1</v>
      </c>
      <c r="M302" s="57" t="str">
        <f t="shared" si="16"/>
        <v>3 - Medium-Level Power Loss</v>
      </c>
      <c r="N302" s="59"/>
      <c r="O302" s="60"/>
      <c r="P302" s="61">
        <f t="shared" si="15"/>
        <v>1800</v>
      </c>
      <c r="Q302" s="61">
        <f t="shared" si="17"/>
        <v>0</v>
      </c>
    </row>
    <row r="303" spans="1:17" ht="18.600000000000001" customHeight="1">
      <c r="A303" s="58">
        <v>44403</v>
      </c>
      <c r="B303" s="39" t="s">
        <v>48</v>
      </c>
      <c r="C303" s="39" t="s">
        <v>112</v>
      </c>
      <c r="D303" s="64"/>
      <c r="E303" s="39" t="s">
        <v>101</v>
      </c>
      <c r="F303" s="39">
        <v>22</v>
      </c>
      <c r="G303" s="39" t="s">
        <v>172</v>
      </c>
      <c r="H303" s="39" t="s">
        <v>176</v>
      </c>
      <c r="I303" s="39" t="s">
        <v>176</v>
      </c>
      <c r="J303" s="39" t="s">
        <v>176</v>
      </c>
      <c r="K303" s="39" t="s">
        <v>176</v>
      </c>
      <c r="L303" s="39">
        <v>1</v>
      </c>
      <c r="M303" s="57" t="str">
        <f t="shared" si="16"/>
        <v>3 - Medium-Level Power Loss</v>
      </c>
      <c r="N303" s="59"/>
      <c r="O303" s="60"/>
      <c r="P303" s="61">
        <f t="shared" si="15"/>
        <v>1800</v>
      </c>
      <c r="Q303" s="61">
        <f t="shared" si="17"/>
        <v>0</v>
      </c>
    </row>
    <row r="304" spans="1:17" ht="18.600000000000001" customHeight="1">
      <c r="A304" s="58">
        <v>44403</v>
      </c>
      <c r="B304" s="39" t="s">
        <v>48</v>
      </c>
      <c r="C304" s="39" t="s">
        <v>112</v>
      </c>
      <c r="D304" s="64"/>
      <c r="E304" s="39" t="s">
        <v>101</v>
      </c>
      <c r="F304" s="39">
        <v>23</v>
      </c>
      <c r="G304" s="39" t="s">
        <v>172</v>
      </c>
      <c r="H304" s="39" t="s">
        <v>176</v>
      </c>
      <c r="I304" s="39" t="s">
        <v>176</v>
      </c>
      <c r="J304" s="39" t="s">
        <v>176</v>
      </c>
      <c r="K304" s="39" t="s">
        <v>176</v>
      </c>
      <c r="L304" s="39">
        <v>1</v>
      </c>
      <c r="M304" s="57" t="str">
        <f t="shared" si="16"/>
        <v>3 - Medium-Level Power Loss</v>
      </c>
      <c r="N304" s="59"/>
      <c r="O304" s="60"/>
      <c r="P304" s="61">
        <f t="shared" si="15"/>
        <v>1800</v>
      </c>
      <c r="Q304" s="61">
        <f t="shared" si="17"/>
        <v>0</v>
      </c>
    </row>
    <row r="305" spans="1:17" ht="18.600000000000001" customHeight="1">
      <c r="A305" s="58">
        <v>44403</v>
      </c>
      <c r="B305" s="39" t="s">
        <v>48</v>
      </c>
      <c r="C305" s="39" t="s">
        <v>112</v>
      </c>
      <c r="D305" s="64"/>
      <c r="E305" s="39" t="s">
        <v>101</v>
      </c>
      <c r="F305" s="39">
        <v>24</v>
      </c>
      <c r="G305" s="39" t="s">
        <v>172</v>
      </c>
      <c r="H305" s="39" t="s">
        <v>176</v>
      </c>
      <c r="I305" s="39" t="s">
        <v>176</v>
      </c>
      <c r="J305" s="39" t="s">
        <v>176</v>
      </c>
      <c r="K305" s="39" t="s">
        <v>176</v>
      </c>
      <c r="L305" s="39">
        <v>1</v>
      </c>
      <c r="M305" s="57" t="str">
        <f t="shared" si="16"/>
        <v>3 - Medium-Level Power Loss</v>
      </c>
      <c r="N305" s="59"/>
      <c r="O305" s="60"/>
      <c r="P305" s="61">
        <f t="shared" si="15"/>
        <v>1800</v>
      </c>
      <c r="Q305" s="61">
        <f t="shared" si="17"/>
        <v>0</v>
      </c>
    </row>
    <row r="306" spans="1:17" ht="18.600000000000001" customHeight="1">
      <c r="A306" s="58">
        <v>44403</v>
      </c>
      <c r="B306" s="39" t="s">
        <v>48</v>
      </c>
      <c r="C306" s="39" t="s">
        <v>112</v>
      </c>
      <c r="D306" s="64"/>
      <c r="E306" s="39" t="s">
        <v>101</v>
      </c>
      <c r="F306" s="39">
        <v>3</v>
      </c>
      <c r="G306" s="39" t="s">
        <v>172</v>
      </c>
      <c r="H306" s="39" t="s">
        <v>176</v>
      </c>
      <c r="I306" s="39" t="s">
        <v>176</v>
      </c>
      <c r="J306" s="39" t="s">
        <v>176</v>
      </c>
      <c r="K306" s="39" t="s">
        <v>176</v>
      </c>
      <c r="L306" s="39">
        <v>1</v>
      </c>
      <c r="M306" s="57" t="str">
        <f t="shared" si="16"/>
        <v>3 - Medium-Level Power Loss</v>
      </c>
      <c r="N306" s="59"/>
      <c r="O306" s="60"/>
      <c r="P306" s="61">
        <f t="shared" si="15"/>
        <v>1800</v>
      </c>
      <c r="Q306" s="61">
        <f t="shared" si="17"/>
        <v>0</v>
      </c>
    </row>
    <row r="307" spans="1:17" ht="18.600000000000001" customHeight="1">
      <c r="A307" s="58">
        <v>44403</v>
      </c>
      <c r="B307" s="39" t="s">
        <v>48</v>
      </c>
      <c r="C307" s="39" t="s">
        <v>112</v>
      </c>
      <c r="D307" s="64"/>
      <c r="E307" s="39" t="s">
        <v>101</v>
      </c>
      <c r="F307" s="39">
        <v>4</v>
      </c>
      <c r="G307" s="39" t="s">
        <v>172</v>
      </c>
      <c r="H307" s="39" t="s">
        <v>176</v>
      </c>
      <c r="I307" s="39" t="s">
        <v>176</v>
      </c>
      <c r="J307" s="39" t="s">
        <v>176</v>
      </c>
      <c r="K307" s="39" t="s">
        <v>176</v>
      </c>
      <c r="L307" s="39">
        <v>1</v>
      </c>
      <c r="M307" s="57" t="str">
        <f t="shared" si="16"/>
        <v>3 - Medium-Level Power Loss</v>
      </c>
      <c r="N307" s="59"/>
      <c r="O307" s="60"/>
      <c r="P307" s="61">
        <f t="shared" si="15"/>
        <v>1800</v>
      </c>
      <c r="Q307" s="61">
        <f t="shared" si="17"/>
        <v>0</v>
      </c>
    </row>
    <row r="308" spans="1:17" ht="18.600000000000001" customHeight="1">
      <c r="A308" s="58">
        <v>44403</v>
      </c>
      <c r="B308" s="39" t="s">
        <v>48</v>
      </c>
      <c r="C308" s="39" t="s">
        <v>112</v>
      </c>
      <c r="D308" s="64"/>
      <c r="E308" s="39" t="s">
        <v>101</v>
      </c>
      <c r="F308" s="39">
        <v>49</v>
      </c>
      <c r="G308" s="39" t="s">
        <v>172</v>
      </c>
      <c r="H308" s="39" t="s">
        <v>176</v>
      </c>
      <c r="I308" s="39" t="s">
        <v>176</v>
      </c>
      <c r="J308" s="39" t="s">
        <v>176</v>
      </c>
      <c r="K308" s="39" t="s">
        <v>176</v>
      </c>
      <c r="L308" s="39">
        <v>1</v>
      </c>
      <c r="M308" s="57" t="str">
        <f t="shared" si="16"/>
        <v>3 - Medium-Level Power Loss</v>
      </c>
      <c r="N308" s="59"/>
      <c r="O308" s="60"/>
      <c r="P308" s="61">
        <f t="shared" si="15"/>
        <v>1800</v>
      </c>
      <c r="Q308" s="61">
        <f t="shared" si="17"/>
        <v>0</v>
      </c>
    </row>
    <row r="309" spans="1:17" ht="18.600000000000001" customHeight="1">
      <c r="A309" s="58">
        <v>44403</v>
      </c>
      <c r="B309" s="39" t="s">
        <v>48</v>
      </c>
      <c r="C309" s="39" t="s">
        <v>112</v>
      </c>
      <c r="D309" s="64"/>
      <c r="E309" s="39" t="s">
        <v>101</v>
      </c>
      <c r="F309" s="39">
        <v>5</v>
      </c>
      <c r="G309" s="39" t="s">
        <v>172</v>
      </c>
      <c r="H309" s="39" t="s">
        <v>176</v>
      </c>
      <c r="I309" s="39" t="s">
        <v>176</v>
      </c>
      <c r="J309" s="39" t="s">
        <v>176</v>
      </c>
      <c r="K309" s="39" t="s">
        <v>176</v>
      </c>
      <c r="L309" s="39">
        <v>1</v>
      </c>
      <c r="M309" s="57" t="str">
        <f t="shared" si="16"/>
        <v>3 - Medium-Level Power Loss</v>
      </c>
      <c r="N309" s="59"/>
      <c r="O309" s="60"/>
      <c r="P309" s="61">
        <f t="shared" si="15"/>
        <v>1800</v>
      </c>
      <c r="Q309" s="61">
        <f t="shared" si="17"/>
        <v>0</v>
      </c>
    </row>
    <row r="310" spans="1:17" ht="18.600000000000001" customHeight="1">
      <c r="A310" s="58">
        <v>44403</v>
      </c>
      <c r="B310" s="39" t="s">
        <v>48</v>
      </c>
      <c r="C310" s="39" t="s">
        <v>112</v>
      </c>
      <c r="D310" s="64"/>
      <c r="E310" s="39" t="s">
        <v>101</v>
      </c>
      <c r="F310" s="39">
        <v>50</v>
      </c>
      <c r="G310" s="39" t="s">
        <v>172</v>
      </c>
      <c r="H310" s="39" t="s">
        <v>176</v>
      </c>
      <c r="I310" s="39" t="s">
        <v>176</v>
      </c>
      <c r="J310" s="39" t="s">
        <v>176</v>
      </c>
      <c r="K310" s="39" t="s">
        <v>176</v>
      </c>
      <c r="L310" s="39">
        <v>1</v>
      </c>
      <c r="M310" s="57" t="str">
        <f t="shared" si="16"/>
        <v>3 - Medium-Level Power Loss</v>
      </c>
      <c r="N310" s="59"/>
      <c r="O310" s="60"/>
      <c r="P310" s="61">
        <f t="shared" si="15"/>
        <v>1800</v>
      </c>
      <c r="Q310" s="61">
        <f t="shared" si="17"/>
        <v>0</v>
      </c>
    </row>
    <row r="311" spans="1:17" ht="18.600000000000001" customHeight="1">
      <c r="A311" s="58">
        <v>44403</v>
      </c>
      <c r="B311" s="39" t="s">
        <v>48</v>
      </c>
      <c r="C311" s="39" t="s">
        <v>112</v>
      </c>
      <c r="D311" s="64"/>
      <c r="E311" s="39" t="s">
        <v>101</v>
      </c>
      <c r="F311" s="39">
        <v>51</v>
      </c>
      <c r="G311" s="39" t="s">
        <v>172</v>
      </c>
      <c r="H311" s="39" t="s">
        <v>176</v>
      </c>
      <c r="I311" s="39" t="s">
        <v>176</v>
      </c>
      <c r="J311" s="39" t="s">
        <v>176</v>
      </c>
      <c r="K311" s="39" t="s">
        <v>176</v>
      </c>
      <c r="L311" s="39">
        <v>1</v>
      </c>
      <c r="M311" s="57" t="str">
        <f t="shared" si="16"/>
        <v>3 - Medium-Level Power Loss</v>
      </c>
      <c r="N311" s="59"/>
      <c r="O311" s="60"/>
      <c r="P311" s="61">
        <f t="shared" si="15"/>
        <v>1800</v>
      </c>
      <c r="Q311" s="61">
        <f t="shared" si="17"/>
        <v>0</v>
      </c>
    </row>
    <row r="312" spans="1:17" ht="18.600000000000001" customHeight="1">
      <c r="A312" s="58">
        <v>44403</v>
      </c>
      <c r="B312" s="39" t="s">
        <v>48</v>
      </c>
      <c r="C312" s="39" t="s">
        <v>112</v>
      </c>
      <c r="D312" s="64"/>
      <c r="E312" s="39" t="s">
        <v>101</v>
      </c>
      <c r="F312" s="39">
        <v>52</v>
      </c>
      <c r="G312" s="39" t="s">
        <v>172</v>
      </c>
      <c r="H312" s="39" t="s">
        <v>176</v>
      </c>
      <c r="I312" s="39" t="s">
        <v>176</v>
      </c>
      <c r="J312" s="39" t="s">
        <v>176</v>
      </c>
      <c r="K312" s="39" t="s">
        <v>176</v>
      </c>
      <c r="L312" s="39">
        <v>1</v>
      </c>
      <c r="M312" s="57" t="str">
        <f t="shared" si="16"/>
        <v>3 - Medium-Level Power Loss</v>
      </c>
      <c r="N312" s="59"/>
      <c r="O312" s="60"/>
      <c r="P312" s="61">
        <f t="shared" si="15"/>
        <v>1800</v>
      </c>
      <c r="Q312" s="61">
        <f t="shared" si="17"/>
        <v>0</v>
      </c>
    </row>
    <row r="313" spans="1:17" ht="18.600000000000001" customHeight="1">
      <c r="A313" s="58">
        <v>44403</v>
      </c>
      <c r="B313" s="39" t="s">
        <v>48</v>
      </c>
      <c r="C313" s="39" t="s">
        <v>112</v>
      </c>
      <c r="D313" s="64"/>
      <c r="E313" s="39" t="s">
        <v>101</v>
      </c>
      <c r="F313" s="39">
        <v>53</v>
      </c>
      <c r="G313" s="39" t="s">
        <v>172</v>
      </c>
      <c r="H313" s="39" t="s">
        <v>176</v>
      </c>
      <c r="I313" s="39" t="s">
        <v>176</v>
      </c>
      <c r="J313" s="39" t="s">
        <v>176</v>
      </c>
      <c r="K313" s="39" t="s">
        <v>176</v>
      </c>
      <c r="L313" s="39">
        <v>1</v>
      </c>
      <c r="M313" s="57" t="str">
        <f t="shared" si="16"/>
        <v>3 - Medium-Level Power Loss</v>
      </c>
      <c r="N313" s="59"/>
      <c r="O313" s="60"/>
      <c r="P313" s="61">
        <f t="shared" si="15"/>
        <v>1800</v>
      </c>
      <c r="Q313" s="61">
        <f t="shared" si="17"/>
        <v>0</v>
      </c>
    </row>
    <row r="314" spans="1:17" ht="18.600000000000001" customHeight="1">
      <c r="A314" s="58">
        <v>44403</v>
      </c>
      <c r="B314" s="39" t="s">
        <v>48</v>
      </c>
      <c r="C314" s="39" t="s">
        <v>112</v>
      </c>
      <c r="D314" s="64"/>
      <c r="E314" s="39" t="s">
        <v>101</v>
      </c>
      <c r="F314" s="39">
        <v>54</v>
      </c>
      <c r="G314" s="39" t="s">
        <v>172</v>
      </c>
      <c r="H314" s="39" t="s">
        <v>176</v>
      </c>
      <c r="I314" s="39" t="s">
        <v>176</v>
      </c>
      <c r="J314" s="39" t="s">
        <v>176</v>
      </c>
      <c r="K314" s="39" t="s">
        <v>176</v>
      </c>
      <c r="L314" s="39">
        <v>1</v>
      </c>
      <c r="M314" s="57" t="str">
        <f t="shared" si="16"/>
        <v>3 - Medium-Level Power Loss</v>
      </c>
      <c r="N314" s="59"/>
      <c r="O314" s="60"/>
      <c r="P314" s="61">
        <f t="shared" si="15"/>
        <v>1800</v>
      </c>
      <c r="Q314" s="61">
        <f t="shared" si="17"/>
        <v>0</v>
      </c>
    </row>
    <row r="315" spans="1:17" ht="18.600000000000001" customHeight="1">
      <c r="A315" s="58">
        <v>44403</v>
      </c>
      <c r="B315" s="39" t="s">
        <v>48</v>
      </c>
      <c r="C315" s="39" t="s">
        <v>112</v>
      </c>
      <c r="D315" s="64"/>
      <c r="E315" s="39" t="s">
        <v>101</v>
      </c>
      <c r="F315" s="39">
        <v>55</v>
      </c>
      <c r="G315" s="39" t="s">
        <v>172</v>
      </c>
      <c r="H315" s="39" t="s">
        <v>176</v>
      </c>
      <c r="I315" s="39" t="s">
        <v>176</v>
      </c>
      <c r="J315" s="39" t="s">
        <v>176</v>
      </c>
      <c r="K315" s="39" t="s">
        <v>176</v>
      </c>
      <c r="L315" s="39">
        <v>1</v>
      </c>
      <c r="M315" s="57" t="str">
        <f t="shared" si="16"/>
        <v>3 - Medium-Level Power Loss</v>
      </c>
      <c r="N315" s="59"/>
      <c r="O315" s="60"/>
      <c r="P315" s="61">
        <f t="shared" si="15"/>
        <v>1800</v>
      </c>
      <c r="Q315" s="61">
        <f t="shared" si="17"/>
        <v>0</v>
      </c>
    </row>
    <row r="316" spans="1:17" ht="18.600000000000001" customHeight="1">
      <c r="A316" s="58">
        <v>44403</v>
      </c>
      <c r="B316" s="39" t="s">
        <v>48</v>
      </c>
      <c r="C316" s="39" t="s">
        <v>112</v>
      </c>
      <c r="D316" s="64"/>
      <c r="E316" s="39" t="s">
        <v>101</v>
      </c>
      <c r="F316" s="39">
        <v>56</v>
      </c>
      <c r="G316" s="39" t="s">
        <v>172</v>
      </c>
      <c r="H316" s="39" t="s">
        <v>176</v>
      </c>
      <c r="I316" s="39" t="s">
        <v>176</v>
      </c>
      <c r="J316" s="39" t="s">
        <v>176</v>
      </c>
      <c r="K316" s="39" t="s">
        <v>176</v>
      </c>
      <c r="L316" s="39">
        <v>1</v>
      </c>
      <c r="M316" s="57" t="str">
        <f t="shared" si="16"/>
        <v>3 - Medium-Level Power Loss</v>
      </c>
      <c r="N316" s="59"/>
      <c r="O316" s="60"/>
      <c r="P316" s="61">
        <f t="shared" si="15"/>
        <v>1800</v>
      </c>
      <c r="Q316" s="61">
        <f t="shared" si="17"/>
        <v>0</v>
      </c>
    </row>
    <row r="317" spans="1:17" ht="18.600000000000001" customHeight="1">
      <c r="A317" s="58">
        <v>44403</v>
      </c>
      <c r="B317" s="39" t="s">
        <v>48</v>
      </c>
      <c r="C317" s="39" t="s">
        <v>112</v>
      </c>
      <c r="D317" s="64"/>
      <c r="E317" s="39" t="s">
        <v>101</v>
      </c>
      <c r="F317" s="39">
        <v>6</v>
      </c>
      <c r="G317" s="39" t="s">
        <v>172</v>
      </c>
      <c r="H317" s="39" t="s">
        <v>176</v>
      </c>
      <c r="I317" s="39" t="s">
        <v>176</v>
      </c>
      <c r="J317" s="39" t="s">
        <v>176</v>
      </c>
      <c r="K317" s="39" t="s">
        <v>176</v>
      </c>
      <c r="L317" s="39">
        <v>1</v>
      </c>
      <c r="M317" s="57" t="str">
        <f t="shared" si="16"/>
        <v>3 - Medium-Level Power Loss</v>
      </c>
      <c r="N317" s="59"/>
      <c r="O317" s="60"/>
      <c r="P317" s="61">
        <f t="shared" si="15"/>
        <v>1800</v>
      </c>
      <c r="Q317" s="61">
        <f t="shared" si="17"/>
        <v>0</v>
      </c>
    </row>
    <row r="318" spans="1:17" ht="18.600000000000001" customHeight="1">
      <c r="A318" s="58">
        <v>44403</v>
      </c>
      <c r="B318" s="39" t="s">
        <v>48</v>
      </c>
      <c r="C318" s="39" t="s">
        <v>112</v>
      </c>
      <c r="D318" s="64"/>
      <c r="E318" s="39" t="s">
        <v>101</v>
      </c>
      <c r="F318" s="39">
        <v>7</v>
      </c>
      <c r="G318" s="39" t="s">
        <v>172</v>
      </c>
      <c r="H318" s="39" t="s">
        <v>176</v>
      </c>
      <c r="I318" s="39" t="s">
        <v>176</v>
      </c>
      <c r="J318" s="39" t="s">
        <v>176</v>
      </c>
      <c r="K318" s="39" t="s">
        <v>176</v>
      </c>
      <c r="L318" s="39">
        <v>1</v>
      </c>
      <c r="M318" s="57" t="str">
        <f t="shared" si="16"/>
        <v>3 - Medium-Level Power Loss</v>
      </c>
      <c r="N318" s="59"/>
      <c r="O318" s="60"/>
      <c r="P318" s="61">
        <f t="shared" si="15"/>
        <v>1800</v>
      </c>
      <c r="Q318" s="61">
        <f t="shared" si="17"/>
        <v>0</v>
      </c>
    </row>
    <row r="319" spans="1:17" ht="18.600000000000001" customHeight="1">
      <c r="A319" s="58">
        <v>44403</v>
      </c>
      <c r="B319" s="39" t="s">
        <v>48</v>
      </c>
      <c r="C319" s="39" t="s">
        <v>112</v>
      </c>
      <c r="D319" s="64"/>
      <c r="E319" s="39" t="s">
        <v>101</v>
      </c>
      <c r="F319" s="39">
        <v>8</v>
      </c>
      <c r="G319" s="39" t="s">
        <v>172</v>
      </c>
      <c r="H319" s="39" t="s">
        <v>176</v>
      </c>
      <c r="I319" s="39" t="s">
        <v>176</v>
      </c>
      <c r="J319" s="39" t="s">
        <v>176</v>
      </c>
      <c r="K319" s="39" t="s">
        <v>176</v>
      </c>
      <c r="L319" s="39">
        <v>1</v>
      </c>
      <c r="M319" s="57" t="str">
        <f t="shared" si="16"/>
        <v>3 - Medium-Level Power Loss</v>
      </c>
      <c r="N319" s="59"/>
      <c r="O319" s="60"/>
      <c r="P319" s="61">
        <f t="shared" si="15"/>
        <v>1800</v>
      </c>
      <c r="Q319" s="61">
        <f t="shared" si="17"/>
        <v>0</v>
      </c>
    </row>
    <row r="320" spans="1:17" ht="18.600000000000001" customHeight="1">
      <c r="A320" s="58">
        <v>44403</v>
      </c>
      <c r="B320" s="39" t="s">
        <v>48</v>
      </c>
      <c r="C320" s="39" t="s">
        <v>112</v>
      </c>
      <c r="D320" s="64"/>
      <c r="E320" s="39" t="s">
        <v>103</v>
      </c>
      <c r="F320" s="39">
        <v>41</v>
      </c>
      <c r="G320" s="39" t="s">
        <v>172</v>
      </c>
      <c r="H320" s="39" t="s">
        <v>176</v>
      </c>
      <c r="I320" s="39" t="s">
        <v>176</v>
      </c>
      <c r="J320" s="39" t="s">
        <v>176</v>
      </c>
      <c r="K320" s="39" t="s">
        <v>176</v>
      </c>
      <c r="L320" s="39">
        <v>1</v>
      </c>
      <c r="M320" s="57" t="str">
        <f t="shared" si="16"/>
        <v>3 - Medium-Level Power Loss</v>
      </c>
      <c r="N320" s="59"/>
      <c r="O320" s="60"/>
      <c r="P320" s="61">
        <f t="shared" si="15"/>
        <v>1800</v>
      </c>
      <c r="Q320" s="61">
        <f t="shared" si="17"/>
        <v>0</v>
      </c>
    </row>
    <row r="321" spans="1:17" ht="18.600000000000001" customHeight="1">
      <c r="A321" s="58">
        <v>44403</v>
      </c>
      <c r="B321" s="39" t="s">
        <v>48</v>
      </c>
      <c r="C321" s="39" t="s">
        <v>112</v>
      </c>
      <c r="D321" s="64"/>
      <c r="E321" s="39" t="s">
        <v>103</v>
      </c>
      <c r="F321" s="39">
        <v>42</v>
      </c>
      <c r="G321" s="39" t="s">
        <v>172</v>
      </c>
      <c r="H321" s="39" t="s">
        <v>176</v>
      </c>
      <c r="I321" s="39" t="s">
        <v>176</v>
      </c>
      <c r="J321" s="39" t="s">
        <v>176</v>
      </c>
      <c r="K321" s="39" t="s">
        <v>176</v>
      </c>
      <c r="L321" s="39">
        <v>1</v>
      </c>
      <c r="M321" s="57" t="str">
        <f t="shared" si="16"/>
        <v>3 - Medium-Level Power Loss</v>
      </c>
      <c r="N321" s="59"/>
      <c r="O321" s="60"/>
      <c r="P321" s="61">
        <f t="shared" si="15"/>
        <v>1800</v>
      </c>
      <c r="Q321" s="61">
        <f t="shared" si="17"/>
        <v>0</v>
      </c>
    </row>
    <row r="322" spans="1:17" ht="18.600000000000001" customHeight="1">
      <c r="A322" s="58">
        <v>44403</v>
      </c>
      <c r="B322" s="39" t="s">
        <v>48</v>
      </c>
      <c r="C322" s="39" t="s">
        <v>112</v>
      </c>
      <c r="D322" s="64"/>
      <c r="E322" s="39" t="s">
        <v>103</v>
      </c>
      <c r="F322" s="39">
        <v>43</v>
      </c>
      <c r="G322" s="39" t="s">
        <v>172</v>
      </c>
      <c r="H322" s="39" t="s">
        <v>176</v>
      </c>
      <c r="I322" s="39" t="s">
        <v>176</v>
      </c>
      <c r="J322" s="39" t="s">
        <v>176</v>
      </c>
      <c r="K322" s="39" t="s">
        <v>176</v>
      </c>
      <c r="L322" s="39">
        <v>1</v>
      </c>
      <c r="M322" s="57" t="str">
        <f t="shared" si="16"/>
        <v>3 - Medium-Level Power Loss</v>
      </c>
      <c r="N322" s="59"/>
      <c r="O322" s="60"/>
      <c r="P322" s="61">
        <f t="shared" si="15"/>
        <v>1800</v>
      </c>
      <c r="Q322" s="61">
        <f t="shared" si="17"/>
        <v>0</v>
      </c>
    </row>
    <row r="323" spans="1:17" ht="18.600000000000001" customHeight="1">
      <c r="A323" s="58">
        <v>44403</v>
      </c>
      <c r="B323" s="39" t="s">
        <v>48</v>
      </c>
      <c r="C323" s="39" t="s">
        <v>112</v>
      </c>
      <c r="D323" s="64"/>
      <c r="E323" s="39" t="s">
        <v>103</v>
      </c>
      <c r="F323" s="39">
        <v>44</v>
      </c>
      <c r="G323" s="39" t="s">
        <v>172</v>
      </c>
      <c r="H323" s="39" t="s">
        <v>176</v>
      </c>
      <c r="I323" s="39" t="s">
        <v>176</v>
      </c>
      <c r="J323" s="39" t="s">
        <v>176</v>
      </c>
      <c r="K323" s="39" t="s">
        <v>176</v>
      </c>
      <c r="L323" s="39">
        <v>1</v>
      </c>
      <c r="M323" s="57" t="str">
        <f t="shared" si="16"/>
        <v>3 - Medium-Level Power Loss</v>
      </c>
      <c r="N323" s="59"/>
      <c r="O323" s="60"/>
      <c r="P323" s="61">
        <f t="shared" si="15"/>
        <v>1800</v>
      </c>
      <c r="Q323" s="61">
        <f t="shared" si="17"/>
        <v>0</v>
      </c>
    </row>
    <row r="324" spans="1:17" ht="18.600000000000001" customHeight="1">
      <c r="A324" s="58">
        <v>44403</v>
      </c>
      <c r="B324" s="39" t="s">
        <v>48</v>
      </c>
      <c r="C324" s="39" t="s">
        <v>112</v>
      </c>
      <c r="D324" s="64"/>
      <c r="E324" s="39" t="s">
        <v>103</v>
      </c>
      <c r="F324" s="39">
        <v>45</v>
      </c>
      <c r="G324" s="39" t="s">
        <v>172</v>
      </c>
      <c r="H324" s="39" t="s">
        <v>176</v>
      </c>
      <c r="I324" s="39" t="s">
        <v>176</v>
      </c>
      <c r="J324" s="39" t="s">
        <v>176</v>
      </c>
      <c r="K324" s="39" t="s">
        <v>176</v>
      </c>
      <c r="L324" s="39">
        <v>1</v>
      </c>
      <c r="M324" s="57" t="str">
        <f t="shared" si="16"/>
        <v>3 - Medium-Level Power Loss</v>
      </c>
      <c r="N324" s="59"/>
      <c r="O324" s="60"/>
      <c r="P324" s="61">
        <f t="shared" si="15"/>
        <v>1800</v>
      </c>
      <c r="Q324" s="61">
        <f t="shared" si="17"/>
        <v>0</v>
      </c>
    </row>
    <row r="325" spans="1:17" ht="18.600000000000001" customHeight="1">
      <c r="A325" s="58">
        <v>44403</v>
      </c>
      <c r="B325" s="39" t="s">
        <v>48</v>
      </c>
      <c r="C325" s="39" t="s">
        <v>112</v>
      </c>
      <c r="D325" s="64"/>
      <c r="E325" s="39" t="s">
        <v>103</v>
      </c>
      <c r="F325" s="39">
        <v>46</v>
      </c>
      <c r="G325" s="39" t="s">
        <v>172</v>
      </c>
      <c r="H325" s="39" t="s">
        <v>176</v>
      </c>
      <c r="I325" s="39" t="s">
        <v>176</v>
      </c>
      <c r="J325" s="39" t="s">
        <v>176</v>
      </c>
      <c r="K325" s="39" t="s">
        <v>176</v>
      </c>
      <c r="L325" s="39">
        <v>1</v>
      </c>
      <c r="M325" s="57" t="str">
        <f t="shared" si="16"/>
        <v>3 - Medium-Level Power Loss</v>
      </c>
      <c r="N325" s="59"/>
      <c r="O325" s="60"/>
      <c r="P325" s="61">
        <f t="shared" si="15"/>
        <v>1800</v>
      </c>
      <c r="Q325" s="61">
        <f t="shared" si="17"/>
        <v>0</v>
      </c>
    </row>
    <row r="326" spans="1:17" ht="18.600000000000001" customHeight="1">
      <c r="A326" s="58">
        <v>44403</v>
      </c>
      <c r="B326" s="39" t="s">
        <v>48</v>
      </c>
      <c r="C326" s="39" t="s">
        <v>112</v>
      </c>
      <c r="D326" s="64"/>
      <c r="E326" s="39" t="s">
        <v>103</v>
      </c>
      <c r="F326" s="39">
        <v>47</v>
      </c>
      <c r="G326" s="39" t="s">
        <v>172</v>
      </c>
      <c r="H326" s="39" t="s">
        <v>176</v>
      </c>
      <c r="I326" s="39" t="s">
        <v>176</v>
      </c>
      <c r="J326" s="39" t="s">
        <v>176</v>
      </c>
      <c r="K326" s="39" t="s">
        <v>176</v>
      </c>
      <c r="L326" s="39">
        <v>1</v>
      </c>
      <c r="M326" s="57" t="str">
        <f t="shared" si="16"/>
        <v>3 - Medium-Level Power Loss</v>
      </c>
      <c r="N326" s="59"/>
      <c r="O326" s="60"/>
      <c r="P326" s="61">
        <f t="shared" si="15"/>
        <v>1800</v>
      </c>
      <c r="Q326" s="61">
        <f t="shared" si="17"/>
        <v>0</v>
      </c>
    </row>
    <row r="327" spans="1:17" ht="18.600000000000001" customHeight="1">
      <c r="A327" s="58">
        <v>44403</v>
      </c>
      <c r="B327" s="39" t="s">
        <v>48</v>
      </c>
      <c r="C327" s="39" t="s">
        <v>112</v>
      </c>
      <c r="D327" s="64"/>
      <c r="E327" s="39" t="s">
        <v>103</v>
      </c>
      <c r="F327" s="39">
        <v>48</v>
      </c>
      <c r="G327" s="39" t="s">
        <v>172</v>
      </c>
      <c r="H327" s="39" t="s">
        <v>176</v>
      </c>
      <c r="I327" s="39" t="s">
        <v>176</v>
      </c>
      <c r="J327" s="39" t="s">
        <v>176</v>
      </c>
      <c r="K327" s="39" t="s">
        <v>176</v>
      </c>
      <c r="L327" s="39">
        <v>1</v>
      </c>
      <c r="M327" s="57" t="str">
        <f t="shared" si="16"/>
        <v>3 - Medium-Level Power Loss</v>
      </c>
      <c r="N327" s="59"/>
      <c r="O327" s="60"/>
      <c r="P327" s="61">
        <f t="shared" si="15"/>
        <v>1800</v>
      </c>
      <c r="Q327" s="61">
        <f t="shared" si="17"/>
        <v>0</v>
      </c>
    </row>
    <row r="328" spans="1:17" ht="18.600000000000001" customHeight="1">
      <c r="A328" s="58">
        <v>44403</v>
      </c>
      <c r="B328" s="39" t="s">
        <v>48</v>
      </c>
      <c r="C328" s="39" t="s">
        <v>112</v>
      </c>
      <c r="D328" s="64"/>
      <c r="E328" s="39" t="s">
        <v>109</v>
      </c>
      <c r="F328" s="39">
        <v>57</v>
      </c>
      <c r="G328" s="39" t="s">
        <v>172</v>
      </c>
      <c r="H328" s="39" t="s">
        <v>176</v>
      </c>
      <c r="I328" s="39" t="s">
        <v>176</v>
      </c>
      <c r="J328" s="39" t="s">
        <v>176</v>
      </c>
      <c r="K328" s="39" t="s">
        <v>176</v>
      </c>
      <c r="L328" s="39">
        <v>1</v>
      </c>
      <c r="M328" s="57" t="str">
        <f t="shared" si="16"/>
        <v>3 - Medium-Level Power Loss</v>
      </c>
      <c r="N328" s="59"/>
      <c r="O328" s="60"/>
      <c r="P328" s="61">
        <f t="shared" si="15"/>
        <v>1800</v>
      </c>
      <c r="Q328" s="61">
        <f t="shared" si="17"/>
        <v>0</v>
      </c>
    </row>
    <row r="329" spans="1:17" ht="18.600000000000001" customHeight="1">
      <c r="A329" s="58">
        <v>44403</v>
      </c>
      <c r="B329" s="39" t="s">
        <v>48</v>
      </c>
      <c r="C329" s="39" t="s">
        <v>112</v>
      </c>
      <c r="D329" s="64"/>
      <c r="E329" s="39" t="s">
        <v>109</v>
      </c>
      <c r="F329" s="39">
        <v>58</v>
      </c>
      <c r="G329" s="39" t="s">
        <v>172</v>
      </c>
      <c r="H329" s="39" t="s">
        <v>176</v>
      </c>
      <c r="I329" s="39" t="s">
        <v>176</v>
      </c>
      <c r="J329" s="39" t="s">
        <v>176</v>
      </c>
      <c r="K329" s="39" t="s">
        <v>176</v>
      </c>
      <c r="L329" s="39">
        <v>1</v>
      </c>
      <c r="M329" s="57" t="str">
        <f t="shared" si="16"/>
        <v>3 - Medium-Level Power Loss</v>
      </c>
      <c r="N329" s="59"/>
      <c r="O329" s="60"/>
      <c r="P329" s="61">
        <f t="shared" si="15"/>
        <v>1800</v>
      </c>
      <c r="Q329" s="61">
        <f t="shared" si="17"/>
        <v>0</v>
      </c>
    </row>
    <row r="330" spans="1:17" ht="18.600000000000001" customHeight="1">
      <c r="A330" s="58">
        <v>44403</v>
      </c>
      <c r="B330" s="39" t="s">
        <v>48</v>
      </c>
      <c r="C330" s="39" t="s">
        <v>112</v>
      </c>
      <c r="D330" s="64"/>
      <c r="E330" s="39" t="s">
        <v>109</v>
      </c>
      <c r="F330" s="39">
        <v>59</v>
      </c>
      <c r="G330" s="39" t="s">
        <v>172</v>
      </c>
      <c r="H330" s="39" t="s">
        <v>176</v>
      </c>
      <c r="I330" s="39" t="s">
        <v>176</v>
      </c>
      <c r="J330" s="39" t="s">
        <v>176</v>
      </c>
      <c r="K330" s="39" t="s">
        <v>176</v>
      </c>
      <c r="L330" s="39">
        <v>1</v>
      </c>
      <c r="M330" s="57" t="str">
        <f t="shared" si="16"/>
        <v>3 - Medium-Level Power Loss</v>
      </c>
      <c r="N330" s="59"/>
      <c r="O330" s="60"/>
      <c r="P330" s="61">
        <f t="shared" si="15"/>
        <v>1800</v>
      </c>
      <c r="Q330" s="61">
        <f t="shared" si="17"/>
        <v>0</v>
      </c>
    </row>
    <row r="331" spans="1:17" ht="18.600000000000001" customHeight="1">
      <c r="A331" s="58">
        <v>44403</v>
      </c>
      <c r="B331" s="39" t="s">
        <v>48</v>
      </c>
      <c r="C331" s="39" t="s">
        <v>112</v>
      </c>
      <c r="D331" s="64"/>
      <c r="E331" s="39" t="s">
        <v>109</v>
      </c>
      <c r="F331" s="39">
        <v>60</v>
      </c>
      <c r="G331" s="39" t="s">
        <v>172</v>
      </c>
      <c r="H331" s="39" t="s">
        <v>176</v>
      </c>
      <c r="I331" s="39" t="s">
        <v>176</v>
      </c>
      <c r="J331" s="39" t="s">
        <v>176</v>
      </c>
      <c r="K331" s="39" t="s">
        <v>176</v>
      </c>
      <c r="L331" s="39">
        <v>1</v>
      </c>
      <c r="M331" s="57" t="str">
        <f t="shared" si="16"/>
        <v>3 - Medium-Level Power Loss</v>
      </c>
      <c r="N331" s="59"/>
      <c r="O331" s="60"/>
      <c r="P331" s="61">
        <f t="shared" si="15"/>
        <v>1800</v>
      </c>
      <c r="Q331" s="61">
        <f t="shared" si="17"/>
        <v>0</v>
      </c>
    </row>
    <row r="332" spans="1:17" ht="18.600000000000001" customHeight="1">
      <c r="A332" s="58">
        <v>44403</v>
      </c>
      <c r="B332" s="39" t="s">
        <v>48</v>
      </c>
      <c r="C332" s="39" t="s">
        <v>112</v>
      </c>
      <c r="D332" s="64"/>
      <c r="E332" s="39" t="s">
        <v>109</v>
      </c>
      <c r="F332" s="39">
        <v>61</v>
      </c>
      <c r="G332" s="39" t="s">
        <v>172</v>
      </c>
      <c r="H332" s="39" t="s">
        <v>176</v>
      </c>
      <c r="I332" s="39" t="s">
        <v>176</v>
      </c>
      <c r="J332" s="39" t="s">
        <v>176</v>
      </c>
      <c r="K332" s="39" t="s">
        <v>176</v>
      </c>
      <c r="L332" s="39">
        <v>1</v>
      </c>
      <c r="M332" s="57" t="str">
        <f t="shared" si="16"/>
        <v>3 - Medium-Level Power Loss</v>
      </c>
      <c r="N332" s="59"/>
      <c r="O332" s="60"/>
      <c r="P332" s="61">
        <f t="shared" si="15"/>
        <v>1800</v>
      </c>
      <c r="Q332" s="61">
        <f t="shared" si="17"/>
        <v>0</v>
      </c>
    </row>
    <row r="333" spans="1:17" ht="18.600000000000001" customHeight="1">
      <c r="A333" s="58">
        <v>44403</v>
      </c>
      <c r="B333" s="39" t="s">
        <v>48</v>
      </c>
      <c r="C333" s="39" t="s">
        <v>112</v>
      </c>
      <c r="D333" s="64"/>
      <c r="E333" s="39" t="s">
        <v>109</v>
      </c>
      <c r="F333" s="39">
        <v>62</v>
      </c>
      <c r="G333" s="39" t="s">
        <v>172</v>
      </c>
      <c r="H333" s="39" t="s">
        <v>176</v>
      </c>
      <c r="I333" s="39" t="s">
        <v>176</v>
      </c>
      <c r="J333" s="39" t="s">
        <v>176</v>
      </c>
      <c r="K333" s="39" t="s">
        <v>176</v>
      </c>
      <c r="L333" s="39">
        <v>1</v>
      </c>
      <c r="M333" s="57" t="str">
        <f t="shared" si="16"/>
        <v>3 - Medium-Level Power Loss</v>
      </c>
      <c r="N333" s="59"/>
      <c r="O333" s="60"/>
      <c r="P333" s="61">
        <f t="shared" si="15"/>
        <v>1800</v>
      </c>
      <c r="Q333" s="61">
        <f t="shared" si="17"/>
        <v>0</v>
      </c>
    </row>
    <row r="334" spans="1:17" ht="18.600000000000001" customHeight="1">
      <c r="A334" s="58">
        <v>44403</v>
      </c>
      <c r="B334" s="39" t="s">
        <v>48</v>
      </c>
      <c r="C334" s="39" t="s">
        <v>112</v>
      </c>
      <c r="D334" s="64"/>
      <c r="E334" s="39" t="s">
        <v>109</v>
      </c>
      <c r="F334" s="39">
        <v>63</v>
      </c>
      <c r="G334" s="39" t="s">
        <v>172</v>
      </c>
      <c r="H334" s="39" t="s">
        <v>176</v>
      </c>
      <c r="I334" s="39" t="s">
        <v>176</v>
      </c>
      <c r="J334" s="39" t="s">
        <v>176</v>
      </c>
      <c r="K334" s="39" t="s">
        <v>176</v>
      </c>
      <c r="L334" s="39">
        <v>1</v>
      </c>
      <c r="M334" s="57" t="str">
        <f t="shared" si="16"/>
        <v>3 - Medium-Level Power Loss</v>
      </c>
      <c r="N334" s="59"/>
      <c r="O334" s="60"/>
      <c r="P334" s="61">
        <f t="shared" si="15"/>
        <v>1800</v>
      </c>
      <c r="Q334" s="61">
        <f t="shared" si="17"/>
        <v>0</v>
      </c>
    </row>
    <row r="335" spans="1:17" ht="18.600000000000001" customHeight="1">
      <c r="A335" s="58">
        <v>44403</v>
      </c>
      <c r="B335" s="39" t="s">
        <v>48</v>
      </c>
      <c r="C335" s="39" t="s">
        <v>112</v>
      </c>
      <c r="D335" s="64"/>
      <c r="E335" s="39" t="s">
        <v>109</v>
      </c>
      <c r="F335" s="39">
        <v>64</v>
      </c>
      <c r="G335" s="39" t="s">
        <v>172</v>
      </c>
      <c r="H335" s="39" t="s">
        <v>176</v>
      </c>
      <c r="I335" s="39" t="s">
        <v>176</v>
      </c>
      <c r="J335" s="39" t="s">
        <v>176</v>
      </c>
      <c r="K335" s="39" t="s">
        <v>176</v>
      </c>
      <c r="L335" s="39">
        <v>1</v>
      </c>
      <c r="M335" s="57" t="str">
        <f t="shared" si="16"/>
        <v>3 - Medium-Level Power Loss</v>
      </c>
      <c r="N335" s="59"/>
      <c r="O335" s="60"/>
      <c r="P335" s="61">
        <f t="shared" si="15"/>
        <v>1800</v>
      </c>
      <c r="Q335" s="61">
        <f t="shared" si="17"/>
        <v>0</v>
      </c>
    </row>
    <row r="336" spans="1:17" ht="18.600000000000001" customHeight="1">
      <c r="A336" s="58">
        <v>44403</v>
      </c>
      <c r="B336" s="39" t="s">
        <v>48</v>
      </c>
      <c r="C336" s="39" t="s">
        <v>112</v>
      </c>
      <c r="D336" s="64"/>
      <c r="E336" s="39" t="s">
        <v>98</v>
      </c>
      <c r="F336" s="39">
        <v>17</v>
      </c>
      <c r="G336" s="39" t="s">
        <v>172</v>
      </c>
      <c r="H336" s="39" t="s">
        <v>176</v>
      </c>
      <c r="I336" s="39" t="s">
        <v>176</v>
      </c>
      <c r="J336" s="39" t="s">
        <v>176</v>
      </c>
      <c r="K336" s="39" t="s">
        <v>176</v>
      </c>
      <c r="L336" s="39">
        <v>1</v>
      </c>
      <c r="M336" s="57" t="str">
        <f t="shared" si="16"/>
        <v>3 - Medium-Level Power Loss</v>
      </c>
      <c r="N336" s="59"/>
      <c r="O336" s="60"/>
      <c r="P336" s="61">
        <f t="shared" si="15"/>
        <v>1800</v>
      </c>
      <c r="Q336" s="61">
        <f t="shared" si="17"/>
        <v>0</v>
      </c>
    </row>
    <row r="337" spans="1:17" ht="18.600000000000001" customHeight="1">
      <c r="A337" s="58">
        <v>44403</v>
      </c>
      <c r="B337" s="39" t="s">
        <v>48</v>
      </c>
      <c r="C337" s="39" t="s">
        <v>112</v>
      </c>
      <c r="D337" s="64"/>
      <c r="E337" s="39" t="s">
        <v>98</v>
      </c>
      <c r="F337" s="39">
        <v>18</v>
      </c>
      <c r="G337" s="39" t="s">
        <v>172</v>
      </c>
      <c r="H337" s="39" t="s">
        <v>176</v>
      </c>
      <c r="I337" s="39" t="s">
        <v>176</v>
      </c>
      <c r="J337" s="39" t="s">
        <v>176</v>
      </c>
      <c r="K337" s="39" t="s">
        <v>176</v>
      </c>
      <c r="L337" s="39">
        <v>1</v>
      </c>
      <c r="M337" s="57" t="str">
        <f t="shared" si="16"/>
        <v>3 - Medium-Level Power Loss</v>
      </c>
      <c r="N337" s="59"/>
      <c r="O337" s="60"/>
      <c r="P337" s="61">
        <f t="shared" ref="P337:P400" si="18">IF(G337="hot spot",0,IF(G337="string",$Q$5*L337,IF(G337="multiple strings",$Q$5*L337,IF(G337="Combiner",($Q$5)*L337,IF(G337="inverter",$Q$5*L337,IF(G337="tracker",$Q$5*L337,IF(G337="module",$Q$5*L337,IF(G337="module substring",($Q$5/3)*L337,0))))))))</f>
        <v>1800</v>
      </c>
      <c r="Q337" s="61">
        <f t="shared" si="17"/>
        <v>0</v>
      </c>
    </row>
    <row r="338" spans="1:17" ht="18.600000000000001" customHeight="1">
      <c r="A338" s="58">
        <v>44403</v>
      </c>
      <c r="B338" s="39" t="s">
        <v>48</v>
      </c>
      <c r="C338" s="39" t="s">
        <v>112</v>
      </c>
      <c r="D338" s="64"/>
      <c r="E338" s="39" t="s">
        <v>98</v>
      </c>
      <c r="F338" s="39">
        <v>19</v>
      </c>
      <c r="G338" s="39" t="s">
        <v>172</v>
      </c>
      <c r="H338" s="39" t="s">
        <v>176</v>
      </c>
      <c r="I338" s="39" t="s">
        <v>176</v>
      </c>
      <c r="J338" s="39" t="s">
        <v>176</v>
      </c>
      <c r="K338" s="39" t="s">
        <v>176</v>
      </c>
      <c r="L338" s="39">
        <v>1</v>
      </c>
      <c r="M338" s="57" t="str">
        <f t="shared" ref="M338:M401" si="19">IF(G338="hot spot","1 - Safety",IF((P338)/(1000000*$Q$4)&gt;0.01,"2 - High-Level Power Loss",IF(P338&gt;($Q$5-1),"3 - Medium-Level Power Loss",IF(P338&gt;0,"4 - Low-Level Power Loss",""))))</f>
        <v>3 - Medium-Level Power Loss</v>
      </c>
      <c r="N338" s="59"/>
      <c r="O338" s="60"/>
      <c r="P338" s="61">
        <f t="shared" si="18"/>
        <v>1800</v>
      </c>
      <c r="Q338" s="61">
        <f t="shared" si="17"/>
        <v>0</v>
      </c>
    </row>
    <row r="339" spans="1:17" ht="18.600000000000001" customHeight="1">
      <c r="A339" s="58">
        <v>44403</v>
      </c>
      <c r="B339" s="39" t="s">
        <v>48</v>
      </c>
      <c r="C339" s="39" t="s">
        <v>112</v>
      </c>
      <c r="D339" s="64"/>
      <c r="E339" s="39" t="s">
        <v>98</v>
      </c>
      <c r="F339" s="39">
        <v>20</v>
      </c>
      <c r="G339" s="39" t="s">
        <v>172</v>
      </c>
      <c r="H339" s="39" t="s">
        <v>176</v>
      </c>
      <c r="I339" s="39" t="s">
        <v>176</v>
      </c>
      <c r="J339" s="39" t="s">
        <v>176</v>
      </c>
      <c r="K339" s="39" t="s">
        <v>176</v>
      </c>
      <c r="L339" s="39">
        <v>1</v>
      </c>
      <c r="M339" s="57" t="str">
        <f t="shared" si="19"/>
        <v>3 - Medium-Level Power Loss</v>
      </c>
      <c r="N339" s="59"/>
      <c r="O339" s="60"/>
      <c r="P339" s="61">
        <f t="shared" si="18"/>
        <v>1800</v>
      </c>
      <c r="Q339" s="61">
        <f t="shared" si="17"/>
        <v>0</v>
      </c>
    </row>
    <row r="340" spans="1:17" ht="18.600000000000001" customHeight="1">
      <c r="A340" s="58">
        <v>44403</v>
      </c>
      <c r="B340" s="39" t="s">
        <v>48</v>
      </c>
      <c r="C340" s="39" t="s">
        <v>112</v>
      </c>
      <c r="D340" s="64"/>
      <c r="E340" s="39" t="s">
        <v>98</v>
      </c>
      <c r="F340" s="39">
        <v>21</v>
      </c>
      <c r="G340" s="39" t="s">
        <v>172</v>
      </c>
      <c r="H340" s="39" t="s">
        <v>176</v>
      </c>
      <c r="I340" s="39" t="s">
        <v>176</v>
      </c>
      <c r="J340" s="39" t="s">
        <v>176</v>
      </c>
      <c r="K340" s="39" t="s">
        <v>176</v>
      </c>
      <c r="L340" s="39">
        <v>1</v>
      </c>
      <c r="M340" s="57" t="str">
        <f t="shared" si="19"/>
        <v>3 - Medium-Level Power Loss</v>
      </c>
      <c r="N340" s="59"/>
      <c r="O340" s="60"/>
      <c r="P340" s="61">
        <f t="shared" si="18"/>
        <v>1800</v>
      </c>
      <c r="Q340" s="61">
        <f t="shared" si="17"/>
        <v>0</v>
      </c>
    </row>
    <row r="341" spans="1:17" ht="18.600000000000001" customHeight="1">
      <c r="A341" s="58">
        <v>44403</v>
      </c>
      <c r="B341" s="39" t="s">
        <v>48</v>
      </c>
      <c r="C341" s="39" t="s">
        <v>112</v>
      </c>
      <c r="D341" s="64"/>
      <c r="E341" s="39" t="s">
        <v>98</v>
      </c>
      <c r="F341" s="39">
        <v>22</v>
      </c>
      <c r="G341" s="39" t="s">
        <v>172</v>
      </c>
      <c r="H341" s="39" t="s">
        <v>176</v>
      </c>
      <c r="I341" s="39" t="s">
        <v>176</v>
      </c>
      <c r="J341" s="39" t="s">
        <v>176</v>
      </c>
      <c r="K341" s="39" t="s">
        <v>176</v>
      </c>
      <c r="L341" s="39">
        <v>1</v>
      </c>
      <c r="M341" s="57" t="str">
        <f t="shared" si="19"/>
        <v>3 - Medium-Level Power Loss</v>
      </c>
      <c r="N341" s="59"/>
      <c r="O341" s="60"/>
      <c r="P341" s="61">
        <f t="shared" si="18"/>
        <v>1800</v>
      </c>
      <c r="Q341" s="61">
        <f t="shared" si="17"/>
        <v>0</v>
      </c>
    </row>
    <row r="342" spans="1:17" ht="18.600000000000001" customHeight="1">
      <c r="A342" s="58">
        <v>44403</v>
      </c>
      <c r="B342" s="39" t="s">
        <v>48</v>
      </c>
      <c r="C342" s="39" t="s">
        <v>112</v>
      </c>
      <c r="D342" s="64"/>
      <c r="E342" s="39" t="s">
        <v>98</v>
      </c>
      <c r="F342" s="39">
        <v>23</v>
      </c>
      <c r="G342" s="39" t="s">
        <v>172</v>
      </c>
      <c r="H342" s="39" t="s">
        <v>176</v>
      </c>
      <c r="I342" s="39" t="s">
        <v>176</v>
      </c>
      <c r="J342" s="39" t="s">
        <v>176</v>
      </c>
      <c r="K342" s="39" t="s">
        <v>176</v>
      </c>
      <c r="L342" s="39">
        <v>1</v>
      </c>
      <c r="M342" s="57" t="str">
        <f t="shared" si="19"/>
        <v>3 - Medium-Level Power Loss</v>
      </c>
      <c r="N342" s="59"/>
      <c r="O342" s="60"/>
      <c r="P342" s="61">
        <f t="shared" si="18"/>
        <v>1800</v>
      </c>
      <c r="Q342" s="61">
        <f t="shared" si="17"/>
        <v>0</v>
      </c>
    </row>
    <row r="343" spans="1:17" ht="18.600000000000001" customHeight="1">
      <c r="A343" s="58">
        <v>44403</v>
      </c>
      <c r="B343" s="39" t="s">
        <v>48</v>
      </c>
      <c r="C343" s="39" t="s">
        <v>112</v>
      </c>
      <c r="D343" s="64"/>
      <c r="E343" s="39" t="s">
        <v>98</v>
      </c>
      <c r="F343" s="39">
        <v>24</v>
      </c>
      <c r="G343" s="39" t="s">
        <v>172</v>
      </c>
      <c r="H343" s="39" t="s">
        <v>176</v>
      </c>
      <c r="I343" s="39" t="s">
        <v>176</v>
      </c>
      <c r="J343" s="39" t="s">
        <v>176</v>
      </c>
      <c r="K343" s="39" t="s">
        <v>176</v>
      </c>
      <c r="L343" s="39">
        <v>1</v>
      </c>
      <c r="M343" s="57" t="str">
        <f t="shared" si="19"/>
        <v>3 - Medium-Level Power Loss</v>
      </c>
      <c r="N343" s="59"/>
      <c r="O343" s="60"/>
      <c r="P343" s="61">
        <f t="shared" si="18"/>
        <v>1800</v>
      </c>
      <c r="Q343" s="61">
        <f t="shared" si="17"/>
        <v>0</v>
      </c>
    </row>
    <row r="344" spans="1:17" ht="18.600000000000001" customHeight="1">
      <c r="A344" s="58">
        <v>44403</v>
      </c>
      <c r="B344" s="39" t="s">
        <v>48</v>
      </c>
      <c r="C344" s="39" t="s">
        <v>113</v>
      </c>
      <c r="D344" s="64"/>
      <c r="E344" s="39" t="s">
        <v>103</v>
      </c>
      <c r="F344" s="39">
        <v>88</v>
      </c>
      <c r="G344" s="39" t="s">
        <v>172</v>
      </c>
      <c r="H344" s="39" t="s">
        <v>177</v>
      </c>
      <c r="I344" s="39" t="s">
        <v>176</v>
      </c>
      <c r="J344" s="39" t="s">
        <v>177</v>
      </c>
      <c r="K344" s="39" t="s">
        <v>176</v>
      </c>
      <c r="L344" s="39">
        <v>1</v>
      </c>
      <c r="M344" s="57" t="str">
        <f t="shared" si="19"/>
        <v>3 - Medium-Level Power Loss</v>
      </c>
      <c r="N344" s="59"/>
      <c r="O344" s="60"/>
      <c r="P344" s="61">
        <f t="shared" si="18"/>
        <v>1800</v>
      </c>
      <c r="Q344" s="61">
        <f t="shared" si="17"/>
        <v>0</v>
      </c>
    </row>
    <row r="345" spans="1:17" ht="18.600000000000001" customHeight="1">
      <c r="A345" s="58">
        <v>44403</v>
      </c>
      <c r="B345" s="39" t="s">
        <v>48</v>
      </c>
      <c r="C345" s="39" t="s">
        <v>113</v>
      </c>
      <c r="D345" s="64"/>
      <c r="E345" s="39" t="s">
        <v>104</v>
      </c>
      <c r="F345" s="39">
        <v>105</v>
      </c>
      <c r="G345" s="39" t="s">
        <v>172</v>
      </c>
      <c r="H345" s="39" t="s">
        <v>177</v>
      </c>
      <c r="I345" s="39" t="s">
        <v>176</v>
      </c>
      <c r="J345" s="39" t="s">
        <v>176</v>
      </c>
      <c r="K345" s="39" t="s">
        <v>176</v>
      </c>
      <c r="L345" s="39">
        <v>1</v>
      </c>
      <c r="M345" s="57" t="str">
        <f t="shared" si="19"/>
        <v>3 - Medium-Level Power Loss</v>
      </c>
      <c r="N345" s="59"/>
      <c r="O345" s="60"/>
      <c r="P345" s="61">
        <f t="shared" si="18"/>
        <v>1800</v>
      </c>
      <c r="Q345" s="61">
        <f t="shared" ref="Q345:Q408" si="20">IF(O345&gt;0,P345,0)</f>
        <v>0</v>
      </c>
    </row>
    <row r="346" spans="1:17" ht="18.600000000000001" customHeight="1">
      <c r="A346" s="58">
        <v>44403</v>
      </c>
      <c r="B346" s="39" t="s">
        <v>48</v>
      </c>
      <c r="C346" s="39" t="s">
        <v>113</v>
      </c>
      <c r="D346" s="64"/>
      <c r="E346" s="39" t="s">
        <v>104</v>
      </c>
      <c r="F346" s="39">
        <v>106</v>
      </c>
      <c r="G346" s="39" t="s">
        <v>172</v>
      </c>
      <c r="H346" s="39" t="s">
        <v>177</v>
      </c>
      <c r="I346" s="39" t="s">
        <v>176</v>
      </c>
      <c r="J346" s="39" t="s">
        <v>176</v>
      </c>
      <c r="K346" s="39" t="s">
        <v>176</v>
      </c>
      <c r="L346" s="39">
        <v>1</v>
      </c>
      <c r="M346" s="57" t="str">
        <f t="shared" si="19"/>
        <v>3 - Medium-Level Power Loss</v>
      </c>
      <c r="N346" s="59"/>
      <c r="O346" s="60"/>
      <c r="P346" s="61">
        <f t="shared" si="18"/>
        <v>1800</v>
      </c>
      <c r="Q346" s="61">
        <f t="shared" si="20"/>
        <v>0</v>
      </c>
    </row>
    <row r="347" spans="1:17" ht="18.600000000000001" customHeight="1">
      <c r="A347" s="58">
        <v>44403</v>
      </c>
      <c r="B347" s="39" t="s">
        <v>48</v>
      </c>
      <c r="C347" s="39" t="s">
        <v>113</v>
      </c>
      <c r="D347" s="64"/>
      <c r="E347" s="39" t="s">
        <v>104</v>
      </c>
      <c r="F347" s="39">
        <v>107</v>
      </c>
      <c r="G347" s="39" t="s">
        <v>172</v>
      </c>
      <c r="H347" s="39" t="s">
        <v>177</v>
      </c>
      <c r="I347" s="39" t="s">
        <v>176</v>
      </c>
      <c r="J347" s="39" t="s">
        <v>176</v>
      </c>
      <c r="K347" s="39" t="s">
        <v>176</v>
      </c>
      <c r="L347" s="39">
        <v>1</v>
      </c>
      <c r="M347" s="57" t="str">
        <f t="shared" si="19"/>
        <v>3 - Medium-Level Power Loss</v>
      </c>
      <c r="N347" s="59"/>
      <c r="O347" s="60"/>
      <c r="P347" s="61">
        <f t="shared" si="18"/>
        <v>1800</v>
      </c>
      <c r="Q347" s="61">
        <f t="shared" si="20"/>
        <v>0</v>
      </c>
    </row>
    <row r="348" spans="1:17" ht="18.600000000000001" customHeight="1">
      <c r="A348" s="58">
        <v>44403</v>
      </c>
      <c r="B348" s="39" t="s">
        <v>48</v>
      </c>
      <c r="C348" s="39" t="s">
        <v>113</v>
      </c>
      <c r="D348" s="64"/>
      <c r="E348" s="39" t="s">
        <v>104</v>
      </c>
      <c r="F348" s="39">
        <v>108</v>
      </c>
      <c r="G348" s="39" t="s">
        <v>172</v>
      </c>
      <c r="H348" s="39" t="s">
        <v>177</v>
      </c>
      <c r="I348" s="39" t="s">
        <v>176</v>
      </c>
      <c r="J348" s="39" t="s">
        <v>176</v>
      </c>
      <c r="K348" s="39" t="s">
        <v>176</v>
      </c>
      <c r="L348" s="39">
        <v>1</v>
      </c>
      <c r="M348" s="57" t="str">
        <f t="shared" si="19"/>
        <v>3 - Medium-Level Power Loss</v>
      </c>
      <c r="N348" s="59"/>
      <c r="O348" s="60"/>
      <c r="P348" s="61">
        <f t="shared" si="18"/>
        <v>1800</v>
      </c>
      <c r="Q348" s="61">
        <f t="shared" si="20"/>
        <v>0</v>
      </c>
    </row>
    <row r="349" spans="1:17" ht="18.600000000000001" customHeight="1">
      <c r="A349" s="58">
        <v>44403</v>
      </c>
      <c r="B349" s="39" t="s">
        <v>48</v>
      </c>
      <c r="C349" s="39" t="s">
        <v>113</v>
      </c>
      <c r="D349" s="64"/>
      <c r="E349" s="39" t="s">
        <v>104</v>
      </c>
      <c r="F349" s="39">
        <v>109</v>
      </c>
      <c r="G349" s="39" t="s">
        <v>172</v>
      </c>
      <c r="H349" s="39" t="s">
        <v>177</v>
      </c>
      <c r="I349" s="39" t="s">
        <v>176</v>
      </c>
      <c r="J349" s="39" t="s">
        <v>176</v>
      </c>
      <c r="K349" s="39" t="s">
        <v>176</v>
      </c>
      <c r="L349" s="39">
        <v>1</v>
      </c>
      <c r="M349" s="57" t="str">
        <f t="shared" si="19"/>
        <v>3 - Medium-Level Power Loss</v>
      </c>
      <c r="N349" s="59"/>
      <c r="O349" s="60"/>
      <c r="P349" s="61">
        <f t="shared" si="18"/>
        <v>1800</v>
      </c>
      <c r="Q349" s="61">
        <f t="shared" si="20"/>
        <v>0</v>
      </c>
    </row>
    <row r="350" spans="1:17" ht="18.600000000000001" customHeight="1">
      <c r="A350" s="58">
        <v>44403</v>
      </c>
      <c r="B350" s="39" t="s">
        <v>48</v>
      </c>
      <c r="C350" s="39" t="s">
        <v>113</v>
      </c>
      <c r="D350" s="64"/>
      <c r="E350" s="39" t="s">
        <v>104</v>
      </c>
      <c r="F350" s="39">
        <v>110</v>
      </c>
      <c r="G350" s="39" t="s">
        <v>172</v>
      </c>
      <c r="H350" s="39" t="s">
        <v>177</v>
      </c>
      <c r="I350" s="39" t="s">
        <v>176</v>
      </c>
      <c r="J350" s="39" t="s">
        <v>176</v>
      </c>
      <c r="K350" s="39" t="s">
        <v>176</v>
      </c>
      <c r="L350" s="39">
        <v>1</v>
      </c>
      <c r="M350" s="57" t="str">
        <f t="shared" si="19"/>
        <v>3 - Medium-Level Power Loss</v>
      </c>
      <c r="N350" s="59"/>
      <c r="O350" s="60"/>
      <c r="P350" s="61">
        <f t="shared" si="18"/>
        <v>1800</v>
      </c>
      <c r="Q350" s="61">
        <f t="shared" si="20"/>
        <v>0</v>
      </c>
    </row>
    <row r="351" spans="1:17" ht="18.600000000000001" customHeight="1">
      <c r="A351" s="58">
        <v>44403</v>
      </c>
      <c r="B351" s="39" t="s">
        <v>48</v>
      </c>
      <c r="C351" s="39" t="s">
        <v>113</v>
      </c>
      <c r="D351" s="64"/>
      <c r="E351" s="39" t="s">
        <v>104</v>
      </c>
      <c r="F351" s="39">
        <v>111</v>
      </c>
      <c r="G351" s="39" t="s">
        <v>172</v>
      </c>
      <c r="H351" s="39" t="s">
        <v>177</v>
      </c>
      <c r="I351" s="39" t="s">
        <v>176</v>
      </c>
      <c r="J351" s="39" t="s">
        <v>176</v>
      </c>
      <c r="K351" s="39" t="s">
        <v>176</v>
      </c>
      <c r="L351" s="39">
        <v>1</v>
      </c>
      <c r="M351" s="57" t="str">
        <f t="shared" si="19"/>
        <v>3 - Medium-Level Power Loss</v>
      </c>
      <c r="N351" s="59"/>
      <c r="O351" s="60"/>
      <c r="P351" s="61">
        <f t="shared" si="18"/>
        <v>1800</v>
      </c>
      <c r="Q351" s="61">
        <f t="shared" si="20"/>
        <v>0</v>
      </c>
    </row>
    <row r="352" spans="1:17" ht="18.600000000000001" customHeight="1">
      <c r="A352" s="58">
        <v>44403</v>
      </c>
      <c r="B352" s="39" t="s">
        <v>48</v>
      </c>
      <c r="C352" s="39" t="s">
        <v>113</v>
      </c>
      <c r="D352" s="64"/>
      <c r="E352" s="39" t="s">
        <v>104</v>
      </c>
      <c r="F352" s="39">
        <v>112</v>
      </c>
      <c r="G352" s="39" t="s">
        <v>172</v>
      </c>
      <c r="H352" s="39" t="s">
        <v>177</v>
      </c>
      <c r="I352" s="39" t="s">
        <v>176</v>
      </c>
      <c r="J352" s="39" t="s">
        <v>176</v>
      </c>
      <c r="K352" s="39" t="s">
        <v>176</v>
      </c>
      <c r="L352" s="39">
        <v>1</v>
      </c>
      <c r="M352" s="57" t="str">
        <f t="shared" si="19"/>
        <v>3 - Medium-Level Power Loss</v>
      </c>
      <c r="N352" s="59"/>
      <c r="O352" s="60"/>
      <c r="P352" s="61">
        <f t="shared" si="18"/>
        <v>1800</v>
      </c>
      <c r="Q352" s="61">
        <f t="shared" si="20"/>
        <v>0</v>
      </c>
    </row>
    <row r="353" spans="1:17" ht="18.600000000000001" customHeight="1">
      <c r="A353" s="58">
        <v>44403</v>
      </c>
      <c r="B353" s="39" t="s">
        <v>48</v>
      </c>
      <c r="C353" s="39" t="s">
        <v>113</v>
      </c>
      <c r="D353" s="64"/>
      <c r="E353" s="39" t="s">
        <v>105</v>
      </c>
      <c r="F353" s="39">
        <v>17</v>
      </c>
      <c r="G353" s="39" t="s">
        <v>172</v>
      </c>
      <c r="H353" s="39" t="s">
        <v>177</v>
      </c>
      <c r="I353" s="39" t="s">
        <v>176</v>
      </c>
      <c r="J353" s="39" t="s">
        <v>176</v>
      </c>
      <c r="K353" s="39" t="s">
        <v>176</v>
      </c>
      <c r="L353" s="39">
        <v>1</v>
      </c>
      <c r="M353" s="57" t="str">
        <f t="shared" si="19"/>
        <v>3 - Medium-Level Power Loss</v>
      </c>
      <c r="N353" s="59"/>
      <c r="O353" s="60"/>
      <c r="P353" s="61">
        <f t="shared" si="18"/>
        <v>1800</v>
      </c>
      <c r="Q353" s="61">
        <f t="shared" si="20"/>
        <v>0</v>
      </c>
    </row>
    <row r="354" spans="1:17" ht="18.600000000000001" customHeight="1">
      <c r="A354" s="58">
        <v>44403</v>
      </c>
      <c r="B354" s="39" t="s">
        <v>48</v>
      </c>
      <c r="C354" s="39" t="s">
        <v>113</v>
      </c>
      <c r="D354" s="64"/>
      <c r="E354" s="39" t="s">
        <v>105</v>
      </c>
      <c r="F354" s="39">
        <v>18</v>
      </c>
      <c r="G354" s="39" t="s">
        <v>172</v>
      </c>
      <c r="H354" s="39" t="s">
        <v>177</v>
      </c>
      <c r="I354" s="39" t="s">
        <v>176</v>
      </c>
      <c r="J354" s="39" t="s">
        <v>176</v>
      </c>
      <c r="K354" s="39" t="s">
        <v>176</v>
      </c>
      <c r="L354" s="39">
        <v>1</v>
      </c>
      <c r="M354" s="57" t="str">
        <f t="shared" si="19"/>
        <v>3 - Medium-Level Power Loss</v>
      </c>
      <c r="N354" s="59"/>
      <c r="O354" s="60"/>
      <c r="P354" s="61">
        <f t="shared" si="18"/>
        <v>1800</v>
      </c>
      <c r="Q354" s="61">
        <f t="shared" si="20"/>
        <v>0</v>
      </c>
    </row>
    <row r="355" spans="1:17" ht="18.600000000000001" customHeight="1">
      <c r="A355" s="58">
        <v>44403</v>
      </c>
      <c r="B355" s="39" t="s">
        <v>48</v>
      </c>
      <c r="C355" s="39" t="s">
        <v>113</v>
      </c>
      <c r="D355" s="64"/>
      <c r="E355" s="39" t="s">
        <v>105</v>
      </c>
      <c r="F355" s="39">
        <v>19</v>
      </c>
      <c r="G355" s="39" t="s">
        <v>172</v>
      </c>
      <c r="H355" s="39" t="s">
        <v>177</v>
      </c>
      <c r="I355" s="39" t="s">
        <v>176</v>
      </c>
      <c r="J355" s="39" t="s">
        <v>176</v>
      </c>
      <c r="K355" s="39" t="s">
        <v>176</v>
      </c>
      <c r="L355" s="39">
        <v>1</v>
      </c>
      <c r="M355" s="57" t="str">
        <f t="shared" si="19"/>
        <v>3 - Medium-Level Power Loss</v>
      </c>
      <c r="N355" s="59"/>
      <c r="O355" s="60"/>
      <c r="P355" s="61">
        <f t="shared" si="18"/>
        <v>1800</v>
      </c>
      <c r="Q355" s="61">
        <f t="shared" si="20"/>
        <v>0</v>
      </c>
    </row>
    <row r="356" spans="1:17" ht="18.600000000000001" customHeight="1">
      <c r="A356" s="58">
        <v>44403</v>
      </c>
      <c r="B356" s="39" t="s">
        <v>48</v>
      </c>
      <c r="C356" s="39" t="s">
        <v>113</v>
      </c>
      <c r="D356" s="64"/>
      <c r="E356" s="39" t="s">
        <v>105</v>
      </c>
      <c r="F356" s="39">
        <v>20</v>
      </c>
      <c r="G356" s="39" t="s">
        <v>172</v>
      </c>
      <c r="H356" s="39" t="s">
        <v>177</v>
      </c>
      <c r="I356" s="39" t="s">
        <v>176</v>
      </c>
      <c r="J356" s="39" t="s">
        <v>176</v>
      </c>
      <c r="K356" s="39" t="s">
        <v>176</v>
      </c>
      <c r="L356" s="39">
        <v>1</v>
      </c>
      <c r="M356" s="57" t="str">
        <f t="shared" si="19"/>
        <v>3 - Medium-Level Power Loss</v>
      </c>
      <c r="N356" s="59"/>
      <c r="O356" s="60"/>
      <c r="P356" s="61">
        <f t="shared" si="18"/>
        <v>1800</v>
      </c>
      <c r="Q356" s="61">
        <f t="shared" si="20"/>
        <v>0</v>
      </c>
    </row>
    <row r="357" spans="1:17" ht="18.600000000000001" customHeight="1">
      <c r="A357" s="58">
        <v>44403</v>
      </c>
      <c r="B357" s="39" t="s">
        <v>48</v>
      </c>
      <c r="C357" s="39" t="s">
        <v>113</v>
      </c>
      <c r="D357" s="64"/>
      <c r="E357" s="39" t="s">
        <v>105</v>
      </c>
      <c r="F357" s="39">
        <v>21</v>
      </c>
      <c r="G357" s="39" t="s">
        <v>172</v>
      </c>
      <c r="H357" s="39" t="s">
        <v>177</v>
      </c>
      <c r="I357" s="39" t="s">
        <v>176</v>
      </c>
      <c r="J357" s="39" t="s">
        <v>176</v>
      </c>
      <c r="K357" s="39" t="s">
        <v>176</v>
      </c>
      <c r="L357" s="39">
        <v>1</v>
      </c>
      <c r="M357" s="57" t="str">
        <f t="shared" si="19"/>
        <v>3 - Medium-Level Power Loss</v>
      </c>
      <c r="N357" s="59"/>
      <c r="O357" s="60"/>
      <c r="P357" s="61">
        <f t="shared" si="18"/>
        <v>1800</v>
      </c>
      <c r="Q357" s="61">
        <f t="shared" si="20"/>
        <v>0</v>
      </c>
    </row>
    <row r="358" spans="1:17" ht="18.600000000000001" customHeight="1">
      <c r="A358" s="58">
        <v>44403</v>
      </c>
      <c r="B358" s="39" t="s">
        <v>48</v>
      </c>
      <c r="C358" s="39" t="s">
        <v>113</v>
      </c>
      <c r="D358" s="64"/>
      <c r="E358" s="39" t="s">
        <v>105</v>
      </c>
      <c r="F358" s="39">
        <v>22</v>
      </c>
      <c r="G358" s="39" t="s">
        <v>172</v>
      </c>
      <c r="H358" s="39" t="s">
        <v>177</v>
      </c>
      <c r="I358" s="39" t="s">
        <v>176</v>
      </c>
      <c r="J358" s="39" t="s">
        <v>176</v>
      </c>
      <c r="K358" s="39" t="s">
        <v>176</v>
      </c>
      <c r="L358" s="39">
        <v>1</v>
      </c>
      <c r="M358" s="57" t="str">
        <f t="shared" si="19"/>
        <v>3 - Medium-Level Power Loss</v>
      </c>
      <c r="N358" s="59"/>
      <c r="O358" s="60"/>
      <c r="P358" s="61">
        <f t="shared" si="18"/>
        <v>1800</v>
      </c>
      <c r="Q358" s="61">
        <f t="shared" si="20"/>
        <v>0</v>
      </c>
    </row>
    <row r="359" spans="1:17" ht="18.600000000000001" customHeight="1">
      <c r="A359" s="58">
        <v>44403</v>
      </c>
      <c r="B359" s="39" t="s">
        <v>48</v>
      </c>
      <c r="C359" s="39" t="s">
        <v>113</v>
      </c>
      <c r="D359" s="64"/>
      <c r="E359" s="39" t="s">
        <v>105</v>
      </c>
      <c r="F359" s="39">
        <v>23</v>
      </c>
      <c r="G359" s="39" t="s">
        <v>172</v>
      </c>
      <c r="H359" s="39" t="s">
        <v>177</v>
      </c>
      <c r="I359" s="39" t="s">
        <v>176</v>
      </c>
      <c r="J359" s="39" t="s">
        <v>176</v>
      </c>
      <c r="K359" s="39" t="s">
        <v>176</v>
      </c>
      <c r="L359" s="39">
        <v>1</v>
      </c>
      <c r="M359" s="57" t="str">
        <f t="shared" si="19"/>
        <v>3 - Medium-Level Power Loss</v>
      </c>
      <c r="N359" s="59"/>
      <c r="O359" s="60"/>
      <c r="P359" s="61">
        <f t="shared" si="18"/>
        <v>1800</v>
      </c>
      <c r="Q359" s="61">
        <f t="shared" si="20"/>
        <v>0</v>
      </c>
    </row>
    <row r="360" spans="1:17" ht="18.600000000000001" customHeight="1">
      <c r="A360" s="58">
        <v>44403</v>
      </c>
      <c r="B360" s="39" t="s">
        <v>48</v>
      </c>
      <c r="C360" s="39" t="s">
        <v>113</v>
      </c>
      <c r="D360" s="64"/>
      <c r="E360" s="39" t="s">
        <v>105</v>
      </c>
      <c r="F360" s="39">
        <v>24</v>
      </c>
      <c r="G360" s="39" t="s">
        <v>172</v>
      </c>
      <c r="H360" s="39" t="s">
        <v>177</v>
      </c>
      <c r="I360" s="39" t="s">
        <v>176</v>
      </c>
      <c r="J360" s="39" t="s">
        <v>176</v>
      </c>
      <c r="K360" s="39" t="s">
        <v>176</v>
      </c>
      <c r="L360" s="39">
        <v>1</v>
      </c>
      <c r="M360" s="57" t="str">
        <f t="shared" si="19"/>
        <v>3 - Medium-Level Power Loss</v>
      </c>
      <c r="N360" s="59"/>
      <c r="O360" s="60"/>
      <c r="P360" s="61">
        <f t="shared" si="18"/>
        <v>1800</v>
      </c>
      <c r="Q360" s="61">
        <f t="shared" si="20"/>
        <v>0</v>
      </c>
    </row>
    <row r="361" spans="1:17" ht="18.600000000000001" customHeight="1">
      <c r="A361" s="58">
        <v>44403</v>
      </c>
      <c r="B361" s="39" t="s">
        <v>48</v>
      </c>
      <c r="C361" s="39" t="s">
        <v>113</v>
      </c>
      <c r="D361" s="64"/>
      <c r="E361" s="39" t="s">
        <v>97</v>
      </c>
      <c r="F361" s="39">
        <v>113</v>
      </c>
      <c r="G361" s="39" t="s">
        <v>172</v>
      </c>
      <c r="H361" s="39" t="s">
        <v>177</v>
      </c>
      <c r="I361" s="39" t="s">
        <v>176</v>
      </c>
      <c r="J361" s="39" t="s">
        <v>176</v>
      </c>
      <c r="K361" s="39" t="s">
        <v>176</v>
      </c>
      <c r="L361" s="39">
        <v>1</v>
      </c>
      <c r="M361" s="57" t="str">
        <f t="shared" si="19"/>
        <v>3 - Medium-Level Power Loss</v>
      </c>
      <c r="N361" s="59"/>
      <c r="O361" s="60"/>
      <c r="P361" s="61">
        <f t="shared" si="18"/>
        <v>1800</v>
      </c>
      <c r="Q361" s="61">
        <f t="shared" si="20"/>
        <v>0</v>
      </c>
    </row>
    <row r="362" spans="1:17" ht="18.600000000000001" customHeight="1">
      <c r="A362" s="58">
        <v>44403</v>
      </c>
      <c r="B362" s="39" t="s">
        <v>48</v>
      </c>
      <c r="C362" s="39" t="s">
        <v>113</v>
      </c>
      <c r="D362" s="64"/>
      <c r="E362" s="39" t="s">
        <v>97</v>
      </c>
      <c r="F362" s="39">
        <v>114</v>
      </c>
      <c r="G362" s="39" t="s">
        <v>172</v>
      </c>
      <c r="H362" s="39" t="s">
        <v>177</v>
      </c>
      <c r="I362" s="39" t="s">
        <v>176</v>
      </c>
      <c r="J362" s="39" t="s">
        <v>176</v>
      </c>
      <c r="K362" s="39" t="s">
        <v>176</v>
      </c>
      <c r="L362" s="39">
        <v>1</v>
      </c>
      <c r="M362" s="57" t="str">
        <f t="shared" si="19"/>
        <v>3 - Medium-Level Power Loss</v>
      </c>
      <c r="N362" s="59"/>
      <c r="O362" s="60"/>
      <c r="P362" s="61">
        <f t="shared" si="18"/>
        <v>1800</v>
      </c>
      <c r="Q362" s="61">
        <f t="shared" si="20"/>
        <v>0</v>
      </c>
    </row>
    <row r="363" spans="1:17" ht="18.600000000000001" customHeight="1">
      <c r="A363" s="58">
        <v>44403</v>
      </c>
      <c r="B363" s="39" t="s">
        <v>48</v>
      </c>
      <c r="C363" s="39" t="s">
        <v>113</v>
      </c>
      <c r="D363" s="64"/>
      <c r="E363" s="39" t="s">
        <v>97</v>
      </c>
      <c r="F363" s="39">
        <v>115</v>
      </c>
      <c r="G363" s="39" t="s">
        <v>172</v>
      </c>
      <c r="H363" s="39" t="s">
        <v>177</v>
      </c>
      <c r="I363" s="39" t="s">
        <v>176</v>
      </c>
      <c r="J363" s="39" t="s">
        <v>176</v>
      </c>
      <c r="K363" s="39" t="s">
        <v>176</v>
      </c>
      <c r="L363" s="39">
        <v>1</v>
      </c>
      <c r="M363" s="57" t="str">
        <f t="shared" si="19"/>
        <v>3 - Medium-Level Power Loss</v>
      </c>
      <c r="N363" s="59"/>
      <c r="O363" s="60"/>
      <c r="P363" s="61">
        <f t="shared" si="18"/>
        <v>1800</v>
      </c>
      <c r="Q363" s="61">
        <f t="shared" si="20"/>
        <v>0</v>
      </c>
    </row>
    <row r="364" spans="1:17" ht="18.600000000000001" customHeight="1">
      <c r="A364" s="58">
        <v>44403</v>
      </c>
      <c r="B364" s="39" t="s">
        <v>48</v>
      </c>
      <c r="C364" s="39" t="s">
        <v>113</v>
      </c>
      <c r="D364" s="64"/>
      <c r="E364" s="39" t="s">
        <v>97</v>
      </c>
      <c r="F364" s="39">
        <v>116</v>
      </c>
      <c r="G364" s="39" t="s">
        <v>172</v>
      </c>
      <c r="H364" s="39" t="s">
        <v>177</v>
      </c>
      <c r="I364" s="39" t="s">
        <v>176</v>
      </c>
      <c r="J364" s="39" t="s">
        <v>176</v>
      </c>
      <c r="K364" s="39" t="s">
        <v>176</v>
      </c>
      <c r="L364" s="39">
        <v>1</v>
      </c>
      <c r="M364" s="57" t="str">
        <f t="shared" si="19"/>
        <v>3 - Medium-Level Power Loss</v>
      </c>
      <c r="N364" s="59"/>
      <c r="O364" s="60"/>
      <c r="P364" s="61">
        <f t="shared" si="18"/>
        <v>1800</v>
      </c>
      <c r="Q364" s="61">
        <f t="shared" si="20"/>
        <v>0</v>
      </c>
    </row>
    <row r="365" spans="1:17" ht="18.600000000000001" customHeight="1">
      <c r="A365" s="58">
        <v>44403</v>
      </c>
      <c r="B365" s="39" t="s">
        <v>48</v>
      </c>
      <c r="C365" s="39" t="s">
        <v>113</v>
      </c>
      <c r="D365" s="64"/>
      <c r="E365" s="39" t="s">
        <v>97</v>
      </c>
      <c r="F365" s="39">
        <v>117</v>
      </c>
      <c r="G365" s="39" t="s">
        <v>172</v>
      </c>
      <c r="H365" s="39" t="s">
        <v>177</v>
      </c>
      <c r="I365" s="39" t="s">
        <v>176</v>
      </c>
      <c r="J365" s="39" t="s">
        <v>176</v>
      </c>
      <c r="K365" s="39" t="s">
        <v>176</v>
      </c>
      <c r="L365" s="39">
        <v>1</v>
      </c>
      <c r="M365" s="57" t="str">
        <f t="shared" si="19"/>
        <v>3 - Medium-Level Power Loss</v>
      </c>
      <c r="N365" s="59"/>
      <c r="O365" s="60"/>
      <c r="P365" s="61">
        <f t="shared" si="18"/>
        <v>1800</v>
      </c>
      <c r="Q365" s="61">
        <f t="shared" si="20"/>
        <v>0</v>
      </c>
    </row>
    <row r="366" spans="1:17" ht="18.600000000000001" customHeight="1">
      <c r="A366" s="58">
        <v>44403</v>
      </c>
      <c r="B366" s="39" t="s">
        <v>48</v>
      </c>
      <c r="C366" s="39" t="s">
        <v>113</v>
      </c>
      <c r="D366" s="64"/>
      <c r="E366" s="39" t="s">
        <v>97</v>
      </c>
      <c r="F366" s="39">
        <v>118</v>
      </c>
      <c r="G366" s="39" t="s">
        <v>172</v>
      </c>
      <c r="H366" s="39" t="s">
        <v>177</v>
      </c>
      <c r="I366" s="39" t="s">
        <v>176</v>
      </c>
      <c r="J366" s="39" t="s">
        <v>176</v>
      </c>
      <c r="K366" s="39" t="s">
        <v>176</v>
      </c>
      <c r="L366" s="39">
        <v>1</v>
      </c>
      <c r="M366" s="57" t="str">
        <f t="shared" si="19"/>
        <v>3 - Medium-Level Power Loss</v>
      </c>
      <c r="N366" s="59"/>
      <c r="O366" s="60"/>
      <c r="P366" s="61">
        <f t="shared" si="18"/>
        <v>1800</v>
      </c>
      <c r="Q366" s="61">
        <f t="shared" si="20"/>
        <v>0</v>
      </c>
    </row>
    <row r="367" spans="1:17" ht="18.600000000000001" customHeight="1">
      <c r="A367" s="58">
        <v>44403</v>
      </c>
      <c r="B367" s="39" t="s">
        <v>48</v>
      </c>
      <c r="C367" s="39" t="s">
        <v>113</v>
      </c>
      <c r="D367" s="64"/>
      <c r="E367" s="39" t="s">
        <v>97</v>
      </c>
      <c r="F367" s="39">
        <v>119</v>
      </c>
      <c r="G367" s="39" t="s">
        <v>172</v>
      </c>
      <c r="H367" s="39" t="s">
        <v>177</v>
      </c>
      <c r="I367" s="39" t="s">
        <v>176</v>
      </c>
      <c r="J367" s="39" t="s">
        <v>176</v>
      </c>
      <c r="K367" s="39" t="s">
        <v>176</v>
      </c>
      <c r="L367" s="39">
        <v>1</v>
      </c>
      <c r="M367" s="57" t="str">
        <f t="shared" si="19"/>
        <v>3 - Medium-Level Power Loss</v>
      </c>
      <c r="N367" s="59"/>
      <c r="O367" s="60"/>
      <c r="P367" s="61">
        <f t="shared" si="18"/>
        <v>1800</v>
      </c>
      <c r="Q367" s="61">
        <f t="shared" si="20"/>
        <v>0</v>
      </c>
    </row>
    <row r="368" spans="1:17" ht="18.600000000000001" customHeight="1">
      <c r="A368" s="58">
        <v>44403</v>
      </c>
      <c r="B368" s="39" t="s">
        <v>48</v>
      </c>
      <c r="C368" s="39" t="s">
        <v>113</v>
      </c>
      <c r="D368" s="64"/>
      <c r="E368" s="39" t="s">
        <v>97</v>
      </c>
      <c r="F368" s="39">
        <v>120</v>
      </c>
      <c r="G368" s="39" t="s">
        <v>172</v>
      </c>
      <c r="H368" s="39" t="s">
        <v>177</v>
      </c>
      <c r="I368" s="39" t="s">
        <v>176</v>
      </c>
      <c r="J368" s="39" t="s">
        <v>176</v>
      </c>
      <c r="K368" s="39" t="s">
        <v>176</v>
      </c>
      <c r="L368" s="39">
        <v>1</v>
      </c>
      <c r="M368" s="57" t="str">
        <f t="shared" si="19"/>
        <v>3 - Medium-Level Power Loss</v>
      </c>
      <c r="N368" s="59"/>
      <c r="O368" s="60"/>
      <c r="P368" s="61">
        <f t="shared" si="18"/>
        <v>1800</v>
      </c>
      <c r="Q368" s="61">
        <f t="shared" si="20"/>
        <v>0</v>
      </c>
    </row>
    <row r="369" spans="1:17" ht="18.600000000000001" customHeight="1">
      <c r="A369" s="58">
        <v>44403</v>
      </c>
      <c r="B369" s="39" t="s">
        <v>48</v>
      </c>
      <c r="C369" s="39" t="s">
        <v>113</v>
      </c>
      <c r="D369" s="64"/>
      <c r="E369" s="39" t="s">
        <v>114</v>
      </c>
      <c r="F369" s="39">
        <v>105</v>
      </c>
      <c r="G369" s="39" t="s">
        <v>172</v>
      </c>
      <c r="H369" s="39" t="s">
        <v>177</v>
      </c>
      <c r="I369" s="39" t="s">
        <v>176</v>
      </c>
      <c r="J369" s="39" t="s">
        <v>176</v>
      </c>
      <c r="K369" s="39" t="s">
        <v>176</v>
      </c>
      <c r="L369" s="39">
        <v>1</v>
      </c>
      <c r="M369" s="57" t="str">
        <f t="shared" si="19"/>
        <v>3 - Medium-Level Power Loss</v>
      </c>
      <c r="N369" s="59"/>
      <c r="O369" s="60"/>
      <c r="P369" s="61">
        <f t="shared" si="18"/>
        <v>1800</v>
      </c>
      <c r="Q369" s="61">
        <f t="shared" si="20"/>
        <v>0</v>
      </c>
    </row>
    <row r="370" spans="1:17" ht="18.600000000000001" customHeight="1">
      <c r="A370" s="58">
        <v>44403</v>
      </c>
      <c r="B370" s="39" t="s">
        <v>48</v>
      </c>
      <c r="C370" s="39" t="s">
        <v>113</v>
      </c>
      <c r="D370" s="64"/>
      <c r="E370" s="39" t="s">
        <v>114</v>
      </c>
      <c r="F370" s="39">
        <v>106</v>
      </c>
      <c r="G370" s="39" t="s">
        <v>172</v>
      </c>
      <c r="H370" s="39" t="s">
        <v>177</v>
      </c>
      <c r="I370" s="39" t="s">
        <v>176</v>
      </c>
      <c r="J370" s="39" t="s">
        <v>176</v>
      </c>
      <c r="K370" s="39" t="s">
        <v>176</v>
      </c>
      <c r="L370" s="39">
        <v>1</v>
      </c>
      <c r="M370" s="57" t="str">
        <f t="shared" si="19"/>
        <v>3 - Medium-Level Power Loss</v>
      </c>
      <c r="N370" s="59"/>
      <c r="O370" s="60"/>
      <c r="P370" s="61">
        <f t="shared" si="18"/>
        <v>1800</v>
      </c>
      <c r="Q370" s="61">
        <f t="shared" si="20"/>
        <v>0</v>
      </c>
    </row>
    <row r="371" spans="1:17" ht="18.600000000000001" customHeight="1">
      <c r="A371" s="58">
        <v>44403</v>
      </c>
      <c r="B371" s="39" t="s">
        <v>48</v>
      </c>
      <c r="C371" s="39" t="s">
        <v>113</v>
      </c>
      <c r="D371" s="64"/>
      <c r="E371" s="39" t="s">
        <v>114</v>
      </c>
      <c r="F371" s="39">
        <v>107</v>
      </c>
      <c r="G371" s="39" t="s">
        <v>172</v>
      </c>
      <c r="H371" s="39" t="s">
        <v>177</v>
      </c>
      <c r="I371" s="39" t="s">
        <v>176</v>
      </c>
      <c r="J371" s="39" t="s">
        <v>176</v>
      </c>
      <c r="K371" s="39" t="s">
        <v>176</v>
      </c>
      <c r="L371" s="39">
        <v>1</v>
      </c>
      <c r="M371" s="57" t="str">
        <f t="shared" si="19"/>
        <v>3 - Medium-Level Power Loss</v>
      </c>
      <c r="N371" s="59"/>
      <c r="O371" s="60"/>
      <c r="P371" s="61">
        <f t="shared" si="18"/>
        <v>1800</v>
      </c>
      <c r="Q371" s="61">
        <f t="shared" si="20"/>
        <v>0</v>
      </c>
    </row>
    <row r="372" spans="1:17" ht="18.600000000000001" customHeight="1">
      <c r="A372" s="58">
        <v>44403</v>
      </c>
      <c r="B372" s="39" t="s">
        <v>48</v>
      </c>
      <c r="C372" s="39" t="s">
        <v>113</v>
      </c>
      <c r="D372" s="64"/>
      <c r="E372" s="39" t="s">
        <v>114</v>
      </c>
      <c r="F372" s="39">
        <v>108</v>
      </c>
      <c r="G372" s="39" t="s">
        <v>172</v>
      </c>
      <c r="H372" s="39" t="s">
        <v>177</v>
      </c>
      <c r="I372" s="39" t="s">
        <v>176</v>
      </c>
      <c r="J372" s="39" t="s">
        <v>176</v>
      </c>
      <c r="K372" s="39" t="s">
        <v>176</v>
      </c>
      <c r="L372" s="39">
        <v>1</v>
      </c>
      <c r="M372" s="57" t="str">
        <f t="shared" si="19"/>
        <v>3 - Medium-Level Power Loss</v>
      </c>
      <c r="N372" s="59"/>
      <c r="O372" s="60"/>
      <c r="P372" s="61">
        <f t="shared" si="18"/>
        <v>1800</v>
      </c>
      <c r="Q372" s="61">
        <f t="shared" si="20"/>
        <v>0</v>
      </c>
    </row>
    <row r="373" spans="1:17" ht="18.600000000000001" customHeight="1">
      <c r="A373" s="58">
        <v>44403</v>
      </c>
      <c r="B373" s="39" t="s">
        <v>48</v>
      </c>
      <c r="C373" s="39" t="s">
        <v>113</v>
      </c>
      <c r="D373" s="64"/>
      <c r="E373" s="39" t="s">
        <v>114</v>
      </c>
      <c r="F373" s="39">
        <v>109</v>
      </c>
      <c r="G373" s="39" t="s">
        <v>172</v>
      </c>
      <c r="H373" s="39" t="s">
        <v>177</v>
      </c>
      <c r="I373" s="39" t="s">
        <v>176</v>
      </c>
      <c r="J373" s="39" t="s">
        <v>176</v>
      </c>
      <c r="K373" s="39" t="s">
        <v>176</v>
      </c>
      <c r="L373" s="39">
        <v>1</v>
      </c>
      <c r="M373" s="57" t="str">
        <f t="shared" si="19"/>
        <v>3 - Medium-Level Power Loss</v>
      </c>
      <c r="N373" s="59"/>
      <c r="O373" s="60"/>
      <c r="P373" s="61">
        <f t="shared" si="18"/>
        <v>1800</v>
      </c>
      <c r="Q373" s="61">
        <f t="shared" si="20"/>
        <v>0</v>
      </c>
    </row>
    <row r="374" spans="1:17" ht="18.600000000000001" customHeight="1">
      <c r="A374" s="58">
        <v>44403</v>
      </c>
      <c r="B374" s="39" t="s">
        <v>48</v>
      </c>
      <c r="C374" s="39" t="s">
        <v>113</v>
      </c>
      <c r="D374" s="64"/>
      <c r="E374" s="39" t="s">
        <v>114</v>
      </c>
      <c r="F374" s="39">
        <v>110</v>
      </c>
      <c r="G374" s="39" t="s">
        <v>172</v>
      </c>
      <c r="H374" s="39" t="s">
        <v>177</v>
      </c>
      <c r="I374" s="39" t="s">
        <v>176</v>
      </c>
      <c r="J374" s="39" t="s">
        <v>176</v>
      </c>
      <c r="K374" s="39" t="s">
        <v>176</v>
      </c>
      <c r="L374" s="39">
        <v>1</v>
      </c>
      <c r="M374" s="57" t="str">
        <f t="shared" si="19"/>
        <v>3 - Medium-Level Power Loss</v>
      </c>
      <c r="N374" s="59"/>
      <c r="O374" s="60"/>
      <c r="P374" s="61">
        <f t="shared" si="18"/>
        <v>1800</v>
      </c>
      <c r="Q374" s="61">
        <f t="shared" si="20"/>
        <v>0</v>
      </c>
    </row>
    <row r="375" spans="1:17" ht="18.600000000000001" customHeight="1">
      <c r="A375" s="58">
        <v>44403</v>
      </c>
      <c r="B375" s="39" t="s">
        <v>48</v>
      </c>
      <c r="C375" s="39" t="s">
        <v>113</v>
      </c>
      <c r="D375" s="64"/>
      <c r="E375" s="39" t="s">
        <v>114</v>
      </c>
      <c r="F375" s="39">
        <v>111</v>
      </c>
      <c r="G375" s="39" t="s">
        <v>172</v>
      </c>
      <c r="H375" s="39" t="s">
        <v>177</v>
      </c>
      <c r="I375" s="39" t="s">
        <v>176</v>
      </c>
      <c r="J375" s="39" t="s">
        <v>176</v>
      </c>
      <c r="K375" s="39" t="s">
        <v>176</v>
      </c>
      <c r="L375" s="39">
        <v>1</v>
      </c>
      <c r="M375" s="57" t="str">
        <f t="shared" si="19"/>
        <v>3 - Medium-Level Power Loss</v>
      </c>
      <c r="N375" s="59"/>
      <c r="O375" s="60"/>
      <c r="P375" s="61">
        <f t="shared" si="18"/>
        <v>1800</v>
      </c>
      <c r="Q375" s="61">
        <f t="shared" si="20"/>
        <v>0</v>
      </c>
    </row>
    <row r="376" spans="1:17" ht="18.600000000000001" customHeight="1">
      <c r="A376" s="58">
        <v>44403</v>
      </c>
      <c r="B376" s="39" t="s">
        <v>48</v>
      </c>
      <c r="C376" s="39" t="s">
        <v>113</v>
      </c>
      <c r="D376" s="64"/>
      <c r="E376" s="39" t="s">
        <v>114</v>
      </c>
      <c r="F376" s="39">
        <v>112</v>
      </c>
      <c r="G376" s="39" t="s">
        <v>172</v>
      </c>
      <c r="H376" s="39" t="s">
        <v>177</v>
      </c>
      <c r="I376" s="39" t="s">
        <v>176</v>
      </c>
      <c r="J376" s="39" t="s">
        <v>176</v>
      </c>
      <c r="K376" s="39" t="s">
        <v>176</v>
      </c>
      <c r="L376" s="39">
        <v>1</v>
      </c>
      <c r="M376" s="57" t="str">
        <f t="shared" si="19"/>
        <v>3 - Medium-Level Power Loss</v>
      </c>
      <c r="N376" s="59"/>
      <c r="O376" s="60"/>
      <c r="P376" s="61">
        <f t="shared" si="18"/>
        <v>1800</v>
      </c>
      <c r="Q376" s="61">
        <f t="shared" si="20"/>
        <v>0</v>
      </c>
    </row>
    <row r="377" spans="1:17" ht="18.600000000000001" customHeight="1">
      <c r="A377" s="58">
        <v>44403</v>
      </c>
      <c r="B377" s="39" t="s">
        <v>48</v>
      </c>
      <c r="C377" s="39" t="s">
        <v>113</v>
      </c>
      <c r="D377" s="64"/>
      <c r="E377" s="39" t="s">
        <v>114</v>
      </c>
      <c r="F377" s="39">
        <v>113</v>
      </c>
      <c r="G377" s="39" t="s">
        <v>172</v>
      </c>
      <c r="H377" s="39" t="s">
        <v>177</v>
      </c>
      <c r="I377" s="39" t="s">
        <v>176</v>
      </c>
      <c r="J377" s="39" t="s">
        <v>176</v>
      </c>
      <c r="K377" s="39" t="s">
        <v>176</v>
      </c>
      <c r="L377" s="39">
        <v>1</v>
      </c>
      <c r="M377" s="57" t="str">
        <f t="shared" si="19"/>
        <v>3 - Medium-Level Power Loss</v>
      </c>
      <c r="N377" s="59"/>
      <c r="O377" s="60"/>
      <c r="P377" s="61">
        <f t="shared" si="18"/>
        <v>1800</v>
      </c>
      <c r="Q377" s="61">
        <f t="shared" si="20"/>
        <v>0</v>
      </c>
    </row>
    <row r="378" spans="1:17" ht="18.600000000000001" customHeight="1">
      <c r="A378" s="58">
        <v>44403</v>
      </c>
      <c r="B378" s="39" t="s">
        <v>48</v>
      </c>
      <c r="C378" s="39" t="s">
        <v>113</v>
      </c>
      <c r="D378" s="64"/>
      <c r="E378" s="39" t="s">
        <v>114</v>
      </c>
      <c r="F378" s="39">
        <v>114</v>
      </c>
      <c r="G378" s="39" t="s">
        <v>172</v>
      </c>
      <c r="H378" s="39" t="s">
        <v>177</v>
      </c>
      <c r="I378" s="39" t="s">
        <v>176</v>
      </c>
      <c r="J378" s="39" t="s">
        <v>176</v>
      </c>
      <c r="K378" s="39" t="s">
        <v>176</v>
      </c>
      <c r="L378" s="39">
        <v>1</v>
      </c>
      <c r="M378" s="57" t="str">
        <f t="shared" si="19"/>
        <v>3 - Medium-Level Power Loss</v>
      </c>
      <c r="N378" s="59"/>
      <c r="O378" s="60"/>
      <c r="P378" s="61">
        <f t="shared" si="18"/>
        <v>1800</v>
      </c>
      <c r="Q378" s="61">
        <f t="shared" si="20"/>
        <v>0</v>
      </c>
    </row>
    <row r="379" spans="1:17" ht="18.600000000000001" customHeight="1">
      <c r="A379" s="58">
        <v>44403</v>
      </c>
      <c r="B379" s="39" t="s">
        <v>48</v>
      </c>
      <c r="C379" s="39" t="s">
        <v>113</v>
      </c>
      <c r="D379" s="64"/>
      <c r="E379" s="39" t="s">
        <v>114</v>
      </c>
      <c r="F379" s="39">
        <v>115</v>
      </c>
      <c r="G379" s="39" t="s">
        <v>172</v>
      </c>
      <c r="H379" s="39" t="s">
        <v>177</v>
      </c>
      <c r="I379" s="39" t="s">
        <v>176</v>
      </c>
      <c r="J379" s="39" t="s">
        <v>176</v>
      </c>
      <c r="K379" s="39" t="s">
        <v>176</v>
      </c>
      <c r="L379" s="39">
        <v>1</v>
      </c>
      <c r="M379" s="57" t="str">
        <f t="shared" si="19"/>
        <v>3 - Medium-Level Power Loss</v>
      </c>
      <c r="N379" s="59"/>
      <c r="O379" s="60"/>
      <c r="P379" s="61">
        <f t="shared" si="18"/>
        <v>1800</v>
      </c>
      <c r="Q379" s="61">
        <f t="shared" si="20"/>
        <v>0</v>
      </c>
    </row>
    <row r="380" spans="1:17" ht="18.600000000000001" customHeight="1">
      <c r="A380" s="58">
        <v>44403</v>
      </c>
      <c r="B380" s="39" t="s">
        <v>48</v>
      </c>
      <c r="C380" s="39" t="s">
        <v>113</v>
      </c>
      <c r="D380" s="64"/>
      <c r="E380" s="39" t="s">
        <v>114</v>
      </c>
      <c r="F380" s="39">
        <v>116</v>
      </c>
      <c r="G380" s="39" t="s">
        <v>172</v>
      </c>
      <c r="H380" s="39" t="s">
        <v>177</v>
      </c>
      <c r="I380" s="39" t="s">
        <v>176</v>
      </c>
      <c r="J380" s="39" t="s">
        <v>176</v>
      </c>
      <c r="K380" s="39" t="s">
        <v>176</v>
      </c>
      <c r="L380" s="39">
        <v>1</v>
      </c>
      <c r="M380" s="57" t="str">
        <f t="shared" si="19"/>
        <v>3 - Medium-Level Power Loss</v>
      </c>
      <c r="N380" s="59"/>
      <c r="O380" s="60"/>
      <c r="P380" s="61">
        <f t="shared" si="18"/>
        <v>1800</v>
      </c>
      <c r="Q380" s="61">
        <f t="shared" si="20"/>
        <v>0</v>
      </c>
    </row>
    <row r="381" spans="1:17" ht="18.600000000000001" customHeight="1">
      <c r="A381" s="58">
        <v>44403</v>
      </c>
      <c r="B381" s="39" t="s">
        <v>48</v>
      </c>
      <c r="C381" s="39" t="s">
        <v>113</v>
      </c>
      <c r="D381" s="64"/>
      <c r="E381" s="39" t="s">
        <v>114</v>
      </c>
      <c r="F381" s="39">
        <v>117</v>
      </c>
      <c r="G381" s="39" t="s">
        <v>172</v>
      </c>
      <c r="H381" s="39" t="s">
        <v>177</v>
      </c>
      <c r="I381" s="39" t="s">
        <v>176</v>
      </c>
      <c r="J381" s="39" t="s">
        <v>176</v>
      </c>
      <c r="K381" s="39" t="s">
        <v>176</v>
      </c>
      <c r="L381" s="39">
        <v>1</v>
      </c>
      <c r="M381" s="57" t="str">
        <f t="shared" si="19"/>
        <v>3 - Medium-Level Power Loss</v>
      </c>
      <c r="N381" s="59"/>
      <c r="O381" s="60"/>
      <c r="P381" s="61">
        <f t="shared" si="18"/>
        <v>1800</v>
      </c>
      <c r="Q381" s="61">
        <f t="shared" si="20"/>
        <v>0</v>
      </c>
    </row>
    <row r="382" spans="1:17" ht="18.600000000000001" customHeight="1">
      <c r="A382" s="58">
        <v>44403</v>
      </c>
      <c r="B382" s="39" t="s">
        <v>48</v>
      </c>
      <c r="C382" s="39" t="s">
        <v>113</v>
      </c>
      <c r="D382" s="64"/>
      <c r="E382" s="39" t="s">
        <v>114</v>
      </c>
      <c r="F382" s="39">
        <v>118</v>
      </c>
      <c r="G382" s="39" t="s">
        <v>172</v>
      </c>
      <c r="H382" s="39" t="s">
        <v>177</v>
      </c>
      <c r="I382" s="39" t="s">
        <v>176</v>
      </c>
      <c r="J382" s="39" t="s">
        <v>176</v>
      </c>
      <c r="K382" s="39" t="s">
        <v>176</v>
      </c>
      <c r="L382" s="39">
        <v>1</v>
      </c>
      <c r="M382" s="57" t="str">
        <f t="shared" si="19"/>
        <v>3 - Medium-Level Power Loss</v>
      </c>
      <c r="N382" s="59"/>
      <c r="O382" s="60"/>
      <c r="P382" s="61">
        <f t="shared" si="18"/>
        <v>1800</v>
      </c>
      <c r="Q382" s="61">
        <f t="shared" si="20"/>
        <v>0</v>
      </c>
    </row>
    <row r="383" spans="1:17" ht="18.600000000000001" customHeight="1">
      <c r="A383" s="58">
        <v>44403</v>
      </c>
      <c r="B383" s="39" t="s">
        <v>48</v>
      </c>
      <c r="C383" s="39" t="s">
        <v>113</v>
      </c>
      <c r="D383" s="64"/>
      <c r="E383" s="39" t="s">
        <v>114</v>
      </c>
      <c r="F383" s="39">
        <v>119</v>
      </c>
      <c r="G383" s="39" t="s">
        <v>172</v>
      </c>
      <c r="H383" s="39" t="s">
        <v>177</v>
      </c>
      <c r="I383" s="39" t="s">
        <v>176</v>
      </c>
      <c r="J383" s="39" t="s">
        <v>176</v>
      </c>
      <c r="K383" s="39" t="s">
        <v>176</v>
      </c>
      <c r="L383" s="39">
        <v>1</v>
      </c>
      <c r="M383" s="57" t="str">
        <f t="shared" si="19"/>
        <v>3 - Medium-Level Power Loss</v>
      </c>
      <c r="N383" s="59"/>
      <c r="O383" s="60"/>
      <c r="P383" s="61">
        <f t="shared" si="18"/>
        <v>1800</v>
      </c>
      <c r="Q383" s="61">
        <f t="shared" si="20"/>
        <v>0</v>
      </c>
    </row>
    <row r="384" spans="1:17" ht="18.600000000000001" customHeight="1">
      <c r="A384" s="58">
        <v>44403</v>
      </c>
      <c r="B384" s="39" t="s">
        <v>48</v>
      </c>
      <c r="C384" s="39" t="s">
        <v>113</v>
      </c>
      <c r="D384" s="64"/>
      <c r="E384" s="39" t="s">
        <v>114</v>
      </c>
      <c r="F384" s="39">
        <v>120</v>
      </c>
      <c r="G384" s="39" t="s">
        <v>172</v>
      </c>
      <c r="H384" s="39" t="s">
        <v>177</v>
      </c>
      <c r="I384" s="39" t="s">
        <v>176</v>
      </c>
      <c r="J384" s="39" t="s">
        <v>176</v>
      </c>
      <c r="K384" s="39" t="s">
        <v>176</v>
      </c>
      <c r="L384" s="39">
        <v>1</v>
      </c>
      <c r="M384" s="57" t="str">
        <f t="shared" si="19"/>
        <v>3 - Medium-Level Power Loss</v>
      </c>
      <c r="N384" s="59"/>
      <c r="O384" s="60"/>
      <c r="P384" s="61">
        <f t="shared" si="18"/>
        <v>1800</v>
      </c>
      <c r="Q384" s="61">
        <f t="shared" si="20"/>
        <v>0</v>
      </c>
    </row>
    <row r="385" spans="1:17" ht="18.600000000000001" customHeight="1">
      <c r="A385" s="58">
        <v>44403</v>
      </c>
      <c r="B385" s="39" t="s">
        <v>48</v>
      </c>
      <c r="C385" s="39" t="s">
        <v>113</v>
      </c>
      <c r="D385" s="64"/>
      <c r="E385" s="39" t="s">
        <v>109</v>
      </c>
      <c r="F385" s="39">
        <v>46</v>
      </c>
      <c r="G385" s="39" t="s">
        <v>172</v>
      </c>
      <c r="H385" s="39" t="s">
        <v>177</v>
      </c>
      <c r="I385" s="39" t="s">
        <v>176</v>
      </c>
      <c r="J385" s="39" t="s">
        <v>176</v>
      </c>
      <c r="K385" s="39" t="s">
        <v>176</v>
      </c>
      <c r="L385" s="39">
        <v>1</v>
      </c>
      <c r="M385" s="57" t="str">
        <f t="shared" si="19"/>
        <v>3 - Medium-Level Power Loss</v>
      </c>
      <c r="N385" s="59"/>
      <c r="O385" s="60"/>
      <c r="P385" s="61">
        <f t="shared" si="18"/>
        <v>1800</v>
      </c>
      <c r="Q385" s="61">
        <f t="shared" si="20"/>
        <v>0</v>
      </c>
    </row>
    <row r="386" spans="1:17" ht="18.600000000000001" customHeight="1">
      <c r="A386" s="58">
        <v>44403</v>
      </c>
      <c r="B386" s="39" t="s">
        <v>48</v>
      </c>
      <c r="C386" s="39" t="s">
        <v>113</v>
      </c>
      <c r="D386" s="64"/>
      <c r="E386" s="39" t="s">
        <v>109</v>
      </c>
      <c r="F386" s="39">
        <v>81</v>
      </c>
      <c r="G386" s="39" t="s">
        <v>172</v>
      </c>
      <c r="H386" s="39" t="s">
        <v>177</v>
      </c>
      <c r="I386" s="39" t="s">
        <v>176</v>
      </c>
      <c r="J386" s="39" t="s">
        <v>176</v>
      </c>
      <c r="K386" s="39" t="s">
        <v>176</v>
      </c>
      <c r="L386" s="39">
        <v>1</v>
      </c>
      <c r="M386" s="57" t="str">
        <f t="shared" si="19"/>
        <v>3 - Medium-Level Power Loss</v>
      </c>
      <c r="N386" s="59"/>
      <c r="O386" s="60"/>
      <c r="P386" s="61">
        <f t="shared" si="18"/>
        <v>1800</v>
      </c>
      <c r="Q386" s="61">
        <f t="shared" si="20"/>
        <v>0</v>
      </c>
    </row>
    <row r="387" spans="1:17" ht="18.600000000000001" customHeight="1">
      <c r="A387" s="58">
        <v>44403</v>
      </c>
      <c r="B387" s="39" t="s">
        <v>48</v>
      </c>
      <c r="C387" s="39" t="s">
        <v>113</v>
      </c>
      <c r="D387" s="64"/>
      <c r="E387" s="39" t="s">
        <v>109</v>
      </c>
      <c r="F387" s="39">
        <v>82</v>
      </c>
      <c r="G387" s="39" t="s">
        <v>172</v>
      </c>
      <c r="H387" s="39" t="s">
        <v>177</v>
      </c>
      <c r="I387" s="39" t="s">
        <v>176</v>
      </c>
      <c r="J387" s="39" t="s">
        <v>176</v>
      </c>
      <c r="K387" s="39" t="s">
        <v>176</v>
      </c>
      <c r="L387" s="39">
        <v>1</v>
      </c>
      <c r="M387" s="57" t="str">
        <f t="shared" si="19"/>
        <v>3 - Medium-Level Power Loss</v>
      </c>
      <c r="N387" s="59"/>
      <c r="O387" s="60"/>
      <c r="P387" s="61">
        <f t="shared" si="18"/>
        <v>1800</v>
      </c>
      <c r="Q387" s="61">
        <f t="shared" si="20"/>
        <v>0</v>
      </c>
    </row>
    <row r="388" spans="1:17" ht="18.600000000000001" customHeight="1">
      <c r="A388" s="58">
        <v>44403</v>
      </c>
      <c r="B388" s="39" t="s">
        <v>48</v>
      </c>
      <c r="C388" s="39" t="s">
        <v>113</v>
      </c>
      <c r="D388" s="64"/>
      <c r="E388" s="39" t="s">
        <v>109</v>
      </c>
      <c r="F388" s="39">
        <v>83</v>
      </c>
      <c r="G388" s="39" t="s">
        <v>172</v>
      </c>
      <c r="H388" s="39" t="s">
        <v>177</v>
      </c>
      <c r="I388" s="39" t="s">
        <v>176</v>
      </c>
      <c r="J388" s="39" t="s">
        <v>176</v>
      </c>
      <c r="K388" s="39" t="s">
        <v>176</v>
      </c>
      <c r="L388" s="39">
        <v>1</v>
      </c>
      <c r="M388" s="57" t="str">
        <f t="shared" si="19"/>
        <v>3 - Medium-Level Power Loss</v>
      </c>
      <c r="N388" s="59"/>
      <c r="O388" s="60"/>
      <c r="P388" s="61">
        <f t="shared" si="18"/>
        <v>1800</v>
      </c>
      <c r="Q388" s="61">
        <f t="shared" si="20"/>
        <v>0</v>
      </c>
    </row>
    <row r="389" spans="1:17" ht="18.600000000000001" customHeight="1">
      <c r="A389" s="58">
        <v>44403</v>
      </c>
      <c r="B389" s="39" t="s">
        <v>48</v>
      </c>
      <c r="C389" s="39" t="s">
        <v>113</v>
      </c>
      <c r="D389" s="64"/>
      <c r="E389" s="39" t="s">
        <v>109</v>
      </c>
      <c r="F389" s="39">
        <v>84</v>
      </c>
      <c r="G389" s="39" t="s">
        <v>172</v>
      </c>
      <c r="H389" s="39" t="s">
        <v>177</v>
      </c>
      <c r="I389" s="39" t="s">
        <v>176</v>
      </c>
      <c r="J389" s="39" t="s">
        <v>176</v>
      </c>
      <c r="K389" s="39" t="s">
        <v>176</v>
      </c>
      <c r="L389" s="39">
        <v>1</v>
      </c>
      <c r="M389" s="57" t="str">
        <f t="shared" si="19"/>
        <v>3 - Medium-Level Power Loss</v>
      </c>
      <c r="N389" s="59"/>
      <c r="O389" s="60"/>
      <c r="P389" s="61">
        <f t="shared" si="18"/>
        <v>1800</v>
      </c>
      <c r="Q389" s="61">
        <f t="shared" si="20"/>
        <v>0</v>
      </c>
    </row>
    <row r="390" spans="1:17" ht="18.600000000000001" customHeight="1">
      <c r="A390" s="58">
        <v>44403</v>
      </c>
      <c r="B390" s="39" t="s">
        <v>48</v>
      </c>
      <c r="C390" s="39" t="s">
        <v>113</v>
      </c>
      <c r="D390" s="64"/>
      <c r="E390" s="39" t="s">
        <v>109</v>
      </c>
      <c r="F390" s="39">
        <v>85</v>
      </c>
      <c r="G390" s="39" t="s">
        <v>172</v>
      </c>
      <c r="H390" s="39" t="s">
        <v>177</v>
      </c>
      <c r="I390" s="39" t="s">
        <v>176</v>
      </c>
      <c r="J390" s="39" t="s">
        <v>176</v>
      </c>
      <c r="K390" s="39" t="s">
        <v>176</v>
      </c>
      <c r="L390" s="39">
        <v>1</v>
      </c>
      <c r="M390" s="57" t="str">
        <f t="shared" si="19"/>
        <v>3 - Medium-Level Power Loss</v>
      </c>
      <c r="N390" s="59"/>
      <c r="O390" s="60"/>
      <c r="P390" s="61">
        <f t="shared" si="18"/>
        <v>1800</v>
      </c>
      <c r="Q390" s="61">
        <f t="shared" si="20"/>
        <v>0</v>
      </c>
    </row>
    <row r="391" spans="1:17" ht="18.600000000000001" customHeight="1">
      <c r="A391" s="58">
        <v>44403</v>
      </c>
      <c r="B391" s="39" t="s">
        <v>48</v>
      </c>
      <c r="C391" s="39" t="s">
        <v>113</v>
      </c>
      <c r="D391" s="64"/>
      <c r="E391" s="39" t="s">
        <v>109</v>
      </c>
      <c r="F391" s="39">
        <v>86</v>
      </c>
      <c r="G391" s="39" t="s">
        <v>172</v>
      </c>
      <c r="H391" s="39" t="s">
        <v>177</v>
      </c>
      <c r="I391" s="39" t="s">
        <v>176</v>
      </c>
      <c r="J391" s="39" t="s">
        <v>176</v>
      </c>
      <c r="K391" s="39" t="s">
        <v>176</v>
      </c>
      <c r="L391" s="39">
        <v>1</v>
      </c>
      <c r="M391" s="57" t="str">
        <f t="shared" si="19"/>
        <v>3 - Medium-Level Power Loss</v>
      </c>
      <c r="N391" s="59"/>
      <c r="O391" s="60"/>
      <c r="P391" s="61">
        <f t="shared" si="18"/>
        <v>1800</v>
      </c>
      <c r="Q391" s="61">
        <f t="shared" si="20"/>
        <v>0</v>
      </c>
    </row>
    <row r="392" spans="1:17" ht="18.600000000000001" customHeight="1">
      <c r="A392" s="58">
        <v>44403</v>
      </c>
      <c r="B392" s="39" t="s">
        <v>48</v>
      </c>
      <c r="C392" s="39" t="s">
        <v>113</v>
      </c>
      <c r="D392" s="64"/>
      <c r="E392" s="39" t="s">
        <v>109</v>
      </c>
      <c r="F392" s="39">
        <v>87</v>
      </c>
      <c r="G392" s="39" t="s">
        <v>172</v>
      </c>
      <c r="H392" s="39" t="s">
        <v>177</v>
      </c>
      <c r="I392" s="39" t="s">
        <v>176</v>
      </c>
      <c r="J392" s="39" t="s">
        <v>176</v>
      </c>
      <c r="K392" s="39" t="s">
        <v>176</v>
      </c>
      <c r="L392" s="39">
        <v>1</v>
      </c>
      <c r="M392" s="57" t="str">
        <f t="shared" si="19"/>
        <v>3 - Medium-Level Power Loss</v>
      </c>
      <c r="N392" s="59"/>
      <c r="O392" s="60"/>
      <c r="P392" s="61">
        <f t="shared" si="18"/>
        <v>1800</v>
      </c>
      <c r="Q392" s="61">
        <f t="shared" si="20"/>
        <v>0</v>
      </c>
    </row>
    <row r="393" spans="1:17" ht="18.600000000000001" customHeight="1">
      <c r="A393" s="58">
        <v>44403</v>
      </c>
      <c r="B393" s="39" t="s">
        <v>48</v>
      </c>
      <c r="C393" s="39" t="s">
        <v>113</v>
      </c>
      <c r="D393" s="64"/>
      <c r="E393" s="39" t="s">
        <v>109</v>
      </c>
      <c r="F393" s="39">
        <v>88</v>
      </c>
      <c r="G393" s="39" t="s">
        <v>172</v>
      </c>
      <c r="H393" s="39" t="s">
        <v>177</v>
      </c>
      <c r="I393" s="39" t="s">
        <v>176</v>
      </c>
      <c r="J393" s="39" t="s">
        <v>176</v>
      </c>
      <c r="K393" s="39" t="s">
        <v>176</v>
      </c>
      <c r="L393" s="39">
        <v>1</v>
      </c>
      <c r="M393" s="57" t="str">
        <f t="shared" si="19"/>
        <v>3 - Medium-Level Power Loss</v>
      </c>
      <c r="N393" s="59"/>
      <c r="O393" s="60"/>
      <c r="P393" s="61">
        <f t="shared" si="18"/>
        <v>1800</v>
      </c>
      <c r="Q393" s="61">
        <f t="shared" si="20"/>
        <v>0</v>
      </c>
    </row>
    <row r="394" spans="1:17" ht="18.600000000000001" customHeight="1">
      <c r="A394" s="58">
        <v>44403</v>
      </c>
      <c r="B394" s="39" t="s">
        <v>48</v>
      </c>
      <c r="C394" s="39" t="s">
        <v>113</v>
      </c>
      <c r="D394" s="64"/>
      <c r="E394" s="39" t="s">
        <v>110</v>
      </c>
      <c r="F394" s="39">
        <v>60</v>
      </c>
      <c r="G394" s="39" t="s">
        <v>172</v>
      </c>
      <c r="H394" s="39" t="s">
        <v>177</v>
      </c>
      <c r="I394" s="39" t="s">
        <v>176</v>
      </c>
      <c r="J394" s="39" t="s">
        <v>176</v>
      </c>
      <c r="K394" s="39" t="s">
        <v>176</v>
      </c>
      <c r="L394" s="39">
        <v>1</v>
      </c>
      <c r="M394" s="57" t="str">
        <f t="shared" si="19"/>
        <v>3 - Medium-Level Power Loss</v>
      </c>
      <c r="N394" s="59"/>
      <c r="O394" s="60"/>
      <c r="P394" s="61">
        <f t="shared" si="18"/>
        <v>1800</v>
      </c>
      <c r="Q394" s="61">
        <f t="shared" si="20"/>
        <v>0</v>
      </c>
    </row>
    <row r="395" spans="1:17" ht="18.600000000000001" customHeight="1">
      <c r="A395" s="58">
        <v>44403</v>
      </c>
      <c r="B395" s="39" t="s">
        <v>48</v>
      </c>
      <c r="C395" s="39" t="s">
        <v>113</v>
      </c>
      <c r="D395" s="64"/>
      <c r="E395" s="39" t="s">
        <v>110</v>
      </c>
      <c r="F395" s="39">
        <v>90</v>
      </c>
      <c r="G395" s="39" t="s">
        <v>172</v>
      </c>
      <c r="H395" s="39" t="s">
        <v>177</v>
      </c>
      <c r="I395" s="39" t="s">
        <v>176</v>
      </c>
      <c r="J395" s="39" t="s">
        <v>177</v>
      </c>
      <c r="K395" s="39" t="s">
        <v>176</v>
      </c>
      <c r="L395" s="39">
        <v>1</v>
      </c>
      <c r="M395" s="57" t="str">
        <f t="shared" si="19"/>
        <v>3 - Medium-Level Power Loss</v>
      </c>
      <c r="N395" s="59"/>
      <c r="O395" s="60"/>
      <c r="P395" s="61">
        <f t="shared" si="18"/>
        <v>1800</v>
      </c>
      <c r="Q395" s="61">
        <f t="shared" si="20"/>
        <v>0</v>
      </c>
    </row>
    <row r="396" spans="1:17" ht="18.600000000000001" customHeight="1">
      <c r="A396" s="58">
        <v>44403</v>
      </c>
      <c r="B396" s="39" t="s">
        <v>48</v>
      </c>
      <c r="C396" s="39" t="s">
        <v>113</v>
      </c>
      <c r="D396" s="64"/>
      <c r="E396" s="39" t="s">
        <v>110</v>
      </c>
      <c r="F396" s="39">
        <v>92</v>
      </c>
      <c r="G396" s="39" t="s">
        <v>172</v>
      </c>
      <c r="H396" s="39" t="s">
        <v>177</v>
      </c>
      <c r="I396" s="39" t="s">
        <v>176</v>
      </c>
      <c r="J396" s="39" t="s">
        <v>176</v>
      </c>
      <c r="K396" s="39" t="s">
        <v>176</v>
      </c>
      <c r="L396" s="39">
        <v>1</v>
      </c>
      <c r="M396" s="57" t="str">
        <f t="shared" si="19"/>
        <v>3 - Medium-Level Power Loss</v>
      </c>
      <c r="N396" s="59"/>
      <c r="O396" s="60"/>
      <c r="P396" s="61">
        <f t="shared" si="18"/>
        <v>1800</v>
      </c>
      <c r="Q396" s="61">
        <f t="shared" si="20"/>
        <v>0</v>
      </c>
    </row>
    <row r="397" spans="1:17" ht="18.600000000000001" customHeight="1">
      <c r="A397" s="58">
        <v>44403</v>
      </c>
      <c r="B397" s="39" t="s">
        <v>48</v>
      </c>
      <c r="C397" s="39" t="s">
        <v>113</v>
      </c>
      <c r="D397" s="64"/>
      <c r="E397" s="39" t="s">
        <v>98</v>
      </c>
      <c r="F397" s="39">
        <v>113</v>
      </c>
      <c r="G397" s="39" t="s">
        <v>172</v>
      </c>
      <c r="H397" s="39" t="s">
        <v>177</v>
      </c>
      <c r="I397" s="39" t="s">
        <v>176</v>
      </c>
      <c r="J397" s="39" t="s">
        <v>176</v>
      </c>
      <c r="K397" s="39" t="s">
        <v>176</v>
      </c>
      <c r="L397" s="39">
        <v>1</v>
      </c>
      <c r="M397" s="57" t="str">
        <f t="shared" si="19"/>
        <v>3 - Medium-Level Power Loss</v>
      </c>
      <c r="N397" s="59"/>
      <c r="O397" s="60"/>
      <c r="P397" s="61">
        <f t="shared" si="18"/>
        <v>1800</v>
      </c>
      <c r="Q397" s="61">
        <f t="shared" si="20"/>
        <v>0</v>
      </c>
    </row>
    <row r="398" spans="1:17" ht="18.600000000000001" customHeight="1">
      <c r="A398" s="58">
        <v>44403</v>
      </c>
      <c r="B398" s="39" t="s">
        <v>48</v>
      </c>
      <c r="C398" s="39" t="s">
        <v>113</v>
      </c>
      <c r="D398" s="64"/>
      <c r="E398" s="39" t="s">
        <v>98</v>
      </c>
      <c r="F398" s="39">
        <v>114</v>
      </c>
      <c r="G398" s="39" t="s">
        <v>172</v>
      </c>
      <c r="H398" s="39" t="s">
        <v>177</v>
      </c>
      <c r="I398" s="39" t="s">
        <v>176</v>
      </c>
      <c r="J398" s="39" t="s">
        <v>176</v>
      </c>
      <c r="K398" s="39" t="s">
        <v>176</v>
      </c>
      <c r="L398" s="39">
        <v>1</v>
      </c>
      <c r="M398" s="57" t="str">
        <f t="shared" si="19"/>
        <v>3 - Medium-Level Power Loss</v>
      </c>
      <c r="N398" s="59"/>
      <c r="O398" s="60"/>
      <c r="P398" s="61">
        <f t="shared" si="18"/>
        <v>1800</v>
      </c>
      <c r="Q398" s="61">
        <f t="shared" si="20"/>
        <v>0</v>
      </c>
    </row>
    <row r="399" spans="1:17" ht="18.600000000000001" customHeight="1">
      <c r="A399" s="58">
        <v>44403</v>
      </c>
      <c r="B399" s="39" t="s">
        <v>48</v>
      </c>
      <c r="C399" s="39" t="s">
        <v>113</v>
      </c>
      <c r="D399" s="64"/>
      <c r="E399" s="39" t="s">
        <v>98</v>
      </c>
      <c r="F399" s="39">
        <v>115</v>
      </c>
      <c r="G399" s="39" t="s">
        <v>172</v>
      </c>
      <c r="H399" s="39" t="s">
        <v>177</v>
      </c>
      <c r="I399" s="39" t="s">
        <v>176</v>
      </c>
      <c r="J399" s="39" t="s">
        <v>176</v>
      </c>
      <c r="K399" s="39" t="s">
        <v>176</v>
      </c>
      <c r="L399" s="39">
        <v>1</v>
      </c>
      <c r="M399" s="57" t="str">
        <f t="shared" si="19"/>
        <v>3 - Medium-Level Power Loss</v>
      </c>
      <c r="N399" s="59"/>
      <c r="O399" s="60"/>
      <c r="P399" s="61">
        <f t="shared" si="18"/>
        <v>1800</v>
      </c>
      <c r="Q399" s="61">
        <f t="shared" si="20"/>
        <v>0</v>
      </c>
    </row>
    <row r="400" spans="1:17" ht="18.600000000000001" customHeight="1">
      <c r="A400" s="58">
        <v>44403</v>
      </c>
      <c r="B400" s="39" t="s">
        <v>48</v>
      </c>
      <c r="C400" s="39" t="s">
        <v>113</v>
      </c>
      <c r="D400" s="64"/>
      <c r="E400" s="39" t="s">
        <v>98</v>
      </c>
      <c r="F400" s="39">
        <v>116</v>
      </c>
      <c r="G400" s="39" t="s">
        <v>172</v>
      </c>
      <c r="H400" s="39" t="s">
        <v>177</v>
      </c>
      <c r="I400" s="39" t="s">
        <v>176</v>
      </c>
      <c r="J400" s="39" t="s">
        <v>176</v>
      </c>
      <c r="K400" s="39" t="s">
        <v>176</v>
      </c>
      <c r="L400" s="39">
        <v>1</v>
      </c>
      <c r="M400" s="57" t="str">
        <f t="shared" si="19"/>
        <v>3 - Medium-Level Power Loss</v>
      </c>
      <c r="N400" s="59"/>
      <c r="O400" s="60"/>
      <c r="P400" s="61">
        <f t="shared" si="18"/>
        <v>1800</v>
      </c>
      <c r="Q400" s="61">
        <f t="shared" si="20"/>
        <v>0</v>
      </c>
    </row>
    <row r="401" spans="1:17" ht="18.600000000000001" customHeight="1">
      <c r="A401" s="58">
        <v>44403</v>
      </c>
      <c r="B401" s="39" t="s">
        <v>48</v>
      </c>
      <c r="C401" s="39" t="s">
        <v>113</v>
      </c>
      <c r="D401" s="64"/>
      <c r="E401" s="39" t="s">
        <v>98</v>
      </c>
      <c r="F401" s="39">
        <v>117</v>
      </c>
      <c r="G401" s="39" t="s">
        <v>172</v>
      </c>
      <c r="H401" s="39" t="s">
        <v>177</v>
      </c>
      <c r="I401" s="39" t="s">
        <v>176</v>
      </c>
      <c r="J401" s="39" t="s">
        <v>176</v>
      </c>
      <c r="K401" s="39" t="s">
        <v>176</v>
      </c>
      <c r="L401" s="39">
        <v>1</v>
      </c>
      <c r="M401" s="57" t="str">
        <f t="shared" si="19"/>
        <v>3 - Medium-Level Power Loss</v>
      </c>
      <c r="N401" s="59"/>
      <c r="O401" s="60"/>
      <c r="P401" s="61">
        <f t="shared" ref="P401:P464" si="21">IF(G401="hot spot",0,IF(G401="string",$Q$5*L401,IF(G401="multiple strings",$Q$5*L401,IF(G401="Combiner",($Q$5)*L401,IF(G401="inverter",$Q$5*L401,IF(G401="tracker",$Q$5*L401,IF(G401="module",$Q$5*L401,IF(G401="module substring",($Q$5/3)*L401,0))))))))</f>
        <v>1800</v>
      </c>
      <c r="Q401" s="61">
        <f t="shared" si="20"/>
        <v>0</v>
      </c>
    </row>
    <row r="402" spans="1:17" ht="18.600000000000001" customHeight="1">
      <c r="A402" s="58">
        <v>44403</v>
      </c>
      <c r="B402" s="39" t="s">
        <v>48</v>
      </c>
      <c r="C402" s="39" t="s">
        <v>113</v>
      </c>
      <c r="D402" s="64"/>
      <c r="E402" s="39" t="s">
        <v>98</v>
      </c>
      <c r="F402" s="39">
        <v>118</v>
      </c>
      <c r="G402" s="39" t="s">
        <v>172</v>
      </c>
      <c r="H402" s="39" t="s">
        <v>177</v>
      </c>
      <c r="I402" s="39" t="s">
        <v>176</v>
      </c>
      <c r="J402" s="39" t="s">
        <v>176</v>
      </c>
      <c r="K402" s="39" t="s">
        <v>176</v>
      </c>
      <c r="L402" s="39">
        <v>1</v>
      </c>
      <c r="M402" s="57" t="str">
        <f t="shared" ref="M402:M465" si="22">IF(G402="hot spot","1 - Safety",IF((P402)/(1000000*$Q$4)&gt;0.01,"2 - High-Level Power Loss",IF(P402&gt;($Q$5-1),"3 - Medium-Level Power Loss",IF(P402&gt;0,"4 - Low-Level Power Loss",""))))</f>
        <v>3 - Medium-Level Power Loss</v>
      </c>
      <c r="N402" s="59"/>
      <c r="O402" s="60"/>
      <c r="P402" s="61">
        <f t="shared" si="21"/>
        <v>1800</v>
      </c>
      <c r="Q402" s="61">
        <f t="shared" si="20"/>
        <v>0</v>
      </c>
    </row>
    <row r="403" spans="1:17" ht="18.600000000000001" customHeight="1">
      <c r="A403" s="58">
        <v>44403</v>
      </c>
      <c r="B403" s="39" t="s">
        <v>48</v>
      </c>
      <c r="C403" s="39" t="s">
        <v>113</v>
      </c>
      <c r="D403" s="64"/>
      <c r="E403" s="39" t="s">
        <v>98</v>
      </c>
      <c r="F403" s="39">
        <v>119</v>
      </c>
      <c r="G403" s="39" t="s">
        <v>172</v>
      </c>
      <c r="H403" s="39" t="s">
        <v>177</v>
      </c>
      <c r="I403" s="39" t="s">
        <v>176</v>
      </c>
      <c r="J403" s="39" t="s">
        <v>176</v>
      </c>
      <c r="K403" s="39" t="s">
        <v>176</v>
      </c>
      <c r="L403" s="39">
        <v>1</v>
      </c>
      <c r="M403" s="57" t="str">
        <f t="shared" si="22"/>
        <v>3 - Medium-Level Power Loss</v>
      </c>
      <c r="N403" s="59"/>
      <c r="O403" s="60"/>
      <c r="P403" s="61">
        <f t="shared" si="21"/>
        <v>1800</v>
      </c>
      <c r="Q403" s="61">
        <f t="shared" si="20"/>
        <v>0</v>
      </c>
    </row>
    <row r="404" spans="1:17" ht="18.600000000000001" customHeight="1">
      <c r="A404" s="58">
        <v>44403</v>
      </c>
      <c r="B404" s="39" t="s">
        <v>48</v>
      </c>
      <c r="C404" s="39" t="s">
        <v>113</v>
      </c>
      <c r="D404" s="64"/>
      <c r="E404" s="39" t="s">
        <v>98</v>
      </c>
      <c r="F404" s="39">
        <v>120</v>
      </c>
      <c r="G404" s="39" t="s">
        <v>172</v>
      </c>
      <c r="H404" s="39" t="s">
        <v>177</v>
      </c>
      <c r="I404" s="39" t="s">
        <v>176</v>
      </c>
      <c r="J404" s="39" t="s">
        <v>176</v>
      </c>
      <c r="K404" s="39" t="s">
        <v>176</v>
      </c>
      <c r="L404" s="39">
        <v>1</v>
      </c>
      <c r="M404" s="57" t="str">
        <f t="shared" si="22"/>
        <v>3 - Medium-Level Power Loss</v>
      </c>
      <c r="N404" s="59"/>
      <c r="O404" s="60"/>
      <c r="P404" s="61">
        <f t="shared" si="21"/>
        <v>1800</v>
      </c>
      <c r="Q404" s="61">
        <f t="shared" si="20"/>
        <v>0</v>
      </c>
    </row>
    <row r="405" spans="1:17" ht="18.600000000000001" customHeight="1">
      <c r="A405" s="58">
        <v>44403</v>
      </c>
      <c r="B405" s="39" t="s">
        <v>48</v>
      </c>
      <c r="C405" s="39" t="s">
        <v>113</v>
      </c>
      <c r="D405" s="64"/>
      <c r="E405" s="39" t="s">
        <v>98</v>
      </c>
      <c r="F405" s="39">
        <v>33</v>
      </c>
      <c r="G405" s="39" t="s">
        <v>172</v>
      </c>
      <c r="H405" s="39" t="s">
        <v>177</v>
      </c>
      <c r="I405" s="39" t="s">
        <v>176</v>
      </c>
      <c r="J405" s="39" t="s">
        <v>176</v>
      </c>
      <c r="K405" s="39" t="s">
        <v>176</v>
      </c>
      <c r="L405" s="39">
        <v>1</v>
      </c>
      <c r="M405" s="57" t="str">
        <f t="shared" si="22"/>
        <v>3 - Medium-Level Power Loss</v>
      </c>
      <c r="N405" s="59"/>
      <c r="O405" s="60"/>
      <c r="P405" s="61">
        <f t="shared" si="21"/>
        <v>1800</v>
      </c>
      <c r="Q405" s="61">
        <f t="shared" si="20"/>
        <v>0</v>
      </c>
    </row>
    <row r="406" spans="1:17" ht="18.600000000000001" customHeight="1">
      <c r="A406" s="58">
        <v>44403</v>
      </c>
      <c r="B406" s="39" t="s">
        <v>48</v>
      </c>
      <c r="C406" s="39" t="s">
        <v>113</v>
      </c>
      <c r="D406" s="64"/>
      <c r="E406" s="39" t="s">
        <v>98</v>
      </c>
      <c r="F406" s="39">
        <v>34</v>
      </c>
      <c r="G406" s="39" t="s">
        <v>172</v>
      </c>
      <c r="H406" s="39" t="s">
        <v>177</v>
      </c>
      <c r="I406" s="39" t="s">
        <v>176</v>
      </c>
      <c r="J406" s="39" t="s">
        <v>176</v>
      </c>
      <c r="K406" s="39" t="s">
        <v>176</v>
      </c>
      <c r="L406" s="39">
        <v>1</v>
      </c>
      <c r="M406" s="57" t="str">
        <f t="shared" si="22"/>
        <v>3 - Medium-Level Power Loss</v>
      </c>
      <c r="N406" s="59"/>
      <c r="O406" s="60"/>
      <c r="P406" s="61">
        <f t="shared" si="21"/>
        <v>1800</v>
      </c>
      <c r="Q406" s="61">
        <f t="shared" si="20"/>
        <v>0</v>
      </c>
    </row>
    <row r="407" spans="1:17" ht="18.600000000000001" customHeight="1">
      <c r="A407" s="58">
        <v>44403</v>
      </c>
      <c r="B407" s="39" t="s">
        <v>48</v>
      </c>
      <c r="C407" s="39" t="s">
        <v>113</v>
      </c>
      <c r="D407" s="64"/>
      <c r="E407" s="39" t="s">
        <v>98</v>
      </c>
      <c r="F407" s="39">
        <v>35</v>
      </c>
      <c r="G407" s="39" t="s">
        <v>172</v>
      </c>
      <c r="H407" s="39" t="s">
        <v>177</v>
      </c>
      <c r="I407" s="39" t="s">
        <v>176</v>
      </c>
      <c r="J407" s="39" t="s">
        <v>176</v>
      </c>
      <c r="K407" s="39" t="s">
        <v>176</v>
      </c>
      <c r="L407" s="39">
        <v>1</v>
      </c>
      <c r="M407" s="57" t="str">
        <f t="shared" si="22"/>
        <v>3 - Medium-Level Power Loss</v>
      </c>
      <c r="N407" s="59"/>
      <c r="O407" s="60"/>
      <c r="P407" s="61">
        <f t="shared" si="21"/>
        <v>1800</v>
      </c>
      <c r="Q407" s="61">
        <f t="shared" si="20"/>
        <v>0</v>
      </c>
    </row>
    <row r="408" spans="1:17" ht="18.600000000000001" customHeight="1">
      <c r="A408" s="58">
        <v>44403</v>
      </c>
      <c r="B408" s="39" t="s">
        <v>48</v>
      </c>
      <c r="C408" s="39" t="s">
        <v>113</v>
      </c>
      <c r="D408" s="64"/>
      <c r="E408" s="39" t="s">
        <v>98</v>
      </c>
      <c r="F408" s="39">
        <v>36</v>
      </c>
      <c r="G408" s="39" t="s">
        <v>172</v>
      </c>
      <c r="H408" s="39" t="s">
        <v>177</v>
      </c>
      <c r="I408" s="39" t="s">
        <v>176</v>
      </c>
      <c r="J408" s="39" t="s">
        <v>176</v>
      </c>
      <c r="K408" s="39" t="s">
        <v>176</v>
      </c>
      <c r="L408" s="39">
        <v>1</v>
      </c>
      <c r="M408" s="57" t="str">
        <f t="shared" si="22"/>
        <v>3 - Medium-Level Power Loss</v>
      </c>
      <c r="N408" s="59"/>
      <c r="O408" s="60"/>
      <c r="P408" s="61">
        <f t="shared" si="21"/>
        <v>1800</v>
      </c>
      <c r="Q408" s="61">
        <f t="shared" si="20"/>
        <v>0</v>
      </c>
    </row>
    <row r="409" spans="1:17" ht="18.600000000000001" customHeight="1">
      <c r="A409" s="58">
        <v>44403</v>
      </c>
      <c r="B409" s="39" t="s">
        <v>48</v>
      </c>
      <c r="C409" s="39" t="s">
        <v>113</v>
      </c>
      <c r="D409" s="64"/>
      <c r="E409" s="39" t="s">
        <v>98</v>
      </c>
      <c r="F409" s="39">
        <v>37</v>
      </c>
      <c r="G409" s="39" t="s">
        <v>172</v>
      </c>
      <c r="H409" s="39" t="s">
        <v>177</v>
      </c>
      <c r="I409" s="39" t="s">
        <v>176</v>
      </c>
      <c r="J409" s="39" t="s">
        <v>176</v>
      </c>
      <c r="K409" s="39" t="s">
        <v>176</v>
      </c>
      <c r="L409" s="39">
        <v>1</v>
      </c>
      <c r="M409" s="57" t="str">
        <f t="shared" si="22"/>
        <v>3 - Medium-Level Power Loss</v>
      </c>
      <c r="N409" s="59"/>
      <c r="O409" s="60"/>
      <c r="P409" s="61">
        <f t="shared" si="21"/>
        <v>1800</v>
      </c>
      <c r="Q409" s="61">
        <f t="shared" ref="Q409:Q472" si="23">IF(O409&gt;0,P409,0)</f>
        <v>0</v>
      </c>
    </row>
    <row r="410" spans="1:17" ht="18.600000000000001" customHeight="1">
      <c r="A410" s="58">
        <v>44403</v>
      </c>
      <c r="B410" s="39" t="s">
        <v>48</v>
      </c>
      <c r="C410" s="39" t="s">
        <v>113</v>
      </c>
      <c r="D410" s="64"/>
      <c r="E410" s="39" t="s">
        <v>98</v>
      </c>
      <c r="F410" s="39">
        <v>38</v>
      </c>
      <c r="G410" s="39" t="s">
        <v>172</v>
      </c>
      <c r="H410" s="39" t="s">
        <v>177</v>
      </c>
      <c r="I410" s="39" t="s">
        <v>176</v>
      </c>
      <c r="J410" s="39" t="s">
        <v>176</v>
      </c>
      <c r="K410" s="39" t="s">
        <v>176</v>
      </c>
      <c r="L410" s="39">
        <v>1</v>
      </c>
      <c r="M410" s="57" t="str">
        <f t="shared" si="22"/>
        <v>3 - Medium-Level Power Loss</v>
      </c>
      <c r="N410" s="59"/>
      <c r="O410" s="60"/>
      <c r="P410" s="61">
        <f t="shared" si="21"/>
        <v>1800</v>
      </c>
      <c r="Q410" s="61">
        <f t="shared" si="23"/>
        <v>0</v>
      </c>
    </row>
    <row r="411" spans="1:17" ht="18.600000000000001" customHeight="1">
      <c r="A411" s="58">
        <v>44403</v>
      </c>
      <c r="B411" s="39" t="s">
        <v>48</v>
      </c>
      <c r="C411" s="39" t="s">
        <v>113</v>
      </c>
      <c r="D411" s="64"/>
      <c r="E411" s="39" t="s">
        <v>98</v>
      </c>
      <c r="F411" s="39">
        <v>39</v>
      </c>
      <c r="G411" s="39" t="s">
        <v>172</v>
      </c>
      <c r="H411" s="39" t="s">
        <v>177</v>
      </c>
      <c r="I411" s="39" t="s">
        <v>176</v>
      </c>
      <c r="J411" s="39" t="s">
        <v>176</v>
      </c>
      <c r="K411" s="39" t="s">
        <v>176</v>
      </c>
      <c r="L411" s="39">
        <v>1</v>
      </c>
      <c r="M411" s="57" t="str">
        <f t="shared" si="22"/>
        <v>3 - Medium-Level Power Loss</v>
      </c>
      <c r="N411" s="59"/>
      <c r="O411" s="60"/>
      <c r="P411" s="61">
        <f t="shared" si="21"/>
        <v>1800</v>
      </c>
      <c r="Q411" s="61">
        <f t="shared" si="23"/>
        <v>0</v>
      </c>
    </row>
    <row r="412" spans="1:17" ht="18.600000000000001" customHeight="1">
      <c r="A412" s="58">
        <v>44403</v>
      </c>
      <c r="B412" s="39" t="s">
        <v>48</v>
      </c>
      <c r="C412" s="39" t="s">
        <v>113</v>
      </c>
      <c r="D412" s="64"/>
      <c r="E412" s="39" t="s">
        <v>98</v>
      </c>
      <c r="F412" s="39">
        <v>40</v>
      </c>
      <c r="G412" s="39" t="s">
        <v>172</v>
      </c>
      <c r="H412" s="39" t="s">
        <v>177</v>
      </c>
      <c r="I412" s="39" t="s">
        <v>176</v>
      </c>
      <c r="J412" s="39" t="s">
        <v>176</v>
      </c>
      <c r="K412" s="39" t="s">
        <v>176</v>
      </c>
      <c r="L412" s="39">
        <v>1</v>
      </c>
      <c r="M412" s="57" t="str">
        <f t="shared" si="22"/>
        <v>3 - Medium-Level Power Loss</v>
      </c>
      <c r="N412" s="59"/>
      <c r="O412" s="60"/>
      <c r="P412" s="61">
        <f t="shared" si="21"/>
        <v>1800</v>
      </c>
      <c r="Q412" s="61">
        <f t="shared" si="23"/>
        <v>0</v>
      </c>
    </row>
    <row r="413" spans="1:17" ht="18.600000000000001" customHeight="1">
      <c r="A413" s="58">
        <v>44403</v>
      </c>
      <c r="B413" s="39" t="s">
        <v>48</v>
      </c>
      <c r="C413" s="39" t="s">
        <v>113</v>
      </c>
      <c r="D413" s="64"/>
      <c r="E413" s="39" t="s">
        <v>98</v>
      </c>
      <c r="F413" s="39">
        <v>41</v>
      </c>
      <c r="G413" s="39" t="s">
        <v>172</v>
      </c>
      <c r="H413" s="39" t="s">
        <v>177</v>
      </c>
      <c r="I413" s="39" t="s">
        <v>176</v>
      </c>
      <c r="J413" s="39" t="s">
        <v>176</v>
      </c>
      <c r="K413" s="39" t="s">
        <v>176</v>
      </c>
      <c r="L413" s="39">
        <v>1</v>
      </c>
      <c r="M413" s="57" t="str">
        <f t="shared" si="22"/>
        <v>3 - Medium-Level Power Loss</v>
      </c>
      <c r="N413" s="59"/>
      <c r="O413" s="60"/>
      <c r="P413" s="61">
        <f t="shared" si="21"/>
        <v>1800</v>
      </c>
      <c r="Q413" s="61">
        <f t="shared" si="23"/>
        <v>0</v>
      </c>
    </row>
    <row r="414" spans="1:17" ht="18.600000000000001" customHeight="1">
      <c r="A414" s="58">
        <v>44403</v>
      </c>
      <c r="B414" s="39" t="s">
        <v>48</v>
      </c>
      <c r="C414" s="39" t="s">
        <v>113</v>
      </c>
      <c r="D414" s="64"/>
      <c r="E414" s="39" t="s">
        <v>98</v>
      </c>
      <c r="F414" s="39">
        <v>42</v>
      </c>
      <c r="G414" s="39" t="s">
        <v>172</v>
      </c>
      <c r="H414" s="39" t="s">
        <v>177</v>
      </c>
      <c r="I414" s="39" t="s">
        <v>176</v>
      </c>
      <c r="J414" s="39" t="s">
        <v>176</v>
      </c>
      <c r="K414" s="39" t="s">
        <v>176</v>
      </c>
      <c r="L414" s="39">
        <v>1</v>
      </c>
      <c r="M414" s="57" t="str">
        <f t="shared" si="22"/>
        <v>3 - Medium-Level Power Loss</v>
      </c>
      <c r="N414" s="59"/>
      <c r="O414" s="60"/>
      <c r="P414" s="61">
        <f t="shared" si="21"/>
        <v>1800</v>
      </c>
      <c r="Q414" s="61">
        <f t="shared" si="23"/>
        <v>0</v>
      </c>
    </row>
    <row r="415" spans="1:17" ht="18.600000000000001" customHeight="1">
      <c r="A415" s="58">
        <v>44403</v>
      </c>
      <c r="B415" s="39" t="s">
        <v>48</v>
      </c>
      <c r="C415" s="39" t="s">
        <v>113</v>
      </c>
      <c r="D415" s="64"/>
      <c r="E415" s="39" t="s">
        <v>98</v>
      </c>
      <c r="F415" s="39">
        <v>43</v>
      </c>
      <c r="G415" s="39" t="s">
        <v>172</v>
      </c>
      <c r="H415" s="39" t="s">
        <v>177</v>
      </c>
      <c r="I415" s="39" t="s">
        <v>176</v>
      </c>
      <c r="J415" s="39" t="s">
        <v>176</v>
      </c>
      <c r="K415" s="39" t="s">
        <v>176</v>
      </c>
      <c r="L415" s="39">
        <v>1</v>
      </c>
      <c r="M415" s="57" t="str">
        <f t="shared" si="22"/>
        <v>3 - Medium-Level Power Loss</v>
      </c>
      <c r="N415" s="59"/>
      <c r="O415" s="60"/>
      <c r="P415" s="61">
        <f t="shared" si="21"/>
        <v>1800</v>
      </c>
      <c r="Q415" s="61">
        <f t="shared" si="23"/>
        <v>0</v>
      </c>
    </row>
    <row r="416" spans="1:17" ht="18.600000000000001" customHeight="1">
      <c r="A416" s="58">
        <v>44403</v>
      </c>
      <c r="B416" s="39" t="s">
        <v>48</v>
      </c>
      <c r="C416" s="39" t="s">
        <v>113</v>
      </c>
      <c r="D416" s="64"/>
      <c r="E416" s="39" t="s">
        <v>98</v>
      </c>
      <c r="F416" s="39">
        <v>44</v>
      </c>
      <c r="G416" s="39" t="s">
        <v>172</v>
      </c>
      <c r="H416" s="39" t="s">
        <v>177</v>
      </c>
      <c r="I416" s="39" t="s">
        <v>176</v>
      </c>
      <c r="J416" s="39" t="s">
        <v>176</v>
      </c>
      <c r="K416" s="39" t="s">
        <v>176</v>
      </c>
      <c r="L416" s="39">
        <v>1</v>
      </c>
      <c r="M416" s="57" t="str">
        <f t="shared" si="22"/>
        <v>3 - Medium-Level Power Loss</v>
      </c>
      <c r="N416" s="59"/>
      <c r="O416" s="60"/>
      <c r="P416" s="61">
        <f t="shared" si="21"/>
        <v>1800</v>
      </c>
      <c r="Q416" s="61">
        <f t="shared" si="23"/>
        <v>0</v>
      </c>
    </row>
    <row r="417" spans="1:17" ht="18.600000000000001" customHeight="1">
      <c r="A417" s="58">
        <v>44403</v>
      </c>
      <c r="B417" s="39" t="s">
        <v>48</v>
      </c>
      <c r="C417" s="39" t="s">
        <v>113</v>
      </c>
      <c r="D417" s="64"/>
      <c r="E417" s="39" t="s">
        <v>98</v>
      </c>
      <c r="F417" s="39">
        <v>45</v>
      </c>
      <c r="G417" s="39" t="s">
        <v>172</v>
      </c>
      <c r="H417" s="39" t="s">
        <v>177</v>
      </c>
      <c r="I417" s="39" t="s">
        <v>176</v>
      </c>
      <c r="J417" s="39" t="s">
        <v>176</v>
      </c>
      <c r="K417" s="39" t="s">
        <v>176</v>
      </c>
      <c r="L417" s="39">
        <v>1</v>
      </c>
      <c r="M417" s="57" t="str">
        <f t="shared" si="22"/>
        <v>3 - Medium-Level Power Loss</v>
      </c>
      <c r="N417" s="59"/>
      <c r="O417" s="60"/>
      <c r="P417" s="61">
        <f t="shared" si="21"/>
        <v>1800</v>
      </c>
      <c r="Q417" s="61">
        <f t="shared" si="23"/>
        <v>0</v>
      </c>
    </row>
    <row r="418" spans="1:17" ht="18.600000000000001" customHeight="1">
      <c r="A418" s="58">
        <v>44403</v>
      </c>
      <c r="B418" s="39" t="s">
        <v>48</v>
      </c>
      <c r="C418" s="39" t="s">
        <v>113</v>
      </c>
      <c r="D418" s="64"/>
      <c r="E418" s="39" t="s">
        <v>98</v>
      </c>
      <c r="F418" s="39">
        <v>46</v>
      </c>
      <c r="G418" s="39" t="s">
        <v>172</v>
      </c>
      <c r="H418" s="39" t="s">
        <v>177</v>
      </c>
      <c r="I418" s="39" t="s">
        <v>176</v>
      </c>
      <c r="J418" s="39" t="s">
        <v>176</v>
      </c>
      <c r="K418" s="39" t="s">
        <v>176</v>
      </c>
      <c r="L418" s="39">
        <v>1</v>
      </c>
      <c r="M418" s="57" t="str">
        <f t="shared" si="22"/>
        <v>3 - Medium-Level Power Loss</v>
      </c>
      <c r="N418" s="59"/>
      <c r="O418" s="60"/>
      <c r="P418" s="61">
        <f t="shared" si="21"/>
        <v>1800</v>
      </c>
      <c r="Q418" s="61">
        <f t="shared" si="23"/>
        <v>0</v>
      </c>
    </row>
    <row r="419" spans="1:17" ht="18.600000000000001" customHeight="1">
      <c r="A419" s="58">
        <v>44403</v>
      </c>
      <c r="B419" s="39" t="s">
        <v>48</v>
      </c>
      <c r="C419" s="39" t="s">
        <v>113</v>
      </c>
      <c r="D419" s="64"/>
      <c r="E419" s="39" t="s">
        <v>98</v>
      </c>
      <c r="F419" s="39">
        <v>47</v>
      </c>
      <c r="G419" s="39" t="s">
        <v>172</v>
      </c>
      <c r="H419" s="39" t="s">
        <v>177</v>
      </c>
      <c r="I419" s="39" t="s">
        <v>176</v>
      </c>
      <c r="J419" s="39" t="s">
        <v>176</v>
      </c>
      <c r="K419" s="39" t="s">
        <v>176</v>
      </c>
      <c r="L419" s="39">
        <v>1</v>
      </c>
      <c r="M419" s="57" t="str">
        <f t="shared" si="22"/>
        <v>3 - Medium-Level Power Loss</v>
      </c>
      <c r="N419" s="59"/>
      <c r="O419" s="60"/>
      <c r="P419" s="61">
        <f t="shared" si="21"/>
        <v>1800</v>
      </c>
      <c r="Q419" s="61">
        <f t="shared" si="23"/>
        <v>0</v>
      </c>
    </row>
    <row r="420" spans="1:17" ht="18.600000000000001" customHeight="1">
      <c r="A420" s="58">
        <v>44403</v>
      </c>
      <c r="B420" s="39" t="s">
        <v>48</v>
      </c>
      <c r="C420" s="39" t="s">
        <v>113</v>
      </c>
      <c r="D420" s="64"/>
      <c r="E420" s="39" t="s">
        <v>98</v>
      </c>
      <c r="F420" s="39">
        <v>48</v>
      </c>
      <c r="G420" s="39" t="s">
        <v>172</v>
      </c>
      <c r="H420" s="39" t="s">
        <v>177</v>
      </c>
      <c r="I420" s="39" t="s">
        <v>176</v>
      </c>
      <c r="J420" s="39" t="s">
        <v>176</v>
      </c>
      <c r="K420" s="39" t="s">
        <v>176</v>
      </c>
      <c r="L420" s="39">
        <v>1</v>
      </c>
      <c r="M420" s="57" t="str">
        <f t="shared" si="22"/>
        <v>3 - Medium-Level Power Loss</v>
      </c>
      <c r="N420" s="59"/>
      <c r="O420" s="60"/>
      <c r="P420" s="61">
        <f t="shared" si="21"/>
        <v>1800</v>
      </c>
      <c r="Q420" s="61">
        <f t="shared" si="23"/>
        <v>0</v>
      </c>
    </row>
    <row r="421" spans="1:17" ht="18.600000000000001" customHeight="1">
      <c r="A421" s="58">
        <v>44403</v>
      </c>
      <c r="B421" s="39" t="s">
        <v>48</v>
      </c>
      <c r="C421" s="39" t="s">
        <v>113</v>
      </c>
      <c r="D421" s="64"/>
      <c r="E421" s="39" t="s">
        <v>98</v>
      </c>
      <c r="F421" s="39">
        <v>49</v>
      </c>
      <c r="G421" s="39" t="s">
        <v>172</v>
      </c>
      <c r="H421" s="39" t="s">
        <v>177</v>
      </c>
      <c r="I421" s="39" t="s">
        <v>176</v>
      </c>
      <c r="J421" s="39" t="s">
        <v>176</v>
      </c>
      <c r="K421" s="39" t="s">
        <v>176</v>
      </c>
      <c r="L421" s="39">
        <v>1</v>
      </c>
      <c r="M421" s="57" t="str">
        <f t="shared" si="22"/>
        <v>3 - Medium-Level Power Loss</v>
      </c>
      <c r="N421" s="59"/>
      <c r="O421" s="60"/>
      <c r="P421" s="61">
        <f t="shared" si="21"/>
        <v>1800</v>
      </c>
      <c r="Q421" s="61">
        <f t="shared" si="23"/>
        <v>0</v>
      </c>
    </row>
    <row r="422" spans="1:17" ht="18.600000000000001" customHeight="1">
      <c r="A422" s="58">
        <v>44403</v>
      </c>
      <c r="B422" s="39" t="s">
        <v>48</v>
      </c>
      <c r="C422" s="39" t="s">
        <v>113</v>
      </c>
      <c r="D422" s="64"/>
      <c r="E422" s="39" t="s">
        <v>98</v>
      </c>
      <c r="F422" s="39">
        <v>50</v>
      </c>
      <c r="G422" s="39" t="s">
        <v>172</v>
      </c>
      <c r="H422" s="39" t="s">
        <v>177</v>
      </c>
      <c r="I422" s="39" t="s">
        <v>176</v>
      </c>
      <c r="J422" s="39" t="s">
        <v>176</v>
      </c>
      <c r="K422" s="39" t="s">
        <v>176</v>
      </c>
      <c r="L422" s="39">
        <v>1</v>
      </c>
      <c r="M422" s="57" t="str">
        <f t="shared" si="22"/>
        <v>3 - Medium-Level Power Loss</v>
      </c>
      <c r="N422" s="59"/>
      <c r="O422" s="60"/>
      <c r="P422" s="61">
        <f t="shared" si="21"/>
        <v>1800</v>
      </c>
      <c r="Q422" s="61">
        <f t="shared" si="23"/>
        <v>0</v>
      </c>
    </row>
    <row r="423" spans="1:17" ht="18.600000000000001" customHeight="1">
      <c r="A423" s="58">
        <v>44403</v>
      </c>
      <c r="B423" s="39" t="s">
        <v>48</v>
      </c>
      <c r="C423" s="39" t="s">
        <v>113</v>
      </c>
      <c r="D423" s="64"/>
      <c r="E423" s="39" t="s">
        <v>98</v>
      </c>
      <c r="F423" s="39">
        <v>51</v>
      </c>
      <c r="G423" s="39" t="s">
        <v>172</v>
      </c>
      <c r="H423" s="39" t="s">
        <v>177</v>
      </c>
      <c r="I423" s="39" t="s">
        <v>176</v>
      </c>
      <c r="J423" s="39" t="s">
        <v>176</v>
      </c>
      <c r="K423" s="39" t="s">
        <v>176</v>
      </c>
      <c r="L423" s="39">
        <v>1</v>
      </c>
      <c r="M423" s="57" t="str">
        <f t="shared" si="22"/>
        <v>3 - Medium-Level Power Loss</v>
      </c>
      <c r="N423" s="59"/>
      <c r="O423" s="60"/>
      <c r="P423" s="61">
        <f t="shared" si="21"/>
        <v>1800</v>
      </c>
      <c r="Q423" s="61">
        <f t="shared" si="23"/>
        <v>0</v>
      </c>
    </row>
    <row r="424" spans="1:17" ht="18.600000000000001" customHeight="1">
      <c r="A424" s="58">
        <v>44403</v>
      </c>
      <c r="B424" s="39" t="s">
        <v>48</v>
      </c>
      <c r="C424" s="39" t="s">
        <v>113</v>
      </c>
      <c r="D424" s="64"/>
      <c r="E424" s="39" t="s">
        <v>98</v>
      </c>
      <c r="F424" s="39">
        <v>52</v>
      </c>
      <c r="G424" s="39" t="s">
        <v>172</v>
      </c>
      <c r="H424" s="39" t="s">
        <v>177</v>
      </c>
      <c r="I424" s="39" t="s">
        <v>176</v>
      </c>
      <c r="J424" s="39" t="s">
        <v>176</v>
      </c>
      <c r="K424" s="39" t="s">
        <v>176</v>
      </c>
      <c r="L424" s="39">
        <v>1</v>
      </c>
      <c r="M424" s="57" t="str">
        <f t="shared" si="22"/>
        <v>3 - Medium-Level Power Loss</v>
      </c>
      <c r="N424" s="59"/>
      <c r="O424" s="60"/>
      <c r="P424" s="61">
        <f t="shared" si="21"/>
        <v>1800</v>
      </c>
      <c r="Q424" s="61">
        <f t="shared" si="23"/>
        <v>0</v>
      </c>
    </row>
    <row r="425" spans="1:17" ht="18.600000000000001" customHeight="1">
      <c r="A425" s="58">
        <v>44403</v>
      </c>
      <c r="B425" s="39" t="s">
        <v>48</v>
      </c>
      <c r="C425" s="39" t="s">
        <v>113</v>
      </c>
      <c r="D425" s="64"/>
      <c r="E425" s="39" t="s">
        <v>98</v>
      </c>
      <c r="F425" s="39">
        <v>53</v>
      </c>
      <c r="G425" s="39" t="s">
        <v>172</v>
      </c>
      <c r="H425" s="39" t="s">
        <v>177</v>
      </c>
      <c r="I425" s="39" t="s">
        <v>176</v>
      </c>
      <c r="J425" s="39" t="s">
        <v>176</v>
      </c>
      <c r="K425" s="39" t="s">
        <v>176</v>
      </c>
      <c r="L425" s="39">
        <v>1</v>
      </c>
      <c r="M425" s="57" t="str">
        <f t="shared" si="22"/>
        <v>3 - Medium-Level Power Loss</v>
      </c>
      <c r="N425" s="59"/>
      <c r="O425" s="60"/>
      <c r="P425" s="61">
        <f t="shared" si="21"/>
        <v>1800</v>
      </c>
      <c r="Q425" s="61">
        <f t="shared" si="23"/>
        <v>0</v>
      </c>
    </row>
    <row r="426" spans="1:17" ht="18.600000000000001" customHeight="1">
      <c r="A426" s="58">
        <v>44403</v>
      </c>
      <c r="B426" s="39" t="s">
        <v>48</v>
      </c>
      <c r="C426" s="39" t="s">
        <v>113</v>
      </c>
      <c r="D426" s="64"/>
      <c r="E426" s="39" t="s">
        <v>98</v>
      </c>
      <c r="F426" s="39">
        <v>54</v>
      </c>
      <c r="G426" s="39" t="s">
        <v>172</v>
      </c>
      <c r="H426" s="39" t="s">
        <v>177</v>
      </c>
      <c r="I426" s="39" t="s">
        <v>176</v>
      </c>
      <c r="J426" s="39" t="s">
        <v>176</v>
      </c>
      <c r="K426" s="39" t="s">
        <v>176</v>
      </c>
      <c r="L426" s="39">
        <v>1</v>
      </c>
      <c r="M426" s="57" t="str">
        <f t="shared" si="22"/>
        <v>3 - Medium-Level Power Loss</v>
      </c>
      <c r="N426" s="59"/>
      <c r="O426" s="60"/>
      <c r="P426" s="61">
        <f t="shared" si="21"/>
        <v>1800</v>
      </c>
      <c r="Q426" s="61">
        <f t="shared" si="23"/>
        <v>0</v>
      </c>
    </row>
    <row r="427" spans="1:17" ht="18.600000000000001" customHeight="1">
      <c r="A427" s="58">
        <v>44403</v>
      </c>
      <c r="B427" s="39" t="s">
        <v>48</v>
      </c>
      <c r="C427" s="39" t="s">
        <v>113</v>
      </c>
      <c r="D427" s="64"/>
      <c r="E427" s="39" t="s">
        <v>98</v>
      </c>
      <c r="F427" s="39">
        <v>55</v>
      </c>
      <c r="G427" s="39" t="s">
        <v>172</v>
      </c>
      <c r="H427" s="39" t="s">
        <v>177</v>
      </c>
      <c r="I427" s="39" t="s">
        <v>176</v>
      </c>
      <c r="J427" s="39" t="s">
        <v>176</v>
      </c>
      <c r="K427" s="39" t="s">
        <v>176</v>
      </c>
      <c r="L427" s="39">
        <v>1</v>
      </c>
      <c r="M427" s="57" t="str">
        <f t="shared" si="22"/>
        <v>3 - Medium-Level Power Loss</v>
      </c>
      <c r="N427" s="59"/>
      <c r="O427" s="60"/>
      <c r="P427" s="61">
        <f t="shared" si="21"/>
        <v>1800</v>
      </c>
      <c r="Q427" s="61">
        <f t="shared" si="23"/>
        <v>0</v>
      </c>
    </row>
    <row r="428" spans="1:17" ht="18.600000000000001" customHeight="1">
      <c r="A428" s="58">
        <v>44403</v>
      </c>
      <c r="B428" s="39" t="s">
        <v>48</v>
      </c>
      <c r="C428" s="39" t="s">
        <v>113</v>
      </c>
      <c r="D428" s="64"/>
      <c r="E428" s="39" t="s">
        <v>98</v>
      </c>
      <c r="F428" s="39">
        <v>56</v>
      </c>
      <c r="G428" s="39" t="s">
        <v>172</v>
      </c>
      <c r="H428" s="39" t="s">
        <v>177</v>
      </c>
      <c r="I428" s="39" t="s">
        <v>176</v>
      </c>
      <c r="J428" s="39" t="s">
        <v>176</v>
      </c>
      <c r="K428" s="39" t="s">
        <v>176</v>
      </c>
      <c r="L428" s="39">
        <v>1</v>
      </c>
      <c r="M428" s="57" t="str">
        <f t="shared" si="22"/>
        <v>3 - Medium-Level Power Loss</v>
      </c>
      <c r="N428" s="59"/>
      <c r="O428" s="60"/>
      <c r="P428" s="61">
        <f t="shared" si="21"/>
        <v>1800</v>
      </c>
      <c r="Q428" s="61">
        <f t="shared" si="23"/>
        <v>0</v>
      </c>
    </row>
    <row r="429" spans="1:17" ht="18.600000000000001" customHeight="1">
      <c r="A429" s="58">
        <v>44403</v>
      </c>
      <c r="B429" s="39" t="s">
        <v>48</v>
      </c>
      <c r="C429" s="39" t="s">
        <v>113</v>
      </c>
      <c r="D429" s="64"/>
      <c r="E429" s="39" t="s">
        <v>98</v>
      </c>
      <c r="F429" s="39">
        <v>57</v>
      </c>
      <c r="G429" s="39" t="s">
        <v>172</v>
      </c>
      <c r="H429" s="39" t="s">
        <v>177</v>
      </c>
      <c r="I429" s="39" t="s">
        <v>176</v>
      </c>
      <c r="J429" s="39" t="s">
        <v>176</v>
      </c>
      <c r="K429" s="39" t="s">
        <v>176</v>
      </c>
      <c r="L429" s="39">
        <v>1</v>
      </c>
      <c r="M429" s="57" t="str">
        <f t="shared" si="22"/>
        <v>3 - Medium-Level Power Loss</v>
      </c>
      <c r="N429" s="59"/>
      <c r="O429" s="60"/>
      <c r="P429" s="61">
        <f t="shared" si="21"/>
        <v>1800</v>
      </c>
      <c r="Q429" s="61">
        <f t="shared" si="23"/>
        <v>0</v>
      </c>
    </row>
    <row r="430" spans="1:17" ht="18.600000000000001" customHeight="1">
      <c r="A430" s="58">
        <v>44403</v>
      </c>
      <c r="B430" s="39" t="s">
        <v>48</v>
      </c>
      <c r="C430" s="39" t="s">
        <v>113</v>
      </c>
      <c r="D430" s="64"/>
      <c r="E430" s="39" t="s">
        <v>98</v>
      </c>
      <c r="F430" s="39">
        <v>58</v>
      </c>
      <c r="G430" s="39" t="s">
        <v>172</v>
      </c>
      <c r="H430" s="39" t="s">
        <v>177</v>
      </c>
      <c r="I430" s="39" t="s">
        <v>176</v>
      </c>
      <c r="J430" s="39" t="s">
        <v>176</v>
      </c>
      <c r="K430" s="39" t="s">
        <v>176</v>
      </c>
      <c r="L430" s="39">
        <v>1</v>
      </c>
      <c r="M430" s="57" t="str">
        <f t="shared" si="22"/>
        <v>3 - Medium-Level Power Loss</v>
      </c>
      <c r="N430" s="59"/>
      <c r="O430" s="60"/>
      <c r="P430" s="61">
        <f t="shared" si="21"/>
        <v>1800</v>
      </c>
      <c r="Q430" s="61">
        <f t="shared" si="23"/>
        <v>0</v>
      </c>
    </row>
    <row r="431" spans="1:17" ht="18.600000000000001" customHeight="1">
      <c r="A431" s="58">
        <v>44403</v>
      </c>
      <c r="B431" s="39" t="s">
        <v>48</v>
      </c>
      <c r="C431" s="39" t="s">
        <v>113</v>
      </c>
      <c r="D431" s="64"/>
      <c r="E431" s="39" t="s">
        <v>98</v>
      </c>
      <c r="F431" s="39">
        <v>59</v>
      </c>
      <c r="G431" s="39" t="s">
        <v>172</v>
      </c>
      <c r="H431" s="39" t="s">
        <v>177</v>
      </c>
      <c r="I431" s="39" t="s">
        <v>176</v>
      </c>
      <c r="J431" s="39" t="s">
        <v>176</v>
      </c>
      <c r="K431" s="39" t="s">
        <v>176</v>
      </c>
      <c r="L431" s="39">
        <v>1</v>
      </c>
      <c r="M431" s="57" t="str">
        <f t="shared" si="22"/>
        <v>3 - Medium-Level Power Loss</v>
      </c>
      <c r="N431" s="59"/>
      <c r="O431" s="60"/>
      <c r="P431" s="61">
        <f t="shared" si="21"/>
        <v>1800</v>
      </c>
      <c r="Q431" s="61">
        <f t="shared" si="23"/>
        <v>0</v>
      </c>
    </row>
    <row r="432" spans="1:17" ht="18.600000000000001" customHeight="1">
      <c r="A432" s="58">
        <v>44403</v>
      </c>
      <c r="B432" s="39" t="s">
        <v>48</v>
      </c>
      <c r="C432" s="39" t="s">
        <v>113</v>
      </c>
      <c r="D432" s="64"/>
      <c r="E432" s="39" t="s">
        <v>98</v>
      </c>
      <c r="F432" s="39">
        <v>60</v>
      </c>
      <c r="G432" s="39" t="s">
        <v>172</v>
      </c>
      <c r="H432" s="39" t="s">
        <v>177</v>
      </c>
      <c r="I432" s="39" t="s">
        <v>176</v>
      </c>
      <c r="J432" s="39" t="s">
        <v>176</v>
      </c>
      <c r="K432" s="39" t="s">
        <v>176</v>
      </c>
      <c r="L432" s="39">
        <v>1</v>
      </c>
      <c r="M432" s="57" t="str">
        <f t="shared" si="22"/>
        <v>3 - Medium-Level Power Loss</v>
      </c>
      <c r="N432" s="59"/>
      <c r="O432" s="60"/>
      <c r="P432" s="61">
        <f t="shared" si="21"/>
        <v>1800</v>
      </c>
      <c r="Q432" s="61">
        <f t="shared" si="23"/>
        <v>0</v>
      </c>
    </row>
    <row r="433" spans="1:17" ht="18.600000000000001" customHeight="1">
      <c r="A433" s="58">
        <v>44403</v>
      </c>
      <c r="B433" s="39" t="s">
        <v>48</v>
      </c>
      <c r="C433" s="39" t="s">
        <v>113</v>
      </c>
      <c r="D433" s="64"/>
      <c r="E433" s="39" t="s">
        <v>98</v>
      </c>
      <c r="F433" s="39">
        <v>61</v>
      </c>
      <c r="G433" s="39" t="s">
        <v>172</v>
      </c>
      <c r="H433" s="39" t="s">
        <v>177</v>
      </c>
      <c r="I433" s="39" t="s">
        <v>176</v>
      </c>
      <c r="J433" s="39" t="s">
        <v>176</v>
      </c>
      <c r="K433" s="39" t="s">
        <v>176</v>
      </c>
      <c r="L433" s="39">
        <v>1</v>
      </c>
      <c r="M433" s="57" t="str">
        <f t="shared" si="22"/>
        <v>3 - Medium-Level Power Loss</v>
      </c>
      <c r="N433" s="59"/>
      <c r="O433" s="60"/>
      <c r="P433" s="61">
        <f t="shared" si="21"/>
        <v>1800</v>
      </c>
      <c r="Q433" s="61">
        <f t="shared" si="23"/>
        <v>0</v>
      </c>
    </row>
    <row r="434" spans="1:17" ht="18.600000000000001" customHeight="1">
      <c r="A434" s="58">
        <v>44403</v>
      </c>
      <c r="B434" s="39" t="s">
        <v>48</v>
      </c>
      <c r="C434" s="39" t="s">
        <v>113</v>
      </c>
      <c r="D434" s="64"/>
      <c r="E434" s="39" t="s">
        <v>98</v>
      </c>
      <c r="F434" s="39">
        <v>62</v>
      </c>
      <c r="G434" s="39" t="s">
        <v>172</v>
      </c>
      <c r="H434" s="39" t="s">
        <v>177</v>
      </c>
      <c r="I434" s="39" t="s">
        <v>176</v>
      </c>
      <c r="J434" s="39" t="s">
        <v>176</v>
      </c>
      <c r="K434" s="39" t="s">
        <v>176</v>
      </c>
      <c r="L434" s="39">
        <v>1</v>
      </c>
      <c r="M434" s="57" t="str">
        <f t="shared" si="22"/>
        <v>3 - Medium-Level Power Loss</v>
      </c>
      <c r="N434" s="59"/>
      <c r="O434" s="60"/>
      <c r="P434" s="61">
        <f t="shared" si="21"/>
        <v>1800</v>
      </c>
      <c r="Q434" s="61">
        <f t="shared" si="23"/>
        <v>0</v>
      </c>
    </row>
    <row r="435" spans="1:17" ht="18.600000000000001" customHeight="1">
      <c r="A435" s="58">
        <v>44403</v>
      </c>
      <c r="B435" s="39" t="s">
        <v>48</v>
      </c>
      <c r="C435" s="39" t="s">
        <v>113</v>
      </c>
      <c r="D435" s="64"/>
      <c r="E435" s="39" t="s">
        <v>98</v>
      </c>
      <c r="F435" s="39">
        <v>63</v>
      </c>
      <c r="G435" s="39" t="s">
        <v>172</v>
      </c>
      <c r="H435" s="39" t="s">
        <v>177</v>
      </c>
      <c r="I435" s="39" t="s">
        <v>176</v>
      </c>
      <c r="J435" s="39" t="s">
        <v>176</v>
      </c>
      <c r="K435" s="39" t="s">
        <v>176</v>
      </c>
      <c r="L435" s="39">
        <v>1</v>
      </c>
      <c r="M435" s="57" t="str">
        <f t="shared" si="22"/>
        <v>3 - Medium-Level Power Loss</v>
      </c>
      <c r="N435" s="59"/>
      <c r="O435" s="60"/>
      <c r="P435" s="61">
        <f t="shared" si="21"/>
        <v>1800</v>
      </c>
      <c r="Q435" s="61">
        <f t="shared" si="23"/>
        <v>0</v>
      </c>
    </row>
    <row r="436" spans="1:17" ht="18.600000000000001" customHeight="1">
      <c r="A436" s="58">
        <v>44403</v>
      </c>
      <c r="B436" s="39" t="s">
        <v>48</v>
      </c>
      <c r="C436" s="39" t="s">
        <v>113</v>
      </c>
      <c r="D436" s="64"/>
      <c r="E436" s="39" t="s">
        <v>98</v>
      </c>
      <c r="F436" s="39">
        <v>64</v>
      </c>
      <c r="G436" s="39" t="s">
        <v>172</v>
      </c>
      <c r="H436" s="39" t="s">
        <v>177</v>
      </c>
      <c r="I436" s="39" t="s">
        <v>176</v>
      </c>
      <c r="J436" s="39" t="s">
        <v>176</v>
      </c>
      <c r="K436" s="39" t="s">
        <v>176</v>
      </c>
      <c r="L436" s="39">
        <v>1</v>
      </c>
      <c r="M436" s="57" t="str">
        <f t="shared" si="22"/>
        <v>3 - Medium-Level Power Loss</v>
      </c>
      <c r="N436" s="59"/>
      <c r="O436" s="60"/>
      <c r="P436" s="61">
        <f t="shared" si="21"/>
        <v>1800</v>
      </c>
      <c r="Q436" s="61">
        <f t="shared" si="23"/>
        <v>0</v>
      </c>
    </row>
    <row r="437" spans="1:17" ht="18.600000000000001" customHeight="1">
      <c r="A437" s="58">
        <v>44403</v>
      </c>
      <c r="B437" s="39" t="s">
        <v>48</v>
      </c>
      <c r="C437" s="39" t="s">
        <v>113</v>
      </c>
      <c r="D437" s="64"/>
      <c r="E437" s="39" t="s">
        <v>98</v>
      </c>
      <c r="F437" s="39">
        <v>65</v>
      </c>
      <c r="G437" s="39" t="s">
        <v>172</v>
      </c>
      <c r="H437" s="39" t="s">
        <v>177</v>
      </c>
      <c r="I437" s="39" t="s">
        <v>176</v>
      </c>
      <c r="J437" s="39" t="s">
        <v>176</v>
      </c>
      <c r="K437" s="39" t="s">
        <v>176</v>
      </c>
      <c r="L437" s="39">
        <v>1</v>
      </c>
      <c r="M437" s="57" t="str">
        <f t="shared" si="22"/>
        <v>3 - Medium-Level Power Loss</v>
      </c>
      <c r="N437" s="59"/>
      <c r="O437" s="60"/>
      <c r="P437" s="61">
        <f t="shared" si="21"/>
        <v>1800</v>
      </c>
      <c r="Q437" s="61">
        <f t="shared" si="23"/>
        <v>0</v>
      </c>
    </row>
    <row r="438" spans="1:17" ht="18.600000000000001" customHeight="1">
      <c r="A438" s="58">
        <v>44403</v>
      </c>
      <c r="B438" s="39" t="s">
        <v>48</v>
      </c>
      <c r="C438" s="39" t="s">
        <v>113</v>
      </c>
      <c r="D438" s="64"/>
      <c r="E438" s="39" t="s">
        <v>98</v>
      </c>
      <c r="F438" s="39">
        <v>66</v>
      </c>
      <c r="G438" s="39" t="s">
        <v>172</v>
      </c>
      <c r="H438" s="39" t="s">
        <v>177</v>
      </c>
      <c r="I438" s="39" t="s">
        <v>176</v>
      </c>
      <c r="J438" s="39" t="s">
        <v>176</v>
      </c>
      <c r="K438" s="39" t="s">
        <v>176</v>
      </c>
      <c r="L438" s="39">
        <v>1</v>
      </c>
      <c r="M438" s="57" t="str">
        <f t="shared" si="22"/>
        <v>3 - Medium-Level Power Loss</v>
      </c>
      <c r="N438" s="59"/>
      <c r="O438" s="60"/>
      <c r="P438" s="61">
        <f t="shared" si="21"/>
        <v>1800</v>
      </c>
      <c r="Q438" s="61">
        <f t="shared" si="23"/>
        <v>0</v>
      </c>
    </row>
    <row r="439" spans="1:17" ht="18.600000000000001" customHeight="1">
      <c r="A439" s="58">
        <v>44403</v>
      </c>
      <c r="B439" s="39" t="s">
        <v>48</v>
      </c>
      <c r="C439" s="39" t="s">
        <v>113</v>
      </c>
      <c r="D439" s="64"/>
      <c r="E439" s="39" t="s">
        <v>98</v>
      </c>
      <c r="F439" s="39">
        <v>67</v>
      </c>
      <c r="G439" s="39" t="s">
        <v>172</v>
      </c>
      <c r="H439" s="39" t="s">
        <v>177</v>
      </c>
      <c r="I439" s="39" t="s">
        <v>176</v>
      </c>
      <c r="J439" s="39" t="s">
        <v>176</v>
      </c>
      <c r="K439" s="39" t="s">
        <v>176</v>
      </c>
      <c r="L439" s="39">
        <v>1</v>
      </c>
      <c r="M439" s="57" t="str">
        <f t="shared" si="22"/>
        <v>3 - Medium-Level Power Loss</v>
      </c>
      <c r="N439" s="59"/>
      <c r="O439" s="60"/>
      <c r="P439" s="61">
        <f t="shared" si="21"/>
        <v>1800</v>
      </c>
      <c r="Q439" s="61">
        <f t="shared" si="23"/>
        <v>0</v>
      </c>
    </row>
    <row r="440" spans="1:17" ht="18.600000000000001" customHeight="1">
      <c r="A440" s="58">
        <v>44403</v>
      </c>
      <c r="B440" s="39" t="s">
        <v>48</v>
      </c>
      <c r="C440" s="39" t="s">
        <v>113</v>
      </c>
      <c r="D440" s="64"/>
      <c r="E440" s="39" t="s">
        <v>98</v>
      </c>
      <c r="F440" s="39">
        <v>68</v>
      </c>
      <c r="G440" s="39" t="s">
        <v>172</v>
      </c>
      <c r="H440" s="39" t="s">
        <v>177</v>
      </c>
      <c r="I440" s="39" t="s">
        <v>176</v>
      </c>
      <c r="J440" s="39" t="s">
        <v>176</v>
      </c>
      <c r="K440" s="39" t="s">
        <v>176</v>
      </c>
      <c r="L440" s="39">
        <v>1</v>
      </c>
      <c r="M440" s="57" t="str">
        <f t="shared" si="22"/>
        <v>3 - Medium-Level Power Loss</v>
      </c>
      <c r="N440" s="59"/>
      <c r="O440" s="60"/>
      <c r="P440" s="61">
        <f t="shared" si="21"/>
        <v>1800</v>
      </c>
      <c r="Q440" s="61">
        <f t="shared" si="23"/>
        <v>0</v>
      </c>
    </row>
    <row r="441" spans="1:17" ht="18.600000000000001" customHeight="1">
      <c r="A441" s="58">
        <v>44403</v>
      </c>
      <c r="B441" s="39" t="s">
        <v>48</v>
      </c>
      <c r="C441" s="39" t="s">
        <v>113</v>
      </c>
      <c r="D441" s="64"/>
      <c r="E441" s="39" t="s">
        <v>98</v>
      </c>
      <c r="F441" s="39">
        <v>69</v>
      </c>
      <c r="G441" s="39" t="s">
        <v>172</v>
      </c>
      <c r="H441" s="39" t="s">
        <v>177</v>
      </c>
      <c r="I441" s="39" t="s">
        <v>176</v>
      </c>
      <c r="J441" s="39" t="s">
        <v>176</v>
      </c>
      <c r="K441" s="39" t="s">
        <v>176</v>
      </c>
      <c r="L441" s="39">
        <v>1</v>
      </c>
      <c r="M441" s="57" t="str">
        <f t="shared" si="22"/>
        <v>3 - Medium-Level Power Loss</v>
      </c>
      <c r="N441" s="59"/>
      <c r="O441" s="60"/>
      <c r="P441" s="61">
        <f t="shared" si="21"/>
        <v>1800</v>
      </c>
      <c r="Q441" s="61">
        <f t="shared" si="23"/>
        <v>0</v>
      </c>
    </row>
    <row r="442" spans="1:17" ht="18.600000000000001" customHeight="1">
      <c r="A442" s="58">
        <v>44403</v>
      </c>
      <c r="B442" s="39" t="s">
        <v>48</v>
      </c>
      <c r="C442" s="39" t="s">
        <v>113</v>
      </c>
      <c r="D442" s="64"/>
      <c r="E442" s="39" t="s">
        <v>98</v>
      </c>
      <c r="F442" s="39">
        <v>70</v>
      </c>
      <c r="G442" s="39" t="s">
        <v>172</v>
      </c>
      <c r="H442" s="39" t="s">
        <v>177</v>
      </c>
      <c r="I442" s="39" t="s">
        <v>176</v>
      </c>
      <c r="J442" s="39" t="s">
        <v>176</v>
      </c>
      <c r="K442" s="39" t="s">
        <v>176</v>
      </c>
      <c r="L442" s="39">
        <v>1</v>
      </c>
      <c r="M442" s="57" t="str">
        <f t="shared" si="22"/>
        <v>3 - Medium-Level Power Loss</v>
      </c>
      <c r="N442" s="59"/>
      <c r="O442" s="60"/>
      <c r="P442" s="61">
        <f t="shared" si="21"/>
        <v>1800</v>
      </c>
      <c r="Q442" s="61">
        <f t="shared" si="23"/>
        <v>0</v>
      </c>
    </row>
    <row r="443" spans="1:17" ht="18.600000000000001" customHeight="1">
      <c r="A443" s="58">
        <v>44403</v>
      </c>
      <c r="B443" s="39" t="s">
        <v>48</v>
      </c>
      <c r="C443" s="39" t="s">
        <v>113</v>
      </c>
      <c r="D443" s="64"/>
      <c r="E443" s="39" t="s">
        <v>98</v>
      </c>
      <c r="F443" s="39">
        <v>71</v>
      </c>
      <c r="G443" s="39" t="s">
        <v>172</v>
      </c>
      <c r="H443" s="39" t="s">
        <v>177</v>
      </c>
      <c r="I443" s="39" t="s">
        <v>176</v>
      </c>
      <c r="J443" s="39" t="s">
        <v>176</v>
      </c>
      <c r="K443" s="39" t="s">
        <v>176</v>
      </c>
      <c r="L443" s="39">
        <v>1</v>
      </c>
      <c r="M443" s="57" t="str">
        <f t="shared" si="22"/>
        <v>3 - Medium-Level Power Loss</v>
      </c>
      <c r="N443" s="59"/>
      <c r="O443" s="60"/>
      <c r="P443" s="61">
        <f t="shared" si="21"/>
        <v>1800</v>
      </c>
      <c r="Q443" s="61">
        <f t="shared" si="23"/>
        <v>0</v>
      </c>
    </row>
    <row r="444" spans="1:17" ht="18.600000000000001" customHeight="1">
      <c r="A444" s="58">
        <v>44403</v>
      </c>
      <c r="B444" s="39" t="s">
        <v>48</v>
      </c>
      <c r="C444" s="39" t="s">
        <v>113</v>
      </c>
      <c r="D444" s="64"/>
      <c r="E444" s="39" t="s">
        <v>98</v>
      </c>
      <c r="F444" s="39">
        <v>72</v>
      </c>
      <c r="G444" s="39" t="s">
        <v>172</v>
      </c>
      <c r="H444" s="39" t="s">
        <v>177</v>
      </c>
      <c r="I444" s="39" t="s">
        <v>176</v>
      </c>
      <c r="J444" s="39" t="s">
        <v>176</v>
      </c>
      <c r="K444" s="39" t="s">
        <v>176</v>
      </c>
      <c r="L444" s="39">
        <v>1</v>
      </c>
      <c r="M444" s="57" t="str">
        <f t="shared" si="22"/>
        <v>3 - Medium-Level Power Loss</v>
      </c>
      <c r="N444" s="59"/>
      <c r="O444" s="60"/>
      <c r="P444" s="61">
        <f t="shared" si="21"/>
        <v>1800</v>
      </c>
      <c r="Q444" s="61">
        <f t="shared" si="23"/>
        <v>0</v>
      </c>
    </row>
    <row r="445" spans="1:17" ht="18.600000000000001" customHeight="1">
      <c r="A445" s="58">
        <v>44403</v>
      </c>
      <c r="B445" s="39" t="s">
        <v>48</v>
      </c>
      <c r="C445" s="39" t="s">
        <v>113</v>
      </c>
      <c r="D445" s="64"/>
      <c r="E445" s="39" t="s">
        <v>98</v>
      </c>
      <c r="F445" s="39">
        <v>73</v>
      </c>
      <c r="G445" s="39" t="s">
        <v>172</v>
      </c>
      <c r="H445" s="39" t="s">
        <v>177</v>
      </c>
      <c r="I445" s="39" t="s">
        <v>176</v>
      </c>
      <c r="J445" s="39" t="s">
        <v>176</v>
      </c>
      <c r="K445" s="39" t="s">
        <v>176</v>
      </c>
      <c r="L445" s="39">
        <v>1</v>
      </c>
      <c r="M445" s="57" t="str">
        <f t="shared" si="22"/>
        <v>3 - Medium-Level Power Loss</v>
      </c>
      <c r="N445" s="59"/>
      <c r="O445" s="60"/>
      <c r="P445" s="61">
        <f t="shared" si="21"/>
        <v>1800</v>
      </c>
      <c r="Q445" s="61">
        <f t="shared" si="23"/>
        <v>0</v>
      </c>
    </row>
    <row r="446" spans="1:17" ht="18.600000000000001" customHeight="1">
      <c r="A446" s="58">
        <v>44403</v>
      </c>
      <c r="B446" s="39" t="s">
        <v>48</v>
      </c>
      <c r="C446" s="39" t="s">
        <v>113</v>
      </c>
      <c r="D446" s="64"/>
      <c r="E446" s="39" t="s">
        <v>98</v>
      </c>
      <c r="F446" s="39">
        <v>74</v>
      </c>
      <c r="G446" s="39" t="s">
        <v>172</v>
      </c>
      <c r="H446" s="39" t="s">
        <v>177</v>
      </c>
      <c r="I446" s="39" t="s">
        <v>176</v>
      </c>
      <c r="J446" s="39" t="s">
        <v>176</v>
      </c>
      <c r="K446" s="39" t="s">
        <v>176</v>
      </c>
      <c r="L446" s="39">
        <v>1</v>
      </c>
      <c r="M446" s="57" t="str">
        <f t="shared" si="22"/>
        <v>3 - Medium-Level Power Loss</v>
      </c>
      <c r="N446" s="59"/>
      <c r="O446" s="60"/>
      <c r="P446" s="61">
        <f t="shared" si="21"/>
        <v>1800</v>
      </c>
      <c r="Q446" s="61">
        <f t="shared" si="23"/>
        <v>0</v>
      </c>
    </row>
    <row r="447" spans="1:17" ht="18.600000000000001" customHeight="1">
      <c r="A447" s="58">
        <v>44403</v>
      </c>
      <c r="B447" s="39" t="s">
        <v>48</v>
      </c>
      <c r="C447" s="39" t="s">
        <v>113</v>
      </c>
      <c r="D447" s="64"/>
      <c r="E447" s="39" t="s">
        <v>98</v>
      </c>
      <c r="F447" s="39">
        <v>75</v>
      </c>
      <c r="G447" s="39" t="s">
        <v>172</v>
      </c>
      <c r="H447" s="39" t="s">
        <v>177</v>
      </c>
      <c r="I447" s="39" t="s">
        <v>176</v>
      </c>
      <c r="J447" s="39" t="s">
        <v>176</v>
      </c>
      <c r="K447" s="39" t="s">
        <v>176</v>
      </c>
      <c r="L447" s="39">
        <v>1</v>
      </c>
      <c r="M447" s="57" t="str">
        <f t="shared" si="22"/>
        <v>3 - Medium-Level Power Loss</v>
      </c>
      <c r="N447" s="59"/>
      <c r="O447" s="60"/>
      <c r="P447" s="61">
        <f t="shared" si="21"/>
        <v>1800</v>
      </c>
      <c r="Q447" s="61">
        <f t="shared" si="23"/>
        <v>0</v>
      </c>
    </row>
    <row r="448" spans="1:17" ht="18.600000000000001" customHeight="1">
      <c r="A448" s="58">
        <v>44403</v>
      </c>
      <c r="B448" s="39" t="s">
        <v>48</v>
      </c>
      <c r="C448" s="39" t="s">
        <v>113</v>
      </c>
      <c r="D448" s="64"/>
      <c r="E448" s="39" t="s">
        <v>98</v>
      </c>
      <c r="F448" s="39">
        <v>76</v>
      </c>
      <c r="G448" s="39" t="s">
        <v>172</v>
      </c>
      <c r="H448" s="39" t="s">
        <v>177</v>
      </c>
      <c r="I448" s="39" t="s">
        <v>176</v>
      </c>
      <c r="J448" s="39" t="s">
        <v>176</v>
      </c>
      <c r="K448" s="39" t="s">
        <v>176</v>
      </c>
      <c r="L448" s="39">
        <v>1</v>
      </c>
      <c r="M448" s="57" t="str">
        <f t="shared" si="22"/>
        <v>3 - Medium-Level Power Loss</v>
      </c>
      <c r="N448" s="59"/>
      <c r="O448" s="60"/>
      <c r="P448" s="61">
        <f t="shared" si="21"/>
        <v>1800</v>
      </c>
      <c r="Q448" s="61">
        <f t="shared" si="23"/>
        <v>0</v>
      </c>
    </row>
    <row r="449" spans="1:17" ht="18.600000000000001" customHeight="1">
      <c r="A449" s="58">
        <v>44403</v>
      </c>
      <c r="B449" s="39" t="s">
        <v>48</v>
      </c>
      <c r="C449" s="39" t="s">
        <v>113</v>
      </c>
      <c r="D449" s="64"/>
      <c r="E449" s="39" t="s">
        <v>98</v>
      </c>
      <c r="F449" s="39">
        <v>77</v>
      </c>
      <c r="G449" s="39" t="s">
        <v>172</v>
      </c>
      <c r="H449" s="39" t="s">
        <v>177</v>
      </c>
      <c r="I449" s="39" t="s">
        <v>176</v>
      </c>
      <c r="J449" s="39" t="s">
        <v>176</v>
      </c>
      <c r="K449" s="39" t="s">
        <v>176</v>
      </c>
      <c r="L449" s="39">
        <v>1</v>
      </c>
      <c r="M449" s="57" t="str">
        <f t="shared" si="22"/>
        <v>3 - Medium-Level Power Loss</v>
      </c>
      <c r="N449" s="59"/>
      <c r="O449" s="60"/>
      <c r="P449" s="61">
        <f t="shared" si="21"/>
        <v>1800</v>
      </c>
      <c r="Q449" s="61">
        <f t="shared" si="23"/>
        <v>0</v>
      </c>
    </row>
    <row r="450" spans="1:17" ht="18.600000000000001" customHeight="1">
      <c r="A450" s="58">
        <v>44403</v>
      </c>
      <c r="B450" s="39" t="s">
        <v>48</v>
      </c>
      <c r="C450" s="39" t="s">
        <v>113</v>
      </c>
      <c r="D450" s="64"/>
      <c r="E450" s="39" t="s">
        <v>98</v>
      </c>
      <c r="F450" s="39">
        <v>78</v>
      </c>
      <c r="G450" s="39" t="s">
        <v>172</v>
      </c>
      <c r="H450" s="39" t="s">
        <v>177</v>
      </c>
      <c r="I450" s="39" t="s">
        <v>176</v>
      </c>
      <c r="J450" s="39" t="s">
        <v>176</v>
      </c>
      <c r="K450" s="39" t="s">
        <v>176</v>
      </c>
      <c r="L450" s="39">
        <v>1</v>
      </c>
      <c r="M450" s="57" t="str">
        <f t="shared" si="22"/>
        <v>3 - Medium-Level Power Loss</v>
      </c>
      <c r="N450" s="59"/>
      <c r="O450" s="60"/>
      <c r="P450" s="61">
        <f t="shared" si="21"/>
        <v>1800</v>
      </c>
      <c r="Q450" s="61">
        <f t="shared" si="23"/>
        <v>0</v>
      </c>
    </row>
    <row r="451" spans="1:17" ht="18.600000000000001" customHeight="1">
      <c r="A451" s="58">
        <v>44403</v>
      </c>
      <c r="B451" s="39" t="s">
        <v>48</v>
      </c>
      <c r="C451" s="39" t="s">
        <v>113</v>
      </c>
      <c r="D451" s="64"/>
      <c r="E451" s="39" t="s">
        <v>98</v>
      </c>
      <c r="F451" s="39">
        <v>79</v>
      </c>
      <c r="G451" s="39" t="s">
        <v>172</v>
      </c>
      <c r="H451" s="39" t="s">
        <v>177</v>
      </c>
      <c r="I451" s="39" t="s">
        <v>176</v>
      </c>
      <c r="J451" s="39" t="s">
        <v>176</v>
      </c>
      <c r="K451" s="39" t="s">
        <v>176</v>
      </c>
      <c r="L451" s="39">
        <v>1</v>
      </c>
      <c r="M451" s="57" t="str">
        <f t="shared" si="22"/>
        <v>3 - Medium-Level Power Loss</v>
      </c>
      <c r="N451" s="59"/>
      <c r="O451" s="60"/>
      <c r="P451" s="61">
        <f t="shared" si="21"/>
        <v>1800</v>
      </c>
      <c r="Q451" s="61">
        <f t="shared" si="23"/>
        <v>0</v>
      </c>
    </row>
    <row r="452" spans="1:17" ht="18.600000000000001" customHeight="1">
      <c r="A452" s="58">
        <v>44403</v>
      </c>
      <c r="B452" s="39" t="s">
        <v>48</v>
      </c>
      <c r="C452" s="39" t="s">
        <v>113</v>
      </c>
      <c r="D452" s="64"/>
      <c r="E452" s="39" t="s">
        <v>98</v>
      </c>
      <c r="F452" s="39">
        <v>80</v>
      </c>
      <c r="G452" s="39" t="s">
        <v>172</v>
      </c>
      <c r="H452" s="39" t="s">
        <v>177</v>
      </c>
      <c r="I452" s="39" t="s">
        <v>176</v>
      </c>
      <c r="J452" s="39" t="s">
        <v>176</v>
      </c>
      <c r="K452" s="39" t="s">
        <v>176</v>
      </c>
      <c r="L452" s="39">
        <v>1</v>
      </c>
      <c r="M452" s="57" t="str">
        <f t="shared" si="22"/>
        <v>3 - Medium-Level Power Loss</v>
      </c>
      <c r="N452" s="59"/>
      <c r="O452" s="60"/>
      <c r="P452" s="61">
        <f t="shared" si="21"/>
        <v>1800</v>
      </c>
      <c r="Q452" s="61">
        <f t="shared" si="23"/>
        <v>0</v>
      </c>
    </row>
    <row r="453" spans="1:17" ht="18.600000000000001" customHeight="1">
      <c r="A453" s="58">
        <v>44403</v>
      </c>
      <c r="B453" s="39" t="s">
        <v>48</v>
      </c>
      <c r="C453" s="39" t="s">
        <v>113</v>
      </c>
      <c r="D453" s="64"/>
      <c r="E453" s="39" t="s">
        <v>98</v>
      </c>
      <c r="F453" s="39">
        <v>81</v>
      </c>
      <c r="G453" s="39" t="s">
        <v>172</v>
      </c>
      <c r="H453" s="39" t="s">
        <v>177</v>
      </c>
      <c r="I453" s="39" t="s">
        <v>176</v>
      </c>
      <c r="J453" s="39" t="s">
        <v>176</v>
      </c>
      <c r="K453" s="39" t="s">
        <v>176</v>
      </c>
      <c r="L453" s="39">
        <v>1</v>
      </c>
      <c r="M453" s="57" t="str">
        <f t="shared" si="22"/>
        <v>3 - Medium-Level Power Loss</v>
      </c>
      <c r="N453" s="59"/>
      <c r="O453" s="60"/>
      <c r="P453" s="61">
        <f t="shared" si="21"/>
        <v>1800</v>
      </c>
      <c r="Q453" s="61">
        <f t="shared" si="23"/>
        <v>0</v>
      </c>
    </row>
    <row r="454" spans="1:17" ht="18.600000000000001" customHeight="1">
      <c r="A454" s="58">
        <v>44403</v>
      </c>
      <c r="B454" s="39" t="s">
        <v>48</v>
      </c>
      <c r="C454" s="39" t="s">
        <v>113</v>
      </c>
      <c r="D454" s="64"/>
      <c r="E454" s="39" t="s">
        <v>98</v>
      </c>
      <c r="F454" s="39">
        <v>82</v>
      </c>
      <c r="G454" s="39" t="s">
        <v>172</v>
      </c>
      <c r="H454" s="39" t="s">
        <v>177</v>
      </c>
      <c r="I454" s="39" t="s">
        <v>176</v>
      </c>
      <c r="J454" s="39" t="s">
        <v>176</v>
      </c>
      <c r="K454" s="39" t="s">
        <v>176</v>
      </c>
      <c r="L454" s="39">
        <v>1</v>
      </c>
      <c r="M454" s="57" t="str">
        <f t="shared" si="22"/>
        <v>3 - Medium-Level Power Loss</v>
      </c>
      <c r="N454" s="59"/>
      <c r="O454" s="60"/>
      <c r="P454" s="61">
        <f t="shared" si="21"/>
        <v>1800</v>
      </c>
      <c r="Q454" s="61">
        <f t="shared" si="23"/>
        <v>0</v>
      </c>
    </row>
    <row r="455" spans="1:17" ht="18.600000000000001" customHeight="1">
      <c r="A455" s="58">
        <v>44403</v>
      </c>
      <c r="B455" s="39" t="s">
        <v>48</v>
      </c>
      <c r="C455" s="39" t="s">
        <v>113</v>
      </c>
      <c r="D455" s="64"/>
      <c r="E455" s="39" t="s">
        <v>98</v>
      </c>
      <c r="F455" s="39">
        <v>83</v>
      </c>
      <c r="G455" s="39" t="s">
        <v>172</v>
      </c>
      <c r="H455" s="39" t="s">
        <v>177</v>
      </c>
      <c r="I455" s="39" t="s">
        <v>176</v>
      </c>
      <c r="J455" s="39" t="s">
        <v>176</v>
      </c>
      <c r="K455" s="39" t="s">
        <v>176</v>
      </c>
      <c r="L455" s="39">
        <v>1</v>
      </c>
      <c r="M455" s="57" t="str">
        <f t="shared" si="22"/>
        <v>3 - Medium-Level Power Loss</v>
      </c>
      <c r="N455" s="59"/>
      <c r="O455" s="60"/>
      <c r="P455" s="61">
        <f t="shared" si="21"/>
        <v>1800</v>
      </c>
      <c r="Q455" s="61">
        <f t="shared" si="23"/>
        <v>0</v>
      </c>
    </row>
    <row r="456" spans="1:17" ht="18.600000000000001" customHeight="1">
      <c r="A456" s="58">
        <v>44403</v>
      </c>
      <c r="B456" s="39" t="s">
        <v>48</v>
      </c>
      <c r="C456" s="39" t="s">
        <v>113</v>
      </c>
      <c r="D456" s="64"/>
      <c r="E456" s="39" t="s">
        <v>98</v>
      </c>
      <c r="F456" s="39">
        <v>84</v>
      </c>
      <c r="G456" s="39" t="s">
        <v>172</v>
      </c>
      <c r="H456" s="39" t="s">
        <v>177</v>
      </c>
      <c r="I456" s="39" t="s">
        <v>176</v>
      </c>
      <c r="J456" s="39" t="s">
        <v>176</v>
      </c>
      <c r="K456" s="39" t="s">
        <v>176</v>
      </c>
      <c r="L456" s="39">
        <v>1</v>
      </c>
      <c r="M456" s="57" t="str">
        <f t="shared" si="22"/>
        <v>3 - Medium-Level Power Loss</v>
      </c>
      <c r="N456" s="59"/>
      <c r="O456" s="60"/>
      <c r="P456" s="61">
        <f t="shared" si="21"/>
        <v>1800</v>
      </c>
      <c r="Q456" s="61">
        <f t="shared" si="23"/>
        <v>0</v>
      </c>
    </row>
    <row r="457" spans="1:17" ht="18.600000000000001" customHeight="1">
      <c r="A457" s="58">
        <v>44403</v>
      </c>
      <c r="B457" s="39" t="s">
        <v>48</v>
      </c>
      <c r="C457" s="39" t="s">
        <v>113</v>
      </c>
      <c r="D457" s="64"/>
      <c r="E457" s="39" t="s">
        <v>98</v>
      </c>
      <c r="F457" s="39">
        <v>85</v>
      </c>
      <c r="G457" s="39" t="s">
        <v>172</v>
      </c>
      <c r="H457" s="39" t="s">
        <v>177</v>
      </c>
      <c r="I457" s="39" t="s">
        <v>176</v>
      </c>
      <c r="J457" s="39" t="s">
        <v>176</v>
      </c>
      <c r="K457" s="39" t="s">
        <v>176</v>
      </c>
      <c r="L457" s="39">
        <v>1</v>
      </c>
      <c r="M457" s="57" t="str">
        <f t="shared" si="22"/>
        <v>3 - Medium-Level Power Loss</v>
      </c>
      <c r="N457" s="59"/>
      <c r="O457" s="60"/>
      <c r="P457" s="61">
        <f t="shared" si="21"/>
        <v>1800</v>
      </c>
      <c r="Q457" s="61">
        <f t="shared" si="23"/>
        <v>0</v>
      </c>
    </row>
    <row r="458" spans="1:17" ht="18.600000000000001" customHeight="1">
      <c r="A458" s="58">
        <v>44403</v>
      </c>
      <c r="B458" s="39" t="s">
        <v>48</v>
      </c>
      <c r="C458" s="39" t="s">
        <v>113</v>
      </c>
      <c r="D458" s="64"/>
      <c r="E458" s="39" t="s">
        <v>98</v>
      </c>
      <c r="F458" s="39">
        <v>86</v>
      </c>
      <c r="G458" s="39" t="s">
        <v>172</v>
      </c>
      <c r="H458" s="39" t="s">
        <v>177</v>
      </c>
      <c r="I458" s="39" t="s">
        <v>176</v>
      </c>
      <c r="J458" s="39" t="s">
        <v>176</v>
      </c>
      <c r="K458" s="39" t="s">
        <v>176</v>
      </c>
      <c r="L458" s="39">
        <v>1</v>
      </c>
      <c r="M458" s="57" t="str">
        <f t="shared" si="22"/>
        <v>3 - Medium-Level Power Loss</v>
      </c>
      <c r="N458" s="59"/>
      <c r="O458" s="60"/>
      <c r="P458" s="61">
        <f t="shared" si="21"/>
        <v>1800</v>
      </c>
      <c r="Q458" s="61">
        <f t="shared" si="23"/>
        <v>0</v>
      </c>
    </row>
    <row r="459" spans="1:17" ht="18.600000000000001" customHeight="1">
      <c r="A459" s="58">
        <v>44403</v>
      </c>
      <c r="B459" s="39" t="s">
        <v>48</v>
      </c>
      <c r="C459" s="39" t="s">
        <v>113</v>
      </c>
      <c r="D459" s="64"/>
      <c r="E459" s="39" t="s">
        <v>98</v>
      </c>
      <c r="F459" s="39">
        <v>87</v>
      </c>
      <c r="G459" s="39" t="s">
        <v>172</v>
      </c>
      <c r="H459" s="39" t="s">
        <v>177</v>
      </c>
      <c r="I459" s="39" t="s">
        <v>176</v>
      </c>
      <c r="J459" s="39" t="s">
        <v>176</v>
      </c>
      <c r="K459" s="39" t="s">
        <v>176</v>
      </c>
      <c r="L459" s="39">
        <v>1</v>
      </c>
      <c r="M459" s="57" t="str">
        <f t="shared" si="22"/>
        <v>3 - Medium-Level Power Loss</v>
      </c>
      <c r="N459" s="59"/>
      <c r="O459" s="60"/>
      <c r="P459" s="61">
        <f t="shared" si="21"/>
        <v>1800</v>
      </c>
      <c r="Q459" s="61">
        <f t="shared" si="23"/>
        <v>0</v>
      </c>
    </row>
    <row r="460" spans="1:17" ht="18.600000000000001" customHeight="1">
      <c r="A460" s="58">
        <v>44403</v>
      </c>
      <c r="B460" s="39" t="s">
        <v>48</v>
      </c>
      <c r="C460" s="39" t="s">
        <v>113</v>
      </c>
      <c r="D460" s="64"/>
      <c r="E460" s="39" t="s">
        <v>98</v>
      </c>
      <c r="F460" s="39">
        <v>88</v>
      </c>
      <c r="G460" s="39" t="s">
        <v>172</v>
      </c>
      <c r="H460" s="39" t="s">
        <v>177</v>
      </c>
      <c r="I460" s="39" t="s">
        <v>176</v>
      </c>
      <c r="J460" s="39" t="s">
        <v>176</v>
      </c>
      <c r="K460" s="39" t="s">
        <v>176</v>
      </c>
      <c r="L460" s="39">
        <v>1</v>
      </c>
      <c r="M460" s="57" t="str">
        <f t="shared" si="22"/>
        <v>3 - Medium-Level Power Loss</v>
      </c>
      <c r="N460" s="59"/>
      <c r="O460" s="60"/>
      <c r="P460" s="61">
        <f t="shared" si="21"/>
        <v>1800</v>
      </c>
      <c r="Q460" s="61">
        <f t="shared" si="23"/>
        <v>0</v>
      </c>
    </row>
    <row r="461" spans="1:17" ht="18.600000000000001" customHeight="1">
      <c r="A461" s="58">
        <v>44403</v>
      </c>
      <c r="B461" s="39" t="s">
        <v>48</v>
      </c>
      <c r="C461" s="39" t="s">
        <v>113</v>
      </c>
      <c r="D461" s="64"/>
      <c r="E461" s="39" t="s">
        <v>98</v>
      </c>
      <c r="F461" s="39">
        <v>89</v>
      </c>
      <c r="G461" s="39" t="s">
        <v>172</v>
      </c>
      <c r="H461" s="39" t="s">
        <v>177</v>
      </c>
      <c r="I461" s="39" t="s">
        <v>176</v>
      </c>
      <c r="J461" s="39" t="s">
        <v>176</v>
      </c>
      <c r="K461" s="39" t="s">
        <v>176</v>
      </c>
      <c r="L461" s="39">
        <v>1</v>
      </c>
      <c r="M461" s="57" t="str">
        <f t="shared" si="22"/>
        <v>3 - Medium-Level Power Loss</v>
      </c>
      <c r="N461" s="59"/>
      <c r="O461" s="60"/>
      <c r="P461" s="61">
        <f t="shared" si="21"/>
        <v>1800</v>
      </c>
      <c r="Q461" s="61">
        <f t="shared" si="23"/>
        <v>0</v>
      </c>
    </row>
    <row r="462" spans="1:17" ht="18.600000000000001" customHeight="1">
      <c r="A462" s="58">
        <v>44403</v>
      </c>
      <c r="B462" s="39" t="s">
        <v>48</v>
      </c>
      <c r="C462" s="39" t="s">
        <v>113</v>
      </c>
      <c r="D462" s="64"/>
      <c r="E462" s="39" t="s">
        <v>98</v>
      </c>
      <c r="F462" s="39">
        <v>90</v>
      </c>
      <c r="G462" s="39" t="s">
        <v>172</v>
      </c>
      <c r="H462" s="39" t="s">
        <v>177</v>
      </c>
      <c r="I462" s="39" t="s">
        <v>176</v>
      </c>
      <c r="J462" s="39" t="s">
        <v>176</v>
      </c>
      <c r="K462" s="39" t="s">
        <v>176</v>
      </c>
      <c r="L462" s="39">
        <v>1</v>
      </c>
      <c r="M462" s="57" t="str">
        <f t="shared" si="22"/>
        <v>3 - Medium-Level Power Loss</v>
      </c>
      <c r="N462" s="59"/>
      <c r="O462" s="60"/>
      <c r="P462" s="61">
        <f t="shared" si="21"/>
        <v>1800</v>
      </c>
      <c r="Q462" s="61">
        <f t="shared" si="23"/>
        <v>0</v>
      </c>
    </row>
    <row r="463" spans="1:17" ht="18.600000000000001" customHeight="1">
      <c r="A463" s="58">
        <v>44403</v>
      </c>
      <c r="B463" s="39" t="s">
        <v>48</v>
      </c>
      <c r="C463" s="39" t="s">
        <v>113</v>
      </c>
      <c r="D463" s="64"/>
      <c r="E463" s="39" t="s">
        <v>98</v>
      </c>
      <c r="F463" s="39">
        <v>91</v>
      </c>
      <c r="G463" s="39" t="s">
        <v>172</v>
      </c>
      <c r="H463" s="39" t="s">
        <v>177</v>
      </c>
      <c r="I463" s="39" t="s">
        <v>176</v>
      </c>
      <c r="J463" s="39" t="s">
        <v>176</v>
      </c>
      <c r="K463" s="39" t="s">
        <v>176</v>
      </c>
      <c r="L463" s="39">
        <v>1</v>
      </c>
      <c r="M463" s="57" t="str">
        <f t="shared" si="22"/>
        <v>3 - Medium-Level Power Loss</v>
      </c>
      <c r="N463" s="59"/>
      <c r="O463" s="60"/>
      <c r="P463" s="61">
        <f t="shared" si="21"/>
        <v>1800</v>
      </c>
      <c r="Q463" s="61">
        <f t="shared" si="23"/>
        <v>0</v>
      </c>
    </row>
    <row r="464" spans="1:17" ht="18.600000000000001" customHeight="1">
      <c r="A464" s="58">
        <v>44403</v>
      </c>
      <c r="B464" s="39" t="s">
        <v>48</v>
      </c>
      <c r="C464" s="39" t="s">
        <v>113</v>
      </c>
      <c r="D464" s="64"/>
      <c r="E464" s="39" t="s">
        <v>98</v>
      </c>
      <c r="F464" s="39">
        <v>92</v>
      </c>
      <c r="G464" s="39" t="s">
        <v>172</v>
      </c>
      <c r="H464" s="39" t="s">
        <v>177</v>
      </c>
      <c r="I464" s="39" t="s">
        <v>176</v>
      </c>
      <c r="J464" s="39" t="s">
        <v>176</v>
      </c>
      <c r="K464" s="39" t="s">
        <v>176</v>
      </c>
      <c r="L464" s="39">
        <v>1</v>
      </c>
      <c r="M464" s="57" t="str">
        <f t="shared" si="22"/>
        <v>3 - Medium-Level Power Loss</v>
      </c>
      <c r="N464" s="59"/>
      <c r="O464" s="60"/>
      <c r="P464" s="61">
        <f t="shared" si="21"/>
        <v>1800</v>
      </c>
      <c r="Q464" s="61">
        <f t="shared" si="23"/>
        <v>0</v>
      </c>
    </row>
    <row r="465" spans="1:17" ht="18.600000000000001" customHeight="1">
      <c r="A465" s="58">
        <v>44403</v>
      </c>
      <c r="B465" s="39" t="s">
        <v>48</v>
      </c>
      <c r="C465" s="39" t="s">
        <v>113</v>
      </c>
      <c r="D465" s="64"/>
      <c r="E465" s="39" t="s">
        <v>98</v>
      </c>
      <c r="F465" s="39">
        <v>93</v>
      </c>
      <c r="G465" s="39" t="s">
        <v>172</v>
      </c>
      <c r="H465" s="39" t="s">
        <v>177</v>
      </c>
      <c r="I465" s="39" t="s">
        <v>176</v>
      </c>
      <c r="J465" s="39" t="s">
        <v>176</v>
      </c>
      <c r="K465" s="39" t="s">
        <v>176</v>
      </c>
      <c r="L465" s="39">
        <v>1</v>
      </c>
      <c r="M465" s="57" t="str">
        <f t="shared" si="22"/>
        <v>3 - Medium-Level Power Loss</v>
      </c>
      <c r="N465" s="59"/>
      <c r="O465" s="60"/>
      <c r="P465" s="61">
        <f t="shared" ref="P465:P528" si="24">IF(G465="hot spot",0,IF(G465="string",$Q$5*L465,IF(G465="multiple strings",$Q$5*L465,IF(G465="Combiner",($Q$5)*L465,IF(G465="inverter",$Q$5*L465,IF(G465="tracker",$Q$5*L465,IF(G465="module",$Q$5*L465,IF(G465="module substring",($Q$5/3)*L465,0))))))))</f>
        <v>1800</v>
      </c>
      <c r="Q465" s="61">
        <f t="shared" si="23"/>
        <v>0</v>
      </c>
    </row>
    <row r="466" spans="1:17" ht="18.600000000000001" customHeight="1">
      <c r="A466" s="58">
        <v>44403</v>
      </c>
      <c r="B466" s="39" t="s">
        <v>48</v>
      </c>
      <c r="C466" s="39" t="s">
        <v>113</v>
      </c>
      <c r="D466" s="64"/>
      <c r="E466" s="39" t="s">
        <v>98</v>
      </c>
      <c r="F466" s="39">
        <v>94</v>
      </c>
      <c r="G466" s="39" t="s">
        <v>172</v>
      </c>
      <c r="H466" s="39" t="s">
        <v>177</v>
      </c>
      <c r="I466" s="39" t="s">
        <v>176</v>
      </c>
      <c r="J466" s="39" t="s">
        <v>176</v>
      </c>
      <c r="K466" s="39" t="s">
        <v>176</v>
      </c>
      <c r="L466" s="39">
        <v>1</v>
      </c>
      <c r="M466" s="57" t="str">
        <f t="shared" ref="M466:M529" si="25">IF(G466="hot spot","1 - Safety",IF((P466)/(1000000*$Q$4)&gt;0.01,"2 - High-Level Power Loss",IF(P466&gt;($Q$5-1),"3 - Medium-Level Power Loss",IF(P466&gt;0,"4 - Low-Level Power Loss",""))))</f>
        <v>3 - Medium-Level Power Loss</v>
      </c>
      <c r="N466" s="59"/>
      <c r="O466" s="60"/>
      <c r="P466" s="61">
        <f t="shared" si="24"/>
        <v>1800</v>
      </c>
      <c r="Q466" s="61">
        <f t="shared" si="23"/>
        <v>0</v>
      </c>
    </row>
    <row r="467" spans="1:17" ht="18.600000000000001" customHeight="1">
      <c r="A467" s="58">
        <v>44403</v>
      </c>
      <c r="B467" s="39" t="s">
        <v>48</v>
      </c>
      <c r="C467" s="39" t="s">
        <v>113</v>
      </c>
      <c r="D467" s="64"/>
      <c r="E467" s="39" t="s">
        <v>98</v>
      </c>
      <c r="F467" s="39">
        <v>95</v>
      </c>
      <c r="G467" s="39" t="s">
        <v>172</v>
      </c>
      <c r="H467" s="39" t="s">
        <v>177</v>
      </c>
      <c r="I467" s="39" t="s">
        <v>176</v>
      </c>
      <c r="J467" s="39" t="s">
        <v>176</v>
      </c>
      <c r="K467" s="39" t="s">
        <v>176</v>
      </c>
      <c r="L467" s="39">
        <v>1</v>
      </c>
      <c r="M467" s="57" t="str">
        <f t="shared" si="25"/>
        <v>3 - Medium-Level Power Loss</v>
      </c>
      <c r="N467" s="59"/>
      <c r="O467" s="60"/>
      <c r="P467" s="61">
        <f t="shared" si="24"/>
        <v>1800</v>
      </c>
      <c r="Q467" s="61">
        <f t="shared" si="23"/>
        <v>0</v>
      </c>
    </row>
    <row r="468" spans="1:17" ht="18.600000000000001" customHeight="1">
      <c r="A468" s="58">
        <v>44403</v>
      </c>
      <c r="B468" s="39" t="s">
        <v>48</v>
      </c>
      <c r="C468" s="39" t="s">
        <v>113</v>
      </c>
      <c r="D468" s="64"/>
      <c r="E468" s="39" t="s">
        <v>98</v>
      </c>
      <c r="F468" s="39">
        <v>96</v>
      </c>
      <c r="G468" s="39" t="s">
        <v>172</v>
      </c>
      <c r="H468" s="39" t="s">
        <v>177</v>
      </c>
      <c r="I468" s="39" t="s">
        <v>176</v>
      </c>
      <c r="J468" s="39" t="s">
        <v>176</v>
      </c>
      <c r="K468" s="39" t="s">
        <v>176</v>
      </c>
      <c r="L468" s="39">
        <v>1</v>
      </c>
      <c r="M468" s="57" t="str">
        <f t="shared" si="25"/>
        <v>3 - Medium-Level Power Loss</v>
      </c>
      <c r="N468" s="59"/>
      <c r="O468" s="60"/>
      <c r="P468" s="61">
        <f t="shared" si="24"/>
        <v>1800</v>
      </c>
      <c r="Q468" s="61">
        <f t="shared" si="23"/>
        <v>0</v>
      </c>
    </row>
    <row r="469" spans="1:17" ht="18.600000000000001" customHeight="1">
      <c r="A469" s="58">
        <v>44403</v>
      </c>
      <c r="B469" s="39" t="s">
        <v>48</v>
      </c>
      <c r="C469" s="39" t="s">
        <v>113</v>
      </c>
      <c r="D469" s="64"/>
      <c r="E469" s="39" t="s">
        <v>111</v>
      </c>
      <c r="F469" s="39">
        <v>57</v>
      </c>
      <c r="G469" s="39" t="s">
        <v>172</v>
      </c>
      <c r="H469" s="39" t="s">
        <v>177</v>
      </c>
      <c r="I469" s="39" t="s">
        <v>176</v>
      </c>
      <c r="J469" s="39" t="s">
        <v>176</v>
      </c>
      <c r="K469" s="39" t="s">
        <v>176</v>
      </c>
      <c r="L469" s="39">
        <v>1</v>
      </c>
      <c r="M469" s="57" t="str">
        <f t="shared" si="25"/>
        <v>3 - Medium-Level Power Loss</v>
      </c>
      <c r="N469" s="59"/>
      <c r="O469" s="60"/>
      <c r="P469" s="61">
        <f t="shared" si="24"/>
        <v>1800</v>
      </c>
      <c r="Q469" s="61">
        <f t="shared" si="23"/>
        <v>0</v>
      </c>
    </row>
    <row r="470" spans="1:17" ht="18.600000000000001" customHeight="1">
      <c r="A470" s="58">
        <v>44403</v>
      </c>
      <c r="B470" s="39" t="s">
        <v>48</v>
      </c>
      <c r="C470" s="39" t="s">
        <v>113</v>
      </c>
      <c r="D470" s="64"/>
      <c r="E470" s="39" t="s">
        <v>111</v>
      </c>
      <c r="F470" s="39">
        <v>58</v>
      </c>
      <c r="G470" s="39" t="s">
        <v>172</v>
      </c>
      <c r="H470" s="39" t="s">
        <v>177</v>
      </c>
      <c r="I470" s="39" t="s">
        <v>176</v>
      </c>
      <c r="J470" s="39" t="s">
        <v>176</v>
      </c>
      <c r="K470" s="39" t="s">
        <v>176</v>
      </c>
      <c r="L470" s="39">
        <v>1</v>
      </c>
      <c r="M470" s="57" t="str">
        <f t="shared" si="25"/>
        <v>3 - Medium-Level Power Loss</v>
      </c>
      <c r="N470" s="59"/>
      <c r="O470" s="60"/>
      <c r="P470" s="61">
        <f t="shared" si="24"/>
        <v>1800</v>
      </c>
      <c r="Q470" s="61">
        <f t="shared" si="23"/>
        <v>0</v>
      </c>
    </row>
    <row r="471" spans="1:17" ht="18.600000000000001" customHeight="1">
      <c r="A471" s="58">
        <v>44403</v>
      </c>
      <c r="B471" s="39" t="s">
        <v>48</v>
      </c>
      <c r="C471" s="39" t="s">
        <v>113</v>
      </c>
      <c r="D471" s="64"/>
      <c r="E471" s="39" t="s">
        <v>111</v>
      </c>
      <c r="F471" s="39">
        <v>59</v>
      </c>
      <c r="G471" s="39" t="s">
        <v>172</v>
      </c>
      <c r="H471" s="39" t="s">
        <v>177</v>
      </c>
      <c r="I471" s="39" t="s">
        <v>176</v>
      </c>
      <c r="J471" s="39" t="s">
        <v>176</v>
      </c>
      <c r="K471" s="39" t="s">
        <v>176</v>
      </c>
      <c r="L471" s="39">
        <v>1</v>
      </c>
      <c r="M471" s="57" t="str">
        <f t="shared" si="25"/>
        <v>3 - Medium-Level Power Loss</v>
      </c>
      <c r="N471" s="59"/>
      <c r="O471" s="60"/>
      <c r="P471" s="61">
        <f t="shared" si="24"/>
        <v>1800</v>
      </c>
      <c r="Q471" s="61">
        <f t="shared" si="23"/>
        <v>0</v>
      </c>
    </row>
    <row r="472" spans="1:17" ht="18.600000000000001" customHeight="1">
      <c r="A472" s="58">
        <v>44403</v>
      </c>
      <c r="B472" s="39" t="s">
        <v>48</v>
      </c>
      <c r="C472" s="39" t="s">
        <v>113</v>
      </c>
      <c r="D472" s="64"/>
      <c r="E472" s="39" t="s">
        <v>111</v>
      </c>
      <c r="F472" s="39">
        <v>60</v>
      </c>
      <c r="G472" s="39" t="s">
        <v>172</v>
      </c>
      <c r="H472" s="39" t="s">
        <v>177</v>
      </c>
      <c r="I472" s="39" t="s">
        <v>176</v>
      </c>
      <c r="J472" s="39" t="s">
        <v>176</v>
      </c>
      <c r="K472" s="39" t="s">
        <v>176</v>
      </c>
      <c r="L472" s="39">
        <v>1</v>
      </c>
      <c r="M472" s="57" t="str">
        <f t="shared" si="25"/>
        <v>3 - Medium-Level Power Loss</v>
      </c>
      <c r="N472" s="59"/>
      <c r="O472" s="60"/>
      <c r="P472" s="61">
        <f t="shared" si="24"/>
        <v>1800</v>
      </c>
      <c r="Q472" s="61">
        <f t="shared" si="23"/>
        <v>0</v>
      </c>
    </row>
    <row r="473" spans="1:17" ht="18.600000000000001" customHeight="1">
      <c r="A473" s="58">
        <v>44403</v>
      </c>
      <c r="B473" s="39" t="s">
        <v>48</v>
      </c>
      <c r="C473" s="39" t="s">
        <v>113</v>
      </c>
      <c r="D473" s="64"/>
      <c r="E473" s="39" t="s">
        <v>111</v>
      </c>
      <c r="F473" s="39">
        <v>61</v>
      </c>
      <c r="G473" s="39" t="s">
        <v>172</v>
      </c>
      <c r="H473" s="39" t="s">
        <v>177</v>
      </c>
      <c r="I473" s="39" t="s">
        <v>176</v>
      </c>
      <c r="J473" s="39" t="s">
        <v>176</v>
      </c>
      <c r="K473" s="39" t="s">
        <v>176</v>
      </c>
      <c r="L473" s="39">
        <v>1</v>
      </c>
      <c r="M473" s="57" t="str">
        <f t="shared" si="25"/>
        <v>3 - Medium-Level Power Loss</v>
      </c>
      <c r="N473" s="59"/>
      <c r="O473" s="60"/>
      <c r="P473" s="61">
        <f t="shared" si="24"/>
        <v>1800</v>
      </c>
      <c r="Q473" s="61">
        <f t="shared" ref="Q473:Q536" si="26">IF(O473&gt;0,P473,0)</f>
        <v>0</v>
      </c>
    </row>
    <row r="474" spans="1:17" ht="18.600000000000001" customHeight="1">
      <c r="A474" s="58">
        <v>44403</v>
      </c>
      <c r="B474" s="39" t="s">
        <v>48</v>
      </c>
      <c r="C474" s="39" t="s">
        <v>113</v>
      </c>
      <c r="D474" s="64"/>
      <c r="E474" s="39" t="s">
        <v>111</v>
      </c>
      <c r="F474" s="39">
        <v>62</v>
      </c>
      <c r="G474" s="39" t="s">
        <v>172</v>
      </c>
      <c r="H474" s="39" t="s">
        <v>177</v>
      </c>
      <c r="I474" s="39" t="s">
        <v>176</v>
      </c>
      <c r="J474" s="39" t="s">
        <v>176</v>
      </c>
      <c r="K474" s="39" t="s">
        <v>176</v>
      </c>
      <c r="L474" s="39">
        <v>1</v>
      </c>
      <c r="M474" s="57" t="str">
        <f t="shared" si="25"/>
        <v>3 - Medium-Level Power Loss</v>
      </c>
      <c r="N474" s="59"/>
      <c r="O474" s="60"/>
      <c r="P474" s="61">
        <f t="shared" si="24"/>
        <v>1800</v>
      </c>
      <c r="Q474" s="61">
        <f t="shared" si="26"/>
        <v>0</v>
      </c>
    </row>
    <row r="475" spans="1:17" ht="18.600000000000001" customHeight="1">
      <c r="A475" s="58">
        <v>44403</v>
      </c>
      <c r="B475" s="39" t="s">
        <v>48</v>
      </c>
      <c r="C475" s="39" t="s">
        <v>113</v>
      </c>
      <c r="D475" s="64"/>
      <c r="E475" s="39" t="s">
        <v>111</v>
      </c>
      <c r="F475" s="39">
        <v>63</v>
      </c>
      <c r="G475" s="39" t="s">
        <v>172</v>
      </c>
      <c r="H475" s="39" t="s">
        <v>177</v>
      </c>
      <c r="I475" s="39" t="s">
        <v>176</v>
      </c>
      <c r="J475" s="39" t="s">
        <v>176</v>
      </c>
      <c r="K475" s="39" t="s">
        <v>176</v>
      </c>
      <c r="L475" s="39">
        <v>1</v>
      </c>
      <c r="M475" s="57" t="str">
        <f t="shared" si="25"/>
        <v>3 - Medium-Level Power Loss</v>
      </c>
      <c r="N475" s="59"/>
      <c r="O475" s="60"/>
      <c r="P475" s="61">
        <f t="shared" si="24"/>
        <v>1800</v>
      </c>
      <c r="Q475" s="61">
        <f t="shared" si="26"/>
        <v>0</v>
      </c>
    </row>
    <row r="476" spans="1:17" ht="18.600000000000001" customHeight="1">
      <c r="A476" s="58">
        <v>44403</v>
      </c>
      <c r="B476" s="39" t="s">
        <v>48</v>
      </c>
      <c r="C476" s="39" t="s">
        <v>113</v>
      </c>
      <c r="D476" s="64"/>
      <c r="E476" s="39" t="s">
        <v>111</v>
      </c>
      <c r="F476" s="39">
        <v>64</v>
      </c>
      <c r="G476" s="39" t="s">
        <v>172</v>
      </c>
      <c r="H476" s="39" t="s">
        <v>177</v>
      </c>
      <c r="I476" s="39" t="s">
        <v>176</v>
      </c>
      <c r="J476" s="39" t="s">
        <v>176</v>
      </c>
      <c r="K476" s="39" t="s">
        <v>176</v>
      </c>
      <c r="L476" s="39">
        <v>1</v>
      </c>
      <c r="M476" s="57" t="str">
        <f t="shared" si="25"/>
        <v>3 - Medium-Level Power Loss</v>
      </c>
      <c r="N476" s="59"/>
      <c r="O476" s="60"/>
      <c r="P476" s="61">
        <f t="shared" si="24"/>
        <v>1800</v>
      </c>
      <c r="Q476" s="61">
        <f t="shared" si="26"/>
        <v>0</v>
      </c>
    </row>
    <row r="477" spans="1:17" ht="18.600000000000001" customHeight="1">
      <c r="A477" s="58">
        <v>44403</v>
      </c>
      <c r="B477" s="39" t="s">
        <v>48</v>
      </c>
      <c r="C477" s="39" t="s">
        <v>115</v>
      </c>
      <c r="D477" s="64"/>
      <c r="E477" s="39" t="s">
        <v>95</v>
      </c>
      <c r="F477" s="39">
        <v>121</v>
      </c>
      <c r="G477" s="39" t="s">
        <v>172</v>
      </c>
      <c r="H477" s="39" t="s">
        <v>176</v>
      </c>
      <c r="I477" s="39" t="s">
        <v>176</v>
      </c>
      <c r="J477" s="39" t="s">
        <v>176</v>
      </c>
      <c r="K477" s="39" t="s">
        <v>176</v>
      </c>
      <c r="L477" s="39">
        <v>1</v>
      </c>
      <c r="M477" s="57" t="str">
        <f t="shared" si="25"/>
        <v>3 - Medium-Level Power Loss</v>
      </c>
      <c r="N477" s="59"/>
      <c r="O477" s="60"/>
      <c r="P477" s="61">
        <f t="shared" si="24"/>
        <v>1800</v>
      </c>
      <c r="Q477" s="61">
        <f t="shared" si="26"/>
        <v>0</v>
      </c>
    </row>
    <row r="478" spans="1:17" ht="18.600000000000001" customHeight="1">
      <c r="A478" s="58">
        <v>44403</v>
      </c>
      <c r="B478" s="39" t="s">
        <v>48</v>
      </c>
      <c r="C478" s="39" t="s">
        <v>115</v>
      </c>
      <c r="D478" s="64"/>
      <c r="E478" s="39" t="s">
        <v>95</v>
      </c>
      <c r="F478" s="39">
        <v>122</v>
      </c>
      <c r="G478" s="39" t="s">
        <v>172</v>
      </c>
      <c r="H478" s="39" t="s">
        <v>176</v>
      </c>
      <c r="I478" s="39" t="s">
        <v>176</v>
      </c>
      <c r="J478" s="39" t="s">
        <v>176</v>
      </c>
      <c r="K478" s="39" t="s">
        <v>176</v>
      </c>
      <c r="L478" s="39">
        <v>1</v>
      </c>
      <c r="M478" s="57" t="str">
        <f t="shared" si="25"/>
        <v>3 - Medium-Level Power Loss</v>
      </c>
      <c r="N478" s="59"/>
      <c r="O478" s="60"/>
      <c r="P478" s="61">
        <f t="shared" si="24"/>
        <v>1800</v>
      </c>
      <c r="Q478" s="61">
        <f t="shared" si="26"/>
        <v>0</v>
      </c>
    </row>
    <row r="479" spans="1:17" ht="18.600000000000001" customHeight="1">
      <c r="A479" s="58">
        <v>44403</v>
      </c>
      <c r="B479" s="39" t="s">
        <v>48</v>
      </c>
      <c r="C479" s="39" t="s">
        <v>115</v>
      </c>
      <c r="D479" s="64"/>
      <c r="E479" s="39" t="s">
        <v>95</v>
      </c>
      <c r="F479" s="39">
        <v>123</v>
      </c>
      <c r="G479" s="39" t="s">
        <v>172</v>
      </c>
      <c r="H479" s="39" t="s">
        <v>176</v>
      </c>
      <c r="I479" s="39" t="s">
        <v>176</v>
      </c>
      <c r="J479" s="39" t="s">
        <v>176</v>
      </c>
      <c r="K479" s="39" t="s">
        <v>176</v>
      </c>
      <c r="L479" s="39">
        <v>1</v>
      </c>
      <c r="M479" s="57" t="str">
        <f t="shared" si="25"/>
        <v>3 - Medium-Level Power Loss</v>
      </c>
      <c r="N479" s="59"/>
      <c r="O479" s="60"/>
      <c r="P479" s="61">
        <f t="shared" si="24"/>
        <v>1800</v>
      </c>
      <c r="Q479" s="61">
        <f t="shared" si="26"/>
        <v>0</v>
      </c>
    </row>
    <row r="480" spans="1:17" ht="18.600000000000001" customHeight="1">
      <c r="A480" s="58">
        <v>44403</v>
      </c>
      <c r="B480" s="39" t="s">
        <v>48</v>
      </c>
      <c r="C480" s="39" t="s">
        <v>115</v>
      </c>
      <c r="D480" s="64"/>
      <c r="E480" s="39" t="s">
        <v>95</v>
      </c>
      <c r="F480" s="39">
        <v>124</v>
      </c>
      <c r="G480" s="39" t="s">
        <v>172</v>
      </c>
      <c r="H480" s="39" t="s">
        <v>177</v>
      </c>
      <c r="I480" s="39" t="s">
        <v>176</v>
      </c>
      <c r="J480" s="39" t="s">
        <v>176</v>
      </c>
      <c r="K480" s="39" t="s">
        <v>176</v>
      </c>
      <c r="L480" s="39">
        <v>1</v>
      </c>
      <c r="M480" s="57" t="str">
        <f t="shared" si="25"/>
        <v>3 - Medium-Level Power Loss</v>
      </c>
      <c r="N480" s="59"/>
      <c r="O480" s="60"/>
      <c r="P480" s="61">
        <f t="shared" si="24"/>
        <v>1800</v>
      </c>
      <c r="Q480" s="61">
        <f t="shared" si="26"/>
        <v>0</v>
      </c>
    </row>
    <row r="481" spans="1:17" ht="18.600000000000001" customHeight="1">
      <c r="A481" s="58">
        <v>44403</v>
      </c>
      <c r="B481" s="39" t="s">
        <v>48</v>
      </c>
      <c r="C481" s="39" t="s">
        <v>115</v>
      </c>
      <c r="D481" s="64"/>
      <c r="E481" s="39" t="s">
        <v>95</v>
      </c>
      <c r="F481" s="39">
        <v>125</v>
      </c>
      <c r="G481" s="39" t="s">
        <v>172</v>
      </c>
      <c r="H481" s="39" t="s">
        <v>176</v>
      </c>
      <c r="I481" s="39" t="s">
        <v>176</v>
      </c>
      <c r="J481" s="39" t="s">
        <v>176</v>
      </c>
      <c r="K481" s="39" t="s">
        <v>176</v>
      </c>
      <c r="L481" s="39">
        <v>1</v>
      </c>
      <c r="M481" s="57" t="str">
        <f t="shared" si="25"/>
        <v>3 - Medium-Level Power Loss</v>
      </c>
      <c r="N481" s="59"/>
      <c r="O481" s="60"/>
      <c r="P481" s="61">
        <f t="shared" si="24"/>
        <v>1800</v>
      </c>
      <c r="Q481" s="61">
        <f t="shared" si="26"/>
        <v>0</v>
      </c>
    </row>
    <row r="482" spans="1:17" ht="18.600000000000001" customHeight="1">
      <c r="A482" s="58">
        <v>44403</v>
      </c>
      <c r="B482" s="39" t="s">
        <v>48</v>
      </c>
      <c r="C482" s="39" t="s">
        <v>115</v>
      </c>
      <c r="D482" s="64"/>
      <c r="E482" s="39" t="s">
        <v>95</v>
      </c>
      <c r="F482" s="39">
        <v>126</v>
      </c>
      <c r="G482" s="39" t="s">
        <v>172</v>
      </c>
      <c r="H482" s="39" t="s">
        <v>176</v>
      </c>
      <c r="I482" s="39" t="s">
        <v>176</v>
      </c>
      <c r="J482" s="39" t="s">
        <v>176</v>
      </c>
      <c r="K482" s="39" t="s">
        <v>176</v>
      </c>
      <c r="L482" s="39">
        <v>1</v>
      </c>
      <c r="M482" s="57" t="str">
        <f t="shared" si="25"/>
        <v>3 - Medium-Level Power Loss</v>
      </c>
      <c r="N482" s="59"/>
      <c r="O482" s="60"/>
      <c r="P482" s="61">
        <f t="shared" si="24"/>
        <v>1800</v>
      </c>
      <c r="Q482" s="61">
        <f t="shared" si="26"/>
        <v>0</v>
      </c>
    </row>
    <row r="483" spans="1:17" ht="18.600000000000001" customHeight="1">
      <c r="A483" s="58">
        <v>44403</v>
      </c>
      <c r="B483" s="39" t="s">
        <v>48</v>
      </c>
      <c r="C483" s="39" t="s">
        <v>115</v>
      </c>
      <c r="D483" s="64"/>
      <c r="E483" s="39" t="s">
        <v>95</v>
      </c>
      <c r="F483" s="39">
        <v>127</v>
      </c>
      <c r="G483" s="39" t="s">
        <v>172</v>
      </c>
      <c r="H483" s="39" t="s">
        <v>176</v>
      </c>
      <c r="I483" s="39" t="s">
        <v>176</v>
      </c>
      <c r="J483" s="39" t="s">
        <v>176</v>
      </c>
      <c r="K483" s="39" t="s">
        <v>176</v>
      </c>
      <c r="L483" s="39">
        <v>1</v>
      </c>
      <c r="M483" s="57" t="str">
        <f t="shared" si="25"/>
        <v>3 - Medium-Level Power Loss</v>
      </c>
      <c r="N483" s="59"/>
      <c r="O483" s="60"/>
      <c r="P483" s="61">
        <f t="shared" si="24"/>
        <v>1800</v>
      </c>
      <c r="Q483" s="61">
        <f t="shared" si="26"/>
        <v>0</v>
      </c>
    </row>
    <row r="484" spans="1:17" ht="18.600000000000001" customHeight="1">
      <c r="A484" s="58">
        <v>44403</v>
      </c>
      <c r="B484" s="39" t="s">
        <v>48</v>
      </c>
      <c r="C484" s="39" t="s">
        <v>115</v>
      </c>
      <c r="D484" s="64"/>
      <c r="E484" s="39" t="s">
        <v>95</v>
      </c>
      <c r="F484" s="39">
        <v>128</v>
      </c>
      <c r="G484" s="39" t="s">
        <v>172</v>
      </c>
      <c r="H484" s="39" t="s">
        <v>176</v>
      </c>
      <c r="I484" s="39" t="s">
        <v>176</v>
      </c>
      <c r="J484" s="39" t="s">
        <v>176</v>
      </c>
      <c r="K484" s="39" t="s">
        <v>176</v>
      </c>
      <c r="L484" s="39">
        <v>1</v>
      </c>
      <c r="M484" s="57" t="str">
        <f t="shared" si="25"/>
        <v>3 - Medium-Level Power Loss</v>
      </c>
      <c r="N484" s="59"/>
      <c r="O484" s="60"/>
      <c r="P484" s="61">
        <f t="shared" si="24"/>
        <v>1800</v>
      </c>
      <c r="Q484" s="61">
        <f t="shared" si="26"/>
        <v>0</v>
      </c>
    </row>
    <row r="485" spans="1:17" ht="18.600000000000001" customHeight="1">
      <c r="A485" s="58">
        <v>44403</v>
      </c>
      <c r="B485" s="39" t="s">
        <v>48</v>
      </c>
      <c r="C485" s="39" t="s">
        <v>115</v>
      </c>
      <c r="D485" s="64"/>
      <c r="E485" s="39" t="s">
        <v>101</v>
      </c>
      <c r="F485" s="39">
        <v>122</v>
      </c>
      <c r="G485" s="39" t="s">
        <v>172</v>
      </c>
      <c r="H485" s="39" t="s">
        <v>177</v>
      </c>
      <c r="I485" s="39" t="s">
        <v>176</v>
      </c>
      <c r="J485" s="39" t="s">
        <v>177</v>
      </c>
      <c r="K485" s="39" t="s">
        <v>176</v>
      </c>
      <c r="L485" s="39">
        <v>1</v>
      </c>
      <c r="M485" s="57" t="str">
        <f t="shared" si="25"/>
        <v>3 - Medium-Level Power Loss</v>
      </c>
      <c r="N485" s="59"/>
      <c r="O485" s="60"/>
      <c r="P485" s="61">
        <f t="shared" si="24"/>
        <v>1800</v>
      </c>
      <c r="Q485" s="61">
        <f t="shared" si="26"/>
        <v>0</v>
      </c>
    </row>
    <row r="486" spans="1:17" ht="18.600000000000001" customHeight="1">
      <c r="A486" s="58">
        <v>44403</v>
      </c>
      <c r="B486" s="39" t="s">
        <v>48</v>
      </c>
      <c r="C486" s="39" t="s">
        <v>115</v>
      </c>
      <c r="D486" s="64"/>
      <c r="E486" s="39" t="s">
        <v>96</v>
      </c>
      <c r="F486" s="39">
        <v>121</v>
      </c>
      <c r="G486" s="39" t="s">
        <v>172</v>
      </c>
      <c r="H486" s="39" t="s">
        <v>176</v>
      </c>
      <c r="I486" s="39" t="s">
        <v>176</v>
      </c>
      <c r="J486" s="39" t="s">
        <v>177</v>
      </c>
      <c r="K486" s="39" t="s">
        <v>176</v>
      </c>
      <c r="L486" s="39">
        <v>1</v>
      </c>
      <c r="M486" s="57" t="str">
        <f t="shared" si="25"/>
        <v>3 - Medium-Level Power Loss</v>
      </c>
      <c r="N486" s="59"/>
      <c r="O486" s="60"/>
      <c r="P486" s="61">
        <f t="shared" si="24"/>
        <v>1800</v>
      </c>
      <c r="Q486" s="61">
        <f t="shared" si="26"/>
        <v>0</v>
      </c>
    </row>
    <row r="487" spans="1:17" ht="18.600000000000001" customHeight="1">
      <c r="A487" s="58">
        <v>44403</v>
      </c>
      <c r="B487" s="39" t="s">
        <v>48</v>
      </c>
      <c r="C487" s="39" t="s">
        <v>115</v>
      </c>
      <c r="D487" s="64"/>
      <c r="E487" s="39" t="s">
        <v>96</v>
      </c>
      <c r="F487" s="39">
        <v>122</v>
      </c>
      <c r="G487" s="39" t="s">
        <v>172</v>
      </c>
      <c r="H487" s="39" t="s">
        <v>176</v>
      </c>
      <c r="I487" s="39" t="s">
        <v>176</v>
      </c>
      <c r="J487" s="39" t="s">
        <v>176</v>
      </c>
      <c r="K487" s="39" t="s">
        <v>176</v>
      </c>
      <c r="L487" s="39">
        <v>1</v>
      </c>
      <c r="M487" s="57" t="str">
        <f t="shared" si="25"/>
        <v>3 - Medium-Level Power Loss</v>
      </c>
      <c r="N487" s="59"/>
      <c r="O487" s="60"/>
      <c r="P487" s="61">
        <f t="shared" si="24"/>
        <v>1800</v>
      </c>
      <c r="Q487" s="61">
        <f t="shared" si="26"/>
        <v>0</v>
      </c>
    </row>
    <row r="488" spans="1:17" ht="18.600000000000001" customHeight="1">
      <c r="A488" s="58">
        <v>44403</v>
      </c>
      <c r="B488" s="39" t="s">
        <v>48</v>
      </c>
      <c r="C488" s="39" t="s">
        <v>115</v>
      </c>
      <c r="D488" s="64"/>
      <c r="E488" s="39" t="s">
        <v>104</v>
      </c>
      <c r="F488" s="39">
        <v>1</v>
      </c>
      <c r="G488" s="39" t="s">
        <v>172</v>
      </c>
      <c r="H488" s="39" t="s">
        <v>176</v>
      </c>
      <c r="I488" s="39" t="s">
        <v>176</v>
      </c>
      <c r="J488" s="39" t="s">
        <v>177</v>
      </c>
      <c r="K488" s="39" t="s">
        <v>176</v>
      </c>
      <c r="L488" s="39">
        <v>1</v>
      </c>
      <c r="M488" s="57" t="str">
        <f t="shared" si="25"/>
        <v>3 - Medium-Level Power Loss</v>
      </c>
      <c r="N488" s="59"/>
      <c r="O488" s="60"/>
      <c r="P488" s="61">
        <f t="shared" si="24"/>
        <v>1800</v>
      </c>
      <c r="Q488" s="61">
        <f t="shared" si="26"/>
        <v>0</v>
      </c>
    </row>
    <row r="489" spans="1:17" ht="18.600000000000001" customHeight="1">
      <c r="A489" s="58">
        <v>44403</v>
      </c>
      <c r="B489" s="39" t="s">
        <v>48</v>
      </c>
      <c r="C489" s="39" t="s">
        <v>115</v>
      </c>
      <c r="D489" s="64"/>
      <c r="E489" s="39" t="s">
        <v>104</v>
      </c>
      <c r="F489" s="39">
        <v>1</v>
      </c>
      <c r="G489" s="39" t="s">
        <v>172</v>
      </c>
      <c r="H489" s="39" t="s">
        <v>176</v>
      </c>
      <c r="I489" s="39" t="s">
        <v>176</v>
      </c>
      <c r="J489" s="39" t="s">
        <v>177</v>
      </c>
      <c r="K489" s="39" t="s">
        <v>176</v>
      </c>
      <c r="L489" s="39">
        <v>1</v>
      </c>
      <c r="M489" s="57" t="str">
        <f t="shared" si="25"/>
        <v>3 - Medium-Level Power Loss</v>
      </c>
      <c r="N489" s="59"/>
      <c r="O489" s="60"/>
      <c r="P489" s="61">
        <f t="shared" si="24"/>
        <v>1800</v>
      </c>
      <c r="Q489" s="61">
        <f t="shared" si="26"/>
        <v>0</v>
      </c>
    </row>
    <row r="490" spans="1:17" ht="18.600000000000001" customHeight="1">
      <c r="A490" s="58">
        <v>44403</v>
      </c>
      <c r="B490" s="39" t="s">
        <v>48</v>
      </c>
      <c r="C490" s="39" t="s">
        <v>115</v>
      </c>
      <c r="D490" s="64"/>
      <c r="E490" s="39" t="s">
        <v>104</v>
      </c>
      <c r="F490" s="39">
        <v>10</v>
      </c>
      <c r="G490" s="39" t="s">
        <v>172</v>
      </c>
      <c r="H490" s="39" t="s">
        <v>176</v>
      </c>
      <c r="I490" s="39" t="s">
        <v>176</v>
      </c>
      <c r="J490" s="39" t="s">
        <v>176</v>
      </c>
      <c r="K490" s="39" t="s">
        <v>176</v>
      </c>
      <c r="L490" s="39">
        <v>1</v>
      </c>
      <c r="M490" s="57" t="str">
        <f t="shared" si="25"/>
        <v>3 - Medium-Level Power Loss</v>
      </c>
      <c r="N490" s="59"/>
      <c r="O490" s="60"/>
      <c r="P490" s="61">
        <f t="shared" si="24"/>
        <v>1800</v>
      </c>
      <c r="Q490" s="61">
        <f t="shared" si="26"/>
        <v>0</v>
      </c>
    </row>
    <row r="491" spans="1:17" ht="18.600000000000001" customHeight="1">
      <c r="A491" s="58">
        <v>44403</v>
      </c>
      <c r="B491" s="39" t="s">
        <v>48</v>
      </c>
      <c r="C491" s="39" t="s">
        <v>115</v>
      </c>
      <c r="D491" s="64"/>
      <c r="E491" s="39" t="s">
        <v>104</v>
      </c>
      <c r="F491" s="39">
        <v>11</v>
      </c>
      <c r="G491" s="39" t="s">
        <v>172</v>
      </c>
      <c r="H491" s="39" t="s">
        <v>176</v>
      </c>
      <c r="I491" s="39" t="s">
        <v>176</v>
      </c>
      <c r="J491" s="39" t="s">
        <v>176</v>
      </c>
      <c r="K491" s="39" t="s">
        <v>176</v>
      </c>
      <c r="L491" s="39">
        <v>1</v>
      </c>
      <c r="M491" s="57" t="str">
        <f t="shared" si="25"/>
        <v>3 - Medium-Level Power Loss</v>
      </c>
      <c r="N491" s="59"/>
      <c r="O491" s="60"/>
      <c r="P491" s="61">
        <f t="shared" si="24"/>
        <v>1800</v>
      </c>
      <c r="Q491" s="61">
        <f t="shared" si="26"/>
        <v>0</v>
      </c>
    </row>
    <row r="492" spans="1:17" ht="18.600000000000001" customHeight="1">
      <c r="A492" s="58">
        <v>44403</v>
      </c>
      <c r="B492" s="39" t="s">
        <v>48</v>
      </c>
      <c r="C492" s="39" t="s">
        <v>115</v>
      </c>
      <c r="D492" s="64"/>
      <c r="E492" s="39" t="s">
        <v>104</v>
      </c>
      <c r="F492" s="39">
        <v>12</v>
      </c>
      <c r="G492" s="39" t="s">
        <v>172</v>
      </c>
      <c r="H492" s="39" t="s">
        <v>176</v>
      </c>
      <c r="I492" s="39" t="s">
        <v>176</v>
      </c>
      <c r="J492" s="39" t="s">
        <v>176</v>
      </c>
      <c r="K492" s="39" t="s">
        <v>176</v>
      </c>
      <c r="L492" s="39">
        <v>1</v>
      </c>
      <c r="M492" s="57" t="str">
        <f t="shared" si="25"/>
        <v>3 - Medium-Level Power Loss</v>
      </c>
      <c r="N492" s="59"/>
      <c r="O492" s="60"/>
      <c r="P492" s="61">
        <f t="shared" si="24"/>
        <v>1800</v>
      </c>
      <c r="Q492" s="61">
        <f t="shared" si="26"/>
        <v>0</v>
      </c>
    </row>
    <row r="493" spans="1:17" ht="18.600000000000001" customHeight="1">
      <c r="A493" s="58">
        <v>44403</v>
      </c>
      <c r="B493" s="39" t="s">
        <v>48</v>
      </c>
      <c r="C493" s="39" t="s">
        <v>115</v>
      </c>
      <c r="D493" s="64"/>
      <c r="E493" s="39" t="s">
        <v>104</v>
      </c>
      <c r="F493" s="39">
        <v>13</v>
      </c>
      <c r="G493" s="39" t="s">
        <v>172</v>
      </c>
      <c r="H493" s="39" t="s">
        <v>176</v>
      </c>
      <c r="I493" s="39" t="s">
        <v>176</v>
      </c>
      <c r="J493" s="39" t="s">
        <v>176</v>
      </c>
      <c r="K493" s="39" t="s">
        <v>176</v>
      </c>
      <c r="L493" s="39">
        <v>1</v>
      </c>
      <c r="M493" s="57" t="str">
        <f t="shared" si="25"/>
        <v>3 - Medium-Level Power Loss</v>
      </c>
      <c r="N493" s="59"/>
      <c r="O493" s="60"/>
      <c r="P493" s="61">
        <f t="shared" si="24"/>
        <v>1800</v>
      </c>
      <c r="Q493" s="61">
        <f t="shared" si="26"/>
        <v>0</v>
      </c>
    </row>
    <row r="494" spans="1:17" ht="18.600000000000001" customHeight="1">
      <c r="A494" s="58">
        <v>44403</v>
      </c>
      <c r="B494" s="39" t="s">
        <v>48</v>
      </c>
      <c r="C494" s="39" t="s">
        <v>115</v>
      </c>
      <c r="D494" s="64"/>
      <c r="E494" s="39" t="s">
        <v>104</v>
      </c>
      <c r="F494" s="39">
        <v>14</v>
      </c>
      <c r="G494" s="39" t="s">
        <v>172</v>
      </c>
      <c r="H494" s="39" t="s">
        <v>176</v>
      </c>
      <c r="I494" s="39" t="s">
        <v>176</v>
      </c>
      <c r="J494" s="39" t="s">
        <v>176</v>
      </c>
      <c r="K494" s="39" t="s">
        <v>176</v>
      </c>
      <c r="L494" s="39">
        <v>1</v>
      </c>
      <c r="M494" s="57" t="str">
        <f t="shared" si="25"/>
        <v>3 - Medium-Level Power Loss</v>
      </c>
      <c r="N494" s="59"/>
      <c r="O494" s="60"/>
      <c r="P494" s="61">
        <f t="shared" si="24"/>
        <v>1800</v>
      </c>
      <c r="Q494" s="61">
        <f t="shared" si="26"/>
        <v>0</v>
      </c>
    </row>
    <row r="495" spans="1:17" ht="18.600000000000001" customHeight="1">
      <c r="A495" s="58">
        <v>44403</v>
      </c>
      <c r="B495" s="39" t="s">
        <v>48</v>
      </c>
      <c r="C495" s="39" t="s">
        <v>115</v>
      </c>
      <c r="D495" s="64"/>
      <c r="E495" s="39" t="s">
        <v>104</v>
      </c>
      <c r="F495" s="39">
        <v>15</v>
      </c>
      <c r="G495" s="39" t="s">
        <v>172</v>
      </c>
      <c r="H495" s="39" t="s">
        <v>176</v>
      </c>
      <c r="I495" s="39" t="s">
        <v>176</v>
      </c>
      <c r="J495" s="39" t="s">
        <v>176</v>
      </c>
      <c r="K495" s="39" t="s">
        <v>176</v>
      </c>
      <c r="L495" s="39">
        <v>1</v>
      </c>
      <c r="M495" s="57" t="str">
        <f t="shared" si="25"/>
        <v>3 - Medium-Level Power Loss</v>
      </c>
      <c r="N495" s="59"/>
      <c r="O495" s="60"/>
      <c r="P495" s="61">
        <f t="shared" si="24"/>
        <v>1800</v>
      </c>
      <c r="Q495" s="61">
        <f t="shared" si="26"/>
        <v>0</v>
      </c>
    </row>
    <row r="496" spans="1:17" ht="18.600000000000001" customHeight="1">
      <c r="A496" s="58">
        <v>44403</v>
      </c>
      <c r="B496" s="39" t="s">
        <v>48</v>
      </c>
      <c r="C496" s="39" t="s">
        <v>115</v>
      </c>
      <c r="D496" s="64"/>
      <c r="E496" s="39" t="s">
        <v>104</v>
      </c>
      <c r="F496" s="39">
        <v>16</v>
      </c>
      <c r="G496" s="39" t="s">
        <v>172</v>
      </c>
      <c r="H496" s="39" t="s">
        <v>176</v>
      </c>
      <c r="I496" s="39" t="s">
        <v>176</v>
      </c>
      <c r="J496" s="39" t="s">
        <v>176</v>
      </c>
      <c r="K496" s="39" t="s">
        <v>176</v>
      </c>
      <c r="L496" s="39">
        <v>1</v>
      </c>
      <c r="M496" s="57" t="str">
        <f t="shared" si="25"/>
        <v>3 - Medium-Level Power Loss</v>
      </c>
      <c r="N496" s="59"/>
      <c r="O496" s="60"/>
      <c r="P496" s="61">
        <f t="shared" si="24"/>
        <v>1800</v>
      </c>
      <c r="Q496" s="61">
        <f t="shared" si="26"/>
        <v>0</v>
      </c>
    </row>
    <row r="497" spans="1:17" ht="18.600000000000001" customHeight="1">
      <c r="A497" s="58">
        <v>44403</v>
      </c>
      <c r="B497" s="39" t="s">
        <v>48</v>
      </c>
      <c r="C497" s="39" t="s">
        <v>115</v>
      </c>
      <c r="D497" s="64"/>
      <c r="E497" s="39" t="s">
        <v>104</v>
      </c>
      <c r="F497" s="39">
        <v>17</v>
      </c>
      <c r="G497" s="39" t="s">
        <v>172</v>
      </c>
      <c r="H497" s="39" t="s">
        <v>176</v>
      </c>
      <c r="I497" s="39" t="s">
        <v>176</v>
      </c>
      <c r="J497" s="39" t="s">
        <v>176</v>
      </c>
      <c r="K497" s="39" t="s">
        <v>176</v>
      </c>
      <c r="L497" s="39">
        <v>1</v>
      </c>
      <c r="M497" s="57" t="str">
        <f t="shared" si="25"/>
        <v>3 - Medium-Level Power Loss</v>
      </c>
      <c r="N497" s="59"/>
      <c r="O497" s="60"/>
      <c r="P497" s="61">
        <f t="shared" si="24"/>
        <v>1800</v>
      </c>
      <c r="Q497" s="61">
        <f t="shared" si="26"/>
        <v>0</v>
      </c>
    </row>
    <row r="498" spans="1:17" ht="18.600000000000001" customHeight="1">
      <c r="A498" s="58">
        <v>44403</v>
      </c>
      <c r="B498" s="39" t="s">
        <v>48</v>
      </c>
      <c r="C498" s="39" t="s">
        <v>115</v>
      </c>
      <c r="D498" s="64"/>
      <c r="E498" s="39" t="s">
        <v>104</v>
      </c>
      <c r="F498" s="39">
        <v>18</v>
      </c>
      <c r="G498" s="39" t="s">
        <v>172</v>
      </c>
      <c r="H498" s="39" t="s">
        <v>176</v>
      </c>
      <c r="I498" s="39" t="s">
        <v>176</v>
      </c>
      <c r="J498" s="39" t="s">
        <v>176</v>
      </c>
      <c r="K498" s="39" t="s">
        <v>176</v>
      </c>
      <c r="L498" s="39">
        <v>1</v>
      </c>
      <c r="M498" s="57" t="str">
        <f t="shared" si="25"/>
        <v>3 - Medium-Level Power Loss</v>
      </c>
      <c r="N498" s="59"/>
      <c r="O498" s="60"/>
      <c r="P498" s="61">
        <f t="shared" si="24"/>
        <v>1800</v>
      </c>
      <c r="Q498" s="61">
        <f t="shared" si="26"/>
        <v>0</v>
      </c>
    </row>
    <row r="499" spans="1:17" ht="18.600000000000001" customHeight="1">
      <c r="A499" s="58">
        <v>44403</v>
      </c>
      <c r="B499" s="39" t="s">
        <v>48</v>
      </c>
      <c r="C499" s="39" t="s">
        <v>115</v>
      </c>
      <c r="D499" s="64"/>
      <c r="E499" s="39" t="s">
        <v>104</v>
      </c>
      <c r="F499" s="39">
        <v>19</v>
      </c>
      <c r="G499" s="39" t="s">
        <v>172</v>
      </c>
      <c r="H499" s="39" t="s">
        <v>176</v>
      </c>
      <c r="I499" s="39" t="s">
        <v>176</v>
      </c>
      <c r="J499" s="39" t="s">
        <v>176</v>
      </c>
      <c r="K499" s="39" t="s">
        <v>176</v>
      </c>
      <c r="L499" s="39">
        <v>1</v>
      </c>
      <c r="M499" s="57" t="str">
        <f t="shared" si="25"/>
        <v>3 - Medium-Level Power Loss</v>
      </c>
      <c r="N499" s="59"/>
      <c r="O499" s="60"/>
      <c r="P499" s="61">
        <f t="shared" si="24"/>
        <v>1800</v>
      </c>
      <c r="Q499" s="61">
        <f t="shared" si="26"/>
        <v>0</v>
      </c>
    </row>
    <row r="500" spans="1:17" ht="18.600000000000001" customHeight="1">
      <c r="A500" s="58">
        <v>44403</v>
      </c>
      <c r="B500" s="39" t="s">
        <v>48</v>
      </c>
      <c r="C500" s="39" t="s">
        <v>115</v>
      </c>
      <c r="D500" s="64"/>
      <c r="E500" s="39" t="s">
        <v>104</v>
      </c>
      <c r="F500" s="39">
        <v>2</v>
      </c>
      <c r="G500" s="39" t="s">
        <v>172</v>
      </c>
      <c r="H500" s="39" t="s">
        <v>176</v>
      </c>
      <c r="I500" s="39" t="s">
        <v>176</v>
      </c>
      <c r="J500" s="39" t="s">
        <v>177</v>
      </c>
      <c r="K500" s="39" t="s">
        <v>176</v>
      </c>
      <c r="L500" s="39">
        <v>1</v>
      </c>
      <c r="M500" s="57" t="str">
        <f t="shared" si="25"/>
        <v>3 - Medium-Level Power Loss</v>
      </c>
      <c r="N500" s="59"/>
      <c r="O500" s="60"/>
      <c r="P500" s="61">
        <f t="shared" si="24"/>
        <v>1800</v>
      </c>
      <c r="Q500" s="61">
        <f t="shared" si="26"/>
        <v>0</v>
      </c>
    </row>
    <row r="501" spans="1:17" ht="18.600000000000001" customHeight="1">
      <c r="A501" s="58">
        <v>44403</v>
      </c>
      <c r="B501" s="39" t="s">
        <v>48</v>
      </c>
      <c r="C501" s="39" t="s">
        <v>115</v>
      </c>
      <c r="D501" s="64"/>
      <c r="E501" s="39" t="s">
        <v>104</v>
      </c>
      <c r="F501" s="39">
        <v>2</v>
      </c>
      <c r="G501" s="39" t="s">
        <v>172</v>
      </c>
      <c r="H501" s="39" t="s">
        <v>176</v>
      </c>
      <c r="I501" s="39" t="s">
        <v>176</v>
      </c>
      <c r="J501" s="39" t="s">
        <v>177</v>
      </c>
      <c r="K501" s="39" t="s">
        <v>176</v>
      </c>
      <c r="L501" s="39">
        <v>1</v>
      </c>
      <c r="M501" s="57" t="str">
        <f t="shared" si="25"/>
        <v>3 - Medium-Level Power Loss</v>
      </c>
      <c r="N501" s="59"/>
      <c r="O501" s="60"/>
      <c r="P501" s="61">
        <f t="shared" si="24"/>
        <v>1800</v>
      </c>
      <c r="Q501" s="61">
        <f t="shared" si="26"/>
        <v>0</v>
      </c>
    </row>
    <row r="502" spans="1:17" ht="18.600000000000001" customHeight="1">
      <c r="A502" s="58">
        <v>44403</v>
      </c>
      <c r="B502" s="39" t="s">
        <v>48</v>
      </c>
      <c r="C502" s="39" t="s">
        <v>115</v>
      </c>
      <c r="D502" s="64"/>
      <c r="E502" s="39" t="s">
        <v>104</v>
      </c>
      <c r="F502" s="39">
        <v>20</v>
      </c>
      <c r="G502" s="39" t="s">
        <v>172</v>
      </c>
      <c r="H502" s="39" t="s">
        <v>176</v>
      </c>
      <c r="I502" s="39" t="s">
        <v>176</v>
      </c>
      <c r="J502" s="39" t="s">
        <v>176</v>
      </c>
      <c r="K502" s="39" t="s">
        <v>176</v>
      </c>
      <c r="L502" s="39">
        <v>1</v>
      </c>
      <c r="M502" s="57" t="str">
        <f t="shared" si="25"/>
        <v>3 - Medium-Level Power Loss</v>
      </c>
      <c r="N502" s="59"/>
      <c r="O502" s="60"/>
      <c r="P502" s="61">
        <f t="shared" si="24"/>
        <v>1800</v>
      </c>
      <c r="Q502" s="61">
        <f t="shared" si="26"/>
        <v>0</v>
      </c>
    </row>
    <row r="503" spans="1:17" ht="18.600000000000001" customHeight="1">
      <c r="A503" s="58">
        <v>44403</v>
      </c>
      <c r="B503" s="39" t="s">
        <v>48</v>
      </c>
      <c r="C503" s="39" t="s">
        <v>115</v>
      </c>
      <c r="D503" s="64"/>
      <c r="E503" s="39" t="s">
        <v>104</v>
      </c>
      <c r="F503" s="39">
        <v>21</v>
      </c>
      <c r="G503" s="39" t="s">
        <v>172</v>
      </c>
      <c r="H503" s="39" t="s">
        <v>176</v>
      </c>
      <c r="I503" s="39" t="s">
        <v>176</v>
      </c>
      <c r="J503" s="39" t="s">
        <v>176</v>
      </c>
      <c r="K503" s="39" t="s">
        <v>176</v>
      </c>
      <c r="L503" s="39">
        <v>1</v>
      </c>
      <c r="M503" s="57" t="str">
        <f t="shared" si="25"/>
        <v>3 - Medium-Level Power Loss</v>
      </c>
      <c r="N503" s="59"/>
      <c r="O503" s="60"/>
      <c r="P503" s="61">
        <f t="shared" si="24"/>
        <v>1800</v>
      </c>
      <c r="Q503" s="61">
        <f t="shared" si="26"/>
        <v>0</v>
      </c>
    </row>
    <row r="504" spans="1:17" ht="18.600000000000001" customHeight="1">
      <c r="A504" s="58">
        <v>44403</v>
      </c>
      <c r="B504" s="39" t="s">
        <v>48</v>
      </c>
      <c r="C504" s="39" t="s">
        <v>115</v>
      </c>
      <c r="D504" s="64"/>
      <c r="E504" s="39" t="s">
        <v>104</v>
      </c>
      <c r="F504" s="39">
        <v>22</v>
      </c>
      <c r="G504" s="39" t="s">
        <v>172</v>
      </c>
      <c r="H504" s="39" t="s">
        <v>176</v>
      </c>
      <c r="I504" s="39" t="s">
        <v>176</v>
      </c>
      <c r="J504" s="39" t="s">
        <v>176</v>
      </c>
      <c r="K504" s="39" t="s">
        <v>176</v>
      </c>
      <c r="L504" s="39">
        <v>1</v>
      </c>
      <c r="M504" s="57" t="str">
        <f t="shared" si="25"/>
        <v>3 - Medium-Level Power Loss</v>
      </c>
      <c r="N504" s="59"/>
      <c r="O504" s="60"/>
      <c r="P504" s="61">
        <f t="shared" si="24"/>
        <v>1800</v>
      </c>
      <c r="Q504" s="61">
        <f t="shared" si="26"/>
        <v>0</v>
      </c>
    </row>
    <row r="505" spans="1:17" ht="18.600000000000001" customHeight="1">
      <c r="A505" s="58">
        <v>44403</v>
      </c>
      <c r="B505" s="39" t="s">
        <v>48</v>
      </c>
      <c r="C505" s="39" t="s">
        <v>115</v>
      </c>
      <c r="D505" s="64"/>
      <c r="E505" s="39" t="s">
        <v>104</v>
      </c>
      <c r="F505" s="39">
        <v>23</v>
      </c>
      <c r="G505" s="39" t="s">
        <v>172</v>
      </c>
      <c r="H505" s="39" t="s">
        <v>176</v>
      </c>
      <c r="I505" s="39" t="s">
        <v>176</v>
      </c>
      <c r="J505" s="39" t="s">
        <v>176</v>
      </c>
      <c r="K505" s="39" t="s">
        <v>176</v>
      </c>
      <c r="L505" s="39">
        <v>1</v>
      </c>
      <c r="M505" s="57" t="str">
        <f t="shared" si="25"/>
        <v>3 - Medium-Level Power Loss</v>
      </c>
      <c r="N505" s="59"/>
      <c r="O505" s="60"/>
      <c r="P505" s="61">
        <f t="shared" si="24"/>
        <v>1800</v>
      </c>
      <c r="Q505" s="61">
        <f t="shared" si="26"/>
        <v>0</v>
      </c>
    </row>
    <row r="506" spans="1:17" ht="18.600000000000001" customHeight="1">
      <c r="A506" s="58">
        <v>44403</v>
      </c>
      <c r="B506" s="39" t="s">
        <v>48</v>
      </c>
      <c r="C506" s="39" t="s">
        <v>115</v>
      </c>
      <c r="D506" s="64"/>
      <c r="E506" s="39" t="s">
        <v>104</v>
      </c>
      <c r="F506" s="39">
        <v>24</v>
      </c>
      <c r="G506" s="39" t="s">
        <v>172</v>
      </c>
      <c r="H506" s="39" t="s">
        <v>176</v>
      </c>
      <c r="I506" s="39" t="s">
        <v>176</v>
      </c>
      <c r="J506" s="39" t="s">
        <v>176</v>
      </c>
      <c r="K506" s="39" t="s">
        <v>176</v>
      </c>
      <c r="L506" s="39">
        <v>1</v>
      </c>
      <c r="M506" s="57" t="str">
        <f t="shared" si="25"/>
        <v>3 - Medium-Level Power Loss</v>
      </c>
      <c r="N506" s="59"/>
      <c r="O506" s="60"/>
      <c r="P506" s="61">
        <f t="shared" si="24"/>
        <v>1800</v>
      </c>
      <c r="Q506" s="61">
        <f t="shared" si="26"/>
        <v>0</v>
      </c>
    </row>
    <row r="507" spans="1:17" ht="18.600000000000001" customHeight="1">
      <c r="A507" s="58">
        <v>44403</v>
      </c>
      <c r="B507" s="39" t="s">
        <v>48</v>
      </c>
      <c r="C507" s="39" t="s">
        <v>115</v>
      </c>
      <c r="D507" s="64"/>
      <c r="E507" s="39" t="s">
        <v>104</v>
      </c>
      <c r="F507" s="39">
        <v>25</v>
      </c>
      <c r="G507" s="39" t="s">
        <v>172</v>
      </c>
      <c r="H507" s="39" t="s">
        <v>176</v>
      </c>
      <c r="I507" s="39" t="s">
        <v>176</v>
      </c>
      <c r="J507" s="39" t="s">
        <v>176</v>
      </c>
      <c r="K507" s="39" t="s">
        <v>176</v>
      </c>
      <c r="L507" s="39">
        <v>1</v>
      </c>
      <c r="M507" s="57" t="str">
        <f t="shared" si="25"/>
        <v>3 - Medium-Level Power Loss</v>
      </c>
      <c r="N507" s="59"/>
      <c r="O507" s="60"/>
      <c r="P507" s="61">
        <f t="shared" si="24"/>
        <v>1800</v>
      </c>
      <c r="Q507" s="61">
        <f t="shared" si="26"/>
        <v>0</v>
      </c>
    </row>
    <row r="508" spans="1:17" ht="18.600000000000001" customHeight="1">
      <c r="A508" s="58">
        <v>44403</v>
      </c>
      <c r="B508" s="39" t="s">
        <v>48</v>
      </c>
      <c r="C508" s="39" t="s">
        <v>115</v>
      </c>
      <c r="D508" s="64"/>
      <c r="E508" s="39" t="s">
        <v>104</v>
      </c>
      <c r="F508" s="39">
        <v>26</v>
      </c>
      <c r="G508" s="39" t="s">
        <v>172</v>
      </c>
      <c r="H508" s="39" t="s">
        <v>176</v>
      </c>
      <c r="I508" s="39" t="s">
        <v>176</v>
      </c>
      <c r="J508" s="39" t="s">
        <v>176</v>
      </c>
      <c r="K508" s="39" t="s">
        <v>176</v>
      </c>
      <c r="L508" s="39">
        <v>1</v>
      </c>
      <c r="M508" s="57" t="str">
        <f t="shared" si="25"/>
        <v>3 - Medium-Level Power Loss</v>
      </c>
      <c r="N508" s="59"/>
      <c r="O508" s="60"/>
      <c r="P508" s="61">
        <f t="shared" si="24"/>
        <v>1800</v>
      </c>
      <c r="Q508" s="61">
        <f t="shared" si="26"/>
        <v>0</v>
      </c>
    </row>
    <row r="509" spans="1:17" ht="18.600000000000001" customHeight="1">
      <c r="A509" s="58">
        <v>44403</v>
      </c>
      <c r="B509" s="39" t="s">
        <v>48</v>
      </c>
      <c r="C509" s="39" t="s">
        <v>115</v>
      </c>
      <c r="D509" s="64"/>
      <c r="E509" s="39" t="s">
        <v>104</v>
      </c>
      <c r="F509" s="39">
        <v>27</v>
      </c>
      <c r="G509" s="39" t="s">
        <v>172</v>
      </c>
      <c r="H509" s="39" t="s">
        <v>176</v>
      </c>
      <c r="I509" s="39" t="s">
        <v>176</v>
      </c>
      <c r="J509" s="39" t="s">
        <v>176</v>
      </c>
      <c r="K509" s="39" t="s">
        <v>176</v>
      </c>
      <c r="L509" s="39">
        <v>1</v>
      </c>
      <c r="M509" s="57" t="str">
        <f t="shared" si="25"/>
        <v>3 - Medium-Level Power Loss</v>
      </c>
      <c r="N509" s="59"/>
      <c r="O509" s="60"/>
      <c r="P509" s="61">
        <f t="shared" si="24"/>
        <v>1800</v>
      </c>
      <c r="Q509" s="61">
        <f t="shared" si="26"/>
        <v>0</v>
      </c>
    </row>
    <row r="510" spans="1:17" ht="18.600000000000001" customHeight="1">
      <c r="A510" s="58">
        <v>44403</v>
      </c>
      <c r="B510" s="39" t="s">
        <v>48</v>
      </c>
      <c r="C510" s="39" t="s">
        <v>115</v>
      </c>
      <c r="D510" s="64"/>
      <c r="E510" s="39" t="s">
        <v>104</v>
      </c>
      <c r="F510" s="39">
        <v>28</v>
      </c>
      <c r="G510" s="39" t="s">
        <v>172</v>
      </c>
      <c r="H510" s="39" t="s">
        <v>176</v>
      </c>
      <c r="I510" s="39" t="s">
        <v>176</v>
      </c>
      <c r="J510" s="39" t="s">
        <v>176</v>
      </c>
      <c r="K510" s="39" t="s">
        <v>176</v>
      </c>
      <c r="L510" s="39">
        <v>1</v>
      </c>
      <c r="M510" s="57" t="str">
        <f t="shared" si="25"/>
        <v>3 - Medium-Level Power Loss</v>
      </c>
      <c r="N510" s="59"/>
      <c r="O510" s="60"/>
      <c r="P510" s="61">
        <f t="shared" si="24"/>
        <v>1800</v>
      </c>
      <c r="Q510" s="61">
        <f t="shared" si="26"/>
        <v>0</v>
      </c>
    </row>
    <row r="511" spans="1:17" ht="18.600000000000001" customHeight="1">
      <c r="A511" s="58">
        <v>44403</v>
      </c>
      <c r="B511" s="39" t="s">
        <v>48</v>
      </c>
      <c r="C511" s="39" t="s">
        <v>115</v>
      </c>
      <c r="D511" s="64"/>
      <c r="E511" s="39" t="s">
        <v>104</v>
      </c>
      <c r="F511" s="39">
        <v>29</v>
      </c>
      <c r="G511" s="39" t="s">
        <v>172</v>
      </c>
      <c r="H511" s="39" t="s">
        <v>176</v>
      </c>
      <c r="I511" s="39" t="s">
        <v>176</v>
      </c>
      <c r="J511" s="39" t="s">
        <v>176</v>
      </c>
      <c r="K511" s="39" t="s">
        <v>176</v>
      </c>
      <c r="L511" s="39">
        <v>1</v>
      </c>
      <c r="M511" s="57" t="str">
        <f t="shared" si="25"/>
        <v>3 - Medium-Level Power Loss</v>
      </c>
      <c r="N511" s="59"/>
      <c r="O511" s="60"/>
      <c r="P511" s="61">
        <f t="shared" si="24"/>
        <v>1800</v>
      </c>
      <c r="Q511" s="61">
        <f t="shared" si="26"/>
        <v>0</v>
      </c>
    </row>
    <row r="512" spans="1:17" ht="18.600000000000001" customHeight="1">
      <c r="A512" s="58">
        <v>44403</v>
      </c>
      <c r="B512" s="39" t="s">
        <v>48</v>
      </c>
      <c r="C512" s="39" t="s">
        <v>115</v>
      </c>
      <c r="D512" s="64"/>
      <c r="E512" s="39" t="s">
        <v>104</v>
      </c>
      <c r="F512" s="39">
        <v>3</v>
      </c>
      <c r="G512" s="39" t="s">
        <v>172</v>
      </c>
      <c r="H512" s="39" t="s">
        <v>176</v>
      </c>
      <c r="I512" s="39" t="s">
        <v>176</v>
      </c>
      <c r="J512" s="39" t="s">
        <v>177</v>
      </c>
      <c r="K512" s="39" t="s">
        <v>176</v>
      </c>
      <c r="L512" s="39">
        <v>1</v>
      </c>
      <c r="M512" s="57" t="str">
        <f t="shared" si="25"/>
        <v>3 - Medium-Level Power Loss</v>
      </c>
      <c r="N512" s="59"/>
      <c r="O512" s="60"/>
      <c r="P512" s="61">
        <f t="shared" si="24"/>
        <v>1800</v>
      </c>
      <c r="Q512" s="61">
        <f t="shared" si="26"/>
        <v>0</v>
      </c>
    </row>
    <row r="513" spans="1:17" ht="18.600000000000001" customHeight="1">
      <c r="A513" s="58">
        <v>44403</v>
      </c>
      <c r="B513" s="39" t="s">
        <v>48</v>
      </c>
      <c r="C513" s="39" t="s">
        <v>115</v>
      </c>
      <c r="D513" s="64"/>
      <c r="E513" s="39" t="s">
        <v>104</v>
      </c>
      <c r="F513" s="39">
        <v>3</v>
      </c>
      <c r="G513" s="39" t="s">
        <v>172</v>
      </c>
      <c r="H513" s="39" t="s">
        <v>176</v>
      </c>
      <c r="I513" s="39" t="s">
        <v>176</v>
      </c>
      <c r="J513" s="39" t="s">
        <v>177</v>
      </c>
      <c r="K513" s="39" t="s">
        <v>176</v>
      </c>
      <c r="L513" s="39">
        <v>1</v>
      </c>
      <c r="M513" s="57" t="str">
        <f t="shared" si="25"/>
        <v>3 - Medium-Level Power Loss</v>
      </c>
      <c r="N513" s="59"/>
      <c r="O513" s="60"/>
      <c r="P513" s="61">
        <f t="shared" si="24"/>
        <v>1800</v>
      </c>
      <c r="Q513" s="61">
        <f t="shared" si="26"/>
        <v>0</v>
      </c>
    </row>
    <row r="514" spans="1:17" ht="18.600000000000001" customHeight="1">
      <c r="A514" s="58">
        <v>44403</v>
      </c>
      <c r="B514" s="39" t="s">
        <v>48</v>
      </c>
      <c r="C514" s="39" t="s">
        <v>115</v>
      </c>
      <c r="D514" s="64"/>
      <c r="E514" s="39" t="s">
        <v>104</v>
      </c>
      <c r="F514" s="39">
        <v>30</v>
      </c>
      <c r="G514" s="39" t="s">
        <v>172</v>
      </c>
      <c r="H514" s="39" t="s">
        <v>176</v>
      </c>
      <c r="I514" s="39" t="s">
        <v>176</v>
      </c>
      <c r="J514" s="39" t="s">
        <v>176</v>
      </c>
      <c r="K514" s="39" t="s">
        <v>176</v>
      </c>
      <c r="L514" s="39">
        <v>1</v>
      </c>
      <c r="M514" s="57" t="str">
        <f t="shared" si="25"/>
        <v>3 - Medium-Level Power Loss</v>
      </c>
      <c r="N514" s="59"/>
      <c r="O514" s="60"/>
      <c r="P514" s="61">
        <f t="shared" si="24"/>
        <v>1800</v>
      </c>
      <c r="Q514" s="61">
        <f t="shared" si="26"/>
        <v>0</v>
      </c>
    </row>
    <row r="515" spans="1:17" ht="18.600000000000001" customHeight="1">
      <c r="A515" s="58">
        <v>44403</v>
      </c>
      <c r="B515" s="39" t="s">
        <v>48</v>
      </c>
      <c r="C515" s="39" t="s">
        <v>115</v>
      </c>
      <c r="D515" s="64"/>
      <c r="E515" s="39" t="s">
        <v>104</v>
      </c>
      <c r="F515" s="39">
        <v>31</v>
      </c>
      <c r="G515" s="39" t="s">
        <v>172</v>
      </c>
      <c r="H515" s="39" t="s">
        <v>176</v>
      </c>
      <c r="I515" s="39" t="s">
        <v>176</v>
      </c>
      <c r="J515" s="39" t="s">
        <v>176</v>
      </c>
      <c r="K515" s="39" t="s">
        <v>176</v>
      </c>
      <c r="L515" s="39">
        <v>1</v>
      </c>
      <c r="M515" s="57" t="str">
        <f t="shared" si="25"/>
        <v>3 - Medium-Level Power Loss</v>
      </c>
      <c r="N515" s="59"/>
      <c r="O515" s="60"/>
      <c r="P515" s="61">
        <f t="shared" si="24"/>
        <v>1800</v>
      </c>
      <c r="Q515" s="61">
        <f t="shared" si="26"/>
        <v>0</v>
      </c>
    </row>
    <row r="516" spans="1:17" ht="18.600000000000001" customHeight="1">
      <c r="A516" s="58">
        <v>44403</v>
      </c>
      <c r="B516" s="39" t="s">
        <v>48</v>
      </c>
      <c r="C516" s="39" t="s">
        <v>115</v>
      </c>
      <c r="D516" s="64"/>
      <c r="E516" s="39" t="s">
        <v>104</v>
      </c>
      <c r="F516" s="39">
        <v>32</v>
      </c>
      <c r="G516" s="39" t="s">
        <v>172</v>
      </c>
      <c r="H516" s="39" t="s">
        <v>176</v>
      </c>
      <c r="I516" s="39" t="s">
        <v>176</v>
      </c>
      <c r="J516" s="39" t="s">
        <v>176</v>
      </c>
      <c r="K516" s="39" t="s">
        <v>176</v>
      </c>
      <c r="L516" s="39">
        <v>1</v>
      </c>
      <c r="M516" s="57" t="str">
        <f t="shared" si="25"/>
        <v>3 - Medium-Level Power Loss</v>
      </c>
      <c r="N516" s="59"/>
      <c r="O516" s="60"/>
      <c r="P516" s="61">
        <f t="shared" si="24"/>
        <v>1800</v>
      </c>
      <c r="Q516" s="61">
        <f t="shared" si="26"/>
        <v>0</v>
      </c>
    </row>
    <row r="517" spans="1:17" ht="18.600000000000001" customHeight="1">
      <c r="A517" s="58">
        <v>44403</v>
      </c>
      <c r="B517" s="39" t="s">
        <v>48</v>
      </c>
      <c r="C517" s="39" t="s">
        <v>115</v>
      </c>
      <c r="D517" s="64"/>
      <c r="E517" s="39" t="s">
        <v>104</v>
      </c>
      <c r="F517" s="39">
        <v>4</v>
      </c>
      <c r="G517" s="39" t="s">
        <v>172</v>
      </c>
      <c r="H517" s="39" t="s">
        <v>176</v>
      </c>
      <c r="I517" s="39" t="s">
        <v>176</v>
      </c>
      <c r="J517" s="39" t="s">
        <v>177</v>
      </c>
      <c r="K517" s="39" t="s">
        <v>176</v>
      </c>
      <c r="L517" s="39">
        <v>1</v>
      </c>
      <c r="M517" s="57" t="str">
        <f t="shared" si="25"/>
        <v>3 - Medium-Level Power Loss</v>
      </c>
      <c r="N517" s="59"/>
      <c r="O517" s="60"/>
      <c r="P517" s="61">
        <f t="shared" si="24"/>
        <v>1800</v>
      </c>
      <c r="Q517" s="61">
        <f t="shared" si="26"/>
        <v>0</v>
      </c>
    </row>
    <row r="518" spans="1:17" ht="18.600000000000001" customHeight="1">
      <c r="A518" s="58">
        <v>44403</v>
      </c>
      <c r="B518" s="39" t="s">
        <v>48</v>
      </c>
      <c r="C518" s="39" t="s">
        <v>115</v>
      </c>
      <c r="D518" s="64"/>
      <c r="E518" s="39" t="s">
        <v>104</v>
      </c>
      <c r="F518" s="39">
        <v>4</v>
      </c>
      <c r="G518" s="39" t="s">
        <v>172</v>
      </c>
      <c r="H518" s="39" t="s">
        <v>176</v>
      </c>
      <c r="I518" s="39" t="s">
        <v>176</v>
      </c>
      <c r="J518" s="39" t="s">
        <v>177</v>
      </c>
      <c r="K518" s="39" t="s">
        <v>176</v>
      </c>
      <c r="L518" s="39">
        <v>1</v>
      </c>
      <c r="M518" s="57" t="str">
        <f t="shared" si="25"/>
        <v>3 - Medium-Level Power Loss</v>
      </c>
      <c r="N518" s="59"/>
      <c r="O518" s="60"/>
      <c r="P518" s="61">
        <f t="shared" si="24"/>
        <v>1800</v>
      </c>
      <c r="Q518" s="61">
        <f t="shared" si="26"/>
        <v>0</v>
      </c>
    </row>
    <row r="519" spans="1:17" ht="18.600000000000001" customHeight="1">
      <c r="A519" s="58">
        <v>44403</v>
      </c>
      <c r="B519" s="39" t="s">
        <v>48</v>
      </c>
      <c r="C519" s="39" t="s">
        <v>115</v>
      </c>
      <c r="D519" s="64"/>
      <c r="E519" s="39" t="s">
        <v>104</v>
      </c>
      <c r="F519" s="39">
        <v>5</v>
      </c>
      <c r="G519" s="39" t="s">
        <v>172</v>
      </c>
      <c r="H519" s="39" t="s">
        <v>176</v>
      </c>
      <c r="I519" s="39" t="s">
        <v>176</v>
      </c>
      <c r="J519" s="39" t="s">
        <v>176</v>
      </c>
      <c r="K519" s="39" t="s">
        <v>176</v>
      </c>
      <c r="L519" s="39">
        <v>1</v>
      </c>
      <c r="M519" s="57" t="str">
        <f t="shared" si="25"/>
        <v>3 - Medium-Level Power Loss</v>
      </c>
      <c r="N519" s="59"/>
      <c r="O519" s="60"/>
      <c r="P519" s="61">
        <f t="shared" si="24"/>
        <v>1800</v>
      </c>
      <c r="Q519" s="61">
        <f t="shared" si="26"/>
        <v>0</v>
      </c>
    </row>
    <row r="520" spans="1:17" ht="18.600000000000001" customHeight="1">
      <c r="A520" s="58">
        <v>44403</v>
      </c>
      <c r="B520" s="39" t="s">
        <v>48</v>
      </c>
      <c r="C520" s="39" t="s">
        <v>115</v>
      </c>
      <c r="D520" s="64"/>
      <c r="E520" s="39" t="s">
        <v>104</v>
      </c>
      <c r="F520" s="39">
        <v>6</v>
      </c>
      <c r="G520" s="39" t="s">
        <v>172</v>
      </c>
      <c r="H520" s="39" t="s">
        <v>176</v>
      </c>
      <c r="I520" s="39" t="s">
        <v>176</v>
      </c>
      <c r="J520" s="39" t="s">
        <v>176</v>
      </c>
      <c r="K520" s="39" t="s">
        <v>176</v>
      </c>
      <c r="L520" s="39">
        <v>1</v>
      </c>
      <c r="M520" s="57" t="str">
        <f t="shared" si="25"/>
        <v>3 - Medium-Level Power Loss</v>
      </c>
      <c r="N520" s="59"/>
      <c r="O520" s="60"/>
      <c r="P520" s="61">
        <f t="shared" si="24"/>
        <v>1800</v>
      </c>
      <c r="Q520" s="61">
        <f t="shared" si="26"/>
        <v>0</v>
      </c>
    </row>
    <row r="521" spans="1:17" ht="18.600000000000001" customHeight="1">
      <c r="A521" s="58">
        <v>44403</v>
      </c>
      <c r="B521" s="39" t="s">
        <v>48</v>
      </c>
      <c r="C521" s="39" t="s">
        <v>115</v>
      </c>
      <c r="D521" s="64"/>
      <c r="E521" s="39" t="s">
        <v>104</v>
      </c>
      <c r="F521" s="39">
        <v>7</v>
      </c>
      <c r="G521" s="39" t="s">
        <v>172</v>
      </c>
      <c r="H521" s="39" t="s">
        <v>176</v>
      </c>
      <c r="I521" s="39" t="s">
        <v>176</v>
      </c>
      <c r="J521" s="39" t="s">
        <v>176</v>
      </c>
      <c r="K521" s="39" t="s">
        <v>176</v>
      </c>
      <c r="L521" s="39">
        <v>1</v>
      </c>
      <c r="M521" s="57" t="str">
        <f t="shared" si="25"/>
        <v>3 - Medium-Level Power Loss</v>
      </c>
      <c r="N521" s="59"/>
      <c r="O521" s="60"/>
      <c r="P521" s="61">
        <f t="shared" si="24"/>
        <v>1800</v>
      </c>
      <c r="Q521" s="61">
        <f t="shared" si="26"/>
        <v>0</v>
      </c>
    </row>
    <row r="522" spans="1:17" ht="18.600000000000001" customHeight="1">
      <c r="A522" s="58">
        <v>44403</v>
      </c>
      <c r="B522" s="39" t="s">
        <v>48</v>
      </c>
      <c r="C522" s="39" t="s">
        <v>115</v>
      </c>
      <c r="D522" s="64"/>
      <c r="E522" s="39" t="s">
        <v>104</v>
      </c>
      <c r="F522" s="39">
        <v>8</v>
      </c>
      <c r="G522" s="39" t="s">
        <v>172</v>
      </c>
      <c r="H522" s="39" t="s">
        <v>176</v>
      </c>
      <c r="I522" s="39" t="s">
        <v>176</v>
      </c>
      <c r="J522" s="39" t="s">
        <v>176</v>
      </c>
      <c r="K522" s="39" t="s">
        <v>176</v>
      </c>
      <c r="L522" s="39">
        <v>1</v>
      </c>
      <c r="M522" s="57" t="str">
        <f t="shared" si="25"/>
        <v>3 - Medium-Level Power Loss</v>
      </c>
      <c r="N522" s="59"/>
      <c r="O522" s="60"/>
      <c r="P522" s="61">
        <f t="shared" si="24"/>
        <v>1800</v>
      </c>
      <c r="Q522" s="61">
        <f t="shared" si="26"/>
        <v>0</v>
      </c>
    </row>
    <row r="523" spans="1:17" ht="18.600000000000001" customHeight="1">
      <c r="A523" s="58">
        <v>44403</v>
      </c>
      <c r="B523" s="39" t="s">
        <v>48</v>
      </c>
      <c r="C523" s="39" t="s">
        <v>115</v>
      </c>
      <c r="D523" s="64"/>
      <c r="E523" s="39" t="s">
        <v>104</v>
      </c>
      <c r="F523" s="39">
        <v>9</v>
      </c>
      <c r="G523" s="39" t="s">
        <v>172</v>
      </c>
      <c r="H523" s="39" t="s">
        <v>176</v>
      </c>
      <c r="I523" s="39" t="s">
        <v>176</v>
      </c>
      <c r="J523" s="39" t="s">
        <v>176</v>
      </c>
      <c r="K523" s="39" t="s">
        <v>176</v>
      </c>
      <c r="L523" s="39">
        <v>1</v>
      </c>
      <c r="M523" s="57" t="str">
        <f t="shared" si="25"/>
        <v>3 - Medium-Level Power Loss</v>
      </c>
      <c r="N523" s="59"/>
      <c r="O523" s="60"/>
      <c r="P523" s="61">
        <f t="shared" si="24"/>
        <v>1800</v>
      </c>
      <c r="Q523" s="61">
        <f t="shared" si="26"/>
        <v>0</v>
      </c>
    </row>
    <row r="524" spans="1:17" ht="18.600000000000001" customHeight="1">
      <c r="A524" s="58">
        <v>44403</v>
      </c>
      <c r="B524" s="39" t="s">
        <v>48</v>
      </c>
      <c r="C524" s="39" t="s">
        <v>115</v>
      </c>
      <c r="D524" s="64"/>
      <c r="E524" s="39" t="s">
        <v>106</v>
      </c>
      <c r="F524" s="39">
        <v>100</v>
      </c>
      <c r="G524" s="39" t="s">
        <v>172</v>
      </c>
      <c r="H524" s="39" t="s">
        <v>176</v>
      </c>
      <c r="I524" s="39" t="s">
        <v>176</v>
      </c>
      <c r="J524" s="39" t="s">
        <v>176</v>
      </c>
      <c r="K524" s="39" t="s">
        <v>176</v>
      </c>
      <c r="L524" s="39">
        <v>1</v>
      </c>
      <c r="M524" s="57" t="str">
        <f t="shared" si="25"/>
        <v>3 - Medium-Level Power Loss</v>
      </c>
      <c r="N524" s="59"/>
      <c r="O524" s="60"/>
      <c r="P524" s="61">
        <f t="shared" si="24"/>
        <v>1800</v>
      </c>
      <c r="Q524" s="61">
        <f t="shared" si="26"/>
        <v>0</v>
      </c>
    </row>
    <row r="525" spans="1:17" ht="18.600000000000001" customHeight="1">
      <c r="A525" s="58">
        <v>44403</v>
      </c>
      <c r="B525" s="39" t="s">
        <v>48</v>
      </c>
      <c r="C525" s="39" t="s">
        <v>115</v>
      </c>
      <c r="D525" s="64"/>
      <c r="E525" s="39" t="s">
        <v>106</v>
      </c>
      <c r="F525" s="39">
        <v>101</v>
      </c>
      <c r="G525" s="39" t="s">
        <v>172</v>
      </c>
      <c r="H525" s="39" t="s">
        <v>176</v>
      </c>
      <c r="I525" s="39" t="s">
        <v>176</v>
      </c>
      <c r="J525" s="39" t="s">
        <v>176</v>
      </c>
      <c r="K525" s="39" t="s">
        <v>176</v>
      </c>
      <c r="L525" s="39">
        <v>1</v>
      </c>
      <c r="M525" s="57" t="str">
        <f t="shared" si="25"/>
        <v>3 - Medium-Level Power Loss</v>
      </c>
      <c r="N525" s="59"/>
      <c r="O525" s="60"/>
      <c r="P525" s="61">
        <f t="shared" si="24"/>
        <v>1800</v>
      </c>
      <c r="Q525" s="61">
        <f t="shared" si="26"/>
        <v>0</v>
      </c>
    </row>
    <row r="526" spans="1:17" ht="18.600000000000001" customHeight="1">
      <c r="A526" s="58">
        <v>44403</v>
      </c>
      <c r="B526" s="39" t="s">
        <v>48</v>
      </c>
      <c r="C526" s="39" t="s">
        <v>115</v>
      </c>
      <c r="D526" s="64"/>
      <c r="E526" s="39" t="s">
        <v>106</v>
      </c>
      <c r="F526" s="39">
        <v>102</v>
      </c>
      <c r="G526" s="39" t="s">
        <v>172</v>
      </c>
      <c r="H526" s="39" t="s">
        <v>176</v>
      </c>
      <c r="I526" s="39" t="s">
        <v>176</v>
      </c>
      <c r="J526" s="39" t="s">
        <v>176</v>
      </c>
      <c r="K526" s="39" t="s">
        <v>176</v>
      </c>
      <c r="L526" s="39">
        <v>1</v>
      </c>
      <c r="M526" s="57" t="str">
        <f t="shared" si="25"/>
        <v>3 - Medium-Level Power Loss</v>
      </c>
      <c r="N526" s="59"/>
      <c r="O526" s="60"/>
      <c r="P526" s="61">
        <f t="shared" si="24"/>
        <v>1800</v>
      </c>
      <c r="Q526" s="61">
        <f t="shared" si="26"/>
        <v>0</v>
      </c>
    </row>
    <row r="527" spans="1:17" ht="18.600000000000001" customHeight="1">
      <c r="A527" s="58">
        <v>44403</v>
      </c>
      <c r="B527" s="39" t="s">
        <v>48</v>
      </c>
      <c r="C527" s="39" t="s">
        <v>115</v>
      </c>
      <c r="D527" s="64"/>
      <c r="E527" s="39" t="s">
        <v>106</v>
      </c>
      <c r="F527" s="39">
        <v>103</v>
      </c>
      <c r="G527" s="39" t="s">
        <v>172</v>
      </c>
      <c r="H527" s="39" t="s">
        <v>176</v>
      </c>
      <c r="I527" s="39" t="s">
        <v>176</v>
      </c>
      <c r="J527" s="39" t="s">
        <v>176</v>
      </c>
      <c r="K527" s="39" t="s">
        <v>176</v>
      </c>
      <c r="L527" s="39">
        <v>1</v>
      </c>
      <c r="M527" s="57" t="str">
        <f t="shared" si="25"/>
        <v>3 - Medium-Level Power Loss</v>
      </c>
      <c r="N527" s="59"/>
      <c r="O527" s="60"/>
      <c r="P527" s="61">
        <f t="shared" si="24"/>
        <v>1800</v>
      </c>
      <c r="Q527" s="61">
        <f t="shared" si="26"/>
        <v>0</v>
      </c>
    </row>
    <row r="528" spans="1:17" ht="18.600000000000001" customHeight="1">
      <c r="A528" s="58">
        <v>44403</v>
      </c>
      <c r="B528" s="39" t="s">
        <v>48</v>
      </c>
      <c r="C528" s="39" t="s">
        <v>115</v>
      </c>
      <c r="D528" s="64"/>
      <c r="E528" s="39" t="s">
        <v>106</v>
      </c>
      <c r="F528" s="39">
        <v>104</v>
      </c>
      <c r="G528" s="39" t="s">
        <v>172</v>
      </c>
      <c r="H528" s="39" t="s">
        <v>176</v>
      </c>
      <c r="I528" s="39" t="s">
        <v>176</v>
      </c>
      <c r="J528" s="39" t="s">
        <v>176</v>
      </c>
      <c r="K528" s="39" t="s">
        <v>176</v>
      </c>
      <c r="L528" s="39">
        <v>1</v>
      </c>
      <c r="M528" s="57" t="str">
        <f t="shared" si="25"/>
        <v>3 - Medium-Level Power Loss</v>
      </c>
      <c r="N528" s="59"/>
      <c r="O528" s="60"/>
      <c r="P528" s="61">
        <f t="shared" si="24"/>
        <v>1800</v>
      </c>
      <c r="Q528" s="61">
        <f t="shared" si="26"/>
        <v>0</v>
      </c>
    </row>
    <row r="529" spans="1:17" ht="18.600000000000001" customHeight="1">
      <c r="A529" s="58">
        <v>44403</v>
      </c>
      <c r="B529" s="39" t="s">
        <v>48</v>
      </c>
      <c r="C529" s="39" t="s">
        <v>115</v>
      </c>
      <c r="D529" s="64"/>
      <c r="E529" s="39" t="s">
        <v>106</v>
      </c>
      <c r="F529" s="39">
        <v>97</v>
      </c>
      <c r="G529" s="39" t="s">
        <v>172</v>
      </c>
      <c r="H529" s="39" t="s">
        <v>176</v>
      </c>
      <c r="I529" s="39" t="s">
        <v>176</v>
      </c>
      <c r="J529" s="39" t="s">
        <v>176</v>
      </c>
      <c r="K529" s="39" t="s">
        <v>176</v>
      </c>
      <c r="L529" s="39">
        <v>1</v>
      </c>
      <c r="M529" s="57" t="str">
        <f t="shared" si="25"/>
        <v>3 - Medium-Level Power Loss</v>
      </c>
      <c r="N529" s="59"/>
      <c r="O529" s="60"/>
      <c r="P529" s="61">
        <f t="shared" ref="P529:P592" si="27">IF(G529="hot spot",0,IF(G529="string",$Q$5*L529,IF(G529="multiple strings",$Q$5*L529,IF(G529="Combiner",($Q$5)*L529,IF(G529="inverter",$Q$5*L529,IF(G529="tracker",$Q$5*L529,IF(G529="module",$Q$5*L529,IF(G529="module substring",($Q$5/3)*L529,0))))))))</f>
        <v>1800</v>
      </c>
      <c r="Q529" s="61">
        <f t="shared" si="26"/>
        <v>0</v>
      </c>
    </row>
    <row r="530" spans="1:17" ht="18.600000000000001" customHeight="1">
      <c r="A530" s="58">
        <v>44403</v>
      </c>
      <c r="B530" s="39" t="s">
        <v>48</v>
      </c>
      <c r="C530" s="39" t="s">
        <v>115</v>
      </c>
      <c r="D530" s="64"/>
      <c r="E530" s="39" t="s">
        <v>106</v>
      </c>
      <c r="F530" s="39">
        <v>98</v>
      </c>
      <c r="G530" s="39" t="s">
        <v>172</v>
      </c>
      <c r="H530" s="39" t="s">
        <v>176</v>
      </c>
      <c r="I530" s="39" t="s">
        <v>176</v>
      </c>
      <c r="J530" s="39" t="s">
        <v>176</v>
      </c>
      <c r="K530" s="39" t="s">
        <v>176</v>
      </c>
      <c r="L530" s="39">
        <v>1</v>
      </c>
      <c r="M530" s="57" t="str">
        <f t="shared" ref="M530:M593" si="28">IF(G530="hot spot","1 - Safety",IF((P530)/(1000000*$Q$4)&gt;0.01,"2 - High-Level Power Loss",IF(P530&gt;($Q$5-1),"3 - Medium-Level Power Loss",IF(P530&gt;0,"4 - Low-Level Power Loss",""))))</f>
        <v>3 - Medium-Level Power Loss</v>
      </c>
      <c r="N530" s="59"/>
      <c r="O530" s="60"/>
      <c r="P530" s="61">
        <f t="shared" si="27"/>
        <v>1800</v>
      </c>
      <c r="Q530" s="61">
        <f t="shared" si="26"/>
        <v>0</v>
      </c>
    </row>
    <row r="531" spans="1:17" ht="18.600000000000001" customHeight="1">
      <c r="A531" s="58">
        <v>44403</v>
      </c>
      <c r="B531" s="39" t="s">
        <v>48</v>
      </c>
      <c r="C531" s="39" t="s">
        <v>115</v>
      </c>
      <c r="D531" s="64"/>
      <c r="E531" s="39" t="s">
        <v>106</v>
      </c>
      <c r="F531" s="39">
        <v>99</v>
      </c>
      <c r="G531" s="39" t="s">
        <v>172</v>
      </c>
      <c r="H531" s="39" t="s">
        <v>176</v>
      </c>
      <c r="I531" s="39" t="s">
        <v>176</v>
      </c>
      <c r="J531" s="39" t="s">
        <v>176</v>
      </c>
      <c r="K531" s="39" t="s">
        <v>176</v>
      </c>
      <c r="L531" s="39">
        <v>1</v>
      </c>
      <c r="M531" s="57" t="str">
        <f t="shared" si="28"/>
        <v>3 - Medium-Level Power Loss</v>
      </c>
      <c r="N531" s="59"/>
      <c r="O531" s="60"/>
      <c r="P531" s="61">
        <f t="shared" si="27"/>
        <v>1800</v>
      </c>
      <c r="Q531" s="61">
        <f t="shared" si="26"/>
        <v>0</v>
      </c>
    </row>
    <row r="532" spans="1:17" ht="18.600000000000001" customHeight="1">
      <c r="A532" s="58">
        <v>44403</v>
      </c>
      <c r="B532" s="39" t="s">
        <v>48</v>
      </c>
      <c r="C532" s="39" t="s">
        <v>115</v>
      </c>
      <c r="D532" s="64"/>
      <c r="E532" s="39" t="s">
        <v>107</v>
      </c>
      <c r="F532" s="39">
        <v>106</v>
      </c>
      <c r="G532" s="39" t="s">
        <v>172</v>
      </c>
      <c r="H532" s="39" t="s">
        <v>177</v>
      </c>
      <c r="I532" s="39" t="s">
        <v>176</v>
      </c>
      <c r="J532" s="39" t="s">
        <v>177</v>
      </c>
      <c r="K532" s="39" t="s">
        <v>176</v>
      </c>
      <c r="L532" s="39">
        <v>1</v>
      </c>
      <c r="M532" s="57" t="str">
        <f t="shared" si="28"/>
        <v>3 - Medium-Level Power Loss</v>
      </c>
      <c r="N532" s="59"/>
      <c r="O532" s="60"/>
      <c r="P532" s="61">
        <f t="shared" si="27"/>
        <v>1800</v>
      </c>
      <c r="Q532" s="61">
        <f t="shared" si="26"/>
        <v>0</v>
      </c>
    </row>
    <row r="533" spans="1:17" ht="18.600000000000001" customHeight="1">
      <c r="A533" s="58">
        <v>44403</v>
      </c>
      <c r="B533" s="39" t="s">
        <v>48</v>
      </c>
      <c r="C533" s="39" t="s">
        <v>115</v>
      </c>
      <c r="D533" s="64"/>
      <c r="E533" s="39" t="s">
        <v>107</v>
      </c>
      <c r="F533" s="39">
        <v>78</v>
      </c>
      <c r="G533" s="39" t="s">
        <v>172</v>
      </c>
      <c r="H533" s="39" t="s">
        <v>177</v>
      </c>
      <c r="I533" s="39" t="s">
        <v>176</v>
      </c>
      <c r="J533" s="39" t="s">
        <v>177</v>
      </c>
      <c r="K533" s="39" t="s">
        <v>176</v>
      </c>
      <c r="L533" s="39">
        <v>1</v>
      </c>
      <c r="M533" s="57" t="str">
        <f t="shared" si="28"/>
        <v>3 - Medium-Level Power Loss</v>
      </c>
      <c r="N533" s="59"/>
      <c r="O533" s="60"/>
      <c r="P533" s="61">
        <f t="shared" si="27"/>
        <v>1800</v>
      </c>
      <c r="Q533" s="61">
        <f t="shared" si="26"/>
        <v>0</v>
      </c>
    </row>
    <row r="534" spans="1:17" ht="18.600000000000001" customHeight="1">
      <c r="A534" s="58">
        <v>44403</v>
      </c>
      <c r="B534" s="39" t="s">
        <v>48</v>
      </c>
      <c r="C534" s="39" t="s">
        <v>116</v>
      </c>
      <c r="D534" s="64"/>
      <c r="E534" s="39" t="s">
        <v>101</v>
      </c>
      <c r="F534" s="39">
        <v>57</v>
      </c>
      <c r="G534" s="39" t="s">
        <v>172</v>
      </c>
      <c r="H534" s="39" t="s">
        <v>177</v>
      </c>
      <c r="I534" s="39" t="s">
        <v>176</v>
      </c>
      <c r="J534" s="39" t="s">
        <v>176</v>
      </c>
      <c r="K534" s="39" t="s">
        <v>176</v>
      </c>
      <c r="L534" s="39">
        <v>1</v>
      </c>
      <c r="M534" s="57" t="str">
        <f t="shared" si="28"/>
        <v>3 - Medium-Level Power Loss</v>
      </c>
      <c r="N534" s="59"/>
      <c r="O534" s="60"/>
      <c r="P534" s="61">
        <f t="shared" si="27"/>
        <v>1800</v>
      </c>
      <c r="Q534" s="61">
        <f t="shared" si="26"/>
        <v>0</v>
      </c>
    </row>
    <row r="535" spans="1:17" ht="18.600000000000001" customHeight="1">
      <c r="A535" s="58">
        <v>44403</v>
      </c>
      <c r="B535" s="39" t="s">
        <v>48</v>
      </c>
      <c r="C535" s="39" t="s">
        <v>116</v>
      </c>
      <c r="D535" s="64"/>
      <c r="E535" s="39" t="s">
        <v>101</v>
      </c>
      <c r="F535" s="39">
        <v>58</v>
      </c>
      <c r="G535" s="39" t="s">
        <v>172</v>
      </c>
      <c r="H535" s="39" t="s">
        <v>177</v>
      </c>
      <c r="I535" s="39" t="s">
        <v>176</v>
      </c>
      <c r="J535" s="39" t="s">
        <v>176</v>
      </c>
      <c r="K535" s="39" t="s">
        <v>176</v>
      </c>
      <c r="L535" s="39">
        <v>1</v>
      </c>
      <c r="M535" s="57" t="str">
        <f t="shared" si="28"/>
        <v>3 - Medium-Level Power Loss</v>
      </c>
      <c r="N535" s="59"/>
      <c r="O535" s="60"/>
      <c r="P535" s="61">
        <f t="shared" si="27"/>
        <v>1800</v>
      </c>
      <c r="Q535" s="61">
        <f t="shared" si="26"/>
        <v>0</v>
      </c>
    </row>
    <row r="536" spans="1:17" ht="18.600000000000001" customHeight="1">
      <c r="A536" s="58">
        <v>44403</v>
      </c>
      <c r="B536" s="39" t="s">
        <v>48</v>
      </c>
      <c r="C536" s="39" t="s">
        <v>116</v>
      </c>
      <c r="D536" s="64"/>
      <c r="E536" s="39" t="s">
        <v>101</v>
      </c>
      <c r="F536" s="39">
        <v>59</v>
      </c>
      <c r="G536" s="39" t="s">
        <v>172</v>
      </c>
      <c r="H536" s="39" t="s">
        <v>177</v>
      </c>
      <c r="I536" s="39" t="s">
        <v>176</v>
      </c>
      <c r="J536" s="39" t="s">
        <v>176</v>
      </c>
      <c r="K536" s="39" t="s">
        <v>176</v>
      </c>
      <c r="L536" s="39">
        <v>1</v>
      </c>
      <c r="M536" s="57" t="str">
        <f t="shared" si="28"/>
        <v>3 - Medium-Level Power Loss</v>
      </c>
      <c r="N536" s="59"/>
      <c r="O536" s="60"/>
      <c r="P536" s="61">
        <f t="shared" si="27"/>
        <v>1800</v>
      </c>
      <c r="Q536" s="61">
        <f t="shared" si="26"/>
        <v>0</v>
      </c>
    </row>
    <row r="537" spans="1:17" ht="18.600000000000001" customHeight="1">
      <c r="A537" s="58">
        <v>44403</v>
      </c>
      <c r="B537" s="39" t="s">
        <v>48</v>
      </c>
      <c r="C537" s="39" t="s">
        <v>116</v>
      </c>
      <c r="D537" s="64"/>
      <c r="E537" s="39" t="s">
        <v>101</v>
      </c>
      <c r="F537" s="39">
        <v>60</v>
      </c>
      <c r="G537" s="39" t="s">
        <v>172</v>
      </c>
      <c r="H537" s="39" t="s">
        <v>177</v>
      </c>
      <c r="I537" s="39" t="s">
        <v>176</v>
      </c>
      <c r="J537" s="39" t="s">
        <v>176</v>
      </c>
      <c r="K537" s="39" t="s">
        <v>176</v>
      </c>
      <c r="L537" s="39">
        <v>1</v>
      </c>
      <c r="M537" s="57" t="str">
        <f t="shared" si="28"/>
        <v>3 - Medium-Level Power Loss</v>
      </c>
      <c r="N537" s="59"/>
      <c r="O537" s="60"/>
      <c r="P537" s="61">
        <f t="shared" si="27"/>
        <v>1800</v>
      </c>
      <c r="Q537" s="61">
        <f t="shared" ref="Q537:Q600" si="29">IF(O537&gt;0,P537,0)</f>
        <v>0</v>
      </c>
    </row>
    <row r="538" spans="1:17" ht="18.600000000000001" customHeight="1">
      <c r="A538" s="58">
        <v>44403</v>
      </c>
      <c r="B538" s="39" t="s">
        <v>48</v>
      </c>
      <c r="C538" s="39" t="s">
        <v>116</v>
      </c>
      <c r="D538" s="64"/>
      <c r="E538" s="39" t="s">
        <v>101</v>
      </c>
      <c r="F538" s="39">
        <v>61</v>
      </c>
      <c r="G538" s="39" t="s">
        <v>172</v>
      </c>
      <c r="H538" s="39" t="s">
        <v>177</v>
      </c>
      <c r="I538" s="39" t="s">
        <v>176</v>
      </c>
      <c r="J538" s="39" t="s">
        <v>176</v>
      </c>
      <c r="K538" s="39" t="s">
        <v>176</v>
      </c>
      <c r="L538" s="39">
        <v>1</v>
      </c>
      <c r="M538" s="57" t="str">
        <f t="shared" si="28"/>
        <v>3 - Medium-Level Power Loss</v>
      </c>
      <c r="N538" s="59"/>
      <c r="O538" s="60"/>
      <c r="P538" s="61">
        <f t="shared" si="27"/>
        <v>1800</v>
      </c>
      <c r="Q538" s="61">
        <f t="shared" si="29"/>
        <v>0</v>
      </c>
    </row>
    <row r="539" spans="1:17" ht="18.600000000000001" customHeight="1">
      <c r="A539" s="58">
        <v>44403</v>
      </c>
      <c r="B539" s="39" t="s">
        <v>48</v>
      </c>
      <c r="C539" s="39" t="s">
        <v>116</v>
      </c>
      <c r="D539" s="64"/>
      <c r="E539" s="39" t="s">
        <v>101</v>
      </c>
      <c r="F539" s="39">
        <v>62</v>
      </c>
      <c r="G539" s="39" t="s">
        <v>172</v>
      </c>
      <c r="H539" s="39" t="s">
        <v>177</v>
      </c>
      <c r="I539" s="39" t="s">
        <v>176</v>
      </c>
      <c r="J539" s="39" t="s">
        <v>176</v>
      </c>
      <c r="K539" s="39" t="s">
        <v>176</v>
      </c>
      <c r="L539" s="39">
        <v>1</v>
      </c>
      <c r="M539" s="57" t="str">
        <f t="shared" si="28"/>
        <v>3 - Medium-Level Power Loss</v>
      </c>
      <c r="N539" s="59"/>
      <c r="O539" s="60"/>
      <c r="P539" s="61">
        <f t="shared" si="27"/>
        <v>1800</v>
      </c>
      <c r="Q539" s="61">
        <f t="shared" si="29"/>
        <v>0</v>
      </c>
    </row>
    <row r="540" spans="1:17" ht="18.600000000000001" customHeight="1">
      <c r="A540" s="58">
        <v>44403</v>
      </c>
      <c r="B540" s="39" t="s">
        <v>48</v>
      </c>
      <c r="C540" s="39" t="s">
        <v>116</v>
      </c>
      <c r="D540" s="64"/>
      <c r="E540" s="39" t="s">
        <v>101</v>
      </c>
      <c r="F540" s="39">
        <v>63</v>
      </c>
      <c r="G540" s="39" t="s">
        <v>172</v>
      </c>
      <c r="H540" s="39" t="s">
        <v>177</v>
      </c>
      <c r="I540" s="39" t="s">
        <v>176</v>
      </c>
      <c r="J540" s="39" t="s">
        <v>176</v>
      </c>
      <c r="K540" s="39" t="s">
        <v>176</v>
      </c>
      <c r="L540" s="39">
        <v>1</v>
      </c>
      <c r="M540" s="57" t="str">
        <f t="shared" si="28"/>
        <v>3 - Medium-Level Power Loss</v>
      </c>
      <c r="N540" s="59"/>
      <c r="O540" s="60"/>
      <c r="P540" s="61">
        <f t="shared" si="27"/>
        <v>1800</v>
      </c>
      <c r="Q540" s="61">
        <f t="shared" si="29"/>
        <v>0</v>
      </c>
    </row>
    <row r="541" spans="1:17" ht="18.600000000000001" customHeight="1">
      <c r="A541" s="58">
        <v>44403</v>
      </c>
      <c r="B541" s="39" t="s">
        <v>48</v>
      </c>
      <c r="C541" s="39" t="s">
        <v>116</v>
      </c>
      <c r="D541" s="64"/>
      <c r="E541" s="39" t="s">
        <v>101</v>
      </c>
      <c r="F541" s="39">
        <v>64</v>
      </c>
      <c r="G541" s="39" t="s">
        <v>172</v>
      </c>
      <c r="H541" s="39" t="s">
        <v>177</v>
      </c>
      <c r="I541" s="39" t="s">
        <v>176</v>
      </c>
      <c r="J541" s="39" t="s">
        <v>176</v>
      </c>
      <c r="K541" s="39" t="s">
        <v>176</v>
      </c>
      <c r="L541" s="39">
        <v>1</v>
      </c>
      <c r="M541" s="57" t="str">
        <f t="shared" si="28"/>
        <v>3 - Medium-Level Power Loss</v>
      </c>
      <c r="N541" s="59"/>
      <c r="O541" s="60"/>
      <c r="P541" s="61">
        <f t="shared" si="27"/>
        <v>1800</v>
      </c>
      <c r="Q541" s="61">
        <f t="shared" si="29"/>
        <v>0</v>
      </c>
    </row>
    <row r="542" spans="1:17" ht="18.600000000000001" customHeight="1">
      <c r="A542" s="58">
        <v>44403</v>
      </c>
      <c r="B542" s="39" t="s">
        <v>48</v>
      </c>
      <c r="C542" s="39" t="s">
        <v>116</v>
      </c>
      <c r="D542" s="64"/>
      <c r="E542" s="39" t="s">
        <v>104</v>
      </c>
      <c r="F542" s="39">
        <v>117</v>
      </c>
      <c r="G542" s="39" t="s">
        <v>172</v>
      </c>
      <c r="H542" s="39" t="s">
        <v>177</v>
      </c>
      <c r="I542" s="39" t="s">
        <v>176</v>
      </c>
      <c r="J542" s="39" t="s">
        <v>176</v>
      </c>
      <c r="K542" s="39" t="s">
        <v>177</v>
      </c>
      <c r="L542" s="39">
        <v>1</v>
      </c>
      <c r="M542" s="57" t="str">
        <f t="shared" si="28"/>
        <v>3 - Medium-Level Power Loss</v>
      </c>
      <c r="N542" s="59"/>
      <c r="O542" s="60"/>
      <c r="P542" s="61">
        <f t="shared" si="27"/>
        <v>1800</v>
      </c>
      <c r="Q542" s="61">
        <f t="shared" si="29"/>
        <v>0</v>
      </c>
    </row>
    <row r="543" spans="1:17" ht="18.600000000000001" customHeight="1">
      <c r="A543" s="58">
        <v>44403</v>
      </c>
      <c r="B543" s="39" t="s">
        <v>48</v>
      </c>
      <c r="C543" s="39" t="s">
        <v>116</v>
      </c>
      <c r="D543" s="64"/>
      <c r="E543" s="39" t="s">
        <v>104</v>
      </c>
      <c r="F543" s="39">
        <v>117</v>
      </c>
      <c r="G543" s="39" t="s">
        <v>172</v>
      </c>
      <c r="H543" s="39" t="s">
        <v>177</v>
      </c>
      <c r="I543" s="39" t="s">
        <v>176</v>
      </c>
      <c r="J543" s="39" t="s">
        <v>176</v>
      </c>
      <c r="K543" s="39" t="s">
        <v>177</v>
      </c>
      <c r="L543" s="39">
        <v>1</v>
      </c>
      <c r="M543" s="57" t="str">
        <f t="shared" si="28"/>
        <v>3 - Medium-Level Power Loss</v>
      </c>
      <c r="N543" s="59"/>
      <c r="O543" s="60"/>
      <c r="P543" s="61">
        <f t="shared" si="27"/>
        <v>1800</v>
      </c>
      <c r="Q543" s="61">
        <f t="shared" si="29"/>
        <v>0</v>
      </c>
    </row>
    <row r="544" spans="1:17" ht="18.600000000000001" customHeight="1">
      <c r="A544" s="58">
        <v>44403</v>
      </c>
      <c r="B544" s="39" t="s">
        <v>48</v>
      </c>
      <c r="C544" s="39" t="s">
        <v>116</v>
      </c>
      <c r="D544" s="64"/>
      <c r="E544" s="39" t="s">
        <v>104</v>
      </c>
      <c r="F544" s="39">
        <v>118</v>
      </c>
      <c r="G544" s="39" t="s">
        <v>172</v>
      </c>
      <c r="H544" s="39" t="s">
        <v>177</v>
      </c>
      <c r="I544" s="39" t="s">
        <v>176</v>
      </c>
      <c r="J544" s="39" t="s">
        <v>176</v>
      </c>
      <c r="K544" s="39" t="s">
        <v>177</v>
      </c>
      <c r="L544" s="39">
        <v>1</v>
      </c>
      <c r="M544" s="57" t="str">
        <f t="shared" si="28"/>
        <v>3 - Medium-Level Power Loss</v>
      </c>
      <c r="N544" s="59"/>
      <c r="O544" s="60"/>
      <c r="P544" s="61">
        <f t="shared" si="27"/>
        <v>1800</v>
      </c>
      <c r="Q544" s="61">
        <f t="shared" si="29"/>
        <v>0</v>
      </c>
    </row>
    <row r="545" spans="1:17" ht="18.600000000000001" customHeight="1">
      <c r="A545" s="58">
        <v>44403</v>
      </c>
      <c r="B545" s="39" t="s">
        <v>48</v>
      </c>
      <c r="C545" s="39" t="s">
        <v>116</v>
      </c>
      <c r="D545" s="64"/>
      <c r="E545" s="39" t="s">
        <v>104</v>
      </c>
      <c r="F545" s="39">
        <v>118</v>
      </c>
      <c r="G545" s="39" t="s">
        <v>172</v>
      </c>
      <c r="H545" s="39" t="s">
        <v>177</v>
      </c>
      <c r="I545" s="39" t="s">
        <v>176</v>
      </c>
      <c r="J545" s="39" t="s">
        <v>176</v>
      </c>
      <c r="K545" s="39" t="s">
        <v>177</v>
      </c>
      <c r="L545" s="39">
        <v>1</v>
      </c>
      <c r="M545" s="57" t="str">
        <f t="shared" si="28"/>
        <v>3 - Medium-Level Power Loss</v>
      </c>
      <c r="N545" s="59"/>
      <c r="O545" s="60"/>
      <c r="P545" s="61">
        <f t="shared" si="27"/>
        <v>1800</v>
      </c>
      <c r="Q545" s="61">
        <f t="shared" si="29"/>
        <v>0</v>
      </c>
    </row>
    <row r="546" spans="1:17" ht="18.600000000000001" customHeight="1">
      <c r="A546" s="58">
        <v>44403</v>
      </c>
      <c r="B546" s="39" t="s">
        <v>48</v>
      </c>
      <c r="C546" s="39" t="s">
        <v>116</v>
      </c>
      <c r="D546" s="64"/>
      <c r="E546" s="39" t="s">
        <v>104</v>
      </c>
      <c r="F546" s="39">
        <v>119</v>
      </c>
      <c r="G546" s="39" t="s">
        <v>172</v>
      </c>
      <c r="H546" s="39" t="s">
        <v>177</v>
      </c>
      <c r="I546" s="39" t="s">
        <v>176</v>
      </c>
      <c r="J546" s="39" t="s">
        <v>176</v>
      </c>
      <c r="K546" s="39" t="s">
        <v>177</v>
      </c>
      <c r="L546" s="39">
        <v>1</v>
      </c>
      <c r="M546" s="57" t="str">
        <f t="shared" si="28"/>
        <v>3 - Medium-Level Power Loss</v>
      </c>
      <c r="N546" s="59"/>
      <c r="O546" s="60"/>
      <c r="P546" s="61">
        <f t="shared" si="27"/>
        <v>1800</v>
      </c>
      <c r="Q546" s="61">
        <f t="shared" si="29"/>
        <v>0</v>
      </c>
    </row>
    <row r="547" spans="1:17" ht="18.600000000000001" customHeight="1">
      <c r="A547" s="58">
        <v>44403</v>
      </c>
      <c r="B547" s="39" t="s">
        <v>48</v>
      </c>
      <c r="C547" s="39" t="s">
        <v>116</v>
      </c>
      <c r="D547" s="64"/>
      <c r="E547" s="39" t="s">
        <v>104</v>
      </c>
      <c r="F547" s="39">
        <v>119</v>
      </c>
      <c r="G547" s="39" t="s">
        <v>172</v>
      </c>
      <c r="H547" s="39" t="s">
        <v>177</v>
      </c>
      <c r="I547" s="39" t="s">
        <v>176</v>
      </c>
      <c r="J547" s="39" t="s">
        <v>176</v>
      </c>
      <c r="K547" s="39" t="s">
        <v>177</v>
      </c>
      <c r="L547" s="39">
        <v>1</v>
      </c>
      <c r="M547" s="57" t="str">
        <f t="shared" si="28"/>
        <v>3 - Medium-Level Power Loss</v>
      </c>
      <c r="N547" s="59"/>
      <c r="O547" s="60"/>
      <c r="P547" s="61">
        <f t="shared" si="27"/>
        <v>1800</v>
      </c>
      <c r="Q547" s="61">
        <f t="shared" si="29"/>
        <v>0</v>
      </c>
    </row>
    <row r="548" spans="1:17" ht="18.600000000000001" customHeight="1">
      <c r="A548" s="58">
        <v>44403</v>
      </c>
      <c r="B548" s="39" t="s">
        <v>48</v>
      </c>
      <c r="C548" s="39" t="s">
        <v>116</v>
      </c>
      <c r="D548" s="64"/>
      <c r="E548" s="39" t="s">
        <v>104</v>
      </c>
      <c r="F548" s="39">
        <v>120</v>
      </c>
      <c r="G548" s="39" t="s">
        <v>172</v>
      </c>
      <c r="H548" s="39" t="s">
        <v>177</v>
      </c>
      <c r="I548" s="39" t="s">
        <v>176</v>
      </c>
      <c r="J548" s="39" t="s">
        <v>176</v>
      </c>
      <c r="K548" s="39" t="s">
        <v>177</v>
      </c>
      <c r="L548" s="39">
        <v>1</v>
      </c>
      <c r="M548" s="57" t="str">
        <f t="shared" si="28"/>
        <v>3 - Medium-Level Power Loss</v>
      </c>
      <c r="N548" s="59"/>
      <c r="O548" s="60"/>
      <c r="P548" s="61">
        <f t="shared" si="27"/>
        <v>1800</v>
      </c>
      <c r="Q548" s="61">
        <f t="shared" si="29"/>
        <v>0</v>
      </c>
    </row>
    <row r="549" spans="1:17" ht="18.600000000000001" customHeight="1">
      <c r="A549" s="58">
        <v>44403</v>
      </c>
      <c r="B549" s="39" t="s">
        <v>48</v>
      </c>
      <c r="C549" s="39" t="s">
        <v>116</v>
      </c>
      <c r="D549" s="64"/>
      <c r="E549" s="39" t="s">
        <v>104</v>
      </c>
      <c r="F549" s="39">
        <v>120</v>
      </c>
      <c r="G549" s="39" t="s">
        <v>172</v>
      </c>
      <c r="H549" s="39" t="s">
        <v>177</v>
      </c>
      <c r="I549" s="39" t="s">
        <v>176</v>
      </c>
      <c r="J549" s="39" t="s">
        <v>176</v>
      </c>
      <c r="K549" s="39" t="s">
        <v>177</v>
      </c>
      <c r="L549" s="39">
        <v>1</v>
      </c>
      <c r="M549" s="57" t="str">
        <f t="shared" si="28"/>
        <v>3 - Medium-Level Power Loss</v>
      </c>
      <c r="N549" s="59"/>
      <c r="O549" s="60"/>
      <c r="P549" s="61">
        <f t="shared" si="27"/>
        <v>1800</v>
      </c>
      <c r="Q549" s="61">
        <f t="shared" si="29"/>
        <v>0</v>
      </c>
    </row>
    <row r="550" spans="1:17" ht="18.600000000000001" customHeight="1">
      <c r="A550" s="58">
        <v>44403</v>
      </c>
      <c r="B550" s="39" t="s">
        <v>48</v>
      </c>
      <c r="C550" s="39" t="s">
        <v>116</v>
      </c>
      <c r="D550" s="64"/>
      <c r="E550" s="39" t="s">
        <v>104</v>
      </c>
      <c r="F550" s="39">
        <v>121</v>
      </c>
      <c r="G550" s="39" t="s">
        <v>172</v>
      </c>
      <c r="H550" s="39" t="s">
        <v>177</v>
      </c>
      <c r="I550" s="39" t="s">
        <v>176</v>
      </c>
      <c r="J550" s="39" t="s">
        <v>176</v>
      </c>
      <c r="K550" s="39" t="s">
        <v>177</v>
      </c>
      <c r="L550" s="39">
        <v>1</v>
      </c>
      <c r="M550" s="57" t="str">
        <f t="shared" si="28"/>
        <v>3 - Medium-Level Power Loss</v>
      </c>
      <c r="N550" s="59"/>
      <c r="O550" s="60"/>
      <c r="P550" s="61">
        <f t="shared" si="27"/>
        <v>1800</v>
      </c>
      <c r="Q550" s="61">
        <f t="shared" si="29"/>
        <v>0</v>
      </c>
    </row>
    <row r="551" spans="1:17" ht="18.600000000000001" customHeight="1">
      <c r="A551" s="58">
        <v>44403</v>
      </c>
      <c r="B551" s="39" t="s">
        <v>48</v>
      </c>
      <c r="C551" s="39" t="s">
        <v>116</v>
      </c>
      <c r="D551" s="64"/>
      <c r="E551" s="39" t="s">
        <v>104</v>
      </c>
      <c r="F551" s="39">
        <v>121</v>
      </c>
      <c r="G551" s="39" t="s">
        <v>172</v>
      </c>
      <c r="H551" s="39" t="s">
        <v>177</v>
      </c>
      <c r="I551" s="39" t="s">
        <v>176</v>
      </c>
      <c r="J551" s="39" t="s">
        <v>176</v>
      </c>
      <c r="K551" s="39" t="s">
        <v>177</v>
      </c>
      <c r="L551" s="39">
        <v>1</v>
      </c>
      <c r="M551" s="57" t="str">
        <f t="shared" si="28"/>
        <v>3 - Medium-Level Power Loss</v>
      </c>
      <c r="N551" s="59"/>
      <c r="O551" s="60"/>
      <c r="P551" s="61">
        <f t="shared" si="27"/>
        <v>1800</v>
      </c>
      <c r="Q551" s="61">
        <f t="shared" si="29"/>
        <v>0</v>
      </c>
    </row>
    <row r="552" spans="1:17" ht="18.600000000000001" customHeight="1">
      <c r="A552" s="58">
        <v>44403</v>
      </c>
      <c r="B552" s="39" t="s">
        <v>48</v>
      </c>
      <c r="C552" s="39" t="s">
        <v>116</v>
      </c>
      <c r="D552" s="64"/>
      <c r="E552" s="39" t="s">
        <v>104</v>
      </c>
      <c r="F552" s="39">
        <v>122</v>
      </c>
      <c r="G552" s="39" t="s">
        <v>172</v>
      </c>
      <c r="H552" s="39" t="s">
        <v>177</v>
      </c>
      <c r="I552" s="39" t="s">
        <v>176</v>
      </c>
      <c r="J552" s="39" t="s">
        <v>176</v>
      </c>
      <c r="K552" s="39" t="s">
        <v>177</v>
      </c>
      <c r="L552" s="39">
        <v>1</v>
      </c>
      <c r="M552" s="57" t="str">
        <f t="shared" si="28"/>
        <v>3 - Medium-Level Power Loss</v>
      </c>
      <c r="N552" s="59"/>
      <c r="O552" s="60"/>
      <c r="P552" s="61">
        <f t="shared" si="27"/>
        <v>1800</v>
      </c>
      <c r="Q552" s="61">
        <f t="shared" si="29"/>
        <v>0</v>
      </c>
    </row>
    <row r="553" spans="1:17" ht="18.600000000000001" customHeight="1">
      <c r="A553" s="58">
        <v>44403</v>
      </c>
      <c r="B553" s="39" t="s">
        <v>48</v>
      </c>
      <c r="C553" s="39" t="s">
        <v>116</v>
      </c>
      <c r="D553" s="64"/>
      <c r="E553" s="39" t="s">
        <v>104</v>
      </c>
      <c r="F553" s="39">
        <v>122</v>
      </c>
      <c r="G553" s="39" t="s">
        <v>172</v>
      </c>
      <c r="H553" s="39" t="s">
        <v>177</v>
      </c>
      <c r="I553" s="39" t="s">
        <v>176</v>
      </c>
      <c r="J553" s="39" t="s">
        <v>176</v>
      </c>
      <c r="K553" s="39" t="s">
        <v>177</v>
      </c>
      <c r="L553" s="39">
        <v>1</v>
      </c>
      <c r="M553" s="57" t="str">
        <f t="shared" si="28"/>
        <v>3 - Medium-Level Power Loss</v>
      </c>
      <c r="N553" s="59"/>
      <c r="O553" s="60"/>
      <c r="P553" s="61">
        <f t="shared" si="27"/>
        <v>1800</v>
      </c>
      <c r="Q553" s="61">
        <f t="shared" si="29"/>
        <v>0</v>
      </c>
    </row>
    <row r="554" spans="1:17" ht="18.600000000000001" customHeight="1">
      <c r="A554" s="58">
        <v>44403</v>
      </c>
      <c r="B554" s="39" t="s">
        <v>48</v>
      </c>
      <c r="C554" s="39" t="s">
        <v>116</v>
      </c>
      <c r="D554" s="64"/>
      <c r="E554" s="39" t="s">
        <v>104</v>
      </c>
      <c r="F554" s="39">
        <v>123</v>
      </c>
      <c r="G554" s="39" t="s">
        <v>172</v>
      </c>
      <c r="H554" s="39" t="s">
        <v>177</v>
      </c>
      <c r="I554" s="39" t="s">
        <v>176</v>
      </c>
      <c r="J554" s="39" t="s">
        <v>176</v>
      </c>
      <c r="K554" s="39" t="s">
        <v>177</v>
      </c>
      <c r="L554" s="39">
        <v>1</v>
      </c>
      <c r="M554" s="57" t="str">
        <f t="shared" si="28"/>
        <v>3 - Medium-Level Power Loss</v>
      </c>
      <c r="N554" s="59"/>
      <c r="O554" s="60"/>
      <c r="P554" s="61">
        <f t="shared" si="27"/>
        <v>1800</v>
      </c>
      <c r="Q554" s="61">
        <f t="shared" si="29"/>
        <v>0</v>
      </c>
    </row>
    <row r="555" spans="1:17" ht="18.600000000000001" customHeight="1">
      <c r="A555" s="58">
        <v>44403</v>
      </c>
      <c r="B555" s="39" t="s">
        <v>48</v>
      </c>
      <c r="C555" s="39" t="s">
        <v>116</v>
      </c>
      <c r="D555" s="64"/>
      <c r="E555" s="39" t="s">
        <v>104</v>
      </c>
      <c r="F555" s="39">
        <v>123</v>
      </c>
      <c r="G555" s="39" t="s">
        <v>172</v>
      </c>
      <c r="H555" s="39" t="s">
        <v>177</v>
      </c>
      <c r="I555" s="39" t="s">
        <v>176</v>
      </c>
      <c r="J555" s="39" t="s">
        <v>176</v>
      </c>
      <c r="K555" s="39" t="s">
        <v>177</v>
      </c>
      <c r="L555" s="39">
        <v>1</v>
      </c>
      <c r="M555" s="57" t="str">
        <f t="shared" si="28"/>
        <v>3 - Medium-Level Power Loss</v>
      </c>
      <c r="N555" s="59"/>
      <c r="O555" s="60"/>
      <c r="P555" s="61">
        <f t="shared" si="27"/>
        <v>1800</v>
      </c>
      <c r="Q555" s="61">
        <f t="shared" si="29"/>
        <v>0</v>
      </c>
    </row>
    <row r="556" spans="1:17" ht="18.600000000000001" customHeight="1">
      <c r="A556" s="58">
        <v>44403</v>
      </c>
      <c r="B556" s="39" t="s">
        <v>48</v>
      </c>
      <c r="C556" s="39" t="s">
        <v>116</v>
      </c>
      <c r="D556" s="64"/>
      <c r="E556" s="39" t="s">
        <v>104</v>
      </c>
      <c r="F556" s="39">
        <v>124</v>
      </c>
      <c r="G556" s="39" t="s">
        <v>172</v>
      </c>
      <c r="H556" s="39" t="s">
        <v>177</v>
      </c>
      <c r="I556" s="39" t="s">
        <v>176</v>
      </c>
      <c r="J556" s="39" t="s">
        <v>176</v>
      </c>
      <c r="K556" s="39" t="s">
        <v>177</v>
      </c>
      <c r="L556" s="39">
        <v>1</v>
      </c>
      <c r="M556" s="57" t="str">
        <f t="shared" si="28"/>
        <v>3 - Medium-Level Power Loss</v>
      </c>
      <c r="N556" s="59"/>
      <c r="O556" s="60"/>
      <c r="P556" s="61">
        <f t="shared" si="27"/>
        <v>1800</v>
      </c>
      <c r="Q556" s="61">
        <f t="shared" si="29"/>
        <v>0</v>
      </c>
    </row>
    <row r="557" spans="1:17" ht="18.600000000000001" customHeight="1">
      <c r="A557" s="58">
        <v>44403</v>
      </c>
      <c r="B557" s="39" t="s">
        <v>48</v>
      </c>
      <c r="C557" s="39" t="s">
        <v>116</v>
      </c>
      <c r="D557" s="64"/>
      <c r="E557" s="39" t="s">
        <v>104</v>
      </c>
      <c r="F557" s="39">
        <v>124</v>
      </c>
      <c r="G557" s="39" t="s">
        <v>172</v>
      </c>
      <c r="H557" s="39" t="s">
        <v>177</v>
      </c>
      <c r="I557" s="39" t="s">
        <v>176</v>
      </c>
      <c r="J557" s="39" t="s">
        <v>176</v>
      </c>
      <c r="K557" s="39" t="s">
        <v>177</v>
      </c>
      <c r="L557" s="39">
        <v>1</v>
      </c>
      <c r="M557" s="57" t="str">
        <f t="shared" si="28"/>
        <v>3 - Medium-Level Power Loss</v>
      </c>
      <c r="N557" s="59"/>
      <c r="O557" s="60"/>
      <c r="P557" s="61">
        <f t="shared" si="27"/>
        <v>1800</v>
      </c>
      <c r="Q557" s="61">
        <f t="shared" si="29"/>
        <v>0</v>
      </c>
    </row>
    <row r="558" spans="1:17" ht="18.600000000000001" customHeight="1">
      <c r="A558" s="58">
        <v>44403</v>
      </c>
      <c r="B558" s="39" t="s">
        <v>48</v>
      </c>
      <c r="C558" s="39" t="s">
        <v>116</v>
      </c>
      <c r="D558" s="64"/>
      <c r="E558" s="39" t="s">
        <v>104</v>
      </c>
      <c r="F558" s="39">
        <v>87</v>
      </c>
      <c r="G558" s="39" t="s">
        <v>172</v>
      </c>
      <c r="H558" s="39" t="s">
        <v>177</v>
      </c>
      <c r="I558" s="39" t="s">
        <v>176</v>
      </c>
      <c r="J558" s="39" t="s">
        <v>176</v>
      </c>
      <c r="K558" s="39" t="s">
        <v>176</v>
      </c>
      <c r="L558" s="39">
        <v>1</v>
      </c>
      <c r="M558" s="57" t="str">
        <f t="shared" si="28"/>
        <v>3 - Medium-Level Power Loss</v>
      </c>
      <c r="N558" s="59"/>
      <c r="O558" s="60"/>
      <c r="P558" s="61">
        <f t="shared" si="27"/>
        <v>1800</v>
      </c>
      <c r="Q558" s="61">
        <f t="shared" si="29"/>
        <v>0</v>
      </c>
    </row>
    <row r="559" spans="1:17" ht="18.600000000000001" customHeight="1">
      <c r="A559" s="58">
        <v>44403</v>
      </c>
      <c r="B559" s="39" t="s">
        <v>48</v>
      </c>
      <c r="C559" s="39" t="s">
        <v>116</v>
      </c>
      <c r="D559" s="64"/>
      <c r="E559" s="39" t="s">
        <v>104</v>
      </c>
      <c r="F559" s="39">
        <v>88</v>
      </c>
      <c r="G559" s="39" t="s">
        <v>172</v>
      </c>
      <c r="H559" s="39" t="s">
        <v>177</v>
      </c>
      <c r="I559" s="39" t="s">
        <v>176</v>
      </c>
      <c r="J559" s="39" t="s">
        <v>176</v>
      </c>
      <c r="K559" s="39" t="s">
        <v>176</v>
      </c>
      <c r="L559" s="39">
        <v>1</v>
      </c>
      <c r="M559" s="57" t="str">
        <f t="shared" si="28"/>
        <v>3 - Medium-Level Power Loss</v>
      </c>
      <c r="N559" s="59"/>
      <c r="O559" s="60"/>
      <c r="P559" s="61">
        <f t="shared" si="27"/>
        <v>1800</v>
      </c>
      <c r="Q559" s="61">
        <f t="shared" si="29"/>
        <v>0</v>
      </c>
    </row>
    <row r="560" spans="1:17" ht="18.600000000000001" customHeight="1">
      <c r="A560" s="58">
        <v>44403</v>
      </c>
      <c r="B560" s="39" t="s">
        <v>48</v>
      </c>
      <c r="C560" s="39" t="s">
        <v>116</v>
      </c>
      <c r="D560" s="64"/>
      <c r="E560" s="39" t="s">
        <v>104</v>
      </c>
      <c r="F560" s="39">
        <v>92</v>
      </c>
      <c r="G560" s="39" t="s">
        <v>172</v>
      </c>
      <c r="H560" s="39" t="s">
        <v>177</v>
      </c>
      <c r="I560" s="39" t="s">
        <v>176</v>
      </c>
      <c r="J560" s="39" t="s">
        <v>176</v>
      </c>
      <c r="K560" s="39" t="s">
        <v>176</v>
      </c>
      <c r="L560" s="39">
        <v>1</v>
      </c>
      <c r="M560" s="57" t="str">
        <f t="shared" si="28"/>
        <v>3 - Medium-Level Power Loss</v>
      </c>
      <c r="N560" s="59"/>
      <c r="O560" s="60"/>
      <c r="P560" s="61">
        <f t="shared" si="27"/>
        <v>1800</v>
      </c>
      <c r="Q560" s="61">
        <f t="shared" si="29"/>
        <v>0</v>
      </c>
    </row>
    <row r="561" spans="1:17" ht="18.600000000000001" customHeight="1">
      <c r="A561" s="58">
        <v>44403</v>
      </c>
      <c r="B561" s="39" t="s">
        <v>48</v>
      </c>
      <c r="C561" s="39" t="s">
        <v>116</v>
      </c>
      <c r="D561" s="64"/>
      <c r="E561" s="39" t="s">
        <v>105</v>
      </c>
      <c r="F561" s="39">
        <v>16</v>
      </c>
      <c r="G561" s="39" t="s">
        <v>172</v>
      </c>
      <c r="H561" s="39" t="s">
        <v>177</v>
      </c>
      <c r="I561" s="39" t="s">
        <v>176</v>
      </c>
      <c r="J561" s="39" t="s">
        <v>177</v>
      </c>
      <c r="K561" s="39" t="s">
        <v>176</v>
      </c>
      <c r="L561" s="39">
        <v>1</v>
      </c>
      <c r="M561" s="57" t="str">
        <f t="shared" si="28"/>
        <v>3 - Medium-Level Power Loss</v>
      </c>
      <c r="N561" s="59"/>
      <c r="O561" s="60"/>
      <c r="P561" s="61">
        <f t="shared" si="27"/>
        <v>1800</v>
      </c>
      <c r="Q561" s="61">
        <f t="shared" si="29"/>
        <v>0</v>
      </c>
    </row>
    <row r="562" spans="1:17" ht="18.600000000000001" customHeight="1">
      <c r="A562" s="58">
        <v>44403</v>
      </c>
      <c r="B562" s="39" t="s">
        <v>48</v>
      </c>
      <c r="C562" s="39" t="s">
        <v>116</v>
      </c>
      <c r="D562" s="64"/>
      <c r="E562" s="39" t="s">
        <v>105</v>
      </c>
      <c r="F562" s="39">
        <v>3</v>
      </c>
      <c r="G562" s="39" t="s">
        <v>172</v>
      </c>
      <c r="H562" s="39" t="s">
        <v>177</v>
      </c>
      <c r="I562" s="39" t="s">
        <v>176</v>
      </c>
      <c r="J562" s="39" t="s">
        <v>177</v>
      </c>
      <c r="K562" s="39" t="s">
        <v>176</v>
      </c>
      <c r="L562" s="39">
        <v>1</v>
      </c>
      <c r="M562" s="57" t="str">
        <f t="shared" si="28"/>
        <v>3 - Medium-Level Power Loss</v>
      </c>
      <c r="N562" s="59"/>
      <c r="O562" s="60"/>
      <c r="P562" s="61">
        <f t="shared" si="27"/>
        <v>1800</v>
      </c>
      <c r="Q562" s="61">
        <f t="shared" si="29"/>
        <v>0</v>
      </c>
    </row>
    <row r="563" spans="1:17" ht="18.600000000000001" customHeight="1">
      <c r="A563" s="58">
        <v>44403</v>
      </c>
      <c r="B563" s="39" t="s">
        <v>48</v>
      </c>
      <c r="C563" s="39" t="s">
        <v>116</v>
      </c>
      <c r="D563" s="64"/>
      <c r="E563" s="39" t="s">
        <v>105</v>
      </c>
      <c r="F563" s="39">
        <v>33</v>
      </c>
      <c r="G563" s="39" t="s">
        <v>172</v>
      </c>
      <c r="H563" s="39" t="s">
        <v>177</v>
      </c>
      <c r="I563" s="39" t="s">
        <v>176</v>
      </c>
      <c r="J563" s="39" t="s">
        <v>177</v>
      </c>
      <c r="K563" s="39" t="s">
        <v>176</v>
      </c>
      <c r="L563" s="39">
        <v>1</v>
      </c>
      <c r="M563" s="57" t="str">
        <f t="shared" si="28"/>
        <v>3 - Medium-Level Power Loss</v>
      </c>
      <c r="N563" s="59"/>
      <c r="O563" s="60"/>
      <c r="P563" s="61">
        <f t="shared" si="27"/>
        <v>1800</v>
      </c>
      <c r="Q563" s="61">
        <f t="shared" si="29"/>
        <v>0</v>
      </c>
    </row>
    <row r="564" spans="1:17" ht="18.600000000000001" customHeight="1">
      <c r="A564" s="58">
        <v>44403</v>
      </c>
      <c r="B564" s="39" t="s">
        <v>48</v>
      </c>
      <c r="C564" s="39" t="s">
        <v>116</v>
      </c>
      <c r="D564" s="64"/>
      <c r="E564" s="39" t="s">
        <v>105</v>
      </c>
      <c r="F564" s="39">
        <v>33</v>
      </c>
      <c r="G564" s="39" t="s">
        <v>172</v>
      </c>
      <c r="H564" s="39" t="s">
        <v>177</v>
      </c>
      <c r="I564" s="39" t="s">
        <v>176</v>
      </c>
      <c r="J564" s="39" t="s">
        <v>177</v>
      </c>
      <c r="K564" s="39" t="s">
        <v>176</v>
      </c>
      <c r="L564" s="39">
        <v>1</v>
      </c>
      <c r="M564" s="57" t="str">
        <f t="shared" si="28"/>
        <v>3 - Medium-Level Power Loss</v>
      </c>
      <c r="N564" s="59"/>
      <c r="O564" s="60"/>
      <c r="P564" s="61">
        <f t="shared" si="27"/>
        <v>1800</v>
      </c>
      <c r="Q564" s="61">
        <f t="shared" si="29"/>
        <v>0</v>
      </c>
    </row>
    <row r="565" spans="1:17" ht="18.600000000000001" customHeight="1">
      <c r="A565" s="58">
        <v>44403</v>
      </c>
      <c r="B565" s="39" t="s">
        <v>48</v>
      </c>
      <c r="C565" s="39" t="s">
        <v>116</v>
      </c>
      <c r="D565" s="64"/>
      <c r="E565" s="39" t="s">
        <v>105</v>
      </c>
      <c r="F565" s="39">
        <v>34</v>
      </c>
      <c r="G565" s="39" t="s">
        <v>172</v>
      </c>
      <c r="H565" s="39" t="s">
        <v>177</v>
      </c>
      <c r="I565" s="39" t="s">
        <v>176</v>
      </c>
      <c r="J565" s="39" t="s">
        <v>177</v>
      </c>
      <c r="K565" s="39" t="s">
        <v>176</v>
      </c>
      <c r="L565" s="39">
        <v>1</v>
      </c>
      <c r="M565" s="57" t="str">
        <f t="shared" si="28"/>
        <v>3 - Medium-Level Power Loss</v>
      </c>
      <c r="N565" s="59"/>
      <c r="O565" s="60"/>
      <c r="P565" s="61">
        <f t="shared" si="27"/>
        <v>1800</v>
      </c>
      <c r="Q565" s="61">
        <f t="shared" si="29"/>
        <v>0</v>
      </c>
    </row>
    <row r="566" spans="1:17" ht="18.600000000000001" customHeight="1">
      <c r="A566" s="58">
        <v>44403</v>
      </c>
      <c r="B566" s="39" t="s">
        <v>48</v>
      </c>
      <c r="C566" s="39" t="s">
        <v>116</v>
      </c>
      <c r="D566" s="64"/>
      <c r="E566" s="39" t="s">
        <v>105</v>
      </c>
      <c r="F566" s="39">
        <v>34</v>
      </c>
      <c r="G566" s="39" t="s">
        <v>172</v>
      </c>
      <c r="H566" s="39" t="s">
        <v>177</v>
      </c>
      <c r="I566" s="39" t="s">
        <v>176</v>
      </c>
      <c r="J566" s="39" t="s">
        <v>177</v>
      </c>
      <c r="K566" s="39" t="s">
        <v>176</v>
      </c>
      <c r="L566" s="39">
        <v>1</v>
      </c>
      <c r="M566" s="57" t="str">
        <f t="shared" si="28"/>
        <v>3 - Medium-Level Power Loss</v>
      </c>
      <c r="N566" s="59"/>
      <c r="O566" s="60"/>
      <c r="P566" s="61">
        <f t="shared" si="27"/>
        <v>1800</v>
      </c>
      <c r="Q566" s="61">
        <f t="shared" si="29"/>
        <v>0</v>
      </c>
    </row>
    <row r="567" spans="1:17" ht="18.600000000000001" customHeight="1">
      <c r="A567" s="58">
        <v>44403</v>
      </c>
      <c r="B567" s="39" t="s">
        <v>48</v>
      </c>
      <c r="C567" s="39" t="s">
        <v>116</v>
      </c>
      <c r="D567" s="64"/>
      <c r="E567" s="39" t="s">
        <v>105</v>
      </c>
      <c r="F567" s="39">
        <v>35</v>
      </c>
      <c r="G567" s="39" t="s">
        <v>172</v>
      </c>
      <c r="H567" s="39" t="s">
        <v>177</v>
      </c>
      <c r="I567" s="39" t="s">
        <v>176</v>
      </c>
      <c r="J567" s="39" t="s">
        <v>177</v>
      </c>
      <c r="K567" s="39" t="s">
        <v>176</v>
      </c>
      <c r="L567" s="39">
        <v>1</v>
      </c>
      <c r="M567" s="57" t="str">
        <f t="shared" si="28"/>
        <v>3 - Medium-Level Power Loss</v>
      </c>
      <c r="N567" s="59"/>
      <c r="O567" s="60"/>
      <c r="P567" s="61">
        <f t="shared" si="27"/>
        <v>1800</v>
      </c>
      <c r="Q567" s="61">
        <f t="shared" si="29"/>
        <v>0</v>
      </c>
    </row>
    <row r="568" spans="1:17" ht="18.600000000000001" customHeight="1">
      <c r="A568" s="58">
        <v>44403</v>
      </c>
      <c r="B568" s="39" t="s">
        <v>48</v>
      </c>
      <c r="C568" s="39" t="s">
        <v>116</v>
      </c>
      <c r="D568" s="64"/>
      <c r="E568" s="39" t="s">
        <v>105</v>
      </c>
      <c r="F568" s="39">
        <v>35</v>
      </c>
      <c r="G568" s="39" t="s">
        <v>172</v>
      </c>
      <c r="H568" s="39" t="s">
        <v>177</v>
      </c>
      <c r="I568" s="39" t="s">
        <v>176</v>
      </c>
      <c r="J568" s="39" t="s">
        <v>177</v>
      </c>
      <c r="K568" s="39" t="s">
        <v>176</v>
      </c>
      <c r="L568" s="39">
        <v>1</v>
      </c>
      <c r="M568" s="57" t="str">
        <f t="shared" si="28"/>
        <v>3 - Medium-Level Power Loss</v>
      </c>
      <c r="N568" s="59"/>
      <c r="O568" s="60"/>
      <c r="P568" s="61">
        <f t="shared" si="27"/>
        <v>1800</v>
      </c>
      <c r="Q568" s="61">
        <f t="shared" si="29"/>
        <v>0</v>
      </c>
    </row>
    <row r="569" spans="1:17" ht="18.600000000000001" customHeight="1">
      <c r="A569" s="58">
        <v>44403</v>
      </c>
      <c r="B569" s="39" t="s">
        <v>48</v>
      </c>
      <c r="C569" s="39" t="s">
        <v>116</v>
      </c>
      <c r="D569" s="64"/>
      <c r="E569" s="39" t="s">
        <v>105</v>
      </c>
      <c r="F569" s="39">
        <v>36</v>
      </c>
      <c r="G569" s="39" t="s">
        <v>172</v>
      </c>
      <c r="H569" s="39" t="s">
        <v>177</v>
      </c>
      <c r="I569" s="39" t="s">
        <v>176</v>
      </c>
      <c r="J569" s="39" t="s">
        <v>177</v>
      </c>
      <c r="K569" s="39" t="s">
        <v>176</v>
      </c>
      <c r="L569" s="39">
        <v>1</v>
      </c>
      <c r="M569" s="57" t="str">
        <f t="shared" si="28"/>
        <v>3 - Medium-Level Power Loss</v>
      </c>
      <c r="N569" s="59"/>
      <c r="O569" s="60"/>
      <c r="P569" s="61">
        <f t="shared" si="27"/>
        <v>1800</v>
      </c>
      <c r="Q569" s="61">
        <f t="shared" si="29"/>
        <v>0</v>
      </c>
    </row>
    <row r="570" spans="1:17" ht="18.600000000000001" customHeight="1">
      <c r="A570" s="58">
        <v>44403</v>
      </c>
      <c r="B570" s="39" t="s">
        <v>48</v>
      </c>
      <c r="C570" s="39" t="s">
        <v>116</v>
      </c>
      <c r="D570" s="64"/>
      <c r="E570" s="39" t="s">
        <v>105</v>
      </c>
      <c r="F570" s="39">
        <v>36</v>
      </c>
      <c r="G570" s="39" t="s">
        <v>172</v>
      </c>
      <c r="H570" s="39" t="s">
        <v>177</v>
      </c>
      <c r="I570" s="39" t="s">
        <v>176</v>
      </c>
      <c r="J570" s="39" t="s">
        <v>177</v>
      </c>
      <c r="K570" s="39" t="s">
        <v>176</v>
      </c>
      <c r="L570" s="39">
        <v>1</v>
      </c>
      <c r="M570" s="57" t="str">
        <f t="shared" si="28"/>
        <v>3 - Medium-Level Power Loss</v>
      </c>
      <c r="N570" s="59"/>
      <c r="O570" s="60"/>
      <c r="P570" s="61">
        <f t="shared" si="27"/>
        <v>1800</v>
      </c>
      <c r="Q570" s="61">
        <f t="shared" si="29"/>
        <v>0</v>
      </c>
    </row>
    <row r="571" spans="1:17" ht="18.600000000000001" customHeight="1">
      <c r="A571" s="58">
        <v>44403</v>
      </c>
      <c r="B571" s="39" t="s">
        <v>48</v>
      </c>
      <c r="C571" s="39" t="s">
        <v>116</v>
      </c>
      <c r="D571" s="64"/>
      <c r="E571" s="39" t="s">
        <v>105</v>
      </c>
      <c r="F571" s="39">
        <v>37</v>
      </c>
      <c r="G571" s="39" t="s">
        <v>172</v>
      </c>
      <c r="H571" s="39" t="s">
        <v>177</v>
      </c>
      <c r="I571" s="39" t="s">
        <v>176</v>
      </c>
      <c r="J571" s="39" t="s">
        <v>177</v>
      </c>
      <c r="K571" s="39" t="s">
        <v>176</v>
      </c>
      <c r="L571" s="39">
        <v>1</v>
      </c>
      <c r="M571" s="57" t="str">
        <f t="shared" si="28"/>
        <v>3 - Medium-Level Power Loss</v>
      </c>
      <c r="N571" s="59"/>
      <c r="O571" s="60"/>
      <c r="P571" s="61">
        <f t="shared" si="27"/>
        <v>1800</v>
      </c>
      <c r="Q571" s="61">
        <f t="shared" si="29"/>
        <v>0</v>
      </c>
    </row>
    <row r="572" spans="1:17" ht="18.600000000000001" customHeight="1">
      <c r="A572" s="58">
        <v>44403</v>
      </c>
      <c r="B572" s="39" t="s">
        <v>48</v>
      </c>
      <c r="C572" s="39" t="s">
        <v>116</v>
      </c>
      <c r="D572" s="64"/>
      <c r="E572" s="39" t="s">
        <v>105</v>
      </c>
      <c r="F572" s="39">
        <v>37</v>
      </c>
      <c r="G572" s="39" t="s">
        <v>172</v>
      </c>
      <c r="H572" s="39" t="s">
        <v>177</v>
      </c>
      <c r="I572" s="39" t="s">
        <v>176</v>
      </c>
      <c r="J572" s="39" t="s">
        <v>177</v>
      </c>
      <c r="K572" s="39" t="s">
        <v>176</v>
      </c>
      <c r="L572" s="39">
        <v>1</v>
      </c>
      <c r="M572" s="57" t="str">
        <f t="shared" si="28"/>
        <v>3 - Medium-Level Power Loss</v>
      </c>
      <c r="N572" s="59"/>
      <c r="O572" s="60"/>
      <c r="P572" s="61">
        <f t="shared" si="27"/>
        <v>1800</v>
      </c>
      <c r="Q572" s="61">
        <f t="shared" si="29"/>
        <v>0</v>
      </c>
    </row>
    <row r="573" spans="1:17" ht="18.600000000000001" customHeight="1">
      <c r="A573" s="58">
        <v>44403</v>
      </c>
      <c r="B573" s="39" t="s">
        <v>48</v>
      </c>
      <c r="C573" s="39" t="s">
        <v>116</v>
      </c>
      <c r="D573" s="64"/>
      <c r="E573" s="39" t="s">
        <v>105</v>
      </c>
      <c r="F573" s="39">
        <v>38</v>
      </c>
      <c r="G573" s="39" t="s">
        <v>172</v>
      </c>
      <c r="H573" s="39" t="s">
        <v>177</v>
      </c>
      <c r="I573" s="39" t="s">
        <v>176</v>
      </c>
      <c r="J573" s="39" t="s">
        <v>177</v>
      </c>
      <c r="K573" s="39" t="s">
        <v>176</v>
      </c>
      <c r="L573" s="39">
        <v>1</v>
      </c>
      <c r="M573" s="57" t="str">
        <f t="shared" si="28"/>
        <v>3 - Medium-Level Power Loss</v>
      </c>
      <c r="N573" s="59"/>
      <c r="O573" s="60"/>
      <c r="P573" s="61">
        <f t="shared" si="27"/>
        <v>1800</v>
      </c>
      <c r="Q573" s="61">
        <f t="shared" si="29"/>
        <v>0</v>
      </c>
    </row>
    <row r="574" spans="1:17" ht="18.600000000000001" customHeight="1">
      <c r="A574" s="58">
        <v>44403</v>
      </c>
      <c r="B574" s="39" t="s">
        <v>48</v>
      </c>
      <c r="C574" s="39" t="s">
        <v>116</v>
      </c>
      <c r="D574" s="64"/>
      <c r="E574" s="39" t="s">
        <v>105</v>
      </c>
      <c r="F574" s="39">
        <v>38</v>
      </c>
      <c r="G574" s="39" t="s">
        <v>172</v>
      </c>
      <c r="H574" s="39" t="s">
        <v>177</v>
      </c>
      <c r="I574" s="39" t="s">
        <v>176</v>
      </c>
      <c r="J574" s="39" t="s">
        <v>177</v>
      </c>
      <c r="K574" s="39" t="s">
        <v>176</v>
      </c>
      <c r="L574" s="39">
        <v>1</v>
      </c>
      <c r="M574" s="57" t="str">
        <f t="shared" si="28"/>
        <v>3 - Medium-Level Power Loss</v>
      </c>
      <c r="N574" s="59"/>
      <c r="O574" s="60"/>
      <c r="P574" s="61">
        <f t="shared" si="27"/>
        <v>1800</v>
      </c>
      <c r="Q574" s="61">
        <f t="shared" si="29"/>
        <v>0</v>
      </c>
    </row>
    <row r="575" spans="1:17" ht="18.600000000000001" customHeight="1">
      <c r="A575" s="58">
        <v>44403</v>
      </c>
      <c r="B575" s="39" t="s">
        <v>48</v>
      </c>
      <c r="C575" s="39" t="s">
        <v>116</v>
      </c>
      <c r="D575" s="64"/>
      <c r="E575" s="39" t="s">
        <v>105</v>
      </c>
      <c r="F575" s="39">
        <v>39</v>
      </c>
      <c r="G575" s="39" t="s">
        <v>172</v>
      </c>
      <c r="H575" s="39" t="s">
        <v>177</v>
      </c>
      <c r="I575" s="39" t="s">
        <v>176</v>
      </c>
      <c r="J575" s="39" t="s">
        <v>177</v>
      </c>
      <c r="K575" s="39" t="s">
        <v>176</v>
      </c>
      <c r="L575" s="39">
        <v>1</v>
      </c>
      <c r="M575" s="57" t="str">
        <f t="shared" si="28"/>
        <v>3 - Medium-Level Power Loss</v>
      </c>
      <c r="N575" s="59"/>
      <c r="O575" s="60"/>
      <c r="P575" s="61">
        <f t="shared" si="27"/>
        <v>1800</v>
      </c>
      <c r="Q575" s="61">
        <f t="shared" si="29"/>
        <v>0</v>
      </c>
    </row>
    <row r="576" spans="1:17" ht="18.600000000000001" customHeight="1">
      <c r="A576" s="58">
        <v>44403</v>
      </c>
      <c r="B576" s="39" t="s">
        <v>48</v>
      </c>
      <c r="C576" s="39" t="s">
        <v>116</v>
      </c>
      <c r="D576" s="64"/>
      <c r="E576" s="39" t="s">
        <v>105</v>
      </c>
      <c r="F576" s="39">
        <v>39</v>
      </c>
      <c r="G576" s="39" t="s">
        <v>172</v>
      </c>
      <c r="H576" s="39" t="s">
        <v>177</v>
      </c>
      <c r="I576" s="39" t="s">
        <v>176</v>
      </c>
      <c r="J576" s="39" t="s">
        <v>177</v>
      </c>
      <c r="K576" s="39" t="s">
        <v>176</v>
      </c>
      <c r="L576" s="39">
        <v>1</v>
      </c>
      <c r="M576" s="57" t="str">
        <f t="shared" si="28"/>
        <v>3 - Medium-Level Power Loss</v>
      </c>
      <c r="N576" s="59"/>
      <c r="O576" s="60"/>
      <c r="P576" s="61">
        <f t="shared" si="27"/>
        <v>1800</v>
      </c>
      <c r="Q576" s="61">
        <f t="shared" si="29"/>
        <v>0</v>
      </c>
    </row>
    <row r="577" spans="1:17" ht="18.600000000000001" customHeight="1">
      <c r="A577" s="58">
        <v>44403</v>
      </c>
      <c r="B577" s="39" t="s">
        <v>48</v>
      </c>
      <c r="C577" s="39" t="s">
        <v>116</v>
      </c>
      <c r="D577" s="64"/>
      <c r="E577" s="39" t="s">
        <v>105</v>
      </c>
      <c r="F577" s="39">
        <v>40</v>
      </c>
      <c r="G577" s="39" t="s">
        <v>172</v>
      </c>
      <c r="H577" s="39" t="s">
        <v>177</v>
      </c>
      <c r="I577" s="39" t="s">
        <v>176</v>
      </c>
      <c r="J577" s="39" t="s">
        <v>177</v>
      </c>
      <c r="K577" s="39" t="s">
        <v>176</v>
      </c>
      <c r="L577" s="39">
        <v>1</v>
      </c>
      <c r="M577" s="57" t="str">
        <f t="shared" si="28"/>
        <v>3 - Medium-Level Power Loss</v>
      </c>
      <c r="N577" s="59"/>
      <c r="O577" s="60"/>
      <c r="P577" s="61">
        <f t="shared" si="27"/>
        <v>1800</v>
      </c>
      <c r="Q577" s="61">
        <f t="shared" si="29"/>
        <v>0</v>
      </c>
    </row>
    <row r="578" spans="1:17" ht="18.600000000000001" customHeight="1">
      <c r="A578" s="58">
        <v>44403</v>
      </c>
      <c r="B578" s="39" t="s">
        <v>48</v>
      </c>
      <c r="C578" s="39" t="s">
        <v>116</v>
      </c>
      <c r="D578" s="64"/>
      <c r="E578" s="39" t="s">
        <v>105</v>
      </c>
      <c r="F578" s="39">
        <v>40</v>
      </c>
      <c r="G578" s="39" t="s">
        <v>172</v>
      </c>
      <c r="H578" s="39" t="s">
        <v>177</v>
      </c>
      <c r="I578" s="39" t="s">
        <v>176</v>
      </c>
      <c r="J578" s="39" t="s">
        <v>177</v>
      </c>
      <c r="K578" s="39" t="s">
        <v>176</v>
      </c>
      <c r="L578" s="39">
        <v>1</v>
      </c>
      <c r="M578" s="57" t="str">
        <f t="shared" si="28"/>
        <v>3 - Medium-Level Power Loss</v>
      </c>
      <c r="N578" s="59"/>
      <c r="O578" s="60"/>
      <c r="P578" s="61">
        <f t="shared" si="27"/>
        <v>1800</v>
      </c>
      <c r="Q578" s="61">
        <f t="shared" si="29"/>
        <v>0</v>
      </c>
    </row>
    <row r="579" spans="1:17" ht="18.600000000000001" customHeight="1">
      <c r="A579" s="58">
        <v>44403</v>
      </c>
      <c r="B579" s="39" t="s">
        <v>48</v>
      </c>
      <c r="C579" s="39" t="s">
        <v>116</v>
      </c>
      <c r="D579" s="64"/>
      <c r="E579" s="39" t="s">
        <v>114</v>
      </c>
      <c r="F579" s="39">
        <v>102</v>
      </c>
      <c r="G579" s="39" t="s">
        <v>172</v>
      </c>
      <c r="H579" s="39" t="s">
        <v>177</v>
      </c>
      <c r="I579" s="39" t="s">
        <v>176</v>
      </c>
      <c r="J579" s="39" t="s">
        <v>176</v>
      </c>
      <c r="K579" s="39" t="s">
        <v>176</v>
      </c>
      <c r="L579" s="39">
        <v>1</v>
      </c>
      <c r="M579" s="57" t="str">
        <f t="shared" si="28"/>
        <v>3 - Medium-Level Power Loss</v>
      </c>
      <c r="N579" s="59"/>
      <c r="O579" s="60"/>
      <c r="P579" s="61">
        <f t="shared" si="27"/>
        <v>1800</v>
      </c>
      <c r="Q579" s="61">
        <f t="shared" si="29"/>
        <v>0</v>
      </c>
    </row>
    <row r="580" spans="1:17" ht="18.600000000000001" customHeight="1">
      <c r="A580" s="58">
        <v>44403</v>
      </c>
      <c r="B580" s="39" t="s">
        <v>48</v>
      </c>
      <c r="C580" s="39" t="s">
        <v>116</v>
      </c>
      <c r="D580" s="64"/>
      <c r="E580" s="39" t="s">
        <v>114</v>
      </c>
      <c r="F580" s="39">
        <v>103</v>
      </c>
      <c r="G580" s="39" t="s">
        <v>172</v>
      </c>
      <c r="H580" s="39" t="s">
        <v>177</v>
      </c>
      <c r="I580" s="39" t="s">
        <v>176</v>
      </c>
      <c r="J580" s="39" t="s">
        <v>176</v>
      </c>
      <c r="K580" s="39" t="s">
        <v>176</v>
      </c>
      <c r="L580" s="39">
        <v>1</v>
      </c>
      <c r="M580" s="57" t="str">
        <f t="shared" si="28"/>
        <v>3 - Medium-Level Power Loss</v>
      </c>
      <c r="N580" s="59"/>
      <c r="O580" s="60"/>
      <c r="P580" s="61">
        <f t="shared" si="27"/>
        <v>1800</v>
      </c>
      <c r="Q580" s="61">
        <f t="shared" si="29"/>
        <v>0</v>
      </c>
    </row>
    <row r="581" spans="1:17" ht="18.600000000000001" customHeight="1">
      <c r="A581" s="58">
        <v>44403</v>
      </c>
      <c r="B581" s="39" t="s">
        <v>48</v>
      </c>
      <c r="C581" s="39" t="s">
        <v>116</v>
      </c>
      <c r="D581" s="64"/>
      <c r="E581" s="39" t="s">
        <v>114</v>
      </c>
      <c r="F581" s="39">
        <v>104</v>
      </c>
      <c r="G581" s="39" t="s">
        <v>172</v>
      </c>
      <c r="H581" s="39" t="s">
        <v>177</v>
      </c>
      <c r="I581" s="39" t="s">
        <v>176</v>
      </c>
      <c r="J581" s="39" t="s">
        <v>176</v>
      </c>
      <c r="K581" s="39" t="s">
        <v>176</v>
      </c>
      <c r="L581" s="39">
        <v>1</v>
      </c>
      <c r="M581" s="57" t="str">
        <f t="shared" si="28"/>
        <v>3 - Medium-Level Power Loss</v>
      </c>
      <c r="N581" s="59"/>
      <c r="O581" s="60"/>
      <c r="P581" s="61">
        <f t="shared" si="27"/>
        <v>1800</v>
      </c>
      <c r="Q581" s="61">
        <f t="shared" si="29"/>
        <v>0</v>
      </c>
    </row>
    <row r="582" spans="1:17" ht="18.600000000000001" customHeight="1">
      <c r="A582" s="58">
        <v>44403</v>
      </c>
      <c r="B582" s="39" t="s">
        <v>48</v>
      </c>
      <c r="C582" s="39" t="s">
        <v>116</v>
      </c>
      <c r="D582" s="64"/>
      <c r="E582" s="39" t="s">
        <v>114</v>
      </c>
      <c r="F582" s="39">
        <v>105</v>
      </c>
      <c r="G582" s="39" t="s">
        <v>172</v>
      </c>
      <c r="H582" s="39" t="s">
        <v>177</v>
      </c>
      <c r="I582" s="39" t="s">
        <v>176</v>
      </c>
      <c r="J582" s="39" t="s">
        <v>176</v>
      </c>
      <c r="K582" s="39" t="s">
        <v>176</v>
      </c>
      <c r="L582" s="39">
        <v>1</v>
      </c>
      <c r="M582" s="57" t="str">
        <f t="shared" si="28"/>
        <v>3 - Medium-Level Power Loss</v>
      </c>
      <c r="N582" s="59"/>
      <c r="O582" s="60"/>
      <c r="P582" s="61">
        <f t="shared" si="27"/>
        <v>1800</v>
      </c>
      <c r="Q582" s="61">
        <f t="shared" si="29"/>
        <v>0</v>
      </c>
    </row>
    <row r="583" spans="1:17" ht="18.600000000000001" customHeight="1">
      <c r="A583" s="58">
        <v>44403</v>
      </c>
      <c r="B583" s="39" t="s">
        <v>48</v>
      </c>
      <c r="C583" s="39" t="s">
        <v>116</v>
      </c>
      <c r="D583" s="64"/>
      <c r="E583" s="39" t="s">
        <v>114</v>
      </c>
      <c r="F583" s="39">
        <v>106</v>
      </c>
      <c r="G583" s="39" t="s">
        <v>172</v>
      </c>
      <c r="H583" s="39" t="s">
        <v>177</v>
      </c>
      <c r="I583" s="39" t="s">
        <v>176</v>
      </c>
      <c r="J583" s="39" t="s">
        <v>176</v>
      </c>
      <c r="K583" s="39" t="s">
        <v>176</v>
      </c>
      <c r="L583" s="39">
        <v>1</v>
      </c>
      <c r="M583" s="57" t="str">
        <f t="shared" si="28"/>
        <v>3 - Medium-Level Power Loss</v>
      </c>
      <c r="N583" s="59"/>
      <c r="O583" s="60"/>
      <c r="P583" s="61">
        <f t="shared" si="27"/>
        <v>1800</v>
      </c>
      <c r="Q583" s="61">
        <f t="shared" si="29"/>
        <v>0</v>
      </c>
    </row>
    <row r="584" spans="1:17" ht="18.600000000000001" customHeight="1">
      <c r="A584" s="58">
        <v>44403</v>
      </c>
      <c r="B584" s="39" t="s">
        <v>48</v>
      </c>
      <c r="C584" s="39" t="s">
        <v>116</v>
      </c>
      <c r="D584" s="64"/>
      <c r="E584" s="39" t="s">
        <v>114</v>
      </c>
      <c r="F584" s="39">
        <v>107</v>
      </c>
      <c r="G584" s="39" t="s">
        <v>172</v>
      </c>
      <c r="H584" s="39" t="s">
        <v>177</v>
      </c>
      <c r="I584" s="39" t="s">
        <v>176</v>
      </c>
      <c r="J584" s="39" t="s">
        <v>176</v>
      </c>
      <c r="K584" s="39" t="s">
        <v>176</v>
      </c>
      <c r="L584" s="39">
        <v>1</v>
      </c>
      <c r="M584" s="57" t="str">
        <f t="shared" si="28"/>
        <v>3 - Medium-Level Power Loss</v>
      </c>
      <c r="N584" s="59"/>
      <c r="O584" s="60"/>
      <c r="P584" s="61">
        <f t="shared" si="27"/>
        <v>1800</v>
      </c>
      <c r="Q584" s="61">
        <f t="shared" si="29"/>
        <v>0</v>
      </c>
    </row>
    <row r="585" spans="1:17" ht="18.600000000000001" customHeight="1">
      <c r="A585" s="58">
        <v>44403</v>
      </c>
      <c r="B585" s="39" t="s">
        <v>48</v>
      </c>
      <c r="C585" s="39" t="s">
        <v>116</v>
      </c>
      <c r="D585" s="64"/>
      <c r="E585" s="39" t="s">
        <v>114</v>
      </c>
      <c r="F585" s="39">
        <v>108</v>
      </c>
      <c r="G585" s="39" t="s">
        <v>172</v>
      </c>
      <c r="H585" s="39" t="s">
        <v>177</v>
      </c>
      <c r="I585" s="39" t="s">
        <v>176</v>
      </c>
      <c r="J585" s="39" t="s">
        <v>177</v>
      </c>
      <c r="K585" s="39" t="s">
        <v>176</v>
      </c>
      <c r="L585" s="39">
        <v>1</v>
      </c>
      <c r="M585" s="57" t="str">
        <f t="shared" si="28"/>
        <v>3 - Medium-Level Power Loss</v>
      </c>
      <c r="N585" s="59"/>
      <c r="O585" s="60"/>
      <c r="P585" s="61">
        <f t="shared" si="27"/>
        <v>1800</v>
      </c>
      <c r="Q585" s="61">
        <f t="shared" si="29"/>
        <v>0</v>
      </c>
    </row>
    <row r="586" spans="1:17" ht="18.600000000000001" customHeight="1">
      <c r="A586" s="58">
        <v>44403</v>
      </c>
      <c r="B586" s="39" t="s">
        <v>48</v>
      </c>
      <c r="C586" s="39" t="s">
        <v>116</v>
      </c>
      <c r="D586" s="64"/>
      <c r="E586" s="39" t="s">
        <v>114</v>
      </c>
      <c r="F586" s="39">
        <v>108</v>
      </c>
      <c r="G586" s="39" t="s">
        <v>172</v>
      </c>
      <c r="H586" s="39" t="s">
        <v>177</v>
      </c>
      <c r="I586" s="39" t="s">
        <v>176</v>
      </c>
      <c r="J586" s="39" t="s">
        <v>177</v>
      </c>
      <c r="K586" s="39" t="s">
        <v>176</v>
      </c>
      <c r="L586" s="39">
        <v>1</v>
      </c>
      <c r="M586" s="57" t="str">
        <f t="shared" si="28"/>
        <v>3 - Medium-Level Power Loss</v>
      </c>
      <c r="N586" s="59"/>
      <c r="O586" s="60"/>
      <c r="P586" s="61">
        <f t="shared" si="27"/>
        <v>1800</v>
      </c>
      <c r="Q586" s="61">
        <f t="shared" si="29"/>
        <v>0</v>
      </c>
    </row>
    <row r="587" spans="1:17" ht="18.600000000000001" customHeight="1">
      <c r="A587" s="58">
        <v>44403</v>
      </c>
      <c r="B587" s="39" t="s">
        <v>48</v>
      </c>
      <c r="C587" s="39" t="s">
        <v>116</v>
      </c>
      <c r="D587" s="64"/>
      <c r="E587" s="39" t="s">
        <v>114</v>
      </c>
      <c r="F587" s="39">
        <v>109</v>
      </c>
      <c r="G587" s="39" t="s">
        <v>172</v>
      </c>
      <c r="H587" s="39" t="s">
        <v>177</v>
      </c>
      <c r="I587" s="39" t="s">
        <v>176</v>
      </c>
      <c r="J587" s="39" t="s">
        <v>177</v>
      </c>
      <c r="K587" s="39" t="s">
        <v>176</v>
      </c>
      <c r="L587" s="39">
        <v>1</v>
      </c>
      <c r="M587" s="57" t="str">
        <f t="shared" si="28"/>
        <v>3 - Medium-Level Power Loss</v>
      </c>
      <c r="N587" s="59"/>
      <c r="O587" s="60"/>
      <c r="P587" s="61">
        <f t="shared" si="27"/>
        <v>1800</v>
      </c>
      <c r="Q587" s="61">
        <f t="shared" si="29"/>
        <v>0</v>
      </c>
    </row>
    <row r="588" spans="1:17" ht="18.600000000000001" customHeight="1">
      <c r="A588" s="58">
        <v>44403</v>
      </c>
      <c r="B588" s="39" t="s">
        <v>48</v>
      </c>
      <c r="C588" s="39" t="s">
        <v>116</v>
      </c>
      <c r="D588" s="64"/>
      <c r="E588" s="39" t="s">
        <v>114</v>
      </c>
      <c r="F588" s="39">
        <v>109</v>
      </c>
      <c r="G588" s="39" t="s">
        <v>172</v>
      </c>
      <c r="H588" s="39" t="s">
        <v>177</v>
      </c>
      <c r="I588" s="39" t="s">
        <v>176</v>
      </c>
      <c r="J588" s="39" t="s">
        <v>177</v>
      </c>
      <c r="K588" s="39" t="s">
        <v>176</v>
      </c>
      <c r="L588" s="39">
        <v>1</v>
      </c>
      <c r="M588" s="57" t="str">
        <f t="shared" si="28"/>
        <v>3 - Medium-Level Power Loss</v>
      </c>
      <c r="N588" s="59"/>
      <c r="O588" s="60"/>
      <c r="P588" s="61">
        <f t="shared" si="27"/>
        <v>1800</v>
      </c>
      <c r="Q588" s="61">
        <f t="shared" si="29"/>
        <v>0</v>
      </c>
    </row>
    <row r="589" spans="1:17" ht="18.600000000000001" customHeight="1">
      <c r="A589" s="58">
        <v>44403</v>
      </c>
      <c r="B589" s="39" t="s">
        <v>48</v>
      </c>
      <c r="C589" s="39" t="s">
        <v>116</v>
      </c>
      <c r="D589" s="64"/>
      <c r="E589" s="39" t="s">
        <v>114</v>
      </c>
      <c r="F589" s="39">
        <v>110</v>
      </c>
      <c r="G589" s="39" t="s">
        <v>172</v>
      </c>
      <c r="H589" s="39" t="s">
        <v>177</v>
      </c>
      <c r="I589" s="39" t="s">
        <v>176</v>
      </c>
      <c r="J589" s="39" t="s">
        <v>177</v>
      </c>
      <c r="K589" s="39" t="s">
        <v>176</v>
      </c>
      <c r="L589" s="39">
        <v>1</v>
      </c>
      <c r="M589" s="57" t="str">
        <f t="shared" si="28"/>
        <v>3 - Medium-Level Power Loss</v>
      </c>
      <c r="N589" s="59"/>
      <c r="O589" s="60"/>
      <c r="P589" s="61">
        <f t="shared" si="27"/>
        <v>1800</v>
      </c>
      <c r="Q589" s="61">
        <f t="shared" si="29"/>
        <v>0</v>
      </c>
    </row>
    <row r="590" spans="1:17" ht="18.600000000000001" customHeight="1">
      <c r="A590" s="58">
        <v>44403</v>
      </c>
      <c r="B590" s="39" t="s">
        <v>48</v>
      </c>
      <c r="C590" s="39" t="s">
        <v>116</v>
      </c>
      <c r="D590" s="64"/>
      <c r="E590" s="39" t="s">
        <v>114</v>
      </c>
      <c r="F590" s="39">
        <v>110</v>
      </c>
      <c r="G590" s="39" t="s">
        <v>172</v>
      </c>
      <c r="H590" s="39" t="s">
        <v>177</v>
      </c>
      <c r="I590" s="39" t="s">
        <v>176</v>
      </c>
      <c r="J590" s="39" t="s">
        <v>177</v>
      </c>
      <c r="K590" s="39" t="s">
        <v>176</v>
      </c>
      <c r="L590" s="39">
        <v>1</v>
      </c>
      <c r="M590" s="57" t="str">
        <f t="shared" si="28"/>
        <v>3 - Medium-Level Power Loss</v>
      </c>
      <c r="N590" s="59"/>
      <c r="O590" s="60"/>
      <c r="P590" s="61">
        <f t="shared" si="27"/>
        <v>1800</v>
      </c>
      <c r="Q590" s="61">
        <f t="shared" si="29"/>
        <v>0</v>
      </c>
    </row>
    <row r="591" spans="1:17" ht="18.600000000000001" customHeight="1">
      <c r="A591" s="58">
        <v>44403</v>
      </c>
      <c r="B591" s="39" t="s">
        <v>48</v>
      </c>
      <c r="C591" s="39" t="s">
        <v>116</v>
      </c>
      <c r="D591" s="64"/>
      <c r="E591" s="39" t="s">
        <v>114</v>
      </c>
      <c r="F591" s="39">
        <v>111</v>
      </c>
      <c r="G591" s="39" t="s">
        <v>172</v>
      </c>
      <c r="H591" s="39" t="s">
        <v>177</v>
      </c>
      <c r="I591" s="39" t="s">
        <v>176</v>
      </c>
      <c r="J591" s="39" t="s">
        <v>177</v>
      </c>
      <c r="K591" s="39" t="s">
        <v>176</v>
      </c>
      <c r="L591" s="39">
        <v>1</v>
      </c>
      <c r="M591" s="57" t="str">
        <f t="shared" si="28"/>
        <v>3 - Medium-Level Power Loss</v>
      </c>
      <c r="N591" s="59"/>
      <c r="O591" s="60"/>
      <c r="P591" s="61">
        <f t="shared" si="27"/>
        <v>1800</v>
      </c>
      <c r="Q591" s="61">
        <f t="shared" si="29"/>
        <v>0</v>
      </c>
    </row>
    <row r="592" spans="1:17" ht="18.600000000000001" customHeight="1">
      <c r="A592" s="58">
        <v>44403</v>
      </c>
      <c r="B592" s="39" t="s">
        <v>48</v>
      </c>
      <c r="C592" s="39" t="s">
        <v>116</v>
      </c>
      <c r="D592" s="64"/>
      <c r="E592" s="39" t="s">
        <v>114</v>
      </c>
      <c r="F592" s="39">
        <v>111</v>
      </c>
      <c r="G592" s="39" t="s">
        <v>172</v>
      </c>
      <c r="H592" s="39" t="s">
        <v>177</v>
      </c>
      <c r="I592" s="39" t="s">
        <v>176</v>
      </c>
      <c r="J592" s="39" t="s">
        <v>177</v>
      </c>
      <c r="K592" s="39" t="s">
        <v>176</v>
      </c>
      <c r="L592" s="39">
        <v>1</v>
      </c>
      <c r="M592" s="57" t="str">
        <f t="shared" si="28"/>
        <v>3 - Medium-Level Power Loss</v>
      </c>
      <c r="N592" s="59"/>
      <c r="O592" s="60"/>
      <c r="P592" s="61">
        <f t="shared" si="27"/>
        <v>1800</v>
      </c>
      <c r="Q592" s="61">
        <f t="shared" si="29"/>
        <v>0</v>
      </c>
    </row>
    <row r="593" spans="1:17" ht="18.600000000000001" customHeight="1">
      <c r="A593" s="58">
        <v>44403</v>
      </c>
      <c r="B593" s="39" t="s">
        <v>48</v>
      </c>
      <c r="C593" s="39" t="s">
        <v>116</v>
      </c>
      <c r="D593" s="64"/>
      <c r="E593" s="39" t="s">
        <v>114</v>
      </c>
      <c r="F593" s="39">
        <v>112</v>
      </c>
      <c r="G593" s="39" t="s">
        <v>172</v>
      </c>
      <c r="H593" s="39" t="s">
        <v>177</v>
      </c>
      <c r="I593" s="39" t="s">
        <v>176</v>
      </c>
      <c r="J593" s="39" t="s">
        <v>177</v>
      </c>
      <c r="K593" s="39" t="s">
        <v>176</v>
      </c>
      <c r="L593" s="39">
        <v>1</v>
      </c>
      <c r="M593" s="57" t="str">
        <f t="shared" si="28"/>
        <v>3 - Medium-Level Power Loss</v>
      </c>
      <c r="N593" s="59"/>
      <c r="O593" s="60"/>
      <c r="P593" s="61">
        <f t="shared" ref="P593:P656" si="30">IF(G593="hot spot",0,IF(G593="string",$Q$5*L593,IF(G593="multiple strings",$Q$5*L593,IF(G593="Combiner",($Q$5)*L593,IF(G593="inverter",$Q$5*L593,IF(G593="tracker",$Q$5*L593,IF(G593="module",$Q$5*L593,IF(G593="module substring",($Q$5/3)*L593,0))))))))</f>
        <v>1800</v>
      </c>
      <c r="Q593" s="61">
        <f t="shared" si="29"/>
        <v>0</v>
      </c>
    </row>
    <row r="594" spans="1:17" ht="18.600000000000001" customHeight="1">
      <c r="A594" s="58">
        <v>44403</v>
      </c>
      <c r="B594" s="39" t="s">
        <v>48</v>
      </c>
      <c r="C594" s="39" t="s">
        <v>116</v>
      </c>
      <c r="D594" s="64"/>
      <c r="E594" s="39" t="s">
        <v>114</v>
      </c>
      <c r="F594" s="39">
        <v>112</v>
      </c>
      <c r="G594" s="39" t="s">
        <v>172</v>
      </c>
      <c r="H594" s="39" t="s">
        <v>177</v>
      </c>
      <c r="I594" s="39" t="s">
        <v>176</v>
      </c>
      <c r="J594" s="39" t="s">
        <v>177</v>
      </c>
      <c r="K594" s="39" t="s">
        <v>176</v>
      </c>
      <c r="L594" s="39">
        <v>1</v>
      </c>
      <c r="M594" s="57" t="str">
        <f t="shared" ref="M594:M657" si="31">IF(G594="hot spot","1 - Safety",IF((P594)/(1000000*$Q$4)&gt;0.01,"2 - High-Level Power Loss",IF(P594&gt;($Q$5-1),"3 - Medium-Level Power Loss",IF(P594&gt;0,"4 - Low-Level Power Loss",""))))</f>
        <v>3 - Medium-Level Power Loss</v>
      </c>
      <c r="N594" s="59"/>
      <c r="O594" s="60"/>
      <c r="P594" s="61">
        <f t="shared" si="30"/>
        <v>1800</v>
      </c>
      <c r="Q594" s="61">
        <f t="shared" si="29"/>
        <v>0</v>
      </c>
    </row>
    <row r="595" spans="1:17" ht="18.600000000000001" customHeight="1">
      <c r="A595" s="58">
        <v>44403</v>
      </c>
      <c r="B595" s="39" t="s">
        <v>48</v>
      </c>
      <c r="C595" s="39" t="s">
        <v>116</v>
      </c>
      <c r="D595" s="64"/>
      <c r="E595" s="39" t="s">
        <v>110</v>
      </c>
      <c r="F595" s="39">
        <v>57</v>
      </c>
      <c r="G595" s="39" t="s">
        <v>172</v>
      </c>
      <c r="H595" s="39" t="s">
        <v>177</v>
      </c>
      <c r="I595" s="39" t="s">
        <v>176</v>
      </c>
      <c r="J595" s="39" t="s">
        <v>176</v>
      </c>
      <c r="K595" s="39" t="s">
        <v>176</v>
      </c>
      <c r="L595" s="39">
        <v>1</v>
      </c>
      <c r="M595" s="57" t="str">
        <f t="shared" si="31"/>
        <v>3 - Medium-Level Power Loss</v>
      </c>
      <c r="N595" s="59"/>
      <c r="O595" s="60"/>
      <c r="P595" s="61">
        <f t="shared" si="30"/>
        <v>1800</v>
      </c>
      <c r="Q595" s="61">
        <f t="shared" si="29"/>
        <v>0</v>
      </c>
    </row>
    <row r="596" spans="1:17" ht="18.600000000000001" customHeight="1">
      <c r="A596" s="58">
        <v>44403</v>
      </c>
      <c r="B596" s="39" t="s">
        <v>48</v>
      </c>
      <c r="C596" s="39" t="s">
        <v>116</v>
      </c>
      <c r="D596" s="64"/>
      <c r="E596" s="39" t="s">
        <v>110</v>
      </c>
      <c r="F596" s="39">
        <v>58</v>
      </c>
      <c r="G596" s="39" t="s">
        <v>172</v>
      </c>
      <c r="H596" s="39" t="s">
        <v>177</v>
      </c>
      <c r="I596" s="39" t="s">
        <v>176</v>
      </c>
      <c r="J596" s="39" t="s">
        <v>176</v>
      </c>
      <c r="K596" s="39" t="s">
        <v>176</v>
      </c>
      <c r="L596" s="39">
        <v>1</v>
      </c>
      <c r="M596" s="57" t="str">
        <f t="shared" si="31"/>
        <v>3 - Medium-Level Power Loss</v>
      </c>
      <c r="N596" s="59"/>
      <c r="O596" s="60"/>
      <c r="P596" s="61">
        <f t="shared" si="30"/>
        <v>1800</v>
      </c>
      <c r="Q596" s="61">
        <f t="shared" si="29"/>
        <v>0</v>
      </c>
    </row>
    <row r="597" spans="1:17" ht="18.600000000000001" customHeight="1">
      <c r="A597" s="58">
        <v>44403</v>
      </c>
      <c r="B597" s="39" t="s">
        <v>48</v>
      </c>
      <c r="C597" s="39" t="s">
        <v>116</v>
      </c>
      <c r="D597" s="64"/>
      <c r="E597" s="39" t="s">
        <v>110</v>
      </c>
      <c r="F597" s="39">
        <v>59</v>
      </c>
      <c r="G597" s="39" t="s">
        <v>172</v>
      </c>
      <c r="H597" s="39" t="s">
        <v>177</v>
      </c>
      <c r="I597" s="39" t="s">
        <v>176</v>
      </c>
      <c r="J597" s="39" t="s">
        <v>176</v>
      </c>
      <c r="K597" s="39" t="s">
        <v>176</v>
      </c>
      <c r="L597" s="39">
        <v>1</v>
      </c>
      <c r="M597" s="57" t="str">
        <f t="shared" si="31"/>
        <v>3 - Medium-Level Power Loss</v>
      </c>
      <c r="N597" s="59"/>
      <c r="O597" s="60"/>
      <c r="P597" s="61">
        <f t="shared" si="30"/>
        <v>1800</v>
      </c>
      <c r="Q597" s="61">
        <f t="shared" si="29"/>
        <v>0</v>
      </c>
    </row>
    <row r="598" spans="1:17" ht="18.600000000000001" customHeight="1">
      <c r="A598" s="58">
        <v>44403</v>
      </c>
      <c r="B598" s="39" t="s">
        <v>48</v>
      </c>
      <c r="C598" s="39" t="s">
        <v>116</v>
      </c>
      <c r="D598" s="64"/>
      <c r="E598" s="39" t="s">
        <v>110</v>
      </c>
      <c r="F598" s="39">
        <v>60</v>
      </c>
      <c r="G598" s="39" t="s">
        <v>172</v>
      </c>
      <c r="H598" s="39" t="s">
        <v>177</v>
      </c>
      <c r="I598" s="39" t="s">
        <v>176</v>
      </c>
      <c r="J598" s="39" t="s">
        <v>176</v>
      </c>
      <c r="K598" s="39" t="s">
        <v>176</v>
      </c>
      <c r="L598" s="39">
        <v>1</v>
      </c>
      <c r="M598" s="57" t="str">
        <f t="shared" si="31"/>
        <v>3 - Medium-Level Power Loss</v>
      </c>
      <c r="N598" s="59"/>
      <c r="O598" s="60"/>
      <c r="P598" s="61">
        <f t="shared" si="30"/>
        <v>1800</v>
      </c>
      <c r="Q598" s="61">
        <f t="shared" si="29"/>
        <v>0</v>
      </c>
    </row>
    <row r="599" spans="1:17" ht="18.600000000000001" customHeight="1">
      <c r="A599" s="58">
        <v>44403</v>
      </c>
      <c r="B599" s="39" t="s">
        <v>48</v>
      </c>
      <c r="C599" s="39" t="s">
        <v>116</v>
      </c>
      <c r="D599" s="64"/>
      <c r="E599" s="39" t="s">
        <v>110</v>
      </c>
      <c r="F599" s="39">
        <v>61</v>
      </c>
      <c r="G599" s="39" t="s">
        <v>172</v>
      </c>
      <c r="H599" s="39" t="s">
        <v>177</v>
      </c>
      <c r="I599" s="39" t="s">
        <v>176</v>
      </c>
      <c r="J599" s="39" t="s">
        <v>176</v>
      </c>
      <c r="K599" s="39" t="s">
        <v>176</v>
      </c>
      <c r="L599" s="39">
        <v>1</v>
      </c>
      <c r="M599" s="57" t="str">
        <f t="shared" si="31"/>
        <v>3 - Medium-Level Power Loss</v>
      </c>
      <c r="N599" s="59"/>
      <c r="O599" s="60"/>
      <c r="P599" s="61">
        <f t="shared" si="30"/>
        <v>1800</v>
      </c>
      <c r="Q599" s="61">
        <f t="shared" si="29"/>
        <v>0</v>
      </c>
    </row>
    <row r="600" spans="1:17" ht="18.600000000000001" customHeight="1">
      <c r="A600" s="58">
        <v>44403</v>
      </c>
      <c r="B600" s="39" t="s">
        <v>48</v>
      </c>
      <c r="C600" s="39" t="s">
        <v>116</v>
      </c>
      <c r="D600" s="64"/>
      <c r="E600" s="39" t="s">
        <v>110</v>
      </c>
      <c r="F600" s="39">
        <v>62</v>
      </c>
      <c r="G600" s="39" t="s">
        <v>172</v>
      </c>
      <c r="H600" s="39" t="s">
        <v>177</v>
      </c>
      <c r="I600" s="39" t="s">
        <v>176</v>
      </c>
      <c r="J600" s="39" t="s">
        <v>176</v>
      </c>
      <c r="K600" s="39" t="s">
        <v>176</v>
      </c>
      <c r="L600" s="39">
        <v>1</v>
      </c>
      <c r="M600" s="57" t="str">
        <f t="shared" si="31"/>
        <v>3 - Medium-Level Power Loss</v>
      </c>
      <c r="N600" s="59"/>
      <c r="O600" s="60"/>
      <c r="P600" s="61">
        <f t="shared" si="30"/>
        <v>1800</v>
      </c>
      <c r="Q600" s="61">
        <f t="shared" si="29"/>
        <v>0</v>
      </c>
    </row>
    <row r="601" spans="1:17" ht="18.600000000000001" customHeight="1">
      <c r="A601" s="58">
        <v>44403</v>
      </c>
      <c r="B601" s="39" t="s">
        <v>48</v>
      </c>
      <c r="C601" s="39" t="s">
        <v>116</v>
      </c>
      <c r="D601" s="64"/>
      <c r="E601" s="39" t="s">
        <v>110</v>
      </c>
      <c r="F601" s="39">
        <v>63</v>
      </c>
      <c r="G601" s="39" t="s">
        <v>172</v>
      </c>
      <c r="H601" s="39" t="s">
        <v>177</v>
      </c>
      <c r="I601" s="39" t="s">
        <v>176</v>
      </c>
      <c r="J601" s="39" t="s">
        <v>176</v>
      </c>
      <c r="K601" s="39" t="s">
        <v>176</v>
      </c>
      <c r="L601" s="39">
        <v>1</v>
      </c>
      <c r="M601" s="57" t="str">
        <f t="shared" si="31"/>
        <v>3 - Medium-Level Power Loss</v>
      </c>
      <c r="N601" s="59"/>
      <c r="O601" s="60"/>
      <c r="P601" s="61">
        <f t="shared" si="30"/>
        <v>1800</v>
      </c>
      <c r="Q601" s="61">
        <f t="shared" ref="Q601:Q664" si="32">IF(O601&gt;0,P601,0)</f>
        <v>0</v>
      </c>
    </row>
    <row r="602" spans="1:17" ht="18.600000000000001" customHeight="1">
      <c r="A602" s="58">
        <v>44403</v>
      </c>
      <c r="B602" s="39" t="s">
        <v>48</v>
      </c>
      <c r="C602" s="39" t="s">
        <v>116</v>
      </c>
      <c r="D602" s="64"/>
      <c r="E602" s="39" t="s">
        <v>110</v>
      </c>
      <c r="F602" s="39">
        <v>64</v>
      </c>
      <c r="G602" s="39" t="s">
        <v>172</v>
      </c>
      <c r="H602" s="39" t="s">
        <v>177</v>
      </c>
      <c r="I602" s="39" t="s">
        <v>176</v>
      </c>
      <c r="J602" s="39" t="s">
        <v>176</v>
      </c>
      <c r="K602" s="39" t="s">
        <v>176</v>
      </c>
      <c r="L602" s="39">
        <v>1</v>
      </c>
      <c r="M602" s="57" t="str">
        <f t="shared" si="31"/>
        <v>3 - Medium-Level Power Loss</v>
      </c>
      <c r="N602" s="59"/>
      <c r="O602" s="60"/>
      <c r="P602" s="61">
        <f t="shared" si="30"/>
        <v>1800</v>
      </c>
      <c r="Q602" s="61">
        <f t="shared" si="32"/>
        <v>0</v>
      </c>
    </row>
    <row r="603" spans="1:17" ht="18.600000000000001" customHeight="1">
      <c r="A603" s="58">
        <v>44403</v>
      </c>
      <c r="B603" s="39" t="s">
        <v>48</v>
      </c>
      <c r="C603" s="39" t="s">
        <v>116</v>
      </c>
      <c r="D603" s="64"/>
      <c r="E603" s="39" t="s">
        <v>98</v>
      </c>
      <c r="F603" s="39">
        <v>65</v>
      </c>
      <c r="G603" s="39" t="s">
        <v>172</v>
      </c>
      <c r="H603" s="39" t="s">
        <v>177</v>
      </c>
      <c r="I603" s="39" t="s">
        <v>176</v>
      </c>
      <c r="J603" s="39" t="s">
        <v>176</v>
      </c>
      <c r="K603" s="39" t="s">
        <v>176</v>
      </c>
      <c r="L603" s="39">
        <v>1</v>
      </c>
      <c r="M603" s="57" t="str">
        <f t="shared" si="31"/>
        <v>3 - Medium-Level Power Loss</v>
      </c>
      <c r="N603" s="59"/>
      <c r="O603" s="60"/>
      <c r="P603" s="61">
        <f t="shared" si="30"/>
        <v>1800</v>
      </c>
      <c r="Q603" s="61">
        <f t="shared" si="32"/>
        <v>0</v>
      </c>
    </row>
    <row r="604" spans="1:17" ht="18.600000000000001" customHeight="1">
      <c r="A604" s="58">
        <v>44403</v>
      </c>
      <c r="B604" s="39" t="s">
        <v>48</v>
      </c>
      <c r="C604" s="39" t="s">
        <v>116</v>
      </c>
      <c r="D604" s="64"/>
      <c r="E604" s="39" t="s">
        <v>98</v>
      </c>
      <c r="F604" s="39">
        <v>66</v>
      </c>
      <c r="G604" s="39" t="s">
        <v>172</v>
      </c>
      <c r="H604" s="39" t="s">
        <v>177</v>
      </c>
      <c r="I604" s="39" t="s">
        <v>176</v>
      </c>
      <c r="J604" s="39" t="s">
        <v>176</v>
      </c>
      <c r="K604" s="39" t="s">
        <v>176</v>
      </c>
      <c r="L604" s="39">
        <v>1</v>
      </c>
      <c r="M604" s="57" t="str">
        <f t="shared" si="31"/>
        <v>3 - Medium-Level Power Loss</v>
      </c>
      <c r="N604" s="59"/>
      <c r="O604" s="60"/>
      <c r="P604" s="61">
        <f t="shared" si="30"/>
        <v>1800</v>
      </c>
      <c r="Q604" s="61">
        <f t="shared" si="32"/>
        <v>0</v>
      </c>
    </row>
    <row r="605" spans="1:17" ht="18.600000000000001" customHeight="1">
      <c r="A605" s="58">
        <v>44403</v>
      </c>
      <c r="B605" s="39" t="s">
        <v>48</v>
      </c>
      <c r="C605" s="39" t="s">
        <v>116</v>
      </c>
      <c r="D605" s="64"/>
      <c r="E605" s="39" t="s">
        <v>98</v>
      </c>
      <c r="F605" s="39">
        <v>67</v>
      </c>
      <c r="G605" s="39" t="s">
        <v>172</v>
      </c>
      <c r="H605" s="39" t="s">
        <v>177</v>
      </c>
      <c r="I605" s="39" t="s">
        <v>176</v>
      </c>
      <c r="J605" s="39" t="s">
        <v>176</v>
      </c>
      <c r="K605" s="39" t="s">
        <v>176</v>
      </c>
      <c r="L605" s="39">
        <v>1</v>
      </c>
      <c r="M605" s="57" t="str">
        <f t="shared" si="31"/>
        <v>3 - Medium-Level Power Loss</v>
      </c>
      <c r="N605" s="59"/>
      <c r="O605" s="60"/>
      <c r="P605" s="61">
        <f t="shared" si="30"/>
        <v>1800</v>
      </c>
      <c r="Q605" s="61">
        <f t="shared" si="32"/>
        <v>0</v>
      </c>
    </row>
    <row r="606" spans="1:17" ht="18.600000000000001" customHeight="1">
      <c r="A606" s="58">
        <v>44403</v>
      </c>
      <c r="B606" s="39" t="s">
        <v>48</v>
      </c>
      <c r="C606" s="39" t="s">
        <v>116</v>
      </c>
      <c r="D606" s="64"/>
      <c r="E606" s="39" t="s">
        <v>98</v>
      </c>
      <c r="F606" s="39">
        <v>68</v>
      </c>
      <c r="G606" s="39" t="s">
        <v>172</v>
      </c>
      <c r="H606" s="39" t="s">
        <v>177</v>
      </c>
      <c r="I606" s="39" t="s">
        <v>176</v>
      </c>
      <c r="J606" s="39" t="s">
        <v>176</v>
      </c>
      <c r="K606" s="39" t="s">
        <v>176</v>
      </c>
      <c r="L606" s="39">
        <v>1</v>
      </c>
      <c r="M606" s="57" t="str">
        <f t="shared" si="31"/>
        <v>3 - Medium-Level Power Loss</v>
      </c>
      <c r="N606" s="59"/>
      <c r="O606" s="60"/>
      <c r="P606" s="61">
        <f t="shared" si="30"/>
        <v>1800</v>
      </c>
      <c r="Q606" s="61">
        <f t="shared" si="32"/>
        <v>0</v>
      </c>
    </row>
    <row r="607" spans="1:17" ht="18.600000000000001" customHeight="1">
      <c r="A607" s="58">
        <v>44403</v>
      </c>
      <c r="B607" s="39" t="s">
        <v>48</v>
      </c>
      <c r="C607" s="39" t="s">
        <v>116</v>
      </c>
      <c r="D607" s="64"/>
      <c r="E607" s="39" t="s">
        <v>98</v>
      </c>
      <c r="F607" s="39">
        <v>69</v>
      </c>
      <c r="G607" s="39" t="s">
        <v>172</v>
      </c>
      <c r="H607" s="39" t="s">
        <v>177</v>
      </c>
      <c r="I607" s="39" t="s">
        <v>176</v>
      </c>
      <c r="J607" s="39" t="s">
        <v>177</v>
      </c>
      <c r="K607" s="39" t="s">
        <v>176</v>
      </c>
      <c r="L607" s="39">
        <v>1</v>
      </c>
      <c r="M607" s="57" t="str">
        <f t="shared" si="31"/>
        <v>3 - Medium-Level Power Loss</v>
      </c>
      <c r="N607" s="59"/>
      <c r="O607" s="60"/>
      <c r="P607" s="61">
        <f t="shared" si="30"/>
        <v>1800</v>
      </c>
      <c r="Q607" s="61">
        <f t="shared" si="32"/>
        <v>0</v>
      </c>
    </row>
    <row r="608" spans="1:17" ht="18.600000000000001" customHeight="1">
      <c r="A608" s="58">
        <v>44403</v>
      </c>
      <c r="B608" s="39" t="s">
        <v>48</v>
      </c>
      <c r="C608" s="39" t="s">
        <v>116</v>
      </c>
      <c r="D608" s="64"/>
      <c r="E608" s="39" t="s">
        <v>98</v>
      </c>
      <c r="F608" s="39">
        <v>69</v>
      </c>
      <c r="G608" s="39" t="s">
        <v>172</v>
      </c>
      <c r="H608" s="39" t="s">
        <v>177</v>
      </c>
      <c r="I608" s="39" t="s">
        <v>176</v>
      </c>
      <c r="J608" s="39" t="s">
        <v>177</v>
      </c>
      <c r="K608" s="39" t="s">
        <v>176</v>
      </c>
      <c r="L608" s="39">
        <v>1</v>
      </c>
      <c r="M608" s="57" t="str">
        <f t="shared" si="31"/>
        <v>3 - Medium-Level Power Loss</v>
      </c>
      <c r="N608" s="59"/>
      <c r="O608" s="60"/>
      <c r="P608" s="61">
        <f t="shared" si="30"/>
        <v>1800</v>
      </c>
      <c r="Q608" s="61">
        <f t="shared" si="32"/>
        <v>0</v>
      </c>
    </row>
    <row r="609" spans="1:17" ht="18.600000000000001" customHeight="1">
      <c r="A609" s="58">
        <v>44403</v>
      </c>
      <c r="B609" s="39" t="s">
        <v>48</v>
      </c>
      <c r="C609" s="39" t="s">
        <v>116</v>
      </c>
      <c r="D609" s="64"/>
      <c r="E609" s="39" t="s">
        <v>98</v>
      </c>
      <c r="F609" s="39">
        <v>70</v>
      </c>
      <c r="G609" s="39" t="s">
        <v>172</v>
      </c>
      <c r="H609" s="39" t="s">
        <v>177</v>
      </c>
      <c r="I609" s="39" t="s">
        <v>176</v>
      </c>
      <c r="J609" s="39" t="s">
        <v>176</v>
      </c>
      <c r="K609" s="39" t="s">
        <v>176</v>
      </c>
      <c r="L609" s="39">
        <v>1</v>
      </c>
      <c r="M609" s="57" t="str">
        <f t="shared" si="31"/>
        <v>3 - Medium-Level Power Loss</v>
      </c>
      <c r="N609" s="59"/>
      <c r="O609" s="60"/>
      <c r="P609" s="61">
        <f t="shared" si="30"/>
        <v>1800</v>
      </c>
      <c r="Q609" s="61">
        <f t="shared" si="32"/>
        <v>0</v>
      </c>
    </row>
    <row r="610" spans="1:17" ht="18.600000000000001" customHeight="1">
      <c r="A610" s="58">
        <v>44403</v>
      </c>
      <c r="B610" s="39" t="s">
        <v>48</v>
      </c>
      <c r="C610" s="39" t="s">
        <v>116</v>
      </c>
      <c r="D610" s="64"/>
      <c r="E610" s="39" t="s">
        <v>98</v>
      </c>
      <c r="F610" s="39">
        <v>71</v>
      </c>
      <c r="G610" s="39" t="s">
        <v>172</v>
      </c>
      <c r="H610" s="39" t="s">
        <v>177</v>
      </c>
      <c r="I610" s="39" t="s">
        <v>176</v>
      </c>
      <c r="J610" s="39" t="s">
        <v>176</v>
      </c>
      <c r="K610" s="39" t="s">
        <v>176</v>
      </c>
      <c r="L610" s="39">
        <v>1</v>
      </c>
      <c r="M610" s="57" t="str">
        <f t="shared" si="31"/>
        <v>3 - Medium-Level Power Loss</v>
      </c>
      <c r="N610" s="59"/>
      <c r="O610" s="60"/>
      <c r="P610" s="61">
        <f t="shared" si="30"/>
        <v>1800</v>
      </c>
      <c r="Q610" s="61">
        <f t="shared" si="32"/>
        <v>0</v>
      </c>
    </row>
    <row r="611" spans="1:17" ht="18.600000000000001" customHeight="1">
      <c r="A611" s="58">
        <v>44403</v>
      </c>
      <c r="B611" s="39" t="s">
        <v>48</v>
      </c>
      <c r="C611" s="39" t="s">
        <v>116</v>
      </c>
      <c r="D611" s="64"/>
      <c r="E611" s="39" t="s">
        <v>98</v>
      </c>
      <c r="F611" s="39">
        <v>72</v>
      </c>
      <c r="G611" s="39" t="s">
        <v>172</v>
      </c>
      <c r="H611" s="39" t="s">
        <v>177</v>
      </c>
      <c r="I611" s="39" t="s">
        <v>176</v>
      </c>
      <c r="J611" s="39" t="s">
        <v>177</v>
      </c>
      <c r="K611" s="39" t="s">
        <v>176</v>
      </c>
      <c r="L611" s="39">
        <v>1</v>
      </c>
      <c r="M611" s="57" t="str">
        <f t="shared" si="31"/>
        <v>3 - Medium-Level Power Loss</v>
      </c>
      <c r="N611" s="59"/>
      <c r="O611" s="60"/>
      <c r="P611" s="61">
        <f t="shared" si="30"/>
        <v>1800</v>
      </c>
      <c r="Q611" s="61">
        <f t="shared" si="32"/>
        <v>0</v>
      </c>
    </row>
    <row r="612" spans="1:17" ht="18.600000000000001" customHeight="1">
      <c r="A612" s="58">
        <v>44403</v>
      </c>
      <c r="B612" s="39" t="s">
        <v>48</v>
      </c>
      <c r="C612" s="39" t="s">
        <v>116</v>
      </c>
      <c r="D612" s="64"/>
      <c r="E612" s="39" t="s">
        <v>98</v>
      </c>
      <c r="F612" s="39">
        <v>72</v>
      </c>
      <c r="G612" s="39" t="s">
        <v>172</v>
      </c>
      <c r="H612" s="39" t="s">
        <v>177</v>
      </c>
      <c r="I612" s="39" t="s">
        <v>176</v>
      </c>
      <c r="J612" s="39" t="s">
        <v>177</v>
      </c>
      <c r="K612" s="39" t="s">
        <v>176</v>
      </c>
      <c r="L612" s="39">
        <v>1</v>
      </c>
      <c r="M612" s="57" t="str">
        <f t="shared" si="31"/>
        <v>3 - Medium-Level Power Loss</v>
      </c>
      <c r="N612" s="59"/>
      <c r="O612" s="60"/>
      <c r="P612" s="61">
        <f t="shared" si="30"/>
        <v>1800</v>
      </c>
      <c r="Q612" s="61">
        <f t="shared" si="32"/>
        <v>0</v>
      </c>
    </row>
    <row r="613" spans="1:17" ht="18.600000000000001" customHeight="1">
      <c r="A613" s="58">
        <v>44403</v>
      </c>
      <c r="B613" s="39" t="s">
        <v>48</v>
      </c>
      <c r="C613" s="39" t="s">
        <v>117</v>
      </c>
      <c r="D613" s="64"/>
      <c r="E613" s="39" t="s">
        <v>95</v>
      </c>
      <c r="F613" s="39">
        <v>41</v>
      </c>
      <c r="G613" s="39" t="s">
        <v>172</v>
      </c>
      <c r="H613" s="39" t="s">
        <v>176</v>
      </c>
      <c r="I613" s="39" t="s">
        <v>176</v>
      </c>
      <c r="J613" s="39" t="s">
        <v>177</v>
      </c>
      <c r="K613" s="39" t="s">
        <v>176</v>
      </c>
      <c r="L613" s="39">
        <v>1</v>
      </c>
      <c r="M613" s="57" t="str">
        <f t="shared" si="31"/>
        <v>3 - Medium-Level Power Loss</v>
      </c>
      <c r="N613" s="59"/>
      <c r="O613" s="60"/>
      <c r="P613" s="61">
        <f t="shared" si="30"/>
        <v>1800</v>
      </c>
      <c r="Q613" s="61">
        <f t="shared" si="32"/>
        <v>0</v>
      </c>
    </row>
    <row r="614" spans="1:17" ht="18.600000000000001" customHeight="1">
      <c r="A614" s="58">
        <v>44403</v>
      </c>
      <c r="B614" s="39" t="s">
        <v>48</v>
      </c>
      <c r="C614" s="39" t="s">
        <v>117</v>
      </c>
      <c r="D614" s="64"/>
      <c r="E614" s="39" t="s">
        <v>95</v>
      </c>
      <c r="F614" s="39">
        <v>41</v>
      </c>
      <c r="G614" s="39" t="s">
        <v>172</v>
      </c>
      <c r="H614" s="39" t="s">
        <v>176</v>
      </c>
      <c r="I614" s="39" t="s">
        <v>176</v>
      </c>
      <c r="J614" s="39" t="s">
        <v>177</v>
      </c>
      <c r="K614" s="39" t="s">
        <v>176</v>
      </c>
      <c r="L614" s="39">
        <v>1</v>
      </c>
      <c r="M614" s="57" t="str">
        <f t="shared" si="31"/>
        <v>3 - Medium-Level Power Loss</v>
      </c>
      <c r="N614" s="59"/>
      <c r="O614" s="60"/>
      <c r="P614" s="61">
        <f t="shared" si="30"/>
        <v>1800</v>
      </c>
      <c r="Q614" s="61">
        <f t="shared" si="32"/>
        <v>0</v>
      </c>
    </row>
    <row r="615" spans="1:17" ht="18.600000000000001" customHeight="1">
      <c r="A615" s="58">
        <v>44403</v>
      </c>
      <c r="B615" s="39" t="s">
        <v>48</v>
      </c>
      <c r="C615" s="39" t="s">
        <v>117</v>
      </c>
      <c r="D615" s="64"/>
      <c r="E615" s="39" t="s">
        <v>95</v>
      </c>
      <c r="F615" s="39">
        <v>42</v>
      </c>
      <c r="G615" s="39" t="s">
        <v>172</v>
      </c>
      <c r="H615" s="39" t="s">
        <v>176</v>
      </c>
      <c r="I615" s="39" t="s">
        <v>176</v>
      </c>
      <c r="J615" s="39" t="s">
        <v>177</v>
      </c>
      <c r="K615" s="39" t="s">
        <v>176</v>
      </c>
      <c r="L615" s="39">
        <v>1</v>
      </c>
      <c r="M615" s="57" t="str">
        <f t="shared" si="31"/>
        <v>3 - Medium-Level Power Loss</v>
      </c>
      <c r="N615" s="59"/>
      <c r="O615" s="60"/>
      <c r="P615" s="61">
        <f t="shared" si="30"/>
        <v>1800</v>
      </c>
      <c r="Q615" s="61">
        <f t="shared" si="32"/>
        <v>0</v>
      </c>
    </row>
    <row r="616" spans="1:17" ht="18.600000000000001" customHeight="1">
      <c r="A616" s="58">
        <v>44403</v>
      </c>
      <c r="B616" s="39" t="s">
        <v>48</v>
      </c>
      <c r="C616" s="39" t="s">
        <v>117</v>
      </c>
      <c r="D616" s="64"/>
      <c r="E616" s="39" t="s">
        <v>95</v>
      </c>
      <c r="F616" s="39">
        <v>42</v>
      </c>
      <c r="G616" s="39" t="s">
        <v>172</v>
      </c>
      <c r="H616" s="39" t="s">
        <v>176</v>
      </c>
      <c r="I616" s="39" t="s">
        <v>176</v>
      </c>
      <c r="J616" s="39" t="s">
        <v>177</v>
      </c>
      <c r="K616" s="39" t="s">
        <v>176</v>
      </c>
      <c r="L616" s="39">
        <v>1</v>
      </c>
      <c r="M616" s="57" t="str">
        <f t="shared" si="31"/>
        <v>3 - Medium-Level Power Loss</v>
      </c>
      <c r="N616" s="59"/>
      <c r="O616" s="60"/>
      <c r="P616" s="61">
        <f t="shared" si="30"/>
        <v>1800</v>
      </c>
      <c r="Q616" s="61">
        <f t="shared" si="32"/>
        <v>0</v>
      </c>
    </row>
    <row r="617" spans="1:17" ht="18.600000000000001" customHeight="1">
      <c r="A617" s="58">
        <v>44403</v>
      </c>
      <c r="B617" s="39" t="s">
        <v>48</v>
      </c>
      <c r="C617" s="39" t="s">
        <v>117</v>
      </c>
      <c r="D617" s="64"/>
      <c r="E617" s="39" t="s">
        <v>95</v>
      </c>
      <c r="F617" s="39">
        <v>43</v>
      </c>
      <c r="G617" s="39" t="s">
        <v>172</v>
      </c>
      <c r="H617" s="39" t="s">
        <v>176</v>
      </c>
      <c r="I617" s="39" t="s">
        <v>176</v>
      </c>
      <c r="J617" s="39" t="s">
        <v>177</v>
      </c>
      <c r="K617" s="39" t="s">
        <v>176</v>
      </c>
      <c r="L617" s="39">
        <v>1</v>
      </c>
      <c r="M617" s="57" t="str">
        <f t="shared" si="31"/>
        <v>3 - Medium-Level Power Loss</v>
      </c>
      <c r="N617" s="59"/>
      <c r="O617" s="60"/>
      <c r="P617" s="61">
        <f t="shared" si="30"/>
        <v>1800</v>
      </c>
      <c r="Q617" s="61">
        <f t="shared" si="32"/>
        <v>0</v>
      </c>
    </row>
    <row r="618" spans="1:17" ht="18.600000000000001" customHeight="1">
      <c r="A618" s="58">
        <v>44403</v>
      </c>
      <c r="B618" s="39" t="s">
        <v>48</v>
      </c>
      <c r="C618" s="39" t="s">
        <v>117</v>
      </c>
      <c r="D618" s="64"/>
      <c r="E618" s="39" t="s">
        <v>95</v>
      </c>
      <c r="F618" s="39">
        <v>43</v>
      </c>
      <c r="G618" s="39" t="s">
        <v>172</v>
      </c>
      <c r="H618" s="39" t="s">
        <v>176</v>
      </c>
      <c r="I618" s="39" t="s">
        <v>176</v>
      </c>
      <c r="J618" s="39" t="s">
        <v>177</v>
      </c>
      <c r="K618" s="39" t="s">
        <v>176</v>
      </c>
      <c r="L618" s="39">
        <v>1</v>
      </c>
      <c r="M618" s="57" t="str">
        <f t="shared" si="31"/>
        <v>3 - Medium-Level Power Loss</v>
      </c>
      <c r="N618" s="59"/>
      <c r="O618" s="60"/>
      <c r="P618" s="61">
        <f t="shared" si="30"/>
        <v>1800</v>
      </c>
      <c r="Q618" s="61">
        <f t="shared" si="32"/>
        <v>0</v>
      </c>
    </row>
    <row r="619" spans="1:17" ht="18.600000000000001" customHeight="1">
      <c r="A619" s="58">
        <v>44403</v>
      </c>
      <c r="B619" s="39" t="s">
        <v>48</v>
      </c>
      <c r="C619" s="39" t="s">
        <v>117</v>
      </c>
      <c r="D619" s="64"/>
      <c r="E619" s="39" t="s">
        <v>95</v>
      </c>
      <c r="F619" s="39">
        <v>44</v>
      </c>
      <c r="G619" s="39" t="s">
        <v>172</v>
      </c>
      <c r="H619" s="39" t="s">
        <v>176</v>
      </c>
      <c r="I619" s="39" t="s">
        <v>176</v>
      </c>
      <c r="J619" s="39" t="s">
        <v>177</v>
      </c>
      <c r="K619" s="39" t="s">
        <v>176</v>
      </c>
      <c r="L619" s="39">
        <v>1</v>
      </c>
      <c r="M619" s="57" t="str">
        <f t="shared" si="31"/>
        <v>3 - Medium-Level Power Loss</v>
      </c>
      <c r="N619" s="59"/>
      <c r="O619" s="60"/>
      <c r="P619" s="61">
        <f t="shared" si="30"/>
        <v>1800</v>
      </c>
      <c r="Q619" s="61">
        <f t="shared" si="32"/>
        <v>0</v>
      </c>
    </row>
    <row r="620" spans="1:17" ht="18.600000000000001" customHeight="1">
      <c r="A620" s="58">
        <v>44403</v>
      </c>
      <c r="B620" s="39" t="s">
        <v>48</v>
      </c>
      <c r="C620" s="39" t="s">
        <v>117</v>
      </c>
      <c r="D620" s="64"/>
      <c r="E620" s="39" t="s">
        <v>95</v>
      </c>
      <c r="F620" s="39">
        <v>44</v>
      </c>
      <c r="G620" s="39" t="s">
        <v>172</v>
      </c>
      <c r="H620" s="39" t="s">
        <v>176</v>
      </c>
      <c r="I620" s="39" t="s">
        <v>176</v>
      </c>
      <c r="J620" s="39" t="s">
        <v>177</v>
      </c>
      <c r="K620" s="39" t="s">
        <v>176</v>
      </c>
      <c r="L620" s="39">
        <v>1</v>
      </c>
      <c r="M620" s="57" t="str">
        <f t="shared" si="31"/>
        <v>3 - Medium-Level Power Loss</v>
      </c>
      <c r="N620" s="59"/>
      <c r="O620" s="60"/>
      <c r="P620" s="61">
        <f t="shared" si="30"/>
        <v>1800</v>
      </c>
      <c r="Q620" s="61">
        <f t="shared" si="32"/>
        <v>0</v>
      </c>
    </row>
    <row r="621" spans="1:17" ht="18.600000000000001" customHeight="1">
      <c r="A621" s="58">
        <v>44403</v>
      </c>
      <c r="B621" s="39" t="s">
        <v>48</v>
      </c>
      <c r="C621" s="39" t="s">
        <v>117</v>
      </c>
      <c r="D621" s="64"/>
      <c r="E621" s="39" t="s">
        <v>95</v>
      </c>
      <c r="F621" s="39">
        <v>45</v>
      </c>
      <c r="G621" s="39" t="s">
        <v>172</v>
      </c>
      <c r="H621" s="39" t="s">
        <v>176</v>
      </c>
      <c r="I621" s="39" t="s">
        <v>176</v>
      </c>
      <c r="J621" s="39" t="s">
        <v>177</v>
      </c>
      <c r="K621" s="39" t="s">
        <v>176</v>
      </c>
      <c r="L621" s="39">
        <v>1</v>
      </c>
      <c r="M621" s="57" t="str">
        <f t="shared" si="31"/>
        <v>3 - Medium-Level Power Loss</v>
      </c>
      <c r="N621" s="59"/>
      <c r="O621" s="60"/>
      <c r="P621" s="61">
        <f t="shared" si="30"/>
        <v>1800</v>
      </c>
      <c r="Q621" s="61">
        <f t="shared" si="32"/>
        <v>0</v>
      </c>
    </row>
    <row r="622" spans="1:17" ht="18.600000000000001" customHeight="1">
      <c r="A622" s="58">
        <v>44403</v>
      </c>
      <c r="B622" s="39" t="s">
        <v>48</v>
      </c>
      <c r="C622" s="39" t="s">
        <v>117</v>
      </c>
      <c r="D622" s="64"/>
      <c r="E622" s="39" t="s">
        <v>95</v>
      </c>
      <c r="F622" s="39">
        <v>45</v>
      </c>
      <c r="G622" s="39" t="s">
        <v>172</v>
      </c>
      <c r="H622" s="39" t="s">
        <v>176</v>
      </c>
      <c r="I622" s="39" t="s">
        <v>176</v>
      </c>
      <c r="J622" s="39" t="s">
        <v>177</v>
      </c>
      <c r="K622" s="39" t="s">
        <v>176</v>
      </c>
      <c r="L622" s="39">
        <v>1</v>
      </c>
      <c r="M622" s="57" t="str">
        <f t="shared" si="31"/>
        <v>3 - Medium-Level Power Loss</v>
      </c>
      <c r="N622" s="59"/>
      <c r="O622" s="60"/>
      <c r="P622" s="61">
        <f t="shared" si="30"/>
        <v>1800</v>
      </c>
      <c r="Q622" s="61">
        <f t="shared" si="32"/>
        <v>0</v>
      </c>
    </row>
    <row r="623" spans="1:17" ht="18.600000000000001" customHeight="1">
      <c r="A623" s="58">
        <v>44403</v>
      </c>
      <c r="B623" s="39" t="s">
        <v>48</v>
      </c>
      <c r="C623" s="39" t="s">
        <v>117</v>
      </c>
      <c r="D623" s="64"/>
      <c r="E623" s="39" t="s">
        <v>95</v>
      </c>
      <c r="F623" s="39">
        <v>46</v>
      </c>
      <c r="G623" s="39" t="s">
        <v>172</v>
      </c>
      <c r="H623" s="39" t="s">
        <v>176</v>
      </c>
      <c r="I623" s="39" t="s">
        <v>176</v>
      </c>
      <c r="J623" s="39" t="s">
        <v>177</v>
      </c>
      <c r="K623" s="39" t="s">
        <v>176</v>
      </c>
      <c r="L623" s="39">
        <v>1</v>
      </c>
      <c r="M623" s="57" t="str">
        <f t="shared" si="31"/>
        <v>3 - Medium-Level Power Loss</v>
      </c>
      <c r="N623" s="59"/>
      <c r="O623" s="60"/>
      <c r="P623" s="61">
        <f t="shared" si="30"/>
        <v>1800</v>
      </c>
      <c r="Q623" s="61">
        <f t="shared" si="32"/>
        <v>0</v>
      </c>
    </row>
    <row r="624" spans="1:17" ht="18.600000000000001" customHeight="1">
      <c r="A624" s="58">
        <v>44403</v>
      </c>
      <c r="B624" s="39" t="s">
        <v>48</v>
      </c>
      <c r="C624" s="39" t="s">
        <v>117</v>
      </c>
      <c r="D624" s="64"/>
      <c r="E624" s="39" t="s">
        <v>95</v>
      </c>
      <c r="F624" s="39">
        <v>46</v>
      </c>
      <c r="G624" s="39" t="s">
        <v>172</v>
      </c>
      <c r="H624" s="39" t="s">
        <v>176</v>
      </c>
      <c r="I624" s="39" t="s">
        <v>176</v>
      </c>
      <c r="J624" s="39" t="s">
        <v>177</v>
      </c>
      <c r="K624" s="39" t="s">
        <v>176</v>
      </c>
      <c r="L624" s="39">
        <v>1</v>
      </c>
      <c r="M624" s="57" t="str">
        <f t="shared" si="31"/>
        <v>3 - Medium-Level Power Loss</v>
      </c>
      <c r="N624" s="59"/>
      <c r="O624" s="60"/>
      <c r="P624" s="61">
        <f t="shared" si="30"/>
        <v>1800</v>
      </c>
      <c r="Q624" s="61">
        <f t="shared" si="32"/>
        <v>0</v>
      </c>
    </row>
    <row r="625" spans="1:17" ht="18.600000000000001" customHeight="1">
      <c r="A625" s="58">
        <v>44403</v>
      </c>
      <c r="B625" s="39" t="s">
        <v>48</v>
      </c>
      <c r="C625" s="39" t="s">
        <v>117</v>
      </c>
      <c r="D625" s="64"/>
      <c r="E625" s="39" t="s">
        <v>95</v>
      </c>
      <c r="F625" s="39">
        <v>47</v>
      </c>
      <c r="G625" s="39" t="s">
        <v>172</v>
      </c>
      <c r="H625" s="39" t="s">
        <v>176</v>
      </c>
      <c r="I625" s="39" t="s">
        <v>176</v>
      </c>
      <c r="J625" s="39" t="s">
        <v>177</v>
      </c>
      <c r="K625" s="39" t="s">
        <v>176</v>
      </c>
      <c r="L625" s="39">
        <v>1</v>
      </c>
      <c r="M625" s="57" t="str">
        <f t="shared" si="31"/>
        <v>3 - Medium-Level Power Loss</v>
      </c>
      <c r="N625" s="59"/>
      <c r="O625" s="60"/>
      <c r="P625" s="61">
        <f t="shared" si="30"/>
        <v>1800</v>
      </c>
      <c r="Q625" s="61">
        <f t="shared" si="32"/>
        <v>0</v>
      </c>
    </row>
    <row r="626" spans="1:17" ht="18.600000000000001" customHeight="1">
      <c r="A626" s="58">
        <v>44403</v>
      </c>
      <c r="B626" s="39" t="s">
        <v>48</v>
      </c>
      <c r="C626" s="39" t="s">
        <v>117</v>
      </c>
      <c r="D626" s="64"/>
      <c r="E626" s="39" t="s">
        <v>95</v>
      </c>
      <c r="F626" s="39">
        <v>47</v>
      </c>
      <c r="G626" s="39" t="s">
        <v>172</v>
      </c>
      <c r="H626" s="39" t="s">
        <v>176</v>
      </c>
      <c r="I626" s="39" t="s">
        <v>176</v>
      </c>
      <c r="J626" s="39" t="s">
        <v>177</v>
      </c>
      <c r="K626" s="39" t="s">
        <v>176</v>
      </c>
      <c r="L626" s="39">
        <v>1</v>
      </c>
      <c r="M626" s="57" t="str">
        <f t="shared" si="31"/>
        <v>3 - Medium-Level Power Loss</v>
      </c>
      <c r="N626" s="59"/>
      <c r="O626" s="60"/>
      <c r="P626" s="61">
        <f t="shared" si="30"/>
        <v>1800</v>
      </c>
      <c r="Q626" s="61">
        <f t="shared" si="32"/>
        <v>0</v>
      </c>
    </row>
    <row r="627" spans="1:17" ht="18.600000000000001" customHeight="1">
      <c r="A627" s="58">
        <v>44403</v>
      </c>
      <c r="B627" s="39" t="s">
        <v>48</v>
      </c>
      <c r="C627" s="39" t="s">
        <v>117</v>
      </c>
      <c r="D627" s="64"/>
      <c r="E627" s="39" t="s">
        <v>95</v>
      </c>
      <c r="F627" s="39">
        <v>48</v>
      </c>
      <c r="G627" s="39" t="s">
        <v>172</v>
      </c>
      <c r="H627" s="39" t="s">
        <v>176</v>
      </c>
      <c r="I627" s="39" t="s">
        <v>176</v>
      </c>
      <c r="J627" s="39" t="s">
        <v>177</v>
      </c>
      <c r="K627" s="39" t="s">
        <v>176</v>
      </c>
      <c r="L627" s="39">
        <v>1</v>
      </c>
      <c r="M627" s="57" t="str">
        <f t="shared" si="31"/>
        <v>3 - Medium-Level Power Loss</v>
      </c>
      <c r="N627" s="59"/>
      <c r="O627" s="60"/>
      <c r="P627" s="61">
        <f t="shared" si="30"/>
        <v>1800</v>
      </c>
      <c r="Q627" s="61">
        <f t="shared" si="32"/>
        <v>0</v>
      </c>
    </row>
    <row r="628" spans="1:17" ht="18.600000000000001" customHeight="1">
      <c r="A628" s="58">
        <v>44403</v>
      </c>
      <c r="B628" s="39" t="s">
        <v>48</v>
      </c>
      <c r="C628" s="39" t="s">
        <v>117</v>
      </c>
      <c r="D628" s="64"/>
      <c r="E628" s="39" t="s">
        <v>95</v>
      </c>
      <c r="F628" s="39">
        <v>48</v>
      </c>
      <c r="G628" s="39" t="s">
        <v>172</v>
      </c>
      <c r="H628" s="39" t="s">
        <v>176</v>
      </c>
      <c r="I628" s="39" t="s">
        <v>176</v>
      </c>
      <c r="J628" s="39" t="s">
        <v>177</v>
      </c>
      <c r="K628" s="39" t="s">
        <v>176</v>
      </c>
      <c r="L628" s="39">
        <v>1</v>
      </c>
      <c r="M628" s="57" t="str">
        <f t="shared" si="31"/>
        <v>3 - Medium-Level Power Loss</v>
      </c>
      <c r="N628" s="59"/>
      <c r="O628" s="60"/>
      <c r="P628" s="61">
        <f t="shared" si="30"/>
        <v>1800</v>
      </c>
      <c r="Q628" s="61">
        <f t="shared" si="32"/>
        <v>0</v>
      </c>
    </row>
    <row r="629" spans="1:17" ht="18.600000000000001" customHeight="1">
      <c r="A629" s="58">
        <v>44403</v>
      </c>
      <c r="B629" s="39" t="s">
        <v>48</v>
      </c>
      <c r="C629" s="39" t="s">
        <v>117</v>
      </c>
      <c r="D629" s="64"/>
      <c r="E629" s="39" t="s">
        <v>103</v>
      </c>
      <c r="F629" s="39">
        <v>102</v>
      </c>
      <c r="G629" s="39" t="s">
        <v>172</v>
      </c>
      <c r="H629" s="39" t="s">
        <v>177</v>
      </c>
      <c r="I629" s="39" t="s">
        <v>176</v>
      </c>
      <c r="J629" s="39" t="s">
        <v>177</v>
      </c>
      <c r="K629" s="39" t="s">
        <v>176</v>
      </c>
      <c r="L629" s="39">
        <v>1</v>
      </c>
      <c r="M629" s="57" t="str">
        <f t="shared" si="31"/>
        <v>3 - Medium-Level Power Loss</v>
      </c>
      <c r="N629" s="59"/>
      <c r="O629" s="60"/>
      <c r="P629" s="61">
        <f t="shared" si="30"/>
        <v>1800</v>
      </c>
      <c r="Q629" s="61">
        <f t="shared" si="32"/>
        <v>0</v>
      </c>
    </row>
    <row r="630" spans="1:17" ht="18.600000000000001" customHeight="1">
      <c r="A630" s="58">
        <v>44403</v>
      </c>
      <c r="B630" s="39" t="s">
        <v>48</v>
      </c>
      <c r="C630" s="39" t="s">
        <v>117</v>
      </c>
      <c r="D630" s="64"/>
      <c r="E630" s="39" t="s">
        <v>103</v>
      </c>
      <c r="F630" s="39">
        <v>36</v>
      </c>
      <c r="G630" s="39" t="s">
        <v>172</v>
      </c>
      <c r="H630" s="39" t="s">
        <v>176</v>
      </c>
      <c r="I630" s="39" t="s">
        <v>176</v>
      </c>
      <c r="J630" s="39" t="s">
        <v>177</v>
      </c>
      <c r="K630" s="39" t="s">
        <v>176</v>
      </c>
      <c r="L630" s="39">
        <v>1</v>
      </c>
      <c r="M630" s="57" t="str">
        <f t="shared" si="31"/>
        <v>3 - Medium-Level Power Loss</v>
      </c>
      <c r="N630" s="59"/>
      <c r="O630" s="60"/>
      <c r="P630" s="61">
        <f t="shared" si="30"/>
        <v>1800</v>
      </c>
      <c r="Q630" s="61">
        <f t="shared" si="32"/>
        <v>0</v>
      </c>
    </row>
    <row r="631" spans="1:17" ht="18.600000000000001" customHeight="1">
      <c r="A631" s="58">
        <v>44403</v>
      </c>
      <c r="B631" s="39" t="s">
        <v>48</v>
      </c>
      <c r="C631" s="39" t="s">
        <v>117</v>
      </c>
      <c r="D631" s="64"/>
      <c r="E631" s="39" t="s">
        <v>103</v>
      </c>
      <c r="F631" s="39">
        <v>65</v>
      </c>
      <c r="G631" s="39" t="s">
        <v>172</v>
      </c>
      <c r="H631" s="39" t="s">
        <v>176</v>
      </c>
      <c r="I631" s="39" t="s">
        <v>176</v>
      </c>
      <c r="J631" s="39" t="s">
        <v>176</v>
      </c>
      <c r="K631" s="39" t="s">
        <v>176</v>
      </c>
      <c r="L631" s="39">
        <v>1</v>
      </c>
      <c r="M631" s="57" t="str">
        <f t="shared" si="31"/>
        <v>3 - Medium-Level Power Loss</v>
      </c>
      <c r="N631" s="59"/>
      <c r="O631" s="60"/>
      <c r="P631" s="61">
        <f t="shared" si="30"/>
        <v>1800</v>
      </c>
      <c r="Q631" s="61">
        <f t="shared" si="32"/>
        <v>0</v>
      </c>
    </row>
    <row r="632" spans="1:17" ht="18.600000000000001" customHeight="1">
      <c r="A632" s="58">
        <v>44403</v>
      </c>
      <c r="B632" s="39" t="s">
        <v>48</v>
      </c>
      <c r="C632" s="39" t="s">
        <v>117</v>
      </c>
      <c r="D632" s="64"/>
      <c r="E632" s="39" t="s">
        <v>103</v>
      </c>
      <c r="F632" s="39">
        <v>66</v>
      </c>
      <c r="G632" s="39" t="s">
        <v>172</v>
      </c>
      <c r="H632" s="39" t="s">
        <v>176</v>
      </c>
      <c r="I632" s="39" t="s">
        <v>176</v>
      </c>
      <c r="J632" s="39" t="s">
        <v>176</v>
      </c>
      <c r="K632" s="39" t="s">
        <v>176</v>
      </c>
      <c r="L632" s="39">
        <v>1</v>
      </c>
      <c r="M632" s="57" t="str">
        <f t="shared" si="31"/>
        <v>3 - Medium-Level Power Loss</v>
      </c>
      <c r="N632" s="59"/>
      <c r="O632" s="60"/>
      <c r="P632" s="61">
        <f t="shared" si="30"/>
        <v>1800</v>
      </c>
      <c r="Q632" s="61">
        <f t="shared" si="32"/>
        <v>0</v>
      </c>
    </row>
    <row r="633" spans="1:17" ht="18.600000000000001" customHeight="1">
      <c r="A633" s="58">
        <v>44403</v>
      </c>
      <c r="B633" s="39" t="s">
        <v>48</v>
      </c>
      <c r="C633" s="39" t="s">
        <v>117</v>
      </c>
      <c r="D633" s="64"/>
      <c r="E633" s="39" t="s">
        <v>103</v>
      </c>
      <c r="F633" s="39">
        <v>67</v>
      </c>
      <c r="G633" s="39" t="s">
        <v>172</v>
      </c>
      <c r="H633" s="39" t="s">
        <v>176</v>
      </c>
      <c r="I633" s="39" t="s">
        <v>176</v>
      </c>
      <c r="J633" s="39" t="s">
        <v>176</v>
      </c>
      <c r="K633" s="39" t="s">
        <v>176</v>
      </c>
      <c r="L633" s="39">
        <v>1</v>
      </c>
      <c r="M633" s="57" t="str">
        <f t="shared" si="31"/>
        <v>3 - Medium-Level Power Loss</v>
      </c>
      <c r="N633" s="59"/>
      <c r="O633" s="60"/>
      <c r="P633" s="61">
        <f t="shared" si="30"/>
        <v>1800</v>
      </c>
      <c r="Q633" s="61">
        <f t="shared" si="32"/>
        <v>0</v>
      </c>
    </row>
    <row r="634" spans="1:17" ht="18.600000000000001" customHeight="1">
      <c r="A634" s="58">
        <v>44403</v>
      </c>
      <c r="B634" s="39" t="s">
        <v>48</v>
      </c>
      <c r="C634" s="39" t="s">
        <v>117</v>
      </c>
      <c r="D634" s="64"/>
      <c r="E634" s="39" t="s">
        <v>103</v>
      </c>
      <c r="F634" s="39">
        <v>68</v>
      </c>
      <c r="G634" s="39" t="s">
        <v>172</v>
      </c>
      <c r="H634" s="39" t="s">
        <v>176</v>
      </c>
      <c r="I634" s="39" t="s">
        <v>176</v>
      </c>
      <c r="J634" s="39" t="s">
        <v>176</v>
      </c>
      <c r="K634" s="39" t="s">
        <v>176</v>
      </c>
      <c r="L634" s="39">
        <v>1</v>
      </c>
      <c r="M634" s="57" t="str">
        <f t="shared" si="31"/>
        <v>3 - Medium-Level Power Loss</v>
      </c>
      <c r="N634" s="59"/>
      <c r="O634" s="60"/>
      <c r="P634" s="61">
        <f t="shared" si="30"/>
        <v>1800</v>
      </c>
      <c r="Q634" s="61">
        <f t="shared" si="32"/>
        <v>0</v>
      </c>
    </row>
    <row r="635" spans="1:17" ht="18.600000000000001" customHeight="1">
      <c r="A635" s="58">
        <v>44403</v>
      </c>
      <c r="B635" s="39" t="s">
        <v>48</v>
      </c>
      <c r="C635" s="39" t="s">
        <v>117</v>
      </c>
      <c r="D635" s="64"/>
      <c r="E635" s="39" t="s">
        <v>103</v>
      </c>
      <c r="F635" s="39">
        <v>69</v>
      </c>
      <c r="G635" s="39" t="s">
        <v>172</v>
      </c>
      <c r="H635" s="39" t="s">
        <v>176</v>
      </c>
      <c r="I635" s="39" t="s">
        <v>176</v>
      </c>
      <c r="J635" s="39" t="s">
        <v>176</v>
      </c>
      <c r="K635" s="39" t="s">
        <v>176</v>
      </c>
      <c r="L635" s="39">
        <v>1</v>
      </c>
      <c r="M635" s="57" t="str">
        <f t="shared" si="31"/>
        <v>3 - Medium-Level Power Loss</v>
      </c>
      <c r="N635" s="59"/>
      <c r="O635" s="60"/>
      <c r="P635" s="61">
        <f t="shared" si="30"/>
        <v>1800</v>
      </c>
      <c r="Q635" s="61">
        <f t="shared" si="32"/>
        <v>0</v>
      </c>
    </row>
    <row r="636" spans="1:17" ht="18.600000000000001" customHeight="1">
      <c r="A636" s="58">
        <v>44403</v>
      </c>
      <c r="B636" s="39" t="s">
        <v>48</v>
      </c>
      <c r="C636" s="39" t="s">
        <v>117</v>
      </c>
      <c r="D636" s="64"/>
      <c r="E636" s="39" t="s">
        <v>103</v>
      </c>
      <c r="F636" s="39">
        <v>70</v>
      </c>
      <c r="G636" s="39" t="s">
        <v>172</v>
      </c>
      <c r="H636" s="39" t="s">
        <v>176</v>
      </c>
      <c r="I636" s="39" t="s">
        <v>176</v>
      </c>
      <c r="J636" s="39" t="s">
        <v>176</v>
      </c>
      <c r="K636" s="39" t="s">
        <v>176</v>
      </c>
      <c r="L636" s="39">
        <v>1</v>
      </c>
      <c r="M636" s="57" t="str">
        <f t="shared" si="31"/>
        <v>3 - Medium-Level Power Loss</v>
      </c>
      <c r="N636" s="59"/>
      <c r="O636" s="60"/>
      <c r="P636" s="61">
        <f t="shared" si="30"/>
        <v>1800</v>
      </c>
      <c r="Q636" s="61">
        <f t="shared" si="32"/>
        <v>0</v>
      </c>
    </row>
    <row r="637" spans="1:17" ht="18.600000000000001" customHeight="1">
      <c r="A637" s="58">
        <v>44403</v>
      </c>
      <c r="B637" s="39" t="s">
        <v>48</v>
      </c>
      <c r="C637" s="39" t="s">
        <v>117</v>
      </c>
      <c r="D637" s="64"/>
      <c r="E637" s="39" t="s">
        <v>103</v>
      </c>
      <c r="F637" s="39">
        <v>71</v>
      </c>
      <c r="G637" s="39" t="s">
        <v>172</v>
      </c>
      <c r="H637" s="39" t="s">
        <v>176</v>
      </c>
      <c r="I637" s="39" t="s">
        <v>176</v>
      </c>
      <c r="J637" s="39" t="s">
        <v>176</v>
      </c>
      <c r="K637" s="39" t="s">
        <v>176</v>
      </c>
      <c r="L637" s="39">
        <v>1</v>
      </c>
      <c r="M637" s="57" t="str">
        <f t="shared" si="31"/>
        <v>3 - Medium-Level Power Loss</v>
      </c>
      <c r="N637" s="59"/>
      <c r="O637" s="60"/>
      <c r="P637" s="61">
        <f t="shared" si="30"/>
        <v>1800</v>
      </c>
      <c r="Q637" s="61">
        <f t="shared" si="32"/>
        <v>0</v>
      </c>
    </row>
    <row r="638" spans="1:17" ht="18.600000000000001" customHeight="1">
      <c r="A638" s="58">
        <v>44403</v>
      </c>
      <c r="B638" s="39" t="s">
        <v>48</v>
      </c>
      <c r="C638" s="39" t="s">
        <v>117</v>
      </c>
      <c r="D638" s="64"/>
      <c r="E638" s="39" t="s">
        <v>103</v>
      </c>
      <c r="F638" s="39">
        <v>72</v>
      </c>
      <c r="G638" s="39" t="s">
        <v>172</v>
      </c>
      <c r="H638" s="39" t="s">
        <v>176</v>
      </c>
      <c r="I638" s="39" t="s">
        <v>176</v>
      </c>
      <c r="J638" s="39" t="s">
        <v>176</v>
      </c>
      <c r="K638" s="39" t="s">
        <v>176</v>
      </c>
      <c r="L638" s="39">
        <v>1</v>
      </c>
      <c r="M638" s="57" t="str">
        <f t="shared" si="31"/>
        <v>3 - Medium-Level Power Loss</v>
      </c>
      <c r="N638" s="59"/>
      <c r="O638" s="60"/>
      <c r="P638" s="61">
        <f t="shared" si="30"/>
        <v>1800</v>
      </c>
      <c r="Q638" s="61">
        <f t="shared" si="32"/>
        <v>0</v>
      </c>
    </row>
    <row r="639" spans="1:17" ht="18.600000000000001" customHeight="1">
      <c r="A639" s="58">
        <v>44403</v>
      </c>
      <c r="B639" s="39" t="s">
        <v>48</v>
      </c>
      <c r="C639" s="39" t="s">
        <v>117</v>
      </c>
      <c r="D639" s="64"/>
      <c r="E639" s="39" t="s">
        <v>103</v>
      </c>
      <c r="F639" s="39">
        <v>90</v>
      </c>
      <c r="G639" s="39" t="s">
        <v>172</v>
      </c>
      <c r="H639" s="39" t="s">
        <v>176</v>
      </c>
      <c r="I639" s="39" t="s">
        <v>176</v>
      </c>
      <c r="J639" s="39" t="s">
        <v>176</v>
      </c>
      <c r="K639" s="39" t="s">
        <v>176</v>
      </c>
      <c r="L639" s="39">
        <v>1</v>
      </c>
      <c r="M639" s="57" t="str">
        <f t="shared" si="31"/>
        <v>3 - Medium-Level Power Loss</v>
      </c>
      <c r="N639" s="59"/>
      <c r="O639" s="60"/>
      <c r="P639" s="61">
        <f t="shared" si="30"/>
        <v>1800</v>
      </c>
      <c r="Q639" s="61">
        <f t="shared" si="32"/>
        <v>0</v>
      </c>
    </row>
    <row r="640" spans="1:17" ht="18.600000000000001" customHeight="1">
      <c r="A640" s="58">
        <v>44403</v>
      </c>
      <c r="B640" s="39" t="s">
        <v>48</v>
      </c>
      <c r="C640" s="39" t="s">
        <v>117</v>
      </c>
      <c r="D640" s="64"/>
      <c r="E640" s="39" t="s">
        <v>105</v>
      </c>
      <c r="F640" s="39">
        <v>122</v>
      </c>
      <c r="G640" s="39" t="s">
        <v>172</v>
      </c>
      <c r="H640" s="39" t="s">
        <v>176</v>
      </c>
      <c r="I640" s="39" t="s">
        <v>176</v>
      </c>
      <c r="J640" s="39" t="s">
        <v>176</v>
      </c>
      <c r="K640" s="39" t="s">
        <v>176</v>
      </c>
      <c r="L640" s="39">
        <v>1</v>
      </c>
      <c r="M640" s="57" t="str">
        <f t="shared" si="31"/>
        <v>3 - Medium-Level Power Loss</v>
      </c>
      <c r="N640" s="59"/>
      <c r="O640" s="60"/>
      <c r="P640" s="61">
        <f t="shared" si="30"/>
        <v>1800</v>
      </c>
      <c r="Q640" s="61">
        <f t="shared" si="32"/>
        <v>0</v>
      </c>
    </row>
    <row r="641" spans="1:17" ht="18.600000000000001" customHeight="1">
      <c r="A641" s="58">
        <v>44403</v>
      </c>
      <c r="B641" s="39" t="s">
        <v>48</v>
      </c>
      <c r="C641" s="39" t="s">
        <v>117</v>
      </c>
      <c r="D641" s="64"/>
      <c r="E641" s="39" t="s">
        <v>97</v>
      </c>
      <c r="F641" s="39">
        <v>31</v>
      </c>
      <c r="G641" s="39" t="s">
        <v>172</v>
      </c>
      <c r="H641" s="39" t="s">
        <v>176</v>
      </c>
      <c r="I641" s="39" t="s">
        <v>176</v>
      </c>
      <c r="J641" s="39" t="s">
        <v>176</v>
      </c>
      <c r="K641" s="39" t="s">
        <v>176</v>
      </c>
      <c r="L641" s="39">
        <v>1</v>
      </c>
      <c r="M641" s="57" t="str">
        <f t="shared" si="31"/>
        <v>3 - Medium-Level Power Loss</v>
      </c>
      <c r="N641" s="59"/>
      <c r="O641" s="60"/>
      <c r="P641" s="61">
        <f t="shared" si="30"/>
        <v>1800</v>
      </c>
      <c r="Q641" s="61">
        <f t="shared" si="32"/>
        <v>0</v>
      </c>
    </row>
    <row r="642" spans="1:17" ht="18.600000000000001" customHeight="1">
      <c r="A642" s="58">
        <v>44403</v>
      </c>
      <c r="B642" s="39" t="s">
        <v>48</v>
      </c>
      <c r="C642" s="39" t="s">
        <v>117</v>
      </c>
      <c r="D642" s="64"/>
      <c r="E642" s="39" t="s">
        <v>97</v>
      </c>
      <c r="F642" s="39">
        <v>65</v>
      </c>
      <c r="G642" s="39" t="s">
        <v>172</v>
      </c>
      <c r="H642" s="39" t="s">
        <v>176</v>
      </c>
      <c r="I642" s="39" t="s">
        <v>176</v>
      </c>
      <c r="J642" s="39" t="s">
        <v>176</v>
      </c>
      <c r="K642" s="39" t="s">
        <v>176</v>
      </c>
      <c r="L642" s="39">
        <v>1</v>
      </c>
      <c r="M642" s="57" t="str">
        <f t="shared" si="31"/>
        <v>3 - Medium-Level Power Loss</v>
      </c>
      <c r="N642" s="59"/>
      <c r="O642" s="60"/>
      <c r="P642" s="61">
        <f t="shared" si="30"/>
        <v>1800</v>
      </c>
      <c r="Q642" s="61">
        <f t="shared" si="32"/>
        <v>0</v>
      </c>
    </row>
    <row r="643" spans="1:17" ht="18.600000000000001" customHeight="1">
      <c r="A643" s="58">
        <v>44403</v>
      </c>
      <c r="B643" s="39" t="s">
        <v>48</v>
      </c>
      <c r="C643" s="39" t="s">
        <v>117</v>
      </c>
      <c r="D643" s="64"/>
      <c r="E643" s="39" t="s">
        <v>97</v>
      </c>
      <c r="F643" s="39">
        <v>66</v>
      </c>
      <c r="G643" s="39" t="s">
        <v>172</v>
      </c>
      <c r="H643" s="39" t="s">
        <v>176</v>
      </c>
      <c r="I643" s="39" t="s">
        <v>176</v>
      </c>
      <c r="J643" s="39" t="s">
        <v>176</v>
      </c>
      <c r="K643" s="39" t="s">
        <v>176</v>
      </c>
      <c r="L643" s="39">
        <v>1</v>
      </c>
      <c r="M643" s="57" t="str">
        <f t="shared" si="31"/>
        <v>3 - Medium-Level Power Loss</v>
      </c>
      <c r="N643" s="59"/>
      <c r="O643" s="60"/>
      <c r="P643" s="61">
        <f t="shared" si="30"/>
        <v>1800</v>
      </c>
      <c r="Q643" s="61">
        <f t="shared" si="32"/>
        <v>0</v>
      </c>
    </row>
    <row r="644" spans="1:17" ht="18.600000000000001" customHeight="1">
      <c r="A644" s="58">
        <v>44403</v>
      </c>
      <c r="B644" s="39" t="s">
        <v>48</v>
      </c>
      <c r="C644" s="39" t="s">
        <v>117</v>
      </c>
      <c r="D644" s="64"/>
      <c r="E644" s="39" t="s">
        <v>97</v>
      </c>
      <c r="F644" s="39">
        <v>67</v>
      </c>
      <c r="G644" s="39" t="s">
        <v>172</v>
      </c>
      <c r="H644" s="39" t="s">
        <v>176</v>
      </c>
      <c r="I644" s="39" t="s">
        <v>176</v>
      </c>
      <c r="J644" s="39" t="s">
        <v>176</v>
      </c>
      <c r="K644" s="39" t="s">
        <v>176</v>
      </c>
      <c r="L644" s="39">
        <v>1</v>
      </c>
      <c r="M644" s="57" t="str">
        <f t="shared" si="31"/>
        <v>3 - Medium-Level Power Loss</v>
      </c>
      <c r="N644" s="59"/>
      <c r="O644" s="60"/>
      <c r="P644" s="61">
        <f t="shared" si="30"/>
        <v>1800</v>
      </c>
      <c r="Q644" s="61">
        <f t="shared" si="32"/>
        <v>0</v>
      </c>
    </row>
    <row r="645" spans="1:17" ht="18.600000000000001" customHeight="1">
      <c r="A645" s="58">
        <v>44403</v>
      </c>
      <c r="B645" s="39" t="s">
        <v>48</v>
      </c>
      <c r="C645" s="39" t="s">
        <v>117</v>
      </c>
      <c r="D645" s="64"/>
      <c r="E645" s="39" t="s">
        <v>97</v>
      </c>
      <c r="F645" s="39">
        <v>68</v>
      </c>
      <c r="G645" s="39" t="s">
        <v>172</v>
      </c>
      <c r="H645" s="39" t="s">
        <v>176</v>
      </c>
      <c r="I645" s="39" t="s">
        <v>176</v>
      </c>
      <c r="J645" s="39" t="s">
        <v>176</v>
      </c>
      <c r="K645" s="39" t="s">
        <v>176</v>
      </c>
      <c r="L645" s="39">
        <v>1</v>
      </c>
      <c r="M645" s="57" t="str">
        <f t="shared" si="31"/>
        <v>3 - Medium-Level Power Loss</v>
      </c>
      <c r="N645" s="59"/>
      <c r="O645" s="60"/>
      <c r="P645" s="61">
        <f t="shared" si="30"/>
        <v>1800</v>
      </c>
      <c r="Q645" s="61">
        <f t="shared" si="32"/>
        <v>0</v>
      </c>
    </row>
    <row r="646" spans="1:17" ht="18.600000000000001" customHeight="1">
      <c r="A646" s="58">
        <v>44403</v>
      </c>
      <c r="B646" s="39" t="s">
        <v>48</v>
      </c>
      <c r="C646" s="39" t="s">
        <v>117</v>
      </c>
      <c r="D646" s="64"/>
      <c r="E646" s="39" t="s">
        <v>97</v>
      </c>
      <c r="F646" s="39">
        <v>69</v>
      </c>
      <c r="G646" s="39" t="s">
        <v>172</v>
      </c>
      <c r="H646" s="39" t="s">
        <v>176</v>
      </c>
      <c r="I646" s="39" t="s">
        <v>176</v>
      </c>
      <c r="J646" s="39" t="s">
        <v>176</v>
      </c>
      <c r="K646" s="39" t="s">
        <v>176</v>
      </c>
      <c r="L646" s="39">
        <v>1</v>
      </c>
      <c r="M646" s="57" t="str">
        <f t="shared" si="31"/>
        <v>3 - Medium-Level Power Loss</v>
      </c>
      <c r="N646" s="59"/>
      <c r="O646" s="60"/>
      <c r="P646" s="61">
        <f t="shared" si="30"/>
        <v>1800</v>
      </c>
      <c r="Q646" s="61">
        <f t="shared" si="32"/>
        <v>0</v>
      </c>
    </row>
    <row r="647" spans="1:17" ht="18.600000000000001" customHeight="1">
      <c r="A647" s="58">
        <v>44403</v>
      </c>
      <c r="B647" s="39" t="s">
        <v>48</v>
      </c>
      <c r="C647" s="39" t="s">
        <v>117</v>
      </c>
      <c r="D647" s="64"/>
      <c r="E647" s="39" t="s">
        <v>97</v>
      </c>
      <c r="F647" s="39">
        <v>70</v>
      </c>
      <c r="G647" s="39" t="s">
        <v>172</v>
      </c>
      <c r="H647" s="39" t="s">
        <v>176</v>
      </c>
      <c r="I647" s="39" t="s">
        <v>176</v>
      </c>
      <c r="J647" s="39" t="s">
        <v>176</v>
      </c>
      <c r="K647" s="39" t="s">
        <v>176</v>
      </c>
      <c r="L647" s="39">
        <v>1</v>
      </c>
      <c r="M647" s="57" t="str">
        <f t="shared" si="31"/>
        <v>3 - Medium-Level Power Loss</v>
      </c>
      <c r="N647" s="59"/>
      <c r="O647" s="60"/>
      <c r="P647" s="61">
        <f t="shared" si="30"/>
        <v>1800</v>
      </c>
      <c r="Q647" s="61">
        <f t="shared" si="32"/>
        <v>0</v>
      </c>
    </row>
    <row r="648" spans="1:17" ht="18.600000000000001" customHeight="1">
      <c r="A648" s="58">
        <v>44403</v>
      </c>
      <c r="B648" s="39" t="s">
        <v>48</v>
      </c>
      <c r="C648" s="39" t="s">
        <v>117</v>
      </c>
      <c r="D648" s="64"/>
      <c r="E648" s="39" t="s">
        <v>97</v>
      </c>
      <c r="F648" s="39">
        <v>71</v>
      </c>
      <c r="G648" s="39" t="s">
        <v>172</v>
      </c>
      <c r="H648" s="39" t="s">
        <v>176</v>
      </c>
      <c r="I648" s="39" t="s">
        <v>176</v>
      </c>
      <c r="J648" s="39" t="s">
        <v>176</v>
      </c>
      <c r="K648" s="39" t="s">
        <v>176</v>
      </c>
      <c r="L648" s="39">
        <v>1</v>
      </c>
      <c r="M648" s="57" t="str">
        <f t="shared" si="31"/>
        <v>3 - Medium-Level Power Loss</v>
      </c>
      <c r="N648" s="59"/>
      <c r="O648" s="60"/>
      <c r="P648" s="61">
        <f t="shared" si="30"/>
        <v>1800</v>
      </c>
      <c r="Q648" s="61">
        <f t="shared" si="32"/>
        <v>0</v>
      </c>
    </row>
    <row r="649" spans="1:17" ht="18.600000000000001" customHeight="1">
      <c r="A649" s="58">
        <v>44403</v>
      </c>
      <c r="B649" s="39" t="s">
        <v>48</v>
      </c>
      <c r="C649" s="39" t="s">
        <v>117</v>
      </c>
      <c r="D649" s="64"/>
      <c r="E649" s="39" t="s">
        <v>97</v>
      </c>
      <c r="F649" s="39">
        <v>72</v>
      </c>
      <c r="G649" s="39" t="s">
        <v>172</v>
      </c>
      <c r="H649" s="39" t="s">
        <v>176</v>
      </c>
      <c r="I649" s="39" t="s">
        <v>176</v>
      </c>
      <c r="J649" s="39" t="s">
        <v>176</v>
      </c>
      <c r="K649" s="39" t="s">
        <v>176</v>
      </c>
      <c r="L649" s="39">
        <v>1</v>
      </c>
      <c r="M649" s="57" t="str">
        <f t="shared" si="31"/>
        <v>3 - Medium-Level Power Loss</v>
      </c>
      <c r="N649" s="59"/>
      <c r="O649" s="60"/>
      <c r="P649" s="61">
        <f t="shared" si="30"/>
        <v>1800</v>
      </c>
      <c r="Q649" s="61">
        <f t="shared" si="32"/>
        <v>0</v>
      </c>
    </row>
    <row r="650" spans="1:17" ht="18.600000000000001" customHeight="1">
      <c r="A650" s="58">
        <v>44403</v>
      </c>
      <c r="B650" s="39" t="s">
        <v>48</v>
      </c>
      <c r="C650" s="39" t="s">
        <v>117</v>
      </c>
      <c r="D650" s="64"/>
      <c r="E650" s="39" t="s">
        <v>106</v>
      </c>
      <c r="F650" s="39">
        <v>41</v>
      </c>
      <c r="G650" s="39" t="s">
        <v>172</v>
      </c>
      <c r="H650" s="39" t="s">
        <v>176</v>
      </c>
      <c r="I650" s="39" t="s">
        <v>176</v>
      </c>
      <c r="J650" s="39" t="s">
        <v>176</v>
      </c>
      <c r="K650" s="39" t="s">
        <v>176</v>
      </c>
      <c r="L650" s="39">
        <v>1</v>
      </c>
      <c r="M650" s="57" t="str">
        <f t="shared" si="31"/>
        <v>3 - Medium-Level Power Loss</v>
      </c>
      <c r="N650" s="59"/>
      <c r="O650" s="60"/>
      <c r="P650" s="61">
        <f t="shared" si="30"/>
        <v>1800</v>
      </c>
      <c r="Q650" s="61">
        <f t="shared" si="32"/>
        <v>0</v>
      </c>
    </row>
    <row r="651" spans="1:17" ht="18.600000000000001" customHeight="1">
      <c r="A651" s="58">
        <v>44403</v>
      </c>
      <c r="B651" s="39" t="s">
        <v>48</v>
      </c>
      <c r="C651" s="39" t="s">
        <v>117</v>
      </c>
      <c r="D651" s="64"/>
      <c r="E651" s="39" t="s">
        <v>106</v>
      </c>
      <c r="F651" s="39">
        <v>42</v>
      </c>
      <c r="G651" s="39" t="s">
        <v>172</v>
      </c>
      <c r="H651" s="39" t="s">
        <v>176</v>
      </c>
      <c r="I651" s="39" t="s">
        <v>176</v>
      </c>
      <c r="J651" s="39" t="s">
        <v>176</v>
      </c>
      <c r="K651" s="39" t="s">
        <v>176</v>
      </c>
      <c r="L651" s="39">
        <v>1</v>
      </c>
      <c r="M651" s="57" t="str">
        <f t="shared" si="31"/>
        <v>3 - Medium-Level Power Loss</v>
      </c>
      <c r="N651" s="59"/>
      <c r="O651" s="60"/>
      <c r="P651" s="61">
        <f t="shared" si="30"/>
        <v>1800</v>
      </c>
      <c r="Q651" s="61">
        <f t="shared" si="32"/>
        <v>0</v>
      </c>
    </row>
    <row r="652" spans="1:17" ht="18.600000000000001" customHeight="1">
      <c r="A652" s="58">
        <v>44403</v>
      </c>
      <c r="B652" s="39" t="s">
        <v>48</v>
      </c>
      <c r="C652" s="39" t="s">
        <v>117</v>
      </c>
      <c r="D652" s="64"/>
      <c r="E652" s="39" t="s">
        <v>106</v>
      </c>
      <c r="F652" s="39">
        <v>43</v>
      </c>
      <c r="G652" s="39" t="s">
        <v>172</v>
      </c>
      <c r="H652" s="39" t="s">
        <v>176</v>
      </c>
      <c r="I652" s="39" t="s">
        <v>176</v>
      </c>
      <c r="J652" s="39" t="s">
        <v>176</v>
      </c>
      <c r="K652" s="39" t="s">
        <v>176</v>
      </c>
      <c r="L652" s="39">
        <v>1</v>
      </c>
      <c r="M652" s="57" t="str">
        <f t="shared" si="31"/>
        <v>3 - Medium-Level Power Loss</v>
      </c>
      <c r="N652" s="59"/>
      <c r="O652" s="60"/>
      <c r="P652" s="61">
        <f t="shared" si="30"/>
        <v>1800</v>
      </c>
      <c r="Q652" s="61">
        <f t="shared" si="32"/>
        <v>0</v>
      </c>
    </row>
    <row r="653" spans="1:17" ht="18.600000000000001" customHeight="1">
      <c r="A653" s="58">
        <v>44403</v>
      </c>
      <c r="B653" s="39" t="s">
        <v>48</v>
      </c>
      <c r="C653" s="39" t="s">
        <v>117</v>
      </c>
      <c r="D653" s="64"/>
      <c r="E653" s="39" t="s">
        <v>106</v>
      </c>
      <c r="F653" s="39">
        <v>44</v>
      </c>
      <c r="G653" s="39" t="s">
        <v>172</v>
      </c>
      <c r="H653" s="39" t="s">
        <v>176</v>
      </c>
      <c r="I653" s="39" t="s">
        <v>176</v>
      </c>
      <c r="J653" s="39" t="s">
        <v>176</v>
      </c>
      <c r="K653" s="39" t="s">
        <v>176</v>
      </c>
      <c r="L653" s="39">
        <v>1</v>
      </c>
      <c r="M653" s="57" t="str">
        <f t="shared" si="31"/>
        <v>3 - Medium-Level Power Loss</v>
      </c>
      <c r="N653" s="59"/>
      <c r="O653" s="60"/>
      <c r="P653" s="61">
        <f t="shared" si="30"/>
        <v>1800</v>
      </c>
      <c r="Q653" s="61">
        <f t="shared" si="32"/>
        <v>0</v>
      </c>
    </row>
    <row r="654" spans="1:17" ht="18.600000000000001" customHeight="1">
      <c r="A654" s="58">
        <v>44403</v>
      </c>
      <c r="B654" s="39" t="s">
        <v>48</v>
      </c>
      <c r="C654" s="39" t="s">
        <v>117</v>
      </c>
      <c r="D654" s="64"/>
      <c r="E654" s="39" t="s">
        <v>106</v>
      </c>
      <c r="F654" s="39">
        <v>45</v>
      </c>
      <c r="G654" s="39" t="s">
        <v>172</v>
      </c>
      <c r="H654" s="39" t="s">
        <v>176</v>
      </c>
      <c r="I654" s="39" t="s">
        <v>176</v>
      </c>
      <c r="J654" s="39" t="s">
        <v>176</v>
      </c>
      <c r="K654" s="39" t="s">
        <v>176</v>
      </c>
      <c r="L654" s="39">
        <v>1</v>
      </c>
      <c r="M654" s="57" t="str">
        <f t="shared" si="31"/>
        <v>3 - Medium-Level Power Loss</v>
      </c>
      <c r="N654" s="59"/>
      <c r="O654" s="60"/>
      <c r="P654" s="61">
        <f t="shared" si="30"/>
        <v>1800</v>
      </c>
      <c r="Q654" s="61">
        <f t="shared" si="32"/>
        <v>0</v>
      </c>
    </row>
    <row r="655" spans="1:17" ht="18.600000000000001" customHeight="1">
      <c r="A655" s="58">
        <v>44403</v>
      </c>
      <c r="B655" s="39" t="s">
        <v>48</v>
      </c>
      <c r="C655" s="39" t="s">
        <v>117</v>
      </c>
      <c r="D655" s="64"/>
      <c r="E655" s="39" t="s">
        <v>106</v>
      </c>
      <c r="F655" s="39">
        <v>46</v>
      </c>
      <c r="G655" s="39" t="s">
        <v>172</v>
      </c>
      <c r="H655" s="39" t="s">
        <v>176</v>
      </c>
      <c r="I655" s="39" t="s">
        <v>176</v>
      </c>
      <c r="J655" s="39" t="s">
        <v>176</v>
      </c>
      <c r="K655" s="39" t="s">
        <v>176</v>
      </c>
      <c r="L655" s="39">
        <v>1</v>
      </c>
      <c r="M655" s="57" t="str">
        <f t="shared" si="31"/>
        <v>3 - Medium-Level Power Loss</v>
      </c>
      <c r="N655" s="59"/>
      <c r="O655" s="60"/>
      <c r="P655" s="61">
        <f t="shared" si="30"/>
        <v>1800</v>
      </c>
      <c r="Q655" s="61">
        <f t="shared" si="32"/>
        <v>0</v>
      </c>
    </row>
    <row r="656" spans="1:17" ht="18.600000000000001" customHeight="1">
      <c r="A656" s="58">
        <v>44403</v>
      </c>
      <c r="B656" s="39" t="s">
        <v>48</v>
      </c>
      <c r="C656" s="39" t="s">
        <v>117</v>
      </c>
      <c r="D656" s="64"/>
      <c r="E656" s="39" t="s">
        <v>106</v>
      </c>
      <c r="F656" s="39">
        <v>47</v>
      </c>
      <c r="G656" s="39" t="s">
        <v>172</v>
      </c>
      <c r="H656" s="39" t="s">
        <v>176</v>
      </c>
      <c r="I656" s="39" t="s">
        <v>176</v>
      </c>
      <c r="J656" s="39" t="s">
        <v>176</v>
      </c>
      <c r="K656" s="39" t="s">
        <v>176</v>
      </c>
      <c r="L656" s="39">
        <v>1</v>
      </c>
      <c r="M656" s="57" t="str">
        <f t="shared" si="31"/>
        <v>3 - Medium-Level Power Loss</v>
      </c>
      <c r="N656" s="59"/>
      <c r="O656" s="60"/>
      <c r="P656" s="61">
        <f t="shared" si="30"/>
        <v>1800</v>
      </c>
      <c r="Q656" s="61">
        <f t="shared" si="32"/>
        <v>0</v>
      </c>
    </row>
    <row r="657" spans="1:17" ht="18.600000000000001" customHeight="1">
      <c r="A657" s="58">
        <v>44403</v>
      </c>
      <c r="B657" s="39" t="s">
        <v>48</v>
      </c>
      <c r="C657" s="39" t="s">
        <v>117</v>
      </c>
      <c r="D657" s="64"/>
      <c r="E657" s="39" t="s">
        <v>106</v>
      </c>
      <c r="F657" s="39">
        <v>48</v>
      </c>
      <c r="G657" s="39" t="s">
        <v>172</v>
      </c>
      <c r="H657" s="39" t="s">
        <v>176</v>
      </c>
      <c r="I657" s="39" t="s">
        <v>176</v>
      </c>
      <c r="J657" s="39" t="s">
        <v>176</v>
      </c>
      <c r="K657" s="39" t="s">
        <v>176</v>
      </c>
      <c r="L657" s="39">
        <v>1</v>
      </c>
      <c r="M657" s="57" t="str">
        <f t="shared" si="31"/>
        <v>3 - Medium-Level Power Loss</v>
      </c>
      <c r="N657" s="59"/>
      <c r="O657" s="60"/>
      <c r="P657" s="61">
        <f t="shared" ref="P657:P720" si="33">IF(G657="hot spot",0,IF(G657="string",$Q$5*L657,IF(G657="multiple strings",$Q$5*L657,IF(G657="Combiner",($Q$5)*L657,IF(G657="inverter",$Q$5*L657,IF(G657="tracker",$Q$5*L657,IF(G657="module",$Q$5*L657,IF(G657="module substring",($Q$5/3)*L657,0))))))))</f>
        <v>1800</v>
      </c>
      <c r="Q657" s="61">
        <f t="shared" si="32"/>
        <v>0</v>
      </c>
    </row>
    <row r="658" spans="1:17" ht="18.600000000000001" customHeight="1">
      <c r="A658" s="58">
        <v>44403</v>
      </c>
      <c r="B658" s="39" t="s">
        <v>48</v>
      </c>
      <c r="C658" s="39" t="s">
        <v>117</v>
      </c>
      <c r="D658" s="64"/>
      <c r="E658" s="39" t="s">
        <v>109</v>
      </c>
      <c r="F658" s="39">
        <v>107</v>
      </c>
      <c r="G658" s="39" t="s">
        <v>172</v>
      </c>
      <c r="H658" s="39" t="s">
        <v>176</v>
      </c>
      <c r="I658" s="39" t="s">
        <v>176</v>
      </c>
      <c r="J658" s="39" t="s">
        <v>177</v>
      </c>
      <c r="K658" s="39" t="s">
        <v>176</v>
      </c>
      <c r="L658" s="39">
        <v>1</v>
      </c>
      <c r="M658" s="57" t="str">
        <f t="shared" ref="M658:M721" si="34">IF(G658="hot spot","1 - Safety",IF((P658)/(1000000*$Q$4)&gt;0.01,"2 - High-Level Power Loss",IF(P658&gt;($Q$5-1),"3 - Medium-Level Power Loss",IF(P658&gt;0,"4 - Low-Level Power Loss",""))))</f>
        <v>3 - Medium-Level Power Loss</v>
      </c>
      <c r="N658" s="59"/>
      <c r="O658" s="60"/>
      <c r="P658" s="61">
        <f t="shared" si="33"/>
        <v>1800</v>
      </c>
      <c r="Q658" s="61">
        <f t="shared" si="32"/>
        <v>0</v>
      </c>
    </row>
    <row r="659" spans="1:17" ht="18.600000000000001" customHeight="1">
      <c r="A659" s="58">
        <v>44403</v>
      </c>
      <c r="B659" s="39" t="s">
        <v>48</v>
      </c>
      <c r="C659" s="39" t="s">
        <v>117</v>
      </c>
      <c r="D659" s="64"/>
      <c r="E659" s="39" t="s">
        <v>109</v>
      </c>
      <c r="F659" s="39">
        <v>108</v>
      </c>
      <c r="G659" s="39" t="s">
        <v>172</v>
      </c>
      <c r="H659" s="39" t="s">
        <v>176</v>
      </c>
      <c r="I659" s="39" t="s">
        <v>176</v>
      </c>
      <c r="J659" s="39" t="s">
        <v>176</v>
      </c>
      <c r="K659" s="39" t="s">
        <v>176</v>
      </c>
      <c r="L659" s="39">
        <v>1</v>
      </c>
      <c r="M659" s="57" t="str">
        <f t="shared" si="34"/>
        <v>3 - Medium-Level Power Loss</v>
      </c>
      <c r="N659" s="59"/>
      <c r="O659" s="60"/>
      <c r="P659" s="61">
        <f t="shared" si="33"/>
        <v>1800</v>
      </c>
      <c r="Q659" s="61">
        <f t="shared" si="32"/>
        <v>0</v>
      </c>
    </row>
    <row r="660" spans="1:17" ht="18.600000000000001" customHeight="1">
      <c r="A660" s="58">
        <v>44403</v>
      </c>
      <c r="B660" s="39" t="s">
        <v>48</v>
      </c>
      <c r="C660" s="39" t="s">
        <v>117</v>
      </c>
      <c r="D660" s="64"/>
      <c r="E660" s="39" t="s">
        <v>109</v>
      </c>
      <c r="F660" s="39">
        <v>7</v>
      </c>
      <c r="G660" s="39" t="s">
        <v>172</v>
      </c>
      <c r="H660" s="39" t="s">
        <v>177</v>
      </c>
      <c r="I660" s="39" t="s">
        <v>176</v>
      </c>
      <c r="J660" s="39" t="s">
        <v>176</v>
      </c>
      <c r="K660" s="39" t="s">
        <v>176</v>
      </c>
      <c r="L660" s="39">
        <v>1</v>
      </c>
      <c r="M660" s="57" t="str">
        <f t="shared" si="34"/>
        <v>3 - Medium-Level Power Loss</v>
      </c>
      <c r="N660" s="59"/>
      <c r="O660" s="60"/>
      <c r="P660" s="61">
        <f t="shared" si="33"/>
        <v>1800</v>
      </c>
      <c r="Q660" s="61">
        <f t="shared" si="32"/>
        <v>0</v>
      </c>
    </row>
    <row r="661" spans="1:17" ht="18.600000000000001" customHeight="1">
      <c r="A661" s="58">
        <v>44403</v>
      </c>
      <c r="B661" s="39" t="s">
        <v>48</v>
      </c>
      <c r="C661" s="39" t="s">
        <v>117</v>
      </c>
      <c r="D661" s="64"/>
      <c r="E661" s="39" t="s">
        <v>98</v>
      </c>
      <c r="F661" s="39">
        <v>44</v>
      </c>
      <c r="G661" s="39" t="s">
        <v>172</v>
      </c>
      <c r="H661" s="39" t="s">
        <v>176</v>
      </c>
      <c r="I661" s="39" t="s">
        <v>176</v>
      </c>
      <c r="J661" s="39" t="s">
        <v>176</v>
      </c>
      <c r="K661" s="39" t="s">
        <v>176</v>
      </c>
      <c r="L661" s="39">
        <v>1</v>
      </c>
      <c r="M661" s="57" t="str">
        <f t="shared" si="34"/>
        <v>3 - Medium-Level Power Loss</v>
      </c>
      <c r="N661" s="59"/>
      <c r="O661" s="60"/>
      <c r="P661" s="61">
        <f t="shared" si="33"/>
        <v>1800</v>
      </c>
      <c r="Q661" s="61">
        <f t="shared" si="32"/>
        <v>0</v>
      </c>
    </row>
    <row r="662" spans="1:17" ht="18.600000000000001" customHeight="1">
      <c r="A662" s="58">
        <v>44403</v>
      </c>
      <c r="B662" s="39" t="s">
        <v>48</v>
      </c>
      <c r="C662" s="39" t="s">
        <v>117</v>
      </c>
      <c r="D662" s="64"/>
      <c r="E662" s="39" t="s">
        <v>111</v>
      </c>
      <c r="F662" s="39">
        <v>11</v>
      </c>
      <c r="G662" s="39" t="s">
        <v>172</v>
      </c>
      <c r="H662" s="39" t="s">
        <v>176</v>
      </c>
      <c r="I662" s="39" t="s">
        <v>176</v>
      </c>
      <c r="J662" s="39" t="s">
        <v>177</v>
      </c>
      <c r="K662" s="39" t="s">
        <v>176</v>
      </c>
      <c r="L662" s="39">
        <v>1</v>
      </c>
      <c r="M662" s="57" t="str">
        <f t="shared" si="34"/>
        <v>3 - Medium-Level Power Loss</v>
      </c>
      <c r="N662" s="59"/>
      <c r="O662" s="60"/>
      <c r="P662" s="61">
        <f t="shared" si="33"/>
        <v>1800</v>
      </c>
      <c r="Q662" s="61">
        <f t="shared" si="32"/>
        <v>0</v>
      </c>
    </row>
    <row r="663" spans="1:17" ht="18.600000000000001" customHeight="1">
      <c r="A663" s="58">
        <v>44403</v>
      </c>
      <c r="B663" s="39" t="s">
        <v>48</v>
      </c>
      <c r="C663" s="39" t="s">
        <v>117</v>
      </c>
      <c r="D663" s="64"/>
      <c r="E663" s="39" t="s">
        <v>111</v>
      </c>
      <c r="F663" s="39">
        <v>113</v>
      </c>
      <c r="G663" s="39" t="s">
        <v>172</v>
      </c>
      <c r="H663" s="39" t="s">
        <v>176</v>
      </c>
      <c r="I663" s="39" t="s">
        <v>176</v>
      </c>
      <c r="J663" s="39" t="s">
        <v>176</v>
      </c>
      <c r="K663" s="39" t="s">
        <v>176</v>
      </c>
      <c r="L663" s="39">
        <v>1</v>
      </c>
      <c r="M663" s="57" t="str">
        <f t="shared" si="34"/>
        <v>3 - Medium-Level Power Loss</v>
      </c>
      <c r="N663" s="59"/>
      <c r="O663" s="60"/>
      <c r="P663" s="61">
        <f t="shared" si="33"/>
        <v>1800</v>
      </c>
      <c r="Q663" s="61">
        <f t="shared" si="32"/>
        <v>0</v>
      </c>
    </row>
    <row r="664" spans="1:17" ht="18.600000000000001" customHeight="1">
      <c r="A664" s="58">
        <v>44403</v>
      </c>
      <c r="B664" s="39" t="s">
        <v>48</v>
      </c>
      <c r="C664" s="39" t="s">
        <v>117</v>
      </c>
      <c r="D664" s="64"/>
      <c r="E664" s="39" t="s">
        <v>111</v>
      </c>
      <c r="F664" s="39">
        <v>114</v>
      </c>
      <c r="G664" s="39" t="s">
        <v>172</v>
      </c>
      <c r="H664" s="39" t="s">
        <v>176</v>
      </c>
      <c r="I664" s="39" t="s">
        <v>176</v>
      </c>
      <c r="J664" s="39" t="s">
        <v>176</v>
      </c>
      <c r="K664" s="39" t="s">
        <v>176</v>
      </c>
      <c r="L664" s="39">
        <v>1</v>
      </c>
      <c r="M664" s="57" t="str">
        <f t="shared" si="34"/>
        <v>3 - Medium-Level Power Loss</v>
      </c>
      <c r="N664" s="59"/>
      <c r="O664" s="60"/>
      <c r="P664" s="61">
        <f t="shared" si="33"/>
        <v>1800</v>
      </c>
      <c r="Q664" s="61">
        <f t="shared" si="32"/>
        <v>0</v>
      </c>
    </row>
    <row r="665" spans="1:17" ht="18.600000000000001" customHeight="1">
      <c r="A665" s="58">
        <v>44403</v>
      </c>
      <c r="B665" s="39" t="s">
        <v>48</v>
      </c>
      <c r="C665" s="39" t="s">
        <v>117</v>
      </c>
      <c r="D665" s="64"/>
      <c r="E665" s="39" t="s">
        <v>111</v>
      </c>
      <c r="F665" s="39">
        <v>115</v>
      </c>
      <c r="G665" s="39" t="s">
        <v>172</v>
      </c>
      <c r="H665" s="39" t="s">
        <v>176</v>
      </c>
      <c r="I665" s="39" t="s">
        <v>176</v>
      </c>
      <c r="J665" s="39" t="s">
        <v>176</v>
      </c>
      <c r="K665" s="39" t="s">
        <v>176</v>
      </c>
      <c r="L665" s="39">
        <v>1</v>
      </c>
      <c r="M665" s="57" t="str">
        <f t="shared" si="34"/>
        <v>3 - Medium-Level Power Loss</v>
      </c>
      <c r="N665" s="59"/>
      <c r="O665" s="60"/>
      <c r="P665" s="61">
        <f t="shared" si="33"/>
        <v>1800</v>
      </c>
      <c r="Q665" s="61">
        <f t="shared" ref="Q665:Q728" si="35">IF(O665&gt;0,P665,0)</f>
        <v>0</v>
      </c>
    </row>
    <row r="666" spans="1:17" ht="18.600000000000001" customHeight="1">
      <c r="A666" s="58">
        <v>44403</v>
      </c>
      <c r="B666" s="39" t="s">
        <v>48</v>
      </c>
      <c r="C666" s="39" t="s">
        <v>117</v>
      </c>
      <c r="D666" s="64"/>
      <c r="E666" s="39" t="s">
        <v>111</v>
      </c>
      <c r="F666" s="39">
        <v>116</v>
      </c>
      <c r="G666" s="39" t="s">
        <v>172</v>
      </c>
      <c r="H666" s="39" t="s">
        <v>176</v>
      </c>
      <c r="I666" s="39" t="s">
        <v>176</v>
      </c>
      <c r="J666" s="39" t="s">
        <v>176</v>
      </c>
      <c r="K666" s="39" t="s">
        <v>176</v>
      </c>
      <c r="L666" s="39">
        <v>1</v>
      </c>
      <c r="M666" s="57" t="str">
        <f t="shared" si="34"/>
        <v>3 - Medium-Level Power Loss</v>
      </c>
      <c r="N666" s="59"/>
      <c r="O666" s="60"/>
      <c r="P666" s="61">
        <f t="shared" si="33"/>
        <v>1800</v>
      </c>
      <c r="Q666" s="61">
        <f t="shared" si="35"/>
        <v>0</v>
      </c>
    </row>
    <row r="667" spans="1:17" ht="18.600000000000001" customHeight="1">
      <c r="A667" s="58">
        <v>44403</v>
      </c>
      <c r="B667" s="39" t="s">
        <v>48</v>
      </c>
      <c r="C667" s="39" t="s">
        <v>117</v>
      </c>
      <c r="D667" s="64"/>
      <c r="E667" s="39" t="s">
        <v>111</v>
      </c>
      <c r="F667" s="39">
        <v>117</v>
      </c>
      <c r="G667" s="39" t="s">
        <v>172</v>
      </c>
      <c r="H667" s="39" t="s">
        <v>176</v>
      </c>
      <c r="I667" s="39" t="s">
        <v>176</v>
      </c>
      <c r="J667" s="39" t="s">
        <v>176</v>
      </c>
      <c r="K667" s="39" t="s">
        <v>176</v>
      </c>
      <c r="L667" s="39">
        <v>1</v>
      </c>
      <c r="M667" s="57" t="str">
        <f t="shared" si="34"/>
        <v>3 - Medium-Level Power Loss</v>
      </c>
      <c r="N667" s="59"/>
      <c r="O667" s="60"/>
      <c r="P667" s="61">
        <f t="shared" si="33"/>
        <v>1800</v>
      </c>
      <c r="Q667" s="61">
        <f t="shared" si="35"/>
        <v>0</v>
      </c>
    </row>
    <row r="668" spans="1:17" ht="18.600000000000001" customHeight="1">
      <c r="A668" s="58">
        <v>44403</v>
      </c>
      <c r="B668" s="39" t="s">
        <v>48</v>
      </c>
      <c r="C668" s="39" t="s">
        <v>117</v>
      </c>
      <c r="D668" s="64"/>
      <c r="E668" s="39" t="s">
        <v>111</v>
      </c>
      <c r="F668" s="39">
        <v>118</v>
      </c>
      <c r="G668" s="39" t="s">
        <v>172</v>
      </c>
      <c r="H668" s="39" t="s">
        <v>176</v>
      </c>
      <c r="I668" s="39" t="s">
        <v>176</v>
      </c>
      <c r="J668" s="39" t="s">
        <v>176</v>
      </c>
      <c r="K668" s="39" t="s">
        <v>176</v>
      </c>
      <c r="L668" s="39">
        <v>1</v>
      </c>
      <c r="M668" s="57" t="str">
        <f t="shared" si="34"/>
        <v>3 - Medium-Level Power Loss</v>
      </c>
      <c r="N668" s="59"/>
      <c r="O668" s="60"/>
      <c r="P668" s="61">
        <f t="shared" si="33"/>
        <v>1800</v>
      </c>
      <c r="Q668" s="61">
        <f t="shared" si="35"/>
        <v>0</v>
      </c>
    </row>
    <row r="669" spans="1:17" ht="18.600000000000001" customHeight="1">
      <c r="A669" s="58">
        <v>44403</v>
      </c>
      <c r="B669" s="39" t="s">
        <v>48</v>
      </c>
      <c r="C669" s="39" t="s">
        <v>117</v>
      </c>
      <c r="D669" s="64"/>
      <c r="E669" s="39" t="s">
        <v>111</v>
      </c>
      <c r="F669" s="39">
        <v>119</v>
      </c>
      <c r="G669" s="39" t="s">
        <v>172</v>
      </c>
      <c r="H669" s="39" t="s">
        <v>176</v>
      </c>
      <c r="I669" s="39" t="s">
        <v>176</v>
      </c>
      <c r="J669" s="39" t="s">
        <v>176</v>
      </c>
      <c r="K669" s="39" t="s">
        <v>176</v>
      </c>
      <c r="L669" s="39">
        <v>1</v>
      </c>
      <c r="M669" s="57" t="str">
        <f t="shared" si="34"/>
        <v>3 - Medium-Level Power Loss</v>
      </c>
      <c r="N669" s="59"/>
      <c r="O669" s="60"/>
      <c r="P669" s="61">
        <f t="shared" si="33"/>
        <v>1800</v>
      </c>
      <c r="Q669" s="61">
        <f t="shared" si="35"/>
        <v>0</v>
      </c>
    </row>
    <row r="670" spans="1:17" ht="18.600000000000001" customHeight="1">
      <c r="A670" s="58">
        <v>44403</v>
      </c>
      <c r="B670" s="39" t="s">
        <v>48</v>
      </c>
      <c r="C670" s="39" t="s">
        <v>117</v>
      </c>
      <c r="D670" s="64"/>
      <c r="E670" s="39" t="s">
        <v>111</v>
      </c>
      <c r="F670" s="39">
        <v>120</v>
      </c>
      <c r="G670" s="39" t="s">
        <v>172</v>
      </c>
      <c r="H670" s="39" t="s">
        <v>176</v>
      </c>
      <c r="I670" s="39" t="s">
        <v>176</v>
      </c>
      <c r="J670" s="39" t="s">
        <v>176</v>
      </c>
      <c r="K670" s="39" t="s">
        <v>176</v>
      </c>
      <c r="L670" s="39">
        <v>1</v>
      </c>
      <c r="M670" s="57" t="str">
        <f t="shared" si="34"/>
        <v>3 - Medium-Level Power Loss</v>
      </c>
      <c r="N670" s="59"/>
      <c r="O670" s="60"/>
      <c r="P670" s="61">
        <f t="shared" si="33"/>
        <v>1800</v>
      </c>
      <c r="Q670" s="61">
        <f t="shared" si="35"/>
        <v>0</v>
      </c>
    </row>
    <row r="671" spans="1:17" ht="18.600000000000001" customHeight="1">
      <c r="A671" s="58">
        <v>44403</v>
      </c>
      <c r="B671" s="39" t="s">
        <v>48</v>
      </c>
      <c r="C671" s="39" t="s">
        <v>118</v>
      </c>
      <c r="D671" s="64"/>
      <c r="E671" s="39" t="s">
        <v>95</v>
      </c>
      <c r="F671" s="39">
        <v>10</v>
      </c>
      <c r="G671" s="39" t="s">
        <v>172</v>
      </c>
      <c r="H671" s="39" t="s">
        <v>176</v>
      </c>
      <c r="I671" s="39" t="s">
        <v>176</v>
      </c>
      <c r="J671" s="39" t="s">
        <v>177</v>
      </c>
      <c r="K671" s="39" t="s">
        <v>176</v>
      </c>
      <c r="L671" s="39">
        <v>1</v>
      </c>
      <c r="M671" s="57" t="str">
        <f t="shared" si="34"/>
        <v>3 - Medium-Level Power Loss</v>
      </c>
      <c r="N671" s="59"/>
      <c r="O671" s="60"/>
      <c r="P671" s="61">
        <f t="shared" si="33"/>
        <v>1800</v>
      </c>
      <c r="Q671" s="61">
        <f t="shared" si="35"/>
        <v>0</v>
      </c>
    </row>
    <row r="672" spans="1:17" ht="18.600000000000001" customHeight="1">
      <c r="A672" s="58">
        <v>44403</v>
      </c>
      <c r="B672" s="39" t="s">
        <v>48</v>
      </c>
      <c r="C672" s="39" t="s">
        <v>118</v>
      </c>
      <c r="D672" s="64"/>
      <c r="E672" s="39" t="s">
        <v>95</v>
      </c>
      <c r="F672" s="39">
        <v>57</v>
      </c>
      <c r="G672" s="39" t="s">
        <v>172</v>
      </c>
      <c r="H672" s="39" t="s">
        <v>177</v>
      </c>
      <c r="I672" s="39" t="s">
        <v>176</v>
      </c>
      <c r="J672" s="39" t="s">
        <v>177</v>
      </c>
      <c r="K672" s="39" t="s">
        <v>176</v>
      </c>
      <c r="L672" s="39">
        <v>1</v>
      </c>
      <c r="M672" s="57" t="str">
        <f t="shared" si="34"/>
        <v>3 - Medium-Level Power Loss</v>
      </c>
      <c r="N672" s="59"/>
      <c r="O672" s="60"/>
      <c r="P672" s="61">
        <f t="shared" si="33"/>
        <v>1800</v>
      </c>
      <c r="Q672" s="61">
        <f t="shared" si="35"/>
        <v>0</v>
      </c>
    </row>
    <row r="673" spans="1:17" ht="18.600000000000001" customHeight="1">
      <c r="A673" s="58">
        <v>44403</v>
      </c>
      <c r="B673" s="39" t="s">
        <v>48</v>
      </c>
      <c r="C673" s="39" t="s">
        <v>118</v>
      </c>
      <c r="D673" s="64"/>
      <c r="E673" s="39" t="s">
        <v>95</v>
      </c>
      <c r="F673" s="39">
        <v>57</v>
      </c>
      <c r="G673" s="39" t="s">
        <v>172</v>
      </c>
      <c r="H673" s="39" t="s">
        <v>177</v>
      </c>
      <c r="I673" s="39" t="s">
        <v>176</v>
      </c>
      <c r="J673" s="39" t="s">
        <v>177</v>
      </c>
      <c r="K673" s="39" t="s">
        <v>176</v>
      </c>
      <c r="L673" s="39">
        <v>1</v>
      </c>
      <c r="M673" s="57" t="str">
        <f t="shared" si="34"/>
        <v>3 - Medium-Level Power Loss</v>
      </c>
      <c r="N673" s="59"/>
      <c r="O673" s="60"/>
      <c r="P673" s="61">
        <f t="shared" si="33"/>
        <v>1800</v>
      </c>
      <c r="Q673" s="61">
        <f t="shared" si="35"/>
        <v>0</v>
      </c>
    </row>
    <row r="674" spans="1:17" ht="18.600000000000001" customHeight="1">
      <c r="A674" s="58">
        <v>44403</v>
      </c>
      <c r="B674" s="39" t="s">
        <v>48</v>
      </c>
      <c r="C674" s="39" t="s">
        <v>118</v>
      </c>
      <c r="D674" s="64"/>
      <c r="E674" s="39" t="s">
        <v>95</v>
      </c>
      <c r="F674" s="39">
        <v>58</v>
      </c>
      <c r="G674" s="39" t="s">
        <v>172</v>
      </c>
      <c r="H674" s="39" t="s">
        <v>177</v>
      </c>
      <c r="I674" s="39" t="s">
        <v>176</v>
      </c>
      <c r="J674" s="39" t="s">
        <v>177</v>
      </c>
      <c r="K674" s="39" t="s">
        <v>176</v>
      </c>
      <c r="L674" s="39">
        <v>1</v>
      </c>
      <c r="M674" s="57" t="str">
        <f t="shared" si="34"/>
        <v>3 - Medium-Level Power Loss</v>
      </c>
      <c r="N674" s="59"/>
      <c r="O674" s="60"/>
      <c r="P674" s="61">
        <f t="shared" si="33"/>
        <v>1800</v>
      </c>
      <c r="Q674" s="61">
        <f t="shared" si="35"/>
        <v>0</v>
      </c>
    </row>
    <row r="675" spans="1:17" ht="18.600000000000001" customHeight="1">
      <c r="A675" s="58">
        <v>44403</v>
      </c>
      <c r="B675" s="39" t="s">
        <v>48</v>
      </c>
      <c r="C675" s="39" t="s">
        <v>118</v>
      </c>
      <c r="D675" s="64"/>
      <c r="E675" s="39" t="s">
        <v>95</v>
      </c>
      <c r="F675" s="39">
        <v>58</v>
      </c>
      <c r="G675" s="39" t="s">
        <v>172</v>
      </c>
      <c r="H675" s="39" t="s">
        <v>177</v>
      </c>
      <c r="I675" s="39" t="s">
        <v>176</v>
      </c>
      <c r="J675" s="39" t="s">
        <v>177</v>
      </c>
      <c r="K675" s="39" t="s">
        <v>176</v>
      </c>
      <c r="L675" s="39">
        <v>1</v>
      </c>
      <c r="M675" s="57" t="str">
        <f t="shared" si="34"/>
        <v>3 - Medium-Level Power Loss</v>
      </c>
      <c r="N675" s="59"/>
      <c r="O675" s="60"/>
      <c r="P675" s="61">
        <f t="shared" si="33"/>
        <v>1800</v>
      </c>
      <c r="Q675" s="61">
        <f t="shared" si="35"/>
        <v>0</v>
      </c>
    </row>
    <row r="676" spans="1:17" ht="18.600000000000001" customHeight="1">
      <c r="A676" s="58">
        <v>44403</v>
      </c>
      <c r="B676" s="39" t="s">
        <v>48</v>
      </c>
      <c r="C676" s="39" t="s">
        <v>118</v>
      </c>
      <c r="D676" s="64"/>
      <c r="E676" s="39" t="s">
        <v>95</v>
      </c>
      <c r="F676" s="39">
        <v>59</v>
      </c>
      <c r="G676" s="39" t="s">
        <v>172</v>
      </c>
      <c r="H676" s="39" t="s">
        <v>177</v>
      </c>
      <c r="I676" s="39" t="s">
        <v>176</v>
      </c>
      <c r="J676" s="39" t="s">
        <v>177</v>
      </c>
      <c r="K676" s="39" t="s">
        <v>176</v>
      </c>
      <c r="L676" s="39">
        <v>1</v>
      </c>
      <c r="M676" s="57" t="str">
        <f t="shared" si="34"/>
        <v>3 - Medium-Level Power Loss</v>
      </c>
      <c r="N676" s="59"/>
      <c r="O676" s="60"/>
      <c r="P676" s="61">
        <f t="shared" si="33"/>
        <v>1800</v>
      </c>
      <c r="Q676" s="61">
        <f t="shared" si="35"/>
        <v>0</v>
      </c>
    </row>
    <row r="677" spans="1:17" ht="18.600000000000001" customHeight="1">
      <c r="A677" s="58">
        <v>44403</v>
      </c>
      <c r="B677" s="39" t="s">
        <v>48</v>
      </c>
      <c r="C677" s="39" t="s">
        <v>118</v>
      </c>
      <c r="D677" s="64"/>
      <c r="E677" s="39" t="s">
        <v>95</v>
      </c>
      <c r="F677" s="39">
        <v>59</v>
      </c>
      <c r="G677" s="39" t="s">
        <v>172</v>
      </c>
      <c r="H677" s="39" t="s">
        <v>177</v>
      </c>
      <c r="I677" s="39" t="s">
        <v>176</v>
      </c>
      <c r="J677" s="39" t="s">
        <v>177</v>
      </c>
      <c r="K677" s="39" t="s">
        <v>176</v>
      </c>
      <c r="L677" s="39">
        <v>1</v>
      </c>
      <c r="M677" s="57" t="str">
        <f t="shared" si="34"/>
        <v>3 - Medium-Level Power Loss</v>
      </c>
      <c r="N677" s="59"/>
      <c r="O677" s="60"/>
      <c r="P677" s="61">
        <f t="shared" si="33"/>
        <v>1800</v>
      </c>
      <c r="Q677" s="61">
        <f t="shared" si="35"/>
        <v>0</v>
      </c>
    </row>
    <row r="678" spans="1:17" ht="18.600000000000001" customHeight="1">
      <c r="A678" s="58">
        <v>44403</v>
      </c>
      <c r="B678" s="39" t="s">
        <v>48</v>
      </c>
      <c r="C678" s="39" t="s">
        <v>118</v>
      </c>
      <c r="D678" s="64"/>
      <c r="E678" s="39" t="s">
        <v>95</v>
      </c>
      <c r="F678" s="39">
        <v>60</v>
      </c>
      <c r="G678" s="39" t="s">
        <v>172</v>
      </c>
      <c r="H678" s="39" t="s">
        <v>177</v>
      </c>
      <c r="I678" s="39" t="s">
        <v>176</v>
      </c>
      <c r="J678" s="39" t="s">
        <v>177</v>
      </c>
      <c r="K678" s="39" t="s">
        <v>176</v>
      </c>
      <c r="L678" s="39">
        <v>1</v>
      </c>
      <c r="M678" s="57" t="str">
        <f t="shared" si="34"/>
        <v>3 - Medium-Level Power Loss</v>
      </c>
      <c r="N678" s="59"/>
      <c r="O678" s="60"/>
      <c r="P678" s="61">
        <f t="shared" si="33"/>
        <v>1800</v>
      </c>
      <c r="Q678" s="61">
        <f t="shared" si="35"/>
        <v>0</v>
      </c>
    </row>
    <row r="679" spans="1:17" ht="18.600000000000001" customHeight="1">
      <c r="A679" s="58">
        <v>44403</v>
      </c>
      <c r="B679" s="39" t="s">
        <v>48</v>
      </c>
      <c r="C679" s="39" t="s">
        <v>118</v>
      </c>
      <c r="D679" s="64"/>
      <c r="E679" s="39" t="s">
        <v>95</v>
      </c>
      <c r="F679" s="39">
        <v>60</v>
      </c>
      <c r="G679" s="39" t="s">
        <v>172</v>
      </c>
      <c r="H679" s="39" t="s">
        <v>177</v>
      </c>
      <c r="I679" s="39" t="s">
        <v>176</v>
      </c>
      <c r="J679" s="39" t="s">
        <v>177</v>
      </c>
      <c r="K679" s="39" t="s">
        <v>176</v>
      </c>
      <c r="L679" s="39">
        <v>1</v>
      </c>
      <c r="M679" s="57" t="str">
        <f t="shared" si="34"/>
        <v>3 - Medium-Level Power Loss</v>
      </c>
      <c r="N679" s="59"/>
      <c r="O679" s="60"/>
      <c r="P679" s="61">
        <f t="shared" si="33"/>
        <v>1800</v>
      </c>
      <c r="Q679" s="61">
        <f t="shared" si="35"/>
        <v>0</v>
      </c>
    </row>
    <row r="680" spans="1:17" ht="18.600000000000001" customHeight="1">
      <c r="A680" s="58">
        <v>44403</v>
      </c>
      <c r="B680" s="39" t="s">
        <v>48</v>
      </c>
      <c r="C680" s="39" t="s">
        <v>118</v>
      </c>
      <c r="D680" s="64"/>
      <c r="E680" s="39" t="s">
        <v>95</v>
      </c>
      <c r="F680" s="39">
        <v>61</v>
      </c>
      <c r="G680" s="39" t="s">
        <v>172</v>
      </c>
      <c r="H680" s="39" t="s">
        <v>177</v>
      </c>
      <c r="I680" s="39" t="s">
        <v>176</v>
      </c>
      <c r="J680" s="39" t="s">
        <v>177</v>
      </c>
      <c r="K680" s="39" t="s">
        <v>176</v>
      </c>
      <c r="L680" s="39">
        <v>1</v>
      </c>
      <c r="M680" s="57" t="str">
        <f t="shared" si="34"/>
        <v>3 - Medium-Level Power Loss</v>
      </c>
      <c r="N680" s="59"/>
      <c r="O680" s="60"/>
      <c r="P680" s="61">
        <f t="shared" si="33"/>
        <v>1800</v>
      </c>
      <c r="Q680" s="61">
        <f t="shared" si="35"/>
        <v>0</v>
      </c>
    </row>
    <row r="681" spans="1:17" ht="18.600000000000001" customHeight="1">
      <c r="A681" s="58">
        <v>44403</v>
      </c>
      <c r="B681" s="39" t="s">
        <v>48</v>
      </c>
      <c r="C681" s="39" t="s">
        <v>118</v>
      </c>
      <c r="D681" s="64"/>
      <c r="E681" s="39" t="s">
        <v>95</v>
      </c>
      <c r="F681" s="39">
        <v>61</v>
      </c>
      <c r="G681" s="39" t="s">
        <v>172</v>
      </c>
      <c r="H681" s="39" t="s">
        <v>177</v>
      </c>
      <c r="I681" s="39" t="s">
        <v>176</v>
      </c>
      <c r="J681" s="39" t="s">
        <v>177</v>
      </c>
      <c r="K681" s="39" t="s">
        <v>176</v>
      </c>
      <c r="L681" s="39">
        <v>1</v>
      </c>
      <c r="M681" s="57" t="str">
        <f t="shared" si="34"/>
        <v>3 - Medium-Level Power Loss</v>
      </c>
      <c r="N681" s="59"/>
      <c r="O681" s="60"/>
      <c r="P681" s="61">
        <f t="shared" si="33"/>
        <v>1800</v>
      </c>
      <c r="Q681" s="61">
        <f t="shared" si="35"/>
        <v>0</v>
      </c>
    </row>
    <row r="682" spans="1:17" ht="18.600000000000001" customHeight="1">
      <c r="A682" s="58">
        <v>44403</v>
      </c>
      <c r="B682" s="39" t="s">
        <v>48</v>
      </c>
      <c r="C682" s="39" t="s">
        <v>118</v>
      </c>
      <c r="D682" s="64"/>
      <c r="E682" s="39" t="s">
        <v>95</v>
      </c>
      <c r="F682" s="39">
        <v>62</v>
      </c>
      <c r="G682" s="39" t="s">
        <v>172</v>
      </c>
      <c r="H682" s="39" t="s">
        <v>177</v>
      </c>
      <c r="I682" s="39" t="s">
        <v>176</v>
      </c>
      <c r="J682" s="39" t="s">
        <v>177</v>
      </c>
      <c r="K682" s="39" t="s">
        <v>176</v>
      </c>
      <c r="L682" s="39">
        <v>1</v>
      </c>
      <c r="M682" s="57" t="str">
        <f t="shared" si="34"/>
        <v>3 - Medium-Level Power Loss</v>
      </c>
      <c r="N682" s="59"/>
      <c r="O682" s="60"/>
      <c r="P682" s="61">
        <f t="shared" si="33"/>
        <v>1800</v>
      </c>
      <c r="Q682" s="61">
        <f t="shared" si="35"/>
        <v>0</v>
      </c>
    </row>
    <row r="683" spans="1:17" ht="18.600000000000001" customHeight="1">
      <c r="A683" s="58">
        <v>44403</v>
      </c>
      <c r="B683" s="39" t="s">
        <v>48</v>
      </c>
      <c r="C683" s="39" t="s">
        <v>118</v>
      </c>
      <c r="D683" s="64"/>
      <c r="E683" s="39" t="s">
        <v>95</v>
      </c>
      <c r="F683" s="39">
        <v>62</v>
      </c>
      <c r="G683" s="39" t="s">
        <v>172</v>
      </c>
      <c r="H683" s="39" t="s">
        <v>177</v>
      </c>
      <c r="I683" s="39" t="s">
        <v>176</v>
      </c>
      <c r="J683" s="39" t="s">
        <v>177</v>
      </c>
      <c r="K683" s="39" t="s">
        <v>176</v>
      </c>
      <c r="L683" s="39">
        <v>1</v>
      </c>
      <c r="M683" s="57" t="str">
        <f t="shared" si="34"/>
        <v>3 - Medium-Level Power Loss</v>
      </c>
      <c r="N683" s="59"/>
      <c r="O683" s="60"/>
      <c r="P683" s="61">
        <f t="shared" si="33"/>
        <v>1800</v>
      </c>
      <c r="Q683" s="61">
        <f t="shared" si="35"/>
        <v>0</v>
      </c>
    </row>
    <row r="684" spans="1:17" ht="18.600000000000001" customHeight="1">
      <c r="A684" s="58">
        <v>44403</v>
      </c>
      <c r="B684" s="39" t="s">
        <v>48</v>
      </c>
      <c r="C684" s="39" t="s">
        <v>118</v>
      </c>
      <c r="D684" s="64"/>
      <c r="E684" s="39" t="s">
        <v>95</v>
      </c>
      <c r="F684" s="39">
        <v>63</v>
      </c>
      <c r="G684" s="39" t="s">
        <v>172</v>
      </c>
      <c r="H684" s="39" t="s">
        <v>177</v>
      </c>
      <c r="I684" s="39" t="s">
        <v>176</v>
      </c>
      <c r="J684" s="39" t="s">
        <v>177</v>
      </c>
      <c r="K684" s="39" t="s">
        <v>176</v>
      </c>
      <c r="L684" s="39">
        <v>1</v>
      </c>
      <c r="M684" s="57" t="str">
        <f t="shared" si="34"/>
        <v>3 - Medium-Level Power Loss</v>
      </c>
      <c r="N684" s="59"/>
      <c r="O684" s="60"/>
      <c r="P684" s="61">
        <f t="shared" si="33"/>
        <v>1800</v>
      </c>
      <c r="Q684" s="61">
        <f t="shared" si="35"/>
        <v>0</v>
      </c>
    </row>
    <row r="685" spans="1:17" ht="18.600000000000001" customHeight="1">
      <c r="A685" s="58">
        <v>44403</v>
      </c>
      <c r="B685" s="39" t="s">
        <v>48</v>
      </c>
      <c r="C685" s="39" t="s">
        <v>118</v>
      </c>
      <c r="D685" s="64"/>
      <c r="E685" s="39" t="s">
        <v>95</v>
      </c>
      <c r="F685" s="39">
        <v>63</v>
      </c>
      <c r="G685" s="39" t="s">
        <v>172</v>
      </c>
      <c r="H685" s="39" t="s">
        <v>177</v>
      </c>
      <c r="I685" s="39" t="s">
        <v>176</v>
      </c>
      <c r="J685" s="39" t="s">
        <v>177</v>
      </c>
      <c r="K685" s="39" t="s">
        <v>176</v>
      </c>
      <c r="L685" s="39">
        <v>1</v>
      </c>
      <c r="M685" s="57" t="str">
        <f t="shared" si="34"/>
        <v>3 - Medium-Level Power Loss</v>
      </c>
      <c r="N685" s="59"/>
      <c r="O685" s="60"/>
      <c r="P685" s="61">
        <f t="shared" si="33"/>
        <v>1800</v>
      </c>
      <c r="Q685" s="61">
        <f t="shared" si="35"/>
        <v>0</v>
      </c>
    </row>
    <row r="686" spans="1:17" ht="18.600000000000001" customHeight="1">
      <c r="A686" s="58">
        <v>44403</v>
      </c>
      <c r="B686" s="39" t="s">
        <v>48</v>
      </c>
      <c r="C686" s="39" t="s">
        <v>118</v>
      </c>
      <c r="D686" s="64"/>
      <c r="E686" s="39" t="s">
        <v>95</v>
      </c>
      <c r="F686" s="39">
        <v>64</v>
      </c>
      <c r="G686" s="39" t="s">
        <v>172</v>
      </c>
      <c r="H686" s="39" t="s">
        <v>177</v>
      </c>
      <c r="I686" s="39" t="s">
        <v>176</v>
      </c>
      <c r="J686" s="39" t="s">
        <v>177</v>
      </c>
      <c r="K686" s="39" t="s">
        <v>176</v>
      </c>
      <c r="L686" s="39">
        <v>1</v>
      </c>
      <c r="M686" s="57" t="str">
        <f t="shared" si="34"/>
        <v>3 - Medium-Level Power Loss</v>
      </c>
      <c r="N686" s="59"/>
      <c r="O686" s="60"/>
      <c r="P686" s="61">
        <f t="shared" si="33"/>
        <v>1800</v>
      </c>
      <c r="Q686" s="61">
        <f t="shared" si="35"/>
        <v>0</v>
      </c>
    </row>
    <row r="687" spans="1:17" ht="18.600000000000001" customHeight="1">
      <c r="A687" s="58">
        <v>44403</v>
      </c>
      <c r="B687" s="39" t="s">
        <v>48</v>
      </c>
      <c r="C687" s="39" t="s">
        <v>118</v>
      </c>
      <c r="D687" s="64"/>
      <c r="E687" s="39" t="s">
        <v>95</v>
      </c>
      <c r="F687" s="39">
        <v>64</v>
      </c>
      <c r="G687" s="39" t="s">
        <v>172</v>
      </c>
      <c r="H687" s="39" t="s">
        <v>177</v>
      </c>
      <c r="I687" s="39" t="s">
        <v>176</v>
      </c>
      <c r="J687" s="39" t="s">
        <v>177</v>
      </c>
      <c r="K687" s="39" t="s">
        <v>176</v>
      </c>
      <c r="L687" s="39">
        <v>1</v>
      </c>
      <c r="M687" s="57" t="str">
        <f t="shared" si="34"/>
        <v>3 - Medium-Level Power Loss</v>
      </c>
      <c r="N687" s="59"/>
      <c r="O687" s="60"/>
      <c r="P687" s="61">
        <f t="shared" si="33"/>
        <v>1800</v>
      </c>
      <c r="Q687" s="61">
        <f t="shared" si="35"/>
        <v>0</v>
      </c>
    </row>
    <row r="688" spans="1:17" ht="18.600000000000001" customHeight="1">
      <c r="A688" s="58">
        <v>44403</v>
      </c>
      <c r="B688" s="39" t="s">
        <v>48</v>
      </c>
      <c r="C688" s="39" t="s">
        <v>118</v>
      </c>
      <c r="D688" s="64"/>
      <c r="E688" s="39" t="s">
        <v>101</v>
      </c>
      <c r="F688" s="39">
        <v>121</v>
      </c>
      <c r="G688" s="39" t="s">
        <v>172</v>
      </c>
      <c r="H688" s="39" t="s">
        <v>176</v>
      </c>
      <c r="I688" s="39" t="s">
        <v>176</v>
      </c>
      <c r="J688" s="39" t="s">
        <v>176</v>
      </c>
      <c r="K688" s="39" t="s">
        <v>176</v>
      </c>
      <c r="L688" s="39">
        <v>1</v>
      </c>
      <c r="M688" s="57" t="str">
        <f t="shared" si="34"/>
        <v>3 - Medium-Level Power Loss</v>
      </c>
      <c r="N688" s="59"/>
      <c r="O688" s="60"/>
      <c r="P688" s="61">
        <f t="shared" si="33"/>
        <v>1800</v>
      </c>
      <c r="Q688" s="61">
        <f t="shared" si="35"/>
        <v>0</v>
      </c>
    </row>
    <row r="689" spans="1:17" ht="18.600000000000001" customHeight="1">
      <c r="A689" s="58">
        <v>44403</v>
      </c>
      <c r="B689" s="39" t="s">
        <v>48</v>
      </c>
      <c r="C689" s="39" t="s">
        <v>118</v>
      </c>
      <c r="D689" s="64"/>
      <c r="E689" s="39" t="s">
        <v>101</v>
      </c>
      <c r="F689" s="39">
        <v>122</v>
      </c>
      <c r="G689" s="39" t="s">
        <v>172</v>
      </c>
      <c r="H689" s="39" t="s">
        <v>176</v>
      </c>
      <c r="I689" s="39" t="s">
        <v>176</v>
      </c>
      <c r="J689" s="39" t="s">
        <v>176</v>
      </c>
      <c r="K689" s="39" t="s">
        <v>176</v>
      </c>
      <c r="L689" s="39">
        <v>1</v>
      </c>
      <c r="M689" s="57" t="str">
        <f t="shared" si="34"/>
        <v>3 - Medium-Level Power Loss</v>
      </c>
      <c r="N689" s="59"/>
      <c r="O689" s="60"/>
      <c r="P689" s="61">
        <f t="shared" si="33"/>
        <v>1800</v>
      </c>
      <c r="Q689" s="61">
        <f t="shared" si="35"/>
        <v>0</v>
      </c>
    </row>
    <row r="690" spans="1:17" ht="18.600000000000001" customHeight="1">
      <c r="A690" s="58">
        <v>44403</v>
      </c>
      <c r="B690" s="39" t="s">
        <v>48</v>
      </c>
      <c r="C690" s="39" t="s">
        <v>118</v>
      </c>
      <c r="D690" s="64"/>
      <c r="E690" s="39" t="s">
        <v>101</v>
      </c>
      <c r="F690" s="39">
        <v>123</v>
      </c>
      <c r="G690" s="39" t="s">
        <v>172</v>
      </c>
      <c r="H690" s="39" t="s">
        <v>176</v>
      </c>
      <c r="I690" s="39" t="s">
        <v>176</v>
      </c>
      <c r="J690" s="39" t="s">
        <v>176</v>
      </c>
      <c r="K690" s="39" t="s">
        <v>176</v>
      </c>
      <c r="L690" s="39">
        <v>1</v>
      </c>
      <c r="M690" s="57" t="str">
        <f t="shared" si="34"/>
        <v>3 - Medium-Level Power Loss</v>
      </c>
      <c r="N690" s="59"/>
      <c r="O690" s="60"/>
      <c r="P690" s="61">
        <f t="shared" si="33"/>
        <v>1800</v>
      </c>
      <c r="Q690" s="61">
        <f t="shared" si="35"/>
        <v>0</v>
      </c>
    </row>
    <row r="691" spans="1:17" ht="18.600000000000001" customHeight="1">
      <c r="A691" s="58">
        <v>44403</v>
      </c>
      <c r="B691" s="39" t="s">
        <v>48</v>
      </c>
      <c r="C691" s="39" t="s">
        <v>118</v>
      </c>
      <c r="D691" s="64"/>
      <c r="E691" s="39" t="s">
        <v>101</v>
      </c>
      <c r="F691" s="39">
        <v>124</v>
      </c>
      <c r="G691" s="39" t="s">
        <v>172</v>
      </c>
      <c r="H691" s="39" t="s">
        <v>176</v>
      </c>
      <c r="I691" s="39" t="s">
        <v>176</v>
      </c>
      <c r="J691" s="39" t="s">
        <v>176</v>
      </c>
      <c r="K691" s="39" t="s">
        <v>176</v>
      </c>
      <c r="L691" s="39">
        <v>1</v>
      </c>
      <c r="M691" s="57" t="str">
        <f t="shared" si="34"/>
        <v>3 - Medium-Level Power Loss</v>
      </c>
      <c r="N691" s="59"/>
      <c r="O691" s="60"/>
      <c r="P691" s="61">
        <f t="shared" si="33"/>
        <v>1800</v>
      </c>
      <c r="Q691" s="61">
        <f t="shared" si="35"/>
        <v>0</v>
      </c>
    </row>
    <row r="692" spans="1:17" ht="18.600000000000001" customHeight="1">
      <c r="A692" s="58">
        <v>44403</v>
      </c>
      <c r="B692" s="39" t="s">
        <v>48</v>
      </c>
      <c r="C692" s="39" t="s">
        <v>118</v>
      </c>
      <c r="D692" s="64"/>
      <c r="E692" s="39" t="s">
        <v>101</v>
      </c>
      <c r="F692" s="39">
        <v>125</v>
      </c>
      <c r="G692" s="39" t="s">
        <v>172</v>
      </c>
      <c r="H692" s="39" t="s">
        <v>176</v>
      </c>
      <c r="I692" s="39" t="s">
        <v>176</v>
      </c>
      <c r="J692" s="39" t="s">
        <v>176</v>
      </c>
      <c r="K692" s="39" t="s">
        <v>176</v>
      </c>
      <c r="L692" s="39">
        <v>1</v>
      </c>
      <c r="M692" s="57" t="str">
        <f t="shared" si="34"/>
        <v>3 - Medium-Level Power Loss</v>
      </c>
      <c r="N692" s="59"/>
      <c r="O692" s="60"/>
      <c r="P692" s="61">
        <f t="shared" si="33"/>
        <v>1800</v>
      </c>
      <c r="Q692" s="61">
        <f t="shared" si="35"/>
        <v>0</v>
      </c>
    </row>
    <row r="693" spans="1:17" ht="18.600000000000001" customHeight="1">
      <c r="A693" s="58">
        <v>44403</v>
      </c>
      <c r="B693" s="39" t="s">
        <v>48</v>
      </c>
      <c r="C693" s="39" t="s">
        <v>118</v>
      </c>
      <c r="D693" s="64"/>
      <c r="E693" s="39" t="s">
        <v>101</v>
      </c>
      <c r="F693" s="39">
        <v>126</v>
      </c>
      <c r="G693" s="39" t="s">
        <v>172</v>
      </c>
      <c r="H693" s="39" t="s">
        <v>176</v>
      </c>
      <c r="I693" s="39" t="s">
        <v>176</v>
      </c>
      <c r="J693" s="39" t="s">
        <v>176</v>
      </c>
      <c r="K693" s="39" t="s">
        <v>176</v>
      </c>
      <c r="L693" s="39">
        <v>1</v>
      </c>
      <c r="M693" s="57" t="str">
        <f t="shared" si="34"/>
        <v>3 - Medium-Level Power Loss</v>
      </c>
      <c r="N693" s="59"/>
      <c r="O693" s="60"/>
      <c r="P693" s="61">
        <f t="shared" si="33"/>
        <v>1800</v>
      </c>
      <c r="Q693" s="61">
        <f t="shared" si="35"/>
        <v>0</v>
      </c>
    </row>
    <row r="694" spans="1:17" ht="18.600000000000001" customHeight="1">
      <c r="A694" s="58">
        <v>44403</v>
      </c>
      <c r="B694" s="39" t="s">
        <v>48</v>
      </c>
      <c r="C694" s="39" t="s">
        <v>118</v>
      </c>
      <c r="D694" s="64"/>
      <c r="E694" s="39" t="s">
        <v>101</v>
      </c>
      <c r="F694" s="39">
        <v>127</v>
      </c>
      <c r="G694" s="39" t="s">
        <v>172</v>
      </c>
      <c r="H694" s="39" t="s">
        <v>176</v>
      </c>
      <c r="I694" s="39" t="s">
        <v>176</v>
      </c>
      <c r="J694" s="39" t="s">
        <v>176</v>
      </c>
      <c r="K694" s="39" t="s">
        <v>176</v>
      </c>
      <c r="L694" s="39">
        <v>1</v>
      </c>
      <c r="M694" s="57" t="str">
        <f t="shared" si="34"/>
        <v>3 - Medium-Level Power Loss</v>
      </c>
      <c r="N694" s="59"/>
      <c r="O694" s="60"/>
      <c r="P694" s="61">
        <f t="shared" si="33"/>
        <v>1800</v>
      </c>
      <c r="Q694" s="61">
        <f t="shared" si="35"/>
        <v>0</v>
      </c>
    </row>
    <row r="695" spans="1:17" ht="18.600000000000001" customHeight="1">
      <c r="A695" s="58">
        <v>44403</v>
      </c>
      <c r="B695" s="39" t="s">
        <v>48</v>
      </c>
      <c r="C695" s="39" t="s">
        <v>118</v>
      </c>
      <c r="D695" s="64"/>
      <c r="E695" s="39" t="s">
        <v>101</v>
      </c>
      <c r="F695" s="39">
        <v>128</v>
      </c>
      <c r="G695" s="39" t="s">
        <v>172</v>
      </c>
      <c r="H695" s="39" t="s">
        <v>176</v>
      </c>
      <c r="I695" s="39" t="s">
        <v>176</v>
      </c>
      <c r="J695" s="39" t="s">
        <v>176</v>
      </c>
      <c r="K695" s="39" t="s">
        <v>176</v>
      </c>
      <c r="L695" s="39">
        <v>1</v>
      </c>
      <c r="M695" s="57" t="str">
        <f t="shared" si="34"/>
        <v>3 - Medium-Level Power Loss</v>
      </c>
      <c r="N695" s="59"/>
      <c r="O695" s="60"/>
      <c r="P695" s="61">
        <f t="shared" si="33"/>
        <v>1800</v>
      </c>
      <c r="Q695" s="61">
        <f t="shared" si="35"/>
        <v>0</v>
      </c>
    </row>
    <row r="696" spans="1:17" ht="18.600000000000001" customHeight="1">
      <c r="A696" s="58">
        <v>44403</v>
      </c>
      <c r="B696" s="39" t="s">
        <v>48</v>
      </c>
      <c r="C696" s="39" t="s">
        <v>118</v>
      </c>
      <c r="D696" s="64"/>
      <c r="E696" s="39" t="s">
        <v>101</v>
      </c>
      <c r="F696" s="39">
        <v>43</v>
      </c>
      <c r="G696" s="39" t="s">
        <v>172</v>
      </c>
      <c r="H696" s="39" t="s">
        <v>177</v>
      </c>
      <c r="I696" s="39" t="s">
        <v>176</v>
      </c>
      <c r="J696" s="39" t="s">
        <v>177</v>
      </c>
      <c r="K696" s="39" t="s">
        <v>176</v>
      </c>
      <c r="L696" s="39">
        <v>1</v>
      </c>
      <c r="M696" s="57" t="str">
        <f t="shared" si="34"/>
        <v>3 - Medium-Level Power Loss</v>
      </c>
      <c r="N696" s="59"/>
      <c r="O696" s="60"/>
      <c r="P696" s="61">
        <f t="shared" si="33"/>
        <v>1800</v>
      </c>
      <c r="Q696" s="61">
        <f t="shared" si="35"/>
        <v>0</v>
      </c>
    </row>
    <row r="697" spans="1:17" ht="18.600000000000001" customHeight="1">
      <c r="A697" s="58">
        <v>44403</v>
      </c>
      <c r="B697" s="39" t="s">
        <v>48</v>
      </c>
      <c r="C697" s="39" t="s">
        <v>118</v>
      </c>
      <c r="D697" s="64"/>
      <c r="E697" s="39" t="s">
        <v>102</v>
      </c>
      <c r="F697" s="39">
        <v>100</v>
      </c>
      <c r="G697" s="39" t="s">
        <v>172</v>
      </c>
      <c r="H697" s="39" t="s">
        <v>176</v>
      </c>
      <c r="I697" s="39" t="s">
        <v>176</v>
      </c>
      <c r="J697" s="39" t="s">
        <v>176</v>
      </c>
      <c r="K697" s="39" t="s">
        <v>176</v>
      </c>
      <c r="L697" s="39">
        <v>1</v>
      </c>
      <c r="M697" s="57" t="str">
        <f t="shared" si="34"/>
        <v>3 - Medium-Level Power Loss</v>
      </c>
      <c r="N697" s="59"/>
      <c r="O697" s="60"/>
      <c r="P697" s="61">
        <f t="shared" si="33"/>
        <v>1800</v>
      </c>
      <c r="Q697" s="61">
        <f t="shared" si="35"/>
        <v>0</v>
      </c>
    </row>
    <row r="698" spans="1:17" ht="18.600000000000001" customHeight="1">
      <c r="A698" s="58">
        <v>44403</v>
      </c>
      <c r="B698" s="39" t="s">
        <v>48</v>
      </c>
      <c r="C698" s="39" t="s">
        <v>118</v>
      </c>
      <c r="D698" s="64"/>
      <c r="E698" s="39" t="s">
        <v>102</v>
      </c>
      <c r="F698" s="39">
        <v>93</v>
      </c>
      <c r="G698" s="39" t="s">
        <v>172</v>
      </c>
      <c r="H698" s="39" t="s">
        <v>176</v>
      </c>
      <c r="I698" s="39" t="s">
        <v>176</v>
      </c>
      <c r="J698" s="39" t="s">
        <v>176</v>
      </c>
      <c r="K698" s="39" t="s">
        <v>176</v>
      </c>
      <c r="L698" s="39">
        <v>1</v>
      </c>
      <c r="M698" s="57" t="str">
        <f t="shared" si="34"/>
        <v>3 - Medium-Level Power Loss</v>
      </c>
      <c r="N698" s="59"/>
      <c r="O698" s="60"/>
      <c r="P698" s="61">
        <f t="shared" si="33"/>
        <v>1800</v>
      </c>
      <c r="Q698" s="61">
        <f t="shared" si="35"/>
        <v>0</v>
      </c>
    </row>
    <row r="699" spans="1:17" ht="18.600000000000001" customHeight="1">
      <c r="A699" s="58">
        <v>44403</v>
      </c>
      <c r="B699" s="39" t="s">
        <v>48</v>
      </c>
      <c r="C699" s="39" t="s">
        <v>118</v>
      </c>
      <c r="D699" s="64"/>
      <c r="E699" s="39" t="s">
        <v>102</v>
      </c>
      <c r="F699" s="39">
        <v>94</v>
      </c>
      <c r="G699" s="39" t="s">
        <v>172</v>
      </c>
      <c r="H699" s="39" t="s">
        <v>176</v>
      </c>
      <c r="I699" s="39" t="s">
        <v>176</v>
      </c>
      <c r="J699" s="39" t="s">
        <v>176</v>
      </c>
      <c r="K699" s="39" t="s">
        <v>176</v>
      </c>
      <c r="L699" s="39">
        <v>1</v>
      </c>
      <c r="M699" s="57" t="str">
        <f t="shared" si="34"/>
        <v>3 - Medium-Level Power Loss</v>
      </c>
      <c r="N699" s="59"/>
      <c r="O699" s="60"/>
      <c r="P699" s="61">
        <f t="shared" si="33"/>
        <v>1800</v>
      </c>
      <c r="Q699" s="61">
        <f t="shared" si="35"/>
        <v>0</v>
      </c>
    </row>
    <row r="700" spans="1:17" ht="18.600000000000001" customHeight="1">
      <c r="A700" s="58">
        <v>44403</v>
      </c>
      <c r="B700" s="39" t="s">
        <v>48</v>
      </c>
      <c r="C700" s="39" t="s">
        <v>118</v>
      </c>
      <c r="D700" s="64"/>
      <c r="E700" s="39" t="s">
        <v>102</v>
      </c>
      <c r="F700" s="39">
        <v>95</v>
      </c>
      <c r="G700" s="39" t="s">
        <v>172</v>
      </c>
      <c r="H700" s="39" t="s">
        <v>176</v>
      </c>
      <c r="I700" s="39" t="s">
        <v>176</v>
      </c>
      <c r="J700" s="39" t="s">
        <v>176</v>
      </c>
      <c r="K700" s="39" t="s">
        <v>176</v>
      </c>
      <c r="L700" s="39">
        <v>1</v>
      </c>
      <c r="M700" s="57" t="str">
        <f t="shared" si="34"/>
        <v>3 - Medium-Level Power Loss</v>
      </c>
      <c r="N700" s="59"/>
      <c r="O700" s="60"/>
      <c r="P700" s="61">
        <f t="shared" si="33"/>
        <v>1800</v>
      </c>
      <c r="Q700" s="61">
        <f t="shared" si="35"/>
        <v>0</v>
      </c>
    </row>
    <row r="701" spans="1:17" ht="18.600000000000001" customHeight="1">
      <c r="A701" s="58">
        <v>44403</v>
      </c>
      <c r="B701" s="39" t="s">
        <v>48</v>
      </c>
      <c r="C701" s="39" t="s">
        <v>118</v>
      </c>
      <c r="D701" s="64"/>
      <c r="E701" s="39" t="s">
        <v>102</v>
      </c>
      <c r="F701" s="39">
        <v>96</v>
      </c>
      <c r="G701" s="39" t="s">
        <v>172</v>
      </c>
      <c r="H701" s="39" t="s">
        <v>176</v>
      </c>
      <c r="I701" s="39" t="s">
        <v>176</v>
      </c>
      <c r="J701" s="39" t="s">
        <v>176</v>
      </c>
      <c r="K701" s="39" t="s">
        <v>176</v>
      </c>
      <c r="L701" s="39">
        <v>1</v>
      </c>
      <c r="M701" s="57" t="str">
        <f t="shared" si="34"/>
        <v>3 - Medium-Level Power Loss</v>
      </c>
      <c r="N701" s="59"/>
      <c r="O701" s="60"/>
      <c r="P701" s="61">
        <f t="shared" si="33"/>
        <v>1800</v>
      </c>
      <c r="Q701" s="61">
        <f t="shared" si="35"/>
        <v>0</v>
      </c>
    </row>
    <row r="702" spans="1:17" ht="18.600000000000001" customHeight="1">
      <c r="A702" s="58">
        <v>44403</v>
      </c>
      <c r="B702" s="39" t="s">
        <v>48</v>
      </c>
      <c r="C702" s="39" t="s">
        <v>118</v>
      </c>
      <c r="D702" s="64"/>
      <c r="E702" s="39" t="s">
        <v>102</v>
      </c>
      <c r="F702" s="39">
        <v>97</v>
      </c>
      <c r="G702" s="39" t="s">
        <v>172</v>
      </c>
      <c r="H702" s="39" t="s">
        <v>176</v>
      </c>
      <c r="I702" s="39" t="s">
        <v>176</v>
      </c>
      <c r="J702" s="39" t="s">
        <v>176</v>
      </c>
      <c r="K702" s="39" t="s">
        <v>176</v>
      </c>
      <c r="L702" s="39">
        <v>1</v>
      </c>
      <c r="M702" s="57" t="str">
        <f t="shared" si="34"/>
        <v>3 - Medium-Level Power Loss</v>
      </c>
      <c r="N702" s="59"/>
      <c r="O702" s="60"/>
      <c r="P702" s="61">
        <f t="shared" si="33"/>
        <v>1800</v>
      </c>
      <c r="Q702" s="61">
        <f t="shared" si="35"/>
        <v>0</v>
      </c>
    </row>
    <row r="703" spans="1:17" ht="18.600000000000001" customHeight="1">
      <c r="A703" s="58">
        <v>44403</v>
      </c>
      <c r="B703" s="39" t="s">
        <v>48</v>
      </c>
      <c r="C703" s="39" t="s">
        <v>118</v>
      </c>
      <c r="D703" s="64"/>
      <c r="E703" s="39" t="s">
        <v>102</v>
      </c>
      <c r="F703" s="39">
        <v>98</v>
      </c>
      <c r="G703" s="39" t="s">
        <v>172</v>
      </c>
      <c r="H703" s="39" t="s">
        <v>176</v>
      </c>
      <c r="I703" s="39" t="s">
        <v>176</v>
      </c>
      <c r="J703" s="39" t="s">
        <v>176</v>
      </c>
      <c r="K703" s="39" t="s">
        <v>176</v>
      </c>
      <c r="L703" s="39">
        <v>1</v>
      </c>
      <c r="M703" s="57" t="str">
        <f t="shared" si="34"/>
        <v>3 - Medium-Level Power Loss</v>
      </c>
      <c r="N703" s="59"/>
      <c r="O703" s="60"/>
      <c r="P703" s="61">
        <f t="shared" si="33"/>
        <v>1800</v>
      </c>
      <c r="Q703" s="61">
        <f t="shared" si="35"/>
        <v>0</v>
      </c>
    </row>
    <row r="704" spans="1:17" ht="18.600000000000001" customHeight="1">
      <c r="A704" s="58">
        <v>44403</v>
      </c>
      <c r="B704" s="39" t="s">
        <v>48</v>
      </c>
      <c r="C704" s="39" t="s">
        <v>118</v>
      </c>
      <c r="D704" s="64"/>
      <c r="E704" s="39" t="s">
        <v>102</v>
      </c>
      <c r="F704" s="39">
        <v>99</v>
      </c>
      <c r="G704" s="39" t="s">
        <v>172</v>
      </c>
      <c r="H704" s="39" t="s">
        <v>176</v>
      </c>
      <c r="I704" s="39" t="s">
        <v>176</v>
      </c>
      <c r="J704" s="39" t="s">
        <v>176</v>
      </c>
      <c r="K704" s="39" t="s">
        <v>176</v>
      </c>
      <c r="L704" s="39">
        <v>1</v>
      </c>
      <c r="M704" s="57" t="str">
        <f t="shared" si="34"/>
        <v>3 - Medium-Level Power Loss</v>
      </c>
      <c r="N704" s="59"/>
      <c r="O704" s="60"/>
      <c r="P704" s="61">
        <f t="shared" si="33"/>
        <v>1800</v>
      </c>
      <c r="Q704" s="61">
        <f t="shared" si="35"/>
        <v>0</v>
      </c>
    </row>
    <row r="705" spans="1:17" ht="18.600000000000001" customHeight="1">
      <c r="A705" s="58">
        <v>44403</v>
      </c>
      <c r="B705" s="39" t="s">
        <v>48</v>
      </c>
      <c r="C705" s="39" t="s">
        <v>118</v>
      </c>
      <c r="D705" s="64"/>
      <c r="E705" s="39" t="s">
        <v>96</v>
      </c>
      <c r="F705" s="39">
        <v>106</v>
      </c>
      <c r="G705" s="39" t="s">
        <v>172</v>
      </c>
      <c r="H705" s="39" t="s">
        <v>176</v>
      </c>
      <c r="I705" s="39" t="s">
        <v>176</v>
      </c>
      <c r="J705" s="39" t="s">
        <v>176</v>
      </c>
      <c r="K705" s="39" t="s">
        <v>176</v>
      </c>
      <c r="L705" s="39">
        <v>1</v>
      </c>
      <c r="M705" s="57" t="str">
        <f t="shared" si="34"/>
        <v>3 - Medium-Level Power Loss</v>
      </c>
      <c r="N705" s="59"/>
      <c r="O705" s="60"/>
      <c r="P705" s="61">
        <f t="shared" si="33"/>
        <v>1800</v>
      </c>
      <c r="Q705" s="61">
        <f t="shared" si="35"/>
        <v>0</v>
      </c>
    </row>
    <row r="706" spans="1:17" ht="18.600000000000001" customHeight="1">
      <c r="A706" s="58">
        <v>44403</v>
      </c>
      <c r="B706" s="39" t="s">
        <v>48</v>
      </c>
      <c r="C706" s="39" t="s">
        <v>118</v>
      </c>
      <c r="D706" s="64"/>
      <c r="E706" s="39" t="s">
        <v>96</v>
      </c>
      <c r="F706" s="39">
        <v>35</v>
      </c>
      <c r="G706" s="39" t="s">
        <v>172</v>
      </c>
      <c r="H706" s="39" t="s">
        <v>176</v>
      </c>
      <c r="I706" s="39" t="s">
        <v>176</v>
      </c>
      <c r="J706" s="39" t="s">
        <v>176</v>
      </c>
      <c r="K706" s="39" t="s">
        <v>176</v>
      </c>
      <c r="L706" s="39">
        <v>1</v>
      </c>
      <c r="M706" s="57" t="str">
        <f t="shared" si="34"/>
        <v>3 - Medium-Level Power Loss</v>
      </c>
      <c r="N706" s="59"/>
      <c r="O706" s="60"/>
      <c r="P706" s="61">
        <f t="shared" si="33"/>
        <v>1800</v>
      </c>
      <c r="Q706" s="61">
        <f t="shared" si="35"/>
        <v>0</v>
      </c>
    </row>
    <row r="707" spans="1:17" ht="18.600000000000001" customHeight="1">
      <c r="A707" s="58">
        <v>44403</v>
      </c>
      <c r="B707" s="39" t="s">
        <v>48</v>
      </c>
      <c r="C707" s="39" t="s">
        <v>118</v>
      </c>
      <c r="D707" s="64"/>
      <c r="E707" s="39" t="s">
        <v>96</v>
      </c>
      <c r="F707" s="39">
        <v>54</v>
      </c>
      <c r="G707" s="39" t="s">
        <v>172</v>
      </c>
      <c r="H707" s="39" t="s">
        <v>176</v>
      </c>
      <c r="I707" s="39" t="s">
        <v>176</v>
      </c>
      <c r="J707" s="39" t="s">
        <v>176</v>
      </c>
      <c r="K707" s="39" t="s">
        <v>176</v>
      </c>
      <c r="L707" s="39">
        <v>1</v>
      </c>
      <c r="M707" s="57" t="str">
        <f t="shared" si="34"/>
        <v>3 - Medium-Level Power Loss</v>
      </c>
      <c r="N707" s="59"/>
      <c r="O707" s="60"/>
      <c r="P707" s="61">
        <f t="shared" si="33"/>
        <v>1800</v>
      </c>
      <c r="Q707" s="61">
        <f t="shared" si="35"/>
        <v>0</v>
      </c>
    </row>
    <row r="708" spans="1:17" ht="18.600000000000001" customHeight="1">
      <c r="A708" s="58">
        <v>44403</v>
      </c>
      <c r="B708" s="39" t="s">
        <v>48</v>
      </c>
      <c r="C708" s="39" t="s">
        <v>118</v>
      </c>
      <c r="D708" s="64"/>
      <c r="E708" s="39" t="s">
        <v>103</v>
      </c>
      <c r="F708" s="39">
        <v>108</v>
      </c>
      <c r="G708" s="39" t="s">
        <v>172</v>
      </c>
      <c r="H708" s="39" t="s">
        <v>176</v>
      </c>
      <c r="I708" s="39" t="s">
        <v>176</v>
      </c>
      <c r="J708" s="39" t="s">
        <v>176</v>
      </c>
      <c r="K708" s="39" t="s">
        <v>176</v>
      </c>
      <c r="L708" s="39">
        <v>1</v>
      </c>
      <c r="M708" s="57" t="str">
        <f t="shared" si="34"/>
        <v>3 - Medium-Level Power Loss</v>
      </c>
      <c r="N708" s="59"/>
      <c r="O708" s="60"/>
      <c r="P708" s="61">
        <f t="shared" si="33"/>
        <v>1800</v>
      </c>
      <c r="Q708" s="61">
        <f t="shared" si="35"/>
        <v>0</v>
      </c>
    </row>
    <row r="709" spans="1:17" ht="18.600000000000001" customHeight="1">
      <c r="A709" s="58">
        <v>44403</v>
      </c>
      <c r="B709" s="39" t="s">
        <v>48</v>
      </c>
      <c r="C709" s="39" t="s">
        <v>118</v>
      </c>
      <c r="D709" s="64"/>
      <c r="E709" s="39" t="s">
        <v>104</v>
      </c>
      <c r="F709" s="39">
        <v>108</v>
      </c>
      <c r="G709" s="39" t="s">
        <v>172</v>
      </c>
      <c r="H709" s="39" t="s">
        <v>177</v>
      </c>
      <c r="I709" s="39" t="s">
        <v>176</v>
      </c>
      <c r="J709" s="39" t="s">
        <v>177</v>
      </c>
      <c r="K709" s="39" t="s">
        <v>176</v>
      </c>
      <c r="L709" s="39">
        <v>1</v>
      </c>
      <c r="M709" s="57" t="str">
        <f t="shared" si="34"/>
        <v>3 - Medium-Level Power Loss</v>
      </c>
      <c r="N709" s="59"/>
      <c r="O709" s="60"/>
      <c r="P709" s="61">
        <f t="shared" si="33"/>
        <v>1800</v>
      </c>
      <c r="Q709" s="61">
        <f t="shared" si="35"/>
        <v>0</v>
      </c>
    </row>
    <row r="710" spans="1:17" ht="18.600000000000001" customHeight="1">
      <c r="A710" s="58">
        <v>44403</v>
      </c>
      <c r="B710" s="39" t="s">
        <v>48</v>
      </c>
      <c r="C710" s="39" t="s">
        <v>118</v>
      </c>
      <c r="D710" s="64"/>
      <c r="E710" s="39" t="s">
        <v>105</v>
      </c>
      <c r="F710" s="39">
        <v>43</v>
      </c>
      <c r="G710" s="39" t="s">
        <v>172</v>
      </c>
      <c r="H710" s="39" t="s">
        <v>176</v>
      </c>
      <c r="I710" s="39" t="s">
        <v>176</v>
      </c>
      <c r="J710" s="39" t="s">
        <v>177</v>
      </c>
      <c r="K710" s="39" t="s">
        <v>176</v>
      </c>
      <c r="L710" s="39">
        <v>1</v>
      </c>
      <c r="M710" s="57" t="str">
        <f t="shared" si="34"/>
        <v>3 - Medium-Level Power Loss</v>
      </c>
      <c r="N710" s="59"/>
      <c r="O710" s="60"/>
      <c r="P710" s="61">
        <f t="shared" si="33"/>
        <v>1800</v>
      </c>
      <c r="Q710" s="61">
        <f t="shared" si="35"/>
        <v>0</v>
      </c>
    </row>
    <row r="711" spans="1:17" ht="18.600000000000001" customHeight="1">
      <c r="A711" s="58">
        <v>44403</v>
      </c>
      <c r="B711" s="39" t="s">
        <v>48</v>
      </c>
      <c r="C711" s="39" t="s">
        <v>118</v>
      </c>
      <c r="D711" s="64"/>
      <c r="E711" s="39" t="s">
        <v>97</v>
      </c>
      <c r="F711" s="39">
        <v>39</v>
      </c>
      <c r="G711" s="39" t="s">
        <v>172</v>
      </c>
      <c r="H711" s="39" t="s">
        <v>177</v>
      </c>
      <c r="I711" s="39" t="s">
        <v>176</v>
      </c>
      <c r="J711" s="39" t="s">
        <v>177</v>
      </c>
      <c r="K711" s="39" t="s">
        <v>176</v>
      </c>
      <c r="L711" s="39">
        <v>1</v>
      </c>
      <c r="M711" s="57" t="str">
        <f t="shared" si="34"/>
        <v>3 - Medium-Level Power Loss</v>
      </c>
      <c r="N711" s="59"/>
      <c r="O711" s="60"/>
      <c r="P711" s="61">
        <f t="shared" si="33"/>
        <v>1800</v>
      </c>
      <c r="Q711" s="61">
        <f t="shared" si="35"/>
        <v>0</v>
      </c>
    </row>
    <row r="712" spans="1:17" ht="18.600000000000001" customHeight="1">
      <c r="A712" s="58">
        <v>44403</v>
      </c>
      <c r="B712" s="39" t="s">
        <v>48</v>
      </c>
      <c r="C712" s="39" t="s">
        <v>118</v>
      </c>
      <c r="D712" s="64"/>
      <c r="E712" s="39" t="s">
        <v>109</v>
      </c>
      <c r="F712" s="39">
        <v>43</v>
      </c>
      <c r="G712" s="39" t="s">
        <v>172</v>
      </c>
      <c r="H712" s="39" t="s">
        <v>176</v>
      </c>
      <c r="I712" s="39" t="s">
        <v>176</v>
      </c>
      <c r="J712" s="39" t="s">
        <v>177</v>
      </c>
      <c r="K712" s="39" t="s">
        <v>176</v>
      </c>
      <c r="L712" s="39">
        <v>1</v>
      </c>
      <c r="M712" s="57" t="str">
        <f t="shared" si="34"/>
        <v>3 - Medium-Level Power Loss</v>
      </c>
      <c r="N712" s="59"/>
      <c r="O712" s="60"/>
      <c r="P712" s="61">
        <f t="shared" si="33"/>
        <v>1800</v>
      </c>
      <c r="Q712" s="61">
        <f t="shared" si="35"/>
        <v>0</v>
      </c>
    </row>
    <row r="713" spans="1:17" ht="18.600000000000001" customHeight="1">
      <c r="A713" s="58">
        <v>44403</v>
      </c>
      <c r="B713" s="39" t="s">
        <v>48</v>
      </c>
      <c r="C713" s="39" t="s">
        <v>118</v>
      </c>
      <c r="D713" s="64"/>
      <c r="E713" s="39" t="s">
        <v>109</v>
      </c>
      <c r="F713" s="39">
        <v>44</v>
      </c>
      <c r="G713" s="39" t="s">
        <v>172</v>
      </c>
      <c r="H713" s="39" t="s">
        <v>176</v>
      </c>
      <c r="I713" s="39" t="s">
        <v>176</v>
      </c>
      <c r="J713" s="39" t="s">
        <v>177</v>
      </c>
      <c r="K713" s="39" t="s">
        <v>176</v>
      </c>
      <c r="L713" s="39">
        <v>1</v>
      </c>
      <c r="M713" s="57" t="str">
        <f t="shared" si="34"/>
        <v>3 - Medium-Level Power Loss</v>
      </c>
      <c r="N713" s="59"/>
      <c r="O713" s="60"/>
      <c r="P713" s="61">
        <f t="shared" si="33"/>
        <v>1800</v>
      </c>
      <c r="Q713" s="61">
        <f t="shared" si="35"/>
        <v>0</v>
      </c>
    </row>
    <row r="714" spans="1:17" ht="18.600000000000001" customHeight="1">
      <c r="A714" s="58">
        <v>44403</v>
      </c>
      <c r="B714" s="39" t="s">
        <v>48</v>
      </c>
      <c r="C714" s="39" t="s">
        <v>118</v>
      </c>
      <c r="D714" s="64"/>
      <c r="E714" s="39" t="s">
        <v>107</v>
      </c>
      <c r="F714" s="39">
        <v>2</v>
      </c>
      <c r="G714" s="39" t="s">
        <v>172</v>
      </c>
      <c r="H714" s="39" t="s">
        <v>176</v>
      </c>
      <c r="I714" s="39" t="s">
        <v>176</v>
      </c>
      <c r="J714" s="39" t="s">
        <v>177</v>
      </c>
      <c r="K714" s="39" t="s">
        <v>176</v>
      </c>
      <c r="L714" s="39">
        <v>1</v>
      </c>
      <c r="M714" s="57" t="str">
        <f t="shared" si="34"/>
        <v>3 - Medium-Level Power Loss</v>
      </c>
      <c r="N714" s="59"/>
      <c r="O714" s="60"/>
      <c r="P714" s="61">
        <f t="shared" si="33"/>
        <v>1800</v>
      </c>
      <c r="Q714" s="61">
        <f t="shared" si="35"/>
        <v>0</v>
      </c>
    </row>
    <row r="715" spans="1:17" ht="18.600000000000001" customHeight="1">
      <c r="A715" s="58">
        <v>44403</v>
      </c>
      <c r="B715" s="39" t="s">
        <v>48</v>
      </c>
      <c r="C715" s="39" t="s">
        <v>118</v>
      </c>
      <c r="D715" s="64"/>
      <c r="E715" s="39" t="s">
        <v>107</v>
      </c>
      <c r="F715" s="39">
        <v>39</v>
      </c>
      <c r="G715" s="39" t="s">
        <v>172</v>
      </c>
      <c r="H715" s="39" t="s">
        <v>176</v>
      </c>
      <c r="I715" s="39" t="s">
        <v>176</v>
      </c>
      <c r="J715" s="39" t="s">
        <v>177</v>
      </c>
      <c r="K715" s="39" t="s">
        <v>176</v>
      </c>
      <c r="L715" s="39">
        <v>1</v>
      </c>
      <c r="M715" s="57" t="str">
        <f t="shared" si="34"/>
        <v>3 - Medium-Level Power Loss</v>
      </c>
      <c r="N715" s="59"/>
      <c r="O715" s="60"/>
      <c r="P715" s="61">
        <f t="shared" si="33"/>
        <v>1800</v>
      </c>
      <c r="Q715" s="61">
        <f t="shared" si="35"/>
        <v>0</v>
      </c>
    </row>
    <row r="716" spans="1:17" ht="18.600000000000001" customHeight="1">
      <c r="A716" s="58">
        <v>44403</v>
      </c>
      <c r="B716" s="39" t="s">
        <v>48</v>
      </c>
      <c r="C716" s="39" t="s">
        <v>118</v>
      </c>
      <c r="D716" s="64"/>
      <c r="E716" s="39" t="s">
        <v>107</v>
      </c>
      <c r="F716" s="39">
        <v>40</v>
      </c>
      <c r="G716" s="39" t="s">
        <v>172</v>
      </c>
      <c r="H716" s="39" t="s">
        <v>176</v>
      </c>
      <c r="I716" s="39" t="s">
        <v>176</v>
      </c>
      <c r="J716" s="39" t="s">
        <v>176</v>
      </c>
      <c r="K716" s="39" t="s">
        <v>176</v>
      </c>
      <c r="L716" s="39">
        <v>1</v>
      </c>
      <c r="M716" s="57" t="str">
        <f t="shared" si="34"/>
        <v>3 - Medium-Level Power Loss</v>
      </c>
      <c r="N716" s="59"/>
      <c r="O716" s="60"/>
      <c r="P716" s="61">
        <f t="shared" si="33"/>
        <v>1800</v>
      </c>
      <c r="Q716" s="61">
        <f t="shared" si="35"/>
        <v>0</v>
      </c>
    </row>
    <row r="717" spans="1:17" ht="18.600000000000001" customHeight="1">
      <c r="A717" s="58">
        <v>44403</v>
      </c>
      <c r="B717" s="39" t="s">
        <v>48</v>
      </c>
      <c r="C717" s="39" t="s">
        <v>118</v>
      </c>
      <c r="D717" s="64"/>
      <c r="E717" s="39" t="s">
        <v>110</v>
      </c>
      <c r="F717" s="39">
        <v>105</v>
      </c>
      <c r="G717" s="39" t="s">
        <v>172</v>
      </c>
      <c r="H717" s="39" t="s">
        <v>176</v>
      </c>
      <c r="I717" s="39" t="s">
        <v>176</v>
      </c>
      <c r="J717" s="39" t="s">
        <v>176</v>
      </c>
      <c r="K717" s="39" t="s">
        <v>176</v>
      </c>
      <c r="L717" s="39">
        <v>1</v>
      </c>
      <c r="M717" s="57" t="str">
        <f t="shared" si="34"/>
        <v>3 - Medium-Level Power Loss</v>
      </c>
      <c r="N717" s="59"/>
      <c r="O717" s="60"/>
      <c r="P717" s="61">
        <f t="shared" si="33"/>
        <v>1800</v>
      </c>
      <c r="Q717" s="61">
        <f t="shared" si="35"/>
        <v>0</v>
      </c>
    </row>
    <row r="718" spans="1:17" ht="18.600000000000001" customHeight="1">
      <c r="A718" s="58">
        <v>44403</v>
      </c>
      <c r="B718" s="39" t="s">
        <v>48</v>
      </c>
      <c r="C718" s="39" t="s">
        <v>118</v>
      </c>
      <c r="D718" s="64"/>
      <c r="E718" s="39" t="s">
        <v>110</v>
      </c>
      <c r="F718" s="39">
        <v>106</v>
      </c>
      <c r="G718" s="39" t="s">
        <v>172</v>
      </c>
      <c r="H718" s="39" t="s">
        <v>176</v>
      </c>
      <c r="I718" s="39" t="s">
        <v>176</v>
      </c>
      <c r="J718" s="39" t="s">
        <v>176</v>
      </c>
      <c r="K718" s="39" t="s">
        <v>176</v>
      </c>
      <c r="L718" s="39">
        <v>1</v>
      </c>
      <c r="M718" s="57" t="str">
        <f t="shared" si="34"/>
        <v>3 - Medium-Level Power Loss</v>
      </c>
      <c r="N718" s="59"/>
      <c r="O718" s="60"/>
      <c r="P718" s="61">
        <f t="shared" si="33"/>
        <v>1800</v>
      </c>
      <c r="Q718" s="61">
        <f t="shared" si="35"/>
        <v>0</v>
      </c>
    </row>
    <row r="719" spans="1:17" ht="18.600000000000001" customHeight="1">
      <c r="A719" s="58">
        <v>44403</v>
      </c>
      <c r="B719" s="39" t="s">
        <v>48</v>
      </c>
      <c r="C719" s="39" t="s">
        <v>118</v>
      </c>
      <c r="D719" s="64"/>
      <c r="E719" s="39" t="s">
        <v>110</v>
      </c>
      <c r="F719" s="39">
        <v>107</v>
      </c>
      <c r="G719" s="39" t="s">
        <v>172</v>
      </c>
      <c r="H719" s="39" t="s">
        <v>176</v>
      </c>
      <c r="I719" s="39" t="s">
        <v>176</v>
      </c>
      <c r="J719" s="39" t="s">
        <v>176</v>
      </c>
      <c r="K719" s="39" t="s">
        <v>176</v>
      </c>
      <c r="L719" s="39">
        <v>1</v>
      </c>
      <c r="M719" s="57" t="str">
        <f t="shared" si="34"/>
        <v>3 - Medium-Level Power Loss</v>
      </c>
      <c r="N719" s="59"/>
      <c r="O719" s="60"/>
      <c r="P719" s="61">
        <f t="shared" si="33"/>
        <v>1800</v>
      </c>
      <c r="Q719" s="61">
        <f t="shared" si="35"/>
        <v>0</v>
      </c>
    </row>
    <row r="720" spans="1:17" ht="18.600000000000001" customHeight="1">
      <c r="A720" s="58">
        <v>44403</v>
      </c>
      <c r="B720" s="39" t="s">
        <v>48</v>
      </c>
      <c r="C720" s="39" t="s">
        <v>118</v>
      </c>
      <c r="D720" s="64"/>
      <c r="E720" s="39" t="s">
        <v>110</v>
      </c>
      <c r="F720" s="39">
        <v>108</v>
      </c>
      <c r="G720" s="39" t="s">
        <v>172</v>
      </c>
      <c r="H720" s="39" t="s">
        <v>176</v>
      </c>
      <c r="I720" s="39" t="s">
        <v>176</v>
      </c>
      <c r="J720" s="39" t="s">
        <v>176</v>
      </c>
      <c r="K720" s="39" t="s">
        <v>176</v>
      </c>
      <c r="L720" s="39">
        <v>1</v>
      </c>
      <c r="M720" s="57" t="str">
        <f t="shared" si="34"/>
        <v>3 - Medium-Level Power Loss</v>
      </c>
      <c r="N720" s="59"/>
      <c r="O720" s="60"/>
      <c r="P720" s="61">
        <f t="shared" si="33"/>
        <v>1800</v>
      </c>
      <c r="Q720" s="61">
        <f t="shared" si="35"/>
        <v>0</v>
      </c>
    </row>
    <row r="721" spans="1:17" ht="18.600000000000001" customHeight="1">
      <c r="A721" s="58">
        <v>44403</v>
      </c>
      <c r="B721" s="39" t="s">
        <v>48</v>
      </c>
      <c r="C721" s="39" t="s">
        <v>118</v>
      </c>
      <c r="D721" s="64"/>
      <c r="E721" s="39" t="s">
        <v>110</v>
      </c>
      <c r="F721" s="39">
        <v>109</v>
      </c>
      <c r="G721" s="39" t="s">
        <v>172</v>
      </c>
      <c r="H721" s="39" t="s">
        <v>176</v>
      </c>
      <c r="I721" s="39" t="s">
        <v>176</v>
      </c>
      <c r="J721" s="39" t="s">
        <v>176</v>
      </c>
      <c r="K721" s="39" t="s">
        <v>176</v>
      </c>
      <c r="L721" s="39">
        <v>1</v>
      </c>
      <c r="M721" s="57" t="str">
        <f t="shared" si="34"/>
        <v>3 - Medium-Level Power Loss</v>
      </c>
      <c r="N721" s="59"/>
      <c r="O721" s="60"/>
      <c r="P721" s="61">
        <f t="shared" ref="P721:P784" si="36">IF(G721="hot spot",0,IF(G721="string",$Q$5*L721,IF(G721="multiple strings",$Q$5*L721,IF(G721="Combiner",($Q$5)*L721,IF(G721="inverter",$Q$5*L721,IF(G721="tracker",$Q$5*L721,IF(G721="module",$Q$5*L721,IF(G721="module substring",($Q$5/3)*L721,0))))))))</f>
        <v>1800</v>
      </c>
      <c r="Q721" s="61">
        <f t="shared" si="35"/>
        <v>0</v>
      </c>
    </row>
    <row r="722" spans="1:17" ht="18.600000000000001" customHeight="1">
      <c r="A722" s="58">
        <v>44403</v>
      </c>
      <c r="B722" s="39" t="s">
        <v>48</v>
      </c>
      <c r="C722" s="39" t="s">
        <v>118</v>
      </c>
      <c r="D722" s="64"/>
      <c r="E722" s="39" t="s">
        <v>110</v>
      </c>
      <c r="F722" s="39">
        <v>110</v>
      </c>
      <c r="G722" s="39" t="s">
        <v>172</v>
      </c>
      <c r="H722" s="39" t="s">
        <v>176</v>
      </c>
      <c r="I722" s="39" t="s">
        <v>176</v>
      </c>
      <c r="J722" s="39" t="s">
        <v>176</v>
      </c>
      <c r="K722" s="39" t="s">
        <v>176</v>
      </c>
      <c r="L722" s="39">
        <v>1</v>
      </c>
      <c r="M722" s="57" t="str">
        <f t="shared" ref="M722:M785" si="37">IF(G722="hot spot","1 - Safety",IF((P722)/(1000000*$Q$4)&gt;0.01,"2 - High-Level Power Loss",IF(P722&gt;($Q$5-1),"3 - Medium-Level Power Loss",IF(P722&gt;0,"4 - Low-Level Power Loss",""))))</f>
        <v>3 - Medium-Level Power Loss</v>
      </c>
      <c r="N722" s="59"/>
      <c r="O722" s="60"/>
      <c r="P722" s="61">
        <f t="shared" si="36"/>
        <v>1800</v>
      </c>
      <c r="Q722" s="61">
        <f t="shared" si="35"/>
        <v>0</v>
      </c>
    </row>
    <row r="723" spans="1:17" ht="18.600000000000001" customHeight="1">
      <c r="A723" s="58">
        <v>44403</v>
      </c>
      <c r="B723" s="39" t="s">
        <v>48</v>
      </c>
      <c r="C723" s="39" t="s">
        <v>118</v>
      </c>
      <c r="D723" s="64"/>
      <c r="E723" s="39" t="s">
        <v>110</v>
      </c>
      <c r="F723" s="39">
        <v>111</v>
      </c>
      <c r="G723" s="39" t="s">
        <v>172</v>
      </c>
      <c r="H723" s="39" t="s">
        <v>176</v>
      </c>
      <c r="I723" s="39" t="s">
        <v>176</v>
      </c>
      <c r="J723" s="39" t="s">
        <v>176</v>
      </c>
      <c r="K723" s="39" t="s">
        <v>176</v>
      </c>
      <c r="L723" s="39">
        <v>1</v>
      </c>
      <c r="M723" s="57" t="str">
        <f t="shared" si="37"/>
        <v>3 - Medium-Level Power Loss</v>
      </c>
      <c r="N723" s="59"/>
      <c r="O723" s="60"/>
      <c r="P723" s="61">
        <f t="shared" si="36"/>
        <v>1800</v>
      </c>
      <c r="Q723" s="61">
        <f t="shared" si="35"/>
        <v>0</v>
      </c>
    </row>
    <row r="724" spans="1:17" ht="18.600000000000001" customHeight="1">
      <c r="A724" s="58">
        <v>44403</v>
      </c>
      <c r="B724" s="39" t="s">
        <v>48</v>
      </c>
      <c r="C724" s="39" t="s">
        <v>118</v>
      </c>
      <c r="D724" s="64"/>
      <c r="E724" s="39" t="s">
        <v>110</v>
      </c>
      <c r="F724" s="39">
        <v>112</v>
      </c>
      <c r="G724" s="39" t="s">
        <v>172</v>
      </c>
      <c r="H724" s="39" t="s">
        <v>176</v>
      </c>
      <c r="I724" s="39" t="s">
        <v>176</v>
      </c>
      <c r="J724" s="39" t="s">
        <v>176</v>
      </c>
      <c r="K724" s="39" t="s">
        <v>176</v>
      </c>
      <c r="L724" s="39">
        <v>1</v>
      </c>
      <c r="M724" s="57" t="str">
        <f t="shared" si="37"/>
        <v>3 - Medium-Level Power Loss</v>
      </c>
      <c r="N724" s="59"/>
      <c r="O724" s="60"/>
      <c r="P724" s="61">
        <f t="shared" si="36"/>
        <v>1800</v>
      </c>
      <c r="Q724" s="61">
        <f t="shared" si="35"/>
        <v>0</v>
      </c>
    </row>
    <row r="725" spans="1:17" ht="18.600000000000001" customHeight="1">
      <c r="A725" s="58">
        <v>44403</v>
      </c>
      <c r="B725" s="39" t="s">
        <v>48</v>
      </c>
      <c r="C725" s="39" t="s">
        <v>118</v>
      </c>
      <c r="D725" s="64"/>
      <c r="E725" s="39" t="s">
        <v>110</v>
      </c>
      <c r="F725" s="39">
        <v>18</v>
      </c>
      <c r="G725" s="39" t="s">
        <v>172</v>
      </c>
      <c r="H725" s="39" t="s">
        <v>176</v>
      </c>
      <c r="I725" s="39" t="s">
        <v>176</v>
      </c>
      <c r="J725" s="39" t="s">
        <v>177</v>
      </c>
      <c r="K725" s="39" t="s">
        <v>176</v>
      </c>
      <c r="L725" s="39">
        <v>1</v>
      </c>
      <c r="M725" s="57" t="str">
        <f t="shared" si="37"/>
        <v>3 - Medium-Level Power Loss</v>
      </c>
      <c r="N725" s="59"/>
      <c r="O725" s="60"/>
      <c r="P725" s="61">
        <f t="shared" si="36"/>
        <v>1800</v>
      </c>
      <c r="Q725" s="61">
        <f t="shared" si="35"/>
        <v>0</v>
      </c>
    </row>
    <row r="726" spans="1:17" ht="18.600000000000001" customHeight="1">
      <c r="A726" s="58">
        <v>44403</v>
      </c>
      <c r="B726" s="39" t="s">
        <v>48</v>
      </c>
      <c r="C726" s="39" t="s">
        <v>118</v>
      </c>
      <c r="D726" s="64"/>
      <c r="E726" s="39" t="s">
        <v>110</v>
      </c>
      <c r="F726" s="39">
        <v>81</v>
      </c>
      <c r="G726" s="39" t="s">
        <v>172</v>
      </c>
      <c r="H726" s="39" t="s">
        <v>176</v>
      </c>
      <c r="I726" s="39" t="s">
        <v>176</v>
      </c>
      <c r="J726" s="39" t="s">
        <v>176</v>
      </c>
      <c r="K726" s="39" t="s">
        <v>176</v>
      </c>
      <c r="L726" s="39">
        <v>1</v>
      </c>
      <c r="M726" s="57" t="str">
        <f t="shared" si="37"/>
        <v>3 - Medium-Level Power Loss</v>
      </c>
      <c r="N726" s="59"/>
      <c r="O726" s="60"/>
      <c r="P726" s="61">
        <f t="shared" si="36"/>
        <v>1800</v>
      </c>
      <c r="Q726" s="61">
        <f t="shared" si="35"/>
        <v>0</v>
      </c>
    </row>
    <row r="727" spans="1:17" ht="18.600000000000001" customHeight="1">
      <c r="A727" s="58">
        <v>44403</v>
      </c>
      <c r="B727" s="39" t="s">
        <v>48</v>
      </c>
      <c r="C727" s="39" t="s">
        <v>118</v>
      </c>
      <c r="D727" s="64"/>
      <c r="E727" s="39" t="s">
        <v>110</v>
      </c>
      <c r="F727" s="39">
        <v>82</v>
      </c>
      <c r="G727" s="39" t="s">
        <v>172</v>
      </c>
      <c r="H727" s="39" t="s">
        <v>176</v>
      </c>
      <c r="I727" s="39" t="s">
        <v>176</v>
      </c>
      <c r="J727" s="39" t="s">
        <v>176</v>
      </c>
      <c r="K727" s="39" t="s">
        <v>176</v>
      </c>
      <c r="L727" s="39">
        <v>1</v>
      </c>
      <c r="M727" s="57" t="str">
        <f t="shared" si="37"/>
        <v>3 - Medium-Level Power Loss</v>
      </c>
      <c r="N727" s="59"/>
      <c r="O727" s="60"/>
      <c r="P727" s="61">
        <f t="shared" si="36"/>
        <v>1800</v>
      </c>
      <c r="Q727" s="61">
        <f t="shared" si="35"/>
        <v>0</v>
      </c>
    </row>
    <row r="728" spans="1:17" ht="18.600000000000001" customHeight="1">
      <c r="A728" s="58">
        <v>44403</v>
      </c>
      <c r="B728" s="39" t="s">
        <v>48</v>
      </c>
      <c r="C728" s="39" t="s">
        <v>118</v>
      </c>
      <c r="D728" s="64"/>
      <c r="E728" s="39" t="s">
        <v>110</v>
      </c>
      <c r="F728" s="39">
        <v>83</v>
      </c>
      <c r="G728" s="39" t="s">
        <v>172</v>
      </c>
      <c r="H728" s="39" t="s">
        <v>176</v>
      </c>
      <c r="I728" s="39" t="s">
        <v>176</v>
      </c>
      <c r="J728" s="39" t="s">
        <v>176</v>
      </c>
      <c r="K728" s="39" t="s">
        <v>176</v>
      </c>
      <c r="L728" s="39">
        <v>1</v>
      </c>
      <c r="M728" s="57" t="str">
        <f t="shared" si="37"/>
        <v>3 - Medium-Level Power Loss</v>
      </c>
      <c r="N728" s="59"/>
      <c r="O728" s="60"/>
      <c r="P728" s="61">
        <f t="shared" si="36"/>
        <v>1800</v>
      </c>
      <c r="Q728" s="61">
        <f t="shared" si="35"/>
        <v>0</v>
      </c>
    </row>
    <row r="729" spans="1:17" ht="18.600000000000001" customHeight="1">
      <c r="A729" s="58">
        <v>44403</v>
      </c>
      <c r="B729" s="39" t="s">
        <v>48</v>
      </c>
      <c r="C729" s="39" t="s">
        <v>118</v>
      </c>
      <c r="D729" s="64"/>
      <c r="E729" s="39" t="s">
        <v>110</v>
      </c>
      <c r="F729" s="39">
        <v>84</v>
      </c>
      <c r="G729" s="39" t="s">
        <v>172</v>
      </c>
      <c r="H729" s="39" t="s">
        <v>176</v>
      </c>
      <c r="I729" s="39" t="s">
        <v>176</v>
      </c>
      <c r="J729" s="39" t="s">
        <v>176</v>
      </c>
      <c r="K729" s="39" t="s">
        <v>176</v>
      </c>
      <c r="L729" s="39">
        <v>1</v>
      </c>
      <c r="M729" s="57" t="str">
        <f t="shared" si="37"/>
        <v>3 - Medium-Level Power Loss</v>
      </c>
      <c r="N729" s="59"/>
      <c r="O729" s="60"/>
      <c r="P729" s="61">
        <f t="shared" si="36"/>
        <v>1800</v>
      </c>
      <c r="Q729" s="61">
        <f t="shared" ref="Q729:Q792" si="38">IF(O729&gt;0,P729,0)</f>
        <v>0</v>
      </c>
    </row>
    <row r="730" spans="1:17" ht="18.600000000000001" customHeight="1">
      <c r="A730" s="58">
        <v>44403</v>
      </c>
      <c r="B730" s="39" t="s">
        <v>48</v>
      </c>
      <c r="C730" s="39" t="s">
        <v>118</v>
      </c>
      <c r="D730" s="64"/>
      <c r="E730" s="39" t="s">
        <v>110</v>
      </c>
      <c r="F730" s="39">
        <v>85</v>
      </c>
      <c r="G730" s="39" t="s">
        <v>172</v>
      </c>
      <c r="H730" s="39" t="s">
        <v>176</v>
      </c>
      <c r="I730" s="39" t="s">
        <v>176</v>
      </c>
      <c r="J730" s="39" t="s">
        <v>176</v>
      </c>
      <c r="K730" s="39" t="s">
        <v>176</v>
      </c>
      <c r="L730" s="39">
        <v>1</v>
      </c>
      <c r="M730" s="57" t="str">
        <f t="shared" si="37"/>
        <v>3 - Medium-Level Power Loss</v>
      </c>
      <c r="N730" s="59"/>
      <c r="O730" s="60"/>
      <c r="P730" s="61">
        <f t="shared" si="36"/>
        <v>1800</v>
      </c>
      <c r="Q730" s="61">
        <f t="shared" si="38"/>
        <v>0</v>
      </c>
    </row>
    <row r="731" spans="1:17" ht="18.600000000000001" customHeight="1">
      <c r="A731" s="58">
        <v>44403</v>
      </c>
      <c r="B731" s="39" t="s">
        <v>48</v>
      </c>
      <c r="C731" s="39" t="s">
        <v>118</v>
      </c>
      <c r="D731" s="64"/>
      <c r="E731" s="39" t="s">
        <v>110</v>
      </c>
      <c r="F731" s="39">
        <v>86</v>
      </c>
      <c r="G731" s="39" t="s">
        <v>172</v>
      </c>
      <c r="H731" s="39" t="s">
        <v>176</v>
      </c>
      <c r="I731" s="39" t="s">
        <v>176</v>
      </c>
      <c r="J731" s="39" t="s">
        <v>176</v>
      </c>
      <c r="K731" s="39" t="s">
        <v>176</v>
      </c>
      <c r="L731" s="39">
        <v>1</v>
      </c>
      <c r="M731" s="57" t="str">
        <f t="shared" si="37"/>
        <v>3 - Medium-Level Power Loss</v>
      </c>
      <c r="N731" s="59"/>
      <c r="O731" s="60"/>
      <c r="P731" s="61">
        <f t="shared" si="36"/>
        <v>1800</v>
      </c>
      <c r="Q731" s="61">
        <f t="shared" si="38"/>
        <v>0</v>
      </c>
    </row>
    <row r="732" spans="1:17" ht="18.600000000000001" customHeight="1">
      <c r="A732" s="58">
        <v>44403</v>
      </c>
      <c r="B732" s="39" t="s">
        <v>48</v>
      </c>
      <c r="C732" s="39" t="s">
        <v>118</v>
      </c>
      <c r="D732" s="64"/>
      <c r="E732" s="39" t="s">
        <v>110</v>
      </c>
      <c r="F732" s="39">
        <v>87</v>
      </c>
      <c r="G732" s="39" t="s">
        <v>172</v>
      </c>
      <c r="H732" s="39" t="s">
        <v>176</v>
      </c>
      <c r="I732" s="39" t="s">
        <v>176</v>
      </c>
      <c r="J732" s="39" t="s">
        <v>176</v>
      </c>
      <c r="K732" s="39" t="s">
        <v>176</v>
      </c>
      <c r="L732" s="39">
        <v>1</v>
      </c>
      <c r="M732" s="57" t="str">
        <f t="shared" si="37"/>
        <v>3 - Medium-Level Power Loss</v>
      </c>
      <c r="N732" s="59"/>
      <c r="O732" s="60"/>
      <c r="P732" s="61">
        <f t="shared" si="36"/>
        <v>1800</v>
      </c>
      <c r="Q732" s="61">
        <f t="shared" si="38"/>
        <v>0</v>
      </c>
    </row>
    <row r="733" spans="1:17" ht="18.600000000000001" customHeight="1">
      <c r="A733" s="58">
        <v>44403</v>
      </c>
      <c r="B733" s="39" t="s">
        <v>48</v>
      </c>
      <c r="C733" s="39" t="s">
        <v>118</v>
      </c>
      <c r="D733" s="64"/>
      <c r="E733" s="39" t="s">
        <v>110</v>
      </c>
      <c r="F733" s="39">
        <v>88</v>
      </c>
      <c r="G733" s="39" t="s">
        <v>172</v>
      </c>
      <c r="H733" s="39" t="s">
        <v>176</v>
      </c>
      <c r="I733" s="39" t="s">
        <v>176</v>
      </c>
      <c r="J733" s="39" t="s">
        <v>176</v>
      </c>
      <c r="K733" s="39" t="s">
        <v>176</v>
      </c>
      <c r="L733" s="39">
        <v>1</v>
      </c>
      <c r="M733" s="57" t="str">
        <f t="shared" si="37"/>
        <v>3 - Medium-Level Power Loss</v>
      </c>
      <c r="N733" s="59"/>
      <c r="O733" s="60"/>
      <c r="P733" s="61">
        <f t="shared" si="36"/>
        <v>1800</v>
      </c>
      <c r="Q733" s="61">
        <f t="shared" si="38"/>
        <v>0</v>
      </c>
    </row>
    <row r="734" spans="1:17" ht="18.600000000000001" customHeight="1">
      <c r="A734" s="58">
        <v>44403</v>
      </c>
      <c r="B734" s="39" t="s">
        <v>48</v>
      </c>
      <c r="C734" s="39" t="s">
        <v>118</v>
      </c>
      <c r="D734" s="64"/>
      <c r="E734" s="39" t="s">
        <v>99</v>
      </c>
      <c r="F734" s="39">
        <v>75</v>
      </c>
      <c r="G734" s="39" t="s">
        <v>172</v>
      </c>
      <c r="H734" s="39" t="s">
        <v>177</v>
      </c>
      <c r="I734" s="39" t="s">
        <v>176</v>
      </c>
      <c r="J734" s="39" t="s">
        <v>177</v>
      </c>
      <c r="K734" s="39" t="s">
        <v>176</v>
      </c>
      <c r="L734" s="39">
        <v>1</v>
      </c>
      <c r="M734" s="57" t="str">
        <f t="shared" si="37"/>
        <v>3 - Medium-Level Power Loss</v>
      </c>
      <c r="N734" s="59"/>
      <c r="O734" s="60"/>
      <c r="P734" s="61">
        <f t="shared" si="36"/>
        <v>1800</v>
      </c>
      <c r="Q734" s="61">
        <f t="shared" si="38"/>
        <v>0</v>
      </c>
    </row>
    <row r="735" spans="1:17" ht="18.600000000000001" customHeight="1">
      <c r="A735" s="58">
        <v>44403</v>
      </c>
      <c r="B735" s="39" t="s">
        <v>48</v>
      </c>
      <c r="C735" s="39" t="s">
        <v>118</v>
      </c>
      <c r="D735" s="64"/>
      <c r="E735" s="39" t="s">
        <v>99</v>
      </c>
      <c r="F735" s="39">
        <v>79</v>
      </c>
      <c r="G735" s="39" t="s">
        <v>172</v>
      </c>
      <c r="H735" s="39" t="s">
        <v>177</v>
      </c>
      <c r="I735" s="39" t="s">
        <v>176</v>
      </c>
      <c r="J735" s="39" t="s">
        <v>177</v>
      </c>
      <c r="K735" s="39" t="s">
        <v>176</v>
      </c>
      <c r="L735" s="39">
        <v>1</v>
      </c>
      <c r="M735" s="57" t="str">
        <f t="shared" si="37"/>
        <v>3 - Medium-Level Power Loss</v>
      </c>
      <c r="N735" s="59"/>
      <c r="O735" s="60"/>
      <c r="P735" s="61">
        <f t="shared" si="36"/>
        <v>1800</v>
      </c>
      <c r="Q735" s="61">
        <f t="shared" si="38"/>
        <v>0</v>
      </c>
    </row>
    <row r="736" spans="1:17" ht="18.600000000000001" customHeight="1">
      <c r="A736" s="58">
        <v>44403</v>
      </c>
      <c r="B736" s="39" t="s">
        <v>48</v>
      </c>
      <c r="C736" s="39" t="s">
        <v>119</v>
      </c>
      <c r="D736" s="64"/>
      <c r="E736" s="39" t="s">
        <v>95</v>
      </c>
      <c r="F736" s="39">
        <v>100</v>
      </c>
      <c r="G736" s="39" t="s">
        <v>172</v>
      </c>
      <c r="H736" s="39" t="s">
        <v>177</v>
      </c>
      <c r="I736" s="39" t="s">
        <v>176</v>
      </c>
      <c r="J736" s="39" t="s">
        <v>176</v>
      </c>
      <c r="K736" s="39" t="s">
        <v>176</v>
      </c>
      <c r="L736" s="39">
        <v>1</v>
      </c>
      <c r="M736" s="57" t="str">
        <f t="shared" si="37"/>
        <v>3 - Medium-Level Power Loss</v>
      </c>
      <c r="N736" s="59"/>
      <c r="O736" s="60"/>
      <c r="P736" s="61">
        <f t="shared" si="36"/>
        <v>1800</v>
      </c>
      <c r="Q736" s="61">
        <f t="shared" si="38"/>
        <v>0</v>
      </c>
    </row>
    <row r="737" spans="1:17" ht="18.600000000000001" customHeight="1">
      <c r="A737" s="58">
        <v>44403</v>
      </c>
      <c r="B737" s="39" t="s">
        <v>48</v>
      </c>
      <c r="C737" s="39" t="s">
        <v>119</v>
      </c>
      <c r="D737" s="64"/>
      <c r="E737" s="39" t="s">
        <v>95</v>
      </c>
      <c r="F737" s="39">
        <v>99</v>
      </c>
      <c r="G737" s="39" t="s">
        <v>172</v>
      </c>
      <c r="H737" s="39" t="s">
        <v>177</v>
      </c>
      <c r="I737" s="39" t="s">
        <v>176</v>
      </c>
      <c r="J737" s="39" t="s">
        <v>177</v>
      </c>
      <c r="K737" s="39" t="s">
        <v>176</v>
      </c>
      <c r="L737" s="39">
        <v>1</v>
      </c>
      <c r="M737" s="57" t="str">
        <f t="shared" si="37"/>
        <v>3 - Medium-Level Power Loss</v>
      </c>
      <c r="N737" s="59"/>
      <c r="O737" s="60"/>
      <c r="P737" s="61">
        <f t="shared" si="36"/>
        <v>1800</v>
      </c>
      <c r="Q737" s="61">
        <f t="shared" si="38"/>
        <v>0</v>
      </c>
    </row>
    <row r="738" spans="1:17" ht="18.600000000000001" customHeight="1">
      <c r="A738" s="58">
        <v>44403</v>
      </c>
      <c r="B738" s="39" t="s">
        <v>48</v>
      </c>
      <c r="C738" s="39" t="s">
        <v>119</v>
      </c>
      <c r="D738" s="64"/>
      <c r="E738" s="39" t="s">
        <v>101</v>
      </c>
      <c r="F738" s="39">
        <v>65</v>
      </c>
      <c r="G738" s="39" t="s">
        <v>172</v>
      </c>
      <c r="H738" s="39" t="s">
        <v>176</v>
      </c>
      <c r="I738" s="39" t="s">
        <v>176</v>
      </c>
      <c r="J738" s="39" t="s">
        <v>176</v>
      </c>
      <c r="K738" s="39" t="s">
        <v>176</v>
      </c>
      <c r="L738" s="39">
        <v>1</v>
      </c>
      <c r="M738" s="57" t="str">
        <f t="shared" si="37"/>
        <v>3 - Medium-Level Power Loss</v>
      </c>
      <c r="N738" s="59"/>
      <c r="O738" s="60"/>
      <c r="P738" s="61">
        <f t="shared" si="36"/>
        <v>1800</v>
      </c>
      <c r="Q738" s="61">
        <f t="shared" si="38"/>
        <v>0</v>
      </c>
    </row>
    <row r="739" spans="1:17" ht="18.600000000000001" customHeight="1">
      <c r="A739" s="58">
        <v>44403</v>
      </c>
      <c r="B739" s="39" t="s">
        <v>48</v>
      </c>
      <c r="C739" s="39" t="s">
        <v>119</v>
      </c>
      <c r="D739" s="64"/>
      <c r="E739" s="39" t="s">
        <v>101</v>
      </c>
      <c r="F739" s="39">
        <v>66</v>
      </c>
      <c r="G739" s="39" t="s">
        <v>172</v>
      </c>
      <c r="H739" s="39" t="s">
        <v>176</v>
      </c>
      <c r="I739" s="39" t="s">
        <v>176</v>
      </c>
      <c r="J739" s="39" t="s">
        <v>176</v>
      </c>
      <c r="K739" s="39" t="s">
        <v>176</v>
      </c>
      <c r="L739" s="39">
        <v>1</v>
      </c>
      <c r="M739" s="57" t="str">
        <f t="shared" si="37"/>
        <v>3 - Medium-Level Power Loss</v>
      </c>
      <c r="N739" s="59"/>
      <c r="O739" s="60"/>
      <c r="P739" s="61">
        <f t="shared" si="36"/>
        <v>1800</v>
      </c>
      <c r="Q739" s="61">
        <f t="shared" si="38"/>
        <v>0</v>
      </c>
    </row>
    <row r="740" spans="1:17" ht="18.600000000000001" customHeight="1">
      <c r="A740" s="58">
        <v>44403</v>
      </c>
      <c r="B740" s="39" t="s">
        <v>48</v>
      </c>
      <c r="C740" s="39" t="s">
        <v>119</v>
      </c>
      <c r="D740" s="64"/>
      <c r="E740" s="39" t="s">
        <v>101</v>
      </c>
      <c r="F740" s="39">
        <v>67</v>
      </c>
      <c r="G740" s="39" t="s">
        <v>172</v>
      </c>
      <c r="H740" s="39" t="s">
        <v>176</v>
      </c>
      <c r="I740" s="39" t="s">
        <v>176</v>
      </c>
      <c r="J740" s="39" t="s">
        <v>176</v>
      </c>
      <c r="K740" s="39" t="s">
        <v>176</v>
      </c>
      <c r="L740" s="39">
        <v>1</v>
      </c>
      <c r="M740" s="57" t="str">
        <f t="shared" si="37"/>
        <v>3 - Medium-Level Power Loss</v>
      </c>
      <c r="N740" s="59"/>
      <c r="O740" s="60"/>
      <c r="P740" s="61">
        <f t="shared" si="36"/>
        <v>1800</v>
      </c>
      <c r="Q740" s="61">
        <f t="shared" si="38"/>
        <v>0</v>
      </c>
    </row>
    <row r="741" spans="1:17" ht="18.600000000000001" customHeight="1">
      <c r="A741" s="58">
        <v>44403</v>
      </c>
      <c r="B741" s="39" t="s">
        <v>48</v>
      </c>
      <c r="C741" s="39" t="s">
        <v>119</v>
      </c>
      <c r="D741" s="64"/>
      <c r="E741" s="39" t="s">
        <v>101</v>
      </c>
      <c r="F741" s="39">
        <v>68</v>
      </c>
      <c r="G741" s="39" t="s">
        <v>172</v>
      </c>
      <c r="H741" s="39" t="s">
        <v>176</v>
      </c>
      <c r="I741" s="39" t="s">
        <v>176</v>
      </c>
      <c r="J741" s="39" t="s">
        <v>176</v>
      </c>
      <c r="K741" s="39" t="s">
        <v>176</v>
      </c>
      <c r="L741" s="39">
        <v>1</v>
      </c>
      <c r="M741" s="57" t="str">
        <f t="shared" si="37"/>
        <v>3 - Medium-Level Power Loss</v>
      </c>
      <c r="N741" s="59"/>
      <c r="O741" s="60"/>
      <c r="P741" s="61">
        <f t="shared" si="36"/>
        <v>1800</v>
      </c>
      <c r="Q741" s="61">
        <f t="shared" si="38"/>
        <v>0</v>
      </c>
    </row>
    <row r="742" spans="1:17" ht="18.600000000000001" customHeight="1">
      <c r="A742" s="58">
        <v>44403</v>
      </c>
      <c r="B742" s="39" t="s">
        <v>48</v>
      </c>
      <c r="C742" s="39" t="s">
        <v>119</v>
      </c>
      <c r="D742" s="64"/>
      <c r="E742" s="39" t="s">
        <v>101</v>
      </c>
      <c r="F742" s="39">
        <v>69</v>
      </c>
      <c r="G742" s="39" t="s">
        <v>172</v>
      </c>
      <c r="H742" s="39" t="s">
        <v>176</v>
      </c>
      <c r="I742" s="39" t="s">
        <v>176</v>
      </c>
      <c r="J742" s="39" t="s">
        <v>176</v>
      </c>
      <c r="K742" s="39" t="s">
        <v>176</v>
      </c>
      <c r="L742" s="39">
        <v>1</v>
      </c>
      <c r="M742" s="57" t="str">
        <f t="shared" si="37"/>
        <v>3 - Medium-Level Power Loss</v>
      </c>
      <c r="N742" s="59"/>
      <c r="O742" s="60"/>
      <c r="P742" s="61">
        <f t="shared" si="36"/>
        <v>1800</v>
      </c>
      <c r="Q742" s="61">
        <f t="shared" si="38"/>
        <v>0</v>
      </c>
    </row>
    <row r="743" spans="1:17" ht="18.600000000000001" customHeight="1">
      <c r="A743" s="58">
        <v>44403</v>
      </c>
      <c r="B743" s="39" t="s">
        <v>48</v>
      </c>
      <c r="C743" s="39" t="s">
        <v>119</v>
      </c>
      <c r="D743" s="64"/>
      <c r="E743" s="39" t="s">
        <v>101</v>
      </c>
      <c r="F743" s="39">
        <v>70</v>
      </c>
      <c r="G743" s="39" t="s">
        <v>172</v>
      </c>
      <c r="H743" s="39" t="s">
        <v>176</v>
      </c>
      <c r="I743" s="39" t="s">
        <v>176</v>
      </c>
      <c r="J743" s="39" t="s">
        <v>176</v>
      </c>
      <c r="K743" s="39" t="s">
        <v>176</v>
      </c>
      <c r="L743" s="39">
        <v>1</v>
      </c>
      <c r="M743" s="57" t="str">
        <f t="shared" si="37"/>
        <v>3 - Medium-Level Power Loss</v>
      </c>
      <c r="N743" s="59"/>
      <c r="O743" s="60"/>
      <c r="P743" s="61">
        <f t="shared" si="36"/>
        <v>1800</v>
      </c>
      <c r="Q743" s="61">
        <f t="shared" si="38"/>
        <v>0</v>
      </c>
    </row>
    <row r="744" spans="1:17" ht="18.600000000000001" customHeight="1">
      <c r="A744" s="58">
        <v>44403</v>
      </c>
      <c r="B744" s="39" t="s">
        <v>48</v>
      </c>
      <c r="C744" s="39" t="s">
        <v>119</v>
      </c>
      <c r="D744" s="64"/>
      <c r="E744" s="39" t="s">
        <v>101</v>
      </c>
      <c r="F744" s="39">
        <v>71</v>
      </c>
      <c r="G744" s="39" t="s">
        <v>172</v>
      </c>
      <c r="H744" s="39" t="s">
        <v>176</v>
      </c>
      <c r="I744" s="39" t="s">
        <v>176</v>
      </c>
      <c r="J744" s="39" t="s">
        <v>176</v>
      </c>
      <c r="K744" s="39" t="s">
        <v>176</v>
      </c>
      <c r="L744" s="39">
        <v>1</v>
      </c>
      <c r="M744" s="57" t="str">
        <f t="shared" si="37"/>
        <v>3 - Medium-Level Power Loss</v>
      </c>
      <c r="N744" s="59"/>
      <c r="O744" s="60"/>
      <c r="P744" s="61">
        <f t="shared" si="36"/>
        <v>1800</v>
      </c>
      <c r="Q744" s="61">
        <f t="shared" si="38"/>
        <v>0</v>
      </c>
    </row>
    <row r="745" spans="1:17" ht="18.600000000000001" customHeight="1">
      <c r="A745" s="58">
        <v>44403</v>
      </c>
      <c r="B745" s="39" t="s">
        <v>48</v>
      </c>
      <c r="C745" s="39" t="s">
        <v>119</v>
      </c>
      <c r="D745" s="64"/>
      <c r="E745" s="39" t="s">
        <v>101</v>
      </c>
      <c r="F745" s="39">
        <v>72</v>
      </c>
      <c r="G745" s="39" t="s">
        <v>172</v>
      </c>
      <c r="H745" s="39" t="s">
        <v>176</v>
      </c>
      <c r="I745" s="39" t="s">
        <v>176</v>
      </c>
      <c r="J745" s="39" t="s">
        <v>176</v>
      </c>
      <c r="K745" s="39" t="s">
        <v>176</v>
      </c>
      <c r="L745" s="39">
        <v>1</v>
      </c>
      <c r="M745" s="57" t="str">
        <f t="shared" si="37"/>
        <v>3 - Medium-Level Power Loss</v>
      </c>
      <c r="N745" s="59"/>
      <c r="O745" s="60"/>
      <c r="P745" s="61">
        <f t="shared" si="36"/>
        <v>1800</v>
      </c>
      <c r="Q745" s="61">
        <f t="shared" si="38"/>
        <v>0</v>
      </c>
    </row>
    <row r="746" spans="1:17" ht="18.600000000000001" customHeight="1">
      <c r="A746" s="58">
        <v>44403</v>
      </c>
      <c r="B746" s="39" t="s">
        <v>48</v>
      </c>
      <c r="C746" s="39" t="s">
        <v>119</v>
      </c>
      <c r="D746" s="64"/>
      <c r="E746" s="39" t="s">
        <v>114</v>
      </c>
      <c r="F746" s="39">
        <v>1</v>
      </c>
      <c r="G746" s="39" t="s">
        <v>172</v>
      </c>
      <c r="H746" s="39" t="s">
        <v>176</v>
      </c>
      <c r="I746" s="39" t="s">
        <v>176</v>
      </c>
      <c r="J746" s="39" t="s">
        <v>176</v>
      </c>
      <c r="K746" s="39" t="s">
        <v>176</v>
      </c>
      <c r="L746" s="39">
        <v>1</v>
      </c>
      <c r="M746" s="57" t="str">
        <f t="shared" si="37"/>
        <v>3 - Medium-Level Power Loss</v>
      </c>
      <c r="N746" s="59"/>
      <c r="O746" s="60"/>
      <c r="P746" s="61">
        <f t="shared" si="36"/>
        <v>1800</v>
      </c>
      <c r="Q746" s="61">
        <f t="shared" si="38"/>
        <v>0</v>
      </c>
    </row>
    <row r="747" spans="1:17" ht="18.600000000000001" customHeight="1">
      <c r="A747" s="58">
        <v>44403</v>
      </c>
      <c r="B747" s="39" t="s">
        <v>48</v>
      </c>
      <c r="C747" s="39" t="s">
        <v>119</v>
      </c>
      <c r="D747" s="64"/>
      <c r="E747" s="39" t="s">
        <v>114</v>
      </c>
      <c r="F747" s="39">
        <v>105</v>
      </c>
      <c r="G747" s="39" t="s">
        <v>172</v>
      </c>
      <c r="H747" s="39" t="s">
        <v>176</v>
      </c>
      <c r="I747" s="39" t="s">
        <v>176</v>
      </c>
      <c r="J747" s="39" t="s">
        <v>176</v>
      </c>
      <c r="K747" s="39" t="s">
        <v>176</v>
      </c>
      <c r="L747" s="39">
        <v>1</v>
      </c>
      <c r="M747" s="57" t="str">
        <f t="shared" si="37"/>
        <v>3 - Medium-Level Power Loss</v>
      </c>
      <c r="N747" s="59"/>
      <c r="O747" s="60"/>
      <c r="P747" s="61">
        <f t="shared" si="36"/>
        <v>1800</v>
      </c>
      <c r="Q747" s="61">
        <f t="shared" si="38"/>
        <v>0</v>
      </c>
    </row>
    <row r="748" spans="1:17" ht="18.600000000000001" customHeight="1">
      <c r="A748" s="58">
        <v>44403</v>
      </c>
      <c r="B748" s="39" t="s">
        <v>48</v>
      </c>
      <c r="C748" s="39" t="s">
        <v>119</v>
      </c>
      <c r="D748" s="64"/>
      <c r="E748" s="39" t="s">
        <v>114</v>
      </c>
      <c r="F748" s="39">
        <v>106</v>
      </c>
      <c r="G748" s="39" t="s">
        <v>172</v>
      </c>
      <c r="H748" s="39" t="s">
        <v>176</v>
      </c>
      <c r="I748" s="39" t="s">
        <v>176</v>
      </c>
      <c r="J748" s="39" t="s">
        <v>176</v>
      </c>
      <c r="K748" s="39" t="s">
        <v>176</v>
      </c>
      <c r="L748" s="39">
        <v>1</v>
      </c>
      <c r="M748" s="57" t="str">
        <f t="shared" si="37"/>
        <v>3 - Medium-Level Power Loss</v>
      </c>
      <c r="N748" s="59"/>
      <c r="O748" s="60"/>
      <c r="P748" s="61">
        <f t="shared" si="36"/>
        <v>1800</v>
      </c>
      <c r="Q748" s="61">
        <f t="shared" si="38"/>
        <v>0</v>
      </c>
    </row>
    <row r="749" spans="1:17" ht="18.600000000000001" customHeight="1">
      <c r="A749" s="58">
        <v>44403</v>
      </c>
      <c r="B749" s="39" t="s">
        <v>48</v>
      </c>
      <c r="C749" s="39" t="s">
        <v>119</v>
      </c>
      <c r="D749" s="64"/>
      <c r="E749" s="39" t="s">
        <v>114</v>
      </c>
      <c r="F749" s="39">
        <v>107</v>
      </c>
      <c r="G749" s="39" t="s">
        <v>172</v>
      </c>
      <c r="H749" s="39" t="s">
        <v>176</v>
      </c>
      <c r="I749" s="39" t="s">
        <v>176</v>
      </c>
      <c r="J749" s="39" t="s">
        <v>176</v>
      </c>
      <c r="K749" s="39" t="s">
        <v>176</v>
      </c>
      <c r="L749" s="39">
        <v>1</v>
      </c>
      <c r="M749" s="57" t="str">
        <f t="shared" si="37"/>
        <v>3 - Medium-Level Power Loss</v>
      </c>
      <c r="N749" s="59"/>
      <c r="O749" s="60"/>
      <c r="P749" s="61">
        <f t="shared" si="36"/>
        <v>1800</v>
      </c>
      <c r="Q749" s="61">
        <f t="shared" si="38"/>
        <v>0</v>
      </c>
    </row>
    <row r="750" spans="1:17" ht="18.600000000000001" customHeight="1">
      <c r="A750" s="58">
        <v>44403</v>
      </c>
      <c r="B750" s="39" t="s">
        <v>48</v>
      </c>
      <c r="C750" s="39" t="s">
        <v>119</v>
      </c>
      <c r="D750" s="64"/>
      <c r="E750" s="39" t="s">
        <v>114</v>
      </c>
      <c r="F750" s="39">
        <v>108</v>
      </c>
      <c r="G750" s="39" t="s">
        <v>172</v>
      </c>
      <c r="H750" s="39" t="s">
        <v>176</v>
      </c>
      <c r="I750" s="39" t="s">
        <v>176</v>
      </c>
      <c r="J750" s="39" t="s">
        <v>176</v>
      </c>
      <c r="K750" s="39" t="s">
        <v>176</v>
      </c>
      <c r="L750" s="39">
        <v>1</v>
      </c>
      <c r="M750" s="57" t="str">
        <f t="shared" si="37"/>
        <v>3 - Medium-Level Power Loss</v>
      </c>
      <c r="N750" s="59"/>
      <c r="O750" s="60"/>
      <c r="P750" s="61">
        <f t="shared" si="36"/>
        <v>1800</v>
      </c>
      <c r="Q750" s="61">
        <f t="shared" si="38"/>
        <v>0</v>
      </c>
    </row>
    <row r="751" spans="1:17" ht="18.600000000000001" customHeight="1">
      <c r="A751" s="58">
        <v>44403</v>
      </c>
      <c r="B751" s="39" t="s">
        <v>48</v>
      </c>
      <c r="C751" s="39" t="s">
        <v>119</v>
      </c>
      <c r="D751" s="64"/>
      <c r="E751" s="39" t="s">
        <v>114</v>
      </c>
      <c r="F751" s="39">
        <v>109</v>
      </c>
      <c r="G751" s="39" t="s">
        <v>172</v>
      </c>
      <c r="H751" s="39" t="s">
        <v>176</v>
      </c>
      <c r="I751" s="39" t="s">
        <v>176</v>
      </c>
      <c r="J751" s="39" t="s">
        <v>176</v>
      </c>
      <c r="K751" s="39" t="s">
        <v>176</v>
      </c>
      <c r="L751" s="39">
        <v>1</v>
      </c>
      <c r="M751" s="57" t="str">
        <f t="shared" si="37"/>
        <v>3 - Medium-Level Power Loss</v>
      </c>
      <c r="N751" s="59"/>
      <c r="O751" s="60"/>
      <c r="P751" s="61">
        <f t="shared" si="36"/>
        <v>1800</v>
      </c>
      <c r="Q751" s="61">
        <f t="shared" si="38"/>
        <v>0</v>
      </c>
    </row>
    <row r="752" spans="1:17" ht="18.600000000000001" customHeight="1">
      <c r="A752" s="58">
        <v>44403</v>
      </c>
      <c r="B752" s="39" t="s">
        <v>48</v>
      </c>
      <c r="C752" s="39" t="s">
        <v>119</v>
      </c>
      <c r="D752" s="64"/>
      <c r="E752" s="39" t="s">
        <v>114</v>
      </c>
      <c r="F752" s="39">
        <v>110</v>
      </c>
      <c r="G752" s="39" t="s">
        <v>172</v>
      </c>
      <c r="H752" s="39" t="s">
        <v>176</v>
      </c>
      <c r="I752" s="39" t="s">
        <v>176</v>
      </c>
      <c r="J752" s="39" t="s">
        <v>176</v>
      </c>
      <c r="K752" s="39" t="s">
        <v>176</v>
      </c>
      <c r="L752" s="39">
        <v>1</v>
      </c>
      <c r="M752" s="57" t="str">
        <f t="shared" si="37"/>
        <v>3 - Medium-Level Power Loss</v>
      </c>
      <c r="N752" s="59"/>
      <c r="O752" s="60"/>
      <c r="P752" s="61">
        <f t="shared" si="36"/>
        <v>1800</v>
      </c>
      <c r="Q752" s="61">
        <f t="shared" si="38"/>
        <v>0</v>
      </c>
    </row>
    <row r="753" spans="1:17" ht="18.600000000000001" customHeight="1">
      <c r="A753" s="58">
        <v>44403</v>
      </c>
      <c r="B753" s="39" t="s">
        <v>48</v>
      </c>
      <c r="C753" s="39" t="s">
        <v>119</v>
      </c>
      <c r="D753" s="64"/>
      <c r="E753" s="39" t="s">
        <v>114</v>
      </c>
      <c r="F753" s="39">
        <v>111</v>
      </c>
      <c r="G753" s="39" t="s">
        <v>172</v>
      </c>
      <c r="H753" s="39" t="s">
        <v>176</v>
      </c>
      <c r="I753" s="39" t="s">
        <v>176</v>
      </c>
      <c r="J753" s="39" t="s">
        <v>176</v>
      </c>
      <c r="K753" s="39" t="s">
        <v>176</v>
      </c>
      <c r="L753" s="39">
        <v>1</v>
      </c>
      <c r="M753" s="57" t="str">
        <f t="shared" si="37"/>
        <v>3 - Medium-Level Power Loss</v>
      </c>
      <c r="N753" s="59"/>
      <c r="O753" s="60"/>
      <c r="P753" s="61">
        <f t="shared" si="36"/>
        <v>1800</v>
      </c>
      <c r="Q753" s="61">
        <f t="shared" si="38"/>
        <v>0</v>
      </c>
    </row>
    <row r="754" spans="1:17" ht="18.600000000000001" customHeight="1">
      <c r="A754" s="58">
        <v>44403</v>
      </c>
      <c r="B754" s="39" t="s">
        <v>48</v>
      </c>
      <c r="C754" s="39" t="s">
        <v>119</v>
      </c>
      <c r="D754" s="64"/>
      <c r="E754" s="39" t="s">
        <v>114</v>
      </c>
      <c r="F754" s="39">
        <v>112</v>
      </c>
      <c r="G754" s="39" t="s">
        <v>172</v>
      </c>
      <c r="H754" s="39" t="s">
        <v>176</v>
      </c>
      <c r="I754" s="39" t="s">
        <v>176</v>
      </c>
      <c r="J754" s="39" t="s">
        <v>176</v>
      </c>
      <c r="K754" s="39" t="s">
        <v>176</v>
      </c>
      <c r="L754" s="39">
        <v>1</v>
      </c>
      <c r="M754" s="57" t="str">
        <f t="shared" si="37"/>
        <v>3 - Medium-Level Power Loss</v>
      </c>
      <c r="N754" s="59"/>
      <c r="O754" s="60"/>
      <c r="P754" s="61">
        <f t="shared" si="36"/>
        <v>1800</v>
      </c>
      <c r="Q754" s="61">
        <f t="shared" si="38"/>
        <v>0</v>
      </c>
    </row>
    <row r="755" spans="1:17" ht="18.600000000000001" customHeight="1">
      <c r="A755" s="58">
        <v>44403</v>
      </c>
      <c r="B755" s="39" t="s">
        <v>48</v>
      </c>
      <c r="C755" s="39" t="s">
        <v>119</v>
      </c>
      <c r="D755" s="64"/>
      <c r="E755" s="39" t="s">
        <v>114</v>
      </c>
      <c r="F755" s="39">
        <v>2</v>
      </c>
      <c r="G755" s="39" t="s">
        <v>172</v>
      </c>
      <c r="H755" s="39" t="s">
        <v>176</v>
      </c>
      <c r="I755" s="39" t="s">
        <v>176</v>
      </c>
      <c r="J755" s="39" t="s">
        <v>176</v>
      </c>
      <c r="K755" s="39" t="s">
        <v>176</v>
      </c>
      <c r="L755" s="39">
        <v>1</v>
      </c>
      <c r="M755" s="57" t="str">
        <f t="shared" si="37"/>
        <v>3 - Medium-Level Power Loss</v>
      </c>
      <c r="N755" s="59"/>
      <c r="O755" s="60"/>
      <c r="P755" s="61">
        <f t="shared" si="36"/>
        <v>1800</v>
      </c>
      <c r="Q755" s="61">
        <f t="shared" si="38"/>
        <v>0</v>
      </c>
    </row>
    <row r="756" spans="1:17" ht="18.600000000000001" customHeight="1">
      <c r="A756" s="58">
        <v>44403</v>
      </c>
      <c r="B756" s="39" t="s">
        <v>48</v>
      </c>
      <c r="C756" s="39" t="s">
        <v>119</v>
      </c>
      <c r="D756" s="64"/>
      <c r="E756" s="39" t="s">
        <v>114</v>
      </c>
      <c r="F756" s="39">
        <v>3</v>
      </c>
      <c r="G756" s="39" t="s">
        <v>172</v>
      </c>
      <c r="H756" s="39" t="s">
        <v>176</v>
      </c>
      <c r="I756" s="39" t="s">
        <v>176</v>
      </c>
      <c r="J756" s="39" t="s">
        <v>176</v>
      </c>
      <c r="K756" s="39" t="s">
        <v>176</v>
      </c>
      <c r="L756" s="39">
        <v>1</v>
      </c>
      <c r="M756" s="57" t="str">
        <f t="shared" si="37"/>
        <v>3 - Medium-Level Power Loss</v>
      </c>
      <c r="N756" s="59"/>
      <c r="O756" s="60"/>
      <c r="P756" s="61">
        <f t="shared" si="36"/>
        <v>1800</v>
      </c>
      <c r="Q756" s="61">
        <f t="shared" si="38"/>
        <v>0</v>
      </c>
    </row>
    <row r="757" spans="1:17" ht="18.600000000000001" customHeight="1">
      <c r="A757" s="58">
        <v>44403</v>
      </c>
      <c r="B757" s="39" t="s">
        <v>48</v>
      </c>
      <c r="C757" s="39" t="s">
        <v>119</v>
      </c>
      <c r="D757" s="64"/>
      <c r="E757" s="39" t="s">
        <v>114</v>
      </c>
      <c r="F757" s="39">
        <v>4</v>
      </c>
      <c r="G757" s="39" t="s">
        <v>172</v>
      </c>
      <c r="H757" s="39" t="s">
        <v>176</v>
      </c>
      <c r="I757" s="39" t="s">
        <v>176</v>
      </c>
      <c r="J757" s="39" t="s">
        <v>176</v>
      </c>
      <c r="K757" s="39" t="s">
        <v>176</v>
      </c>
      <c r="L757" s="39">
        <v>1</v>
      </c>
      <c r="M757" s="57" t="str">
        <f t="shared" si="37"/>
        <v>3 - Medium-Level Power Loss</v>
      </c>
      <c r="N757" s="59"/>
      <c r="O757" s="60"/>
      <c r="P757" s="61">
        <f t="shared" si="36"/>
        <v>1800</v>
      </c>
      <c r="Q757" s="61">
        <f t="shared" si="38"/>
        <v>0</v>
      </c>
    </row>
    <row r="758" spans="1:17" ht="18.600000000000001" customHeight="1">
      <c r="A758" s="58">
        <v>44403</v>
      </c>
      <c r="B758" s="39" t="s">
        <v>48</v>
      </c>
      <c r="C758" s="39" t="s">
        <v>119</v>
      </c>
      <c r="D758" s="64"/>
      <c r="E758" s="39" t="s">
        <v>114</v>
      </c>
      <c r="F758" s="39">
        <v>5</v>
      </c>
      <c r="G758" s="39" t="s">
        <v>172</v>
      </c>
      <c r="H758" s="39" t="s">
        <v>176</v>
      </c>
      <c r="I758" s="39" t="s">
        <v>176</v>
      </c>
      <c r="J758" s="39" t="s">
        <v>176</v>
      </c>
      <c r="K758" s="39" t="s">
        <v>176</v>
      </c>
      <c r="L758" s="39">
        <v>1</v>
      </c>
      <c r="M758" s="57" t="str">
        <f t="shared" si="37"/>
        <v>3 - Medium-Level Power Loss</v>
      </c>
      <c r="N758" s="59"/>
      <c r="O758" s="60"/>
      <c r="P758" s="61">
        <f t="shared" si="36"/>
        <v>1800</v>
      </c>
      <c r="Q758" s="61">
        <f t="shared" si="38"/>
        <v>0</v>
      </c>
    </row>
    <row r="759" spans="1:17" ht="18.600000000000001" customHeight="1">
      <c r="A759" s="58">
        <v>44403</v>
      </c>
      <c r="B759" s="39" t="s">
        <v>48</v>
      </c>
      <c r="C759" s="39" t="s">
        <v>119</v>
      </c>
      <c r="D759" s="64"/>
      <c r="E759" s="39" t="s">
        <v>114</v>
      </c>
      <c r="F759" s="39">
        <v>6</v>
      </c>
      <c r="G759" s="39" t="s">
        <v>172</v>
      </c>
      <c r="H759" s="39" t="s">
        <v>176</v>
      </c>
      <c r="I759" s="39" t="s">
        <v>176</v>
      </c>
      <c r="J759" s="39" t="s">
        <v>176</v>
      </c>
      <c r="K759" s="39" t="s">
        <v>176</v>
      </c>
      <c r="L759" s="39">
        <v>1</v>
      </c>
      <c r="M759" s="57" t="str">
        <f t="shared" si="37"/>
        <v>3 - Medium-Level Power Loss</v>
      </c>
      <c r="N759" s="59"/>
      <c r="O759" s="60"/>
      <c r="P759" s="61">
        <f t="shared" si="36"/>
        <v>1800</v>
      </c>
      <c r="Q759" s="61">
        <f t="shared" si="38"/>
        <v>0</v>
      </c>
    </row>
    <row r="760" spans="1:17" ht="18.600000000000001" customHeight="1">
      <c r="A760" s="58">
        <v>44403</v>
      </c>
      <c r="B760" s="39" t="s">
        <v>48</v>
      </c>
      <c r="C760" s="39" t="s">
        <v>119</v>
      </c>
      <c r="D760" s="64"/>
      <c r="E760" s="39" t="s">
        <v>114</v>
      </c>
      <c r="F760" s="39">
        <v>7</v>
      </c>
      <c r="G760" s="39" t="s">
        <v>172</v>
      </c>
      <c r="H760" s="39" t="s">
        <v>176</v>
      </c>
      <c r="I760" s="39" t="s">
        <v>176</v>
      </c>
      <c r="J760" s="39" t="s">
        <v>176</v>
      </c>
      <c r="K760" s="39" t="s">
        <v>176</v>
      </c>
      <c r="L760" s="39">
        <v>1</v>
      </c>
      <c r="M760" s="57" t="str">
        <f t="shared" si="37"/>
        <v>3 - Medium-Level Power Loss</v>
      </c>
      <c r="N760" s="59"/>
      <c r="O760" s="60"/>
      <c r="P760" s="61">
        <f t="shared" si="36"/>
        <v>1800</v>
      </c>
      <c r="Q760" s="61">
        <f t="shared" si="38"/>
        <v>0</v>
      </c>
    </row>
    <row r="761" spans="1:17" ht="18.600000000000001" customHeight="1">
      <c r="A761" s="58">
        <v>44403</v>
      </c>
      <c r="B761" s="39" t="s">
        <v>48</v>
      </c>
      <c r="C761" s="39" t="s">
        <v>119</v>
      </c>
      <c r="D761" s="64"/>
      <c r="E761" s="39" t="s">
        <v>114</v>
      </c>
      <c r="F761" s="39">
        <v>8</v>
      </c>
      <c r="G761" s="39" t="s">
        <v>172</v>
      </c>
      <c r="H761" s="39" t="s">
        <v>176</v>
      </c>
      <c r="I761" s="39" t="s">
        <v>176</v>
      </c>
      <c r="J761" s="39" t="s">
        <v>176</v>
      </c>
      <c r="K761" s="39" t="s">
        <v>176</v>
      </c>
      <c r="L761" s="39">
        <v>1</v>
      </c>
      <c r="M761" s="57" t="str">
        <f t="shared" si="37"/>
        <v>3 - Medium-Level Power Loss</v>
      </c>
      <c r="N761" s="59"/>
      <c r="O761" s="60"/>
      <c r="P761" s="61">
        <f t="shared" si="36"/>
        <v>1800</v>
      </c>
      <c r="Q761" s="61">
        <f t="shared" si="38"/>
        <v>0</v>
      </c>
    </row>
    <row r="762" spans="1:17" ht="18.600000000000001" customHeight="1">
      <c r="A762" s="58">
        <v>44403</v>
      </c>
      <c r="B762" s="39" t="s">
        <v>48</v>
      </c>
      <c r="C762" s="39" t="s">
        <v>119</v>
      </c>
      <c r="D762" s="64"/>
      <c r="E762" s="39" t="s">
        <v>107</v>
      </c>
      <c r="F762" s="39">
        <v>81</v>
      </c>
      <c r="G762" s="39" t="s">
        <v>172</v>
      </c>
      <c r="H762" s="39" t="s">
        <v>176</v>
      </c>
      <c r="I762" s="39" t="s">
        <v>176</v>
      </c>
      <c r="J762" s="39" t="s">
        <v>176</v>
      </c>
      <c r="K762" s="39" t="s">
        <v>176</v>
      </c>
      <c r="L762" s="39">
        <v>1</v>
      </c>
      <c r="M762" s="57" t="str">
        <f t="shared" si="37"/>
        <v>3 - Medium-Level Power Loss</v>
      </c>
      <c r="N762" s="59"/>
      <c r="O762" s="60"/>
      <c r="P762" s="61">
        <f t="shared" si="36"/>
        <v>1800</v>
      </c>
      <c r="Q762" s="61">
        <f t="shared" si="38"/>
        <v>0</v>
      </c>
    </row>
    <row r="763" spans="1:17" ht="18.600000000000001" customHeight="1">
      <c r="A763" s="58">
        <v>44403</v>
      </c>
      <c r="B763" s="39" t="s">
        <v>48</v>
      </c>
      <c r="C763" s="39" t="s">
        <v>119</v>
      </c>
      <c r="D763" s="64"/>
      <c r="E763" s="39" t="s">
        <v>107</v>
      </c>
      <c r="F763" s="39">
        <v>82</v>
      </c>
      <c r="G763" s="39" t="s">
        <v>172</v>
      </c>
      <c r="H763" s="39" t="s">
        <v>176</v>
      </c>
      <c r="I763" s="39" t="s">
        <v>176</v>
      </c>
      <c r="J763" s="39" t="s">
        <v>176</v>
      </c>
      <c r="K763" s="39" t="s">
        <v>176</v>
      </c>
      <c r="L763" s="39">
        <v>1</v>
      </c>
      <c r="M763" s="57" t="str">
        <f t="shared" si="37"/>
        <v>3 - Medium-Level Power Loss</v>
      </c>
      <c r="N763" s="59"/>
      <c r="O763" s="60"/>
      <c r="P763" s="61">
        <f t="shared" si="36"/>
        <v>1800</v>
      </c>
      <c r="Q763" s="61">
        <f t="shared" si="38"/>
        <v>0</v>
      </c>
    </row>
    <row r="764" spans="1:17" ht="18.600000000000001" customHeight="1">
      <c r="A764" s="58">
        <v>44403</v>
      </c>
      <c r="B764" s="39" t="s">
        <v>48</v>
      </c>
      <c r="C764" s="39" t="s">
        <v>119</v>
      </c>
      <c r="D764" s="64"/>
      <c r="E764" s="39" t="s">
        <v>107</v>
      </c>
      <c r="F764" s="39">
        <v>83</v>
      </c>
      <c r="G764" s="39" t="s">
        <v>172</v>
      </c>
      <c r="H764" s="39" t="s">
        <v>176</v>
      </c>
      <c r="I764" s="39" t="s">
        <v>176</v>
      </c>
      <c r="J764" s="39" t="s">
        <v>176</v>
      </c>
      <c r="K764" s="39" t="s">
        <v>176</v>
      </c>
      <c r="L764" s="39">
        <v>1</v>
      </c>
      <c r="M764" s="57" t="str">
        <f t="shared" si="37"/>
        <v>3 - Medium-Level Power Loss</v>
      </c>
      <c r="N764" s="59"/>
      <c r="O764" s="60"/>
      <c r="P764" s="61">
        <f t="shared" si="36"/>
        <v>1800</v>
      </c>
      <c r="Q764" s="61">
        <f t="shared" si="38"/>
        <v>0</v>
      </c>
    </row>
    <row r="765" spans="1:17" ht="18.600000000000001" customHeight="1">
      <c r="A765" s="58">
        <v>44403</v>
      </c>
      <c r="B765" s="39" t="s">
        <v>48</v>
      </c>
      <c r="C765" s="39" t="s">
        <v>119</v>
      </c>
      <c r="D765" s="64"/>
      <c r="E765" s="39" t="s">
        <v>107</v>
      </c>
      <c r="F765" s="39">
        <v>84</v>
      </c>
      <c r="G765" s="39" t="s">
        <v>172</v>
      </c>
      <c r="H765" s="39" t="s">
        <v>176</v>
      </c>
      <c r="I765" s="39" t="s">
        <v>176</v>
      </c>
      <c r="J765" s="39" t="s">
        <v>176</v>
      </c>
      <c r="K765" s="39" t="s">
        <v>176</v>
      </c>
      <c r="L765" s="39">
        <v>1</v>
      </c>
      <c r="M765" s="57" t="str">
        <f t="shared" si="37"/>
        <v>3 - Medium-Level Power Loss</v>
      </c>
      <c r="N765" s="59"/>
      <c r="O765" s="60"/>
      <c r="P765" s="61">
        <f t="shared" si="36"/>
        <v>1800</v>
      </c>
      <c r="Q765" s="61">
        <f t="shared" si="38"/>
        <v>0</v>
      </c>
    </row>
    <row r="766" spans="1:17" ht="18.600000000000001" customHeight="1">
      <c r="A766" s="58">
        <v>44403</v>
      </c>
      <c r="B766" s="39" t="s">
        <v>48</v>
      </c>
      <c r="C766" s="39" t="s">
        <v>119</v>
      </c>
      <c r="D766" s="64"/>
      <c r="E766" s="39" t="s">
        <v>107</v>
      </c>
      <c r="F766" s="39">
        <v>85</v>
      </c>
      <c r="G766" s="39" t="s">
        <v>172</v>
      </c>
      <c r="H766" s="39" t="s">
        <v>176</v>
      </c>
      <c r="I766" s="39" t="s">
        <v>176</v>
      </c>
      <c r="J766" s="39" t="s">
        <v>176</v>
      </c>
      <c r="K766" s="39" t="s">
        <v>176</v>
      </c>
      <c r="L766" s="39">
        <v>1</v>
      </c>
      <c r="M766" s="57" t="str">
        <f t="shared" si="37"/>
        <v>3 - Medium-Level Power Loss</v>
      </c>
      <c r="N766" s="59"/>
      <c r="O766" s="60"/>
      <c r="P766" s="61">
        <f t="shared" si="36"/>
        <v>1800</v>
      </c>
      <c r="Q766" s="61">
        <f t="shared" si="38"/>
        <v>0</v>
      </c>
    </row>
    <row r="767" spans="1:17" ht="18.600000000000001" customHeight="1">
      <c r="A767" s="58">
        <v>44403</v>
      </c>
      <c r="B767" s="39" t="s">
        <v>48</v>
      </c>
      <c r="C767" s="39" t="s">
        <v>119</v>
      </c>
      <c r="D767" s="64"/>
      <c r="E767" s="39" t="s">
        <v>107</v>
      </c>
      <c r="F767" s="39">
        <v>86</v>
      </c>
      <c r="G767" s="39" t="s">
        <v>172</v>
      </c>
      <c r="H767" s="39" t="s">
        <v>176</v>
      </c>
      <c r="I767" s="39" t="s">
        <v>176</v>
      </c>
      <c r="J767" s="39" t="s">
        <v>176</v>
      </c>
      <c r="K767" s="39" t="s">
        <v>176</v>
      </c>
      <c r="L767" s="39">
        <v>1</v>
      </c>
      <c r="M767" s="57" t="str">
        <f t="shared" si="37"/>
        <v>3 - Medium-Level Power Loss</v>
      </c>
      <c r="N767" s="59"/>
      <c r="O767" s="60"/>
      <c r="P767" s="61">
        <f t="shared" si="36"/>
        <v>1800</v>
      </c>
      <c r="Q767" s="61">
        <f t="shared" si="38"/>
        <v>0</v>
      </c>
    </row>
    <row r="768" spans="1:17" ht="18.600000000000001" customHeight="1">
      <c r="A768" s="58">
        <v>44403</v>
      </c>
      <c r="B768" s="39" t="s">
        <v>48</v>
      </c>
      <c r="C768" s="39" t="s">
        <v>119</v>
      </c>
      <c r="D768" s="64"/>
      <c r="E768" s="39" t="s">
        <v>107</v>
      </c>
      <c r="F768" s="39">
        <v>87</v>
      </c>
      <c r="G768" s="39" t="s">
        <v>172</v>
      </c>
      <c r="H768" s="39" t="s">
        <v>176</v>
      </c>
      <c r="I768" s="39" t="s">
        <v>176</v>
      </c>
      <c r="J768" s="39" t="s">
        <v>176</v>
      </c>
      <c r="K768" s="39" t="s">
        <v>176</v>
      </c>
      <c r="L768" s="39">
        <v>1</v>
      </c>
      <c r="M768" s="57" t="str">
        <f t="shared" si="37"/>
        <v>3 - Medium-Level Power Loss</v>
      </c>
      <c r="N768" s="59"/>
      <c r="O768" s="60"/>
      <c r="P768" s="61">
        <f t="shared" si="36"/>
        <v>1800</v>
      </c>
      <c r="Q768" s="61">
        <f t="shared" si="38"/>
        <v>0</v>
      </c>
    </row>
    <row r="769" spans="1:17" ht="18.600000000000001" customHeight="1">
      <c r="A769" s="58">
        <v>44403</v>
      </c>
      <c r="B769" s="39" t="s">
        <v>48</v>
      </c>
      <c r="C769" s="39" t="s">
        <v>119</v>
      </c>
      <c r="D769" s="64"/>
      <c r="E769" s="39" t="s">
        <v>107</v>
      </c>
      <c r="F769" s="39">
        <v>88</v>
      </c>
      <c r="G769" s="39" t="s">
        <v>172</v>
      </c>
      <c r="H769" s="39" t="s">
        <v>176</v>
      </c>
      <c r="I769" s="39" t="s">
        <v>176</v>
      </c>
      <c r="J769" s="39" t="s">
        <v>176</v>
      </c>
      <c r="K769" s="39" t="s">
        <v>176</v>
      </c>
      <c r="L769" s="39">
        <v>1</v>
      </c>
      <c r="M769" s="57" t="str">
        <f t="shared" si="37"/>
        <v>3 - Medium-Level Power Loss</v>
      </c>
      <c r="N769" s="59"/>
      <c r="O769" s="60"/>
      <c r="P769" s="61">
        <f t="shared" si="36"/>
        <v>1800</v>
      </c>
      <c r="Q769" s="61">
        <f t="shared" si="38"/>
        <v>0</v>
      </c>
    </row>
    <row r="770" spans="1:17" ht="18.600000000000001" customHeight="1">
      <c r="A770" s="58">
        <v>44403</v>
      </c>
      <c r="B770" s="39" t="s">
        <v>48</v>
      </c>
      <c r="C770" s="39" t="s">
        <v>120</v>
      </c>
      <c r="D770" s="64"/>
      <c r="E770" s="39" t="s">
        <v>114</v>
      </c>
      <c r="F770" s="39">
        <v>73</v>
      </c>
      <c r="G770" s="39" t="s">
        <v>172</v>
      </c>
      <c r="H770" s="39" t="s">
        <v>177</v>
      </c>
      <c r="I770" s="39" t="s">
        <v>176</v>
      </c>
      <c r="J770" s="39" t="s">
        <v>176</v>
      </c>
      <c r="K770" s="39" t="s">
        <v>177</v>
      </c>
      <c r="L770" s="39">
        <v>1</v>
      </c>
      <c r="M770" s="57" t="str">
        <f t="shared" si="37"/>
        <v>3 - Medium-Level Power Loss</v>
      </c>
      <c r="N770" s="59"/>
      <c r="O770" s="60"/>
      <c r="P770" s="61">
        <f t="shared" si="36"/>
        <v>1800</v>
      </c>
      <c r="Q770" s="61">
        <f t="shared" si="38"/>
        <v>0</v>
      </c>
    </row>
    <row r="771" spans="1:17" ht="18.600000000000001" customHeight="1">
      <c r="A771" s="58">
        <v>44403</v>
      </c>
      <c r="B771" s="39" t="s">
        <v>48</v>
      </c>
      <c r="C771" s="39" t="s">
        <v>120</v>
      </c>
      <c r="D771" s="64"/>
      <c r="E771" s="39" t="s">
        <v>114</v>
      </c>
      <c r="F771" s="39">
        <v>73</v>
      </c>
      <c r="G771" s="39" t="s">
        <v>172</v>
      </c>
      <c r="H771" s="39" t="s">
        <v>177</v>
      </c>
      <c r="I771" s="39" t="s">
        <v>176</v>
      </c>
      <c r="J771" s="39" t="s">
        <v>176</v>
      </c>
      <c r="K771" s="39" t="s">
        <v>177</v>
      </c>
      <c r="L771" s="39">
        <v>1</v>
      </c>
      <c r="M771" s="57" t="str">
        <f t="shared" si="37"/>
        <v>3 - Medium-Level Power Loss</v>
      </c>
      <c r="N771" s="59"/>
      <c r="O771" s="60"/>
      <c r="P771" s="61">
        <f t="shared" si="36"/>
        <v>1800</v>
      </c>
      <c r="Q771" s="61">
        <f t="shared" si="38"/>
        <v>0</v>
      </c>
    </row>
    <row r="772" spans="1:17" ht="18.600000000000001" customHeight="1">
      <c r="A772" s="58">
        <v>44403</v>
      </c>
      <c r="B772" s="39" t="s">
        <v>48</v>
      </c>
      <c r="C772" s="39" t="s">
        <v>120</v>
      </c>
      <c r="D772" s="64"/>
      <c r="E772" s="39" t="s">
        <v>114</v>
      </c>
      <c r="F772" s="39">
        <v>74</v>
      </c>
      <c r="G772" s="39" t="s">
        <v>172</v>
      </c>
      <c r="H772" s="39" t="s">
        <v>177</v>
      </c>
      <c r="I772" s="39" t="s">
        <v>176</v>
      </c>
      <c r="J772" s="39" t="s">
        <v>176</v>
      </c>
      <c r="K772" s="39" t="s">
        <v>177</v>
      </c>
      <c r="L772" s="39">
        <v>1</v>
      </c>
      <c r="M772" s="57" t="str">
        <f t="shared" si="37"/>
        <v>3 - Medium-Level Power Loss</v>
      </c>
      <c r="N772" s="59"/>
      <c r="O772" s="60"/>
      <c r="P772" s="61">
        <f t="shared" si="36"/>
        <v>1800</v>
      </c>
      <c r="Q772" s="61">
        <f t="shared" si="38"/>
        <v>0</v>
      </c>
    </row>
    <row r="773" spans="1:17" ht="18.600000000000001" customHeight="1">
      <c r="A773" s="58">
        <v>44403</v>
      </c>
      <c r="B773" s="39" t="s">
        <v>48</v>
      </c>
      <c r="C773" s="39" t="s">
        <v>120</v>
      </c>
      <c r="D773" s="64"/>
      <c r="E773" s="39" t="s">
        <v>114</v>
      </c>
      <c r="F773" s="39">
        <v>74</v>
      </c>
      <c r="G773" s="39" t="s">
        <v>172</v>
      </c>
      <c r="H773" s="39" t="s">
        <v>177</v>
      </c>
      <c r="I773" s="39" t="s">
        <v>176</v>
      </c>
      <c r="J773" s="39" t="s">
        <v>176</v>
      </c>
      <c r="K773" s="39" t="s">
        <v>177</v>
      </c>
      <c r="L773" s="39">
        <v>1</v>
      </c>
      <c r="M773" s="57" t="str">
        <f t="shared" si="37"/>
        <v>3 - Medium-Level Power Loss</v>
      </c>
      <c r="N773" s="59"/>
      <c r="O773" s="60"/>
      <c r="P773" s="61">
        <f t="shared" si="36"/>
        <v>1800</v>
      </c>
      <c r="Q773" s="61">
        <f t="shared" si="38"/>
        <v>0</v>
      </c>
    </row>
    <row r="774" spans="1:17" ht="18.600000000000001" customHeight="1">
      <c r="A774" s="58">
        <v>44403</v>
      </c>
      <c r="B774" s="39" t="s">
        <v>48</v>
      </c>
      <c r="C774" s="39" t="s">
        <v>120</v>
      </c>
      <c r="D774" s="64"/>
      <c r="E774" s="39" t="s">
        <v>114</v>
      </c>
      <c r="F774" s="39">
        <v>75</v>
      </c>
      <c r="G774" s="39" t="s">
        <v>172</v>
      </c>
      <c r="H774" s="39" t="s">
        <v>177</v>
      </c>
      <c r="I774" s="39" t="s">
        <v>176</v>
      </c>
      <c r="J774" s="39" t="s">
        <v>176</v>
      </c>
      <c r="K774" s="39" t="s">
        <v>177</v>
      </c>
      <c r="L774" s="39">
        <v>1</v>
      </c>
      <c r="M774" s="57" t="str">
        <f t="shared" si="37"/>
        <v>3 - Medium-Level Power Loss</v>
      </c>
      <c r="N774" s="59"/>
      <c r="O774" s="60"/>
      <c r="P774" s="61">
        <f t="shared" si="36"/>
        <v>1800</v>
      </c>
      <c r="Q774" s="61">
        <f t="shared" si="38"/>
        <v>0</v>
      </c>
    </row>
    <row r="775" spans="1:17" ht="18.600000000000001" customHeight="1">
      <c r="A775" s="58">
        <v>44403</v>
      </c>
      <c r="B775" s="39" t="s">
        <v>48</v>
      </c>
      <c r="C775" s="39" t="s">
        <v>120</v>
      </c>
      <c r="D775" s="64"/>
      <c r="E775" s="39" t="s">
        <v>114</v>
      </c>
      <c r="F775" s="39">
        <v>75</v>
      </c>
      <c r="G775" s="39" t="s">
        <v>172</v>
      </c>
      <c r="H775" s="39" t="s">
        <v>177</v>
      </c>
      <c r="I775" s="39" t="s">
        <v>176</v>
      </c>
      <c r="J775" s="39" t="s">
        <v>176</v>
      </c>
      <c r="K775" s="39" t="s">
        <v>177</v>
      </c>
      <c r="L775" s="39">
        <v>1</v>
      </c>
      <c r="M775" s="57" t="str">
        <f t="shared" si="37"/>
        <v>3 - Medium-Level Power Loss</v>
      </c>
      <c r="N775" s="59"/>
      <c r="O775" s="60"/>
      <c r="P775" s="61">
        <f t="shared" si="36"/>
        <v>1800</v>
      </c>
      <c r="Q775" s="61">
        <f t="shared" si="38"/>
        <v>0</v>
      </c>
    </row>
    <row r="776" spans="1:17" ht="18.600000000000001" customHeight="1">
      <c r="A776" s="58">
        <v>44403</v>
      </c>
      <c r="B776" s="39" t="s">
        <v>48</v>
      </c>
      <c r="C776" s="39" t="s">
        <v>120</v>
      </c>
      <c r="D776" s="64"/>
      <c r="E776" s="39" t="s">
        <v>114</v>
      </c>
      <c r="F776" s="39">
        <v>76</v>
      </c>
      <c r="G776" s="39" t="s">
        <v>172</v>
      </c>
      <c r="H776" s="39" t="s">
        <v>177</v>
      </c>
      <c r="I776" s="39" t="s">
        <v>176</v>
      </c>
      <c r="J776" s="39" t="s">
        <v>176</v>
      </c>
      <c r="K776" s="39" t="s">
        <v>177</v>
      </c>
      <c r="L776" s="39">
        <v>1</v>
      </c>
      <c r="M776" s="57" t="str">
        <f t="shared" si="37"/>
        <v>3 - Medium-Level Power Loss</v>
      </c>
      <c r="N776" s="59"/>
      <c r="O776" s="60"/>
      <c r="P776" s="61">
        <f t="shared" si="36"/>
        <v>1800</v>
      </c>
      <c r="Q776" s="61">
        <f t="shared" si="38"/>
        <v>0</v>
      </c>
    </row>
    <row r="777" spans="1:17" ht="18.600000000000001" customHeight="1">
      <c r="A777" s="58">
        <v>44403</v>
      </c>
      <c r="B777" s="39" t="s">
        <v>48</v>
      </c>
      <c r="C777" s="39" t="s">
        <v>120</v>
      </c>
      <c r="D777" s="64"/>
      <c r="E777" s="39" t="s">
        <v>114</v>
      </c>
      <c r="F777" s="39">
        <v>76</v>
      </c>
      <c r="G777" s="39" t="s">
        <v>172</v>
      </c>
      <c r="H777" s="39" t="s">
        <v>177</v>
      </c>
      <c r="I777" s="39" t="s">
        <v>176</v>
      </c>
      <c r="J777" s="39" t="s">
        <v>176</v>
      </c>
      <c r="K777" s="39" t="s">
        <v>177</v>
      </c>
      <c r="L777" s="39">
        <v>1</v>
      </c>
      <c r="M777" s="57" t="str">
        <f t="shared" si="37"/>
        <v>3 - Medium-Level Power Loss</v>
      </c>
      <c r="N777" s="59"/>
      <c r="O777" s="60"/>
      <c r="P777" s="61">
        <f t="shared" si="36"/>
        <v>1800</v>
      </c>
      <c r="Q777" s="61">
        <f t="shared" si="38"/>
        <v>0</v>
      </c>
    </row>
    <row r="778" spans="1:17" ht="18.600000000000001" customHeight="1">
      <c r="A778" s="58">
        <v>44403</v>
      </c>
      <c r="B778" s="39" t="s">
        <v>48</v>
      </c>
      <c r="C778" s="39" t="s">
        <v>120</v>
      </c>
      <c r="D778" s="64"/>
      <c r="E778" s="39" t="s">
        <v>114</v>
      </c>
      <c r="F778" s="39">
        <v>77</v>
      </c>
      <c r="G778" s="39" t="s">
        <v>172</v>
      </c>
      <c r="H778" s="39" t="s">
        <v>177</v>
      </c>
      <c r="I778" s="39" t="s">
        <v>176</v>
      </c>
      <c r="J778" s="39" t="s">
        <v>176</v>
      </c>
      <c r="K778" s="39" t="s">
        <v>177</v>
      </c>
      <c r="L778" s="39">
        <v>1</v>
      </c>
      <c r="M778" s="57" t="str">
        <f t="shared" si="37"/>
        <v>3 - Medium-Level Power Loss</v>
      </c>
      <c r="N778" s="59"/>
      <c r="O778" s="60"/>
      <c r="P778" s="61">
        <f t="shared" si="36"/>
        <v>1800</v>
      </c>
      <c r="Q778" s="61">
        <f t="shared" si="38"/>
        <v>0</v>
      </c>
    </row>
    <row r="779" spans="1:17" ht="18.600000000000001" customHeight="1">
      <c r="A779" s="58">
        <v>44403</v>
      </c>
      <c r="B779" s="39" t="s">
        <v>48</v>
      </c>
      <c r="C779" s="39" t="s">
        <v>120</v>
      </c>
      <c r="D779" s="64"/>
      <c r="E779" s="39" t="s">
        <v>114</v>
      </c>
      <c r="F779" s="39">
        <v>77</v>
      </c>
      <c r="G779" s="39" t="s">
        <v>172</v>
      </c>
      <c r="H779" s="39" t="s">
        <v>177</v>
      </c>
      <c r="I779" s="39" t="s">
        <v>176</v>
      </c>
      <c r="J779" s="39" t="s">
        <v>176</v>
      </c>
      <c r="K779" s="39" t="s">
        <v>177</v>
      </c>
      <c r="L779" s="39">
        <v>1</v>
      </c>
      <c r="M779" s="57" t="str">
        <f t="shared" si="37"/>
        <v>3 - Medium-Level Power Loss</v>
      </c>
      <c r="N779" s="59"/>
      <c r="O779" s="60"/>
      <c r="P779" s="61">
        <f t="shared" si="36"/>
        <v>1800</v>
      </c>
      <c r="Q779" s="61">
        <f t="shared" si="38"/>
        <v>0</v>
      </c>
    </row>
    <row r="780" spans="1:17" ht="18.600000000000001" customHeight="1">
      <c r="A780" s="58">
        <v>44403</v>
      </c>
      <c r="B780" s="39" t="s">
        <v>48</v>
      </c>
      <c r="C780" s="39" t="s">
        <v>120</v>
      </c>
      <c r="D780" s="64"/>
      <c r="E780" s="39" t="s">
        <v>114</v>
      </c>
      <c r="F780" s="39">
        <v>78</v>
      </c>
      <c r="G780" s="39" t="s">
        <v>172</v>
      </c>
      <c r="H780" s="39" t="s">
        <v>177</v>
      </c>
      <c r="I780" s="39" t="s">
        <v>176</v>
      </c>
      <c r="J780" s="39" t="s">
        <v>176</v>
      </c>
      <c r="K780" s="39" t="s">
        <v>177</v>
      </c>
      <c r="L780" s="39">
        <v>1</v>
      </c>
      <c r="M780" s="57" t="str">
        <f t="shared" si="37"/>
        <v>3 - Medium-Level Power Loss</v>
      </c>
      <c r="N780" s="59"/>
      <c r="O780" s="60"/>
      <c r="P780" s="61">
        <f t="shared" si="36"/>
        <v>1800</v>
      </c>
      <c r="Q780" s="61">
        <f t="shared" si="38"/>
        <v>0</v>
      </c>
    </row>
    <row r="781" spans="1:17" ht="18.600000000000001" customHeight="1">
      <c r="A781" s="58">
        <v>44403</v>
      </c>
      <c r="B781" s="39" t="s">
        <v>48</v>
      </c>
      <c r="C781" s="39" t="s">
        <v>120</v>
      </c>
      <c r="D781" s="64"/>
      <c r="E781" s="39" t="s">
        <v>114</v>
      </c>
      <c r="F781" s="39">
        <v>78</v>
      </c>
      <c r="G781" s="39" t="s">
        <v>172</v>
      </c>
      <c r="H781" s="39" t="s">
        <v>177</v>
      </c>
      <c r="I781" s="39" t="s">
        <v>176</v>
      </c>
      <c r="J781" s="39" t="s">
        <v>176</v>
      </c>
      <c r="K781" s="39" t="s">
        <v>177</v>
      </c>
      <c r="L781" s="39">
        <v>1</v>
      </c>
      <c r="M781" s="57" t="str">
        <f t="shared" si="37"/>
        <v>3 - Medium-Level Power Loss</v>
      </c>
      <c r="N781" s="59"/>
      <c r="O781" s="60"/>
      <c r="P781" s="61">
        <f t="shared" si="36"/>
        <v>1800</v>
      </c>
      <c r="Q781" s="61">
        <f t="shared" si="38"/>
        <v>0</v>
      </c>
    </row>
    <row r="782" spans="1:17" ht="18.600000000000001" customHeight="1">
      <c r="A782" s="58">
        <v>44403</v>
      </c>
      <c r="B782" s="39" t="s">
        <v>48</v>
      </c>
      <c r="C782" s="39" t="s">
        <v>120</v>
      </c>
      <c r="D782" s="64"/>
      <c r="E782" s="39" t="s">
        <v>114</v>
      </c>
      <c r="F782" s="39">
        <v>79</v>
      </c>
      <c r="G782" s="39" t="s">
        <v>172</v>
      </c>
      <c r="H782" s="39" t="s">
        <v>177</v>
      </c>
      <c r="I782" s="39" t="s">
        <v>176</v>
      </c>
      <c r="J782" s="39" t="s">
        <v>176</v>
      </c>
      <c r="K782" s="39" t="s">
        <v>177</v>
      </c>
      <c r="L782" s="39">
        <v>1</v>
      </c>
      <c r="M782" s="57" t="str">
        <f t="shared" si="37"/>
        <v>3 - Medium-Level Power Loss</v>
      </c>
      <c r="N782" s="59"/>
      <c r="O782" s="60"/>
      <c r="P782" s="61">
        <f t="shared" si="36"/>
        <v>1800</v>
      </c>
      <c r="Q782" s="61">
        <f t="shared" si="38"/>
        <v>0</v>
      </c>
    </row>
    <row r="783" spans="1:17" ht="18.600000000000001" customHeight="1">
      <c r="A783" s="58">
        <v>44403</v>
      </c>
      <c r="B783" s="39" t="s">
        <v>48</v>
      </c>
      <c r="C783" s="39" t="s">
        <v>120</v>
      </c>
      <c r="D783" s="64"/>
      <c r="E783" s="39" t="s">
        <v>114</v>
      </c>
      <c r="F783" s="39">
        <v>79</v>
      </c>
      <c r="G783" s="39" t="s">
        <v>172</v>
      </c>
      <c r="H783" s="39" t="s">
        <v>177</v>
      </c>
      <c r="I783" s="39" t="s">
        <v>176</v>
      </c>
      <c r="J783" s="39" t="s">
        <v>176</v>
      </c>
      <c r="K783" s="39" t="s">
        <v>177</v>
      </c>
      <c r="L783" s="39">
        <v>1</v>
      </c>
      <c r="M783" s="57" t="str">
        <f t="shared" si="37"/>
        <v>3 - Medium-Level Power Loss</v>
      </c>
      <c r="N783" s="59"/>
      <c r="O783" s="60"/>
      <c r="P783" s="61">
        <f t="shared" si="36"/>
        <v>1800</v>
      </c>
      <c r="Q783" s="61">
        <f t="shared" si="38"/>
        <v>0</v>
      </c>
    </row>
    <row r="784" spans="1:17" ht="18.600000000000001" customHeight="1">
      <c r="A784" s="58">
        <v>44403</v>
      </c>
      <c r="B784" s="39" t="s">
        <v>48</v>
      </c>
      <c r="C784" s="39" t="s">
        <v>120</v>
      </c>
      <c r="D784" s="64"/>
      <c r="E784" s="39" t="s">
        <v>114</v>
      </c>
      <c r="F784" s="39">
        <v>80</v>
      </c>
      <c r="G784" s="39" t="s">
        <v>172</v>
      </c>
      <c r="H784" s="39" t="s">
        <v>177</v>
      </c>
      <c r="I784" s="39" t="s">
        <v>176</v>
      </c>
      <c r="J784" s="39" t="s">
        <v>176</v>
      </c>
      <c r="K784" s="39" t="s">
        <v>177</v>
      </c>
      <c r="L784" s="39">
        <v>1</v>
      </c>
      <c r="M784" s="57" t="str">
        <f t="shared" si="37"/>
        <v>3 - Medium-Level Power Loss</v>
      </c>
      <c r="N784" s="59"/>
      <c r="O784" s="60"/>
      <c r="P784" s="61">
        <f t="shared" si="36"/>
        <v>1800</v>
      </c>
      <c r="Q784" s="61">
        <f t="shared" si="38"/>
        <v>0</v>
      </c>
    </row>
    <row r="785" spans="1:17" ht="18.600000000000001" customHeight="1">
      <c r="A785" s="58">
        <v>44403</v>
      </c>
      <c r="B785" s="39" t="s">
        <v>48</v>
      </c>
      <c r="C785" s="39" t="s">
        <v>120</v>
      </c>
      <c r="D785" s="64"/>
      <c r="E785" s="39" t="s">
        <v>114</v>
      </c>
      <c r="F785" s="39">
        <v>80</v>
      </c>
      <c r="G785" s="39" t="s">
        <v>172</v>
      </c>
      <c r="H785" s="39" t="s">
        <v>177</v>
      </c>
      <c r="I785" s="39" t="s">
        <v>176</v>
      </c>
      <c r="J785" s="39" t="s">
        <v>176</v>
      </c>
      <c r="K785" s="39" t="s">
        <v>177</v>
      </c>
      <c r="L785" s="39">
        <v>1</v>
      </c>
      <c r="M785" s="57" t="str">
        <f t="shared" si="37"/>
        <v>3 - Medium-Level Power Loss</v>
      </c>
      <c r="N785" s="59"/>
      <c r="O785" s="60"/>
      <c r="P785" s="61">
        <f t="shared" ref="P785:P848" si="39">IF(G785="hot spot",0,IF(G785="string",$Q$5*L785,IF(G785="multiple strings",$Q$5*L785,IF(G785="Combiner",($Q$5)*L785,IF(G785="inverter",$Q$5*L785,IF(G785="tracker",$Q$5*L785,IF(G785="module",$Q$5*L785,IF(G785="module substring",($Q$5/3)*L785,0))))))))</f>
        <v>1800</v>
      </c>
      <c r="Q785" s="61">
        <f t="shared" si="38"/>
        <v>0</v>
      </c>
    </row>
    <row r="786" spans="1:17" ht="18.600000000000001" customHeight="1">
      <c r="A786" s="58">
        <v>44403</v>
      </c>
      <c r="B786" s="39" t="s">
        <v>48</v>
      </c>
      <c r="C786" s="39" t="s">
        <v>120</v>
      </c>
      <c r="D786" s="64"/>
      <c r="E786" s="39" t="s">
        <v>107</v>
      </c>
      <c r="F786" s="39">
        <v>49</v>
      </c>
      <c r="G786" s="39" t="s">
        <v>172</v>
      </c>
      <c r="H786" s="39" t="s">
        <v>177</v>
      </c>
      <c r="I786" s="39" t="s">
        <v>176</v>
      </c>
      <c r="J786" s="39" t="s">
        <v>176</v>
      </c>
      <c r="K786" s="39" t="s">
        <v>176</v>
      </c>
      <c r="L786" s="39">
        <v>1</v>
      </c>
      <c r="M786" s="57" t="str">
        <f t="shared" ref="M786:M849" si="40">IF(G786="hot spot","1 - Safety",IF((P786)/(1000000*$Q$4)&gt;0.01,"2 - High-Level Power Loss",IF(P786&gt;($Q$5-1),"3 - Medium-Level Power Loss",IF(P786&gt;0,"4 - Low-Level Power Loss",""))))</f>
        <v>3 - Medium-Level Power Loss</v>
      </c>
      <c r="N786" s="59"/>
      <c r="O786" s="60"/>
      <c r="P786" s="61">
        <f t="shared" si="39"/>
        <v>1800</v>
      </c>
      <c r="Q786" s="61">
        <f t="shared" si="38"/>
        <v>0</v>
      </c>
    </row>
    <row r="787" spans="1:17" ht="18.600000000000001" customHeight="1">
      <c r="A787" s="58">
        <v>44403</v>
      </c>
      <c r="B787" s="39" t="s">
        <v>48</v>
      </c>
      <c r="C787" s="39" t="s">
        <v>120</v>
      </c>
      <c r="D787" s="64"/>
      <c r="E787" s="39" t="s">
        <v>107</v>
      </c>
      <c r="F787" s="39">
        <v>50</v>
      </c>
      <c r="G787" s="39" t="s">
        <v>172</v>
      </c>
      <c r="H787" s="39" t="s">
        <v>177</v>
      </c>
      <c r="I787" s="39" t="s">
        <v>176</v>
      </c>
      <c r="J787" s="39" t="s">
        <v>176</v>
      </c>
      <c r="K787" s="39" t="s">
        <v>176</v>
      </c>
      <c r="L787" s="39">
        <v>1</v>
      </c>
      <c r="M787" s="57" t="str">
        <f t="shared" si="40"/>
        <v>3 - Medium-Level Power Loss</v>
      </c>
      <c r="N787" s="59"/>
      <c r="O787" s="60"/>
      <c r="P787" s="61">
        <f t="shared" si="39"/>
        <v>1800</v>
      </c>
      <c r="Q787" s="61">
        <f t="shared" si="38"/>
        <v>0</v>
      </c>
    </row>
    <row r="788" spans="1:17" ht="18.600000000000001" customHeight="1">
      <c r="A788" s="58">
        <v>44403</v>
      </c>
      <c r="B788" s="39" t="s">
        <v>48</v>
      </c>
      <c r="C788" s="39" t="s">
        <v>120</v>
      </c>
      <c r="D788" s="64"/>
      <c r="E788" s="39" t="s">
        <v>107</v>
      </c>
      <c r="F788" s="39">
        <v>51</v>
      </c>
      <c r="G788" s="39" t="s">
        <v>172</v>
      </c>
      <c r="H788" s="39" t="s">
        <v>177</v>
      </c>
      <c r="I788" s="39" t="s">
        <v>176</v>
      </c>
      <c r="J788" s="39" t="s">
        <v>176</v>
      </c>
      <c r="K788" s="39" t="s">
        <v>176</v>
      </c>
      <c r="L788" s="39">
        <v>1</v>
      </c>
      <c r="M788" s="57" t="str">
        <f t="shared" si="40"/>
        <v>3 - Medium-Level Power Loss</v>
      </c>
      <c r="N788" s="59"/>
      <c r="O788" s="60"/>
      <c r="P788" s="61">
        <f t="shared" si="39"/>
        <v>1800</v>
      </c>
      <c r="Q788" s="61">
        <f t="shared" si="38"/>
        <v>0</v>
      </c>
    </row>
    <row r="789" spans="1:17" ht="18.600000000000001" customHeight="1">
      <c r="A789" s="58">
        <v>44403</v>
      </c>
      <c r="B789" s="39" t="s">
        <v>48</v>
      </c>
      <c r="C789" s="39" t="s">
        <v>120</v>
      </c>
      <c r="D789" s="64"/>
      <c r="E789" s="39" t="s">
        <v>107</v>
      </c>
      <c r="F789" s="39">
        <v>52</v>
      </c>
      <c r="G789" s="39" t="s">
        <v>172</v>
      </c>
      <c r="H789" s="39" t="s">
        <v>177</v>
      </c>
      <c r="I789" s="39" t="s">
        <v>176</v>
      </c>
      <c r="J789" s="39" t="s">
        <v>176</v>
      </c>
      <c r="K789" s="39" t="s">
        <v>176</v>
      </c>
      <c r="L789" s="39">
        <v>1</v>
      </c>
      <c r="M789" s="57" t="str">
        <f t="shared" si="40"/>
        <v>3 - Medium-Level Power Loss</v>
      </c>
      <c r="N789" s="59"/>
      <c r="O789" s="60"/>
      <c r="P789" s="61">
        <f t="shared" si="39"/>
        <v>1800</v>
      </c>
      <c r="Q789" s="61">
        <f t="shared" si="38"/>
        <v>0</v>
      </c>
    </row>
    <row r="790" spans="1:17" ht="18.600000000000001" customHeight="1">
      <c r="A790" s="58">
        <v>44403</v>
      </c>
      <c r="B790" s="39" t="s">
        <v>48</v>
      </c>
      <c r="C790" s="39" t="s">
        <v>120</v>
      </c>
      <c r="D790" s="64"/>
      <c r="E790" s="39" t="s">
        <v>107</v>
      </c>
      <c r="F790" s="39">
        <v>53</v>
      </c>
      <c r="G790" s="39" t="s">
        <v>172</v>
      </c>
      <c r="H790" s="39" t="s">
        <v>177</v>
      </c>
      <c r="I790" s="39" t="s">
        <v>176</v>
      </c>
      <c r="J790" s="39" t="s">
        <v>176</v>
      </c>
      <c r="K790" s="39" t="s">
        <v>176</v>
      </c>
      <c r="L790" s="39">
        <v>1</v>
      </c>
      <c r="M790" s="57" t="str">
        <f t="shared" si="40"/>
        <v>3 - Medium-Level Power Loss</v>
      </c>
      <c r="N790" s="59"/>
      <c r="O790" s="60"/>
      <c r="P790" s="61">
        <f t="shared" si="39"/>
        <v>1800</v>
      </c>
      <c r="Q790" s="61">
        <f t="shared" si="38"/>
        <v>0</v>
      </c>
    </row>
    <row r="791" spans="1:17" ht="18.600000000000001" customHeight="1">
      <c r="A791" s="58">
        <v>44403</v>
      </c>
      <c r="B791" s="39" t="s">
        <v>48</v>
      </c>
      <c r="C791" s="39" t="s">
        <v>120</v>
      </c>
      <c r="D791" s="64"/>
      <c r="E791" s="39" t="s">
        <v>107</v>
      </c>
      <c r="F791" s="39">
        <v>54</v>
      </c>
      <c r="G791" s="39" t="s">
        <v>172</v>
      </c>
      <c r="H791" s="39" t="s">
        <v>177</v>
      </c>
      <c r="I791" s="39" t="s">
        <v>176</v>
      </c>
      <c r="J791" s="39" t="s">
        <v>176</v>
      </c>
      <c r="K791" s="39" t="s">
        <v>176</v>
      </c>
      <c r="L791" s="39">
        <v>1</v>
      </c>
      <c r="M791" s="57" t="str">
        <f t="shared" si="40"/>
        <v>3 - Medium-Level Power Loss</v>
      </c>
      <c r="N791" s="59"/>
      <c r="O791" s="60"/>
      <c r="P791" s="61">
        <f t="shared" si="39"/>
        <v>1800</v>
      </c>
      <c r="Q791" s="61">
        <f t="shared" si="38"/>
        <v>0</v>
      </c>
    </row>
    <row r="792" spans="1:17" ht="18.600000000000001" customHeight="1">
      <c r="A792" s="58">
        <v>44403</v>
      </c>
      <c r="B792" s="39" t="s">
        <v>48</v>
      </c>
      <c r="C792" s="39" t="s">
        <v>120</v>
      </c>
      <c r="D792" s="64"/>
      <c r="E792" s="39" t="s">
        <v>107</v>
      </c>
      <c r="F792" s="39">
        <v>55</v>
      </c>
      <c r="G792" s="39" t="s">
        <v>172</v>
      </c>
      <c r="H792" s="39" t="s">
        <v>177</v>
      </c>
      <c r="I792" s="39" t="s">
        <v>176</v>
      </c>
      <c r="J792" s="39" t="s">
        <v>176</v>
      </c>
      <c r="K792" s="39" t="s">
        <v>176</v>
      </c>
      <c r="L792" s="39">
        <v>1</v>
      </c>
      <c r="M792" s="57" t="str">
        <f t="shared" si="40"/>
        <v>3 - Medium-Level Power Loss</v>
      </c>
      <c r="N792" s="59"/>
      <c r="O792" s="60"/>
      <c r="P792" s="61">
        <f t="shared" si="39"/>
        <v>1800</v>
      </c>
      <c r="Q792" s="61">
        <f t="shared" si="38"/>
        <v>0</v>
      </c>
    </row>
    <row r="793" spans="1:17" ht="18.600000000000001" customHeight="1">
      <c r="A793" s="58">
        <v>44403</v>
      </c>
      <c r="B793" s="39" t="s">
        <v>48</v>
      </c>
      <c r="C793" s="39" t="s">
        <v>120</v>
      </c>
      <c r="D793" s="64"/>
      <c r="E793" s="39" t="s">
        <v>107</v>
      </c>
      <c r="F793" s="39">
        <v>56</v>
      </c>
      <c r="G793" s="39" t="s">
        <v>172</v>
      </c>
      <c r="H793" s="39" t="s">
        <v>177</v>
      </c>
      <c r="I793" s="39" t="s">
        <v>176</v>
      </c>
      <c r="J793" s="39" t="s">
        <v>176</v>
      </c>
      <c r="K793" s="39" t="s">
        <v>176</v>
      </c>
      <c r="L793" s="39">
        <v>1</v>
      </c>
      <c r="M793" s="57" t="str">
        <f t="shared" si="40"/>
        <v>3 - Medium-Level Power Loss</v>
      </c>
      <c r="N793" s="59"/>
      <c r="O793" s="60"/>
      <c r="P793" s="61">
        <f t="shared" si="39"/>
        <v>1800</v>
      </c>
      <c r="Q793" s="61">
        <f t="shared" ref="Q793:Q856" si="41">IF(O793&gt;0,P793,0)</f>
        <v>0</v>
      </c>
    </row>
    <row r="794" spans="1:17" ht="18.600000000000001" customHeight="1">
      <c r="A794" s="58">
        <v>44403</v>
      </c>
      <c r="B794" s="39" t="s">
        <v>48</v>
      </c>
      <c r="C794" s="39" t="s">
        <v>120</v>
      </c>
      <c r="D794" s="64"/>
      <c r="E794" s="39" t="s">
        <v>99</v>
      </c>
      <c r="F794" s="39">
        <v>65</v>
      </c>
      <c r="G794" s="39" t="s">
        <v>172</v>
      </c>
      <c r="H794" s="39" t="s">
        <v>177</v>
      </c>
      <c r="I794" s="39" t="s">
        <v>176</v>
      </c>
      <c r="J794" s="39" t="s">
        <v>176</v>
      </c>
      <c r="K794" s="39" t="s">
        <v>176</v>
      </c>
      <c r="L794" s="39">
        <v>1</v>
      </c>
      <c r="M794" s="57" t="str">
        <f t="shared" si="40"/>
        <v>3 - Medium-Level Power Loss</v>
      </c>
      <c r="N794" s="59"/>
      <c r="O794" s="60"/>
      <c r="P794" s="61">
        <f t="shared" si="39"/>
        <v>1800</v>
      </c>
      <c r="Q794" s="61">
        <f t="shared" si="41"/>
        <v>0</v>
      </c>
    </row>
    <row r="795" spans="1:17" ht="18.600000000000001" customHeight="1">
      <c r="A795" s="58">
        <v>44403</v>
      </c>
      <c r="B795" s="39" t="s">
        <v>48</v>
      </c>
      <c r="C795" s="39" t="s">
        <v>120</v>
      </c>
      <c r="D795" s="64"/>
      <c r="E795" s="39" t="s">
        <v>99</v>
      </c>
      <c r="F795" s="39">
        <v>66</v>
      </c>
      <c r="G795" s="39" t="s">
        <v>172</v>
      </c>
      <c r="H795" s="39" t="s">
        <v>177</v>
      </c>
      <c r="I795" s="39" t="s">
        <v>176</v>
      </c>
      <c r="J795" s="39" t="s">
        <v>176</v>
      </c>
      <c r="K795" s="39" t="s">
        <v>176</v>
      </c>
      <c r="L795" s="39">
        <v>1</v>
      </c>
      <c r="M795" s="57" t="str">
        <f t="shared" si="40"/>
        <v>3 - Medium-Level Power Loss</v>
      </c>
      <c r="N795" s="59"/>
      <c r="O795" s="60"/>
      <c r="P795" s="61">
        <f t="shared" si="39"/>
        <v>1800</v>
      </c>
      <c r="Q795" s="61">
        <f t="shared" si="41"/>
        <v>0</v>
      </c>
    </row>
    <row r="796" spans="1:17" ht="18.600000000000001" customHeight="1">
      <c r="A796" s="58">
        <v>44403</v>
      </c>
      <c r="B796" s="39" t="s">
        <v>48</v>
      </c>
      <c r="C796" s="39" t="s">
        <v>120</v>
      </c>
      <c r="D796" s="64"/>
      <c r="E796" s="39" t="s">
        <v>99</v>
      </c>
      <c r="F796" s="39">
        <v>67</v>
      </c>
      <c r="G796" s="39" t="s">
        <v>172</v>
      </c>
      <c r="H796" s="39" t="s">
        <v>177</v>
      </c>
      <c r="I796" s="39" t="s">
        <v>176</v>
      </c>
      <c r="J796" s="39" t="s">
        <v>176</v>
      </c>
      <c r="K796" s="39" t="s">
        <v>176</v>
      </c>
      <c r="L796" s="39">
        <v>1</v>
      </c>
      <c r="M796" s="57" t="str">
        <f t="shared" si="40"/>
        <v>3 - Medium-Level Power Loss</v>
      </c>
      <c r="N796" s="59"/>
      <c r="O796" s="60"/>
      <c r="P796" s="61">
        <f t="shared" si="39"/>
        <v>1800</v>
      </c>
      <c r="Q796" s="61">
        <f t="shared" si="41"/>
        <v>0</v>
      </c>
    </row>
    <row r="797" spans="1:17" ht="18.600000000000001" customHeight="1">
      <c r="A797" s="58">
        <v>44403</v>
      </c>
      <c r="B797" s="39" t="s">
        <v>48</v>
      </c>
      <c r="C797" s="39" t="s">
        <v>120</v>
      </c>
      <c r="D797" s="64"/>
      <c r="E797" s="39" t="s">
        <v>99</v>
      </c>
      <c r="F797" s="39">
        <v>68</v>
      </c>
      <c r="G797" s="39" t="s">
        <v>172</v>
      </c>
      <c r="H797" s="39" t="s">
        <v>177</v>
      </c>
      <c r="I797" s="39" t="s">
        <v>176</v>
      </c>
      <c r="J797" s="39" t="s">
        <v>176</v>
      </c>
      <c r="K797" s="39" t="s">
        <v>176</v>
      </c>
      <c r="L797" s="39">
        <v>1</v>
      </c>
      <c r="M797" s="57" t="str">
        <f t="shared" si="40"/>
        <v>3 - Medium-Level Power Loss</v>
      </c>
      <c r="N797" s="59"/>
      <c r="O797" s="60"/>
      <c r="P797" s="61">
        <f t="shared" si="39"/>
        <v>1800</v>
      </c>
      <c r="Q797" s="61">
        <f t="shared" si="41"/>
        <v>0</v>
      </c>
    </row>
    <row r="798" spans="1:17" ht="18.600000000000001" customHeight="1">
      <c r="A798" s="58">
        <v>44403</v>
      </c>
      <c r="B798" s="39" t="s">
        <v>48</v>
      </c>
      <c r="C798" s="39" t="s">
        <v>120</v>
      </c>
      <c r="D798" s="64"/>
      <c r="E798" s="39" t="s">
        <v>99</v>
      </c>
      <c r="F798" s="39">
        <v>69</v>
      </c>
      <c r="G798" s="39" t="s">
        <v>172</v>
      </c>
      <c r="H798" s="39" t="s">
        <v>177</v>
      </c>
      <c r="I798" s="39" t="s">
        <v>176</v>
      </c>
      <c r="J798" s="39" t="s">
        <v>176</v>
      </c>
      <c r="K798" s="39" t="s">
        <v>176</v>
      </c>
      <c r="L798" s="39">
        <v>1</v>
      </c>
      <c r="M798" s="57" t="str">
        <f t="shared" si="40"/>
        <v>3 - Medium-Level Power Loss</v>
      </c>
      <c r="N798" s="59"/>
      <c r="O798" s="60"/>
      <c r="P798" s="61">
        <f t="shared" si="39"/>
        <v>1800</v>
      </c>
      <c r="Q798" s="61">
        <f t="shared" si="41"/>
        <v>0</v>
      </c>
    </row>
    <row r="799" spans="1:17" ht="18.600000000000001" customHeight="1">
      <c r="A799" s="58">
        <v>44403</v>
      </c>
      <c r="B799" s="39" t="s">
        <v>48</v>
      </c>
      <c r="C799" s="39" t="s">
        <v>120</v>
      </c>
      <c r="D799" s="64"/>
      <c r="E799" s="39" t="s">
        <v>99</v>
      </c>
      <c r="F799" s="39">
        <v>70</v>
      </c>
      <c r="G799" s="39" t="s">
        <v>172</v>
      </c>
      <c r="H799" s="39" t="s">
        <v>177</v>
      </c>
      <c r="I799" s="39" t="s">
        <v>176</v>
      </c>
      <c r="J799" s="39" t="s">
        <v>176</v>
      </c>
      <c r="K799" s="39" t="s">
        <v>176</v>
      </c>
      <c r="L799" s="39">
        <v>1</v>
      </c>
      <c r="M799" s="57" t="str">
        <f t="shared" si="40"/>
        <v>3 - Medium-Level Power Loss</v>
      </c>
      <c r="N799" s="59"/>
      <c r="O799" s="60"/>
      <c r="P799" s="61">
        <f t="shared" si="39"/>
        <v>1800</v>
      </c>
      <c r="Q799" s="61">
        <f t="shared" si="41"/>
        <v>0</v>
      </c>
    </row>
    <row r="800" spans="1:17" ht="18.600000000000001" customHeight="1">
      <c r="A800" s="58">
        <v>44403</v>
      </c>
      <c r="B800" s="39" t="s">
        <v>48</v>
      </c>
      <c r="C800" s="39" t="s">
        <v>120</v>
      </c>
      <c r="D800" s="64"/>
      <c r="E800" s="39" t="s">
        <v>99</v>
      </c>
      <c r="F800" s="39">
        <v>71</v>
      </c>
      <c r="G800" s="39" t="s">
        <v>172</v>
      </c>
      <c r="H800" s="39" t="s">
        <v>177</v>
      </c>
      <c r="I800" s="39" t="s">
        <v>176</v>
      </c>
      <c r="J800" s="39" t="s">
        <v>176</v>
      </c>
      <c r="K800" s="39" t="s">
        <v>176</v>
      </c>
      <c r="L800" s="39">
        <v>1</v>
      </c>
      <c r="M800" s="57" t="str">
        <f t="shared" si="40"/>
        <v>3 - Medium-Level Power Loss</v>
      </c>
      <c r="N800" s="59"/>
      <c r="O800" s="60"/>
      <c r="P800" s="61">
        <f t="shared" si="39"/>
        <v>1800</v>
      </c>
      <c r="Q800" s="61">
        <f t="shared" si="41"/>
        <v>0</v>
      </c>
    </row>
    <row r="801" spans="1:17" ht="18.600000000000001" customHeight="1">
      <c r="A801" s="58">
        <v>44403</v>
      </c>
      <c r="B801" s="39" t="s">
        <v>48</v>
      </c>
      <c r="C801" s="39" t="s">
        <v>120</v>
      </c>
      <c r="D801" s="64"/>
      <c r="E801" s="39" t="s">
        <v>99</v>
      </c>
      <c r="F801" s="39">
        <v>72</v>
      </c>
      <c r="G801" s="39" t="s">
        <v>172</v>
      </c>
      <c r="H801" s="39" t="s">
        <v>177</v>
      </c>
      <c r="I801" s="39" t="s">
        <v>176</v>
      </c>
      <c r="J801" s="39" t="s">
        <v>176</v>
      </c>
      <c r="K801" s="39" t="s">
        <v>176</v>
      </c>
      <c r="L801" s="39">
        <v>1</v>
      </c>
      <c r="M801" s="57" t="str">
        <f t="shared" si="40"/>
        <v>3 - Medium-Level Power Loss</v>
      </c>
      <c r="N801" s="59"/>
      <c r="O801" s="60"/>
      <c r="P801" s="61">
        <f t="shared" si="39"/>
        <v>1800</v>
      </c>
      <c r="Q801" s="61">
        <f t="shared" si="41"/>
        <v>0</v>
      </c>
    </row>
    <row r="802" spans="1:17" ht="18.600000000000001" customHeight="1">
      <c r="A802" s="58">
        <v>44403</v>
      </c>
      <c r="B802" s="39" t="s">
        <v>48</v>
      </c>
      <c r="C802" s="39" t="s">
        <v>121</v>
      </c>
      <c r="D802" s="64"/>
      <c r="E802" s="39" t="s">
        <v>114</v>
      </c>
      <c r="F802" s="39">
        <v>57</v>
      </c>
      <c r="G802" s="39" t="s">
        <v>172</v>
      </c>
      <c r="H802" s="39" t="s">
        <v>176</v>
      </c>
      <c r="I802" s="39" t="s">
        <v>176</v>
      </c>
      <c r="J802" s="39" t="s">
        <v>176</v>
      </c>
      <c r="K802" s="39" t="s">
        <v>176</v>
      </c>
      <c r="L802" s="39">
        <v>1</v>
      </c>
      <c r="M802" s="57" t="str">
        <f t="shared" si="40"/>
        <v>3 - Medium-Level Power Loss</v>
      </c>
      <c r="N802" s="59"/>
      <c r="O802" s="60"/>
      <c r="P802" s="61">
        <f t="shared" si="39"/>
        <v>1800</v>
      </c>
      <c r="Q802" s="61">
        <f t="shared" si="41"/>
        <v>0</v>
      </c>
    </row>
    <row r="803" spans="1:17" ht="18.600000000000001" customHeight="1">
      <c r="A803" s="58">
        <v>44403</v>
      </c>
      <c r="B803" s="39" t="s">
        <v>48</v>
      </c>
      <c r="C803" s="39" t="s">
        <v>121</v>
      </c>
      <c r="D803" s="64"/>
      <c r="E803" s="39" t="s">
        <v>114</v>
      </c>
      <c r="F803" s="39">
        <v>58</v>
      </c>
      <c r="G803" s="39" t="s">
        <v>172</v>
      </c>
      <c r="H803" s="39" t="s">
        <v>176</v>
      </c>
      <c r="I803" s="39" t="s">
        <v>176</v>
      </c>
      <c r="J803" s="39" t="s">
        <v>176</v>
      </c>
      <c r="K803" s="39" t="s">
        <v>176</v>
      </c>
      <c r="L803" s="39">
        <v>1</v>
      </c>
      <c r="M803" s="57" t="str">
        <f t="shared" si="40"/>
        <v>3 - Medium-Level Power Loss</v>
      </c>
      <c r="N803" s="59"/>
      <c r="O803" s="60"/>
      <c r="P803" s="61">
        <f t="shared" si="39"/>
        <v>1800</v>
      </c>
      <c r="Q803" s="61">
        <f t="shared" si="41"/>
        <v>0</v>
      </c>
    </row>
    <row r="804" spans="1:17" ht="18.600000000000001" customHeight="1">
      <c r="A804" s="58">
        <v>44403</v>
      </c>
      <c r="B804" s="39" t="s">
        <v>48</v>
      </c>
      <c r="C804" s="39" t="s">
        <v>121</v>
      </c>
      <c r="D804" s="64"/>
      <c r="E804" s="39" t="s">
        <v>114</v>
      </c>
      <c r="F804" s="39">
        <v>59</v>
      </c>
      <c r="G804" s="39" t="s">
        <v>172</v>
      </c>
      <c r="H804" s="39" t="s">
        <v>176</v>
      </c>
      <c r="I804" s="39" t="s">
        <v>176</v>
      </c>
      <c r="J804" s="39" t="s">
        <v>176</v>
      </c>
      <c r="K804" s="39" t="s">
        <v>176</v>
      </c>
      <c r="L804" s="39">
        <v>1</v>
      </c>
      <c r="M804" s="57" t="str">
        <f t="shared" si="40"/>
        <v>3 - Medium-Level Power Loss</v>
      </c>
      <c r="N804" s="59"/>
      <c r="O804" s="60"/>
      <c r="P804" s="61">
        <f t="shared" si="39"/>
        <v>1800</v>
      </c>
      <c r="Q804" s="61">
        <f t="shared" si="41"/>
        <v>0</v>
      </c>
    </row>
    <row r="805" spans="1:17" ht="18.600000000000001" customHeight="1">
      <c r="A805" s="58">
        <v>44403</v>
      </c>
      <c r="B805" s="39" t="s">
        <v>48</v>
      </c>
      <c r="C805" s="39" t="s">
        <v>121</v>
      </c>
      <c r="D805" s="64"/>
      <c r="E805" s="39" t="s">
        <v>114</v>
      </c>
      <c r="F805" s="39">
        <v>60</v>
      </c>
      <c r="G805" s="39" t="s">
        <v>172</v>
      </c>
      <c r="H805" s="39" t="s">
        <v>176</v>
      </c>
      <c r="I805" s="39" t="s">
        <v>176</v>
      </c>
      <c r="J805" s="39" t="s">
        <v>176</v>
      </c>
      <c r="K805" s="39" t="s">
        <v>176</v>
      </c>
      <c r="L805" s="39">
        <v>1</v>
      </c>
      <c r="M805" s="57" t="str">
        <f t="shared" si="40"/>
        <v>3 - Medium-Level Power Loss</v>
      </c>
      <c r="N805" s="59"/>
      <c r="O805" s="60"/>
      <c r="P805" s="61">
        <f t="shared" si="39"/>
        <v>1800</v>
      </c>
      <c r="Q805" s="61">
        <f t="shared" si="41"/>
        <v>0</v>
      </c>
    </row>
    <row r="806" spans="1:17" ht="18.600000000000001" customHeight="1">
      <c r="A806" s="58">
        <v>44403</v>
      </c>
      <c r="B806" s="39" t="s">
        <v>48</v>
      </c>
      <c r="C806" s="39" t="s">
        <v>121</v>
      </c>
      <c r="D806" s="64"/>
      <c r="E806" s="39" t="s">
        <v>114</v>
      </c>
      <c r="F806" s="39">
        <v>61</v>
      </c>
      <c r="G806" s="39" t="s">
        <v>172</v>
      </c>
      <c r="H806" s="39" t="s">
        <v>176</v>
      </c>
      <c r="I806" s="39" t="s">
        <v>176</v>
      </c>
      <c r="J806" s="39" t="s">
        <v>176</v>
      </c>
      <c r="K806" s="39" t="s">
        <v>176</v>
      </c>
      <c r="L806" s="39">
        <v>1</v>
      </c>
      <c r="M806" s="57" t="str">
        <f t="shared" si="40"/>
        <v>3 - Medium-Level Power Loss</v>
      </c>
      <c r="N806" s="59"/>
      <c r="O806" s="60"/>
      <c r="P806" s="61">
        <f t="shared" si="39"/>
        <v>1800</v>
      </c>
      <c r="Q806" s="61">
        <f t="shared" si="41"/>
        <v>0</v>
      </c>
    </row>
    <row r="807" spans="1:17" ht="18.600000000000001" customHeight="1">
      <c r="A807" s="58">
        <v>44403</v>
      </c>
      <c r="B807" s="39" t="s">
        <v>48</v>
      </c>
      <c r="C807" s="39" t="s">
        <v>121</v>
      </c>
      <c r="D807" s="64"/>
      <c r="E807" s="39" t="s">
        <v>114</v>
      </c>
      <c r="F807" s="39">
        <v>62</v>
      </c>
      <c r="G807" s="39" t="s">
        <v>172</v>
      </c>
      <c r="H807" s="39" t="s">
        <v>176</v>
      </c>
      <c r="I807" s="39" t="s">
        <v>176</v>
      </c>
      <c r="J807" s="39" t="s">
        <v>176</v>
      </c>
      <c r="K807" s="39" t="s">
        <v>176</v>
      </c>
      <c r="L807" s="39">
        <v>1</v>
      </c>
      <c r="M807" s="57" t="str">
        <f t="shared" si="40"/>
        <v>3 - Medium-Level Power Loss</v>
      </c>
      <c r="N807" s="59"/>
      <c r="O807" s="60"/>
      <c r="P807" s="61">
        <f t="shared" si="39"/>
        <v>1800</v>
      </c>
      <c r="Q807" s="61">
        <f t="shared" si="41"/>
        <v>0</v>
      </c>
    </row>
    <row r="808" spans="1:17" ht="18.600000000000001" customHeight="1">
      <c r="A808" s="58">
        <v>44403</v>
      </c>
      <c r="B808" s="39" t="s">
        <v>48</v>
      </c>
      <c r="C808" s="39" t="s">
        <v>121</v>
      </c>
      <c r="D808" s="64"/>
      <c r="E808" s="39" t="s">
        <v>114</v>
      </c>
      <c r="F808" s="39">
        <v>63</v>
      </c>
      <c r="G808" s="39" t="s">
        <v>172</v>
      </c>
      <c r="H808" s="39" t="s">
        <v>176</v>
      </c>
      <c r="I808" s="39" t="s">
        <v>176</v>
      </c>
      <c r="J808" s="39" t="s">
        <v>176</v>
      </c>
      <c r="K808" s="39" t="s">
        <v>176</v>
      </c>
      <c r="L808" s="39">
        <v>1</v>
      </c>
      <c r="M808" s="57" t="str">
        <f t="shared" si="40"/>
        <v>3 - Medium-Level Power Loss</v>
      </c>
      <c r="N808" s="59"/>
      <c r="O808" s="60"/>
      <c r="P808" s="61">
        <f t="shared" si="39"/>
        <v>1800</v>
      </c>
      <c r="Q808" s="61">
        <f t="shared" si="41"/>
        <v>0</v>
      </c>
    </row>
    <row r="809" spans="1:17" ht="18.600000000000001" customHeight="1">
      <c r="A809" s="58">
        <v>44403</v>
      </c>
      <c r="B809" s="39" t="s">
        <v>48</v>
      </c>
      <c r="C809" s="39" t="s">
        <v>121</v>
      </c>
      <c r="D809" s="64"/>
      <c r="E809" s="39" t="s">
        <v>114</v>
      </c>
      <c r="F809" s="39">
        <v>64</v>
      </c>
      <c r="G809" s="39" t="s">
        <v>172</v>
      </c>
      <c r="H809" s="39" t="s">
        <v>176</v>
      </c>
      <c r="I809" s="39" t="s">
        <v>176</v>
      </c>
      <c r="J809" s="39" t="s">
        <v>176</v>
      </c>
      <c r="K809" s="39" t="s">
        <v>176</v>
      </c>
      <c r="L809" s="39">
        <v>1</v>
      </c>
      <c r="M809" s="57" t="str">
        <f t="shared" si="40"/>
        <v>3 - Medium-Level Power Loss</v>
      </c>
      <c r="N809" s="59"/>
      <c r="O809" s="60"/>
      <c r="P809" s="61">
        <f t="shared" si="39"/>
        <v>1800</v>
      </c>
      <c r="Q809" s="61">
        <f t="shared" si="41"/>
        <v>0</v>
      </c>
    </row>
    <row r="810" spans="1:17" ht="18.600000000000001" customHeight="1">
      <c r="A810" s="58">
        <v>44403</v>
      </c>
      <c r="B810" s="39" t="s">
        <v>48</v>
      </c>
      <c r="C810" s="39" t="s">
        <v>121</v>
      </c>
      <c r="D810" s="64"/>
      <c r="E810" s="39" t="s">
        <v>109</v>
      </c>
      <c r="F810" s="39">
        <v>113</v>
      </c>
      <c r="G810" s="39" t="s">
        <v>172</v>
      </c>
      <c r="H810" s="39" t="s">
        <v>176</v>
      </c>
      <c r="I810" s="39" t="s">
        <v>176</v>
      </c>
      <c r="J810" s="39" t="s">
        <v>176</v>
      </c>
      <c r="K810" s="39" t="s">
        <v>176</v>
      </c>
      <c r="L810" s="39">
        <v>1</v>
      </c>
      <c r="M810" s="57" t="str">
        <f t="shared" si="40"/>
        <v>3 - Medium-Level Power Loss</v>
      </c>
      <c r="N810" s="59"/>
      <c r="O810" s="60"/>
      <c r="P810" s="61">
        <f t="shared" si="39"/>
        <v>1800</v>
      </c>
      <c r="Q810" s="61">
        <f t="shared" si="41"/>
        <v>0</v>
      </c>
    </row>
    <row r="811" spans="1:17" ht="18.600000000000001" customHeight="1">
      <c r="A811" s="58">
        <v>44403</v>
      </c>
      <c r="B811" s="39" t="s">
        <v>48</v>
      </c>
      <c r="C811" s="39" t="s">
        <v>121</v>
      </c>
      <c r="D811" s="64"/>
      <c r="E811" s="39" t="s">
        <v>109</v>
      </c>
      <c r="F811" s="39">
        <v>114</v>
      </c>
      <c r="G811" s="39" t="s">
        <v>172</v>
      </c>
      <c r="H811" s="39" t="s">
        <v>176</v>
      </c>
      <c r="I811" s="39" t="s">
        <v>176</v>
      </c>
      <c r="J811" s="39" t="s">
        <v>176</v>
      </c>
      <c r="K811" s="39" t="s">
        <v>176</v>
      </c>
      <c r="L811" s="39">
        <v>1</v>
      </c>
      <c r="M811" s="57" t="str">
        <f t="shared" si="40"/>
        <v>3 - Medium-Level Power Loss</v>
      </c>
      <c r="N811" s="59"/>
      <c r="O811" s="60"/>
      <c r="P811" s="61">
        <f t="shared" si="39"/>
        <v>1800</v>
      </c>
      <c r="Q811" s="61">
        <f t="shared" si="41"/>
        <v>0</v>
      </c>
    </row>
    <row r="812" spans="1:17" ht="18.600000000000001" customHeight="1">
      <c r="A812" s="58">
        <v>44403</v>
      </c>
      <c r="B812" s="39" t="s">
        <v>48</v>
      </c>
      <c r="C812" s="39" t="s">
        <v>121</v>
      </c>
      <c r="D812" s="64"/>
      <c r="E812" s="39" t="s">
        <v>109</v>
      </c>
      <c r="F812" s="39">
        <v>115</v>
      </c>
      <c r="G812" s="39" t="s">
        <v>172</v>
      </c>
      <c r="H812" s="39" t="s">
        <v>176</v>
      </c>
      <c r="I812" s="39" t="s">
        <v>176</v>
      </c>
      <c r="J812" s="39" t="s">
        <v>176</v>
      </c>
      <c r="K812" s="39" t="s">
        <v>176</v>
      </c>
      <c r="L812" s="39">
        <v>1</v>
      </c>
      <c r="M812" s="57" t="str">
        <f t="shared" si="40"/>
        <v>3 - Medium-Level Power Loss</v>
      </c>
      <c r="N812" s="59"/>
      <c r="O812" s="60"/>
      <c r="P812" s="61">
        <f t="shared" si="39"/>
        <v>1800</v>
      </c>
      <c r="Q812" s="61">
        <f t="shared" si="41"/>
        <v>0</v>
      </c>
    </row>
    <row r="813" spans="1:17" ht="18.600000000000001" customHeight="1">
      <c r="A813" s="58">
        <v>44403</v>
      </c>
      <c r="B813" s="39" t="s">
        <v>48</v>
      </c>
      <c r="C813" s="39" t="s">
        <v>121</v>
      </c>
      <c r="D813" s="64"/>
      <c r="E813" s="39" t="s">
        <v>109</v>
      </c>
      <c r="F813" s="39">
        <v>116</v>
      </c>
      <c r="G813" s="39" t="s">
        <v>172</v>
      </c>
      <c r="H813" s="39" t="s">
        <v>176</v>
      </c>
      <c r="I813" s="39" t="s">
        <v>176</v>
      </c>
      <c r="J813" s="39" t="s">
        <v>176</v>
      </c>
      <c r="K813" s="39" t="s">
        <v>176</v>
      </c>
      <c r="L813" s="39">
        <v>1</v>
      </c>
      <c r="M813" s="57" t="str">
        <f t="shared" si="40"/>
        <v>3 - Medium-Level Power Loss</v>
      </c>
      <c r="N813" s="59"/>
      <c r="O813" s="60"/>
      <c r="P813" s="61">
        <f t="shared" si="39"/>
        <v>1800</v>
      </c>
      <c r="Q813" s="61">
        <f t="shared" si="41"/>
        <v>0</v>
      </c>
    </row>
    <row r="814" spans="1:17" ht="18.600000000000001" customHeight="1">
      <c r="A814" s="58">
        <v>44403</v>
      </c>
      <c r="B814" s="39" t="s">
        <v>48</v>
      </c>
      <c r="C814" s="39" t="s">
        <v>121</v>
      </c>
      <c r="D814" s="64"/>
      <c r="E814" s="39" t="s">
        <v>109</v>
      </c>
      <c r="F814" s="39">
        <v>117</v>
      </c>
      <c r="G814" s="39" t="s">
        <v>172</v>
      </c>
      <c r="H814" s="39" t="s">
        <v>176</v>
      </c>
      <c r="I814" s="39" t="s">
        <v>176</v>
      </c>
      <c r="J814" s="39" t="s">
        <v>176</v>
      </c>
      <c r="K814" s="39" t="s">
        <v>176</v>
      </c>
      <c r="L814" s="39">
        <v>1</v>
      </c>
      <c r="M814" s="57" t="str">
        <f t="shared" si="40"/>
        <v>3 - Medium-Level Power Loss</v>
      </c>
      <c r="N814" s="59"/>
      <c r="O814" s="60"/>
      <c r="P814" s="61">
        <f t="shared" si="39"/>
        <v>1800</v>
      </c>
      <c r="Q814" s="61">
        <f t="shared" si="41"/>
        <v>0</v>
      </c>
    </row>
    <row r="815" spans="1:17" ht="18.600000000000001" customHeight="1">
      <c r="A815" s="58">
        <v>44403</v>
      </c>
      <c r="B815" s="39" t="s">
        <v>48</v>
      </c>
      <c r="C815" s="39" t="s">
        <v>121</v>
      </c>
      <c r="D815" s="64"/>
      <c r="E815" s="39" t="s">
        <v>109</v>
      </c>
      <c r="F815" s="39">
        <v>118</v>
      </c>
      <c r="G815" s="39" t="s">
        <v>172</v>
      </c>
      <c r="H815" s="39" t="s">
        <v>176</v>
      </c>
      <c r="I815" s="39" t="s">
        <v>176</v>
      </c>
      <c r="J815" s="39" t="s">
        <v>176</v>
      </c>
      <c r="K815" s="39" t="s">
        <v>176</v>
      </c>
      <c r="L815" s="39">
        <v>1</v>
      </c>
      <c r="M815" s="57" t="str">
        <f t="shared" si="40"/>
        <v>3 - Medium-Level Power Loss</v>
      </c>
      <c r="N815" s="59"/>
      <c r="O815" s="60"/>
      <c r="P815" s="61">
        <f t="shared" si="39"/>
        <v>1800</v>
      </c>
      <c r="Q815" s="61">
        <f t="shared" si="41"/>
        <v>0</v>
      </c>
    </row>
    <row r="816" spans="1:17" ht="18.600000000000001" customHeight="1">
      <c r="A816" s="58">
        <v>44403</v>
      </c>
      <c r="B816" s="39" t="s">
        <v>48</v>
      </c>
      <c r="C816" s="39" t="s">
        <v>121</v>
      </c>
      <c r="D816" s="64"/>
      <c r="E816" s="39" t="s">
        <v>109</v>
      </c>
      <c r="F816" s="39">
        <v>119</v>
      </c>
      <c r="G816" s="39" t="s">
        <v>172</v>
      </c>
      <c r="H816" s="39" t="s">
        <v>176</v>
      </c>
      <c r="I816" s="39" t="s">
        <v>176</v>
      </c>
      <c r="J816" s="39" t="s">
        <v>176</v>
      </c>
      <c r="K816" s="39" t="s">
        <v>176</v>
      </c>
      <c r="L816" s="39">
        <v>1</v>
      </c>
      <c r="M816" s="57" t="str">
        <f t="shared" si="40"/>
        <v>3 - Medium-Level Power Loss</v>
      </c>
      <c r="N816" s="59"/>
      <c r="O816" s="60"/>
      <c r="P816" s="61">
        <f t="shared" si="39"/>
        <v>1800</v>
      </c>
      <c r="Q816" s="61">
        <f t="shared" si="41"/>
        <v>0</v>
      </c>
    </row>
    <row r="817" spans="1:17" ht="18.600000000000001" customHeight="1">
      <c r="A817" s="58">
        <v>44403</v>
      </c>
      <c r="B817" s="39" t="s">
        <v>48</v>
      </c>
      <c r="C817" s="39" t="s">
        <v>121</v>
      </c>
      <c r="D817" s="64"/>
      <c r="E817" s="39" t="s">
        <v>109</v>
      </c>
      <c r="F817" s="39">
        <v>120</v>
      </c>
      <c r="G817" s="39" t="s">
        <v>172</v>
      </c>
      <c r="H817" s="39" t="s">
        <v>176</v>
      </c>
      <c r="I817" s="39" t="s">
        <v>176</v>
      </c>
      <c r="J817" s="39" t="s">
        <v>176</v>
      </c>
      <c r="K817" s="39" t="s">
        <v>176</v>
      </c>
      <c r="L817" s="39">
        <v>1</v>
      </c>
      <c r="M817" s="57" t="str">
        <f t="shared" si="40"/>
        <v>3 - Medium-Level Power Loss</v>
      </c>
      <c r="N817" s="59"/>
      <c r="O817" s="60"/>
      <c r="P817" s="61">
        <f t="shared" si="39"/>
        <v>1800</v>
      </c>
      <c r="Q817" s="61">
        <f t="shared" si="41"/>
        <v>0</v>
      </c>
    </row>
    <row r="818" spans="1:17" ht="18.600000000000001" customHeight="1">
      <c r="A818" s="58">
        <v>44403</v>
      </c>
      <c r="B818" s="39" t="s">
        <v>48</v>
      </c>
      <c r="C818" s="39" t="s">
        <v>121</v>
      </c>
      <c r="D818" s="64"/>
      <c r="E818" s="39" t="s">
        <v>98</v>
      </c>
      <c r="F818" s="39">
        <v>113</v>
      </c>
      <c r="G818" s="39" t="s">
        <v>172</v>
      </c>
      <c r="H818" s="39" t="s">
        <v>176</v>
      </c>
      <c r="I818" s="39" t="s">
        <v>176</v>
      </c>
      <c r="J818" s="39" t="s">
        <v>176</v>
      </c>
      <c r="K818" s="39" t="s">
        <v>176</v>
      </c>
      <c r="L818" s="39">
        <v>1</v>
      </c>
      <c r="M818" s="57" t="str">
        <f t="shared" si="40"/>
        <v>3 - Medium-Level Power Loss</v>
      </c>
      <c r="N818" s="59"/>
      <c r="O818" s="60"/>
      <c r="P818" s="61">
        <f t="shared" si="39"/>
        <v>1800</v>
      </c>
      <c r="Q818" s="61">
        <f t="shared" si="41"/>
        <v>0</v>
      </c>
    </row>
    <row r="819" spans="1:17" ht="18.600000000000001" customHeight="1">
      <c r="A819" s="58">
        <v>44403</v>
      </c>
      <c r="B819" s="39" t="s">
        <v>48</v>
      </c>
      <c r="C819" s="39" t="s">
        <v>121</v>
      </c>
      <c r="D819" s="64"/>
      <c r="E819" s="39" t="s">
        <v>98</v>
      </c>
      <c r="F819" s="39">
        <v>114</v>
      </c>
      <c r="G819" s="39" t="s">
        <v>172</v>
      </c>
      <c r="H819" s="39" t="s">
        <v>176</v>
      </c>
      <c r="I819" s="39" t="s">
        <v>176</v>
      </c>
      <c r="J819" s="39" t="s">
        <v>176</v>
      </c>
      <c r="K819" s="39" t="s">
        <v>176</v>
      </c>
      <c r="L819" s="39">
        <v>1</v>
      </c>
      <c r="M819" s="57" t="str">
        <f t="shared" si="40"/>
        <v>3 - Medium-Level Power Loss</v>
      </c>
      <c r="N819" s="59"/>
      <c r="O819" s="60"/>
      <c r="P819" s="61">
        <f t="shared" si="39"/>
        <v>1800</v>
      </c>
      <c r="Q819" s="61">
        <f t="shared" si="41"/>
        <v>0</v>
      </c>
    </row>
    <row r="820" spans="1:17" ht="18.600000000000001" customHeight="1">
      <c r="A820" s="58">
        <v>44403</v>
      </c>
      <c r="B820" s="39" t="s">
        <v>48</v>
      </c>
      <c r="C820" s="39" t="s">
        <v>121</v>
      </c>
      <c r="D820" s="64"/>
      <c r="E820" s="39" t="s">
        <v>98</v>
      </c>
      <c r="F820" s="39">
        <v>115</v>
      </c>
      <c r="G820" s="39" t="s">
        <v>172</v>
      </c>
      <c r="H820" s="39" t="s">
        <v>176</v>
      </c>
      <c r="I820" s="39" t="s">
        <v>176</v>
      </c>
      <c r="J820" s="39" t="s">
        <v>176</v>
      </c>
      <c r="K820" s="39" t="s">
        <v>176</v>
      </c>
      <c r="L820" s="39">
        <v>1</v>
      </c>
      <c r="M820" s="57" t="str">
        <f t="shared" si="40"/>
        <v>3 - Medium-Level Power Loss</v>
      </c>
      <c r="N820" s="59"/>
      <c r="O820" s="60"/>
      <c r="P820" s="61">
        <f t="shared" si="39"/>
        <v>1800</v>
      </c>
      <c r="Q820" s="61">
        <f t="shared" si="41"/>
        <v>0</v>
      </c>
    </row>
    <row r="821" spans="1:17" ht="18.600000000000001" customHeight="1">
      <c r="A821" s="58">
        <v>44403</v>
      </c>
      <c r="B821" s="39" t="s">
        <v>48</v>
      </c>
      <c r="C821" s="39" t="s">
        <v>121</v>
      </c>
      <c r="D821" s="64"/>
      <c r="E821" s="39" t="s">
        <v>98</v>
      </c>
      <c r="F821" s="39">
        <v>116</v>
      </c>
      <c r="G821" s="39" t="s">
        <v>172</v>
      </c>
      <c r="H821" s="39" t="s">
        <v>176</v>
      </c>
      <c r="I821" s="39" t="s">
        <v>176</v>
      </c>
      <c r="J821" s="39" t="s">
        <v>176</v>
      </c>
      <c r="K821" s="39" t="s">
        <v>176</v>
      </c>
      <c r="L821" s="39">
        <v>1</v>
      </c>
      <c r="M821" s="57" t="str">
        <f t="shared" si="40"/>
        <v>3 - Medium-Level Power Loss</v>
      </c>
      <c r="N821" s="59"/>
      <c r="O821" s="60"/>
      <c r="P821" s="61">
        <f t="shared" si="39"/>
        <v>1800</v>
      </c>
      <c r="Q821" s="61">
        <f t="shared" si="41"/>
        <v>0</v>
      </c>
    </row>
    <row r="822" spans="1:17" ht="18.600000000000001" customHeight="1">
      <c r="A822" s="58">
        <v>44403</v>
      </c>
      <c r="B822" s="39" t="s">
        <v>48</v>
      </c>
      <c r="C822" s="39" t="s">
        <v>121</v>
      </c>
      <c r="D822" s="64"/>
      <c r="E822" s="39" t="s">
        <v>98</v>
      </c>
      <c r="F822" s="39">
        <v>117</v>
      </c>
      <c r="G822" s="39" t="s">
        <v>172</v>
      </c>
      <c r="H822" s="39" t="s">
        <v>176</v>
      </c>
      <c r="I822" s="39" t="s">
        <v>176</v>
      </c>
      <c r="J822" s="39" t="s">
        <v>176</v>
      </c>
      <c r="K822" s="39" t="s">
        <v>176</v>
      </c>
      <c r="L822" s="39">
        <v>1</v>
      </c>
      <c r="M822" s="57" t="str">
        <f t="shared" si="40"/>
        <v>3 - Medium-Level Power Loss</v>
      </c>
      <c r="N822" s="59"/>
      <c r="O822" s="60"/>
      <c r="P822" s="61">
        <f t="shared" si="39"/>
        <v>1800</v>
      </c>
      <c r="Q822" s="61">
        <f t="shared" si="41"/>
        <v>0</v>
      </c>
    </row>
    <row r="823" spans="1:17" ht="18.600000000000001" customHeight="1">
      <c r="A823" s="58">
        <v>44403</v>
      </c>
      <c r="B823" s="39" t="s">
        <v>48</v>
      </c>
      <c r="C823" s="39" t="s">
        <v>121</v>
      </c>
      <c r="D823" s="64"/>
      <c r="E823" s="39" t="s">
        <v>98</v>
      </c>
      <c r="F823" s="39">
        <v>118</v>
      </c>
      <c r="G823" s="39" t="s">
        <v>172</v>
      </c>
      <c r="H823" s="39" t="s">
        <v>176</v>
      </c>
      <c r="I823" s="39" t="s">
        <v>176</v>
      </c>
      <c r="J823" s="39" t="s">
        <v>176</v>
      </c>
      <c r="K823" s="39" t="s">
        <v>176</v>
      </c>
      <c r="L823" s="39">
        <v>1</v>
      </c>
      <c r="M823" s="57" t="str">
        <f t="shared" si="40"/>
        <v>3 - Medium-Level Power Loss</v>
      </c>
      <c r="N823" s="59"/>
      <c r="O823" s="60"/>
      <c r="P823" s="61">
        <f t="shared" si="39"/>
        <v>1800</v>
      </c>
      <c r="Q823" s="61">
        <f t="shared" si="41"/>
        <v>0</v>
      </c>
    </row>
    <row r="824" spans="1:17" ht="18.600000000000001" customHeight="1">
      <c r="A824" s="58">
        <v>44403</v>
      </c>
      <c r="B824" s="39" t="s">
        <v>48</v>
      </c>
      <c r="C824" s="39" t="s">
        <v>121</v>
      </c>
      <c r="D824" s="64"/>
      <c r="E824" s="39" t="s">
        <v>98</v>
      </c>
      <c r="F824" s="39">
        <v>119</v>
      </c>
      <c r="G824" s="39" t="s">
        <v>172</v>
      </c>
      <c r="H824" s="39" t="s">
        <v>176</v>
      </c>
      <c r="I824" s="39" t="s">
        <v>176</v>
      </c>
      <c r="J824" s="39" t="s">
        <v>176</v>
      </c>
      <c r="K824" s="39" t="s">
        <v>176</v>
      </c>
      <c r="L824" s="39">
        <v>1</v>
      </c>
      <c r="M824" s="57" t="str">
        <f t="shared" si="40"/>
        <v>3 - Medium-Level Power Loss</v>
      </c>
      <c r="N824" s="59"/>
      <c r="O824" s="60"/>
      <c r="P824" s="61">
        <f t="shared" si="39"/>
        <v>1800</v>
      </c>
      <c r="Q824" s="61">
        <f t="shared" si="41"/>
        <v>0</v>
      </c>
    </row>
    <row r="825" spans="1:17" ht="18.600000000000001" customHeight="1">
      <c r="A825" s="58">
        <v>44403</v>
      </c>
      <c r="B825" s="39" t="s">
        <v>48</v>
      </c>
      <c r="C825" s="39" t="s">
        <v>121</v>
      </c>
      <c r="D825" s="64"/>
      <c r="E825" s="39" t="s">
        <v>98</v>
      </c>
      <c r="F825" s="39">
        <v>120</v>
      </c>
      <c r="G825" s="39" t="s">
        <v>172</v>
      </c>
      <c r="H825" s="39" t="s">
        <v>176</v>
      </c>
      <c r="I825" s="39" t="s">
        <v>176</v>
      </c>
      <c r="J825" s="39" t="s">
        <v>176</v>
      </c>
      <c r="K825" s="39" t="s">
        <v>176</v>
      </c>
      <c r="L825" s="39">
        <v>1</v>
      </c>
      <c r="M825" s="57" t="str">
        <f t="shared" si="40"/>
        <v>3 - Medium-Level Power Loss</v>
      </c>
      <c r="N825" s="59"/>
      <c r="O825" s="60"/>
      <c r="P825" s="61">
        <f t="shared" si="39"/>
        <v>1800</v>
      </c>
      <c r="Q825" s="61">
        <f t="shared" si="41"/>
        <v>0</v>
      </c>
    </row>
    <row r="826" spans="1:17" ht="18.600000000000001" customHeight="1">
      <c r="A826" s="58">
        <v>44403</v>
      </c>
      <c r="B826" s="39" t="s">
        <v>48</v>
      </c>
      <c r="C826" s="39" t="s">
        <v>121</v>
      </c>
      <c r="D826" s="64"/>
      <c r="E826" s="39" t="s">
        <v>111</v>
      </c>
      <c r="F826" s="39">
        <v>73</v>
      </c>
      <c r="G826" s="39" t="s">
        <v>172</v>
      </c>
      <c r="H826" s="39" t="s">
        <v>176</v>
      </c>
      <c r="I826" s="39" t="s">
        <v>176</v>
      </c>
      <c r="J826" s="39" t="s">
        <v>176</v>
      </c>
      <c r="K826" s="39" t="s">
        <v>176</v>
      </c>
      <c r="L826" s="39">
        <v>1</v>
      </c>
      <c r="M826" s="57" t="str">
        <f t="shared" si="40"/>
        <v>3 - Medium-Level Power Loss</v>
      </c>
      <c r="N826" s="59"/>
      <c r="O826" s="60"/>
      <c r="P826" s="61">
        <f t="shared" si="39"/>
        <v>1800</v>
      </c>
      <c r="Q826" s="61">
        <f t="shared" si="41"/>
        <v>0</v>
      </c>
    </row>
    <row r="827" spans="1:17" ht="18.600000000000001" customHeight="1">
      <c r="A827" s="58">
        <v>44403</v>
      </c>
      <c r="B827" s="39" t="s">
        <v>48</v>
      </c>
      <c r="C827" s="39" t="s">
        <v>121</v>
      </c>
      <c r="D827" s="64"/>
      <c r="E827" s="39" t="s">
        <v>111</v>
      </c>
      <c r="F827" s="39">
        <v>74</v>
      </c>
      <c r="G827" s="39" t="s">
        <v>172</v>
      </c>
      <c r="H827" s="39" t="s">
        <v>176</v>
      </c>
      <c r="I827" s="39" t="s">
        <v>176</v>
      </c>
      <c r="J827" s="39" t="s">
        <v>176</v>
      </c>
      <c r="K827" s="39" t="s">
        <v>176</v>
      </c>
      <c r="L827" s="39">
        <v>1</v>
      </c>
      <c r="M827" s="57" t="str">
        <f t="shared" si="40"/>
        <v>3 - Medium-Level Power Loss</v>
      </c>
      <c r="N827" s="59"/>
      <c r="O827" s="60"/>
      <c r="P827" s="61">
        <f t="shared" si="39"/>
        <v>1800</v>
      </c>
      <c r="Q827" s="61">
        <f t="shared" si="41"/>
        <v>0</v>
      </c>
    </row>
    <row r="828" spans="1:17" ht="18.600000000000001" customHeight="1">
      <c r="A828" s="58">
        <v>44403</v>
      </c>
      <c r="B828" s="39" t="s">
        <v>48</v>
      </c>
      <c r="C828" s="39" t="s">
        <v>121</v>
      </c>
      <c r="D828" s="64"/>
      <c r="E828" s="39" t="s">
        <v>111</v>
      </c>
      <c r="F828" s="39">
        <v>75</v>
      </c>
      <c r="G828" s="39" t="s">
        <v>172</v>
      </c>
      <c r="H828" s="39" t="s">
        <v>176</v>
      </c>
      <c r="I828" s="39" t="s">
        <v>176</v>
      </c>
      <c r="J828" s="39" t="s">
        <v>176</v>
      </c>
      <c r="K828" s="39" t="s">
        <v>176</v>
      </c>
      <c r="L828" s="39">
        <v>1</v>
      </c>
      <c r="M828" s="57" t="str">
        <f t="shared" si="40"/>
        <v>3 - Medium-Level Power Loss</v>
      </c>
      <c r="N828" s="59"/>
      <c r="O828" s="60"/>
      <c r="P828" s="61">
        <f t="shared" si="39"/>
        <v>1800</v>
      </c>
      <c r="Q828" s="61">
        <f t="shared" si="41"/>
        <v>0</v>
      </c>
    </row>
    <row r="829" spans="1:17" ht="18.600000000000001" customHeight="1">
      <c r="A829" s="58">
        <v>44403</v>
      </c>
      <c r="B829" s="39" t="s">
        <v>48</v>
      </c>
      <c r="C829" s="39" t="s">
        <v>121</v>
      </c>
      <c r="D829" s="64"/>
      <c r="E829" s="39" t="s">
        <v>111</v>
      </c>
      <c r="F829" s="39">
        <v>76</v>
      </c>
      <c r="G829" s="39" t="s">
        <v>172</v>
      </c>
      <c r="H829" s="39" t="s">
        <v>176</v>
      </c>
      <c r="I829" s="39" t="s">
        <v>176</v>
      </c>
      <c r="J829" s="39" t="s">
        <v>176</v>
      </c>
      <c r="K829" s="39" t="s">
        <v>176</v>
      </c>
      <c r="L829" s="39">
        <v>1</v>
      </c>
      <c r="M829" s="57" t="str">
        <f t="shared" si="40"/>
        <v>3 - Medium-Level Power Loss</v>
      </c>
      <c r="N829" s="59"/>
      <c r="O829" s="60"/>
      <c r="P829" s="61">
        <f t="shared" si="39"/>
        <v>1800</v>
      </c>
      <c r="Q829" s="61">
        <f t="shared" si="41"/>
        <v>0</v>
      </c>
    </row>
    <row r="830" spans="1:17" ht="18.600000000000001" customHeight="1">
      <c r="A830" s="58">
        <v>44403</v>
      </c>
      <c r="B830" s="39" t="s">
        <v>48</v>
      </c>
      <c r="C830" s="39" t="s">
        <v>121</v>
      </c>
      <c r="D830" s="64"/>
      <c r="E830" s="39" t="s">
        <v>111</v>
      </c>
      <c r="F830" s="39">
        <v>77</v>
      </c>
      <c r="G830" s="39" t="s">
        <v>172</v>
      </c>
      <c r="H830" s="39" t="s">
        <v>176</v>
      </c>
      <c r="I830" s="39" t="s">
        <v>176</v>
      </c>
      <c r="J830" s="39" t="s">
        <v>176</v>
      </c>
      <c r="K830" s="39" t="s">
        <v>176</v>
      </c>
      <c r="L830" s="39">
        <v>1</v>
      </c>
      <c r="M830" s="57" t="str">
        <f t="shared" si="40"/>
        <v>3 - Medium-Level Power Loss</v>
      </c>
      <c r="N830" s="59"/>
      <c r="O830" s="60"/>
      <c r="P830" s="61">
        <f t="shared" si="39"/>
        <v>1800</v>
      </c>
      <c r="Q830" s="61">
        <f t="shared" si="41"/>
        <v>0</v>
      </c>
    </row>
    <row r="831" spans="1:17" ht="18.600000000000001" customHeight="1">
      <c r="A831" s="58">
        <v>44403</v>
      </c>
      <c r="B831" s="39" t="s">
        <v>48</v>
      </c>
      <c r="C831" s="39" t="s">
        <v>121</v>
      </c>
      <c r="D831" s="64"/>
      <c r="E831" s="39" t="s">
        <v>111</v>
      </c>
      <c r="F831" s="39">
        <v>78</v>
      </c>
      <c r="G831" s="39" t="s">
        <v>172</v>
      </c>
      <c r="H831" s="39" t="s">
        <v>176</v>
      </c>
      <c r="I831" s="39" t="s">
        <v>176</v>
      </c>
      <c r="J831" s="39" t="s">
        <v>176</v>
      </c>
      <c r="K831" s="39" t="s">
        <v>176</v>
      </c>
      <c r="L831" s="39">
        <v>1</v>
      </c>
      <c r="M831" s="57" t="str">
        <f t="shared" si="40"/>
        <v>3 - Medium-Level Power Loss</v>
      </c>
      <c r="N831" s="59"/>
      <c r="O831" s="60"/>
      <c r="P831" s="61">
        <f t="shared" si="39"/>
        <v>1800</v>
      </c>
      <c r="Q831" s="61">
        <f t="shared" si="41"/>
        <v>0</v>
      </c>
    </row>
    <row r="832" spans="1:17" ht="18.600000000000001" customHeight="1">
      <c r="A832" s="58">
        <v>44403</v>
      </c>
      <c r="B832" s="39" t="s">
        <v>48</v>
      </c>
      <c r="C832" s="39" t="s">
        <v>121</v>
      </c>
      <c r="D832" s="64"/>
      <c r="E832" s="39" t="s">
        <v>111</v>
      </c>
      <c r="F832" s="39">
        <v>79</v>
      </c>
      <c r="G832" s="39" t="s">
        <v>172</v>
      </c>
      <c r="H832" s="39" t="s">
        <v>176</v>
      </c>
      <c r="I832" s="39" t="s">
        <v>176</v>
      </c>
      <c r="J832" s="39" t="s">
        <v>176</v>
      </c>
      <c r="K832" s="39" t="s">
        <v>176</v>
      </c>
      <c r="L832" s="39">
        <v>1</v>
      </c>
      <c r="M832" s="57" t="str">
        <f t="shared" si="40"/>
        <v>3 - Medium-Level Power Loss</v>
      </c>
      <c r="N832" s="59"/>
      <c r="O832" s="60"/>
      <c r="P832" s="61">
        <f t="shared" si="39"/>
        <v>1800</v>
      </c>
      <c r="Q832" s="61">
        <f t="shared" si="41"/>
        <v>0</v>
      </c>
    </row>
    <row r="833" spans="1:17" ht="18.600000000000001" customHeight="1">
      <c r="A833" s="58">
        <v>44403</v>
      </c>
      <c r="B833" s="39" t="s">
        <v>48</v>
      </c>
      <c r="C833" s="39" t="s">
        <v>121</v>
      </c>
      <c r="D833" s="64"/>
      <c r="E833" s="39" t="s">
        <v>111</v>
      </c>
      <c r="F833" s="39">
        <v>80</v>
      </c>
      <c r="G833" s="39" t="s">
        <v>172</v>
      </c>
      <c r="H833" s="39" t="s">
        <v>176</v>
      </c>
      <c r="I833" s="39" t="s">
        <v>176</v>
      </c>
      <c r="J833" s="39" t="s">
        <v>176</v>
      </c>
      <c r="K833" s="39" t="s">
        <v>176</v>
      </c>
      <c r="L833" s="39">
        <v>1</v>
      </c>
      <c r="M833" s="57" t="str">
        <f t="shared" si="40"/>
        <v>3 - Medium-Level Power Loss</v>
      </c>
      <c r="N833" s="59"/>
      <c r="O833" s="60"/>
      <c r="P833" s="61">
        <f t="shared" si="39"/>
        <v>1800</v>
      </c>
      <c r="Q833" s="61">
        <f t="shared" si="41"/>
        <v>0</v>
      </c>
    </row>
    <row r="834" spans="1:17" ht="18.600000000000001" customHeight="1">
      <c r="A834" s="58">
        <v>44403</v>
      </c>
      <c r="B834" s="39" t="s">
        <v>48</v>
      </c>
      <c r="C834" s="39" t="s">
        <v>121</v>
      </c>
      <c r="D834" s="64"/>
      <c r="E834" s="39" t="s">
        <v>99</v>
      </c>
      <c r="F834" s="39">
        <v>100</v>
      </c>
      <c r="G834" s="39" t="s">
        <v>172</v>
      </c>
      <c r="H834" s="39" t="s">
        <v>176</v>
      </c>
      <c r="I834" s="39" t="s">
        <v>176</v>
      </c>
      <c r="J834" s="39" t="s">
        <v>176</v>
      </c>
      <c r="K834" s="39" t="s">
        <v>176</v>
      </c>
      <c r="L834" s="39">
        <v>1</v>
      </c>
      <c r="M834" s="57" t="str">
        <f t="shared" si="40"/>
        <v>3 - Medium-Level Power Loss</v>
      </c>
      <c r="N834" s="59"/>
      <c r="O834" s="60"/>
      <c r="P834" s="61">
        <f t="shared" si="39"/>
        <v>1800</v>
      </c>
      <c r="Q834" s="61">
        <f t="shared" si="41"/>
        <v>0</v>
      </c>
    </row>
    <row r="835" spans="1:17" ht="18.600000000000001" customHeight="1">
      <c r="A835" s="58">
        <v>44403</v>
      </c>
      <c r="B835" s="39" t="s">
        <v>48</v>
      </c>
      <c r="C835" s="39" t="s">
        <v>121</v>
      </c>
      <c r="D835" s="64"/>
      <c r="E835" s="39" t="s">
        <v>99</v>
      </c>
      <c r="F835" s="39">
        <v>101</v>
      </c>
      <c r="G835" s="39" t="s">
        <v>172</v>
      </c>
      <c r="H835" s="39" t="s">
        <v>176</v>
      </c>
      <c r="I835" s="39" t="s">
        <v>176</v>
      </c>
      <c r="J835" s="39" t="s">
        <v>176</v>
      </c>
      <c r="K835" s="39" t="s">
        <v>176</v>
      </c>
      <c r="L835" s="39">
        <v>1</v>
      </c>
      <c r="M835" s="57" t="str">
        <f t="shared" si="40"/>
        <v>3 - Medium-Level Power Loss</v>
      </c>
      <c r="N835" s="59"/>
      <c r="O835" s="60"/>
      <c r="P835" s="61">
        <f t="shared" si="39"/>
        <v>1800</v>
      </c>
      <c r="Q835" s="61">
        <f t="shared" si="41"/>
        <v>0</v>
      </c>
    </row>
    <row r="836" spans="1:17" ht="18.600000000000001" customHeight="1">
      <c r="A836" s="58">
        <v>44403</v>
      </c>
      <c r="B836" s="39" t="s">
        <v>48</v>
      </c>
      <c r="C836" s="39" t="s">
        <v>121</v>
      </c>
      <c r="D836" s="64"/>
      <c r="E836" s="39" t="s">
        <v>99</v>
      </c>
      <c r="F836" s="39">
        <v>102</v>
      </c>
      <c r="G836" s="39" t="s">
        <v>172</v>
      </c>
      <c r="H836" s="39" t="s">
        <v>176</v>
      </c>
      <c r="I836" s="39" t="s">
        <v>176</v>
      </c>
      <c r="J836" s="39" t="s">
        <v>176</v>
      </c>
      <c r="K836" s="39" t="s">
        <v>176</v>
      </c>
      <c r="L836" s="39">
        <v>1</v>
      </c>
      <c r="M836" s="57" t="str">
        <f t="shared" si="40"/>
        <v>3 - Medium-Level Power Loss</v>
      </c>
      <c r="N836" s="59"/>
      <c r="O836" s="60"/>
      <c r="P836" s="61">
        <f t="shared" si="39"/>
        <v>1800</v>
      </c>
      <c r="Q836" s="61">
        <f t="shared" si="41"/>
        <v>0</v>
      </c>
    </row>
    <row r="837" spans="1:17" ht="18.600000000000001" customHeight="1">
      <c r="A837" s="58">
        <v>44403</v>
      </c>
      <c r="B837" s="39" t="s">
        <v>48</v>
      </c>
      <c r="C837" s="39" t="s">
        <v>121</v>
      </c>
      <c r="D837" s="64"/>
      <c r="E837" s="39" t="s">
        <v>99</v>
      </c>
      <c r="F837" s="39">
        <v>103</v>
      </c>
      <c r="G837" s="39" t="s">
        <v>172</v>
      </c>
      <c r="H837" s="39" t="s">
        <v>176</v>
      </c>
      <c r="I837" s="39" t="s">
        <v>176</v>
      </c>
      <c r="J837" s="39" t="s">
        <v>176</v>
      </c>
      <c r="K837" s="39" t="s">
        <v>176</v>
      </c>
      <c r="L837" s="39">
        <v>1</v>
      </c>
      <c r="M837" s="57" t="str">
        <f t="shared" si="40"/>
        <v>3 - Medium-Level Power Loss</v>
      </c>
      <c r="N837" s="59"/>
      <c r="O837" s="60"/>
      <c r="P837" s="61">
        <f t="shared" si="39"/>
        <v>1800</v>
      </c>
      <c r="Q837" s="61">
        <f t="shared" si="41"/>
        <v>0</v>
      </c>
    </row>
    <row r="838" spans="1:17" ht="18.600000000000001" customHeight="1">
      <c r="A838" s="58">
        <v>44403</v>
      </c>
      <c r="B838" s="39" t="s">
        <v>48</v>
      </c>
      <c r="C838" s="39" t="s">
        <v>121</v>
      </c>
      <c r="D838" s="64"/>
      <c r="E838" s="39" t="s">
        <v>99</v>
      </c>
      <c r="F838" s="39">
        <v>104</v>
      </c>
      <c r="G838" s="39" t="s">
        <v>172</v>
      </c>
      <c r="H838" s="39" t="s">
        <v>176</v>
      </c>
      <c r="I838" s="39" t="s">
        <v>176</v>
      </c>
      <c r="J838" s="39" t="s">
        <v>176</v>
      </c>
      <c r="K838" s="39" t="s">
        <v>176</v>
      </c>
      <c r="L838" s="39">
        <v>1</v>
      </c>
      <c r="M838" s="57" t="str">
        <f t="shared" si="40"/>
        <v>3 - Medium-Level Power Loss</v>
      </c>
      <c r="N838" s="59"/>
      <c r="O838" s="60"/>
      <c r="P838" s="61">
        <f t="shared" si="39"/>
        <v>1800</v>
      </c>
      <c r="Q838" s="61">
        <f t="shared" si="41"/>
        <v>0</v>
      </c>
    </row>
    <row r="839" spans="1:17" ht="18.600000000000001" customHeight="1">
      <c r="A839" s="58">
        <v>44403</v>
      </c>
      <c r="B839" s="39" t="s">
        <v>48</v>
      </c>
      <c r="C839" s="39" t="s">
        <v>121</v>
      </c>
      <c r="D839" s="64"/>
      <c r="E839" s="39" t="s">
        <v>99</v>
      </c>
      <c r="F839" s="39">
        <v>97</v>
      </c>
      <c r="G839" s="39" t="s">
        <v>172</v>
      </c>
      <c r="H839" s="39" t="s">
        <v>176</v>
      </c>
      <c r="I839" s="39" t="s">
        <v>176</v>
      </c>
      <c r="J839" s="39" t="s">
        <v>176</v>
      </c>
      <c r="K839" s="39" t="s">
        <v>176</v>
      </c>
      <c r="L839" s="39">
        <v>1</v>
      </c>
      <c r="M839" s="57" t="str">
        <f t="shared" si="40"/>
        <v>3 - Medium-Level Power Loss</v>
      </c>
      <c r="N839" s="59"/>
      <c r="O839" s="60"/>
      <c r="P839" s="61">
        <f t="shared" si="39"/>
        <v>1800</v>
      </c>
      <c r="Q839" s="61">
        <f t="shared" si="41"/>
        <v>0</v>
      </c>
    </row>
    <row r="840" spans="1:17" ht="18.600000000000001" customHeight="1">
      <c r="A840" s="58">
        <v>44403</v>
      </c>
      <c r="B840" s="39" t="s">
        <v>48</v>
      </c>
      <c r="C840" s="39" t="s">
        <v>121</v>
      </c>
      <c r="D840" s="64"/>
      <c r="E840" s="39" t="s">
        <v>99</v>
      </c>
      <c r="F840" s="39">
        <v>98</v>
      </c>
      <c r="G840" s="39" t="s">
        <v>172</v>
      </c>
      <c r="H840" s="39" t="s">
        <v>176</v>
      </c>
      <c r="I840" s="39" t="s">
        <v>176</v>
      </c>
      <c r="J840" s="39" t="s">
        <v>176</v>
      </c>
      <c r="K840" s="39" t="s">
        <v>176</v>
      </c>
      <c r="L840" s="39">
        <v>1</v>
      </c>
      <c r="M840" s="57" t="str">
        <f t="shared" si="40"/>
        <v>3 - Medium-Level Power Loss</v>
      </c>
      <c r="N840" s="59"/>
      <c r="O840" s="60"/>
      <c r="P840" s="61">
        <f t="shared" si="39"/>
        <v>1800</v>
      </c>
      <c r="Q840" s="61">
        <f t="shared" si="41"/>
        <v>0</v>
      </c>
    </row>
    <row r="841" spans="1:17" ht="18.600000000000001" customHeight="1">
      <c r="A841" s="58">
        <v>44403</v>
      </c>
      <c r="B841" s="39" t="s">
        <v>48</v>
      </c>
      <c r="C841" s="39" t="s">
        <v>121</v>
      </c>
      <c r="D841" s="64"/>
      <c r="E841" s="39" t="s">
        <v>99</v>
      </c>
      <c r="F841" s="39">
        <v>99</v>
      </c>
      <c r="G841" s="39" t="s">
        <v>172</v>
      </c>
      <c r="H841" s="39" t="s">
        <v>176</v>
      </c>
      <c r="I841" s="39" t="s">
        <v>176</v>
      </c>
      <c r="J841" s="39" t="s">
        <v>176</v>
      </c>
      <c r="K841" s="39" t="s">
        <v>176</v>
      </c>
      <c r="L841" s="39">
        <v>1</v>
      </c>
      <c r="M841" s="57" t="str">
        <f t="shared" si="40"/>
        <v>3 - Medium-Level Power Loss</v>
      </c>
      <c r="N841" s="59"/>
      <c r="O841" s="60"/>
      <c r="P841" s="61">
        <f t="shared" si="39"/>
        <v>1800</v>
      </c>
      <c r="Q841" s="61">
        <f t="shared" si="41"/>
        <v>0</v>
      </c>
    </row>
    <row r="842" spans="1:17" ht="18.600000000000001" customHeight="1">
      <c r="A842" s="58">
        <v>44403</v>
      </c>
      <c r="B842" s="39" t="s">
        <v>48</v>
      </c>
      <c r="C842" s="39" t="s">
        <v>122</v>
      </c>
      <c r="D842" s="64"/>
      <c r="E842" s="39" t="s">
        <v>101</v>
      </c>
      <c r="F842" s="39">
        <v>100</v>
      </c>
      <c r="G842" s="39" t="s">
        <v>172</v>
      </c>
      <c r="H842" s="39" t="s">
        <v>177</v>
      </c>
      <c r="I842" s="39" t="s">
        <v>176</v>
      </c>
      <c r="J842" s="39" t="s">
        <v>176</v>
      </c>
      <c r="K842" s="39" t="s">
        <v>176</v>
      </c>
      <c r="L842" s="39">
        <v>1</v>
      </c>
      <c r="M842" s="57" t="str">
        <f t="shared" si="40"/>
        <v>3 - Medium-Level Power Loss</v>
      </c>
      <c r="N842" s="59"/>
      <c r="O842" s="60"/>
      <c r="P842" s="61">
        <f t="shared" si="39"/>
        <v>1800</v>
      </c>
      <c r="Q842" s="61">
        <f t="shared" si="41"/>
        <v>0</v>
      </c>
    </row>
    <row r="843" spans="1:17" ht="18.600000000000001" customHeight="1">
      <c r="A843" s="58">
        <v>44403</v>
      </c>
      <c r="B843" s="39" t="s">
        <v>48</v>
      </c>
      <c r="C843" s="39" t="s">
        <v>122</v>
      </c>
      <c r="D843" s="64"/>
      <c r="E843" s="39" t="s">
        <v>101</v>
      </c>
      <c r="F843" s="39">
        <v>101</v>
      </c>
      <c r="G843" s="39" t="s">
        <v>172</v>
      </c>
      <c r="H843" s="39" t="s">
        <v>177</v>
      </c>
      <c r="I843" s="39" t="s">
        <v>176</v>
      </c>
      <c r="J843" s="39" t="s">
        <v>176</v>
      </c>
      <c r="K843" s="39" t="s">
        <v>176</v>
      </c>
      <c r="L843" s="39">
        <v>1</v>
      </c>
      <c r="M843" s="57" t="str">
        <f t="shared" si="40"/>
        <v>3 - Medium-Level Power Loss</v>
      </c>
      <c r="N843" s="59"/>
      <c r="O843" s="60"/>
      <c r="P843" s="61">
        <f t="shared" si="39"/>
        <v>1800</v>
      </c>
      <c r="Q843" s="61">
        <f t="shared" si="41"/>
        <v>0</v>
      </c>
    </row>
    <row r="844" spans="1:17" ht="18.600000000000001" customHeight="1">
      <c r="A844" s="58">
        <v>44403</v>
      </c>
      <c r="B844" s="39" t="s">
        <v>48</v>
      </c>
      <c r="C844" s="39" t="s">
        <v>122</v>
      </c>
      <c r="D844" s="64"/>
      <c r="E844" s="39" t="s">
        <v>101</v>
      </c>
      <c r="F844" s="39">
        <v>102</v>
      </c>
      <c r="G844" s="39" t="s">
        <v>172</v>
      </c>
      <c r="H844" s="39" t="s">
        <v>177</v>
      </c>
      <c r="I844" s="39" t="s">
        <v>176</v>
      </c>
      <c r="J844" s="39" t="s">
        <v>176</v>
      </c>
      <c r="K844" s="39" t="s">
        <v>176</v>
      </c>
      <c r="L844" s="39">
        <v>1</v>
      </c>
      <c r="M844" s="57" t="str">
        <f t="shared" si="40"/>
        <v>3 - Medium-Level Power Loss</v>
      </c>
      <c r="N844" s="59"/>
      <c r="O844" s="60"/>
      <c r="P844" s="61">
        <f t="shared" si="39"/>
        <v>1800</v>
      </c>
      <c r="Q844" s="61">
        <f t="shared" si="41"/>
        <v>0</v>
      </c>
    </row>
    <row r="845" spans="1:17" ht="18.600000000000001" customHeight="1">
      <c r="A845" s="58">
        <v>44403</v>
      </c>
      <c r="B845" s="39" t="s">
        <v>48</v>
      </c>
      <c r="C845" s="39" t="s">
        <v>122</v>
      </c>
      <c r="D845" s="64"/>
      <c r="E845" s="39" t="s">
        <v>101</v>
      </c>
      <c r="F845" s="39">
        <v>103</v>
      </c>
      <c r="G845" s="39" t="s">
        <v>172</v>
      </c>
      <c r="H845" s="39" t="s">
        <v>177</v>
      </c>
      <c r="I845" s="39" t="s">
        <v>176</v>
      </c>
      <c r="J845" s="39" t="s">
        <v>176</v>
      </c>
      <c r="K845" s="39" t="s">
        <v>176</v>
      </c>
      <c r="L845" s="39">
        <v>1</v>
      </c>
      <c r="M845" s="57" t="str">
        <f t="shared" si="40"/>
        <v>3 - Medium-Level Power Loss</v>
      </c>
      <c r="N845" s="59"/>
      <c r="O845" s="60"/>
      <c r="P845" s="61">
        <f t="shared" si="39"/>
        <v>1800</v>
      </c>
      <c r="Q845" s="61">
        <f t="shared" si="41"/>
        <v>0</v>
      </c>
    </row>
    <row r="846" spans="1:17" ht="18.600000000000001" customHeight="1">
      <c r="A846" s="58">
        <v>44403</v>
      </c>
      <c r="B846" s="39" t="s">
        <v>48</v>
      </c>
      <c r="C846" s="39" t="s">
        <v>122</v>
      </c>
      <c r="D846" s="64"/>
      <c r="E846" s="39" t="s">
        <v>101</v>
      </c>
      <c r="F846" s="39">
        <v>104</v>
      </c>
      <c r="G846" s="39" t="s">
        <v>172</v>
      </c>
      <c r="H846" s="39" t="s">
        <v>177</v>
      </c>
      <c r="I846" s="39" t="s">
        <v>176</v>
      </c>
      <c r="J846" s="39" t="s">
        <v>176</v>
      </c>
      <c r="K846" s="39" t="s">
        <v>176</v>
      </c>
      <c r="L846" s="39">
        <v>1</v>
      </c>
      <c r="M846" s="57" t="str">
        <f t="shared" si="40"/>
        <v>3 - Medium-Level Power Loss</v>
      </c>
      <c r="N846" s="59"/>
      <c r="O846" s="60"/>
      <c r="P846" s="61">
        <f t="shared" si="39"/>
        <v>1800</v>
      </c>
      <c r="Q846" s="61">
        <f t="shared" si="41"/>
        <v>0</v>
      </c>
    </row>
    <row r="847" spans="1:17" ht="18.600000000000001" customHeight="1">
      <c r="A847" s="58">
        <v>44403</v>
      </c>
      <c r="B847" s="39" t="s">
        <v>48</v>
      </c>
      <c r="C847" s="39" t="s">
        <v>122</v>
      </c>
      <c r="D847" s="64"/>
      <c r="E847" s="39" t="s">
        <v>101</v>
      </c>
      <c r="F847" s="39">
        <v>86</v>
      </c>
      <c r="G847" s="39" t="s">
        <v>172</v>
      </c>
      <c r="H847" s="39" t="s">
        <v>177</v>
      </c>
      <c r="I847" s="39" t="s">
        <v>176</v>
      </c>
      <c r="J847" s="39" t="s">
        <v>176</v>
      </c>
      <c r="K847" s="39" t="s">
        <v>176</v>
      </c>
      <c r="L847" s="39">
        <v>1</v>
      </c>
      <c r="M847" s="57" t="str">
        <f t="shared" si="40"/>
        <v>3 - Medium-Level Power Loss</v>
      </c>
      <c r="N847" s="59"/>
      <c r="O847" s="60"/>
      <c r="P847" s="61">
        <f t="shared" si="39"/>
        <v>1800</v>
      </c>
      <c r="Q847" s="61">
        <f t="shared" si="41"/>
        <v>0</v>
      </c>
    </row>
    <row r="848" spans="1:17" ht="18.600000000000001" customHeight="1">
      <c r="A848" s="58">
        <v>44403</v>
      </c>
      <c r="B848" s="39" t="s">
        <v>48</v>
      </c>
      <c r="C848" s="39" t="s">
        <v>122</v>
      </c>
      <c r="D848" s="64"/>
      <c r="E848" s="39" t="s">
        <v>101</v>
      </c>
      <c r="F848" s="39">
        <v>97</v>
      </c>
      <c r="G848" s="39" t="s">
        <v>172</v>
      </c>
      <c r="H848" s="39" t="s">
        <v>177</v>
      </c>
      <c r="I848" s="39" t="s">
        <v>176</v>
      </c>
      <c r="J848" s="39" t="s">
        <v>176</v>
      </c>
      <c r="K848" s="39" t="s">
        <v>176</v>
      </c>
      <c r="L848" s="39">
        <v>1</v>
      </c>
      <c r="M848" s="57" t="str">
        <f t="shared" si="40"/>
        <v>3 - Medium-Level Power Loss</v>
      </c>
      <c r="N848" s="59"/>
      <c r="O848" s="60"/>
      <c r="P848" s="61">
        <f t="shared" si="39"/>
        <v>1800</v>
      </c>
      <c r="Q848" s="61">
        <f t="shared" si="41"/>
        <v>0</v>
      </c>
    </row>
    <row r="849" spans="1:17" ht="18.600000000000001" customHeight="1">
      <c r="A849" s="58">
        <v>44403</v>
      </c>
      <c r="B849" s="39" t="s">
        <v>48</v>
      </c>
      <c r="C849" s="39" t="s">
        <v>122</v>
      </c>
      <c r="D849" s="64"/>
      <c r="E849" s="39" t="s">
        <v>101</v>
      </c>
      <c r="F849" s="39">
        <v>98</v>
      </c>
      <c r="G849" s="39" t="s">
        <v>172</v>
      </c>
      <c r="H849" s="39" t="s">
        <v>177</v>
      </c>
      <c r="I849" s="39" t="s">
        <v>176</v>
      </c>
      <c r="J849" s="39" t="s">
        <v>176</v>
      </c>
      <c r="K849" s="39" t="s">
        <v>176</v>
      </c>
      <c r="L849" s="39">
        <v>1</v>
      </c>
      <c r="M849" s="57" t="str">
        <f t="shared" si="40"/>
        <v>3 - Medium-Level Power Loss</v>
      </c>
      <c r="N849" s="59"/>
      <c r="O849" s="60"/>
      <c r="P849" s="61">
        <f t="shared" ref="P849:P912" si="42">IF(G849="hot spot",0,IF(G849="string",$Q$5*L849,IF(G849="multiple strings",$Q$5*L849,IF(G849="Combiner",($Q$5)*L849,IF(G849="inverter",$Q$5*L849,IF(G849="tracker",$Q$5*L849,IF(G849="module",$Q$5*L849,IF(G849="module substring",($Q$5/3)*L849,0))))))))</f>
        <v>1800</v>
      </c>
      <c r="Q849" s="61">
        <f t="shared" si="41"/>
        <v>0</v>
      </c>
    </row>
    <row r="850" spans="1:17" ht="18.600000000000001" customHeight="1">
      <c r="A850" s="58">
        <v>44403</v>
      </c>
      <c r="B850" s="39" t="s">
        <v>48</v>
      </c>
      <c r="C850" s="39" t="s">
        <v>122</v>
      </c>
      <c r="D850" s="64"/>
      <c r="E850" s="39" t="s">
        <v>101</v>
      </c>
      <c r="F850" s="39">
        <v>99</v>
      </c>
      <c r="G850" s="39" t="s">
        <v>172</v>
      </c>
      <c r="H850" s="39" t="s">
        <v>177</v>
      </c>
      <c r="I850" s="39" t="s">
        <v>176</v>
      </c>
      <c r="J850" s="39" t="s">
        <v>176</v>
      </c>
      <c r="K850" s="39" t="s">
        <v>176</v>
      </c>
      <c r="L850" s="39">
        <v>1</v>
      </c>
      <c r="M850" s="57" t="str">
        <f t="shared" ref="M850:M913" si="43">IF(G850="hot spot","1 - Safety",IF((P850)/(1000000*$Q$4)&gt;0.01,"2 - High-Level Power Loss",IF(P850&gt;($Q$5-1),"3 - Medium-Level Power Loss",IF(P850&gt;0,"4 - Low-Level Power Loss",""))))</f>
        <v>3 - Medium-Level Power Loss</v>
      </c>
      <c r="N850" s="59"/>
      <c r="O850" s="60"/>
      <c r="P850" s="61">
        <f t="shared" si="42"/>
        <v>1800</v>
      </c>
      <c r="Q850" s="61">
        <f t="shared" si="41"/>
        <v>0</v>
      </c>
    </row>
    <row r="851" spans="1:17" ht="18.600000000000001" customHeight="1">
      <c r="A851" s="58">
        <v>44403</v>
      </c>
      <c r="B851" s="39" t="s">
        <v>48</v>
      </c>
      <c r="C851" s="39" t="s">
        <v>122</v>
      </c>
      <c r="D851" s="64"/>
      <c r="E851" s="39" t="s">
        <v>97</v>
      </c>
      <c r="F851" s="39">
        <v>105</v>
      </c>
      <c r="G851" s="39" t="s">
        <v>172</v>
      </c>
      <c r="H851" s="39" t="s">
        <v>177</v>
      </c>
      <c r="I851" s="39" t="s">
        <v>176</v>
      </c>
      <c r="J851" s="39" t="s">
        <v>176</v>
      </c>
      <c r="K851" s="39" t="s">
        <v>176</v>
      </c>
      <c r="L851" s="39">
        <v>1</v>
      </c>
      <c r="M851" s="57" t="str">
        <f t="shared" si="43"/>
        <v>3 - Medium-Level Power Loss</v>
      </c>
      <c r="N851" s="59"/>
      <c r="O851" s="60"/>
      <c r="P851" s="61">
        <f t="shared" si="42"/>
        <v>1800</v>
      </c>
      <c r="Q851" s="61">
        <f t="shared" si="41"/>
        <v>0</v>
      </c>
    </row>
    <row r="852" spans="1:17" ht="18.600000000000001" customHeight="1">
      <c r="A852" s="58">
        <v>44403</v>
      </c>
      <c r="B852" s="39" t="s">
        <v>48</v>
      </c>
      <c r="C852" s="39" t="s">
        <v>122</v>
      </c>
      <c r="D852" s="64"/>
      <c r="E852" s="39" t="s">
        <v>97</v>
      </c>
      <c r="F852" s="39">
        <v>106</v>
      </c>
      <c r="G852" s="39" t="s">
        <v>172</v>
      </c>
      <c r="H852" s="39" t="s">
        <v>177</v>
      </c>
      <c r="I852" s="39" t="s">
        <v>176</v>
      </c>
      <c r="J852" s="39" t="s">
        <v>176</v>
      </c>
      <c r="K852" s="39" t="s">
        <v>176</v>
      </c>
      <c r="L852" s="39">
        <v>1</v>
      </c>
      <c r="M852" s="57" t="str">
        <f t="shared" si="43"/>
        <v>3 - Medium-Level Power Loss</v>
      </c>
      <c r="N852" s="59"/>
      <c r="O852" s="60"/>
      <c r="P852" s="61">
        <f t="shared" si="42"/>
        <v>1800</v>
      </c>
      <c r="Q852" s="61">
        <f t="shared" si="41"/>
        <v>0</v>
      </c>
    </row>
    <row r="853" spans="1:17" ht="18.600000000000001" customHeight="1">
      <c r="A853" s="58">
        <v>44403</v>
      </c>
      <c r="B853" s="39" t="s">
        <v>48</v>
      </c>
      <c r="C853" s="39" t="s">
        <v>122</v>
      </c>
      <c r="D853" s="64"/>
      <c r="E853" s="39" t="s">
        <v>97</v>
      </c>
      <c r="F853" s="39">
        <v>107</v>
      </c>
      <c r="G853" s="39" t="s">
        <v>172</v>
      </c>
      <c r="H853" s="39" t="s">
        <v>177</v>
      </c>
      <c r="I853" s="39" t="s">
        <v>176</v>
      </c>
      <c r="J853" s="39" t="s">
        <v>176</v>
      </c>
      <c r="K853" s="39" t="s">
        <v>176</v>
      </c>
      <c r="L853" s="39">
        <v>1</v>
      </c>
      <c r="M853" s="57" t="str">
        <f t="shared" si="43"/>
        <v>3 - Medium-Level Power Loss</v>
      </c>
      <c r="N853" s="59"/>
      <c r="O853" s="60"/>
      <c r="P853" s="61">
        <f t="shared" si="42"/>
        <v>1800</v>
      </c>
      <c r="Q853" s="61">
        <f t="shared" si="41"/>
        <v>0</v>
      </c>
    </row>
    <row r="854" spans="1:17" ht="18.600000000000001" customHeight="1">
      <c r="A854" s="58">
        <v>44403</v>
      </c>
      <c r="B854" s="39" t="s">
        <v>48</v>
      </c>
      <c r="C854" s="39" t="s">
        <v>122</v>
      </c>
      <c r="D854" s="64"/>
      <c r="E854" s="39" t="s">
        <v>97</v>
      </c>
      <c r="F854" s="39">
        <v>108</v>
      </c>
      <c r="G854" s="39" t="s">
        <v>172</v>
      </c>
      <c r="H854" s="39" t="s">
        <v>177</v>
      </c>
      <c r="I854" s="39" t="s">
        <v>176</v>
      </c>
      <c r="J854" s="39" t="s">
        <v>176</v>
      </c>
      <c r="K854" s="39" t="s">
        <v>176</v>
      </c>
      <c r="L854" s="39">
        <v>1</v>
      </c>
      <c r="M854" s="57" t="str">
        <f t="shared" si="43"/>
        <v>3 - Medium-Level Power Loss</v>
      </c>
      <c r="N854" s="59"/>
      <c r="O854" s="60"/>
      <c r="P854" s="61">
        <f t="shared" si="42"/>
        <v>1800</v>
      </c>
      <c r="Q854" s="61">
        <f t="shared" si="41"/>
        <v>0</v>
      </c>
    </row>
    <row r="855" spans="1:17" ht="18.600000000000001" customHeight="1">
      <c r="A855" s="58">
        <v>44403</v>
      </c>
      <c r="B855" s="39" t="s">
        <v>48</v>
      </c>
      <c r="C855" s="39" t="s">
        <v>122</v>
      </c>
      <c r="D855" s="64"/>
      <c r="E855" s="39" t="s">
        <v>97</v>
      </c>
      <c r="F855" s="39">
        <v>109</v>
      </c>
      <c r="G855" s="39" t="s">
        <v>172</v>
      </c>
      <c r="H855" s="39" t="s">
        <v>177</v>
      </c>
      <c r="I855" s="39" t="s">
        <v>176</v>
      </c>
      <c r="J855" s="39" t="s">
        <v>176</v>
      </c>
      <c r="K855" s="39" t="s">
        <v>176</v>
      </c>
      <c r="L855" s="39">
        <v>1</v>
      </c>
      <c r="M855" s="57" t="str">
        <f t="shared" si="43"/>
        <v>3 - Medium-Level Power Loss</v>
      </c>
      <c r="N855" s="59"/>
      <c r="O855" s="60"/>
      <c r="P855" s="61">
        <f t="shared" si="42"/>
        <v>1800</v>
      </c>
      <c r="Q855" s="61">
        <f t="shared" si="41"/>
        <v>0</v>
      </c>
    </row>
    <row r="856" spans="1:17" ht="18.600000000000001" customHeight="1">
      <c r="A856" s="58">
        <v>44403</v>
      </c>
      <c r="B856" s="39" t="s">
        <v>48</v>
      </c>
      <c r="C856" s="39" t="s">
        <v>122</v>
      </c>
      <c r="D856" s="64"/>
      <c r="E856" s="39" t="s">
        <v>97</v>
      </c>
      <c r="F856" s="39">
        <v>110</v>
      </c>
      <c r="G856" s="39" t="s">
        <v>172</v>
      </c>
      <c r="H856" s="39" t="s">
        <v>177</v>
      </c>
      <c r="I856" s="39" t="s">
        <v>176</v>
      </c>
      <c r="J856" s="39" t="s">
        <v>176</v>
      </c>
      <c r="K856" s="39" t="s">
        <v>176</v>
      </c>
      <c r="L856" s="39">
        <v>1</v>
      </c>
      <c r="M856" s="57" t="str">
        <f t="shared" si="43"/>
        <v>3 - Medium-Level Power Loss</v>
      </c>
      <c r="N856" s="59"/>
      <c r="O856" s="60"/>
      <c r="P856" s="61">
        <f t="shared" si="42"/>
        <v>1800</v>
      </c>
      <c r="Q856" s="61">
        <f t="shared" si="41"/>
        <v>0</v>
      </c>
    </row>
    <row r="857" spans="1:17" ht="18.600000000000001" customHeight="1">
      <c r="A857" s="58">
        <v>44403</v>
      </c>
      <c r="B857" s="39" t="s">
        <v>48</v>
      </c>
      <c r="C857" s="39" t="s">
        <v>122</v>
      </c>
      <c r="D857" s="64"/>
      <c r="E857" s="39" t="s">
        <v>97</v>
      </c>
      <c r="F857" s="39">
        <v>111</v>
      </c>
      <c r="G857" s="39" t="s">
        <v>172</v>
      </c>
      <c r="H857" s="39" t="s">
        <v>177</v>
      </c>
      <c r="I857" s="39" t="s">
        <v>176</v>
      </c>
      <c r="J857" s="39" t="s">
        <v>176</v>
      </c>
      <c r="K857" s="39" t="s">
        <v>176</v>
      </c>
      <c r="L857" s="39">
        <v>1</v>
      </c>
      <c r="M857" s="57" t="str">
        <f t="shared" si="43"/>
        <v>3 - Medium-Level Power Loss</v>
      </c>
      <c r="N857" s="59"/>
      <c r="O857" s="60"/>
      <c r="P857" s="61">
        <f t="shared" si="42"/>
        <v>1800</v>
      </c>
      <c r="Q857" s="61">
        <f t="shared" ref="Q857:Q920" si="44">IF(O857&gt;0,P857,0)</f>
        <v>0</v>
      </c>
    </row>
    <row r="858" spans="1:17" ht="18.600000000000001" customHeight="1">
      <c r="A858" s="58">
        <v>44403</v>
      </c>
      <c r="B858" s="39" t="s">
        <v>48</v>
      </c>
      <c r="C858" s="39" t="s">
        <v>122</v>
      </c>
      <c r="D858" s="64"/>
      <c r="E858" s="39" t="s">
        <v>97</v>
      </c>
      <c r="F858" s="39">
        <v>112</v>
      </c>
      <c r="G858" s="39" t="s">
        <v>172</v>
      </c>
      <c r="H858" s="39" t="s">
        <v>177</v>
      </c>
      <c r="I858" s="39" t="s">
        <v>176</v>
      </c>
      <c r="J858" s="39" t="s">
        <v>176</v>
      </c>
      <c r="K858" s="39" t="s">
        <v>176</v>
      </c>
      <c r="L858" s="39">
        <v>1</v>
      </c>
      <c r="M858" s="57" t="str">
        <f t="shared" si="43"/>
        <v>3 - Medium-Level Power Loss</v>
      </c>
      <c r="N858" s="59"/>
      <c r="O858" s="60"/>
      <c r="P858" s="61">
        <f t="shared" si="42"/>
        <v>1800</v>
      </c>
      <c r="Q858" s="61">
        <f t="shared" si="44"/>
        <v>0</v>
      </c>
    </row>
    <row r="859" spans="1:17" ht="18.600000000000001" customHeight="1">
      <c r="A859" s="58">
        <v>44403</v>
      </c>
      <c r="B859" s="39" t="s">
        <v>48</v>
      </c>
      <c r="C859" s="39" t="s">
        <v>122</v>
      </c>
      <c r="D859" s="64"/>
      <c r="E859" s="39" t="s">
        <v>97</v>
      </c>
      <c r="F859" s="39">
        <v>121</v>
      </c>
      <c r="G859" s="39" t="s">
        <v>172</v>
      </c>
      <c r="H859" s="39" t="s">
        <v>177</v>
      </c>
      <c r="I859" s="39" t="s">
        <v>176</v>
      </c>
      <c r="J859" s="39" t="s">
        <v>176</v>
      </c>
      <c r="K859" s="39" t="s">
        <v>176</v>
      </c>
      <c r="L859" s="39">
        <v>1</v>
      </c>
      <c r="M859" s="57" t="str">
        <f t="shared" si="43"/>
        <v>3 - Medium-Level Power Loss</v>
      </c>
      <c r="N859" s="59"/>
      <c r="O859" s="60"/>
      <c r="P859" s="61">
        <f t="shared" si="42"/>
        <v>1800</v>
      </c>
      <c r="Q859" s="61">
        <f t="shared" si="44"/>
        <v>0</v>
      </c>
    </row>
    <row r="860" spans="1:17" ht="18.600000000000001" customHeight="1">
      <c r="A860" s="58">
        <v>44403</v>
      </c>
      <c r="B860" s="39" t="s">
        <v>48</v>
      </c>
      <c r="C860" s="39" t="s">
        <v>122</v>
      </c>
      <c r="D860" s="64"/>
      <c r="E860" s="39" t="s">
        <v>97</v>
      </c>
      <c r="F860" s="39">
        <v>122</v>
      </c>
      <c r="G860" s="39" t="s">
        <v>172</v>
      </c>
      <c r="H860" s="39" t="s">
        <v>177</v>
      </c>
      <c r="I860" s="39" t="s">
        <v>176</v>
      </c>
      <c r="J860" s="39" t="s">
        <v>176</v>
      </c>
      <c r="K860" s="39" t="s">
        <v>176</v>
      </c>
      <c r="L860" s="39">
        <v>1</v>
      </c>
      <c r="M860" s="57" t="str">
        <f t="shared" si="43"/>
        <v>3 - Medium-Level Power Loss</v>
      </c>
      <c r="N860" s="59"/>
      <c r="O860" s="60"/>
      <c r="P860" s="61">
        <f t="shared" si="42"/>
        <v>1800</v>
      </c>
      <c r="Q860" s="61">
        <f t="shared" si="44"/>
        <v>0</v>
      </c>
    </row>
    <row r="861" spans="1:17" ht="18.600000000000001" customHeight="1">
      <c r="A861" s="58">
        <v>44403</v>
      </c>
      <c r="B861" s="39" t="s">
        <v>48</v>
      </c>
      <c r="C861" s="39" t="s">
        <v>122</v>
      </c>
      <c r="D861" s="64"/>
      <c r="E861" s="39" t="s">
        <v>97</v>
      </c>
      <c r="F861" s="39">
        <v>123</v>
      </c>
      <c r="G861" s="39" t="s">
        <v>172</v>
      </c>
      <c r="H861" s="39" t="s">
        <v>177</v>
      </c>
      <c r="I861" s="39" t="s">
        <v>176</v>
      </c>
      <c r="J861" s="39" t="s">
        <v>176</v>
      </c>
      <c r="K861" s="39" t="s">
        <v>176</v>
      </c>
      <c r="L861" s="39">
        <v>1</v>
      </c>
      <c r="M861" s="57" t="str">
        <f t="shared" si="43"/>
        <v>3 - Medium-Level Power Loss</v>
      </c>
      <c r="N861" s="59"/>
      <c r="O861" s="60"/>
      <c r="P861" s="61">
        <f t="shared" si="42"/>
        <v>1800</v>
      </c>
      <c r="Q861" s="61">
        <f t="shared" si="44"/>
        <v>0</v>
      </c>
    </row>
    <row r="862" spans="1:17" ht="18.600000000000001" customHeight="1">
      <c r="A862" s="58">
        <v>44403</v>
      </c>
      <c r="B862" s="39" t="s">
        <v>48</v>
      </c>
      <c r="C862" s="39" t="s">
        <v>122</v>
      </c>
      <c r="D862" s="64"/>
      <c r="E862" s="39" t="s">
        <v>97</v>
      </c>
      <c r="F862" s="39">
        <v>124</v>
      </c>
      <c r="G862" s="39" t="s">
        <v>172</v>
      </c>
      <c r="H862" s="39" t="s">
        <v>177</v>
      </c>
      <c r="I862" s="39" t="s">
        <v>176</v>
      </c>
      <c r="J862" s="39" t="s">
        <v>176</v>
      </c>
      <c r="K862" s="39" t="s">
        <v>176</v>
      </c>
      <c r="L862" s="39">
        <v>1</v>
      </c>
      <c r="M862" s="57" t="str">
        <f t="shared" si="43"/>
        <v>3 - Medium-Level Power Loss</v>
      </c>
      <c r="N862" s="59"/>
      <c r="O862" s="60"/>
      <c r="P862" s="61">
        <f t="shared" si="42"/>
        <v>1800</v>
      </c>
      <c r="Q862" s="61">
        <f t="shared" si="44"/>
        <v>0</v>
      </c>
    </row>
    <row r="863" spans="1:17" ht="18.600000000000001" customHeight="1">
      <c r="A863" s="58">
        <v>44403</v>
      </c>
      <c r="B863" s="39" t="s">
        <v>48</v>
      </c>
      <c r="C863" s="39" t="s">
        <v>122</v>
      </c>
      <c r="D863" s="64"/>
      <c r="E863" s="39" t="s">
        <v>97</v>
      </c>
      <c r="F863" s="39">
        <v>125</v>
      </c>
      <c r="G863" s="39" t="s">
        <v>172</v>
      </c>
      <c r="H863" s="39" t="s">
        <v>177</v>
      </c>
      <c r="I863" s="39" t="s">
        <v>176</v>
      </c>
      <c r="J863" s="39" t="s">
        <v>176</v>
      </c>
      <c r="K863" s="39" t="s">
        <v>176</v>
      </c>
      <c r="L863" s="39">
        <v>1</v>
      </c>
      <c r="M863" s="57" t="str">
        <f t="shared" si="43"/>
        <v>3 - Medium-Level Power Loss</v>
      </c>
      <c r="N863" s="59"/>
      <c r="O863" s="60"/>
      <c r="P863" s="61">
        <f t="shared" si="42"/>
        <v>1800</v>
      </c>
      <c r="Q863" s="61">
        <f t="shared" si="44"/>
        <v>0</v>
      </c>
    </row>
    <row r="864" spans="1:17" ht="18.600000000000001" customHeight="1">
      <c r="A864" s="58">
        <v>44403</v>
      </c>
      <c r="B864" s="39" t="s">
        <v>48</v>
      </c>
      <c r="C864" s="39" t="s">
        <v>122</v>
      </c>
      <c r="D864" s="64"/>
      <c r="E864" s="39" t="s">
        <v>97</v>
      </c>
      <c r="F864" s="39">
        <v>126</v>
      </c>
      <c r="G864" s="39" t="s">
        <v>172</v>
      </c>
      <c r="H864" s="39" t="s">
        <v>177</v>
      </c>
      <c r="I864" s="39" t="s">
        <v>176</v>
      </c>
      <c r="J864" s="39" t="s">
        <v>176</v>
      </c>
      <c r="K864" s="39" t="s">
        <v>176</v>
      </c>
      <c r="L864" s="39">
        <v>1</v>
      </c>
      <c r="M864" s="57" t="str">
        <f t="shared" si="43"/>
        <v>3 - Medium-Level Power Loss</v>
      </c>
      <c r="N864" s="59"/>
      <c r="O864" s="60"/>
      <c r="P864" s="61">
        <f t="shared" si="42"/>
        <v>1800</v>
      </c>
      <c r="Q864" s="61">
        <f t="shared" si="44"/>
        <v>0</v>
      </c>
    </row>
    <row r="865" spans="1:17" ht="18.600000000000001" customHeight="1">
      <c r="A865" s="58">
        <v>44403</v>
      </c>
      <c r="B865" s="39" t="s">
        <v>48</v>
      </c>
      <c r="C865" s="39" t="s">
        <v>122</v>
      </c>
      <c r="D865" s="64"/>
      <c r="E865" s="39" t="s">
        <v>97</v>
      </c>
      <c r="F865" s="39">
        <v>127</v>
      </c>
      <c r="G865" s="39" t="s">
        <v>172</v>
      </c>
      <c r="H865" s="39" t="s">
        <v>177</v>
      </c>
      <c r="I865" s="39" t="s">
        <v>176</v>
      </c>
      <c r="J865" s="39" t="s">
        <v>176</v>
      </c>
      <c r="K865" s="39" t="s">
        <v>176</v>
      </c>
      <c r="L865" s="39">
        <v>1</v>
      </c>
      <c r="M865" s="57" t="str">
        <f t="shared" si="43"/>
        <v>3 - Medium-Level Power Loss</v>
      </c>
      <c r="N865" s="59"/>
      <c r="O865" s="60"/>
      <c r="P865" s="61">
        <f t="shared" si="42"/>
        <v>1800</v>
      </c>
      <c r="Q865" s="61">
        <f t="shared" si="44"/>
        <v>0</v>
      </c>
    </row>
    <row r="866" spans="1:17" ht="18.600000000000001" customHeight="1">
      <c r="A866" s="58">
        <v>44403</v>
      </c>
      <c r="B866" s="39" t="s">
        <v>48</v>
      </c>
      <c r="C866" s="39" t="s">
        <v>122</v>
      </c>
      <c r="D866" s="64"/>
      <c r="E866" s="39" t="s">
        <v>97</v>
      </c>
      <c r="F866" s="39">
        <v>128</v>
      </c>
      <c r="G866" s="39" t="s">
        <v>172</v>
      </c>
      <c r="H866" s="39" t="s">
        <v>177</v>
      </c>
      <c r="I866" s="39" t="s">
        <v>176</v>
      </c>
      <c r="J866" s="39" t="s">
        <v>176</v>
      </c>
      <c r="K866" s="39" t="s">
        <v>176</v>
      </c>
      <c r="L866" s="39">
        <v>1</v>
      </c>
      <c r="M866" s="57" t="str">
        <f t="shared" si="43"/>
        <v>3 - Medium-Level Power Loss</v>
      </c>
      <c r="N866" s="59"/>
      <c r="O866" s="60"/>
      <c r="P866" s="61">
        <f t="shared" si="42"/>
        <v>1800</v>
      </c>
      <c r="Q866" s="61">
        <f t="shared" si="44"/>
        <v>0</v>
      </c>
    </row>
    <row r="867" spans="1:17" ht="18.600000000000001" customHeight="1">
      <c r="A867" s="58">
        <v>44403</v>
      </c>
      <c r="B867" s="39" t="s">
        <v>48</v>
      </c>
      <c r="C867" s="39" t="s">
        <v>122</v>
      </c>
      <c r="D867" s="64"/>
      <c r="E867" s="39" t="s">
        <v>97</v>
      </c>
      <c r="F867" s="39">
        <v>94</v>
      </c>
      <c r="G867" s="39" t="s">
        <v>172</v>
      </c>
      <c r="H867" s="39" t="s">
        <v>177</v>
      </c>
      <c r="I867" s="39" t="s">
        <v>176</v>
      </c>
      <c r="J867" s="39" t="s">
        <v>176</v>
      </c>
      <c r="K867" s="39" t="s">
        <v>176</v>
      </c>
      <c r="L867" s="39">
        <v>1</v>
      </c>
      <c r="M867" s="57" t="str">
        <f t="shared" si="43"/>
        <v>3 - Medium-Level Power Loss</v>
      </c>
      <c r="N867" s="59"/>
      <c r="O867" s="60"/>
      <c r="P867" s="61">
        <f t="shared" si="42"/>
        <v>1800</v>
      </c>
      <c r="Q867" s="61">
        <f t="shared" si="44"/>
        <v>0</v>
      </c>
    </row>
    <row r="868" spans="1:17" ht="18.600000000000001" customHeight="1">
      <c r="A868" s="58">
        <v>44403</v>
      </c>
      <c r="B868" s="39" t="s">
        <v>48</v>
      </c>
      <c r="C868" s="39" t="s">
        <v>122</v>
      </c>
      <c r="D868" s="64"/>
      <c r="E868" s="39" t="s">
        <v>114</v>
      </c>
      <c r="F868" s="39">
        <v>103</v>
      </c>
      <c r="G868" s="39" t="s">
        <v>172</v>
      </c>
      <c r="H868" s="39" t="s">
        <v>177</v>
      </c>
      <c r="I868" s="39" t="s">
        <v>176</v>
      </c>
      <c r="J868" s="39" t="s">
        <v>176</v>
      </c>
      <c r="K868" s="39" t="s">
        <v>176</v>
      </c>
      <c r="L868" s="39">
        <v>1</v>
      </c>
      <c r="M868" s="57" t="str">
        <f t="shared" si="43"/>
        <v>3 - Medium-Level Power Loss</v>
      </c>
      <c r="N868" s="59"/>
      <c r="O868" s="60"/>
      <c r="P868" s="61">
        <f t="shared" si="42"/>
        <v>1800</v>
      </c>
      <c r="Q868" s="61">
        <f t="shared" si="44"/>
        <v>0</v>
      </c>
    </row>
    <row r="869" spans="1:17" ht="18.600000000000001" customHeight="1">
      <c r="A869" s="58">
        <v>44403</v>
      </c>
      <c r="B869" s="39" t="s">
        <v>48</v>
      </c>
      <c r="C869" s="39" t="s">
        <v>122</v>
      </c>
      <c r="D869" s="64"/>
      <c r="E869" s="39" t="s">
        <v>114</v>
      </c>
      <c r="F869" s="39">
        <v>111</v>
      </c>
      <c r="G869" s="39" t="s">
        <v>172</v>
      </c>
      <c r="H869" s="39" t="s">
        <v>177</v>
      </c>
      <c r="I869" s="39" t="s">
        <v>176</v>
      </c>
      <c r="J869" s="39" t="s">
        <v>176</v>
      </c>
      <c r="K869" s="39" t="s">
        <v>176</v>
      </c>
      <c r="L869" s="39">
        <v>1</v>
      </c>
      <c r="M869" s="57" t="str">
        <f t="shared" si="43"/>
        <v>3 - Medium-Level Power Loss</v>
      </c>
      <c r="N869" s="59"/>
      <c r="O869" s="60"/>
      <c r="P869" s="61">
        <f t="shared" si="42"/>
        <v>1800</v>
      </c>
      <c r="Q869" s="61">
        <f t="shared" si="44"/>
        <v>0</v>
      </c>
    </row>
    <row r="870" spans="1:17" ht="18.600000000000001" customHeight="1">
      <c r="A870" s="58">
        <v>44403</v>
      </c>
      <c r="B870" s="39" t="s">
        <v>48</v>
      </c>
      <c r="C870" s="39" t="s">
        <v>122</v>
      </c>
      <c r="D870" s="64"/>
      <c r="E870" s="39" t="s">
        <v>114</v>
      </c>
      <c r="F870" s="39">
        <v>15</v>
      </c>
      <c r="G870" s="39" t="s">
        <v>172</v>
      </c>
      <c r="H870" s="39" t="s">
        <v>177</v>
      </c>
      <c r="I870" s="39" t="s">
        <v>176</v>
      </c>
      <c r="J870" s="39" t="s">
        <v>177</v>
      </c>
      <c r="K870" s="39" t="s">
        <v>176</v>
      </c>
      <c r="L870" s="39">
        <v>1</v>
      </c>
      <c r="M870" s="57" t="str">
        <f t="shared" si="43"/>
        <v>3 - Medium-Level Power Loss</v>
      </c>
      <c r="N870" s="59"/>
      <c r="O870" s="60"/>
      <c r="P870" s="61">
        <f t="shared" si="42"/>
        <v>1800</v>
      </c>
      <c r="Q870" s="61">
        <f t="shared" si="44"/>
        <v>0</v>
      </c>
    </row>
    <row r="871" spans="1:17" ht="18.600000000000001" customHeight="1">
      <c r="A871" s="58">
        <v>44403</v>
      </c>
      <c r="B871" s="39" t="s">
        <v>48</v>
      </c>
      <c r="C871" s="39" t="s">
        <v>122</v>
      </c>
      <c r="D871" s="64"/>
      <c r="E871" s="39" t="s">
        <v>110</v>
      </c>
      <c r="F871" s="39">
        <v>41</v>
      </c>
      <c r="G871" s="39" t="s">
        <v>172</v>
      </c>
      <c r="H871" s="39" t="s">
        <v>177</v>
      </c>
      <c r="I871" s="39" t="s">
        <v>176</v>
      </c>
      <c r="J871" s="39" t="s">
        <v>176</v>
      </c>
      <c r="K871" s="39" t="s">
        <v>177</v>
      </c>
      <c r="L871" s="39">
        <v>1</v>
      </c>
      <c r="M871" s="57" t="str">
        <f t="shared" si="43"/>
        <v>3 - Medium-Level Power Loss</v>
      </c>
      <c r="N871" s="59"/>
      <c r="O871" s="60"/>
      <c r="P871" s="61">
        <f t="shared" si="42"/>
        <v>1800</v>
      </c>
      <c r="Q871" s="61">
        <f t="shared" si="44"/>
        <v>0</v>
      </c>
    </row>
    <row r="872" spans="1:17" ht="18.600000000000001" customHeight="1">
      <c r="A872" s="58">
        <v>44403</v>
      </c>
      <c r="B872" s="39" t="s">
        <v>48</v>
      </c>
      <c r="C872" s="39" t="s">
        <v>122</v>
      </c>
      <c r="D872" s="64"/>
      <c r="E872" s="39" t="s">
        <v>110</v>
      </c>
      <c r="F872" s="39">
        <v>41</v>
      </c>
      <c r="G872" s="39" t="s">
        <v>172</v>
      </c>
      <c r="H872" s="39" t="s">
        <v>177</v>
      </c>
      <c r="I872" s="39" t="s">
        <v>176</v>
      </c>
      <c r="J872" s="39" t="s">
        <v>176</v>
      </c>
      <c r="K872" s="39" t="s">
        <v>177</v>
      </c>
      <c r="L872" s="39">
        <v>1</v>
      </c>
      <c r="M872" s="57" t="str">
        <f t="shared" si="43"/>
        <v>3 - Medium-Level Power Loss</v>
      </c>
      <c r="N872" s="59"/>
      <c r="O872" s="60"/>
      <c r="P872" s="61">
        <f t="shared" si="42"/>
        <v>1800</v>
      </c>
      <c r="Q872" s="61">
        <f t="shared" si="44"/>
        <v>0</v>
      </c>
    </row>
    <row r="873" spans="1:17" ht="18.600000000000001" customHeight="1">
      <c r="A873" s="58">
        <v>44403</v>
      </c>
      <c r="B873" s="39" t="s">
        <v>48</v>
      </c>
      <c r="C873" s="39" t="s">
        <v>122</v>
      </c>
      <c r="D873" s="64"/>
      <c r="E873" s="39" t="s">
        <v>110</v>
      </c>
      <c r="F873" s="39">
        <v>42</v>
      </c>
      <c r="G873" s="39" t="s">
        <v>172</v>
      </c>
      <c r="H873" s="39" t="s">
        <v>177</v>
      </c>
      <c r="I873" s="39" t="s">
        <v>176</v>
      </c>
      <c r="J873" s="39" t="s">
        <v>176</v>
      </c>
      <c r="K873" s="39" t="s">
        <v>177</v>
      </c>
      <c r="L873" s="39">
        <v>1</v>
      </c>
      <c r="M873" s="57" t="str">
        <f t="shared" si="43"/>
        <v>3 - Medium-Level Power Loss</v>
      </c>
      <c r="N873" s="59"/>
      <c r="O873" s="60"/>
      <c r="P873" s="61">
        <f t="shared" si="42"/>
        <v>1800</v>
      </c>
      <c r="Q873" s="61">
        <f t="shared" si="44"/>
        <v>0</v>
      </c>
    </row>
    <row r="874" spans="1:17" ht="18.600000000000001" customHeight="1">
      <c r="A874" s="58">
        <v>44403</v>
      </c>
      <c r="B874" s="39" t="s">
        <v>48</v>
      </c>
      <c r="C874" s="39" t="s">
        <v>122</v>
      </c>
      <c r="D874" s="64"/>
      <c r="E874" s="39" t="s">
        <v>110</v>
      </c>
      <c r="F874" s="39">
        <v>42</v>
      </c>
      <c r="G874" s="39" t="s">
        <v>172</v>
      </c>
      <c r="H874" s="39" t="s">
        <v>177</v>
      </c>
      <c r="I874" s="39" t="s">
        <v>176</v>
      </c>
      <c r="J874" s="39" t="s">
        <v>176</v>
      </c>
      <c r="K874" s="39" t="s">
        <v>177</v>
      </c>
      <c r="L874" s="39">
        <v>1</v>
      </c>
      <c r="M874" s="57" t="str">
        <f t="shared" si="43"/>
        <v>3 - Medium-Level Power Loss</v>
      </c>
      <c r="N874" s="59"/>
      <c r="O874" s="60"/>
      <c r="P874" s="61">
        <f t="shared" si="42"/>
        <v>1800</v>
      </c>
      <c r="Q874" s="61">
        <f t="shared" si="44"/>
        <v>0</v>
      </c>
    </row>
    <row r="875" spans="1:17" ht="18.600000000000001" customHeight="1">
      <c r="A875" s="58">
        <v>44403</v>
      </c>
      <c r="B875" s="39" t="s">
        <v>48</v>
      </c>
      <c r="C875" s="39" t="s">
        <v>122</v>
      </c>
      <c r="D875" s="64"/>
      <c r="E875" s="39" t="s">
        <v>110</v>
      </c>
      <c r="F875" s="39">
        <v>43</v>
      </c>
      <c r="G875" s="39" t="s">
        <v>172</v>
      </c>
      <c r="H875" s="39" t="s">
        <v>177</v>
      </c>
      <c r="I875" s="39" t="s">
        <v>176</v>
      </c>
      <c r="J875" s="39" t="s">
        <v>176</v>
      </c>
      <c r="K875" s="39" t="s">
        <v>177</v>
      </c>
      <c r="L875" s="39">
        <v>1</v>
      </c>
      <c r="M875" s="57" t="str">
        <f t="shared" si="43"/>
        <v>3 - Medium-Level Power Loss</v>
      </c>
      <c r="N875" s="59"/>
      <c r="O875" s="60"/>
      <c r="P875" s="61">
        <f t="shared" si="42"/>
        <v>1800</v>
      </c>
      <c r="Q875" s="61">
        <f t="shared" si="44"/>
        <v>0</v>
      </c>
    </row>
    <row r="876" spans="1:17" ht="18.600000000000001" customHeight="1">
      <c r="A876" s="58">
        <v>44403</v>
      </c>
      <c r="B876" s="39" t="s">
        <v>48</v>
      </c>
      <c r="C876" s="39" t="s">
        <v>122</v>
      </c>
      <c r="D876" s="64"/>
      <c r="E876" s="39" t="s">
        <v>110</v>
      </c>
      <c r="F876" s="39">
        <v>43</v>
      </c>
      <c r="G876" s="39" t="s">
        <v>172</v>
      </c>
      <c r="H876" s="39" t="s">
        <v>177</v>
      </c>
      <c r="I876" s="39" t="s">
        <v>176</v>
      </c>
      <c r="J876" s="39" t="s">
        <v>176</v>
      </c>
      <c r="K876" s="39" t="s">
        <v>177</v>
      </c>
      <c r="L876" s="39">
        <v>1</v>
      </c>
      <c r="M876" s="57" t="str">
        <f t="shared" si="43"/>
        <v>3 - Medium-Level Power Loss</v>
      </c>
      <c r="N876" s="59"/>
      <c r="O876" s="60"/>
      <c r="P876" s="61">
        <f t="shared" si="42"/>
        <v>1800</v>
      </c>
      <c r="Q876" s="61">
        <f t="shared" si="44"/>
        <v>0</v>
      </c>
    </row>
    <row r="877" spans="1:17" ht="18.600000000000001" customHeight="1">
      <c r="A877" s="58">
        <v>44403</v>
      </c>
      <c r="B877" s="39" t="s">
        <v>48</v>
      </c>
      <c r="C877" s="39" t="s">
        <v>122</v>
      </c>
      <c r="D877" s="64"/>
      <c r="E877" s="39" t="s">
        <v>110</v>
      </c>
      <c r="F877" s="39">
        <v>44</v>
      </c>
      <c r="G877" s="39" t="s">
        <v>172</v>
      </c>
      <c r="H877" s="39" t="s">
        <v>177</v>
      </c>
      <c r="I877" s="39" t="s">
        <v>176</v>
      </c>
      <c r="J877" s="39" t="s">
        <v>176</v>
      </c>
      <c r="K877" s="39" t="s">
        <v>177</v>
      </c>
      <c r="L877" s="39">
        <v>1</v>
      </c>
      <c r="M877" s="57" t="str">
        <f t="shared" si="43"/>
        <v>3 - Medium-Level Power Loss</v>
      </c>
      <c r="N877" s="59"/>
      <c r="O877" s="60"/>
      <c r="P877" s="61">
        <f t="shared" si="42"/>
        <v>1800</v>
      </c>
      <c r="Q877" s="61">
        <f t="shared" si="44"/>
        <v>0</v>
      </c>
    </row>
    <row r="878" spans="1:17" ht="18.600000000000001" customHeight="1">
      <c r="A878" s="58">
        <v>44403</v>
      </c>
      <c r="B878" s="39" t="s">
        <v>48</v>
      </c>
      <c r="C878" s="39" t="s">
        <v>122</v>
      </c>
      <c r="D878" s="64"/>
      <c r="E878" s="39" t="s">
        <v>110</v>
      </c>
      <c r="F878" s="39">
        <v>44</v>
      </c>
      <c r="G878" s="39" t="s">
        <v>172</v>
      </c>
      <c r="H878" s="39" t="s">
        <v>177</v>
      </c>
      <c r="I878" s="39" t="s">
        <v>176</v>
      </c>
      <c r="J878" s="39" t="s">
        <v>176</v>
      </c>
      <c r="K878" s="39" t="s">
        <v>177</v>
      </c>
      <c r="L878" s="39">
        <v>1</v>
      </c>
      <c r="M878" s="57" t="str">
        <f t="shared" si="43"/>
        <v>3 - Medium-Level Power Loss</v>
      </c>
      <c r="N878" s="59"/>
      <c r="O878" s="60"/>
      <c r="P878" s="61">
        <f t="shared" si="42"/>
        <v>1800</v>
      </c>
      <c r="Q878" s="61">
        <f t="shared" si="44"/>
        <v>0</v>
      </c>
    </row>
    <row r="879" spans="1:17" ht="18.600000000000001" customHeight="1">
      <c r="A879" s="58">
        <v>44403</v>
      </c>
      <c r="B879" s="39" t="s">
        <v>48</v>
      </c>
      <c r="C879" s="39" t="s">
        <v>122</v>
      </c>
      <c r="D879" s="64"/>
      <c r="E879" s="39" t="s">
        <v>110</v>
      </c>
      <c r="F879" s="39">
        <v>45</v>
      </c>
      <c r="G879" s="39" t="s">
        <v>172</v>
      </c>
      <c r="H879" s="39" t="s">
        <v>177</v>
      </c>
      <c r="I879" s="39" t="s">
        <v>176</v>
      </c>
      <c r="J879" s="39" t="s">
        <v>176</v>
      </c>
      <c r="K879" s="39" t="s">
        <v>177</v>
      </c>
      <c r="L879" s="39">
        <v>1</v>
      </c>
      <c r="M879" s="57" t="str">
        <f t="shared" si="43"/>
        <v>3 - Medium-Level Power Loss</v>
      </c>
      <c r="N879" s="59"/>
      <c r="O879" s="60"/>
      <c r="P879" s="61">
        <f t="shared" si="42"/>
        <v>1800</v>
      </c>
      <c r="Q879" s="61">
        <f t="shared" si="44"/>
        <v>0</v>
      </c>
    </row>
    <row r="880" spans="1:17" ht="18.600000000000001" customHeight="1">
      <c r="A880" s="58">
        <v>44403</v>
      </c>
      <c r="B880" s="39" t="s">
        <v>48</v>
      </c>
      <c r="C880" s="39" t="s">
        <v>122</v>
      </c>
      <c r="D880" s="64"/>
      <c r="E880" s="39" t="s">
        <v>110</v>
      </c>
      <c r="F880" s="39">
        <v>45</v>
      </c>
      <c r="G880" s="39" t="s">
        <v>172</v>
      </c>
      <c r="H880" s="39" t="s">
        <v>177</v>
      </c>
      <c r="I880" s="39" t="s">
        <v>176</v>
      </c>
      <c r="J880" s="39" t="s">
        <v>176</v>
      </c>
      <c r="K880" s="39" t="s">
        <v>177</v>
      </c>
      <c r="L880" s="39">
        <v>1</v>
      </c>
      <c r="M880" s="57" t="str">
        <f t="shared" si="43"/>
        <v>3 - Medium-Level Power Loss</v>
      </c>
      <c r="N880" s="59"/>
      <c r="O880" s="60"/>
      <c r="P880" s="61">
        <f t="shared" si="42"/>
        <v>1800</v>
      </c>
      <c r="Q880" s="61">
        <f t="shared" si="44"/>
        <v>0</v>
      </c>
    </row>
    <row r="881" spans="1:17" ht="18.600000000000001" customHeight="1">
      <c r="A881" s="58">
        <v>44403</v>
      </c>
      <c r="B881" s="39" t="s">
        <v>48</v>
      </c>
      <c r="C881" s="39" t="s">
        <v>122</v>
      </c>
      <c r="D881" s="64"/>
      <c r="E881" s="39" t="s">
        <v>110</v>
      </c>
      <c r="F881" s="39">
        <v>46</v>
      </c>
      <c r="G881" s="39" t="s">
        <v>172</v>
      </c>
      <c r="H881" s="39" t="s">
        <v>177</v>
      </c>
      <c r="I881" s="39" t="s">
        <v>176</v>
      </c>
      <c r="J881" s="39" t="s">
        <v>176</v>
      </c>
      <c r="K881" s="39" t="s">
        <v>177</v>
      </c>
      <c r="L881" s="39">
        <v>1</v>
      </c>
      <c r="M881" s="57" t="str">
        <f t="shared" si="43"/>
        <v>3 - Medium-Level Power Loss</v>
      </c>
      <c r="N881" s="59"/>
      <c r="O881" s="60"/>
      <c r="P881" s="61">
        <f t="shared" si="42"/>
        <v>1800</v>
      </c>
      <c r="Q881" s="61">
        <f t="shared" si="44"/>
        <v>0</v>
      </c>
    </row>
    <row r="882" spans="1:17" ht="18.600000000000001" customHeight="1">
      <c r="A882" s="58">
        <v>44403</v>
      </c>
      <c r="B882" s="39" t="s">
        <v>48</v>
      </c>
      <c r="C882" s="39" t="s">
        <v>122</v>
      </c>
      <c r="D882" s="64"/>
      <c r="E882" s="39" t="s">
        <v>110</v>
      </c>
      <c r="F882" s="39">
        <v>46</v>
      </c>
      <c r="G882" s="39" t="s">
        <v>172</v>
      </c>
      <c r="H882" s="39" t="s">
        <v>177</v>
      </c>
      <c r="I882" s="39" t="s">
        <v>176</v>
      </c>
      <c r="J882" s="39" t="s">
        <v>176</v>
      </c>
      <c r="K882" s="39" t="s">
        <v>177</v>
      </c>
      <c r="L882" s="39">
        <v>1</v>
      </c>
      <c r="M882" s="57" t="str">
        <f t="shared" si="43"/>
        <v>3 - Medium-Level Power Loss</v>
      </c>
      <c r="N882" s="59"/>
      <c r="O882" s="60"/>
      <c r="P882" s="61">
        <f t="shared" si="42"/>
        <v>1800</v>
      </c>
      <c r="Q882" s="61">
        <f t="shared" si="44"/>
        <v>0</v>
      </c>
    </row>
    <row r="883" spans="1:17" ht="18.600000000000001" customHeight="1">
      <c r="A883" s="58">
        <v>44403</v>
      </c>
      <c r="B883" s="39" t="s">
        <v>48</v>
      </c>
      <c r="C883" s="39" t="s">
        <v>122</v>
      </c>
      <c r="D883" s="64"/>
      <c r="E883" s="39" t="s">
        <v>110</v>
      </c>
      <c r="F883" s="39">
        <v>47</v>
      </c>
      <c r="G883" s="39" t="s">
        <v>172</v>
      </c>
      <c r="H883" s="39" t="s">
        <v>177</v>
      </c>
      <c r="I883" s="39" t="s">
        <v>176</v>
      </c>
      <c r="J883" s="39" t="s">
        <v>176</v>
      </c>
      <c r="K883" s="39" t="s">
        <v>177</v>
      </c>
      <c r="L883" s="39">
        <v>1</v>
      </c>
      <c r="M883" s="57" t="str">
        <f t="shared" si="43"/>
        <v>3 - Medium-Level Power Loss</v>
      </c>
      <c r="N883" s="59"/>
      <c r="O883" s="60"/>
      <c r="P883" s="61">
        <f t="shared" si="42"/>
        <v>1800</v>
      </c>
      <c r="Q883" s="61">
        <f t="shared" si="44"/>
        <v>0</v>
      </c>
    </row>
    <row r="884" spans="1:17" ht="18.600000000000001" customHeight="1">
      <c r="A884" s="58">
        <v>44403</v>
      </c>
      <c r="B884" s="39" t="s">
        <v>48</v>
      </c>
      <c r="C884" s="39" t="s">
        <v>122</v>
      </c>
      <c r="D884" s="64"/>
      <c r="E884" s="39" t="s">
        <v>110</v>
      </c>
      <c r="F884" s="39">
        <v>47</v>
      </c>
      <c r="G884" s="39" t="s">
        <v>172</v>
      </c>
      <c r="H884" s="39" t="s">
        <v>177</v>
      </c>
      <c r="I884" s="39" t="s">
        <v>176</v>
      </c>
      <c r="J884" s="39" t="s">
        <v>176</v>
      </c>
      <c r="K884" s="39" t="s">
        <v>177</v>
      </c>
      <c r="L884" s="39">
        <v>1</v>
      </c>
      <c r="M884" s="57" t="str">
        <f t="shared" si="43"/>
        <v>3 - Medium-Level Power Loss</v>
      </c>
      <c r="N884" s="59"/>
      <c r="O884" s="60"/>
      <c r="P884" s="61">
        <f t="shared" si="42"/>
        <v>1800</v>
      </c>
      <c r="Q884" s="61">
        <f t="shared" si="44"/>
        <v>0</v>
      </c>
    </row>
    <row r="885" spans="1:17" ht="18.600000000000001" customHeight="1">
      <c r="A885" s="58">
        <v>44403</v>
      </c>
      <c r="B885" s="39" t="s">
        <v>48</v>
      </c>
      <c r="C885" s="39" t="s">
        <v>122</v>
      </c>
      <c r="D885" s="64"/>
      <c r="E885" s="39" t="s">
        <v>110</v>
      </c>
      <c r="F885" s="39">
        <v>48</v>
      </c>
      <c r="G885" s="39" t="s">
        <v>172</v>
      </c>
      <c r="H885" s="39" t="s">
        <v>177</v>
      </c>
      <c r="I885" s="39" t="s">
        <v>176</v>
      </c>
      <c r="J885" s="39" t="s">
        <v>176</v>
      </c>
      <c r="K885" s="39" t="s">
        <v>177</v>
      </c>
      <c r="L885" s="39">
        <v>1</v>
      </c>
      <c r="M885" s="57" t="str">
        <f t="shared" si="43"/>
        <v>3 - Medium-Level Power Loss</v>
      </c>
      <c r="N885" s="59"/>
      <c r="O885" s="60"/>
      <c r="P885" s="61">
        <f t="shared" si="42"/>
        <v>1800</v>
      </c>
      <c r="Q885" s="61">
        <f t="shared" si="44"/>
        <v>0</v>
      </c>
    </row>
    <row r="886" spans="1:17" ht="18.600000000000001" customHeight="1">
      <c r="A886" s="58">
        <v>44403</v>
      </c>
      <c r="B886" s="39" t="s">
        <v>48</v>
      </c>
      <c r="C886" s="39" t="s">
        <v>122</v>
      </c>
      <c r="D886" s="64"/>
      <c r="E886" s="39" t="s">
        <v>110</v>
      </c>
      <c r="F886" s="39">
        <v>48</v>
      </c>
      <c r="G886" s="39" t="s">
        <v>172</v>
      </c>
      <c r="H886" s="39" t="s">
        <v>177</v>
      </c>
      <c r="I886" s="39" t="s">
        <v>176</v>
      </c>
      <c r="J886" s="39" t="s">
        <v>176</v>
      </c>
      <c r="K886" s="39" t="s">
        <v>177</v>
      </c>
      <c r="L886" s="39">
        <v>1</v>
      </c>
      <c r="M886" s="57" t="str">
        <f t="shared" si="43"/>
        <v>3 - Medium-Level Power Loss</v>
      </c>
      <c r="N886" s="59"/>
      <c r="O886" s="60"/>
      <c r="P886" s="61">
        <f t="shared" si="42"/>
        <v>1800</v>
      </c>
      <c r="Q886" s="61">
        <f t="shared" si="44"/>
        <v>0</v>
      </c>
    </row>
    <row r="887" spans="1:17" ht="18.600000000000001" customHeight="1">
      <c r="A887" s="58">
        <v>44403</v>
      </c>
      <c r="B887" s="39" t="s">
        <v>48</v>
      </c>
      <c r="C887" s="39" t="s">
        <v>123</v>
      </c>
      <c r="D887" s="64"/>
      <c r="E887" s="39" t="s">
        <v>101</v>
      </c>
      <c r="F887" s="39">
        <v>49</v>
      </c>
      <c r="G887" s="39" t="s">
        <v>172</v>
      </c>
      <c r="H887" s="39" t="s">
        <v>176</v>
      </c>
      <c r="I887" s="39" t="s">
        <v>176</v>
      </c>
      <c r="J887" s="39" t="s">
        <v>176</v>
      </c>
      <c r="K887" s="39" t="s">
        <v>176</v>
      </c>
      <c r="L887" s="39">
        <v>1</v>
      </c>
      <c r="M887" s="57" t="str">
        <f t="shared" si="43"/>
        <v>3 - Medium-Level Power Loss</v>
      </c>
      <c r="N887" s="59"/>
      <c r="O887" s="60"/>
      <c r="P887" s="61">
        <f t="shared" si="42"/>
        <v>1800</v>
      </c>
      <c r="Q887" s="61">
        <f t="shared" si="44"/>
        <v>0</v>
      </c>
    </row>
    <row r="888" spans="1:17" ht="18.600000000000001" customHeight="1">
      <c r="A888" s="58">
        <v>44403</v>
      </c>
      <c r="B888" s="39" t="s">
        <v>48</v>
      </c>
      <c r="C888" s="39" t="s">
        <v>123</v>
      </c>
      <c r="D888" s="64"/>
      <c r="E888" s="39" t="s">
        <v>101</v>
      </c>
      <c r="F888" s="39">
        <v>50</v>
      </c>
      <c r="G888" s="39" t="s">
        <v>172</v>
      </c>
      <c r="H888" s="39" t="s">
        <v>176</v>
      </c>
      <c r="I888" s="39" t="s">
        <v>176</v>
      </c>
      <c r="J888" s="39" t="s">
        <v>176</v>
      </c>
      <c r="K888" s="39" t="s">
        <v>176</v>
      </c>
      <c r="L888" s="39">
        <v>1</v>
      </c>
      <c r="M888" s="57" t="str">
        <f t="shared" si="43"/>
        <v>3 - Medium-Level Power Loss</v>
      </c>
      <c r="N888" s="59"/>
      <c r="O888" s="60"/>
      <c r="P888" s="61">
        <f t="shared" si="42"/>
        <v>1800</v>
      </c>
      <c r="Q888" s="61">
        <f t="shared" si="44"/>
        <v>0</v>
      </c>
    </row>
    <row r="889" spans="1:17" ht="18.600000000000001" customHeight="1">
      <c r="A889" s="58">
        <v>44403</v>
      </c>
      <c r="B889" s="39" t="s">
        <v>48</v>
      </c>
      <c r="C889" s="39" t="s">
        <v>123</v>
      </c>
      <c r="D889" s="64"/>
      <c r="E889" s="39" t="s">
        <v>101</v>
      </c>
      <c r="F889" s="39">
        <v>51</v>
      </c>
      <c r="G889" s="39" t="s">
        <v>172</v>
      </c>
      <c r="H889" s="39" t="s">
        <v>176</v>
      </c>
      <c r="I889" s="39" t="s">
        <v>176</v>
      </c>
      <c r="J889" s="39" t="s">
        <v>176</v>
      </c>
      <c r="K889" s="39" t="s">
        <v>176</v>
      </c>
      <c r="L889" s="39">
        <v>1</v>
      </c>
      <c r="M889" s="57" t="str">
        <f t="shared" si="43"/>
        <v>3 - Medium-Level Power Loss</v>
      </c>
      <c r="N889" s="59"/>
      <c r="O889" s="60"/>
      <c r="P889" s="61">
        <f t="shared" si="42"/>
        <v>1800</v>
      </c>
      <c r="Q889" s="61">
        <f t="shared" si="44"/>
        <v>0</v>
      </c>
    </row>
    <row r="890" spans="1:17" ht="18.600000000000001" customHeight="1">
      <c r="A890" s="58">
        <v>44403</v>
      </c>
      <c r="B890" s="39" t="s">
        <v>48</v>
      </c>
      <c r="C890" s="39" t="s">
        <v>123</v>
      </c>
      <c r="D890" s="64"/>
      <c r="E890" s="39" t="s">
        <v>101</v>
      </c>
      <c r="F890" s="39">
        <v>52</v>
      </c>
      <c r="G890" s="39" t="s">
        <v>172</v>
      </c>
      <c r="H890" s="39" t="s">
        <v>176</v>
      </c>
      <c r="I890" s="39" t="s">
        <v>176</v>
      </c>
      <c r="J890" s="39" t="s">
        <v>176</v>
      </c>
      <c r="K890" s="39" t="s">
        <v>176</v>
      </c>
      <c r="L890" s="39">
        <v>1</v>
      </c>
      <c r="M890" s="57" t="str">
        <f t="shared" si="43"/>
        <v>3 - Medium-Level Power Loss</v>
      </c>
      <c r="N890" s="59"/>
      <c r="O890" s="60"/>
      <c r="P890" s="61">
        <f t="shared" si="42"/>
        <v>1800</v>
      </c>
      <c r="Q890" s="61">
        <f t="shared" si="44"/>
        <v>0</v>
      </c>
    </row>
    <row r="891" spans="1:17" ht="18.600000000000001" customHeight="1">
      <c r="A891" s="58">
        <v>44403</v>
      </c>
      <c r="B891" s="39" t="s">
        <v>48</v>
      </c>
      <c r="C891" s="39" t="s">
        <v>123</v>
      </c>
      <c r="D891" s="64"/>
      <c r="E891" s="39" t="s">
        <v>101</v>
      </c>
      <c r="F891" s="39">
        <v>53</v>
      </c>
      <c r="G891" s="39" t="s">
        <v>172</v>
      </c>
      <c r="H891" s="39" t="s">
        <v>176</v>
      </c>
      <c r="I891" s="39" t="s">
        <v>176</v>
      </c>
      <c r="J891" s="39" t="s">
        <v>176</v>
      </c>
      <c r="K891" s="39" t="s">
        <v>176</v>
      </c>
      <c r="L891" s="39">
        <v>1</v>
      </c>
      <c r="M891" s="57" t="str">
        <f t="shared" si="43"/>
        <v>3 - Medium-Level Power Loss</v>
      </c>
      <c r="N891" s="59"/>
      <c r="O891" s="60"/>
      <c r="P891" s="61">
        <f t="shared" si="42"/>
        <v>1800</v>
      </c>
      <c r="Q891" s="61">
        <f t="shared" si="44"/>
        <v>0</v>
      </c>
    </row>
    <row r="892" spans="1:17" ht="18.600000000000001" customHeight="1">
      <c r="A892" s="58">
        <v>44403</v>
      </c>
      <c r="B892" s="39" t="s">
        <v>48</v>
      </c>
      <c r="C892" s="39" t="s">
        <v>123</v>
      </c>
      <c r="D892" s="64"/>
      <c r="E892" s="39" t="s">
        <v>101</v>
      </c>
      <c r="F892" s="39">
        <v>54</v>
      </c>
      <c r="G892" s="39" t="s">
        <v>172</v>
      </c>
      <c r="H892" s="39" t="s">
        <v>176</v>
      </c>
      <c r="I892" s="39" t="s">
        <v>176</v>
      </c>
      <c r="J892" s="39" t="s">
        <v>176</v>
      </c>
      <c r="K892" s="39" t="s">
        <v>176</v>
      </c>
      <c r="L892" s="39">
        <v>1</v>
      </c>
      <c r="M892" s="57" t="str">
        <f t="shared" si="43"/>
        <v>3 - Medium-Level Power Loss</v>
      </c>
      <c r="N892" s="59"/>
      <c r="O892" s="60"/>
      <c r="P892" s="61">
        <f t="shared" si="42"/>
        <v>1800</v>
      </c>
      <c r="Q892" s="61">
        <f t="shared" si="44"/>
        <v>0</v>
      </c>
    </row>
    <row r="893" spans="1:17" ht="18.600000000000001" customHeight="1">
      <c r="A893" s="58">
        <v>44403</v>
      </c>
      <c r="B893" s="39" t="s">
        <v>48</v>
      </c>
      <c r="C893" s="39" t="s">
        <v>123</v>
      </c>
      <c r="D893" s="64"/>
      <c r="E893" s="39" t="s">
        <v>101</v>
      </c>
      <c r="F893" s="39">
        <v>55</v>
      </c>
      <c r="G893" s="39" t="s">
        <v>172</v>
      </c>
      <c r="H893" s="39" t="s">
        <v>176</v>
      </c>
      <c r="I893" s="39" t="s">
        <v>176</v>
      </c>
      <c r="J893" s="39" t="s">
        <v>176</v>
      </c>
      <c r="K893" s="39" t="s">
        <v>176</v>
      </c>
      <c r="L893" s="39">
        <v>1</v>
      </c>
      <c r="M893" s="57" t="str">
        <f t="shared" si="43"/>
        <v>3 - Medium-Level Power Loss</v>
      </c>
      <c r="N893" s="59"/>
      <c r="O893" s="60"/>
      <c r="P893" s="61">
        <f t="shared" si="42"/>
        <v>1800</v>
      </c>
      <c r="Q893" s="61">
        <f t="shared" si="44"/>
        <v>0</v>
      </c>
    </row>
    <row r="894" spans="1:17" ht="18.600000000000001" customHeight="1">
      <c r="A894" s="58">
        <v>44403</v>
      </c>
      <c r="B894" s="39" t="s">
        <v>48</v>
      </c>
      <c r="C894" s="39" t="s">
        <v>123</v>
      </c>
      <c r="D894" s="64"/>
      <c r="E894" s="39" t="s">
        <v>101</v>
      </c>
      <c r="F894" s="39">
        <v>56</v>
      </c>
      <c r="G894" s="39" t="s">
        <v>172</v>
      </c>
      <c r="H894" s="39" t="s">
        <v>176</v>
      </c>
      <c r="I894" s="39" t="s">
        <v>176</v>
      </c>
      <c r="J894" s="39" t="s">
        <v>176</v>
      </c>
      <c r="K894" s="39" t="s">
        <v>176</v>
      </c>
      <c r="L894" s="39">
        <v>1</v>
      </c>
      <c r="M894" s="57" t="str">
        <f t="shared" si="43"/>
        <v>3 - Medium-Level Power Loss</v>
      </c>
      <c r="N894" s="59"/>
      <c r="O894" s="60"/>
      <c r="P894" s="61">
        <f t="shared" si="42"/>
        <v>1800</v>
      </c>
      <c r="Q894" s="61">
        <f t="shared" si="44"/>
        <v>0</v>
      </c>
    </row>
    <row r="895" spans="1:17" ht="18.600000000000001" customHeight="1">
      <c r="A895" s="58">
        <v>44403</v>
      </c>
      <c r="B895" s="39" t="s">
        <v>48</v>
      </c>
      <c r="C895" s="39" t="s">
        <v>123</v>
      </c>
      <c r="D895" s="64"/>
      <c r="E895" s="39" t="s">
        <v>101</v>
      </c>
      <c r="F895" s="39">
        <v>65</v>
      </c>
      <c r="G895" s="39" t="s">
        <v>172</v>
      </c>
      <c r="H895" s="39" t="s">
        <v>176</v>
      </c>
      <c r="I895" s="39" t="s">
        <v>176</v>
      </c>
      <c r="J895" s="39" t="s">
        <v>176</v>
      </c>
      <c r="K895" s="39" t="s">
        <v>176</v>
      </c>
      <c r="L895" s="39">
        <v>1</v>
      </c>
      <c r="M895" s="57" t="str">
        <f t="shared" si="43"/>
        <v>3 - Medium-Level Power Loss</v>
      </c>
      <c r="N895" s="59"/>
      <c r="O895" s="60"/>
      <c r="P895" s="61">
        <f t="shared" si="42"/>
        <v>1800</v>
      </c>
      <c r="Q895" s="61">
        <f t="shared" si="44"/>
        <v>0</v>
      </c>
    </row>
    <row r="896" spans="1:17" ht="18.600000000000001" customHeight="1">
      <c r="A896" s="58">
        <v>44403</v>
      </c>
      <c r="B896" s="39" t="s">
        <v>48</v>
      </c>
      <c r="C896" s="39" t="s">
        <v>123</v>
      </c>
      <c r="D896" s="64"/>
      <c r="E896" s="39" t="s">
        <v>101</v>
      </c>
      <c r="F896" s="39">
        <v>66</v>
      </c>
      <c r="G896" s="39" t="s">
        <v>172</v>
      </c>
      <c r="H896" s="39" t="s">
        <v>176</v>
      </c>
      <c r="I896" s="39" t="s">
        <v>176</v>
      </c>
      <c r="J896" s="39" t="s">
        <v>176</v>
      </c>
      <c r="K896" s="39" t="s">
        <v>176</v>
      </c>
      <c r="L896" s="39">
        <v>1</v>
      </c>
      <c r="M896" s="57" t="str">
        <f t="shared" si="43"/>
        <v>3 - Medium-Level Power Loss</v>
      </c>
      <c r="N896" s="59"/>
      <c r="O896" s="60"/>
      <c r="P896" s="61">
        <f t="shared" si="42"/>
        <v>1800</v>
      </c>
      <c r="Q896" s="61">
        <f t="shared" si="44"/>
        <v>0</v>
      </c>
    </row>
    <row r="897" spans="1:17" ht="18.600000000000001" customHeight="1">
      <c r="A897" s="58">
        <v>44403</v>
      </c>
      <c r="B897" s="39" t="s">
        <v>48</v>
      </c>
      <c r="C897" s="39" t="s">
        <v>123</v>
      </c>
      <c r="D897" s="64"/>
      <c r="E897" s="39" t="s">
        <v>101</v>
      </c>
      <c r="F897" s="39">
        <v>67</v>
      </c>
      <c r="G897" s="39" t="s">
        <v>172</v>
      </c>
      <c r="H897" s="39" t="s">
        <v>176</v>
      </c>
      <c r="I897" s="39" t="s">
        <v>176</v>
      </c>
      <c r="J897" s="39" t="s">
        <v>176</v>
      </c>
      <c r="K897" s="39" t="s">
        <v>176</v>
      </c>
      <c r="L897" s="39">
        <v>1</v>
      </c>
      <c r="M897" s="57" t="str">
        <f t="shared" si="43"/>
        <v>3 - Medium-Level Power Loss</v>
      </c>
      <c r="N897" s="59"/>
      <c r="O897" s="60"/>
      <c r="P897" s="61">
        <f t="shared" si="42"/>
        <v>1800</v>
      </c>
      <c r="Q897" s="61">
        <f t="shared" si="44"/>
        <v>0</v>
      </c>
    </row>
    <row r="898" spans="1:17" ht="18.600000000000001" customHeight="1">
      <c r="A898" s="58">
        <v>44403</v>
      </c>
      <c r="B898" s="39" t="s">
        <v>48</v>
      </c>
      <c r="C898" s="39" t="s">
        <v>123</v>
      </c>
      <c r="D898" s="64"/>
      <c r="E898" s="39" t="s">
        <v>101</v>
      </c>
      <c r="F898" s="39">
        <v>68</v>
      </c>
      <c r="G898" s="39" t="s">
        <v>172</v>
      </c>
      <c r="H898" s="39" t="s">
        <v>176</v>
      </c>
      <c r="I898" s="39" t="s">
        <v>176</v>
      </c>
      <c r="J898" s="39" t="s">
        <v>176</v>
      </c>
      <c r="K898" s="39" t="s">
        <v>176</v>
      </c>
      <c r="L898" s="39">
        <v>1</v>
      </c>
      <c r="M898" s="57" t="str">
        <f t="shared" si="43"/>
        <v>3 - Medium-Level Power Loss</v>
      </c>
      <c r="N898" s="59"/>
      <c r="O898" s="60"/>
      <c r="P898" s="61">
        <f t="shared" si="42"/>
        <v>1800</v>
      </c>
      <c r="Q898" s="61">
        <f t="shared" si="44"/>
        <v>0</v>
      </c>
    </row>
    <row r="899" spans="1:17" ht="18.600000000000001" customHeight="1">
      <c r="A899" s="58">
        <v>44403</v>
      </c>
      <c r="B899" s="39" t="s">
        <v>48</v>
      </c>
      <c r="C899" s="39" t="s">
        <v>123</v>
      </c>
      <c r="D899" s="64"/>
      <c r="E899" s="39" t="s">
        <v>101</v>
      </c>
      <c r="F899" s="39">
        <v>69</v>
      </c>
      <c r="G899" s="39" t="s">
        <v>172</v>
      </c>
      <c r="H899" s="39" t="s">
        <v>176</v>
      </c>
      <c r="I899" s="39" t="s">
        <v>176</v>
      </c>
      <c r="J899" s="39" t="s">
        <v>176</v>
      </c>
      <c r="K899" s="39" t="s">
        <v>176</v>
      </c>
      <c r="L899" s="39">
        <v>1</v>
      </c>
      <c r="M899" s="57" t="str">
        <f t="shared" si="43"/>
        <v>3 - Medium-Level Power Loss</v>
      </c>
      <c r="N899" s="59"/>
      <c r="O899" s="60"/>
      <c r="P899" s="61">
        <f t="shared" si="42"/>
        <v>1800</v>
      </c>
      <c r="Q899" s="61">
        <f t="shared" si="44"/>
        <v>0</v>
      </c>
    </row>
    <row r="900" spans="1:17" ht="18.600000000000001" customHeight="1">
      <c r="A900" s="58">
        <v>44403</v>
      </c>
      <c r="B900" s="39" t="s">
        <v>48</v>
      </c>
      <c r="C900" s="39" t="s">
        <v>123</v>
      </c>
      <c r="D900" s="64"/>
      <c r="E900" s="39" t="s">
        <v>101</v>
      </c>
      <c r="F900" s="39">
        <v>70</v>
      </c>
      <c r="G900" s="39" t="s">
        <v>172</v>
      </c>
      <c r="H900" s="39" t="s">
        <v>176</v>
      </c>
      <c r="I900" s="39" t="s">
        <v>176</v>
      </c>
      <c r="J900" s="39" t="s">
        <v>176</v>
      </c>
      <c r="K900" s="39" t="s">
        <v>176</v>
      </c>
      <c r="L900" s="39">
        <v>1</v>
      </c>
      <c r="M900" s="57" t="str">
        <f t="shared" si="43"/>
        <v>3 - Medium-Level Power Loss</v>
      </c>
      <c r="N900" s="59"/>
      <c r="O900" s="60"/>
      <c r="P900" s="61">
        <f t="shared" si="42"/>
        <v>1800</v>
      </c>
      <c r="Q900" s="61">
        <f t="shared" si="44"/>
        <v>0</v>
      </c>
    </row>
    <row r="901" spans="1:17" ht="18.600000000000001" customHeight="1">
      <c r="A901" s="58">
        <v>44403</v>
      </c>
      <c r="B901" s="39" t="s">
        <v>48</v>
      </c>
      <c r="C901" s="39" t="s">
        <v>123</v>
      </c>
      <c r="D901" s="64"/>
      <c r="E901" s="39" t="s">
        <v>101</v>
      </c>
      <c r="F901" s="39">
        <v>71</v>
      </c>
      <c r="G901" s="39" t="s">
        <v>172</v>
      </c>
      <c r="H901" s="39" t="s">
        <v>176</v>
      </c>
      <c r="I901" s="39" t="s">
        <v>176</v>
      </c>
      <c r="J901" s="39" t="s">
        <v>176</v>
      </c>
      <c r="K901" s="39" t="s">
        <v>176</v>
      </c>
      <c r="L901" s="39">
        <v>1</v>
      </c>
      <c r="M901" s="57" t="str">
        <f t="shared" si="43"/>
        <v>3 - Medium-Level Power Loss</v>
      </c>
      <c r="N901" s="59"/>
      <c r="O901" s="60"/>
      <c r="P901" s="61">
        <f t="shared" si="42"/>
        <v>1800</v>
      </c>
      <c r="Q901" s="61">
        <f t="shared" si="44"/>
        <v>0</v>
      </c>
    </row>
    <row r="902" spans="1:17" ht="18.600000000000001" customHeight="1">
      <c r="A902" s="58">
        <v>44403</v>
      </c>
      <c r="B902" s="39" t="s">
        <v>48</v>
      </c>
      <c r="C902" s="39" t="s">
        <v>123</v>
      </c>
      <c r="D902" s="64"/>
      <c r="E902" s="39" t="s">
        <v>101</v>
      </c>
      <c r="F902" s="39">
        <v>72</v>
      </c>
      <c r="G902" s="39" t="s">
        <v>172</v>
      </c>
      <c r="H902" s="39" t="s">
        <v>176</v>
      </c>
      <c r="I902" s="39" t="s">
        <v>176</v>
      </c>
      <c r="J902" s="39" t="s">
        <v>176</v>
      </c>
      <c r="K902" s="39" t="s">
        <v>176</v>
      </c>
      <c r="L902" s="39">
        <v>1</v>
      </c>
      <c r="M902" s="57" t="str">
        <f t="shared" si="43"/>
        <v>3 - Medium-Level Power Loss</v>
      </c>
      <c r="N902" s="59"/>
      <c r="O902" s="60"/>
      <c r="P902" s="61">
        <f t="shared" si="42"/>
        <v>1800</v>
      </c>
      <c r="Q902" s="61">
        <f t="shared" si="44"/>
        <v>0</v>
      </c>
    </row>
    <row r="903" spans="1:17" ht="18.600000000000001" customHeight="1">
      <c r="A903" s="58">
        <v>44403</v>
      </c>
      <c r="B903" s="39" t="s">
        <v>48</v>
      </c>
      <c r="C903" s="39" t="s">
        <v>123</v>
      </c>
      <c r="D903" s="64"/>
      <c r="E903" s="39" t="s">
        <v>102</v>
      </c>
      <c r="F903" s="39">
        <v>73</v>
      </c>
      <c r="G903" s="39" t="s">
        <v>172</v>
      </c>
      <c r="H903" s="39" t="s">
        <v>176</v>
      </c>
      <c r="I903" s="39" t="s">
        <v>176</v>
      </c>
      <c r="J903" s="39" t="s">
        <v>177</v>
      </c>
      <c r="K903" s="39" t="s">
        <v>176</v>
      </c>
      <c r="L903" s="39">
        <v>1</v>
      </c>
      <c r="M903" s="57" t="str">
        <f t="shared" si="43"/>
        <v>3 - Medium-Level Power Loss</v>
      </c>
      <c r="N903" s="59"/>
      <c r="O903" s="60"/>
      <c r="P903" s="61">
        <f t="shared" si="42"/>
        <v>1800</v>
      </c>
      <c r="Q903" s="61">
        <f t="shared" si="44"/>
        <v>0</v>
      </c>
    </row>
    <row r="904" spans="1:17" ht="18.600000000000001" customHeight="1">
      <c r="A904" s="58">
        <v>44403</v>
      </c>
      <c r="B904" s="39" t="s">
        <v>48</v>
      </c>
      <c r="C904" s="39" t="s">
        <v>123</v>
      </c>
      <c r="D904" s="64"/>
      <c r="E904" s="39" t="s">
        <v>102</v>
      </c>
      <c r="F904" s="39">
        <v>73</v>
      </c>
      <c r="G904" s="39" t="s">
        <v>172</v>
      </c>
      <c r="H904" s="39" t="s">
        <v>176</v>
      </c>
      <c r="I904" s="39" t="s">
        <v>176</v>
      </c>
      <c r="J904" s="39" t="s">
        <v>177</v>
      </c>
      <c r="K904" s="39" t="s">
        <v>176</v>
      </c>
      <c r="L904" s="39">
        <v>1</v>
      </c>
      <c r="M904" s="57" t="str">
        <f t="shared" si="43"/>
        <v>3 - Medium-Level Power Loss</v>
      </c>
      <c r="N904" s="59"/>
      <c r="O904" s="60"/>
      <c r="P904" s="61">
        <f t="shared" si="42"/>
        <v>1800</v>
      </c>
      <c r="Q904" s="61">
        <f t="shared" si="44"/>
        <v>0</v>
      </c>
    </row>
    <row r="905" spans="1:17" ht="18.600000000000001" customHeight="1">
      <c r="A905" s="58">
        <v>44403</v>
      </c>
      <c r="B905" s="39" t="s">
        <v>48</v>
      </c>
      <c r="C905" s="39" t="s">
        <v>123</v>
      </c>
      <c r="D905" s="64"/>
      <c r="E905" s="39" t="s">
        <v>102</v>
      </c>
      <c r="F905" s="39">
        <v>74</v>
      </c>
      <c r="G905" s="39" t="s">
        <v>172</v>
      </c>
      <c r="H905" s="39" t="s">
        <v>176</v>
      </c>
      <c r="I905" s="39" t="s">
        <v>176</v>
      </c>
      <c r="J905" s="39" t="s">
        <v>177</v>
      </c>
      <c r="K905" s="39" t="s">
        <v>176</v>
      </c>
      <c r="L905" s="39">
        <v>1</v>
      </c>
      <c r="M905" s="57" t="str">
        <f t="shared" si="43"/>
        <v>3 - Medium-Level Power Loss</v>
      </c>
      <c r="N905" s="59"/>
      <c r="O905" s="60"/>
      <c r="P905" s="61">
        <f t="shared" si="42"/>
        <v>1800</v>
      </c>
      <c r="Q905" s="61">
        <f t="shared" si="44"/>
        <v>0</v>
      </c>
    </row>
    <row r="906" spans="1:17" ht="18.600000000000001" customHeight="1">
      <c r="A906" s="58">
        <v>44403</v>
      </c>
      <c r="B906" s="39" t="s">
        <v>48</v>
      </c>
      <c r="C906" s="39" t="s">
        <v>123</v>
      </c>
      <c r="D906" s="64"/>
      <c r="E906" s="39" t="s">
        <v>102</v>
      </c>
      <c r="F906" s="39">
        <v>74</v>
      </c>
      <c r="G906" s="39" t="s">
        <v>172</v>
      </c>
      <c r="H906" s="39" t="s">
        <v>176</v>
      </c>
      <c r="I906" s="39" t="s">
        <v>176</v>
      </c>
      <c r="J906" s="39" t="s">
        <v>177</v>
      </c>
      <c r="K906" s="39" t="s">
        <v>176</v>
      </c>
      <c r="L906" s="39">
        <v>1</v>
      </c>
      <c r="M906" s="57" t="str">
        <f t="shared" si="43"/>
        <v>3 - Medium-Level Power Loss</v>
      </c>
      <c r="N906" s="59"/>
      <c r="O906" s="60"/>
      <c r="P906" s="61">
        <f t="shared" si="42"/>
        <v>1800</v>
      </c>
      <c r="Q906" s="61">
        <f t="shared" si="44"/>
        <v>0</v>
      </c>
    </row>
    <row r="907" spans="1:17" ht="18.600000000000001" customHeight="1">
      <c r="A907" s="58">
        <v>44403</v>
      </c>
      <c r="B907" s="39" t="s">
        <v>48</v>
      </c>
      <c r="C907" s="39" t="s">
        <v>123</v>
      </c>
      <c r="D907" s="64"/>
      <c r="E907" s="39" t="s">
        <v>102</v>
      </c>
      <c r="F907" s="39">
        <v>75</v>
      </c>
      <c r="G907" s="39" t="s">
        <v>172</v>
      </c>
      <c r="H907" s="39" t="s">
        <v>176</v>
      </c>
      <c r="I907" s="39" t="s">
        <v>176</v>
      </c>
      <c r="J907" s="39" t="s">
        <v>177</v>
      </c>
      <c r="K907" s="39" t="s">
        <v>176</v>
      </c>
      <c r="L907" s="39">
        <v>1</v>
      </c>
      <c r="M907" s="57" t="str">
        <f t="shared" si="43"/>
        <v>3 - Medium-Level Power Loss</v>
      </c>
      <c r="N907" s="59"/>
      <c r="O907" s="60"/>
      <c r="P907" s="61">
        <f t="shared" si="42"/>
        <v>1800</v>
      </c>
      <c r="Q907" s="61">
        <f t="shared" si="44"/>
        <v>0</v>
      </c>
    </row>
    <row r="908" spans="1:17" ht="18.600000000000001" customHeight="1">
      <c r="A908" s="58">
        <v>44403</v>
      </c>
      <c r="B908" s="39" t="s">
        <v>48</v>
      </c>
      <c r="C908" s="39" t="s">
        <v>123</v>
      </c>
      <c r="D908" s="64"/>
      <c r="E908" s="39" t="s">
        <v>102</v>
      </c>
      <c r="F908" s="39">
        <v>75</v>
      </c>
      <c r="G908" s="39" t="s">
        <v>172</v>
      </c>
      <c r="H908" s="39" t="s">
        <v>176</v>
      </c>
      <c r="I908" s="39" t="s">
        <v>176</v>
      </c>
      <c r="J908" s="39" t="s">
        <v>177</v>
      </c>
      <c r="K908" s="39" t="s">
        <v>176</v>
      </c>
      <c r="L908" s="39">
        <v>1</v>
      </c>
      <c r="M908" s="57" t="str">
        <f t="shared" si="43"/>
        <v>3 - Medium-Level Power Loss</v>
      </c>
      <c r="N908" s="59"/>
      <c r="O908" s="60"/>
      <c r="P908" s="61">
        <f t="shared" si="42"/>
        <v>1800</v>
      </c>
      <c r="Q908" s="61">
        <f t="shared" si="44"/>
        <v>0</v>
      </c>
    </row>
    <row r="909" spans="1:17" ht="18.600000000000001" customHeight="1">
      <c r="A909" s="58">
        <v>44403</v>
      </c>
      <c r="B909" s="39" t="s">
        <v>48</v>
      </c>
      <c r="C909" s="39" t="s">
        <v>123</v>
      </c>
      <c r="D909" s="64"/>
      <c r="E909" s="39" t="s">
        <v>102</v>
      </c>
      <c r="F909" s="39">
        <v>76</v>
      </c>
      <c r="G909" s="39" t="s">
        <v>172</v>
      </c>
      <c r="H909" s="39" t="s">
        <v>176</v>
      </c>
      <c r="I909" s="39" t="s">
        <v>176</v>
      </c>
      <c r="J909" s="39" t="s">
        <v>177</v>
      </c>
      <c r="K909" s="39" t="s">
        <v>176</v>
      </c>
      <c r="L909" s="39">
        <v>1</v>
      </c>
      <c r="M909" s="57" t="str">
        <f t="shared" si="43"/>
        <v>3 - Medium-Level Power Loss</v>
      </c>
      <c r="N909" s="59"/>
      <c r="O909" s="60"/>
      <c r="P909" s="61">
        <f t="shared" si="42"/>
        <v>1800</v>
      </c>
      <c r="Q909" s="61">
        <f t="shared" si="44"/>
        <v>0</v>
      </c>
    </row>
    <row r="910" spans="1:17" ht="18.600000000000001" customHeight="1">
      <c r="A910" s="58">
        <v>44403</v>
      </c>
      <c r="B910" s="39" t="s">
        <v>48</v>
      </c>
      <c r="C910" s="39" t="s">
        <v>123</v>
      </c>
      <c r="D910" s="64"/>
      <c r="E910" s="39" t="s">
        <v>102</v>
      </c>
      <c r="F910" s="39">
        <v>76</v>
      </c>
      <c r="G910" s="39" t="s">
        <v>172</v>
      </c>
      <c r="H910" s="39" t="s">
        <v>176</v>
      </c>
      <c r="I910" s="39" t="s">
        <v>176</v>
      </c>
      <c r="J910" s="39" t="s">
        <v>177</v>
      </c>
      <c r="K910" s="39" t="s">
        <v>176</v>
      </c>
      <c r="L910" s="39">
        <v>1</v>
      </c>
      <c r="M910" s="57" t="str">
        <f t="shared" si="43"/>
        <v>3 - Medium-Level Power Loss</v>
      </c>
      <c r="N910" s="59"/>
      <c r="O910" s="60"/>
      <c r="P910" s="61">
        <f t="shared" si="42"/>
        <v>1800</v>
      </c>
      <c r="Q910" s="61">
        <f t="shared" si="44"/>
        <v>0</v>
      </c>
    </row>
    <row r="911" spans="1:17" ht="18.600000000000001" customHeight="1">
      <c r="A911" s="58">
        <v>44403</v>
      </c>
      <c r="B911" s="39" t="s">
        <v>48</v>
      </c>
      <c r="C911" s="39" t="s">
        <v>123</v>
      </c>
      <c r="D911" s="64"/>
      <c r="E911" s="39" t="s">
        <v>104</v>
      </c>
      <c r="F911" s="39">
        <v>65</v>
      </c>
      <c r="G911" s="39" t="s">
        <v>172</v>
      </c>
      <c r="H911" s="39" t="s">
        <v>176</v>
      </c>
      <c r="I911" s="39" t="s">
        <v>176</v>
      </c>
      <c r="J911" s="39" t="s">
        <v>176</v>
      </c>
      <c r="K911" s="39" t="s">
        <v>176</v>
      </c>
      <c r="L911" s="39">
        <v>1</v>
      </c>
      <c r="M911" s="57" t="str">
        <f t="shared" si="43"/>
        <v>3 - Medium-Level Power Loss</v>
      </c>
      <c r="N911" s="59"/>
      <c r="O911" s="60"/>
      <c r="P911" s="61">
        <f t="shared" si="42"/>
        <v>1800</v>
      </c>
      <c r="Q911" s="61">
        <f t="shared" si="44"/>
        <v>0</v>
      </c>
    </row>
    <row r="912" spans="1:17" ht="18.600000000000001" customHeight="1">
      <c r="A912" s="58">
        <v>44403</v>
      </c>
      <c r="B912" s="39" t="s">
        <v>48</v>
      </c>
      <c r="C912" s="39" t="s">
        <v>123</v>
      </c>
      <c r="D912" s="64"/>
      <c r="E912" s="39" t="s">
        <v>104</v>
      </c>
      <c r="F912" s="39">
        <v>66</v>
      </c>
      <c r="G912" s="39" t="s">
        <v>172</v>
      </c>
      <c r="H912" s="39" t="s">
        <v>176</v>
      </c>
      <c r="I912" s="39" t="s">
        <v>176</v>
      </c>
      <c r="J912" s="39" t="s">
        <v>176</v>
      </c>
      <c r="K912" s="39" t="s">
        <v>176</v>
      </c>
      <c r="L912" s="39">
        <v>1</v>
      </c>
      <c r="M912" s="57" t="str">
        <f t="shared" si="43"/>
        <v>3 - Medium-Level Power Loss</v>
      </c>
      <c r="N912" s="59"/>
      <c r="O912" s="60"/>
      <c r="P912" s="61">
        <f t="shared" si="42"/>
        <v>1800</v>
      </c>
      <c r="Q912" s="61">
        <f t="shared" si="44"/>
        <v>0</v>
      </c>
    </row>
    <row r="913" spans="1:17" ht="18.600000000000001" customHeight="1">
      <c r="A913" s="58">
        <v>44403</v>
      </c>
      <c r="B913" s="39" t="s">
        <v>48</v>
      </c>
      <c r="C913" s="39" t="s">
        <v>123</v>
      </c>
      <c r="D913" s="64"/>
      <c r="E913" s="39" t="s">
        <v>104</v>
      </c>
      <c r="F913" s="39">
        <v>67</v>
      </c>
      <c r="G913" s="39" t="s">
        <v>172</v>
      </c>
      <c r="H913" s="39" t="s">
        <v>176</v>
      </c>
      <c r="I913" s="39" t="s">
        <v>176</v>
      </c>
      <c r="J913" s="39" t="s">
        <v>176</v>
      </c>
      <c r="K913" s="39" t="s">
        <v>176</v>
      </c>
      <c r="L913" s="39">
        <v>1</v>
      </c>
      <c r="M913" s="57" t="str">
        <f t="shared" si="43"/>
        <v>3 - Medium-Level Power Loss</v>
      </c>
      <c r="N913" s="59"/>
      <c r="O913" s="60"/>
      <c r="P913" s="61">
        <f t="shared" ref="P913:P976" si="45">IF(G913="hot spot",0,IF(G913="string",$Q$5*L913,IF(G913="multiple strings",$Q$5*L913,IF(G913="Combiner",($Q$5)*L913,IF(G913="inverter",$Q$5*L913,IF(G913="tracker",$Q$5*L913,IF(G913="module",$Q$5*L913,IF(G913="module substring",($Q$5/3)*L913,0))))))))</f>
        <v>1800</v>
      </c>
      <c r="Q913" s="61">
        <f t="shared" si="44"/>
        <v>0</v>
      </c>
    </row>
    <row r="914" spans="1:17" ht="18.600000000000001" customHeight="1">
      <c r="A914" s="58">
        <v>44403</v>
      </c>
      <c r="B914" s="39" t="s">
        <v>48</v>
      </c>
      <c r="C914" s="39" t="s">
        <v>123</v>
      </c>
      <c r="D914" s="64"/>
      <c r="E914" s="39" t="s">
        <v>104</v>
      </c>
      <c r="F914" s="39">
        <v>68</v>
      </c>
      <c r="G914" s="39" t="s">
        <v>172</v>
      </c>
      <c r="H914" s="39" t="s">
        <v>176</v>
      </c>
      <c r="I914" s="39" t="s">
        <v>176</v>
      </c>
      <c r="J914" s="39" t="s">
        <v>176</v>
      </c>
      <c r="K914" s="39" t="s">
        <v>176</v>
      </c>
      <c r="L914" s="39">
        <v>1</v>
      </c>
      <c r="M914" s="57" t="str">
        <f t="shared" ref="M914:M977" si="46">IF(G914="hot spot","1 - Safety",IF((P914)/(1000000*$Q$4)&gt;0.01,"2 - High-Level Power Loss",IF(P914&gt;($Q$5-1),"3 - Medium-Level Power Loss",IF(P914&gt;0,"4 - Low-Level Power Loss",""))))</f>
        <v>3 - Medium-Level Power Loss</v>
      </c>
      <c r="N914" s="59"/>
      <c r="O914" s="60"/>
      <c r="P914" s="61">
        <f t="shared" si="45"/>
        <v>1800</v>
      </c>
      <c r="Q914" s="61">
        <f t="shared" si="44"/>
        <v>0</v>
      </c>
    </row>
    <row r="915" spans="1:17" ht="18.600000000000001" customHeight="1">
      <c r="A915" s="58">
        <v>44403</v>
      </c>
      <c r="B915" s="39" t="s">
        <v>48</v>
      </c>
      <c r="C915" s="39" t="s">
        <v>123</v>
      </c>
      <c r="D915" s="64"/>
      <c r="E915" s="39" t="s">
        <v>104</v>
      </c>
      <c r="F915" s="39">
        <v>69</v>
      </c>
      <c r="G915" s="39" t="s">
        <v>172</v>
      </c>
      <c r="H915" s="39" t="s">
        <v>176</v>
      </c>
      <c r="I915" s="39" t="s">
        <v>176</v>
      </c>
      <c r="J915" s="39" t="s">
        <v>176</v>
      </c>
      <c r="K915" s="39" t="s">
        <v>176</v>
      </c>
      <c r="L915" s="39">
        <v>1</v>
      </c>
      <c r="M915" s="57" t="str">
        <f t="shared" si="46"/>
        <v>3 - Medium-Level Power Loss</v>
      </c>
      <c r="N915" s="59"/>
      <c r="O915" s="60"/>
      <c r="P915" s="61">
        <f t="shared" si="45"/>
        <v>1800</v>
      </c>
      <c r="Q915" s="61">
        <f t="shared" si="44"/>
        <v>0</v>
      </c>
    </row>
    <row r="916" spans="1:17" ht="18.600000000000001" customHeight="1">
      <c r="A916" s="58">
        <v>44403</v>
      </c>
      <c r="B916" s="39" t="s">
        <v>48</v>
      </c>
      <c r="C916" s="39" t="s">
        <v>123</v>
      </c>
      <c r="D916" s="64"/>
      <c r="E916" s="39" t="s">
        <v>104</v>
      </c>
      <c r="F916" s="39">
        <v>70</v>
      </c>
      <c r="G916" s="39" t="s">
        <v>172</v>
      </c>
      <c r="H916" s="39" t="s">
        <v>176</v>
      </c>
      <c r="I916" s="39" t="s">
        <v>176</v>
      </c>
      <c r="J916" s="39" t="s">
        <v>176</v>
      </c>
      <c r="K916" s="39" t="s">
        <v>176</v>
      </c>
      <c r="L916" s="39">
        <v>1</v>
      </c>
      <c r="M916" s="57" t="str">
        <f t="shared" si="46"/>
        <v>3 - Medium-Level Power Loss</v>
      </c>
      <c r="N916" s="59"/>
      <c r="O916" s="60"/>
      <c r="P916" s="61">
        <f t="shared" si="45"/>
        <v>1800</v>
      </c>
      <c r="Q916" s="61">
        <f t="shared" si="44"/>
        <v>0</v>
      </c>
    </row>
    <row r="917" spans="1:17" ht="18.600000000000001" customHeight="1">
      <c r="A917" s="58">
        <v>44403</v>
      </c>
      <c r="B917" s="39" t="s">
        <v>48</v>
      </c>
      <c r="C917" s="39" t="s">
        <v>123</v>
      </c>
      <c r="D917" s="64"/>
      <c r="E917" s="39" t="s">
        <v>104</v>
      </c>
      <c r="F917" s="39">
        <v>71</v>
      </c>
      <c r="G917" s="39" t="s">
        <v>172</v>
      </c>
      <c r="H917" s="39" t="s">
        <v>176</v>
      </c>
      <c r="I917" s="39" t="s">
        <v>176</v>
      </c>
      <c r="J917" s="39" t="s">
        <v>176</v>
      </c>
      <c r="K917" s="39" t="s">
        <v>176</v>
      </c>
      <c r="L917" s="39">
        <v>1</v>
      </c>
      <c r="M917" s="57" t="str">
        <f t="shared" si="46"/>
        <v>3 - Medium-Level Power Loss</v>
      </c>
      <c r="N917" s="59"/>
      <c r="O917" s="60"/>
      <c r="P917" s="61">
        <f t="shared" si="45"/>
        <v>1800</v>
      </c>
      <c r="Q917" s="61">
        <f t="shared" si="44"/>
        <v>0</v>
      </c>
    </row>
    <row r="918" spans="1:17" ht="18.600000000000001" customHeight="1">
      <c r="A918" s="58">
        <v>44403</v>
      </c>
      <c r="B918" s="39" t="s">
        <v>48</v>
      </c>
      <c r="C918" s="39" t="s">
        <v>123</v>
      </c>
      <c r="D918" s="64"/>
      <c r="E918" s="39" t="s">
        <v>104</v>
      </c>
      <c r="F918" s="39">
        <v>72</v>
      </c>
      <c r="G918" s="39" t="s">
        <v>172</v>
      </c>
      <c r="H918" s="39" t="s">
        <v>176</v>
      </c>
      <c r="I918" s="39" t="s">
        <v>176</v>
      </c>
      <c r="J918" s="39" t="s">
        <v>176</v>
      </c>
      <c r="K918" s="39" t="s">
        <v>176</v>
      </c>
      <c r="L918" s="39">
        <v>1</v>
      </c>
      <c r="M918" s="57" t="str">
        <f t="shared" si="46"/>
        <v>3 - Medium-Level Power Loss</v>
      </c>
      <c r="N918" s="59"/>
      <c r="O918" s="60"/>
      <c r="P918" s="61">
        <f t="shared" si="45"/>
        <v>1800</v>
      </c>
      <c r="Q918" s="61">
        <f t="shared" si="44"/>
        <v>0</v>
      </c>
    </row>
    <row r="919" spans="1:17" ht="18.600000000000001" customHeight="1">
      <c r="A919" s="58">
        <v>44403</v>
      </c>
      <c r="B919" s="39" t="s">
        <v>48</v>
      </c>
      <c r="C919" s="39" t="s">
        <v>123</v>
      </c>
      <c r="D919" s="64"/>
      <c r="E919" s="39" t="s">
        <v>110</v>
      </c>
      <c r="F919" s="39">
        <v>113</v>
      </c>
      <c r="G919" s="39" t="s">
        <v>172</v>
      </c>
      <c r="H919" s="39" t="s">
        <v>176</v>
      </c>
      <c r="I919" s="39" t="s">
        <v>176</v>
      </c>
      <c r="J919" s="39" t="s">
        <v>176</v>
      </c>
      <c r="K919" s="39" t="s">
        <v>176</v>
      </c>
      <c r="L919" s="39">
        <v>1</v>
      </c>
      <c r="M919" s="57" t="str">
        <f t="shared" si="46"/>
        <v>3 - Medium-Level Power Loss</v>
      </c>
      <c r="N919" s="59"/>
      <c r="O919" s="60"/>
      <c r="P919" s="61">
        <f t="shared" si="45"/>
        <v>1800</v>
      </c>
      <c r="Q919" s="61">
        <f t="shared" si="44"/>
        <v>0</v>
      </c>
    </row>
    <row r="920" spans="1:17" ht="18.600000000000001" customHeight="1">
      <c r="A920" s="58">
        <v>44403</v>
      </c>
      <c r="B920" s="39" t="s">
        <v>48</v>
      </c>
      <c r="C920" s="39" t="s">
        <v>123</v>
      </c>
      <c r="D920" s="64"/>
      <c r="E920" s="39" t="s">
        <v>110</v>
      </c>
      <c r="F920" s="39">
        <v>114</v>
      </c>
      <c r="G920" s="39" t="s">
        <v>172</v>
      </c>
      <c r="H920" s="39" t="s">
        <v>176</v>
      </c>
      <c r="I920" s="39" t="s">
        <v>176</v>
      </c>
      <c r="J920" s="39" t="s">
        <v>176</v>
      </c>
      <c r="K920" s="39" t="s">
        <v>176</v>
      </c>
      <c r="L920" s="39">
        <v>1</v>
      </c>
      <c r="M920" s="57" t="str">
        <f t="shared" si="46"/>
        <v>3 - Medium-Level Power Loss</v>
      </c>
      <c r="N920" s="59"/>
      <c r="O920" s="60"/>
      <c r="P920" s="61">
        <f t="shared" si="45"/>
        <v>1800</v>
      </c>
      <c r="Q920" s="61">
        <f t="shared" si="44"/>
        <v>0</v>
      </c>
    </row>
    <row r="921" spans="1:17" ht="18.600000000000001" customHeight="1">
      <c r="A921" s="58">
        <v>44403</v>
      </c>
      <c r="B921" s="39" t="s">
        <v>48</v>
      </c>
      <c r="C921" s="39" t="s">
        <v>123</v>
      </c>
      <c r="D921" s="64"/>
      <c r="E921" s="39" t="s">
        <v>110</v>
      </c>
      <c r="F921" s="39">
        <v>115</v>
      </c>
      <c r="G921" s="39" t="s">
        <v>172</v>
      </c>
      <c r="H921" s="39" t="s">
        <v>176</v>
      </c>
      <c r="I921" s="39" t="s">
        <v>176</v>
      </c>
      <c r="J921" s="39" t="s">
        <v>176</v>
      </c>
      <c r="K921" s="39" t="s">
        <v>176</v>
      </c>
      <c r="L921" s="39">
        <v>1</v>
      </c>
      <c r="M921" s="57" t="str">
        <f t="shared" si="46"/>
        <v>3 - Medium-Level Power Loss</v>
      </c>
      <c r="N921" s="59"/>
      <c r="O921" s="60"/>
      <c r="P921" s="61">
        <f t="shared" si="45"/>
        <v>1800</v>
      </c>
      <c r="Q921" s="61">
        <f t="shared" ref="Q921:Q984" si="47">IF(O921&gt;0,P921,0)</f>
        <v>0</v>
      </c>
    </row>
    <row r="922" spans="1:17" ht="18.600000000000001" customHeight="1">
      <c r="A922" s="58">
        <v>44403</v>
      </c>
      <c r="B922" s="39" t="s">
        <v>48</v>
      </c>
      <c r="C922" s="39" t="s">
        <v>123</v>
      </c>
      <c r="D922" s="64"/>
      <c r="E922" s="39" t="s">
        <v>110</v>
      </c>
      <c r="F922" s="39">
        <v>116</v>
      </c>
      <c r="G922" s="39" t="s">
        <v>172</v>
      </c>
      <c r="H922" s="39" t="s">
        <v>176</v>
      </c>
      <c r="I922" s="39" t="s">
        <v>176</v>
      </c>
      <c r="J922" s="39" t="s">
        <v>176</v>
      </c>
      <c r="K922" s="39" t="s">
        <v>176</v>
      </c>
      <c r="L922" s="39">
        <v>1</v>
      </c>
      <c r="M922" s="57" t="str">
        <f t="shared" si="46"/>
        <v>3 - Medium-Level Power Loss</v>
      </c>
      <c r="N922" s="59"/>
      <c r="O922" s="60"/>
      <c r="P922" s="61">
        <f t="shared" si="45"/>
        <v>1800</v>
      </c>
      <c r="Q922" s="61">
        <f t="shared" si="47"/>
        <v>0</v>
      </c>
    </row>
    <row r="923" spans="1:17" ht="18.600000000000001" customHeight="1">
      <c r="A923" s="58">
        <v>44403</v>
      </c>
      <c r="B923" s="39" t="s">
        <v>48</v>
      </c>
      <c r="C923" s="39" t="s">
        <v>123</v>
      </c>
      <c r="D923" s="64"/>
      <c r="E923" s="39" t="s">
        <v>110</v>
      </c>
      <c r="F923" s="39">
        <v>117</v>
      </c>
      <c r="G923" s="39" t="s">
        <v>172</v>
      </c>
      <c r="H923" s="39" t="s">
        <v>176</v>
      </c>
      <c r="I923" s="39" t="s">
        <v>176</v>
      </c>
      <c r="J923" s="39" t="s">
        <v>176</v>
      </c>
      <c r="K923" s="39" t="s">
        <v>176</v>
      </c>
      <c r="L923" s="39">
        <v>1</v>
      </c>
      <c r="M923" s="57" t="str">
        <f t="shared" si="46"/>
        <v>3 - Medium-Level Power Loss</v>
      </c>
      <c r="N923" s="59"/>
      <c r="O923" s="60"/>
      <c r="P923" s="61">
        <f t="shared" si="45"/>
        <v>1800</v>
      </c>
      <c r="Q923" s="61">
        <f t="shared" si="47"/>
        <v>0</v>
      </c>
    </row>
    <row r="924" spans="1:17" ht="18.600000000000001" customHeight="1">
      <c r="A924" s="58">
        <v>44403</v>
      </c>
      <c r="B924" s="39" t="s">
        <v>48</v>
      </c>
      <c r="C924" s="39" t="s">
        <v>123</v>
      </c>
      <c r="D924" s="64"/>
      <c r="E924" s="39" t="s">
        <v>110</v>
      </c>
      <c r="F924" s="39">
        <v>118</v>
      </c>
      <c r="G924" s="39" t="s">
        <v>172</v>
      </c>
      <c r="H924" s="39" t="s">
        <v>176</v>
      </c>
      <c r="I924" s="39" t="s">
        <v>176</v>
      </c>
      <c r="J924" s="39" t="s">
        <v>176</v>
      </c>
      <c r="K924" s="39" t="s">
        <v>176</v>
      </c>
      <c r="L924" s="39">
        <v>1</v>
      </c>
      <c r="M924" s="57" t="str">
        <f t="shared" si="46"/>
        <v>3 - Medium-Level Power Loss</v>
      </c>
      <c r="N924" s="59"/>
      <c r="O924" s="60"/>
      <c r="P924" s="61">
        <f t="shared" si="45"/>
        <v>1800</v>
      </c>
      <c r="Q924" s="61">
        <f t="shared" si="47"/>
        <v>0</v>
      </c>
    </row>
    <row r="925" spans="1:17" ht="18.600000000000001" customHeight="1">
      <c r="A925" s="58">
        <v>44403</v>
      </c>
      <c r="B925" s="39" t="s">
        <v>48</v>
      </c>
      <c r="C925" s="39" t="s">
        <v>123</v>
      </c>
      <c r="D925" s="64"/>
      <c r="E925" s="39" t="s">
        <v>110</v>
      </c>
      <c r="F925" s="39">
        <v>119</v>
      </c>
      <c r="G925" s="39" t="s">
        <v>172</v>
      </c>
      <c r="H925" s="39" t="s">
        <v>176</v>
      </c>
      <c r="I925" s="39" t="s">
        <v>176</v>
      </c>
      <c r="J925" s="39" t="s">
        <v>176</v>
      </c>
      <c r="K925" s="39" t="s">
        <v>176</v>
      </c>
      <c r="L925" s="39">
        <v>1</v>
      </c>
      <c r="M925" s="57" t="str">
        <f t="shared" si="46"/>
        <v>3 - Medium-Level Power Loss</v>
      </c>
      <c r="N925" s="59"/>
      <c r="O925" s="60"/>
      <c r="P925" s="61">
        <f t="shared" si="45"/>
        <v>1800</v>
      </c>
      <c r="Q925" s="61">
        <f t="shared" si="47"/>
        <v>0</v>
      </c>
    </row>
    <row r="926" spans="1:17" ht="18.600000000000001" customHeight="1">
      <c r="A926" s="58">
        <v>44403</v>
      </c>
      <c r="B926" s="39" t="s">
        <v>48</v>
      </c>
      <c r="C926" s="39" t="s">
        <v>123</v>
      </c>
      <c r="D926" s="64"/>
      <c r="E926" s="39" t="s">
        <v>110</v>
      </c>
      <c r="F926" s="39">
        <v>120</v>
      </c>
      <c r="G926" s="39" t="s">
        <v>172</v>
      </c>
      <c r="H926" s="39" t="s">
        <v>176</v>
      </c>
      <c r="I926" s="39" t="s">
        <v>176</v>
      </c>
      <c r="J926" s="39" t="s">
        <v>176</v>
      </c>
      <c r="K926" s="39" t="s">
        <v>176</v>
      </c>
      <c r="L926" s="39">
        <v>1</v>
      </c>
      <c r="M926" s="57" t="str">
        <f t="shared" si="46"/>
        <v>3 - Medium-Level Power Loss</v>
      </c>
      <c r="N926" s="59"/>
      <c r="O926" s="60"/>
      <c r="P926" s="61">
        <f t="shared" si="45"/>
        <v>1800</v>
      </c>
      <c r="Q926" s="61">
        <f t="shared" si="47"/>
        <v>0</v>
      </c>
    </row>
    <row r="927" spans="1:17" ht="18.600000000000001" customHeight="1">
      <c r="A927" s="58">
        <v>44403</v>
      </c>
      <c r="B927" s="39" t="s">
        <v>48</v>
      </c>
      <c r="C927" s="39" t="s">
        <v>123</v>
      </c>
      <c r="D927" s="64"/>
      <c r="E927" s="39" t="s">
        <v>110</v>
      </c>
      <c r="F927" s="39">
        <v>17</v>
      </c>
      <c r="G927" s="39" t="s">
        <v>172</v>
      </c>
      <c r="H927" s="39" t="s">
        <v>176</v>
      </c>
      <c r="I927" s="39" t="s">
        <v>176</v>
      </c>
      <c r="J927" s="39" t="s">
        <v>176</v>
      </c>
      <c r="K927" s="39" t="s">
        <v>176</v>
      </c>
      <c r="L927" s="39">
        <v>1</v>
      </c>
      <c r="M927" s="57" t="str">
        <f t="shared" si="46"/>
        <v>3 - Medium-Level Power Loss</v>
      </c>
      <c r="N927" s="59"/>
      <c r="O927" s="60"/>
      <c r="P927" s="61">
        <f t="shared" si="45"/>
        <v>1800</v>
      </c>
      <c r="Q927" s="61">
        <f t="shared" si="47"/>
        <v>0</v>
      </c>
    </row>
    <row r="928" spans="1:17" ht="18.600000000000001" customHeight="1">
      <c r="A928" s="58">
        <v>44403</v>
      </c>
      <c r="B928" s="39" t="s">
        <v>48</v>
      </c>
      <c r="C928" s="39" t="s">
        <v>123</v>
      </c>
      <c r="D928" s="64"/>
      <c r="E928" s="39" t="s">
        <v>110</v>
      </c>
      <c r="F928" s="39">
        <v>18</v>
      </c>
      <c r="G928" s="39" t="s">
        <v>172</v>
      </c>
      <c r="H928" s="39" t="s">
        <v>176</v>
      </c>
      <c r="I928" s="39" t="s">
        <v>176</v>
      </c>
      <c r="J928" s="39" t="s">
        <v>176</v>
      </c>
      <c r="K928" s="39" t="s">
        <v>176</v>
      </c>
      <c r="L928" s="39">
        <v>1</v>
      </c>
      <c r="M928" s="57" t="str">
        <f t="shared" si="46"/>
        <v>3 - Medium-Level Power Loss</v>
      </c>
      <c r="N928" s="59"/>
      <c r="O928" s="60"/>
      <c r="P928" s="61">
        <f t="shared" si="45"/>
        <v>1800</v>
      </c>
      <c r="Q928" s="61">
        <f t="shared" si="47"/>
        <v>0</v>
      </c>
    </row>
    <row r="929" spans="1:17" ht="18.600000000000001" customHeight="1">
      <c r="A929" s="58">
        <v>44403</v>
      </c>
      <c r="B929" s="39" t="s">
        <v>48</v>
      </c>
      <c r="C929" s="39" t="s">
        <v>123</v>
      </c>
      <c r="D929" s="64"/>
      <c r="E929" s="39" t="s">
        <v>110</v>
      </c>
      <c r="F929" s="39">
        <v>19</v>
      </c>
      <c r="G929" s="39" t="s">
        <v>172</v>
      </c>
      <c r="H929" s="39" t="s">
        <v>176</v>
      </c>
      <c r="I929" s="39" t="s">
        <v>176</v>
      </c>
      <c r="J929" s="39" t="s">
        <v>176</v>
      </c>
      <c r="K929" s="39" t="s">
        <v>176</v>
      </c>
      <c r="L929" s="39">
        <v>1</v>
      </c>
      <c r="M929" s="57" t="str">
        <f t="shared" si="46"/>
        <v>3 - Medium-Level Power Loss</v>
      </c>
      <c r="N929" s="59"/>
      <c r="O929" s="60"/>
      <c r="P929" s="61">
        <f t="shared" si="45"/>
        <v>1800</v>
      </c>
      <c r="Q929" s="61">
        <f t="shared" si="47"/>
        <v>0</v>
      </c>
    </row>
    <row r="930" spans="1:17" ht="18.600000000000001" customHeight="1">
      <c r="A930" s="58">
        <v>44403</v>
      </c>
      <c r="B930" s="39" t="s">
        <v>48</v>
      </c>
      <c r="C930" s="39" t="s">
        <v>123</v>
      </c>
      <c r="D930" s="64"/>
      <c r="E930" s="39" t="s">
        <v>110</v>
      </c>
      <c r="F930" s="39">
        <v>20</v>
      </c>
      <c r="G930" s="39" t="s">
        <v>172</v>
      </c>
      <c r="H930" s="39" t="s">
        <v>176</v>
      </c>
      <c r="I930" s="39" t="s">
        <v>176</v>
      </c>
      <c r="J930" s="39" t="s">
        <v>176</v>
      </c>
      <c r="K930" s="39" t="s">
        <v>176</v>
      </c>
      <c r="L930" s="39">
        <v>1</v>
      </c>
      <c r="M930" s="57" t="str">
        <f t="shared" si="46"/>
        <v>3 - Medium-Level Power Loss</v>
      </c>
      <c r="N930" s="59"/>
      <c r="O930" s="60"/>
      <c r="P930" s="61">
        <f t="shared" si="45"/>
        <v>1800</v>
      </c>
      <c r="Q930" s="61">
        <f t="shared" si="47"/>
        <v>0</v>
      </c>
    </row>
    <row r="931" spans="1:17" ht="18.600000000000001" customHeight="1">
      <c r="A931" s="58">
        <v>44403</v>
      </c>
      <c r="B931" s="39" t="s">
        <v>48</v>
      </c>
      <c r="C931" s="39" t="s">
        <v>123</v>
      </c>
      <c r="D931" s="64"/>
      <c r="E931" s="39" t="s">
        <v>110</v>
      </c>
      <c r="F931" s="39">
        <v>21</v>
      </c>
      <c r="G931" s="39" t="s">
        <v>172</v>
      </c>
      <c r="H931" s="39" t="s">
        <v>176</v>
      </c>
      <c r="I931" s="39" t="s">
        <v>176</v>
      </c>
      <c r="J931" s="39" t="s">
        <v>176</v>
      </c>
      <c r="K931" s="39" t="s">
        <v>176</v>
      </c>
      <c r="L931" s="39">
        <v>1</v>
      </c>
      <c r="M931" s="57" t="str">
        <f t="shared" si="46"/>
        <v>3 - Medium-Level Power Loss</v>
      </c>
      <c r="N931" s="59"/>
      <c r="O931" s="60"/>
      <c r="P931" s="61">
        <f t="shared" si="45"/>
        <v>1800</v>
      </c>
      <c r="Q931" s="61">
        <f t="shared" si="47"/>
        <v>0</v>
      </c>
    </row>
    <row r="932" spans="1:17" ht="18.600000000000001" customHeight="1">
      <c r="A932" s="58">
        <v>44403</v>
      </c>
      <c r="B932" s="39" t="s">
        <v>48</v>
      </c>
      <c r="C932" s="39" t="s">
        <v>123</v>
      </c>
      <c r="D932" s="64"/>
      <c r="E932" s="39" t="s">
        <v>110</v>
      </c>
      <c r="F932" s="39">
        <v>22</v>
      </c>
      <c r="G932" s="39" t="s">
        <v>172</v>
      </c>
      <c r="H932" s="39" t="s">
        <v>176</v>
      </c>
      <c r="I932" s="39" t="s">
        <v>176</v>
      </c>
      <c r="J932" s="39" t="s">
        <v>176</v>
      </c>
      <c r="K932" s="39" t="s">
        <v>176</v>
      </c>
      <c r="L932" s="39">
        <v>1</v>
      </c>
      <c r="M932" s="57" t="str">
        <f t="shared" si="46"/>
        <v>3 - Medium-Level Power Loss</v>
      </c>
      <c r="N932" s="59"/>
      <c r="O932" s="60"/>
      <c r="P932" s="61">
        <f t="shared" si="45"/>
        <v>1800</v>
      </c>
      <c r="Q932" s="61">
        <f t="shared" si="47"/>
        <v>0</v>
      </c>
    </row>
    <row r="933" spans="1:17" ht="18.600000000000001" customHeight="1">
      <c r="A933" s="58">
        <v>44403</v>
      </c>
      <c r="B933" s="39" t="s">
        <v>48</v>
      </c>
      <c r="C933" s="39" t="s">
        <v>123</v>
      </c>
      <c r="D933" s="64"/>
      <c r="E933" s="39" t="s">
        <v>110</v>
      </c>
      <c r="F933" s="39">
        <v>23</v>
      </c>
      <c r="G933" s="39" t="s">
        <v>172</v>
      </c>
      <c r="H933" s="39" t="s">
        <v>176</v>
      </c>
      <c r="I933" s="39" t="s">
        <v>176</v>
      </c>
      <c r="J933" s="39" t="s">
        <v>176</v>
      </c>
      <c r="K933" s="39" t="s">
        <v>176</v>
      </c>
      <c r="L933" s="39">
        <v>1</v>
      </c>
      <c r="M933" s="57" t="str">
        <f t="shared" si="46"/>
        <v>3 - Medium-Level Power Loss</v>
      </c>
      <c r="N933" s="59"/>
      <c r="O933" s="60"/>
      <c r="P933" s="61">
        <f t="shared" si="45"/>
        <v>1800</v>
      </c>
      <c r="Q933" s="61">
        <f t="shared" si="47"/>
        <v>0</v>
      </c>
    </row>
    <row r="934" spans="1:17" ht="18.600000000000001" customHeight="1">
      <c r="A934" s="58">
        <v>44403</v>
      </c>
      <c r="B934" s="39" t="s">
        <v>48</v>
      </c>
      <c r="C934" s="39" t="s">
        <v>123</v>
      </c>
      <c r="D934" s="64"/>
      <c r="E934" s="39" t="s">
        <v>110</v>
      </c>
      <c r="F934" s="39">
        <v>24</v>
      </c>
      <c r="G934" s="39" t="s">
        <v>172</v>
      </c>
      <c r="H934" s="39" t="s">
        <v>176</v>
      </c>
      <c r="I934" s="39" t="s">
        <v>176</v>
      </c>
      <c r="J934" s="39" t="s">
        <v>176</v>
      </c>
      <c r="K934" s="39" t="s">
        <v>176</v>
      </c>
      <c r="L934" s="39">
        <v>1</v>
      </c>
      <c r="M934" s="57" t="str">
        <f t="shared" si="46"/>
        <v>3 - Medium-Level Power Loss</v>
      </c>
      <c r="N934" s="59"/>
      <c r="O934" s="60"/>
      <c r="P934" s="61">
        <f t="shared" si="45"/>
        <v>1800</v>
      </c>
      <c r="Q934" s="61">
        <f t="shared" si="47"/>
        <v>0</v>
      </c>
    </row>
    <row r="935" spans="1:17" ht="18.600000000000001" customHeight="1">
      <c r="A935" s="58">
        <v>44403</v>
      </c>
      <c r="B935" s="39" t="s">
        <v>48</v>
      </c>
      <c r="C935" s="39" t="s">
        <v>123</v>
      </c>
      <c r="D935" s="64"/>
      <c r="E935" s="39" t="s">
        <v>98</v>
      </c>
      <c r="F935" s="39">
        <v>43</v>
      </c>
      <c r="G935" s="39" t="s">
        <v>172</v>
      </c>
      <c r="H935" s="39" t="s">
        <v>176</v>
      </c>
      <c r="I935" s="39" t="s">
        <v>176</v>
      </c>
      <c r="J935" s="39" t="s">
        <v>177</v>
      </c>
      <c r="K935" s="39" t="s">
        <v>176</v>
      </c>
      <c r="L935" s="39">
        <v>1</v>
      </c>
      <c r="M935" s="57" t="str">
        <f t="shared" si="46"/>
        <v>3 - Medium-Level Power Loss</v>
      </c>
      <c r="N935" s="59"/>
      <c r="O935" s="60"/>
      <c r="P935" s="61">
        <f t="shared" si="45"/>
        <v>1800</v>
      </c>
      <c r="Q935" s="61">
        <f t="shared" si="47"/>
        <v>0</v>
      </c>
    </row>
    <row r="936" spans="1:17" ht="18.600000000000001" customHeight="1">
      <c r="A936" s="58">
        <v>44403</v>
      </c>
      <c r="B936" s="39" t="s">
        <v>48</v>
      </c>
      <c r="C936" s="39" t="s">
        <v>123</v>
      </c>
      <c r="D936" s="64"/>
      <c r="E936" s="39" t="s">
        <v>98</v>
      </c>
      <c r="F936" s="39">
        <v>73</v>
      </c>
      <c r="G936" s="39" t="s">
        <v>172</v>
      </c>
      <c r="H936" s="39" t="s">
        <v>176</v>
      </c>
      <c r="I936" s="39" t="s">
        <v>176</v>
      </c>
      <c r="J936" s="39" t="s">
        <v>176</v>
      </c>
      <c r="K936" s="39" t="s">
        <v>176</v>
      </c>
      <c r="L936" s="39">
        <v>1</v>
      </c>
      <c r="M936" s="57" t="str">
        <f t="shared" si="46"/>
        <v>3 - Medium-Level Power Loss</v>
      </c>
      <c r="N936" s="59"/>
      <c r="O936" s="60"/>
      <c r="P936" s="61">
        <f t="shared" si="45"/>
        <v>1800</v>
      </c>
      <c r="Q936" s="61">
        <f t="shared" si="47"/>
        <v>0</v>
      </c>
    </row>
    <row r="937" spans="1:17" ht="18.600000000000001" customHeight="1">
      <c r="A937" s="58">
        <v>44403</v>
      </c>
      <c r="B937" s="39" t="s">
        <v>48</v>
      </c>
      <c r="C937" s="39" t="s">
        <v>123</v>
      </c>
      <c r="D937" s="64"/>
      <c r="E937" s="39" t="s">
        <v>98</v>
      </c>
      <c r="F937" s="39">
        <v>74</v>
      </c>
      <c r="G937" s="39" t="s">
        <v>172</v>
      </c>
      <c r="H937" s="39" t="s">
        <v>176</v>
      </c>
      <c r="I937" s="39" t="s">
        <v>176</v>
      </c>
      <c r="J937" s="39" t="s">
        <v>176</v>
      </c>
      <c r="K937" s="39" t="s">
        <v>176</v>
      </c>
      <c r="L937" s="39">
        <v>1</v>
      </c>
      <c r="M937" s="57" t="str">
        <f t="shared" si="46"/>
        <v>3 - Medium-Level Power Loss</v>
      </c>
      <c r="N937" s="59"/>
      <c r="O937" s="60"/>
      <c r="P937" s="61">
        <f t="shared" si="45"/>
        <v>1800</v>
      </c>
      <c r="Q937" s="61">
        <f t="shared" si="47"/>
        <v>0</v>
      </c>
    </row>
    <row r="938" spans="1:17" ht="18.600000000000001" customHeight="1">
      <c r="A938" s="58">
        <v>44403</v>
      </c>
      <c r="B938" s="39" t="s">
        <v>48</v>
      </c>
      <c r="C938" s="39" t="s">
        <v>123</v>
      </c>
      <c r="D938" s="64"/>
      <c r="E938" s="39" t="s">
        <v>98</v>
      </c>
      <c r="F938" s="39">
        <v>75</v>
      </c>
      <c r="G938" s="39" t="s">
        <v>172</v>
      </c>
      <c r="H938" s="39" t="s">
        <v>176</v>
      </c>
      <c r="I938" s="39" t="s">
        <v>176</v>
      </c>
      <c r="J938" s="39" t="s">
        <v>176</v>
      </c>
      <c r="K938" s="39" t="s">
        <v>176</v>
      </c>
      <c r="L938" s="39">
        <v>1</v>
      </c>
      <c r="M938" s="57" t="str">
        <f t="shared" si="46"/>
        <v>3 - Medium-Level Power Loss</v>
      </c>
      <c r="N938" s="59"/>
      <c r="O938" s="60"/>
      <c r="P938" s="61">
        <f t="shared" si="45"/>
        <v>1800</v>
      </c>
      <c r="Q938" s="61">
        <f t="shared" si="47"/>
        <v>0</v>
      </c>
    </row>
    <row r="939" spans="1:17" ht="18.600000000000001" customHeight="1">
      <c r="A939" s="58">
        <v>44403</v>
      </c>
      <c r="B939" s="39" t="s">
        <v>48</v>
      </c>
      <c r="C939" s="39" t="s">
        <v>123</v>
      </c>
      <c r="D939" s="64"/>
      <c r="E939" s="39" t="s">
        <v>98</v>
      </c>
      <c r="F939" s="39">
        <v>76</v>
      </c>
      <c r="G939" s="39" t="s">
        <v>172</v>
      </c>
      <c r="H939" s="39" t="s">
        <v>176</v>
      </c>
      <c r="I939" s="39" t="s">
        <v>176</v>
      </c>
      <c r="J939" s="39" t="s">
        <v>176</v>
      </c>
      <c r="K939" s="39" t="s">
        <v>176</v>
      </c>
      <c r="L939" s="39">
        <v>1</v>
      </c>
      <c r="M939" s="57" t="str">
        <f t="shared" si="46"/>
        <v>3 - Medium-Level Power Loss</v>
      </c>
      <c r="N939" s="59"/>
      <c r="O939" s="60"/>
      <c r="P939" s="61">
        <f t="shared" si="45"/>
        <v>1800</v>
      </c>
      <c r="Q939" s="61">
        <f t="shared" si="47"/>
        <v>0</v>
      </c>
    </row>
    <row r="940" spans="1:17" ht="18.600000000000001" customHeight="1">
      <c r="A940" s="58">
        <v>44403</v>
      </c>
      <c r="B940" s="39" t="s">
        <v>48</v>
      </c>
      <c r="C940" s="39" t="s">
        <v>123</v>
      </c>
      <c r="D940" s="64"/>
      <c r="E940" s="39" t="s">
        <v>98</v>
      </c>
      <c r="F940" s="39">
        <v>77</v>
      </c>
      <c r="G940" s="39" t="s">
        <v>172</v>
      </c>
      <c r="H940" s="39" t="s">
        <v>176</v>
      </c>
      <c r="I940" s="39" t="s">
        <v>176</v>
      </c>
      <c r="J940" s="39" t="s">
        <v>176</v>
      </c>
      <c r="K940" s="39" t="s">
        <v>176</v>
      </c>
      <c r="L940" s="39">
        <v>1</v>
      </c>
      <c r="M940" s="57" t="str">
        <f t="shared" si="46"/>
        <v>3 - Medium-Level Power Loss</v>
      </c>
      <c r="N940" s="59"/>
      <c r="O940" s="60"/>
      <c r="P940" s="61">
        <f t="shared" si="45"/>
        <v>1800</v>
      </c>
      <c r="Q940" s="61">
        <f t="shared" si="47"/>
        <v>0</v>
      </c>
    </row>
    <row r="941" spans="1:17" ht="18.600000000000001" customHeight="1">
      <c r="A941" s="58">
        <v>44403</v>
      </c>
      <c r="B941" s="39" t="s">
        <v>48</v>
      </c>
      <c r="C941" s="39" t="s">
        <v>123</v>
      </c>
      <c r="D941" s="64"/>
      <c r="E941" s="39" t="s">
        <v>98</v>
      </c>
      <c r="F941" s="39">
        <v>78</v>
      </c>
      <c r="G941" s="39" t="s">
        <v>172</v>
      </c>
      <c r="H941" s="39" t="s">
        <v>176</v>
      </c>
      <c r="I941" s="39" t="s">
        <v>176</v>
      </c>
      <c r="J941" s="39" t="s">
        <v>176</v>
      </c>
      <c r="K941" s="39" t="s">
        <v>176</v>
      </c>
      <c r="L941" s="39">
        <v>1</v>
      </c>
      <c r="M941" s="57" t="str">
        <f t="shared" si="46"/>
        <v>3 - Medium-Level Power Loss</v>
      </c>
      <c r="N941" s="59"/>
      <c r="O941" s="60"/>
      <c r="P941" s="61">
        <f t="shared" si="45"/>
        <v>1800</v>
      </c>
      <c r="Q941" s="61">
        <f t="shared" si="47"/>
        <v>0</v>
      </c>
    </row>
    <row r="942" spans="1:17" ht="18.600000000000001" customHeight="1">
      <c r="A942" s="58">
        <v>44403</v>
      </c>
      <c r="B942" s="39" t="s">
        <v>48</v>
      </c>
      <c r="C942" s="39" t="s">
        <v>123</v>
      </c>
      <c r="D942" s="64"/>
      <c r="E942" s="39" t="s">
        <v>98</v>
      </c>
      <c r="F942" s="39">
        <v>79</v>
      </c>
      <c r="G942" s="39" t="s">
        <v>172</v>
      </c>
      <c r="H942" s="39" t="s">
        <v>176</v>
      </c>
      <c r="I942" s="39" t="s">
        <v>176</v>
      </c>
      <c r="J942" s="39" t="s">
        <v>176</v>
      </c>
      <c r="K942" s="39" t="s">
        <v>176</v>
      </c>
      <c r="L942" s="39">
        <v>1</v>
      </c>
      <c r="M942" s="57" t="str">
        <f t="shared" si="46"/>
        <v>3 - Medium-Level Power Loss</v>
      </c>
      <c r="N942" s="59"/>
      <c r="O942" s="60"/>
      <c r="P942" s="61">
        <f t="shared" si="45"/>
        <v>1800</v>
      </c>
      <c r="Q942" s="61">
        <f t="shared" si="47"/>
        <v>0</v>
      </c>
    </row>
    <row r="943" spans="1:17" ht="18.600000000000001" customHeight="1">
      <c r="A943" s="58">
        <v>44403</v>
      </c>
      <c r="B943" s="39" t="s">
        <v>48</v>
      </c>
      <c r="C943" s="39" t="s">
        <v>123</v>
      </c>
      <c r="D943" s="64"/>
      <c r="E943" s="39" t="s">
        <v>98</v>
      </c>
      <c r="F943" s="39">
        <v>80</v>
      </c>
      <c r="G943" s="39" t="s">
        <v>172</v>
      </c>
      <c r="H943" s="39" t="s">
        <v>176</v>
      </c>
      <c r="I943" s="39" t="s">
        <v>176</v>
      </c>
      <c r="J943" s="39" t="s">
        <v>176</v>
      </c>
      <c r="K943" s="39" t="s">
        <v>176</v>
      </c>
      <c r="L943" s="39">
        <v>1</v>
      </c>
      <c r="M943" s="57" t="str">
        <f t="shared" si="46"/>
        <v>3 - Medium-Level Power Loss</v>
      </c>
      <c r="N943" s="59"/>
      <c r="O943" s="60"/>
      <c r="P943" s="61">
        <f t="shared" si="45"/>
        <v>1800</v>
      </c>
      <c r="Q943" s="61">
        <f t="shared" si="47"/>
        <v>0</v>
      </c>
    </row>
    <row r="944" spans="1:17" ht="18.600000000000001" customHeight="1">
      <c r="A944" s="58">
        <v>44403</v>
      </c>
      <c r="B944" s="39" t="s">
        <v>48</v>
      </c>
      <c r="C944" s="39" t="s">
        <v>123</v>
      </c>
      <c r="D944" s="64"/>
      <c r="E944" s="39" t="s">
        <v>99</v>
      </c>
      <c r="F944" s="39">
        <v>121</v>
      </c>
      <c r="G944" s="39" t="s">
        <v>172</v>
      </c>
      <c r="H944" s="39" t="s">
        <v>176</v>
      </c>
      <c r="I944" s="39" t="s">
        <v>176</v>
      </c>
      <c r="J944" s="39" t="s">
        <v>176</v>
      </c>
      <c r="K944" s="39" t="s">
        <v>176</v>
      </c>
      <c r="L944" s="39">
        <v>1</v>
      </c>
      <c r="M944" s="57" t="str">
        <f t="shared" si="46"/>
        <v>3 - Medium-Level Power Loss</v>
      </c>
      <c r="N944" s="59"/>
      <c r="O944" s="60"/>
      <c r="P944" s="61">
        <f t="shared" si="45"/>
        <v>1800</v>
      </c>
      <c r="Q944" s="61">
        <f t="shared" si="47"/>
        <v>0</v>
      </c>
    </row>
    <row r="945" spans="1:17" ht="18.600000000000001" customHeight="1">
      <c r="A945" s="58">
        <v>44403</v>
      </c>
      <c r="B945" s="39" t="s">
        <v>48</v>
      </c>
      <c r="C945" s="39" t="s">
        <v>123</v>
      </c>
      <c r="D945" s="64"/>
      <c r="E945" s="39" t="s">
        <v>99</v>
      </c>
      <c r="F945" s="39">
        <v>122</v>
      </c>
      <c r="G945" s="39" t="s">
        <v>172</v>
      </c>
      <c r="H945" s="39" t="s">
        <v>176</v>
      </c>
      <c r="I945" s="39" t="s">
        <v>176</v>
      </c>
      <c r="J945" s="39" t="s">
        <v>176</v>
      </c>
      <c r="K945" s="39" t="s">
        <v>176</v>
      </c>
      <c r="L945" s="39">
        <v>1</v>
      </c>
      <c r="M945" s="57" t="str">
        <f t="shared" si="46"/>
        <v>3 - Medium-Level Power Loss</v>
      </c>
      <c r="N945" s="59"/>
      <c r="O945" s="60"/>
      <c r="P945" s="61">
        <f t="shared" si="45"/>
        <v>1800</v>
      </c>
      <c r="Q945" s="61">
        <f t="shared" si="47"/>
        <v>0</v>
      </c>
    </row>
    <row r="946" spans="1:17" ht="18.600000000000001" customHeight="1">
      <c r="A946" s="58">
        <v>44403</v>
      </c>
      <c r="B946" s="39" t="s">
        <v>48</v>
      </c>
      <c r="C946" s="39" t="s">
        <v>123</v>
      </c>
      <c r="D946" s="64"/>
      <c r="E946" s="39" t="s">
        <v>99</v>
      </c>
      <c r="F946" s="39">
        <v>123</v>
      </c>
      <c r="G946" s="39" t="s">
        <v>172</v>
      </c>
      <c r="H946" s="39" t="s">
        <v>176</v>
      </c>
      <c r="I946" s="39" t="s">
        <v>176</v>
      </c>
      <c r="J946" s="39" t="s">
        <v>176</v>
      </c>
      <c r="K946" s="39" t="s">
        <v>176</v>
      </c>
      <c r="L946" s="39">
        <v>1</v>
      </c>
      <c r="M946" s="57" t="str">
        <f t="shared" si="46"/>
        <v>3 - Medium-Level Power Loss</v>
      </c>
      <c r="N946" s="59"/>
      <c r="O946" s="60"/>
      <c r="P946" s="61">
        <f t="shared" si="45"/>
        <v>1800</v>
      </c>
      <c r="Q946" s="61">
        <f t="shared" si="47"/>
        <v>0</v>
      </c>
    </row>
    <row r="947" spans="1:17" ht="18.600000000000001" customHeight="1">
      <c r="A947" s="58">
        <v>44403</v>
      </c>
      <c r="B947" s="39" t="s">
        <v>48</v>
      </c>
      <c r="C947" s="39" t="s">
        <v>123</v>
      </c>
      <c r="D947" s="64"/>
      <c r="E947" s="39" t="s">
        <v>99</v>
      </c>
      <c r="F947" s="39">
        <v>124</v>
      </c>
      <c r="G947" s="39" t="s">
        <v>172</v>
      </c>
      <c r="H947" s="39" t="s">
        <v>176</v>
      </c>
      <c r="I947" s="39" t="s">
        <v>176</v>
      </c>
      <c r="J947" s="39" t="s">
        <v>176</v>
      </c>
      <c r="K947" s="39" t="s">
        <v>176</v>
      </c>
      <c r="L947" s="39">
        <v>1</v>
      </c>
      <c r="M947" s="57" t="str">
        <f t="shared" si="46"/>
        <v>3 - Medium-Level Power Loss</v>
      </c>
      <c r="N947" s="59"/>
      <c r="O947" s="60"/>
      <c r="P947" s="61">
        <f t="shared" si="45"/>
        <v>1800</v>
      </c>
      <c r="Q947" s="61">
        <f t="shared" si="47"/>
        <v>0</v>
      </c>
    </row>
    <row r="948" spans="1:17" ht="18.600000000000001" customHeight="1">
      <c r="A948" s="58">
        <v>44403</v>
      </c>
      <c r="B948" s="39" t="s">
        <v>48</v>
      </c>
      <c r="C948" s="39" t="s">
        <v>123</v>
      </c>
      <c r="D948" s="64"/>
      <c r="E948" s="39" t="s">
        <v>99</v>
      </c>
      <c r="F948" s="39">
        <v>125</v>
      </c>
      <c r="G948" s="39" t="s">
        <v>172</v>
      </c>
      <c r="H948" s="39" t="s">
        <v>176</v>
      </c>
      <c r="I948" s="39" t="s">
        <v>176</v>
      </c>
      <c r="J948" s="39" t="s">
        <v>176</v>
      </c>
      <c r="K948" s="39" t="s">
        <v>176</v>
      </c>
      <c r="L948" s="39">
        <v>1</v>
      </c>
      <c r="M948" s="57" t="str">
        <f t="shared" si="46"/>
        <v>3 - Medium-Level Power Loss</v>
      </c>
      <c r="N948" s="59"/>
      <c r="O948" s="60"/>
      <c r="P948" s="61">
        <f t="shared" si="45"/>
        <v>1800</v>
      </c>
      <c r="Q948" s="61">
        <f t="shared" si="47"/>
        <v>0</v>
      </c>
    </row>
    <row r="949" spans="1:17" ht="18.600000000000001" customHeight="1">
      <c r="A949" s="58">
        <v>44403</v>
      </c>
      <c r="B949" s="39" t="s">
        <v>48</v>
      </c>
      <c r="C949" s="39" t="s">
        <v>123</v>
      </c>
      <c r="D949" s="64"/>
      <c r="E949" s="39" t="s">
        <v>99</v>
      </c>
      <c r="F949" s="39">
        <v>126</v>
      </c>
      <c r="G949" s="39" t="s">
        <v>172</v>
      </c>
      <c r="H949" s="39" t="s">
        <v>176</v>
      </c>
      <c r="I949" s="39" t="s">
        <v>176</v>
      </c>
      <c r="J949" s="39" t="s">
        <v>176</v>
      </c>
      <c r="K949" s="39" t="s">
        <v>176</v>
      </c>
      <c r="L949" s="39">
        <v>1</v>
      </c>
      <c r="M949" s="57" t="str">
        <f t="shared" si="46"/>
        <v>3 - Medium-Level Power Loss</v>
      </c>
      <c r="N949" s="59"/>
      <c r="O949" s="60"/>
      <c r="P949" s="61">
        <f t="shared" si="45"/>
        <v>1800</v>
      </c>
      <c r="Q949" s="61">
        <f t="shared" si="47"/>
        <v>0</v>
      </c>
    </row>
    <row r="950" spans="1:17" ht="18.600000000000001" customHeight="1">
      <c r="A950" s="58">
        <v>44403</v>
      </c>
      <c r="B950" s="39" t="s">
        <v>48</v>
      </c>
      <c r="C950" s="39" t="s">
        <v>123</v>
      </c>
      <c r="D950" s="64"/>
      <c r="E950" s="39" t="s">
        <v>99</v>
      </c>
      <c r="F950" s="39">
        <v>127</v>
      </c>
      <c r="G950" s="39" t="s">
        <v>172</v>
      </c>
      <c r="H950" s="39" t="s">
        <v>176</v>
      </c>
      <c r="I950" s="39" t="s">
        <v>176</v>
      </c>
      <c r="J950" s="39" t="s">
        <v>176</v>
      </c>
      <c r="K950" s="39" t="s">
        <v>176</v>
      </c>
      <c r="L950" s="39">
        <v>1</v>
      </c>
      <c r="M950" s="57" t="str">
        <f t="shared" si="46"/>
        <v>3 - Medium-Level Power Loss</v>
      </c>
      <c r="N950" s="59"/>
      <c r="O950" s="60"/>
      <c r="P950" s="61">
        <f t="shared" si="45"/>
        <v>1800</v>
      </c>
      <c r="Q950" s="61">
        <f t="shared" si="47"/>
        <v>0</v>
      </c>
    </row>
    <row r="951" spans="1:17" ht="18.600000000000001" customHeight="1">
      <c r="A951" s="58">
        <v>44403</v>
      </c>
      <c r="B951" s="39" t="s">
        <v>48</v>
      </c>
      <c r="C951" s="39" t="s">
        <v>123</v>
      </c>
      <c r="D951" s="64"/>
      <c r="E951" s="39" t="s">
        <v>99</v>
      </c>
      <c r="F951" s="39">
        <v>128</v>
      </c>
      <c r="G951" s="39" t="s">
        <v>172</v>
      </c>
      <c r="H951" s="39" t="s">
        <v>176</v>
      </c>
      <c r="I951" s="39" t="s">
        <v>176</v>
      </c>
      <c r="J951" s="39" t="s">
        <v>176</v>
      </c>
      <c r="K951" s="39" t="s">
        <v>176</v>
      </c>
      <c r="L951" s="39">
        <v>1</v>
      </c>
      <c r="M951" s="57" t="str">
        <f t="shared" si="46"/>
        <v>3 - Medium-Level Power Loss</v>
      </c>
      <c r="N951" s="59"/>
      <c r="O951" s="60"/>
      <c r="P951" s="61">
        <f t="shared" si="45"/>
        <v>1800</v>
      </c>
      <c r="Q951" s="61">
        <f t="shared" si="47"/>
        <v>0</v>
      </c>
    </row>
    <row r="952" spans="1:17" ht="18.600000000000001" customHeight="1">
      <c r="A952" s="58">
        <v>44403</v>
      </c>
      <c r="B952" s="39" t="s">
        <v>48</v>
      </c>
      <c r="C952" s="39" t="s">
        <v>124</v>
      </c>
      <c r="D952" s="64"/>
      <c r="E952" s="39" t="s">
        <v>102</v>
      </c>
      <c r="F952" s="39">
        <v>57</v>
      </c>
      <c r="G952" s="39" t="s">
        <v>172</v>
      </c>
      <c r="H952" s="39" t="s">
        <v>176</v>
      </c>
      <c r="I952" s="39" t="s">
        <v>176</v>
      </c>
      <c r="J952" s="39" t="s">
        <v>176</v>
      </c>
      <c r="K952" s="39" t="s">
        <v>176</v>
      </c>
      <c r="L952" s="39">
        <v>1</v>
      </c>
      <c r="M952" s="57" t="str">
        <f t="shared" si="46"/>
        <v>3 - Medium-Level Power Loss</v>
      </c>
      <c r="N952" s="59"/>
      <c r="O952" s="60"/>
      <c r="P952" s="61">
        <f t="shared" si="45"/>
        <v>1800</v>
      </c>
      <c r="Q952" s="61">
        <f t="shared" si="47"/>
        <v>0</v>
      </c>
    </row>
    <row r="953" spans="1:17" ht="18.600000000000001" customHeight="1">
      <c r="A953" s="58">
        <v>44403</v>
      </c>
      <c r="B953" s="39" t="s">
        <v>48</v>
      </c>
      <c r="C953" s="39" t="s">
        <v>124</v>
      </c>
      <c r="D953" s="64"/>
      <c r="E953" s="39" t="s">
        <v>102</v>
      </c>
      <c r="F953" s="39">
        <v>58</v>
      </c>
      <c r="G953" s="39" t="s">
        <v>172</v>
      </c>
      <c r="H953" s="39" t="s">
        <v>176</v>
      </c>
      <c r="I953" s="39" t="s">
        <v>176</v>
      </c>
      <c r="J953" s="39" t="s">
        <v>176</v>
      </c>
      <c r="K953" s="39" t="s">
        <v>176</v>
      </c>
      <c r="L953" s="39">
        <v>1</v>
      </c>
      <c r="M953" s="57" t="str">
        <f t="shared" si="46"/>
        <v>3 - Medium-Level Power Loss</v>
      </c>
      <c r="N953" s="59"/>
      <c r="O953" s="60"/>
      <c r="P953" s="61">
        <f t="shared" si="45"/>
        <v>1800</v>
      </c>
      <c r="Q953" s="61">
        <f t="shared" si="47"/>
        <v>0</v>
      </c>
    </row>
    <row r="954" spans="1:17" ht="18.600000000000001" customHeight="1">
      <c r="A954" s="58">
        <v>44403</v>
      </c>
      <c r="B954" s="39" t="s">
        <v>48</v>
      </c>
      <c r="C954" s="39" t="s">
        <v>124</v>
      </c>
      <c r="D954" s="64"/>
      <c r="E954" s="39" t="s">
        <v>102</v>
      </c>
      <c r="F954" s="39">
        <v>59</v>
      </c>
      <c r="G954" s="39" t="s">
        <v>172</v>
      </c>
      <c r="H954" s="39" t="s">
        <v>176</v>
      </c>
      <c r="I954" s="39" t="s">
        <v>176</v>
      </c>
      <c r="J954" s="39" t="s">
        <v>176</v>
      </c>
      <c r="K954" s="39" t="s">
        <v>176</v>
      </c>
      <c r="L954" s="39">
        <v>1</v>
      </c>
      <c r="M954" s="57" t="str">
        <f t="shared" si="46"/>
        <v>3 - Medium-Level Power Loss</v>
      </c>
      <c r="N954" s="59"/>
      <c r="O954" s="60"/>
      <c r="P954" s="61">
        <f t="shared" si="45"/>
        <v>1800</v>
      </c>
      <c r="Q954" s="61">
        <f t="shared" si="47"/>
        <v>0</v>
      </c>
    </row>
    <row r="955" spans="1:17" ht="18.600000000000001" customHeight="1">
      <c r="A955" s="58">
        <v>44403</v>
      </c>
      <c r="B955" s="39" t="s">
        <v>48</v>
      </c>
      <c r="C955" s="39" t="s">
        <v>124</v>
      </c>
      <c r="D955" s="64"/>
      <c r="E955" s="39" t="s">
        <v>102</v>
      </c>
      <c r="F955" s="39">
        <v>60</v>
      </c>
      <c r="G955" s="39" t="s">
        <v>172</v>
      </c>
      <c r="H955" s="39" t="s">
        <v>176</v>
      </c>
      <c r="I955" s="39" t="s">
        <v>176</v>
      </c>
      <c r="J955" s="39" t="s">
        <v>176</v>
      </c>
      <c r="K955" s="39" t="s">
        <v>176</v>
      </c>
      <c r="L955" s="39">
        <v>1</v>
      </c>
      <c r="M955" s="57" t="str">
        <f t="shared" si="46"/>
        <v>3 - Medium-Level Power Loss</v>
      </c>
      <c r="N955" s="59"/>
      <c r="O955" s="60"/>
      <c r="P955" s="61">
        <f t="shared" si="45"/>
        <v>1800</v>
      </c>
      <c r="Q955" s="61">
        <f t="shared" si="47"/>
        <v>0</v>
      </c>
    </row>
    <row r="956" spans="1:17" ht="18.600000000000001" customHeight="1">
      <c r="A956" s="58">
        <v>44403</v>
      </c>
      <c r="B956" s="39" t="s">
        <v>48</v>
      </c>
      <c r="C956" s="39" t="s">
        <v>124</v>
      </c>
      <c r="D956" s="64"/>
      <c r="E956" s="39" t="s">
        <v>102</v>
      </c>
      <c r="F956" s="39">
        <v>61</v>
      </c>
      <c r="G956" s="39" t="s">
        <v>172</v>
      </c>
      <c r="H956" s="39" t="s">
        <v>176</v>
      </c>
      <c r="I956" s="39" t="s">
        <v>176</v>
      </c>
      <c r="J956" s="39" t="s">
        <v>176</v>
      </c>
      <c r="K956" s="39" t="s">
        <v>176</v>
      </c>
      <c r="L956" s="39">
        <v>1</v>
      </c>
      <c r="M956" s="57" t="str">
        <f t="shared" si="46"/>
        <v>3 - Medium-Level Power Loss</v>
      </c>
      <c r="N956" s="59"/>
      <c r="O956" s="60"/>
      <c r="P956" s="61">
        <f t="shared" si="45"/>
        <v>1800</v>
      </c>
      <c r="Q956" s="61">
        <f t="shared" si="47"/>
        <v>0</v>
      </c>
    </row>
    <row r="957" spans="1:17" ht="18.600000000000001" customHeight="1">
      <c r="A957" s="58">
        <v>44403</v>
      </c>
      <c r="B957" s="39" t="s">
        <v>48</v>
      </c>
      <c r="C957" s="39" t="s">
        <v>124</v>
      </c>
      <c r="D957" s="64"/>
      <c r="E957" s="39" t="s">
        <v>102</v>
      </c>
      <c r="F957" s="39">
        <v>62</v>
      </c>
      <c r="G957" s="39" t="s">
        <v>172</v>
      </c>
      <c r="H957" s="39" t="s">
        <v>176</v>
      </c>
      <c r="I957" s="39" t="s">
        <v>176</v>
      </c>
      <c r="J957" s="39" t="s">
        <v>176</v>
      </c>
      <c r="K957" s="39" t="s">
        <v>176</v>
      </c>
      <c r="L957" s="39">
        <v>1</v>
      </c>
      <c r="M957" s="57" t="str">
        <f t="shared" si="46"/>
        <v>3 - Medium-Level Power Loss</v>
      </c>
      <c r="N957" s="59"/>
      <c r="O957" s="60"/>
      <c r="P957" s="61">
        <f t="shared" si="45"/>
        <v>1800</v>
      </c>
      <c r="Q957" s="61">
        <f t="shared" si="47"/>
        <v>0</v>
      </c>
    </row>
    <row r="958" spans="1:17" ht="18.600000000000001" customHeight="1">
      <c r="A958" s="58">
        <v>44403</v>
      </c>
      <c r="B958" s="39" t="s">
        <v>48</v>
      </c>
      <c r="C958" s="39" t="s">
        <v>124</v>
      </c>
      <c r="D958" s="64"/>
      <c r="E958" s="39" t="s">
        <v>102</v>
      </c>
      <c r="F958" s="39">
        <v>63</v>
      </c>
      <c r="G958" s="39" t="s">
        <v>172</v>
      </c>
      <c r="H958" s="39" t="s">
        <v>176</v>
      </c>
      <c r="I958" s="39" t="s">
        <v>176</v>
      </c>
      <c r="J958" s="39" t="s">
        <v>176</v>
      </c>
      <c r="K958" s="39" t="s">
        <v>176</v>
      </c>
      <c r="L958" s="39">
        <v>1</v>
      </c>
      <c r="M958" s="57" t="str">
        <f t="shared" si="46"/>
        <v>3 - Medium-Level Power Loss</v>
      </c>
      <c r="N958" s="59"/>
      <c r="O958" s="60"/>
      <c r="P958" s="61">
        <f t="shared" si="45"/>
        <v>1800</v>
      </c>
      <c r="Q958" s="61">
        <f t="shared" si="47"/>
        <v>0</v>
      </c>
    </row>
    <row r="959" spans="1:17" ht="18.600000000000001" customHeight="1">
      <c r="A959" s="58">
        <v>44403</v>
      </c>
      <c r="B959" s="39" t="s">
        <v>48</v>
      </c>
      <c r="C959" s="39" t="s">
        <v>124</v>
      </c>
      <c r="D959" s="64"/>
      <c r="E959" s="39" t="s">
        <v>102</v>
      </c>
      <c r="F959" s="39">
        <v>64</v>
      </c>
      <c r="G959" s="39" t="s">
        <v>172</v>
      </c>
      <c r="H959" s="39" t="s">
        <v>176</v>
      </c>
      <c r="I959" s="39" t="s">
        <v>176</v>
      </c>
      <c r="J959" s="39" t="s">
        <v>176</v>
      </c>
      <c r="K959" s="39" t="s">
        <v>176</v>
      </c>
      <c r="L959" s="39">
        <v>1</v>
      </c>
      <c r="M959" s="57" t="str">
        <f t="shared" si="46"/>
        <v>3 - Medium-Level Power Loss</v>
      </c>
      <c r="N959" s="59"/>
      <c r="O959" s="60"/>
      <c r="P959" s="61">
        <f t="shared" si="45"/>
        <v>1800</v>
      </c>
      <c r="Q959" s="61">
        <f t="shared" si="47"/>
        <v>0</v>
      </c>
    </row>
    <row r="960" spans="1:17" ht="18.600000000000001" customHeight="1">
      <c r="A960" s="58">
        <v>44403</v>
      </c>
      <c r="B960" s="39" t="s">
        <v>48</v>
      </c>
      <c r="C960" s="39" t="s">
        <v>124</v>
      </c>
      <c r="D960" s="64"/>
      <c r="E960" s="39" t="s">
        <v>96</v>
      </c>
      <c r="F960" s="39">
        <v>90</v>
      </c>
      <c r="G960" s="39" t="s">
        <v>172</v>
      </c>
      <c r="H960" s="39" t="s">
        <v>176</v>
      </c>
      <c r="I960" s="39" t="s">
        <v>176</v>
      </c>
      <c r="J960" s="39" t="s">
        <v>177</v>
      </c>
      <c r="K960" s="39" t="s">
        <v>176</v>
      </c>
      <c r="L960" s="39">
        <v>1</v>
      </c>
      <c r="M960" s="57" t="str">
        <f t="shared" si="46"/>
        <v>3 - Medium-Level Power Loss</v>
      </c>
      <c r="N960" s="59"/>
      <c r="O960" s="60"/>
      <c r="P960" s="61">
        <f t="shared" si="45"/>
        <v>1800</v>
      </c>
      <c r="Q960" s="61">
        <f t="shared" si="47"/>
        <v>0</v>
      </c>
    </row>
    <row r="961" spans="1:17" ht="18.600000000000001" customHeight="1">
      <c r="A961" s="58">
        <v>44403</v>
      </c>
      <c r="B961" s="39" t="s">
        <v>48</v>
      </c>
      <c r="C961" s="39" t="s">
        <v>124</v>
      </c>
      <c r="D961" s="64"/>
      <c r="E961" s="39" t="s">
        <v>103</v>
      </c>
      <c r="F961" s="39">
        <v>1</v>
      </c>
      <c r="G961" s="39" t="s">
        <v>172</v>
      </c>
      <c r="H961" s="39" t="s">
        <v>176</v>
      </c>
      <c r="I961" s="39" t="s">
        <v>176</v>
      </c>
      <c r="J961" s="39" t="s">
        <v>176</v>
      </c>
      <c r="K961" s="39" t="s">
        <v>176</v>
      </c>
      <c r="L961" s="39">
        <v>1</v>
      </c>
      <c r="M961" s="57" t="str">
        <f t="shared" si="46"/>
        <v>3 - Medium-Level Power Loss</v>
      </c>
      <c r="N961" s="59"/>
      <c r="O961" s="60"/>
      <c r="P961" s="61">
        <f t="shared" si="45"/>
        <v>1800</v>
      </c>
      <c r="Q961" s="61">
        <f t="shared" si="47"/>
        <v>0</v>
      </c>
    </row>
    <row r="962" spans="1:17" ht="18.600000000000001" customHeight="1">
      <c r="A962" s="58">
        <v>44403</v>
      </c>
      <c r="B962" s="39" t="s">
        <v>48</v>
      </c>
      <c r="C962" s="39" t="s">
        <v>124</v>
      </c>
      <c r="D962" s="64"/>
      <c r="E962" s="39" t="s">
        <v>103</v>
      </c>
      <c r="F962" s="39">
        <v>2</v>
      </c>
      <c r="G962" s="39" t="s">
        <v>172</v>
      </c>
      <c r="H962" s="39" t="s">
        <v>176</v>
      </c>
      <c r="I962" s="39" t="s">
        <v>176</v>
      </c>
      <c r="J962" s="39" t="s">
        <v>176</v>
      </c>
      <c r="K962" s="39" t="s">
        <v>176</v>
      </c>
      <c r="L962" s="39">
        <v>1</v>
      </c>
      <c r="M962" s="57" t="str">
        <f t="shared" si="46"/>
        <v>3 - Medium-Level Power Loss</v>
      </c>
      <c r="N962" s="59"/>
      <c r="O962" s="60"/>
      <c r="P962" s="61">
        <f t="shared" si="45"/>
        <v>1800</v>
      </c>
      <c r="Q962" s="61">
        <f t="shared" si="47"/>
        <v>0</v>
      </c>
    </row>
    <row r="963" spans="1:17" ht="18.600000000000001" customHeight="1">
      <c r="A963" s="58">
        <v>44403</v>
      </c>
      <c r="B963" s="39" t="s">
        <v>48</v>
      </c>
      <c r="C963" s="39" t="s">
        <v>124</v>
      </c>
      <c r="D963" s="64"/>
      <c r="E963" s="39" t="s">
        <v>103</v>
      </c>
      <c r="F963" s="39">
        <v>3</v>
      </c>
      <c r="G963" s="39" t="s">
        <v>172</v>
      </c>
      <c r="H963" s="39" t="s">
        <v>176</v>
      </c>
      <c r="I963" s="39" t="s">
        <v>176</v>
      </c>
      <c r="J963" s="39" t="s">
        <v>176</v>
      </c>
      <c r="K963" s="39" t="s">
        <v>176</v>
      </c>
      <c r="L963" s="39">
        <v>1</v>
      </c>
      <c r="M963" s="57" t="str">
        <f t="shared" si="46"/>
        <v>3 - Medium-Level Power Loss</v>
      </c>
      <c r="N963" s="59"/>
      <c r="O963" s="60"/>
      <c r="P963" s="61">
        <f t="shared" si="45"/>
        <v>1800</v>
      </c>
      <c r="Q963" s="61">
        <f t="shared" si="47"/>
        <v>0</v>
      </c>
    </row>
    <row r="964" spans="1:17" ht="18.600000000000001" customHeight="1">
      <c r="A964" s="58">
        <v>44403</v>
      </c>
      <c r="B964" s="39" t="s">
        <v>48</v>
      </c>
      <c r="C964" s="39" t="s">
        <v>124</v>
      </c>
      <c r="D964" s="64"/>
      <c r="E964" s="39" t="s">
        <v>103</v>
      </c>
      <c r="F964" s="39">
        <v>4</v>
      </c>
      <c r="G964" s="39" t="s">
        <v>172</v>
      </c>
      <c r="H964" s="39" t="s">
        <v>176</v>
      </c>
      <c r="I964" s="39" t="s">
        <v>176</v>
      </c>
      <c r="J964" s="39" t="s">
        <v>176</v>
      </c>
      <c r="K964" s="39" t="s">
        <v>176</v>
      </c>
      <c r="L964" s="39">
        <v>1</v>
      </c>
      <c r="M964" s="57" t="str">
        <f t="shared" si="46"/>
        <v>3 - Medium-Level Power Loss</v>
      </c>
      <c r="N964" s="59"/>
      <c r="O964" s="60"/>
      <c r="P964" s="61">
        <f t="shared" si="45"/>
        <v>1800</v>
      </c>
      <c r="Q964" s="61">
        <f t="shared" si="47"/>
        <v>0</v>
      </c>
    </row>
    <row r="965" spans="1:17" ht="18.600000000000001" customHeight="1">
      <c r="A965" s="58">
        <v>44403</v>
      </c>
      <c r="B965" s="39" t="s">
        <v>48</v>
      </c>
      <c r="C965" s="39" t="s">
        <v>124</v>
      </c>
      <c r="D965" s="64"/>
      <c r="E965" s="39" t="s">
        <v>103</v>
      </c>
      <c r="F965" s="39">
        <v>5</v>
      </c>
      <c r="G965" s="39" t="s">
        <v>172</v>
      </c>
      <c r="H965" s="39" t="s">
        <v>176</v>
      </c>
      <c r="I965" s="39" t="s">
        <v>176</v>
      </c>
      <c r="J965" s="39" t="s">
        <v>176</v>
      </c>
      <c r="K965" s="39" t="s">
        <v>176</v>
      </c>
      <c r="L965" s="39">
        <v>1</v>
      </c>
      <c r="M965" s="57" t="str">
        <f t="shared" si="46"/>
        <v>3 - Medium-Level Power Loss</v>
      </c>
      <c r="N965" s="59"/>
      <c r="O965" s="60"/>
      <c r="P965" s="61">
        <f t="shared" si="45"/>
        <v>1800</v>
      </c>
      <c r="Q965" s="61">
        <f t="shared" si="47"/>
        <v>0</v>
      </c>
    </row>
    <row r="966" spans="1:17" ht="18.600000000000001" customHeight="1">
      <c r="A966" s="58">
        <v>44403</v>
      </c>
      <c r="B966" s="39" t="s">
        <v>48</v>
      </c>
      <c r="C966" s="39" t="s">
        <v>124</v>
      </c>
      <c r="D966" s="64"/>
      <c r="E966" s="39" t="s">
        <v>103</v>
      </c>
      <c r="F966" s="39">
        <v>6</v>
      </c>
      <c r="G966" s="39" t="s">
        <v>172</v>
      </c>
      <c r="H966" s="39" t="s">
        <v>176</v>
      </c>
      <c r="I966" s="39" t="s">
        <v>176</v>
      </c>
      <c r="J966" s="39" t="s">
        <v>176</v>
      </c>
      <c r="K966" s="39" t="s">
        <v>176</v>
      </c>
      <c r="L966" s="39">
        <v>1</v>
      </c>
      <c r="M966" s="57" t="str">
        <f t="shared" si="46"/>
        <v>3 - Medium-Level Power Loss</v>
      </c>
      <c r="N966" s="59"/>
      <c r="O966" s="60"/>
      <c r="P966" s="61">
        <f t="shared" si="45"/>
        <v>1800</v>
      </c>
      <c r="Q966" s="61">
        <f t="shared" si="47"/>
        <v>0</v>
      </c>
    </row>
    <row r="967" spans="1:17" ht="18.600000000000001" customHeight="1">
      <c r="A967" s="58">
        <v>44403</v>
      </c>
      <c r="B967" s="39" t="s">
        <v>48</v>
      </c>
      <c r="C967" s="39" t="s">
        <v>124</v>
      </c>
      <c r="D967" s="64"/>
      <c r="E967" s="39" t="s">
        <v>103</v>
      </c>
      <c r="F967" s="39">
        <v>7</v>
      </c>
      <c r="G967" s="39" t="s">
        <v>172</v>
      </c>
      <c r="H967" s="39" t="s">
        <v>176</v>
      </c>
      <c r="I967" s="39" t="s">
        <v>176</v>
      </c>
      <c r="J967" s="39" t="s">
        <v>176</v>
      </c>
      <c r="K967" s="39" t="s">
        <v>176</v>
      </c>
      <c r="L967" s="39">
        <v>1</v>
      </c>
      <c r="M967" s="57" t="str">
        <f t="shared" si="46"/>
        <v>3 - Medium-Level Power Loss</v>
      </c>
      <c r="N967" s="59"/>
      <c r="O967" s="60"/>
      <c r="P967" s="61">
        <f t="shared" si="45"/>
        <v>1800</v>
      </c>
      <c r="Q967" s="61">
        <f t="shared" si="47"/>
        <v>0</v>
      </c>
    </row>
    <row r="968" spans="1:17" ht="18.600000000000001" customHeight="1">
      <c r="A968" s="58">
        <v>44403</v>
      </c>
      <c r="B968" s="39" t="s">
        <v>48</v>
      </c>
      <c r="C968" s="39" t="s">
        <v>124</v>
      </c>
      <c r="D968" s="64"/>
      <c r="E968" s="39" t="s">
        <v>103</v>
      </c>
      <c r="F968" s="39">
        <v>8</v>
      </c>
      <c r="G968" s="39" t="s">
        <v>172</v>
      </c>
      <c r="H968" s="39" t="s">
        <v>176</v>
      </c>
      <c r="I968" s="39" t="s">
        <v>176</v>
      </c>
      <c r="J968" s="39" t="s">
        <v>176</v>
      </c>
      <c r="K968" s="39" t="s">
        <v>176</v>
      </c>
      <c r="L968" s="39">
        <v>1</v>
      </c>
      <c r="M968" s="57" t="str">
        <f t="shared" si="46"/>
        <v>3 - Medium-Level Power Loss</v>
      </c>
      <c r="N968" s="59"/>
      <c r="O968" s="60"/>
      <c r="P968" s="61">
        <f t="shared" si="45"/>
        <v>1800</v>
      </c>
      <c r="Q968" s="61">
        <f t="shared" si="47"/>
        <v>0</v>
      </c>
    </row>
    <row r="969" spans="1:17" ht="18.600000000000001" customHeight="1">
      <c r="A969" s="58">
        <v>44403</v>
      </c>
      <c r="B969" s="39" t="s">
        <v>48</v>
      </c>
      <c r="C969" s="39" t="s">
        <v>124</v>
      </c>
      <c r="D969" s="64"/>
      <c r="E969" s="39" t="s">
        <v>104</v>
      </c>
      <c r="F969" s="39">
        <v>88</v>
      </c>
      <c r="G969" s="39" t="s">
        <v>172</v>
      </c>
      <c r="H969" s="39" t="s">
        <v>176</v>
      </c>
      <c r="I969" s="39" t="s">
        <v>176</v>
      </c>
      <c r="J969" s="39" t="s">
        <v>176</v>
      </c>
      <c r="K969" s="39" t="s">
        <v>176</v>
      </c>
      <c r="L969" s="39">
        <v>1</v>
      </c>
      <c r="M969" s="57" t="str">
        <f t="shared" si="46"/>
        <v>3 - Medium-Level Power Loss</v>
      </c>
      <c r="N969" s="59"/>
      <c r="O969" s="60"/>
      <c r="P969" s="61">
        <f t="shared" si="45"/>
        <v>1800</v>
      </c>
      <c r="Q969" s="61">
        <f t="shared" si="47"/>
        <v>0</v>
      </c>
    </row>
    <row r="970" spans="1:17" ht="18.600000000000001" customHeight="1">
      <c r="A970" s="58">
        <v>44403</v>
      </c>
      <c r="B970" s="39" t="s">
        <v>48</v>
      </c>
      <c r="C970" s="39" t="s">
        <v>124</v>
      </c>
      <c r="D970" s="64"/>
      <c r="E970" s="39" t="s">
        <v>106</v>
      </c>
      <c r="F970" s="39">
        <v>105</v>
      </c>
      <c r="G970" s="39" t="s">
        <v>172</v>
      </c>
      <c r="H970" s="39" t="s">
        <v>176</v>
      </c>
      <c r="I970" s="39" t="s">
        <v>176</v>
      </c>
      <c r="J970" s="39" t="s">
        <v>176</v>
      </c>
      <c r="K970" s="39" t="s">
        <v>176</v>
      </c>
      <c r="L970" s="39">
        <v>1</v>
      </c>
      <c r="M970" s="57" t="str">
        <f t="shared" si="46"/>
        <v>3 - Medium-Level Power Loss</v>
      </c>
      <c r="N970" s="59"/>
      <c r="O970" s="60"/>
      <c r="P970" s="61">
        <f t="shared" si="45"/>
        <v>1800</v>
      </c>
      <c r="Q970" s="61">
        <f t="shared" si="47"/>
        <v>0</v>
      </c>
    </row>
    <row r="971" spans="1:17" ht="18.600000000000001" customHeight="1">
      <c r="A971" s="58">
        <v>44403</v>
      </c>
      <c r="B971" s="39" t="s">
        <v>48</v>
      </c>
      <c r="C971" s="39" t="s">
        <v>124</v>
      </c>
      <c r="D971" s="64"/>
      <c r="E971" s="39" t="s">
        <v>106</v>
      </c>
      <c r="F971" s="39">
        <v>106</v>
      </c>
      <c r="G971" s="39" t="s">
        <v>172</v>
      </c>
      <c r="H971" s="39" t="s">
        <v>176</v>
      </c>
      <c r="I971" s="39" t="s">
        <v>176</v>
      </c>
      <c r="J971" s="39" t="s">
        <v>176</v>
      </c>
      <c r="K971" s="39" t="s">
        <v>176</v>
      </c>
      <c r="L971" s="39">
        <v>1</v>
      </c>
      <c r="M971" s="57" t="str">
        <f t="shared" si="46"/>
        <v>3 - Medium-Level Power Loss</v>
      </c>
      <c r="N971" s="59"/>
      <c r="O971" s="60"/>
      <c r="P971" s="61">
        <f t="shared" si="45"/>
        <v>1800</v>
      </c>
      <c r="Q971" s="61">
        <f t="shared" si="47"/>
        <v>0</v>
      </c>
    </row>
    <row r="972" spans="1:17" ht="18.600000000000001" customHeight="1">
      <c r="A972" s="58">
        <v>44403</v>
      </c>
      <c r="B972" s="39" t="s">
        <v>48</v>
      </c>
      <c r="C972" s="39" t="s">
        <v>124</v>
      </c>
      <c r="D972" s="64"/>
      <c r="E972" s="39" t="s">
        <v>106</v>
      </c>
      <c r="F972" s="39">
        <v>107</v>
      </c>
      <c r="G972" s="39" t="s">
        <v>172</v>
      </c>
      <c r="H972" s="39" t="s">
        <v>176</v>
      </c>
      <c r="I972" s="39" t="s">
        <v>176</v>
      </c>
      <c r="J972" s="39" t="s">
        <v>176</v>
      </c>
      <c r="K972" s="39" t="s">
        <v>176</v>
      </c>
      <c r="L972" s="39">
        <v>1</v>
      </c>
      <c r="M972" s="57" t="str">
        <f t="shared" si="46"/>
        <v>3 - Medium-Level Power Loss</v>
      </c>
      <c r="N972" s="59"/>
      <c r="O972" s="60"/>
      <c r="P972" s="61">
        <f t="shared" si="45"/>
        <v>1800</v>
      </c>
      <c r="Q972" s="61">
        <f t="shared" si="47"/>
        <v>0</v>
      </c>
    </row>
    <row r="973" spans="1:17" ht="18.600000000000001" customHeight="1">
      <c r="A973" s="58">
        <v>44403</v>
      </c>
      <c r="B973" s="39" t="s">
        <v>48</v>
      </c>
      <c r="C973" s="39" t="s">
        <v>124</v>
      </c>
      <c r="D973" s="64"/>
      <c r="E973" s="39" t="s">
        <v>106</v>
      </c>
      <c r="F973" s="39">
        <v>108</v>
      </c>
      <c r="G973" s="39" t="s">
        <v>172</v>
      </c>
      <c r="H973" s="39" t="s">
        <v>176</v>
      </c>
      <c r="I973" s="39" t="s">
        <v>176</v>
      </c>
      <c r="J973" s="39" t="s">
        <v>176</v>
      </c>
      <c r="K973" s="39" t="s">
        <v>176</v>
      </c>
      <c r="L973" s="39">
        <v>1</v>
      </c>
      <c r="M973" s="57" t="str">
        <f t="shared" si="46"/>
        <v>3 - Medium-Level Power Loss</v>
      </c>
      <c r="N973" s="59"/>
      <c r="O973" s="60"/>
      <c r="P973" s="61">
        <f t="shared" si="45"/>
        <v>1800</v>
      </c>
      <c r="Q973" s="61">
        <f t="shared" si="47"/>
        <v>0</v>
      </c>
    </row>
    <row r="974" spans="1:17" ht="18.600000000000001" customHeight="1">
      <c r="A974" s="58">
        <v>44403</v>
      </c>
      <c r="B974" s="39" t="s">
        <v>48</v>
      </c>
      <c r="C974" s="39" t="s">
        <v>124</v>
      </c>
      <c r="D974" s="64"/>
      <c r="E974" s="39" t="s">
        <v>106</v>
      </c>
      <c r="F974" s="39">
        <v>109</v>
      </c>
      <c r="G974" s="39" t="s">
        <v>172</v>
      </c>
      <c r="H974" s="39" t="s">
        <v>176</v>
      </c>
      <c r="I974" s="39" t="s">
        <v>176</v>
      </c>
      <c r="J974" s="39" t="s">
        <v>176</v>
      </c>
      <c r="K974" s="39" t="s">
        <v>176</v>
      </c>
      <c r="L974" s="39">
        <v>1</v>
      </c>
      <c r="M974" s="57" t="str">
        <f t="shared" si="46"/>
        <v>3 - Medium-Level Power Loss</v>
      </c>
      <c r="N974" s="59"/>
      <c r="O974" s="60"/>
      <c r="P974" s="61">
        <f t="shared" si="45"/>
        <v>1800</v>
      </c>
      <c r="Q974" s="61">
        <f t="shared" si="47"/>
        <v>0</v>
      </c>
    </row>
    <row r="975" spans="1:17" ht="18.600000000000001" customHeight="1">
      <c r="A975" s="58">
        <v>44403</v>
      </c>
      <c r="B975" s="39" t="s">
        <v>48</v>
      </c>
      <c r="C975" s="39" t="s">
        <v>124</v>
      </c>
      <c r="D975" s="64"/>
      <c r="E975" s="39" t="s">
        <v>106</v>
      </c>
      <c r="F975" s="39">
        <v>110</v>
      </c>
      <c r="G975" s="39" t="s">
        <v>172</v>
      </c>
      <c r="H975" s="39" t="s">
        <v>176</v>
      </c>
      <c r="I975" s="39" t="s">
        <v>176</v>
      </c>
      <c r="J975" s="39" t="s">
        <v>176</v>
      </c>
      <c r="K975" s="39" t="s">
        <v>176</v>
      </c>
      <c r="L975" s="39">
        <v>1</v>
      </c>
      <c r="M975" s="57" t="str">
        <f t="shared" si="46"/>
        <v>3 - Medium-Level Power Loss</v>
      </c>
      <c r="N975" s="59"/>
      <c r="O975" s="60"/>
      <c r="P975" s="61">
        <f t="shared" si="45"/>
        <v>1800</v>
      </c>
      <c r="Q975" s="61">
        <f t="shared" si="47"/>
        <v>0</v>
      </c>
    </row>
    <row r="976" spans="1:17" ht="18.600000000000001" customHeight="1">
      <c r="A976" s="58">
        <v>44403</v>
      </c>
      <c r="B976" s="39" t="s">
        <v>48</v>
      </c>
      <c r="C976" s="39" t="s">
        <v>124</v>
      </c>
      <c r="D976" s="64"/>
      <c r="E976" s="39" t="s">
        <v>106</v>
      </c>
      <c r="F976" s="39">
        <v>111</v>
      </c>
      <c r="G976" s="39" t="s">
        <v>172</v>
      </c>
      <c r="H976" s="39" t="s">
        <v>176</v>
      </c>
      <c r="I976" s="39" t="s">
        <v>176</v>
      </c>
      <c r="J976" s="39" t="s">
        <v>176</v>
      </c>
      <c r="K976" s="39" t="s">
        <v>176</v>
      </c>
      <c r="L976" s="39">
        <v>1</v>
      </c>
      <c r="M976" s="57" t="str">
        <f t="shared" si="46"/>
        <v>3 - Medium-Level Power Loss</v>
      </c>
      <c r="N976" s="59"/>
      <c r="O976" s="60"/>
      <c r="P976" s="61">
        <f t="shared" si="45"/>
        <v>1800</v>
      </c>
      <c r="Q976" s="61">
        <f t="shared" si="47"/>
        <v>0</v>
      </c>
    </row>
    <row r="977" spans="1:17" ht="18.600000000000001" customHeight="1">
      <c r="A977" s="58">
        <v>44403</v>
      </c>
      <c r="B977" s="39" t="s">
        <v>48</v>
      </c>
      <c r="C977" s="39" t="s">
        <v>124</v>
      </c>
      <c r="D977" s="64"/>
      <c r="E977" s="39" t="s">
        <v>106</v>
      </c>
      <c r="F977" s="39">
        <v>112</v>
      </c>
      <c r="G977" s="39" t="s">
        <v>172</v>
      </c>
      <c r="H977" s="39" t="s">
        <v>176</v>
      </c>
      <c r="I977" s="39" t="s">
        <v>176</v>
      </c>
      <c r="J977" s="39" t="s">
        <v>176</v>
      </c>
      <c r="K977" s="39" t="s">
        <v>176</v>
      </c>
      <c r="L977" s="39">
        <v>1</v>
      </c>
      <c r="M977" s="57" t="str">
        <f t="shared" si="46"/>
        <v>3 - Medium-Level Power Loss</v>
      </c>
      <c r="N977" s="59"/>
      <c r="O977" s="60"/>
      <c r="P977" s="61">
        <f t="shared" ref="P977:P1040" si="48">IF(G977="hot spot",0,IF(G977="string",$Q$5*L977,IF(G977="multiple strings",$Q$5*L977,IF(G977="Combiner",($Q$5)*L977,IF(G977="inverter",$Q$5*L977,IF(G977="tracker",$Q$5*L977,IF(G977="module",$Q$5*L977,IF(G977="module substring",($Q$5/3)*L977,0))))))))</f>
        <v>1800</v>
      </c>
      <c r="Q977" s="61">
        <f t="shared" si="47"/>
        <v>0</v>
      </c>
    </row>
    <row r="978" spans="1:17" ht="18.600000000000001" customHeight="1">
      <c r="A978" s="58">
        <v>44403</v>
      </c>
      <c r="B978" s="39" t="s">
        <v>48</v>
      </c>
      <c r="C978" s="39" t="s">
        <v>124</v>
      </c>
      <c r="D978" s="64"/>
      <c r="E978" s="39" t="s">
        <v>107</v>
      </c>
      <c r="F978" s="39">
        <v>33</v>
      </c>
      <c r="G978" s="39" t="s">
        <v>172</v>
      </c>
      <c r="H978" s="39" t="s">
        <v>176</v>
      </c>
      <c r="I978" s="39" t="s">
        <v>176</v>
      </c>
      <c r="J978" s="39" t="s">
        <v>176</v>
      </c>
      <c r="K978" s="39" t="s">
        <v>176</v>
      </c>
      <c r="L978" s="39">
        <v>1</v>
      </c>
      <c r="M978" s="57" t="str">
        <f t="shared" ref="M978:M1041" si="49">IF(G978="hot spot","1 - Safety",IF((P978)/(1000000*$Q$4)&gt;0.01,"2 - High-Level Power Loss",IF(P978&gt;($Q$5-1),"3 - Medium-Level Power Loss",IF(P978&gt;0,"4 - Low-Level Power Loss",""))))</f>
        <v>3 - Medium-Level Power Loss</v>
      </c>
      <c r="N978" s="59"/>
      <c r="O978" s="60"/>
      <c r="P978" s="61">
        <f t="shared" si="48"/>
        <v>1800</v>
      </c>
      <c r="Q978" s="61">
        <f t="shared" si="47"/>
        <v>0</v>
      </c>
    </row>
    <row r="979" spans="1:17" ht="18.600000000000001" customHeight="1">
      <c r="A979" s="58">
        <v>44403</v>
      </c>
      <c r="B979" s="39" t="s">
        <v>48</v>
      </c>
      <c r="C979" s="39" t="s">
        <v>124</v>
      </c>
      <c r="D979" s="64"/>
      <c r="E979" s="39" t="s">
        <v>107</v>
      </c>
      <c r="F979" s="39">
        <v>34</v>
      </c>
      <c r="G979" s="39" t="s">
        <v>172</v>
      </c>
      <c r="H979" s="39" t="s">
        <v>176</v>
      </c>
      <c r="I979" s="39" t="s">
        <v>176</v>
      </c>
      <c r="J979" s="39" t="s">
        <v>176</v>
      </c>
      <c r="K979" s="39" t="s">
        <v>176</v>
      </c>
      <c r="L979" s="39">
        <v>1</v>
      </c>
      <c r="M979" s="57" t="str">
        <f t="shared" si="49"/>
        <v>3 - Medium-Level Power Loss</v>
      </c>
      <c r="N979" s="59"/>
      <c r="O979" s="60"/>
      <c r="P979" s="61">
        <f t="shared" si="48"/>
        <v>1800</v>
      </c>
      <c r="Q979" s="61">
        <f t="shared" si="47"/>
        <v>0</v>
      </c>
    </row>
    <row r="980" spans="1:17" ht="18.600000000000001" customHeight="1">
      <c r="A980" s="58">
        <v>44403</v>
      </c>
      <c r="B980" s="39" t="s">
        <v>48</v>
      </c>
      <c r="C980" s="39" t="s">
        <v>124</v>
      </c>
      <c r="D980" s="64"/>
      <c r="E980" s="39" t="s">
        <v>107</v>
      </c>
      <c r="F980" s="39">
        <v>35</v>
      </c>
      <c r="G980" s="39" t="s">
        <v>172</v>
      </c>
      <c r="H980" s="39" t="s">
        <v>176</v>
      </c>
      <c r="I980" s="39" t="s">
        <v>176</v>
      </c>
      <c r="J980" s="39" t="s">
        <v>176</v>
      </c>
      <c r="K980" s="39" t="s">
        <v>176</v>
      </c>
      <c r="L980" s="39">
        <v>1</v>
      </c>
      <c r="M980" s="57" t="str">
        <f t="shared" si="49"/>
        <v>3 - Medium-Level Power Loss</v>
      </c>
      <c r="N980" s="59"/>
      <c r="O980" s="60"/>
      <c r="P980" s="61">
        <f t="shared" si="48"/>
        <v>1800</v>
      </c>
      <c r="Q980" s="61">
        <f t="shared" si="47"/>
        <v>0</v>
      </c>
    </row>
    <row r="981" spans="1:17" ht="18.600000000000001" customHeight="1">
      <c r="A981" s="58">
        <v>44403</v>
      </c>
      <c r="B981" s="39" t="s">
        <v>48</v>
      </c>
      <c r="C981" s="39" t="s">
        <v>124</v>
      </c>
      <c r="D981" s="64"/>
      <c r="E981" s="39" t="s">
        <v>107</v>
      </c>
      <c r="F981" s="39">
        <v>36</v>
      </c>
      <c r="G981" s="39" t="s">
        <v>172</v>
      </c>
      <c r="H981" s="39" t="s">
        <v>176</v>
      </c>
      <c r="I981" s="39" t="s">
        <v>176</v>
      </c>
      <c r="J981" s="39" t="s">
        <v>176</v>
      </c>
      <c r="K981" s="39" t="s">
        <v>176</v>
      </c>
      <c r="L981" s="39">
        <v>1</v>
      </c>
      <c r="M981" s="57" t="str">
        <f t="shared" si="49"/>
        <v>3 - Medium-Level Power Loss</v>
      </c>
      <c r="N981" s="59"/>
      <c r="O981" s="60"/>
      <c r="P981" s="61">
        <f t="shared" si="48"/>
        <v>1800</v>
      </c>
      <c r="Q981" s="61">
        <f t="shared" si="47"/>
        <v>0</v>
      </c>
    </row>
    <row r="982" spans="1:17" ht="18.600000000000001" customHeight="1">
      <c r="A982" s="58">
        <v>44403</v>
      </c>
      <c r="B982" s="39" t="s">
        <v>48</v>
      </c>
      <c r="C982" s="39" t="s">
        <v>124</v>
      </c>
      <c r="D982" s="64"/>
      <c r="E982" s="39" t="s">
        <v>107</v>
      </c>
      <c r="F982" s="39">
        <v>37</v>
      </c>
      <c r="G982" s="39" t="s">
        <v>172</v>
      </c>
      <c r="H982" s="39" t="s">
        <v>176</v>
      </c>
      <c r="I982" s="39" t="s">
        <v>176</v>
      </c>
      <c r="J982" s="39" t="s">
        <v>176</v>
      </c>
      <c r="K982" s="39" t="s">
        <v>176</v>
      </c>
      <c r="L982" s="39">
        <v>1</v>
      </c>
      <c r="M982" s="57" t="str">
        <f t="shared" si="49"/>
        <v>3 - Medium-Level Power Loss</v>
      </c>
      <c r="N982" s="59"/>
      <c r="O982" s="60"/>
      <c r="P982" s="61">
        <f t="shared" si="48"/>
        <v>1800</v>
      </c>
      <c r="Q982" s="61">
        <f t="shared" si="47"/>
        <v>0</v>
      </c>
    </row>
    <row r="983" spans="1:17" ht="18.600000000000001" customHeight="1">
      <c r="A983" s="58">
        <v>44403</v>
      </c>
      <c r="B983" s="39" t="s">
        <v>48</v>
      </c>
      <c r="C983" s="39" t="s">
        <v>124</v>
      </c>
      <c r="D983" s="64"/>
      <c r="E983" s="39" t="s">
        <v>107</v>
      </c>
      <c r="F983" s="39">
        <v>38</v>
      </c>
      <c r="G983" s="39" t="s">
        <v>172</v>
      </c>
      <c r="H983" s="39" t="s">
        <v>176</v>
      </c>
      <c r="I983" s="39" t="s">
        <v>176</v>
      </c>
      <c r="J983" s="39" t="s">
        <v>176</v>
      </c>
      <c r="K983" s="39" t="s">
        <v>176</v>
      </c>
      <c r="L983" s="39">
        <v>1</v>
      </c>
      <c r="M983" s="57" t="str">
        <f t="shared" si="49"/>
        <v>3 - Medium-Level Power Loss</v>
      </c>
      <c r="N983" s="59"/>
      <c r="O983" s="60"/>
      <c r="P983" s="61">
        <f t="shared" si="48"/>
        <v>1800</v>
      </c>
      <c r="Q983" s="61">
        <f t="shared" si="47"/>
        <v>0</v>
      </c>
    </row>
    <row r="984" spans="1:17" ht="18.600000000000001" customHeight="1">
      <c r="A984" s="58">
        <v>44403</v>
      </c>
      <c r="B984" s="39" t="s">
        <v>48</v>
      </c>
      <c r="C984" s="39" t="s">
        <v>124</v>
      </c>
      <c r="D984" s="64"/>
      <c r="E984" s="39" t="s">
        <v>107</v>
      </c>
      <c r="F984" s="39">
        <v>39</v>
      </c>
      <c r="G984" s="39" t="s">
        <v>172</v>
      </c>
      <c r="H984" s="39" t="s">
        <v>176</v>
      </c>
      <c r="I984" s="39" t="s">
        <v>176</v>
      </c>
      <c r="J984" s="39" t="s">
        <v>176</v>
      </c>
      <c r="K984" s="39" t="s">
        <v>176</v>
      </c>
      <c r="L984" s="39">
        <v>1</v>
      </c>
      <c r="M984" s="57" t="str">
        <f t="shared" si="49"/>
        <v>3 - Medium-Level Power Loss</v>
      </c>
      <c r="N984" s="59"/>
      <c r="O984" s="60"/>
      <c r="P984" s="61">
        <f t="shared" si="48"/>
        <v>1800</v>
      </c>
      <c r="Q984" s="61">
        <f t="shared" si="47"/>
        <v>0</v>
      </c>
    </row>
    <row r="985" spans="1:17" ht="18.600000000000001" customHeight="1">
      <c r="A985" s="58">
        <v>44403</v>
      </c>
      <c r="B985" s="39" t="s">
        <v>48</v>
      </c>
      <c r="C985" s="39" t="s">
        <v>124</v>
      </c>
      <c r="D985" s="64"/>
      <c r="E985" s="39" t="s">
        <v>107</v>
      </c>
      <c r="F985" s="39">
        <v>40</v>
      </c>
      <c r="G985" s="39" t="s">
        <v>172</v>
      </c>
      <c r="H985" s="39" t="s">
        <v>176</v>
      </c>
      <c r="I985" s="39" t="s">
        <v>176</v>
      </c>
      <c r="J985" s="39" t="s">
        <v>176</v>
      </c>
      <c r="K985" s="39" t="s">
        <v>176</v>
      </c>
      <c r="L985" s="39">
        <v>1</v>
      </c>
      <c r="M985" s="57" t="str">
        <f t="shared" si="49"/>
        <v>3 - Medium-Level Power Loss</v>
      </c>
      <c r="N985" s="59"/>
      <c r="O985" s="60"/>
      <c r="P985" s="61">
        <f t="shared" si="48"/>
        <v>1800</v>
      </c>
      <c r="Q985" s="61">
        <f t="shared" ref="Q985:Q1048" si="50">IF(O985&gt;0,P985,0)</f>
        <v>0</v>
      </c>
    </row>
    <row r="986" spans="1:17" ht="18.600000000000001" customHeight="1">
      <c r="A986" s="58">
        <v>44403</v>
      </c>
      <c r="B986" s="39" t="s">
        <v>48</v>
      </c>
      <c r="C986" s="39" t="s">
        <v>124</v>
      </c>
      <c r="D986" s="64"/>
      <c r="E986" s="39" t="s">
        <v>111</v>
      </c>
      <c r="F986" s="39">
        <v>13</v>
      </c>
      <c r="G986" s="39" t="s">
        <v>172</v>
      </c>
      <c r="H986" s="39" t="s">
        <v>176</v>
      </c>
      <c r="I986" s="39" t="s">
        <v>176</v>
      </c>
      <c r="J986" s="39" t="s">
        <v>176</v>
      </c>
      <c r="K986" s="39" t="s">
        <v>176</v>
      </c>
      <c r="L986" s="39">
        <v>1</v>
      </c>
      <c r="M986" s="57" t="str">
        <f t="shared" si="49"/>
        <v>3 - Medium-Level Power Loss</v>
      </c>
      <c r="N986" s="59"/>
      <c r="O986" s="60"/>
      <c r="P986" s="61">
        <f t="shared" si="48"/>
        <v>1800</v>
      </c>
      <c r="Q986" s="61">
        <f t="shared" si="50"/>
        <v>0</v>
      </c>
    </row>
    <row r="987" spans="1:17" ht="18.600000000000001" customHeight="1">
      <c r="A987" s="58">
        <v>44403</v>
      </c>
      <c r="B987" s="39" t="s">
        <v>48</v>
      </c>
      <c r="C987" s="39" t="s">
        <v>124</v>
      </c>
      <c r="D987" s="64"/>
      <c r="E987" s="39" t="s">
        <v>111</v>
      </c>
      <c r="F987" s="39">
        <v>14</v>
      </c>
      <c r="G987" s="39" t="s">
        <v>172</v>
      </c>
      <c r="H987" s="39" t="s">
        <v>176</v>
      </c>
      <c r="I987" s="39" t="s">
        <v>176</v>
      </c>
      <c r="J987" s="39" t="s">
        <v>176</v>
      </c>
      <c r="K987" s="39" t="s">
        <v>176</v>
      </c>
      <c r="L987" s="39">
        <v>1</v>
      </c>
      <c r="M987" s="57" t="str">
        <f t="shared" si="49"/>
        <v>3 - Medium-Level Power Loss</v>
      </c>
      <c r="N987" s="59"/>
      <c r="O987" s="60"/>
      <c r="P987" s="61">
        <f t="shared" si="48"/>
        <v>1800</v>
      </c>
      <c r="Q987" s="61">
        <f t="shared" si="50"/>
        <v>0</v>
      </c>
    </row>
    <row r="988" spans="1:17" ht="18.600000000000001" customHeight="1">
      <c r="A988" s="58">
        <v>44403</v>
      </c>
      <c r="B988" s="39" t="s">
        <v>48</v>
      </c>
      <c r="C988" s="39" t="s">
        <v>124</v>
      </c>
      <c r="D988" s="64"/>
      <c r="E988" s="39" t="s">
        <v>111</v>
      </c>
      <c r="F988" s="39">
        <v>15</v>
      </c>
      <c r="G988" s="39" t="s">
        <v>172</v>
      </c>
      <c r="H988" s="39" t="s">
        <v>176</v>
      </c>
      <c r="I988" s="39" t="s">
        <v>176</v>
      </c>
      <c r="J988" s="39" t="s">
        <v>176</v>
      </c>
      <c r="K988" s="39" t="s">
        <v>176</v>
      </c>
      <c r="L988" s="39">
        <v>1</v>
      </c>
      <c r="M988" s="57" t="str">
        <f t="shared" si="49"/>
        <v>3 - Medium-Level Power Loss</v>
      </c>
      <c r="N988" s="59"/>
      <c r="O988" s="60"/>
      <c r="P988" s="61">
        <f t="shared" si="48"/>
        <v>1800</v>
      </c>
      <c r="Q988" s="61">
        <f t="shared" si="50"/>
        <v>0</v>
      </c>
    </row>
    <row r="989" spans="1:17" ht="18.600000000000001" customHeight="1">
      <c r="A989" s="58">
        <v>44403</v>
      </c>
      <c r="B989" s="39" t="s">
        <v>48</v>
      </c>
      <c r="C989" s="39" t="s">
        <v>124</v>
      </c>
      <c r="D989" s="64"/>
      <c r="E989" s="39" t="s">
        <v>111</v>
      </c>
      <c r="F989" s="39">
        <v>16</v>
      </c>
      <c r="G989" s="39" t="s">
        <v>172</v>
      </c>
      <c r="H989" s="39" t="s">
        <v>176</v>
      </c>
      <c r="I989" s="39" t="s">
        <v>176</v>
      </c>
      <c r="J989" s="39" t="s">
        <v>176</v>
      </c>
      <c r="K989" s="39" t="s">
        <v>176</v>
      </c>
      <c r="L989" s="39">
        <v>1</v>
      </c>
      <c r="M989" s="57" t="str">
        <f t="shared" si="49"/>
        <v>3 - Medium-Level Power Loss</v>
      </c>
      <c r="N989" s="59"/>
      <c r="O989" s="60"/>
      <c r="P989" s="61">
        <f t="shared" si="48"/>
        <v>1800</v>
      </c>
      <c r="Q989" s="61">
        <f t="shared" si="50"/>
        <v>0</v>
      </c>
    </row>
    <row r="990" spans="1:17" ht="18.600000000000001" customHeight="1">
      <c r="A990" s="58">
        <v>44403</v>
      </c>
      <c r="B990" s="39" t="s">
        <v>48</v>
      </c>
      <c r="C990" s="39" t="s">
        <v>124</v>
      </c>
      <c r="D990" s="64"/>
      <c r="E990" s="39" t="s">
        <v>99</v>
      </c>
      <c r="F990" s="39">
        <v>110</v>
      </c>
      <c r="G990" s="39" t="s">
        <v>172</v>
      </c>
      <c r="H990" s="39" t="s">
        <v>176</v>
      </c>
      <c r="I990" s="39" t="s">
        <v>177</v>
      </c>
      <c r="J990" s="39" t="s">
        <v>176</v>
      </c>
      <c r="K990" s="39" t="s">
        <v>176</v>
      </c>
      <c r="L990" s="39">
        <v>1</v>
      </c>
      <c r="M990" s="57" t="str">
        <f t="shared" si="49"/>
        <v>3 - Medium-Level Power Loss</v>
      </c>
      <c r="N990" s="59"/>
      <c r="O990" s="60"/>
      <c r="P990" s="61">
        <f t="shared" si="48"/>
        <v>1800</v>
      </c>
      <c r="Q990" s="61">
        <f t="shared" si="50"/>
        <v>0</v>
      </c>
    </row>
    <row r="991" spans="1:17" ht="18.600000000000001" customHeight="1">
      <c r="A991" s="58">
        <v>44403</v>
      </c>
      <c r="B991" s="39" t="s">
        <v>48</v>
      </c>
      <c r="C991" s="39" t="s">
        <v>125</v>
      </c>
      <c r="D991" s="64"/>
      <c r="E991" s="39" t="s">
        <v>101</v>
      </c>
      <c r="F991" s="39">
        <v>77</v>
      </c>
      <c r="G991" s="39" t="s">
        <v>172</v>
      </c>
      <c r="H991" s="39" t="s">
        <v>176</v>
      </c>
      <c r="I991" s="39" t="s">
        <v>176</v>
      </c>
      <c r="J991" s="39" t="s">
        <v>176</v>
      </c>
      <c r="K991" s="39" t="s">
        <v>176</v>
      </c>
      <c r="L991" s="39">
        <v>1</v>
      </c>
      <c r="M991" s="57" t="str">
        <f t="shared" si="49"/>
        <v>3 - Medium-Level Power Loss</v>
      </c>
      <c r="N991" s="59"/>
      <c r="O991" s="60"/>
      <c r="P991" s="61">
        <f t="shared" si="48"/>
        <v>1800</v>
      </c>
      <c r="Q991" s="61">
        <f t="shared" si="50"/>
        <v>0</v>
      </c>
    </row>
    <row r="992" spans="1:17" ht="18.600000000000001" customHeight="1">
      <c r="A992" s="58">
        <v>44403</v>
      </c>
      <c r="B992" s="39" t="s">
        <v>48</v>
      </c>
      <c r="C992" s="39" t="s">
        <v>125</v>
      </c>
      <c r="D992" s="64"/>
      <c r="E992" s="39" t="s">
        <v>101</v>
      </c>
      <c r="F992" s="39">
        <v>78</v>
      </c>
      <c r="G992" s="39" t="s">
        <v>172</v>
      </c>
      <c r="H992" s="39" t="s">
        <v>176</v>
      </c>
      <c r="I992" s="39" t="s">
        <v>176</v>
      </c>
      <c r="J992" s="39" t="s">
        <v>176</v>
      </c>
      <c r="K992" s="39" t="s">
        <v>176</v>
      </c>
      <c r="L992" s="39">
        <v>1</v>
      </c>
      <c r="M992" s="57" t="str">
        <f t="shared" si="49"/>
        <v>3 - Medium-Level Power Loss</v>
      </c>
      <c r="N992" s="59"/>
      <c r="O992" s="60"/>
      <c r="P992" s="61">
        <f t="shared" si="48"/>
        <v>1800</v>
      </c>
      <c r="Q992" s="61">
        <f t="shared" si="50"/>
        <v>0</v>
      </c>
    </row>
    <row r="993" spans="1:17" ht="18.600000000000001" customHeight="1">
      <c r="A993" s="58">
        <v>44403</v>
      </c>
      <c r="B993" s="39" t="s">
        <v>48</v>
      </c>
      <c r="C993" s="39" t="s">
        <v>125</v>
      </c>
      <c r="D993" s="64"/>
      <c r="E993" s="39" t="s">
        <v>102</v>
      </c>
      <c r="F993" s="39">
        <v>62</v>
      </c>
      <c r="G993" s="39" t="s">
        <v>172</v>
      </c>
      <c r="H993" s="39" t="s">
        <v>176</v>
      </c>
      <c r="I993" s="39" t="s">
        <v>176</v>
      </c>
      <c r="J993" s="39" t="s">
        <v>177</v>
      </c>
      <c r="K993" s="39" t="s">
        <v>176</v>
      </c>
      <c r="L993" s="39">
        <v>1</v>
      </c>
      <c r="M993" s="57" t="str">
        <f t="shared" si="49"/>
        <v>3 - Medium-Level Power Loss</v>
      </c>
      <c r="N993" s="59"/>
      <c r="O993" s="60"/>
      <c r="P993" s="61">
        <f t="shared" si="48"/>
        <v>1800</v>
      </c>
      <c r="Q993" s="61">
        <f t="shared" si="50"/>
        <v>0</v>
      </c>
    </row>
    <row r="994" spans="1:17" ht="18.600000000000001" customHeight="1">
      <c r="A994" s="58">
        <v>44403</v>
      </c>
      <c r="B994" s="39" t="s">
        <v>48</v>
      </c>
      <c r="C994" s="39" t="s">
        <v>125</v>
      </c>
      <c r="D994" s="64"/>
      <c r="E994" s="39" t="s">
        <v>96</v>
      </c>
      <c r="F994" s="39">
        <v>17</v>
      </c>
      <c r="G994" s="39" t="s">
        <v>172</v>
      </c>
      <c r="H994" s="39" t="s">
        <v>176</v>
      </c>
      <c r="I994" s="39" t="s">
        <v>176</v>
      </c>
      <c r="J994" s="39" t="s">
        <v>176</v>
      </c>
      <c r="K994" s="39" t="s">
        <v>176</v>
      </c>
      <c r="L994" s="39">
        <v>1</v>
      </c>
      <c r="M994" s="57" t="str">
        <f t="shared" si="49"/>
        <v>3 - Medium-Level Power Loss</v>
      </c>
      <c r="N994" s="59"/>
      <c r="O994" s="60"/>
      <c r="P994" s="61">
        <f t="shared" si="48"/>
        <v>1800</v>
      </c>
      <c r="Q994" s="61">
        <f t="shared" si="50"/>
        <v>0</v>
      </c>
    </row>
    <row r="995" spans="1:17" ht="18.600000000000001" customHeight="1">
      <c r="A995" s="58">
        <v>44403</v>
      </c>
      <c r="B995" s="39" t="s">
        <v>48</v>
      </c>
      <c r="C995" s="39" t="s">
        <v>125</v>
      </c>
      <c r="D995" s="64"/>
      <c r="E995" s="39" t="s">
        <v>96</v>
      </c>
      <c r="F995" s="39">
        <v>18</v>
      </c>
      <c r="G995" s="39" t="s">
        <v>172</v>
      </c>
      <c r="H995" s="39" t="s">
        <v>176</v>
      </c>
      <c r="I995" s="39" t="s">
        <v>176</v>
      </c>
      <c r="J995" s="39" t="s">
        <v>176</v>
      </c>
      <c r="K995" s="39" t="s">
        <v>176</v>
      </c>
      <c r="L995" s="39">
        <v>1</v>
      </c>
      <c r="M995" s="57" t="str">
        <f t="shared" si="49"/>
        <v>3 - Medium-Level Power Loss</v>
      </c>
      <c r="N995" s="59"/>
      <c r="O995" s="60"/>
      <c r="P995" s="61">
        <f t="shared" si="48"/>
        <v>1800</v>
      </c>
      <c r="Q995" s="61">
        <f t="shared" si="50"/>
        <v>0</v>
      </c>
    </row>
    <row r="996" spans="1:17" ht="18.600000000000001" customHeight="1">
      <c r="A996" s="58">
        <v>44403</v>
      </c>
      <c r="B996" s="39" t="s">
        <v>48</v>
      </c>
      <c r="C996" s="39" t="s">
        <v>125</v>
      </c>
      <c r="D996" s="64"/>
      <c r="E996" s="39" t="s">
        <v>96</v>
      </c>
      <c r="F996" s="39">
        <v>19</v>
      </c>
      <c r="G996" s="39" t="s">
        <v>172</v>
      </c>
      <c r="H996" s="39" t="s">
        <v>176</v>
      </c>
      <c r="I996" s="39" t="s">
        <v>176</v>
      </c>
      <c r="J996" s="39" t="s">
        <v>176</v>
      </c>
      <c r="K996" s="39" t="s">
        <v>176</v>
      </c>
      <c r="L996" s="39">
        <v>1</v>
      </c>
      <c r="M996" s="57" t="str">
        <f t="shared" si="49"/>
        <v>3 - Medium-Level Power Loss</v>
      </c>
      <c r="N996" s="59"/>
      <c r="O996" s="60"/>
      <c r="P996" s="61">
        <f t="shared" si="48"/>
        <v>1800</v>
      </c>
      <c r="Q996" s="61">
        <f t="shared" si="50"/>
        <v>0</v>
      </c>
    </row>
    <row r="997" spans="1:17" ht="18.600000000000001" customHeight="1">
      <c r="A997" s="58">
        <v>44403</v>
      </c>
      <c r="B997" s="39" t="s">
        <v>48</v>
      </c>
      <c r="C997" s="39" t="s">
        <v>125</v>
      </c>
      <c r="D997" s="64"/>
      <c r="E997" s="39" t="s">
        <v>96</v>
      </c>
      <c r="F997" s="39">
        <v>20</v>
      </c>
      <c r="G997" s="39" t="s">
        <v>172</v>
      </c>
      <c r="H997" s="39" t="s">
        <v>176</v>
      </c>
      <c r="I997" s="39" t="s">
        <v>176</v>
      </c>
      <c r="J997" s="39" t="s">
        <v>176</v>
      </c>
      <c r="K997" s="39" t="s">
        <v>176</v>
      </c>
      <c r="L997" s="39">
        <v>1</v>
      </c>
      <c r="M997" s="57" t="str">
        <f t="shared" si="49"/>
        <v>3 - Medium-Level Power Loss</v>
      </c>
      <c r="N997" s="59"/>
      <c r="O997" s="60"/>
      <c r="P997" s="61">
        <f t="shared" si="48"/>
        <v>1800</v>
      </c>
      <c r="Q997" s="61">
        <f t="shared" si="50"/>
        <v>0</v>
      </c>
    </row>
    <row r="998" spans="1:17" ht="18.600000000000001" customHeight="1">
      <c r="A998" s="58">
        <v>44403</v>
      </c>
      <c r="B998" s="39" t="s">
        <v>48</v>
      </c>
      <c r="C998" s="39" t="s">
        <v>125</v>
      </c>
      <c r="D998" s="64"/>
      <c r="E998" s="39" t="s">
        <v>96</v>
      </c>
      <c r="F998" s="39">
        <v>21</v>
      </c>
      <c r="G998" s="39" t="s">
        <v>172</v>
      </c>
      <c r="H998" s="39" t="s">
        <v>176</v>
      </c>
      <c r="I998" s="39" t="s">
        <v>176</v>
      </c>
      <c r="J998" s="39" t="s">
        <v>176</v>
      </c>
      <c r="K998" s="39" t="s">
        <v>176</v>
      </c>
      <c r="L998" s="39">
        <v>1</v>
      </c>
      <c r="M998" s="57" t="str">
        <f t="shared" si="49"/>
        <v>3 - Medium-Level Power Loss</v>
      </c>
      <c r="N998" s="59"/>
      <c r="O998" s="60"/>
      <c r="P998" s="61">
        <f t="shared" si="48"/>
        <v>1800</v>
      </c>
      <c r="Q998" s="61">
        <f t="shared" si="50"/>
        <v>0</v>
      </c>
    </row>
    <row r="999" spans="1:17" ht="18.600000000000001" customHeight="1">
      <c r="A999" s="58">
        <v>44403</v>
      </c>
      <c r="B999" s="39" t="s">
        <v>48</v>
      </c>
      <c r="C999" s="39" t="s">
        <v>125</v>
      </c>
      <c r="D999" s="64"/>
      <c r="E999" s="39" t="s">
        <v>96</v>
      </c>
      <c r="F999" s="39">
        <v>22</v>
      </c>
      <c r="G999" s="39" t="s">
        <v>172</v>
      </c>
      <c r="H999" s="39" t="s">
        <v>176</v>
      </c>
      <c r="I999" s="39" t="s">
        <v>176</v>
      </c>
      <c r="J999" s="39" t="s">
        <v>176</v>
      </c>
      <c r="K999" s="39" t="s">
        <v>176</v>
      </c>
      <c r="L999" s="39">
        <v>1</v>
      </c>
      <c r="M999" s="57" t="str">
        <f t="shared" si="49"/>
        <v>3 - Medium-Level Power Loss</v>
      </c>
      <c r="N999" s="59"/>
      <c r="O999" s="60"/>
      <c r="P999" s="61">
        <f t="shared" si="48"/>
        <v>1800</v>
      </c>
      <c r="Q999" s="61">
        <f t="shared" si="50"/>
        <v>0</v>
      </c>
    </row>
    <row r="1000" spans="1:17" ht="18.600000000000001" customHeight="1">
      <c r="A1000" s="58">
        <v>44403</v>
      </c>
      <c r="B1000" s="39" t="s">
        <v>48</v>
      </c>
      <c r="C1000" s="39" t="s">
        <v>125</v>
      </c>
      <c r="D1000" s="64"/>
      <c r="E1000" s="39" t="s">
        <v>96</v>
      </c>
      <c r="F1000" s="39">
        <v>23</v>
      </c>
      <c r="G1000" s="39" t="s">
        <v>172</v>
      </c>
      <c r="H1000" s="39" t="s">
        <v>176</v>
      </c>
      <c r="I1000" s="39" t="s">
        <v>176</v>
      </c>
      <c r="J1000" s="39" t="s">
        <v>176</v>
      </c>
      <c r="K1000" s="39" t="s">
        <v>176</v>
      </c>
      <c r="L1000" s="39">
        <v>1</v>
      </c>
      <c r="M1000" s="57" t="str">
        <f t="shared" si="49"/>
        <v>3 - Medium-Level Power Loss</v>
      </c>
      <c r="N1000" s="59"/>
      <c r="O1000" s="60"/>
      <c r="P1000" s="61">
        <f t="shared" si="48"/>
        <v>1800</v>
      </c>
      <c r="Q1000" s="61">
        <f t="shared" si="50"/>
        <v>0</v>
      </c>
    </row>
    <row r="1001" spans="1:17" ht="18.600000000000001" customHeight="1">
      <c r="A1001" s="58">
        <v>44403</v>
      </c>
      <c r="B1001" s="39" t="s">
        <v>48</v>
      </c>
      <c r="C1001" s="39" t="s">
        <v>125</v>
      </c>
      <c r="D1001" s="64"/>
      <c r="E1001" s="39" t="s">
        <v>96</v>
      </c>
      <c r="F1001" s="39">
        <v>24</v>
      </c>
      <c r="G1001" s="39" t="s">
        <v>172</v>
      </c>
      <c r="H1001" s="39" t="s">
        <v>176</v>
      </c>
      <c r="I1001" s="39" t="s">
        <v>176</v>
      </c>
      <c r="J1001" s="39" t="s">
        <v>176</v>
      </c>
      <c r="K1001" s="39" t="s">
        <v>176</v>
      </c>
      <c r="L1001" s="39">
        <v>1</v>
      </c>
      <c r="M1001" s="57" t="str">
        <f t="shared" si="49"/>
        <v>3 - Medium-Level Power Loss</v>
      </c>
      <c r="N1001" s="59"/>
      <c r="O1001" s="60"/>
      <c r="P1001" s="61">
        <f t="shared" si="48"/>
        <v>1800</v>
      </c>
      <c r="Q1001" s="61">
        <f t="shared" si="50"/>
        <v>0</v>
      </c>
    </row>
    <row r="1002" spans="1:17" ht="18.600000000000001" customHeight="1">
      <c r="A1002" s="58">
        <v>44403</v>
      </c>
      <c r="B1002" s="39" t="s">
        <v>48</v>
      </c>
      <c r="C1002" s="39" t="s">
        <v>125</v>
      </c>
      <c r="D1002" s="64"/>
      <c r="E1002" s="39" t="s">
        <v>105</v>
      </c>
      <c r="F1002" s="39">
        <v>33</v>
      </c>
      <c r="G1002" s="39" t="s">
        <v>172</v>
      </c>
      <c r="H1002" s="39" t="s">
        <v>176</v>
      </c>
      <c r="I1002" s="39" t="s">
        <v>176</v>
      </c>
      <c r="J1002" s="39" t="s">
        <v>176</v>
      </c>
      <c r="K1002" s="39" t="s">
        <v>176</v>
      </c>
      <c r="L1002" s="39">
        <v>1</v>
      </c>
      <c r="M1002" s="57" t="str">
        <f t="shared" si="49"/>
        <v>3 - Medium-Level Power Loss</v>
      </c>
      <c r="N1002" s="59"/>
      <c r="O1002" s="60"/>
      <c r="P1002" s="61">
        <f t="shared" si="48"/>
        <v>1800</v>
      </c>
      <c r="Q1002" s="61">
        <f t="shared" si="50"/>
        <v>0</v>
      </c>
    </row>
    <row r="1003" spans="1:17" ht="18.600000000000001" customHeight="1">
      <c r="A1003" s="58">
        <v>44403</v>
      </c>
      <c r="B1003" s="39" t="s">
        <v>48</v>
      </c>
      <c r="C1003" s="39" t="s">
        <v>125</v>
      </c>
      <c r="D1003" s="64"/>
      <c r="E1003" s="39" t="s">
        <v>105</v>
      </c>
      <c r="F1003" s="39">
        <v>34</v>
      </c>
      <c r="G1003" s="39" t="s">
        <v>172</v>
      </c>
      <c r="H1003" s="39" t="s">
        <v>176</v>
      </c>
      <c r="I1003" s="39" t="s">
        <v>176</v>
      </c>
      <c r="J1003" s="39" t="s">
        <v>176</v>
      </c>
      <c r="K1003" s="39" t="s">
        <v>176</v>
      </c>
      <c r="L1003" s="39">
        <v>1</v>
      </c>
      <c r="M1003" s="57" t="str">
        <f t="shared" si="49"/>
        <v>3 - Medium-Level Power Loss</v>
      </c>
      <c r="N1003" s="59"/>
      <c r="O1003" s="60"/>
      <c r="P1003" s="61">
        <f t="shared" si="48"/>
        <v>1800</v>
      </c>
      <c r="Q1003" s="61">
        <f t="shared" si="50"/>
        <v>0</v>
      </c>
    </row>
    <row r="1004" spans="1:17" ht="18.600000000000001" customHeight="1">
      <c r="A1004" s="58">
        <v>44403</v>
      </c>
      <c r="B1004" s="39" t="s">
        <v>48</v>
      </c>
      <c r="C1004" s="39" t="s">
        <v>125</v>
      </c>
      <c r="D1004" s="64"/>
      <c r="E1004" s="39" t="s">
        <v>105</v>
      </c>
      <c r="F1004" s="39">
        <v>35</v>
      </c>
      <c r="G1004" s="39" t="s">
        <v>172</v>
      </c>
      <c r="H1004" s="39" t="s">
        <v>176</v>
      </c>
      <c r="I1004" s="39" t="s">
        <v>176</v>
      </c>
      <c r="J1004" s="39" t="s">
        <v>176</v>
      </c>
      <c r="K1004" s="39" t="s">
        <v>176</v>
      </c>
      <c r="L1004" s="39">
        <v>1</v>
      </c>
      <c r="M1004" s="57" t="str">
        <f t="shared" si="49"/>
        <v>3 - Medium-Level Power Loss</v>
      </c>
      <c r="N1004" s="59"/>
      <c r="O1004" s="60"/>
      <c r="P1004" s="61">
        <f t="shared" si="48"/>
        <v>1800</v>
      </c>
      <c r="Q1004" s="61">
        <f t="shared" si="50"/>
        <v>0</v>
      </c>
    </row>
    <row r="1005" spans="1:17" ht="18.600000000000001" customHeight="1">
      <c r="A1005" s="58">
        <v>44403</v>
      </c>
      <c r="B1005" s="39" t="s">
        <v>48</v>
      </c>
      <c r="C1005" s="39" t="s">
        <v>125</v>
      </c>
      <c r="D1005" s="64"/>
      <c r="E1005" s="39" t="s">
        <v>105</v>
      </c>
      <c r="F1005" s="39">
        <v>36</v>
      </c>
      <c r="G1005" s="39" t="s">
        <v>172</v>
      </c>
      <c r="H1005" s="39" t="s">
        <v>176</v>
      </c>
      <c r="I1005" s="39" t="s">
        <v>176</v>
      </c>
      <c r="J1005" s="39" t="s">
        <v>176</v>
      </c>
      <c r="K1005" s="39" t="s">
        <v>176</v>
      </c>
      <c r="L1005" s="39">
        <v>1</v>
      </c>
      <c r="M1005" s="57" t="str">
        <f t="shared" si="49"/>
        <v>3 - Medium-Level Power Loss</v>
      </c>
      <c r="N1005" s="59"/>
      <c r="O1005" s="60"/>
      <c r="P1005" s="61">
        <f t="shared" si="48"/>
        <v>1800</v>
      </c>
      <c r="Q1005" s="61">
        <f t="shared" si="50"/>
        <v>0</v>
      </c>
    </row>
    <row r="1006" spans="1:17" ht="18.600000000000001" customHeight="1">
      <c r="A1006" s="58">
        <v>44403</v>
      </c>
      <c r="B1006" s="39" t="s">
        <v>48</v>
      </c>
      <c r="C1006" s="39" t="s">
        <v>125</v>
      </c>
      <c r="D1006" s="64"/>
      <c r="E1006" s="39" t="s">
        <v>105</v>
      </c>
      <c r="F1006" s="39">
        <v>37</v>
      </c>
      <c r="G1006" s="39" t="s">
        <v>172</v>
      </c>
      <c r="H1006" s="39" t="s">
        <v>176</v>
      </c>
      <c r="I1006" s="39" t="s">
        <v>176</v>
      </c>
      <c r="J1006" s="39" t="s">
        <v>176</v>
      </c>
      <c r="K1006" s="39" t="s">
        <v>176</v>
      </c>
      <c r="L1006" s="39">
        <v>1</v>
      </c>
      <c r="M1006" s="57" t="str">
        <f t="shared" si="49"/>
        <v>3 - Medium-Level Power Loss</v>
      </c>
      <c r="N1006" s="59"/>
      <c r="O1006" s="60"/>
      <c r="P1006" s="61">
        <f t="shared" si="48"/>
        <v>1800</v>
      </c>
      <c r="Q1006" s="61">
        <f t="shared" si="50"/>
        <v>0</v>
      </c>
    </row>
    <row r="1007" spans="1:17" ht="18.600000000000001" customHeight="1">
      <c r="A1007" s="58">
        <v>44403</v>
      </c>
      <c r="B1007" s="39" t="s">
        <v>48</v>
      </c>
      <c r="C1007" s="39" t="s">
        <v>125</v>
      </c>
      <c r="D1007" s="64"/>
      <c r="E1007" s="39" t="s">
        <v>105</v>
      </c>
      <c r="F1007" s="39">
        <v>38</v>
      </c>
      <c r="G1007" s="39" t="s">
        <v>172</v>
      </c>
      <c r="H1007" s="39" t="s">
        <v>176</v>
      </c>
      <c r="I1007" s="39" t="s">
        <v>176</v>
      </c>
      <c r="J1007" s="39" t="s">
        <v>176</v>
      </c>
      <c r="K1007" s="39" t="s">
        <v>176</v>
      </c>
      <c r="L1007" s="39">
        <v>1</v>
      </c>
      <c r="M1007" s="57" t="str">
        <f t="shared" si="49"/>
        <v>3 - Medium-Level Power Loss</v>
      </c>
      <c r="N1007" s="59"/>
      <c r="O1007" s="60"/>
      <c r="P1007" s="61">
        <f t="shared" si="48"/>
        <v>1800</v>
      </c>
      <c r="Q1007" s="61">
        <f t="shared" si="50"/>
        <v>0</v>
      </c>
    </row>
    <row r="1008" spans="1:17" ht="18.600000000000001" customHeight="1">
      <c r="A1008" s="58">
        <v>44403</v>
      </c>
      <c r="B1008" s="39" t="s">
        <v>48</v>
      </c>
      <c r="C1008" s="39" t="s">
        <v>125</v>
      </c>
      <c r="D1008" s="64"/>
      <c r="E1008" s="39" t="s">
        <v>105</v>
      </c>
      <c r="F1008" s="39">
        <v>39</v>
      </c>
      <c r="G1008" s="39" t="s">
        <v>172</v>
      </c>
      <c r="H1008" s="39" t="s">
        <v>176</v>
      </c>
      <c r="I1008" s="39" t="s">
        <v>176</v>
      </c>
      <c r="J1008" s="39" t="s">
        <v>176</v>
      </c>
      <c r="K1008" s="39" t="s">
        <v>176</v>
      </c>
      <c r="L1008" s="39">
        <v>1</v>
      </c>
      <c r="M1008" s="57" t="str">
        <f t="shared" si="49"/>
        <v>3 - Medium-Level Power Loss</v>
      </c>
      <c r="N1008" s="59"/>
      <c r="O1008" s="60"/>
      <c r="P1008" s="61">
        <f t="shared" si="48"/>
        <v>1800</v>
      </c>
      <c r="Q1008" s="61">
        <f t="shared" si="50"/>
        <v>0</v>
      </c>
    </row>
    <row r="1009" spans="1:17" ht="18.600000000000001" customHeight="1">
      <c r="A1009" s="58">
        <v>44403</v>
      </c>
      <c r="B1009" s="39" t="s">
        <v>48</v>
      </c>
      <c r="C1009" s="39" t="s">
        <v>125</v>
      </c>
      <c r="D1009" s="64"/>
      <c r="E1009" s="39" t="s">
        <v>105</v>
      </c>
      <c r="F1009" s="39">
        <v>40</v>
      </c>
      <c r="G1009" s="39" t="s">
        <v>172</v>
      </c>
      <c r="H1009" s="39" t="s">
        <v>176</v>
      </c>
      <c r="I1009" s="39" t="s">
        <v>176</v>
      </c>
      <c r="J1009" s="39" t="s">
        <v>176</v>
      </c>
      <c r="K1009" s="39" t="s">
        <v>176</v>
      </c>
      <c r="L1009" s="39">
        <v>1</v>
      </c>
      <c r="M1009" s="57" t="str">
        <f t="shared" si="49"/>
        <v>3 - Medium-Level Power Loss</v>
      </c>
      <c r="N1009" s="59"/>
      <c r="O1009" s="60"/>
      <c r="P1009" s="61">
        <f t="shared" si="48"/>
        <v>1800</v>
      </c>
      <c r="Q1009" s="61">
        <f t="shared" si="50"/>
        <v>0</v>
      </c>
    </row>
    <row r="1010" spans="1:17" ht="18.600000000000001" customHeight="1">
      <c r="A1010" s="58">
        <v>44403</v>
      </c>
      <c r="B1010" s="39" t="s">
        <v>48</v>
      </c>
      <c r="C1010" s="39" t="s">
        <v>125</v>
      </c>
      <c r="D1010" s="64"/>
      <c r="E1010" s="39" t="s">
        <v>97</v>
      </c>
      <c r="F1010" s="39">
        <v>105</v>
      </c>
      <c r="G1010" s="39" t="s">
        <v>172</v>
      </c>
      <c r="H1010" s="39" t="s">
        <v>176</v>
      </c>
      <c r="I1010" s="39" t="s">
        <v>176</v>
      </c>
      <c r="J1010" s="39" t="s">
        <v>176</v>
      </c>
      <c r="K1010" s="39" t="s">
        <v>176</v>
      </c>
      <c r="L1010" s="39">
        <v>1</v>
      </c>
      <c r="M1010" s="57" t="str">
        <f t="shared" si="49"/>
        <v>3 - Medium-Level Power Loss</v>
      </c>
      <c r="N1010" s="59"/>
      <c r="O1010" s="60"/>
      <c r="P1010" s="61">
        <f t="shared" si="48"/>
        <v>1800</v>
      </c>
      <c r="Q1010" s="61">
        <f t="shared" si="50"/>
        <v>0</v>
      </c>
    </row>
    <row r="1011" spans="1:17" ht="18.600000000000001" customHeight="1">
      <c r="A1011" s="58">
        <v>44403</v>
      </c>
      <c r="B1011" s="39" t="s">
        <v>48</v>
      </c>
      <c r="C1011" s="39" t="s">
        <v>125</v>
      </c>
      <c r="D1011" s="64"/>
      <c r="E1011" s="39" t="s">
        <v>97</v>
      </c>
      <c r="F1011" s="39">
        <v>106</v>
      </c>
      <c r="G1011" s="39" t="s">
        <v>172</v>
      </c>
      <c r="H1011" s="39" t="s">
        <v>176</v>
      </c>
      <c r="I1011" s="39" t="s">
        <v>176</v>
      </c>
      <c r="J1011" s="39" t="s">
        <v>176</v>
      </c>
      <c r="K1011" s="39" t="s">
        <v>176</v>
      </c>
      <c r="L1011" s="39">
        <v>1</v>
      </c>
      <c r="M1011" s="57" t="str">
        <f t="shared" si="49"/>
        <v>3 - Medium-Level Power Loss</v>
      </c>
      <c r="N1011" s="59"/>
      <c r="O1011" s="60"/>
      <c r="P1011" s="61">
        <f t="shared" si="48"/>
        <v>1800</v>
      </c>
      <c r="Q1011" s="61">
        <f t="shared" si="50"/>
        <v>0</v>
      </c>
    </row>
    <row r="1012" spans="1:17" ht="18.600000000000001" customHeight="1">
      <c r="A1012" s="58">
        <v>44403</v>
      </c>
      <c r="B1012" s="39" t="s">
        <v>48</v>
      </c>
      <c r="C1012" s="39" t="s">
        <v>125</v>
      </c>
      <c r="D1012" s="64"/>
      <c r="E1012" s="39" t="s">
        <v>97</v>
      </c>
      <c r="F1012" s="39">
        <v>107</v>
      </c>
      <c r="G1012" s="39" t="s">
        <v>172</v>
      </c>
      <c r="H1012" s="39" t="s">
        <v>176</v>
      </c>
      <c r="I1012" s="39" t="s">
        <v>176</v>
      </c>
      <c r="J1012" s="39" t="s">
        <v>176</v>
      </c>
      <c r="K1012" s="39" t="s">
        <v>176</v>
      </c>
      <c r="L1012" s="39">
        <v>1</v>
      </c>
      <c r="M1012" s="57" t="str">
        <f t="shared" si="49"/>
        <v>3 - Medium-Level Power Loss</v>
      </c>
      <c r="N1012" s="59"/>
      <c r="O1012" s="60"/>
      <c r="P1012" s="61">
        <f t="shared" si="48"/>
        <v>1800</v>
      </c>
      <c r="Q1012" s="61">
        <f t="shared" si="50"/>
        <v>0</v>
      </c>
    </row>
    <row r="1013" spans="1:17" ht="18.600000000000001" customHeight="1">
      <c r="A1013" s="58">
        <v>44403</v>
      </c>
      <c r="B1013" s="39" t="s">
        <v>48</v>
      </c>
      <c r="C1013" s="39" t="s">
        <v>125</v>
      </c>
      <c r="D1013" s="64"/>
      <c r="E1013" s="39" t="s">
        <v>97</v>
      </c>
      <c r="F1013" s="39">
        <v>108</v>
      </c>
      <c r="G1013" s="39" t="s">
        <v>172</v>
      </c>
      <c r="H1013" s="39" t="s">
        <v>176</v>
      </c>
      <c r="I1013" s="39" t="s">
        <v>176</v>
      </c>
      <c r="J1013" s="39" t="s">
        <v>176</v>
      </c>
      <c r="K1013" s="39" t="s">
        <v>176</v>
      </c>
      <c r="L1013" s="39">
        <v>1</v>
      </c>
      <c r="M1013" s="57" t="str">
        <f t="shared" si="49"/>
        <v>3 - Medium-Level Power Loss</v>
      </c>
      <c r="N1013" s="59"/>
      <c r="O1013" s="60"/>
      <c r="P1013" s="61">
        <f t="shared" si="48"/>
        <v>1800</v>
      </c>
      <c r="Q1013" s="61">
        <f t="shared" si="50"/>
        <v>0</v>
      </c>
    </row>
    <row r="1014" spans="1:17" ht="18.600000000000001" customHeight="1">
      <c r="A1014" s="58">
        <v>44403</v>
      </c>
      <c r="B1014" s="39" t="s">
        <v>48</v>
      </c>
      <c r="C1014" s="39" t="s">
        <v>125</v>
      </c>
      <c r="D1014" s="64"/>
      <c r="E1014" s="39" t="s">
        <v>97</v>
      </c>
      <c r="F1014" s="39">
        <v>109</v>
      </c>
      <c r="G1014" s="39" t="s">
        <v>172</v>
      </c>
      <c r="H1014" s="39" t="s">
        <v>176</v>
      </c>
      <c r="I1014" s="39" t="s">
        <v>176</v>
      </c>
      <c r="J1014" s="39" t="s">
        <v>176</v>
      </c>
      <c r="K1014" s="39" t="s">
        <v>176</v>
      </c>
      <c r="L1014" s="39">
        <v>1</v>
      </c>
      <c r="M1014" s="57" t="str">
        <f t="shared" si="49"/>
        <v>3 - Medium-Level Power Loss</v>
      </c>
      <c r="N1014" s="59"/>
      <c r="O1014" s="60"/>
      <c r="P1014" s="61">
        <f t="shared" si="48"/>
        <v>1800</v>
      </c>
      <c r="Q1014" s="61">
        <f t="shared" si="50"/>
        <v>0</v>
      </c>
    </row>
    <row r="1015" spans="1:17" ht="18.600000000000001" customHeight="1">
      <c r="A1015" s="58">
        <v>44403</v>
      </c>
      <c r="B1015" s="39" t="s">
        <v>48</v>
      </c>
      <c r="C1015" s="39" t="s">
        <v>125</v>
      </c>
      <c r="D1015" s="64"/>
      <c r="E1015" s="39" t="s">
        <v>97</v>
      </c>
      <c r="F1015" s="39">
        <v>110</v>
      </c>
      <c r="G1015" s="39" t="s">
        <v>172</v>
      </c>
      <c r="H1015" s="39" t="s">
        <v>176</v>
      </c>
      <c r="I1015" s="39" t="s">
        <v>176</v>
      </c>
      <c r="J1015" s="39" t="s">
        <v>176</v>
      </c>
      <c r="K1015" s="39" t="s">
        <v>176</v>
      </c>
      <c r="L1015" s="39">
        <v>1</v>
      </c>
      <c r="M1015" s="57" t="str">
        <f t="shared" si="49"/>
        <v>3 - Medium-Level Power Loss</v>
      </c>
      <c r="N1015" s="59"/>
      <c r="O1015" s="60"/>
      <c r="P1015" s="61">
        <f t="shared" si="48"/>
        <v>1800</v>
      </c>
      <c r="Q1015" s="61">
        <f t="shared" si="50"/>
        <v>0</v>
      </c>
    </row>
    <row r="1016" spans="1:17" ht="18.600000000000001" customHeight="1">
      <c r="A1016" s="58">
        <v>44403</v>
      </c>
      <c r="B1016" s="39" t="s">
        <v>48</v>
      </c>
      <c r="C1016" s="39" t="s">
        <v>125</v>
      </c>
      <c r="D1016" s="64"/>
      <c r="E1016" s="39" t="s">
        <v>97</v>
      </c>
      <c r="F1016" s="39">
        <v>111</v>
      </c>
      <c r="G1016" s="39" t="s">
        <v>172</v>
      </c>
      <c r="H1016" s="39" t="s">
        <v>176</v>
      </c>
      <c r="I1016" s="39" t="s">
        <v>176</v>
      </c>
      <c r="J1016" s="39" t="s">
        <v>176</v>
      </c>
      <c r="K1016" s="39" t="s">
        <v>176</v>
      </c>
      <c r="L1016" s="39">
        <v>1</v>
      </c>
      <c r="M1016" s="57" t="str">
        <f t="shared" si="49"/>
        <v>3 - Medium-Level Power Loss</v>
      </c>
      <c r="N1016" s="59"/>
      <c r="O1016" s="60"/>
      <c r="P1016" s="61">
        <f t="shared" si="48"/>
        <v>1800</v>
      </c>
      <c r="Q1016" s="61">
        <f t="shared" si="50"/>
        <v>0</v>
      </c>
    </row>
    <row r="1017" spans="1:17" ht="18.600000000000001" customHeight="1">
      <c r="A1017" s="58">
        <v>44403</v>
      </c>
      <c r="B1017" s="39" t="s">
        <v>48</v>
      </c>
      <c r="C1017" s="39" t="s">
        <v>125</v>
      </c>
      <c r="D1017" s="64"/>
      <c r="E1017" s="39" t="s">
        <v>97</v>
      </c>
      <c r="F1017" s="39">
        <v>112</v>
      </c>
      <c r="G1017" s="39" t="s">
        <v>172</v>
      </c>
      <c r="H1017" s="39" t="s">
        <v>176</v>
      </c>
      <c r="I1017" s="39" t="s">
        <v>176</v>
      </c>
      <c r="J1017" s="39" t="s">
        <v>176</v>
      </c>
      <c r="K1017" s="39" t="s">
        <v>176</v>
      </c>
      <c r="L1017" s="39">
        <v>1</v>
      </c>
      <c r="M1017" s="57" t="str">
        <f t="shared" si="49"/>
        <v>3 - Medium-Level Power Loss</v>
      </c>
      <c r="N1017" s="59"/>
      <c r="O1017" s="60"/>
      <c r="P1017" s="61">
        <f t="shared" si="48"/>
        <v>1800</v>
      </c>
      <c r="Q1017" s="61">
        <f t="shared" si="50"/>
        <v>0</v>
      </c>
    </row>
    <row r="1018" spans="1:17" ht="18.600000000000001" customHeight="1">
      <c r="A1018" s="58">
        <v>44403</v>
      </c>
      <c r="B1018" s="39" t="s">
        <v>48</v>
      </c>
      <c r="C1018" s="39" t="s">
        <v>125</v>
      </c>
      <c r="D1018" s="64"/>
      <c r="E1018" s="39" t="s">
        <v>97</v>
      </c>
      <c r="F1018" s="39">
        <v>32</v>
      </c>
      <c r="G1018" s="39" t="s">
        <v>172</v>
      </c>
      <c r="H1018" s="39" t="s">
        <v>176</v>
      </c>
      <c r="I1018" s="39" t="s">
        <v>176</v>
      </c>
      <c r="J1018" s="39" t="s">
        <v>176</v>
      </c>
      <c r="K1018" s="39" t="s">
        <v>176</v>
      </c>
      <c r="L1018" s="39">
        <v>1</v>
      </c>
      <c r="M1018" s="57" t="str">
        <f t="shared" si="49"/>
        <v>3 - Medium-Level Power Loss</v>
      </c>
      <c r="N1018" s="59"/>
      <c r="O1018" s="60"/>
      <c r="P1018" s="61">
        <f t="shared" si="48"/>
        <v>1800</v>
      </c>
      <c r="Q1018" s="61">
        <f t="shared" si="50"/>
        <v>0</v>
      </c>
    </row>
    <row r="1019" spans="1:17" ht="18.600000000000001" customHeight="1">
      <c r="A1019" s="58">
        <v>44403</v>
      </c>
      <c r="B1019" s="39" t="s">
        <v>48</v>
      </c>
      <c r="C1019" s="39" t="s">
        <v>125</v>
      </c>
      <c r="D1019" s="64"/>
      <c r="E1019" s="39" t="s">
        <v>97</v>
      </c>
      <c r="F1019" s="39">
        <v>56</v>
      </c>
      <c r="G1019" s="39" t="s">
        <v>172</v>
      </c>
      <c r="H1019" s="39" t="s">
        <v>176</v>
      </c>
      <c r="I1019" s="39" t="s">
        <v>176</v>
      </c>
      <c r="J1019" s="39" t="s">
        <v>176</v>
      </c>
      <c r="K1019" s="39" t="s">
        <v>176</v>
      </c>
      <c r="L1019" s="39">
        <v>1</v>
      </c>
      <c r="M1019" s="57" t="str">
        <f t="shared" si="49"/>
        <v>3 - Medium-Level Power Loss</v>
      </c>
      <c r="N1019" s="59"/>
      <c r="O1019" s="60"/>
      <c r="P1019" s="61">
        <f t="shared" si="48"/>
        <v>1800</v>
      </c>
      <c r="Q1019" s="61">
        <f t="shared" si="50"/>
        <v>0</v>
      </c>
    </row>
    <row r="1020" spans="1:17" ht="18.600000000000001" customHeight="1">
      <c r="A1020" s="58">
        <v>44403</v>
      </c>
      <c r="B1020" s="39" t="s">
        <v>48</v>
      </c>
      <c r="C1020" s="39" t="s">
        <v>125</v>
      </c>
      <c r="D1020" s="64"/>
      <c r="E1020" s="39" t="s">
        <v>97</v>
      </c>
      <c r="F1020" s="39">
        <v>60</v>
      </c>
      <c r="G1020" s="39" t="s">
        <v>172</v>
      </c>
      <c r="H1020" s="39" t="s">
        <v>176</v>
      </c>
      <c r="I1020" s="39" t="s">
        <v>176</v>
      </c>
      <c r="J1020" s="39" t="s">
        <v>176</v>
      </c>
      <c r="K1020" s="39" t="s">
        <v>176</v>
      </c>
      <c r="L1020" s="39">
        <v>1</v>
      </c>
      <c r="M1020" s="57" t="str">
        <f t="shared" si="49"/>
        <v>3 - Medium-Level Power Loss</v>
      </c>
      <c r="N1020" s="59"/>
      <c r="O1020" s="60"/>
      <c r="P1020" s="61">
        <f t="shared" si="48"/>
        <v>1800</v>
      </c>
      <c r="Q1020" s="61">
        <f t="shared" si="50"/>
        <v>0</v>
      </c>
    </row>
    <row r="1021" spans="1:17" ht="18.600000000000001" customHeight="1">
      <c r="A1021" s="58">
        <v>44403</v>
      </c>
      <c r="B1021" s="39" t="s">
        <v>48</v>
      </c>
      <c r="C1021" s="39" t="s">
        <v>125</v>
      </c>
      <c r="D1021" s="64"/>
      <c r="E1021" s="39" t="s">
        <v>97</v>
      </c>
      <c r="F1021" s="39">
        <v>63</v>
      </c>
      <c r="G1021" s="39" t="s">
        <v>172</v>
      </c>
      <c r="H1021" s="39" t="s">
        <v>176</v>
      </c>
      <c r="I1021" s="39" t="s">
        <v>176</v>
      </c>
      <c r="J1021" s="39" t="s">
        <v>176</v>
      </c>
      <c r="K1021" s="39" t="s">
        <v>176</v>
      </c>
      <c r="L1021" s="39">
        <v>1</v>
      </c>
      <c r="M1021" s="57" t="str">
        <f t="shared" si="49"/>
        <v>3 - Medium-Level Power Loss</v>
      </c>
      <c r="N1021" s="59"/>
      <c r="O1021" s="60"/>
      <c r="P1021" s="61">
        <f t="shared" si="48"/>
        <v>1800</v>
      </c>
      <c r="Q1021" s="61">
        <f t="shared" si="50"/>
        <v>0</v>
      </c>
    </row>
    <row r="1022" spans="1:17" ht="18.600000000000001" customHeight="1">
      <c r="A1022" s="58">
        <v>44403</v>
      </c>
      <c r="B1022" s="39" t="s">
        <v>48</v>
      </c>
      <c r="C1022" s="39" t="s">
        <v>125</v>
      </c>
      <c r="D1022" s="64"/>
      <c r="E1022" s="39" t="s">
        <v>97</v>
      </c>
      <c r="F1022" s="39">
        <v>64</v>
      </c>
      <c r="G1022" s="39" t="s">
        <v>172</v>
      </c>
      <c r="H1022" s="39" t="s">
        <v>176</v>
      </c>
      <c r="I1022" s="39" t="s">
        <v>176</v>
      </c>
      <c r="J1022" s="39" t="s">
        <v>176</v>
      </c>
      <c r="K1022" s="39" t="s">
        <v>176</v>
      </c>
      <c r="L1022" s="39">
        <v>1</v>
      </c>
      <c r="M1022" s="57" t="str">
        <f t="shared" si="49"/>
        <v>3 - Medium-Level Power Loss</v>
      </c>
      <c r="N1022" s="59"/>
      <c r="O1022" s="60"/>
      <c r="P1022" s="61">
        <f t="shared" si="48"/>
        <v>1800</v>
      </c>
      <c r="Q1022" s="61">
        <f t="shared" si="50"/>
        <v>0</v>
      </c>
    </row>
    <row r="1023" spans="1:17" ht="18.600000000000001" customHeight="1">
      <c r="A1023" s="58">
        <v>44403</v>
      </c>
      <c r="B1023" s="39" t="s">
        <v>48</v>
      </c>
      <c r="C1023" s="39" t="s">
        <v>125</v>
      </c>
      <c r="D1023" s="64"/>
      <c r="E1023" s="39" t="s">
        <v>109</v>
      </c>
      <c r="F1023" s="39">
        <v>43</v>
      </c>
      <c r="G1023" s="39" t="s">
        <v>172</v>
      </c>
      <c r="H1023" s="39" t="s">
        <v>176</v>
      </c>
      <c r="I1023" s="39" t="s">
        <v>176</v>
      </c>
      <c r="J1023" s="39" t="s">
        <v>177</v>
      </c>
      <c r="K1023" s="39" t="s">
        <v>176</v>
      </c>
      <c r="L1023" s="39">
        <v>1</v>
      </c>
      <c r="M1023" s="57" t="str">
        <f t="shared" si="49"/>
        <v>3 - Medium-Level Power Loss</v>
      </c>
      <c r="N1023" s="59"/>
      <c r="O1023" s="60"/>
      <c r="P1023" s="61">
        <f t="shared" si="48"/>
        <v>1800</v>
      </c>
      <c r="Q1023" s="61">
        <f t="shared" si="50"/>
        <v>0</v>
      </c>
    </row>
    <row r="1024" spans="1:17" ht="18.600000000000001" customHeight="1">
      <c r="A1024" s="58">
        <v>44403</v>
      </c>
      <c r="B1024" s="39" t="s">
        <v>48</v>
      </c>
      <c r="C1024" s="39" t="s">
        <v>125</v>
      </c>
      <c r="D1024" s="64"/>
      <c r="E1024" s="39" t="s">
        <v>109</v>
      </c>
      <c r="F1024" s="39">
        <v>44</v>
      </c>
      <c r="G1024" s="39" t="s">
        <v>172</v>
      </c>
      <c r="H1024" s="39" t="s">
        <v>176</v>
      </c>
      <c r="I1024" s="39" t="s">
        <v>176</v>
      </c>
      <c r="J1024" s="39" t="s">
        <v>176</v>
      </c>
      <c r="K1024" s="39" t="s">
        <v>176</v>
      </c>
      <c r="L1024" s="39">
        <v>1</v>
      </c>
      <c r="M1024" s="57" t="str">
        <f t="shared" si="49"/>
        <v>3 - Medium-Level Power Loss</v>
      </c>
      <c r="N1024" s="59"/>
      <c r="O1024" s="60"/>
      <c r="P1024" s="61">
        <f t="shared" si="48"/>
        <v>1800</v>
      </c>
      <c r="Q1024" s="61">
        <f t="shared" si="50"/>
        <v>0</v>
      </c>
    </row>
    <row r="1025" spans="1:17" ht="18.600000000000001" customHeight="1">
      <c r="A1025" s="58">
        <v>44403</v>
      </c>
      <c r="B1025" s="39" t="s">
        <v>48</v>
      </c>
      <c r="C1025" s="39" t="s">
        <v>125</v>
      </c>
      <c r="D1025" s="64"/>
      <c r="E1025" s="39" t="s">
        <v>107</v>
      </c>
      <c r="F1025" s="39">
        <v>11</v>
      </c>
      <c r="G1025" s="39" t="s">
        <v>172</v>
      </c>
      <c r="H1025" s="39" t="s">
        <v>176</v>
      </c>
      <c r="I1025" s="39" t="s">
        <v>176</v>
      </c>
      <c r="J1025" s="39" t="s">
        <v>177</v>
      </c>
      <c r="K1025" s="39" t="s">
        <v>176</v>
      </c>
      <c r="L1025" s="39">
        <v>1</v>
      </c>
      <c r="M1025" s="57" t="str">
        <f t="shared" si="49"/>
        <v>3 - Medium-Level Power Loss</v>
      </c>
      <c r="N1025" s="59"/>
      <c r="O1025" s="60"/>
      <c r="P1025" s="61">
        <f t="shared" si="48"/>
        <v>1800</v>
      </c>
      <c r="Q1025" s="61">
        <f t="shared" si="50"/>
        <v>0</v>
      </c>
    </row>
    <row r="1026" spans="1:17" ht="18.600000000000001" customHeight="1">
      <c r="A1026" s="58">
        <v>44403</v>
      </c>
      <c r="B1026" s="39" t="s">
        <v>48</v>
      </c>
      <c r="C1026" s="39" t="s">
        <v>125</v>
      </c>
      <c r="D1026" s="64"/>
      <c r="E1026" s="39" t="s">
        <v>99</v>
      </c>
      <c r="F1026" s="39">
        <v>44</v>
      </c>
      <c r="G1026" s="39" t="s">
        <v>172</v>
      </c>
      <c r="H1026" s="39" t="s">
        <v>176</v>
      </c>
      <c r="I1026" s="39" t="s">
        <v>176</v>
      </c>
      <c r="J1026" s="39" t="s">
        <v>176</v>
      </c>
      <c r="K1026" s="39" t="s">
        <v>176</v>
      </c>
      <c r="L1026" s="39">
        <v>1</v>
      </c>
      <c r="M1026" s="57" t="str">
        <f t="shared" si="49"/>
        <v>3 - Medium-Level Power Loss</v>
      </c>
      <c r="N1026" s="59"/>
      <c r="O1026" s="60"/>
      <c r="P1026" s="61">
        <f t="shared" si="48"/>
        <v>1800</v>
      </c>
      <c r="Q1026" s="61">
        <f t="shared" si="50"/>
        <v>0</v>
      </c>
    </row>
    <row r="1027" spans="1:17" ht="18.600000000000001" customHeight="1">
      <c r="A1027" s="58">
        <v>44403</v>
      </c>
      <c r="B1027" s="39" t="s">
        <v>48</v>
      </c>
      <c r="C1027" s="39" t="s">
        <v>126</v>
      </c>
      <c r="D1027" s="64"/>
      <c r="E1027" s="39" t="s">
        <v>103</v>
      </c>
      <c r="F1027" s="39">
        <v>20</v>
      </c>
      <c r="G1027" s="39" t="s">
        <v>172</v>
      </c>
      <c r="H1027" s="39" t="s">
        <v>176</v>
      </c>
      <c r="I1027" s="39" t="s">
        <v>176</v>
      </c>
      <c r="J1027" s="39" t="s">
        <v>176</v>
      </c>
      <c r="K1027" s="39" t="s">
        <v>177</v>
      </c>
      <c r="L1027" s="39">
        <v>1</v>
      </c>
      <c r="M1027" s="57" t="str">
        <f t="shared" si="49"/>
        <v>3 - Medium-Level Power Loss</v>
      </c>
      <c r="N1027" s="59"/>
      <c r="O1027" s="60"/>
      <c r="P1027" s="61">
        <f t="shared" si="48"/>
        <v>1800</v>
      </c>
      <c r="Q1027" s="61">
        <f t="shared" si="50"/>
        <v>0</v>
      </c>
    </row>
    <row r="1028" spans="1:17" ht="18.600000000000001" customHeight="1">
      <c r="A1028" s="58">
        <v>44403</v>
      </c>
      <c r="B1028" s="39" t="s">
        <v>48</v>
      </c>
      <c r="C1028" s="39" t="s">
        <v>126</v>
      </c>
      <c r="D1028" s="64"/>
      <c r="E1028" s="39" t="s">
        <v>103</v>
      </c>
      <c r="F1028" s="39">
        <v>57</v>
      </c>
      <c r="G1028" s="39" t="s">
        <v>172</v>
      </c>
      <c r="H1028" s="39" t="s">
        <v>176</v>
      </c>
      <c r="I1028" s="39" t="s">
        <v>176</v>
      </c>
      <c r="J1028" s="39" t="s">
        <v>176</v>
      </c>
      <c r="K1028" s="39" t="s">
        <v>176</v>
      </c>
      <c r="L1028" s="39">
        <v>1</v>
      </c>
      <c r="M1028" s="57" t="str">
        <f t="shared" si="49"/>
        <v>3 - Medium-Level Power Loss</v>
      </c>
      <c r="N1028" s="59"/>
      <c r="O1028" s="60"/>
      <c r="P1028" s="61">
        <f t="shared" si="48"/>
        <v>1800</v>
      </c>
      <c r="Q1028" s="61">
        <f t="shared" si="50"/>
        <v>0</v>
      </c>
    </row>
    <row r="1029" spans="1:17" ht="18.600000000000001" customHeight="1">
      <c r="A1029" s="58">
        <v>44403</v>
      </c>
      <c r="B1029" s="39" t="s">
        <v>48</v>
      </c>
      <c r="C1029" s="39" t="s">
        <v>126</v>
      </c>
      <c r="D1029" s="64"/>
      <c r="E1029" s="39" t="s">
        <v>103</v>
      </c>
      <c r="F1029" s="39">
        <v>58</v>
      </c>
      <c r="G1029" s="39" t="s">
        <v>172</v>
      </c>
      <c r="H1029" s="39" t="s">
        <v>176</v>
      </c>
      <c r="I1029" s="39" t="s">
        <v>176</v>
      </c>
      <c r="J1029" s="39" t="s">
        <v>176</v>
      </c>
      <c r="K1029" s="39" t="s">
        <v>176</v>
      </c>
      <c r="L1029" s="39">
        <v>1</v>
      </c>
      <c r="M1029" s="57" t="str">
        <f t="shared" si="49"/>
        <v>3 - Medium-Level Power Loss</v>
      </c>
      <c r="N1029" s="59"/>
      <c r="O1029" s="60"/>
      <c r="P1029" s="61">
        <f t="shared" si="48"/>
        <v>1800</v>
      </c>
      <c r="Q1029" s="61">
        <f t="shared" si="50"/>
        <v>0</v>
      </c>
    </row>
    <row r="1030" spans="1:17" ht="18.600000000000001" customHeight="1">
      <c r="A1030" s="58">
        <v>44403</v>
      </c>
      <c r="B1030" s="39" t="s">
        <v>48</v>
      </c>
      <c r="C1030" s="39" t="s">
        <v>126</v>
      </c>
      <c r="D1030" s="64"/>
      <c r="E1030" s="39" t="s">
        <v>103</v>
      </c>
      <c r="F1030" s="39">
        <v>59</v>
      </c>
      <c r="G1030" s="39" t="s">
        <v>172</v>
      </c>
      <c r="H1030" s="39" t="s">
        <v>176</v>
      </c>
      <c r="I1030" s="39" t="s">
        <v>176</v>
      </c>
      <c r="J1030" s="39" t="s">
        <v>176</v>
      </c>
      <c r="K1030" s="39" t="s">
        <v>176</v>
      </c>
      <c r="L1030" s="39">
        <v>1</v>
      </c>
      <c r="M1030" s="57" t="str">
        <f t="shared" si="49"/>
        <v>3 - Medium-Level Power Loss</v>
      </c>
      <c r="N1030" s="59"/>
      <c r="O1030" s="60"/>
      <c r="P1030" s="61">
        <f t="shared" si="48"/>
        <v>1800</v>
      </c>
      <c r="Q1030" s="61">
        <f t="shared" si="50"/>
        <v>0</v>
      </c>
    </row>
    <row r="1031" spans="1:17" ht="18.600000000000001" customHeight="1">
      <c r="A1031" s="58">
        <v>44403</v>
      </c>
      <c r="B1031" s="39" t="s">
        <v>48</v>
      </c>
      <c r="C1031" s="39" t="s">
        <v>126</v>
      </c>
      <c r="D1031" s="64"/>
      <c r="E1031" s="39" t="s">
        <v>103</v>
      </c>
      <c r="F1031" s="39">
        <v>60</v>
      </c>
      <c r="G1031" s="39" t="s">
        <v>172</v>
      </c>
      <c r="H1031" s="39" t="s">
        <v>176</v>
      </c>
      <c r="I1031" s="39" t="s">
        <v>176</v>
      </c>
      <c r="J1031" s="39" t="s">
        <v>176</v>
      </c>
      <c r="K1031" s="39" t="s">
        <v>176</v>
      </c>
      <c r="L1031" s="39">
        <v>1</v>
      </c>
      <c r="M1031" s="57" t="str">
        <f t="shared" si="49"/>
        <v>3 - Medium-Level Power Loss</v>
      </c>
      <c r="N1031" s="59"/>
      <c r="O1031" s="60"/>
      <c r="P1031" s="61">
        <f t="shared" si="48"/>
        <v>1800</v>
      </c>
      <c r="Q1031" s="61">
        <f t="shared" si="50"/>
        <v>0</v>
      </c>
    </row>
    <row r="1032" spans="1:17" ht="18.600000000000001" customHeight="1">
      <c r="A1032" s="58">
        <v>44403</v>
      </c>
      <c r="B1032" s="39" t="s">
        <v>48</v>
      </c>
      <c r="C1032" s="39" t="s">
        <v>126</v>
      </c>
      <c r="D1032" s="64"/>
      <c r="E1032" s="39" t="s">
        <v>103</v>
      </c>
      <c r="F1032" s="39">
        <v>61</v>
      </c>
      <c r="G1032" s="39" t="s">
        <v>172</v>
      </c>
      <c r="H1032" s="39" t="s">
        <v>176</v>
      </c>
      <c r="I1032" s="39" t="s">
        <v>176</v>
      </c>
      <c r="J1032" s="39" t="s">
        <v>177</v>
      </c>
      <c r="K1032" s="39" t="s">
        <v>176</v>
      </c>
      <c r="L1032" s="39">
        <v>1</v>
      </c>
      <c r="M1032" s="57" t="str">
        <f t="shared" si="49"/>
        <v>3 - Medium-Level Power Loss</v>
      </c>
      <c r="N1032" s="59"/>
      <c r="O1032" s="60"/>
      <c r="P1032" s="61">
        <f t="shared" si="48"/>
        <v>1800</v>
      </c>
      <c r="Q1032" s="61">
        <f t="shared" si="50"/>
        <v>0</v>
      </c>
    </row>
    <row r="1033" spans="1:17" ht="18.600000000000001" customHeight="1">
      <c r="A1033" s="58">
        <v>44403</v>
      </c>
      <c r="B1033" s="39" t="s">
        <v>48</v>
      </c>
      <c r="C1033" s="39" t="s">
        <v>126</v>
      </c>
      <c r="D1033" s="64"/>
      <c r="E1033" s="39" t="s">
        <v>103</v>
      </c>
      <c r="F1033" s="39">
        <v>61</v>
      </c>
      <c r="G1033" s="39" t="s">
        <v>172</v>
      </c>
      <c r="H1033" s="39" t="s">
        <v>176</v>
      </c>
      <c r="I1033" s="39" t="s">
        <v>176</v>
      </c>
      <c r="J1033" s="39" t="s">
        <v>177</v>
      </c>
      <c r="K1033" s="39" t="s">
        <v>176</v>
      </c>
      <c r="L1033" s="39">
        <v>1</v>
      </c>
      <c r="M1033" s="57" t="str">
        <f t="shared" si="49"/>
        <v>3 - Medium-Level Power Loss</v>
      </c>
      <c r="N1033" s="59"/>
      <c r="O1033" s="60"/>
      <c r="P1033" s="61">
        <f t="shared" si="48"/>
        <v>1800</v>
      </c>
      <c r="Q1033" s="61">
        <f t="shared" si="50"/>
        <v>0</v>
      </c>
    </row>
    <row r="1034" spans="1:17" ht="18.600000000000001" customHeight="1">
      <c r="A1034" s="58">
        <v>44403</v>
      </c>
      <c r="B1034" s="39" t="s">
        <v>48</v>
      </c>
      <c r="C1034" s="39" t="s">
        <v>126</v>
      </c>
      <c r="D1034" s="64"/>
      <c r="E1034" s="39" t="s">
        <v>103</v>
      </c>
      <c r="F1034" s="39">
        <v>62</v>
      </c>
      <c r="G1034" s="39" t="s">
        <v>172</v>
      </c>
      <c r="H1034" s="39" t="s">
        <v>176</v>
      </c>
      <c r="I1034" s="39" t="s">
        <v>176</v>
      </c>
      <c r="J1034" s="39" t="s">
        <v>176</v>
      </c>
      <c r="K1034" s="39" t="s">
        <v>176</v>
      </c>
      <c r="L1034" s="39">
        <v>1</v>
      </c>
      <c r="M1034" s="57" t="str">
        <f t="shared" si="49"/>
        <v>3 - Medium-Level Power Loss</v>
      </c>
      <c r="N1034" s="59"/>
      <c r="O1034" s="60"/>
      <c r="P1034" s="61">
        <f t="shared" si="48"/>
        <v>1800</v>
      </c>
      <c r="Q1034" s="61">
        <f t="shared" si="50"/>
        <v>0</v>
      </c>
    </row>
    <row r="1035" spans="1:17" ht="18.600000000000001" customHeight="1">
      <c r="A1035" s="58">
        <v>44403</v>
      </c>
      <c r="B1035" s="39" t="s">
        <v>48</v>
      </c>
      <c r="C1035" s="39" t="s">
        <v>126</v>
      </c>
      <c r="D1035" s="64"/>
      <c r="E1035" s="39" t="s">
        <v>103</v>
      </c>
      <c r="F1035" s="39">
        <v>63</v>
      </c>
      <c r="G1035" s="39" t="s">
        <v>172</v>
      </c>
      <c r="H1035" s="39" t="s">
        <v>176</v>
      </c>
      <c r="I1035" s="39" t="s">
        <v>176</v>
      </c>
      <c r="J1035" s="39" t="s">
        <v>177</v>
      </c>
      <c r="K1035" s="39" t="s">
        <v>176</v>
      </c>
      <c r="L1035" s="39">
        <v>1</v>
      </c>
      <c r="M1035" s="57" t="str">
        <f t="shared" si="49"/>
        <v>3 - Medium-Level Power Loss</v>
      </c>
      <c r="N1035" s="59"/>
      <c r="O1035" s="60"/>
      <c r="P1035" s="61">
        <f t="shared" si="48"/>
        <v>1800</v>
      </c>
      <c r="Q1035" s="61">
        <f t="shared" si="50"/>
        <v>0</v>
      </c>
    </row>
    <row r="1036" spans="1:17" ht="18.600000000000001" customHeight="1">
      <c r="A1036" s="58">
        <v>44403</v>
      </c>
      <c r="B1036" s="39" t="s">
        <v>48</v>
      </c>
      <c r="C1036" s="39" t="s">
        <v>126</v>
      </c>
      <c r="D1036" s="64"/>
      <c r="E1036" s="39" t="s">
        <v>103</v>
      </c>
      <c r="F1036" s="39">
        <v>63</v>
      </c>
      <c r="G1036" s="39" t="s">
        <v>172</v>
      </c>
      <c r="H1036" s="39" t="s">
        <v>176</v>
      </c>
      <c r="I1036" s="39" t="s">
        <v>176</v>
      </c>
      <c r="J1036" s="39" t="s">
        <v>177</v>
      </c>
      <c r="K1036" s="39" t="s">
        <v>176</v>
      </c>
      <c r="L1036" s="39">
        <v>1</v>
      </c>
      <c r="M1036" s="57" t="str">
        <f t="shared" si="49"/>
        <v>3 - Medium-Level Power Loss</v>
      </c>
      <c r="N1036" s="59"/>
      <c r="O1036" s="60"/>
      <c r="P1036" s="61">
        <f t="shared" si="48"/>
        <v>1800</v>
      </c>
      <c r="Q1036" s="61">
        <f t="shared" si="50"/>
        <v>0</v>
      </c>
    </row>
    <row r="1037" spans="1:17" ht="18.600000000000001" customHeight="1">
      <c r="A1037" s="58">
        <v>44403</v>
      </c>
      <c r="B1037" s="39" t="s">
        <v>48</v>
      </c>
      <c r="C1037" s="39" t="s">
        <v>126</v>
      </c>
      <c r="D1037" s="64"/>
      <c r="E1037" s="39" t="s">
        <v>103</v>
      </c>
      <c r="F1037" s="39">
        <v>64</v>
      </c>
      <c r="G1037" s="39" t="s">
        <v>172</v>
      </c>
      <c r="H1037" s="39" t="s">
        <v>176</v>
      </c>
      <c r="I1037" s="39" t="s">
        <v>176</v>
      </c>
      <c r="J1037" s="39" t="s">
        <v>176</v>
      </c>
      <c r="K1037" s="39" t="s">
        <v>176</v>
      </c>
      <c r="L1037" s="39">
        <v>1</v>
      </c>
      <c r="M1037" s="57" t="str">
        <f t="shared" si="49"/>
        <v>3 - Medium-Level Power Loss</v>
      </c>
      <c r="N1037" s="59"/>
      <c r="O1037" s="60"/>
      <c r="P1037" s="61">
        <f t="shared" si="48"/>
        <v>1800</v>
      </c>
      <c r="Q1037" s="61">
        <f t="shared" si="50"/>
        <v>0</v>
      </c>
    </row>
    <row r="1038" spans="1:17" ht="18.600000000000001" customHeight="1">
      <c r="A1038" s="58">
        <v>44403</v>
      </c>
      <c r="B1038" s="39" t="s">
        <v>48</v>
      </c>
      <c r="C1038" s="39" t="s">
        <v>126</v>
      </c>
      <c r="D1038" s="64"/>
      <c r="E1038" s="39" t="s">
        <v>103</v>
      </c>
      <c r="F1038" s="39">
        <v>65</v>
      </c>
      <c r="G1038" s="39" t="s">
        <v>172</v>
      </c>
      <c r="H1038" s="39" t="s">
        <v>176</v>
      </c>
      <c r="I1038" s="39" t="s">
        <v>176</v>
      </c>
      <c r="J1038" s="39" t="s">
        <v>177</v>
      </c>
      <c r="K1038" s="39" t="s">
        <v>176</v>
      </c>
      <c r="L1038" s="39">
        <v>1</v>
      </c>
      <c r="M1038" s="57" t="str">
        <f t="shared" si="49"/>
        <v>3 - Medium-Level Power Loss</v>
      </c>
      <c r="N1038" s="59"/>
      <c r="O1038" s="60"/>
      <c r="P1038" s="61">
        <f t="shared" si="48"/>
        <v>1800</v>
      </c>
      <c r="Q1038" s="61">
        <f t="shared" si="50"/>
        <v>0</v>
      </c>
    </row>
    <row r="1039" spans="1:17" ht="18.600000000000001" customHeight="1">
      <c r="A1039" s="58">
        <v>44403</v>
      </c>
      <c r="B1039" s="39" t="s">
        <v>48</v>
      </c>
      <c r="C1039" s="39" t="s">
        <v>126</v>
      </c>
      <c r="D1039" s="64"/>
      <c r="E1039" s="39" t="s">
        <v>103</v>
      </c>
      <c r="F1039" s="39">
        <v>65</v>
      </c>
      <c r="G1039" s="39" t="s">
        <v>172</v>
      </c>
      <c r="H1039" s="39" t="s">
        <v>176</v>
      </c>
      <c r="I1039" s="39" t="s">
        <v>176</v>
      </c>
      <c r="J1039" s="39" t="s">
        <v>177</v>
      </c>
      <c r="K1039" s="39" t="s">
        <v>176</v>
      </c>
      <c r="L1039" s="39">
        <v>1</v>
      </c>
      <c r="M1039" s="57" t="str">
        <f t="shared" si="49"/>
        <v>3 - Medium-Level Power Loss</v>
      </c>
      <c r="N1039" s="59"/>
      <c r="O1039" s="60"/>
      <c r="P1039" s="61">
        <f t="shared" si="48"/>
        <v>1800</v>
      </c>
      <c r="Q1039" s="61">
        <f t="shared" si="50"/>
        <v>0</v>
      </c>
    </row>
    <row r="1040" spans="1:17" ht="18.600000000000001" customHeight="1">
      <c r="A1040" s="58">
        <v>44403</v>
      </c>
      <c r="B1040" s="39" t="s">
        <v>48</v>
      </c>
      <c r="C1040" s="39" t="s">
        <v>126</v>
      </c>
      <c r="D1040" s="64"/>
      <c r="E1040" s="39" t="s">
        <v>103</v>
      </c>
      <c r="F1040" s="39">
        <v>66</v>
      </c>
      <c r="G1040" s="39" t="s">
        <v>172</v>
      </c>
      <c r="H1040" s="39" t="s">
        <v>176</v>
      </c>
      <c r="I1040" s="39" t="s">
        <v>176</v>
      </c>
      <c r="J1040" s="39" t="s">
        <v>177</v>
      </c>
      <c r="K1040" s="39" t="s">
        <v>176</v>
      </c>
      <c r="L1040" s="39">
        <v>1</v>
      </c>
      <c r="M1040" s="57" t="str">
        <f t="shared" si="49"/>
        <v>3 - Medium-Level Power Loss</v>
      </c>
      <c r="N1040" s="59"/>
      <c r="O1040" s="60"/>
      <c r="P1040" s="61">
        <f t="shared" si="48"/>
        <v>1800</v>
      </c>
      <c r="Q1040" s="61">
        <f t="shared" si="50"/>
        <v>0</v>
      </c>
    </row>
    <row r="1041" spans="1:17" ht="18.600000000000001" customHeight="1">
      <c r="A1041" s="58">
        <v>44403</v>
      </c>
      <c r="B1041" s="39" t="s">
        <v>48</v>
      </c>
      <c r="C1041" s="39" t="s">
        <v>126</v>
      </c>
      <c r="D1041" s="64"/>
      <c r="E1041" s="39" t="s">
        <v>103</v>
      </c>
      <c r="F1041" s="39">
        <v>66</v>
      </c>
      <c r="G1041" s="39" t="s">
        <v>172</v>
      </c>
      <c r="H1041" s="39" t="s">
        <v>176</v>
      </c>
      <c r="I1041" s="39" t="s">
        <v>176</v>
      </c>
      <c r="J1041" s="39" t="s">
        <v>177</v>
      </c>
      <c r="K1041" s="39" t="s">
        <v>176</v>
      </c>
      <c r="L1041" s="39">
        <v>1</v>
      </c>
      <c r="M1041" s="57" t="str">
        <f t="shared" si="49"/>
        <v>3 - Medium-Level Power Loss</v>
      </c>
      <c r="N1041" s="59"/>
      <c r="O1041" s="60"/>
      <c r="P1041" s="61">
        <f t="shared" ref="P1041:P1104" si="51">IF(G1041="hot spot",0,IF(G1041="string",$Q$5*L1041,IF(G1041="multiple strings",$Q$5*L1041,IF(G1041="Combiner",($Q$5)*L1041,IF(G1041="inverter",$Q$5*L1041,IF(G1041="tracker",$Q$5*L1041,IF(G1041="module",$Q$5*L1041,IF(G1041="module substring",($Q$5/3)*L1041,0))))))))</f>
        <v>1800</v>
      </c>
      <c r="Q1041" s="61">
        <f t="shared" si="50"/>
        <v>0</v>
      </c>
    </row>
    <row r="1042" spans="1:17" ht="18.600000000000001" customHeight="1">
      <c r="A1042" s="58">
        <v>44403</v>
      </c>
      <c r="B1042" s="39" t="s">
        <v>48</v>
      </c>
      <c r="C1042" s="39" t="s">
        <v>126</v>
      </c>
      <c r="D1042" s="64"/>
      <c r="E1042" s="39" t="s">
        <v>103</v>
      </c>
      <c r="F1042" s="39">
        <v>67</v>
      </c>
      <c r="G1042" s="39" t="s">
        <v>172</v>
      </c>
      <c r="H1042" s="39" t="s">
        <v>176</v>
      </c>
      <c r="I1042" s="39" t="s">
        <v>176</v>
      </c>
      <c r="J1042" s="39" t="s">
        <v>177</v>
      </c>
      <c r="K1042" s="39" t="s">
        <v>176</v>
      </c>
      <c r="L1042" s="39">
        <v>1</v>
      </c>
      <c r="M1042" s="57" t="str">
        <f t="shared" ref="M1042:M1105" si="52">IF(G1042="hot spot","1 - Safety",IF((P1042)/(1000000*$Q$4)&gt;0.01,"2 - High-Level Power Loss",IF(P1042&gt;($Q$5-1),"3 - Medium-Level Power Loss",IF(P1042&gt;0,"4 - Low-Level Power Loss",""))))</f>
        <v>3 - Medium-Level Power Loss</v>
      </c>
      <c r="N1042" s="59"/>
      <c r="O1042" s="60"/>
      <c r="P1042" s="61">
        <f t="shared" si="51"/>
        <v>1800</v>
      </c>
      <c r="Q1042" s="61">
        <f t="shared" si="50"/>
        <v>0</v>
      </c>
    </row>
    <row r="1043" spans="1:17" ht="18.600000000000001" customHeight="1">
      <c r="A1043" s="58">
        <v>44403</v>
      </c>
      <c r="B1043" s="39" t="s">
        <v>48</v>
      </c>
      <c r="C1043" s="39" t="s">
        <v>126</v>
      </c>
      <c r="D1043" s="64"/>
      <c r="E1043" s="39" t="s">
        <v>103</v>
      </c>
      <c r="F1043" s="39">
        <v>67</v>
      </c>
      <c r="G1043" s="39" t="s">
        <v>172</v>
      </c>
      <c r="H1043" s="39" t="s">
        <v>176</v>
      </c>
      <c r="I1043" s="39" t="s">
        <v>176</v>
      </c>
      <c r="J1043" s="39" t="s">
        <v>177</v>
      </c>
      <c r="K1043" s="39" t="s">
        <v>176</v>
      </c>
      <c r="L1043" s="39">
        <v>1</v>
      </c>
      <c r="M1043" s="57" t="str">
        <f t="shared" si="52"/>
        <v>3 - Medium-Level Power Loss</v>
      </c>
      <c r="N1043" s="59"/>
      <c r="O1043" s="60"/>
      <c r="P1043" s="61">
        <f t="shared" si="51"/>
        <v>1800</v>
      </c>
      <c r="Q1043" s="61">
        <f t="shared" si="50"/>
        <v>0</v>
      </c>
    </row>
    <row r="1044" spans="1:17" ht="18.600000000000001" customHeight="1">
      <c r="A1044" s="58">
        <v>44403</v>
      </c>
      <c r="B1044" s="39" t="s">
        <v>48</v>
      </c>
      <c r="C1044" s="39" t="s">
        <v>126</v>
      </c>
      <c r="D1044" s="64"/>
      <c r="E1044" s="39" t="s">
        <v>103</v>
      </c>
      <c r="F1044" s="39">
        <v>68</v>
      </c>
      <c r="G1044" s="39" t="s">
        <v>172</v>
      </c>
      <c r="H1044" s="39" t="s">
        <v>176</v>
      </c>
      <c r="I1044" s="39" t="s">
        <v>176</v>
      </c>
      <c r="J1044" s="39" t="s">
        <v>177</v>
      </c>
      <c r="K1044" s="39" t="s">
        <v>176</v>
      </c>
      <c r="L1044" s="39">
        <v>1</v>
      </c>
      <c r="M1044" s="57" t="str">
        <f t="shared" si="52"/>
        <v>3 - Medium-Level Power Loss</v>
      </c>
      <c r="N1044" s="59"/>
      <c r="O1044" s="60"/>
      <c r="P1044" s="61">
        <f t="shared" si="51"/>
        <v>1800</v>
      </c>
      <c r="Q1044" s="61">
        <f t="shared" si="50"/>
        <v>0</v>
      </c>
    </row>
    <row r="1045" spans="1:17" ht="18.600000000000001" customHeight="1">
      <c r="A1045" s="58">
        <v>44403</v>
      </c>
      <c r="B1045" s="39" t="s">
        <v>48</v>
      </c>
      <c r="C1045" s="39" t="s">
        <v>126</v>
      </c>
      <c r="D1045" s="64"/>
      <c r="E1045" s="39" t="s">
        <v>103</v>
      </c>
      <c r="F1045" s="39">
        <v>68</v>
      </c>
      <c r="G1045" s="39" t="s">
        <v>172</v>
      </c>
      <c r="H1045" s="39" t="s">
        <v>176</v>
      </c>
      <c r="I1045" s="39" t="s">
        <v>176</v>
      </c>
      <c r="J1045" s="39" t="s">
        <v>177</v>
      </c>
      <c r="K1045" s="39" t="s">
        <v>176</v>
      </c>
      <c r="L1045" s="39">
        <v>1</v>
      </c>
      <c r="M1045" s="57" t="str">
        <f t="shared" si="52"/>
        <v>3 - Medium-Level Power Loss</v>
      </c>
      <c r="N1045" s="59"/>
      <c r="O1045" s="60"/>
      <c r="P1045" s="61">
        <f t="shared" si="51"/>
        <v>1800</v>
      </c>
      <c r="Q1045" s="61">
        <f t="shared" si="50"/>
        <v>0</v>
      </c>
    </row>
    <row r="1046" spans="1:17" ht="18.600000000000001" customHeight="1">
      <c r="A1046" s="58">
        <v>44403</v>
      </c>
      <c r="B1046" s="39" t="s">
        <v>48</v>
      </c>
      <c r="C1046" s="39" t="s">
        <v>126</v>
      </c>
      <c r="D1046" s="64"/>
      <c r="E1046" s="39" t="s">
        <v>114</v>
      </c>
      <c r="F1046" s="39">
        <v>100</v>
      </c>
      <c r="G1046" s="39" t="s">
        <v>172</v>
      </c>
      <c r="H1046" s="39" t="s">
        <v>177</v>
      </c>
      <c r="I1046" s="39" t="s">
        <v>176</v>
      </c>
      <c r="J1046" s="39" t="s">
        <v>176</v>
      </c>
      <c r="K1046" s="39" t="s">
        <v>176</v>
      </c>
      <c r="L1046" s="39">
        <v>1</v>
      </c>
      <c r="M1046" s="57" t="str">
        <f t="shared" si="52"/>
        <v>3 - Medium-Level Power Loss</v>
      </c>
      <c r="N1046" s="59"/>
      <c r="O1046" s="60"/>
      <c r="P1046" s="61">
        <f t="shared" si="51"/>
        <v>1800</v>
      </c>
      <c r="Q1046" s="61">
        <f t="shared" si="50"/>
        <v>0</v>
      </c>
    </row>
    <row r="1047" spans="1:17" ht="18.600000000000001" customHeight="1">
      <c r="A1047" s="58">
        <v>44403</v>
      </c>
      <c r="B1047" s="39" t="s">
        <v>48</v>
      </c>
      <c r="C1047" s="39" t="s">
        <v>126</v>
      </c>
      <c r="D1047" s="64"/>
      <c r="E1047" s="39" t="s">
        <v>114</v>
      </c>
      <c r="F1047" s="39">
        <v>103</v>
      </c>
      <c r="G1047" s="39" t="s">
        <v>172</v>
      </c>
      <c r="H1047" s="39" t="s">
        <v>176</v>
      </c>
      <c r="I1047" s="39" t="s">
        <v>176</v>
      </c>
      <c r="J1047" s="39" t="s">
        <v>176</v>
      </c>
      <c r="K1047" s="39" t="s">
        <v>176</v>
      </c>
      <c r="L1047" s="39">
        <v>1</v>
      </c>
      <c r="M1047" s="57" t="str">
        <f t="shared" si="52"/>
        <v>3 - Medium-Level Power Loss</v>
      </c>
      <c r="N1047" s="59"/>
      <c r="O1047" s="60"/>
      <c r="P1047" s="61">
        <f t="shared" si="51"/>
        <v>1800</v>
      </c>
      <c r="Q1047" s="61">
        <f t="shared" si="50"/>
        <v>0</v>
      </c>
    </row>
    <row r="1048" spans="1:17" ht="18.600000000000001" customHeight="1">
      <c r="A1048" s="58">
        <v>44403</v>
      </c>
      <c r="B1048" s="39" t="s">
        <v>48</v>
      </c>
      <c r="C1048" s="39" t="s">
        <v>126</v>
      </c>
      <c r="D1048" s="64"/>
      <c r="E1048" s="39" t="s">
        <v>114</v>
      </c>
      <c r="F1048" s="39">
        <v>104</v>
      </c>
      <c r="G1048" s="39" t="s">
        <v>172</v>
      </c>
      <c r="H1048" s="39" t="s">
        <v>176</v>
      </c>
      <c r="I1048" s="39" t="s">
        <v>176</v>
      </c>
      <c r="J1048" s="39" t="s">
        <v>176</v>
      </c>
      <c r="K1048" s="39" t="s">
        <v>176</v>
      </c>
      <c r="L1048" s="39">
        <v>1</v>
      </c>
      <c r="M1048" s="57" t="str">
        <f t="shared" si="52"/>
        <v>3 - Medium-Level Power Loss</v>
      </c>
      <c r="N1048" s="59"/>
      <c r="O1048" s="60"/>
      <c r="P1048" s="61">
        <f t="shared" si="51"/>
        <v>1800</v>
      </c>
      <c r="Q1048" s="61">
        <f t="shared" si="50"/>
        <v>0</v>
      </c>
    </row>
    <row r="1049" spans="1:17" ht="18.600000000000001" customHeight="1">
      <c r="A1049" s="58">
        <v>44403</v>
      </c>
      <c r="B1049" s="39" t="s">
        <v>48</v>
      </c>
      <c r="C1049" s="39" t="s">
        <v>126</v>
      </c>
      <c r="D1049" s="64"/>
      <c r="E1049" s="39" t="s">
        <v>114</v>
      </c>
      <c r="F1049" s="39">
        <v>99</v>
      </c>
      <c r="G1049" s="39" t="s">
        <v>172</v>
      </c>
      <c r="H1049" s="39" t="s">
        <v>177</v>
      </c>
      <c r="I1049" s="39" t="s">
        <v>176</v>
      </c>
      <c r="J1049" s="39" t="s">
        <v>176</v>
      </c>
      <c r="K1049" s="39" t="s">
        <v>176</v>
      </c>
      <c r="L1049" s="39">
        <v>1</v>
      </c>
      <c r="M1049" s="57" t="str">
        <f t="shared" si="52"/>
        <v>3 - Medium-Level Power Loss</v>
      </c>
      <c r="N1049" s="59"/>
      <c r="O1049" s="60"/>
      <c r="P1049" s="61">
        <f t="shared" si="51"/>
        <v>1800</v>
      </c>
      <c r="Q1049" s="61">
        <f t="shared" ref="Q1049:Q1112" si="53">IF(O1049&gt;0,P1049,0)</f>
        <v>0</v>
      </c>
    </row>
    <row r="1050" spans="1:17" ht="18.600000000000001" customHeight="1">
      <c r="A1050" s="58">
        <v>44403</v>
      </c>
      <c r="B1050" s="39" t="s">
        <v>48</v>
      </c>
      <c r="C1050" s="39" t="s">
        <v>126</v>
      </c>
      <c r="D1050" s="64"/>
      <c r="E1050" s="39" t="s">
        <v>110</v>
      </c>
      <c r="F1050" s="39">
        <v>78</v>
      </c>
      <c r="G1050" s="39" t="s">
        <v>172</v>
      </c>
      <c r="H1050" s="39" t="s">
        <v>177</v>
      </c>
      <c r="I1050" s="39" t="s">
        <v>176</v>
      </c>
      <c r="J1050" s="39" t="s">
        <v>177</v>
      </c>
      <c r="K1050" s="39" t="s">
        <v>176</v>
      </c>
      <c r="L1050" s="39">
        <v>1</v>
      </c>
      <c r="M1050" s="57" t="str">
        <f t="shared" si="52"/>
        <v>3 - Medium-Level Power Loss</v>
      </c>
      <c r="N1050" s="59"/>
      <c r="O1050" s="60"/>
      <c r="P1050" s="61">
        <f t="shared" si="51"/>
        <v>1800</v>
      </c>
      <c r="Q1050" s="61">
        <f t="shared" si="53"/>
        <v>0</v>
      </c>
    </row>
    <row r="1051" spans="1:17" ht="18.600000000000001" customHeight="1">
      <c r="A1051" s="58">
        <v>44403</v>
      </c>
      <c r="B1051" s="39" t="s">
        <v>48</v>
      </c>
      <c r="C1051" s="39" t="s">
        <v>126</v>
      </c>
      <c r="D1051" s="64"/>
      <c r="E1051" s="39" t="s">
        <v>111</v>
      </c>
      <c r="F1051" s="39">
        <v>41</v>
      </c>
      <c r="G1051" s="39" t="s">
        <v>172</v>
      </c>
      <c r="H1051" s="39" t="s">
        <v>176</v>
      </c>
      <c r="I1051" s="39" t="s">
        <v>176</v>
      </c>
      <c r="J1051" s="39" t="s">
        <v>176</v>
      </c>
      <c r="K1051" s="39" t="s">
        <v>176</v>
      </c>
      <c r="L1051" s="39">
        <v>1</v>
      </c>
      <c r="M1051" s="57" t="str">
        <f t="shared" si="52"/>
        <v>3 - Medium-Level Power Loss</v>
      </c>
      <c r="N1051" s="59"/>
      <c r="O1051" s="60"/>
      <c r="P1051" s="61">
        <f t="shared" si="51"/>
        <v>1800</v>
      </c>
      <c r="Q1051" s="61">
        <f t="shared" si="53"/>
        <v>0</v>
      </c>
    </row>
    <row r="1052" spans="1:17" ht="18.600000000000001" customHeight="1">
      <c r="A1052" s="58">
        <v>44403</v>
      </c>
      <c r="B1052" s="39" t="s">
        <v>48</v>
      </c>
      <c r="C1052" s="39" t="s">
        <v>126</v>
      </c>
      <c r="D1052" s="64"/>
      <c r="E1052" s="39" t="s">
        <v>111</v>
      </c>
      <c r="F1052" s="39">
        <v>42</v>
      </c>
      <c r="G1052" s="39" t="s">
        <v>172</v>
      </c>
      <c r="H1052" s="39" t="s">
        <v>176</v>
      </c>
      <c r="I1052" s="39" t="s">
        <v>176</v>
      </c>
      <c r="J1052" s="39" t="s">
        <v>176</v>
      </c>
      <c r="K1052" s="39" t="s">
        <v>176</v>
      </c>
      <c r="L1052" s="39">
        <v>1</v>
      </c>
      <c r="M1052" s="57" t="str">
        <f t="shared" si="52"/>
        <v>3 - Medium-Level Power Loss</v>
      </c>
      <c r="N1052" s="59"/>
      <c r="O1052" s="60"/>
      <c r="P1052" s="61">
        <f t="shared" si="51"/>
        <v>1800</v>
      </c>
      <c r="Q1052" s="61">
        <f t="shared" si="53"/>
        <v>0</v>
      </c>
    </row>
    <row r="1053" spans="1:17" ht="18.600000000000001" customHeight="1">
      <c r="A1053" s="58">
        <v>44403</v>
      </c>
      <c r="B1053" s="39" t="s">
        <v>48</v>
      </c>
      <c r="C1053" s="39" t="s">
        <v>126</v>
      </c>
      <c r="D1053" s="64"/>
      <c r="E1053" s="39" t="s">
        <v>111</v>
      </c>
      <c r="F1053" s="39">
        <v>43</v>
      </c>
      <c r="G1053" s="39" t="s">
        <v>172</v>
      </c>
      <c r="H1053" s="39" t="s">
        <v>176</v>
      </c>
      <c r="I1053" s="39" t="s">
        <v>176</v>
      </c>
      <c r="J1053" s="39" t="s">
        <v>176</v>
      </c>
      <c r="K1053" s="39" t="s">
        <v>176</v>
      </c>
      <c r="L1053" s="39">
        <v>1</v>
      </c>
      <c r="M1053" s="57" t="str">
        <f t="shared" si="52"/>
        <v>3 - Medium-Level Power Loss</v>
      </c>
      <c r="N1053" s="59"/>
      <c r="O1053" s="60"/>
      <c r="P1053" s="61">
        <f t="shared" si="51"/>
        <v>1800</v>
      </c>
      <c r="Q1053" s="61">
        <f t="shared" si="53"/>
        <v>0</v>
      </c>
    </row>
    <row r="1054" spans="1:17" ht="18.600000000000001" customHeight="1">
      <c r="A1054" s="58">
        <v>44403</v>
      </c>
      <c r="B1054" s="39" t="s">
        <v>48</v>
      </c>
      <c r="C1054" s="39" t="s">
        <v>126</v>
      </c>
      <c r="D1054" s="64"/>
      <c r="E1054" s="39" t="s">
        <v>111</v>
      </c>
      <c r="F1054" s="39">
        <v>44</v>
      </c>
      <c r="G1054" s="39" t="s">
        <v>172</v>
      </c>
      <c r="H1054" s="39" t="s">
        <v>176</v>
      </c>
      <c r="I1054" s="39" t="s">
        <v>176</v>
      </c>
      <c r="J1054" s="39" t="s">
        <v>176</v>
      </c>
      <c r="K1054" s="39" t="s">
        <v>176</v>
      </c>
      <c r="L1054" s="39">
        <v>1</v>
      </c>
      <c r="M1054" s="57" t="str">
        <f t="shared" si="52"/>
        <v>3 - Medium-Level Power Loss</v>
      </c>
      <c r="N1054" s="59"/>
      <c r="O1054" s="60"/>
      <c r="P1054" s="61">
        <f t="shared" si="51"/>
        <v>1800</v>
      </c>
      <c r="Q1054" s="61">
        <f t="shared" si="53"/>
        <v>0</v>
      </c>
    </row>
    <row r="1055" spans="1:17" ht="18.600000000000001" customHeight="1">
      <c r="A1055" s="58">
        <v>44403</v>
      </c>
      <c r="B1055" s="39" t="s">
        <v>48</v>
      </c>
      <c r="C1055" s="39" t="s">
        <v>126</v>
      </c>
      <c r="D1055" s="64"/>
      <c r="E1055" s="39" t="s">
        <v>111</v>
      </c>
      <c r="F1055" s="39">
        <v>45</v>
      </c>
      <c r="G1055" s="39" t="s">
        <v>172</v>
      </c>
      <c r="H1055" s="39" t="s">
        <v>176</v>
      </c>
      <c r="I1055" s="39" t="s">
        <v>176</v>
      </c>
      <c r="J1055" s="39" t="s">
        <v>176</v>
      </c>
      <c r="K1055" s="39" t="s">
        <v>176</v>
      </c>
      <c r="L1055" s="39">
        <v>1</v>
      </c>
      <c r="M1055" s="57" t="str">
        <f t="shared" si="52"/>
        <v>3 - Medium-Level Power Loss</v>
      </c>
      <c r="N1055" s="59"/>
      <c r="O1055" s="60"/>
      <c r="P1055" s="61">
        <f t="shared" si="51"/>
        <v>1800</v>
      </c>
      <c r="Q1055" s="61">
        <f t="shared" si="53"/>
        <v>0</v>
      </c>
    </row>
    <row r="1056" spans="1:17" ht="18.600000000000001" customHeight="1">
      <c r="A1056" s="58">
        <v>44403</v>
      </c>
      <c r="B1056" s="39" t="s">
        <v>48</v>
      </c>
      <c r="C1056" s="39" t="s">
        <v>126</v>
      </c>
      <c r="D1056" s="64"/>
      <c r="E1056" s="39" t="s">
        <v>111</v>
      </c>
      <c r="F1056" s="39">
        <v>46</v>
      </c>
      <c r="G1056" s="39" t="s">
        <v>172</v>
      </c>
      <c r="H1056" s="39" t="s">
        <v>176</v>
      </c>
      <c r="I1056" s="39" t="s">
        <v>176</v>
      </c>
      <c r="J1056" s="39" t="s">
        <v>176</v>
      </c>
      <c r="K1056" s="39" t="s">
        <v>176</v>
      </c>
      <c r="L1056" s="39">
        <v>1</v>
      </c>
      <c r="M1056" s="57" t="str">
        <f t="shared" si="52"/>
        <v>3 - Medium-Level Power Loss</v>
      </c>
      <c r="N1056" s="59"/>
      <c r="O1056" s="60"/>
      <c r="P1056" s="61">
        <f t="shared" si="51"/>
        <v>1800</v>
      </c>
      <c r="Q1056" s="61">
        <f t="shared" si="53"/>
        <v>0</v>
      </c>
    </row>
    <row r="1057" spans="1:17" ht="18.600000000000001" customHeight="1">
      <c r="A1057" s="58">
        <v>44403</v>
      </c>
      <c r="B1057" s="39" t="s">
        <v>48</v>
      </c>
      <c r="C1057" s="39" t="s">
        <v>126</v>
      </c>
      <c r="D1057" s="64"/>
      <c r="E1057" s="39" t="s">
        <v>111</v>
      </c>
      <c r="F1057" s="39">
        <v>47</v>
      </c>
      <c r="G1057" s="39" t="s">
        <v>172</v>
      </c>
      <c r="H1057" s="39" t="s">
        <v>176</v>
      </c>
      <c r="I1057" s="39" t="s">
        <v>176</v>
      </c>
      <c r="J1057" s="39" t="s">
        <v>176</v>
      </c>
      <c r="K1057" s="39" t="s">
        <v>176</v>
      </c>
      <c r="L1057" s="39">
        <v>1</v>
      </c>
      <c r="M1057" s="57" t="str">
        <f t="shared" si="52"/>
        <v>3 - Medium-Level Power Loss</v>
      </c>
      <c r="N1057" s="59"/>
      <c r="O1057" s="60"/>
      <c r="P1057" s="61">
        <f t="shared" si="51"/>
        <v>1800</v>
      </c>
      <c r="Q1057" s="61">
        <f t="shared" si="53"/>
        <v>0</v>
      </c>
    </row>
    <row r="1058" spans="1:17" ht="18.600000000000001" customHeight="1">
      <c r="A1058" s="58">
        <v>44403</v>
      </c>
      <c r="B1058" s="39" t="s">
        <v>48</v>
      </c>
      <c r="C1058" s="39" t="s">
        <v>126</v>
      </c>
      <c r="D1058" s="64"/>
      <c r="E1058" s="39" t="s">
        <v>111</v>
      </c>
      <c r="F1058" s="39">
        <v>48</v>
      </c>
      <c r="G1058" s="39" t="s">
        <v>172</v>
      </c>
      <c r="H1058" s="39" t="s">
        <v>176</v>
      </c>
      <c r="I1058" s="39" t="s">
        <v>176</v>
      </c>
      <c r="J1058" s="39" t="s">
        <v>176</v>
      </c>
      <c r="K1058" s="39" t="s">
        <v>176</v>
      </c>
      <c r="L1058" s="39">
        <v>1</v>
      </c>
      <c r="M1058" s="57" t="str">
        <f t="shared" si="52"/>
        <v>3 - Medium-Level Power Loss</v>
      </c>
      <c r="N1058" s="59"/>
      <c r="O1058" s="60"/>
      <c r="P1058" s="61">
        <f t="shared" si="51"/>
        <v>1800</v>
      </c>
      <c r="Q1058" s="61">
        <f t="shared" si="53"/>
        <v>0</v>
      </c>
    </row>
    <row r="1059" spans="1:17" ht="18.600000000000001" customHeight="1">
      <c r="A1059" s="58">
        <v>44403</v>
      </c>
      <c r="B1059" s="39" t="s">
        <v>48</v>
      </c>
      <c r="C1059" s="39" t="s">
        <v>127</v>
      </c>
      <c r="D1059" s="64"/>
      <c r="E1059" s="39" t="s">
        <v>101</v>
      </c>
      <c r="F1059" s="39">
        <v>1</v>
      </c>
      <c r="G1059" s="39" t="s">
        <v>172</v>
      </c>
      <c r="H1059" s="39" t="s">
        <v>176</v>
      </c>
      <c r="I1059" s="39" t="s">
        <v>176</v>
      </c>
      <c r="J1059" s="39" t="s">
        <v>176</v>
      </c>
      <c r="K1059" s="39" t="s">
        <v>176</v>
      </c>
      <c r="L1059" s="39">
        <v>1</v>
      </c>
      <c r="M1059" s="57" t="str">
        <f t="shared" si="52"/>
        <v>3 - Medium-Level Power Loss</v>
      </c>
      <c r="N1059" s="59"/>
      <c r="O1059" s="60"/>
      <c r="P1059" s="61">
        <f t="shared" si="51"/>
        <v>1800</v>
      </c>
      <c r="Q1059" s="61">
        <f t="shared" si="53"/>
        <v>0</v>
      </c>
    </row>
    <row r="1060" spans="1:17" ht="18.600000000000001" customHeight="1">
      <c r="A1060" s="58">
        <v>44403</v>
      </c>
      <c r="B1060" s="39" t="s">
        <v>48</v>
      </c>
      <c r="C1060" s="39" t="s">
        <v>127</v>
      </c>
      <c r="D1060" s="64"/>
      <c r="E1060" s="39" t="s">
        <v>101</v>
      </c>
      <c r="F1060" s="39">
        <v>2</v>
      </c>
      <c r="G1060" s="39" t="s">
        <v>172</v>
      </c>
      <c r="H1060" s="39" t="s">
        <v>176</v>
      </c>
      <c r="I1060" s="39" t="s">
        <v>176</v>
      </c>
      <c r="J1060" s="39" t="s">
        <v>176</v>
      </c>
      <c r="K1060" s="39" t="s">
        <v>176</v>
      </c>
      <c r="L1060" s="39">
        <v>1</v>
      </c>
      <c r="M1060" s="57" t="str">
        <f t="shared" si="52"/>
        <v>3 - Medium-Level Power Loss</v>
      </c>
      <c r="N1060" s="59"/>
      <c r="O1060" s="60"/>
      <c r="P1060" s="61">
        <f t="shared" si="51"/>
        <v>1800</v>
      </c>
      <c r="Q1060" s="61">
        <f t="shared" si="53"/>
        <v>0</v>
      </c>
    </row>
    <row r="1061" spans="1:17" ht="18.600000000000001" customHeight="1">
      <c r="A1061" s="58">
        <v>44403</v>
      </c>
      <c r="B1061" s="39" t="s">
        <v>48</v>
      </c>
      <c r="C1061" s="39" t="s">
        <v>127</v>
      </c>
      <c r="D1061" s="64"/>
      <c r="E1061" s="39" t="s">
        <v>101</v>
      </c>
      <c r="F1061" s="39">
        <v>25</v>
      </c>
      <c r="G1061" s="39" t="s">
        <v>172</v>
      </c>
      <c r="H1061" s="39" t="s">
        <v>176</v>
      </c>
      <c r="I1061" s="39" t="s">
        <v>176</v>
      </c>
      <c r="J1061" s="39" t="s">
        <v>176</v>
      </c>
      <c r="K1061" s="39" t="s">
        <v>176</v>
      </c>
      <c r="L1061" s="39">
        <v>1</v>
      </c>
      <c r="M1061" s="57" t="str">
        <f t="shared" si="52"/>
        <v>3 - Medium-Level Power Loss</v>
      </c>
      <c r="N1061" s="59"/>
      <c r="O1061" s="60"/>
      <c r="P1061" s="61">
        <f t="shared" si="51"/>
        <v>1800</v>
      </c>
      <c r="Q1061" s="61">
        <f t="shared" si="53"/>
        <v>0</v>
      </c>
    </row>
    <row r="1062" spans="1:17" ht="18.600000000000001" customHeight="1">
      <c r="A1062" s="58">
        <v>44403</v>
      </c>
      <c r="B1062" s="39" t="s">
        <v>48</v>
      </c>
      <c r="C1062" s="39" t="s">
        <v>127</v>
      </c>
      <c r="D1062" s="64"/>
      <c r="E1062" s="39" t="s">
        <v>101</v>
      </c>
      <c r="F1062" s="39">
        <v>26</v>
      </c>
      <c r="G1062" s="39" t="s">
        <v>172</v>
      </c>
      <c r="H1062" s="39" t="s">
        <v>176</v>
      </c>
      <c r="I1062" s="39" t="s">
        <v>176</v>
      </c>
      <c r="J1062" s="39" t="s">
        <v>176</v>
      </c>
      <c r="K1062" s="39" t="s">
        <v>176</v>
      </c>
      <c r="L1062" s="39">
        <v>1</v>
      </c>
      <c r="M1062" s="57" t="str">
        <f t="shared" si="52"/>
        <v>3 - Medium-Level Power Loss</v>
      </c>
      <c r="N1062" s="59"/>
      <c r="O1062" s="60"/>
      <c r="P1062" s="61">
        <f t="shared" si="51"/>
        <v>1800</v>
      </c>
      <c r="Q1062" s="61">
        <f t="shared" si="53"/>
        <v>0</v>
      </c>
    </row>
    <row r="1063" spans="1:17" ht="18.600000000000001" customHeight="1">
      <c r="A1063" s="58">
        <v>44403</v>
      </c>
      <c r="B1063" s="39" t="s">
        <v>48</v>
      </c>
      <c r="C1063" s="39" t="s">
        <v>127</v>
      </c>
      <c r="D1063" s="64"/>
      <c r="E1063" s="39" t="s">
        <v>101</v>
      </c>
      <c r="F1063" s="39">
        <v>27</v>
      </c>
      <c r="G1063" s="39" t="s">
        <v>172</v>
      </c>
      <c r="H1063" s="39" t="s">
        <v>176</v>
      </c>
      <c r="I1063" s="39" t="s">
        <v>176</v>
      </c>
      <c r="J1063" s="39" t="s">
        <v>176</v>
      </c>
      <c r="K1063" s="39" t="s">
        <v>176</v>
      </c>
      <c r="L1063" s="39">
        <v>1</v>
      </c>
      <c r="M1063" s="57" t="str">
        <f t="shared" si="52"/>
        <v>3 - Medium-Level Power Loss</v>
      </c>
      <c r="N1063" s="59"/>
      <c r="O1063" s="60"/>
      <c r="P1063" s="61">
        <f t="shared" si="51"/>
        <v>1800</v>
      </c>
      <c r="Q1063" s="61">
        <f t="shared" si="53"/>
        <v>0</v>
      </c>
    </row>
    <row r="1064" spans="1:17" ht="18.600000000000001" customHeight="1">
      <c r="A1064" s="58">
        <v>44403</v>
      </c>
      <c r="B1064" s="39" t="s">
        <v>48</v>
      </c>
      <c r="C1064" s="39" t="s">
        <v>127</v>
      </c>
      <c r="D1064" s="64"/>
      <c r="E1064" s="39" t="s">
        <v>101</v>
      </c>
      <c r="F1064" s="39">
        <v>28</v>
      </c>
      <c r="G1064" s="39" t="s">
        <v>172</v>
      </c>
      <c r="H1064" s="39" t="s">
        <v>176</v>
      </c>
      <c r="I1064" s="39" t="s">
        <v>176</v>
      </c>
      <c r="J1064" s="39" t="s">
        <v>176</v>
      </c>
      <c r="K1064" s="39" t="s">
        <v>176</v>
      </c>
      <c r="L1064" s="39">
        <v>1</v>
      </c>
      <c r="M1064" s="57" t="str">
        <f t="shared" si="52"/>
        <v>3 - Medium-Level Power Loss</v>
      </c>
      <c r="N1064" s="59"/>
      <c r="O1064" s="60"/>
      <c r="P1064" s="61">
        <f t="shared" si="51"/>
        <v>1800</v>
      </c>
      <c r="Q1064" s="61">
        <f t="shared" si="53"/>
        <v>0</v>
      </c>
    </row>
    <row r="1065" spans="1:17" ht="18.600000000000001" customHeight="1">
      <c r="A1065" s="58">
        <v>44403</v>
      </c>
      <c r="B1065" s="39" t="s">
        <v>48</v>
      </c>
      <c r="C1065" s="39" t="s">
        <v>127</v>
      </c>
      <c r="D1065" s="64"/>
      <c r="E1065" s="39" t="s">
        <v>101</v>
      </c>
      <c r="F1065" s="39">
        <v>29</v>
      </c>
      <c r="G1065" s="39" t="s">
        <v>172</v>
      </c>
      <c r="H1065" s="39" t="s">
        <v>176</v>
      </c>
      <c r="I1065" s="39" t="s">
        <v>176</v>
      </c>
      <c r="J1065" s="39" t="s">
        <v>176</v>
      </c>
      <c r="K1065" s="39" t="s">
        <v>176</v>
      </c>
      <c r="L1065" s="39">
        <v>1</v>
      </c>
      <c r="M1065" s="57" t="str">
        <f t="shared" si="52"/>
        <v>3 - Medium-Level Power Loss</v>
      </c>
      <c r="N1065" s="59"/>
      <c r="O1065" s="60"/>
      <c r="P1065" s="61">
        <f t="shared" si="51"/>
        <v>1800</v>
      </c>
      <c r="Q1065" s="61">
        <f t="shared" si="53"/>
        <v>0</v>
      </c>
    </row>
    <row r="1066" spans="1:17" ht="18.600000000000001" customHeight="1">
      <c r="A1066" s="58">
        <v>44403</v>
      </c>
      <c r="B1066" s="39" t="s">
        <v>48</v>
      </c>
      <c r="C1066" s="39" t="s">
        <v>127</v>
      </c>
      <c r="D1066" s="64"/>
      <c r="E1066" s="39" t="s">
        <v>101</v>
      </c>
      <c r="F1066" s="39">
        <v>3</v>
      </c>
      <c r="G1066" s="39" t="s">
        <v>172</v>
      </c>
      <c r="H1066" s="39" t="s">
        <v>176</v>
      </c>
      <c r="I1066" s="39" t="s">
        <v>176</v>
      </c>
      <c r="J1066" s="39" t="s">
        <v>176</v>
      </c>
      <c r="K1066" s="39" t="s">
        <v>176</v>
      </c>
      <c r="L1066" s="39">
        <v>1</v>
      </c>
      <c r="M1066" s="57" t="str">
        <f t="shared" si="52"/>
        <v>3 - Medium-Level Power Loss</v>
      </c>
      <c r="N1066" s="59"/>
      <c r="O1066" s="60"/>
      <c r="P1066" s="61">
        <f t="shared" si="51"/>
        <v>1800</v>
      </c>
      <c r="Q1066" s="61">
        <f t="shared" si="53"/>
        <v>0</v>
      </c>
    </row>
    <row r="1067" spans="1:17" ht="18.600000000000001" customHeight="1">
      <c r="A1067" s="58">
        <v>44403</v>
      </c>
      <c r="B1067" s="39" t="s">
        <v>48</v>
      </c>
      <c r="C1067" s="39" t="s">
        <v>127</v>
      </c>
      <c r="D1067" s="64"/>
      <c r="E1067" s="39" t="s">
        <v>101</v>
      </c>
      <c r="F1067" s="39">
        <v>30</v>
      </c>
      <c r="G1067" s="39" t="s">
        <v>172</v>
      </c>
      <c r="H1067" s="39" t="s">
        <v>176</v>
      </c>
      <c r="I1067" s="39" t="s">
        <v>176</v>
      </c>
      <c r="J1067" s="39" t="s">
        <v>176</v>
      </c>
      <c r="K1067" s="39" t="s">
        <v>176</v>
      </c>
      <c r="L1067" s="39">
        <v>1</v>
      </c>
      <c r="M1067" s="57" t="str">
        <f t="shared" si="52"/>
        <v>3 - Medium-Level Power Loss</v>
      </c>
      <c r="N1067" s="59"/>
      <c r="O1067" s="60"/>
      <c r="P1067" s="61">
        <f t="shared" si="51"/>
        <v>1800</v>
      </c>
      <c r="Q1067" s="61">
        <f t="shared" si="53"/>
        <v>0</v>
      </c>
    </row>
    <row r="1068" spans="1:17" ht="18.600000000000001" customHeight="1">
      <c r="A1068" s="58">
        <v>44403</v>
      </c>
      <c r="B1068" s="39" t="s">
        <v>48</v>
      </c>
      <c r="C1068" s="39" t="s">
        <v>127</v>
      </c>
      <c r="D1068" s="64"/>
      <c r="E1068" s="39" t="s">
        <v>101</v>
      </c>
      <c r="F1068" s="39">
        <v>31</v>
      </c>
      <c r="G1068" s="39" t="s">
        <v>172</v>
      </c>
      <c r="H1068" s="39" t="s">
        <v>176</v>
      </c>
      <c r="I1068" s="39" t="s">
        <v>176</v>
      </c>
      <c r="J1068" s="39" t="s">
        <v>176</v>
      </c>
      <c r="K1068" s="39" t="s">
        <v>176</v>
      </c>
      <c r="L1068" s="39">
        <v>1</v>
      </c>
      <c r="M1068" s="57" t="str">
        <f t="shared" si="52"/>
        <v>3 - Medium-Level Power Loss</v>
      </c>
      <c r="N1068" s="59"/>
      <c r="O1068" s="60"/>
      <c r="P1068" s="61">
        <f t="shared" si="51"/>
        <v>1800</v>
      </c>
      <c r="Q1068" s="61">
        <f t="shared" si="53"/>
        <v>0</v>
      </c>
    </row>
    <row r="1069" spans="1:17" ht="18.600000000000001" customHeight="1">
      <c r="A1069" s="58">
        <v>44403</v>
      </c>
      <c r="B1069" s="39" t="s">
        <v>48</v>
      </c>
      <c r="C1069" s="39" t="s">
        <v>127</v>
      </c>
      <c r="D1069" s="64"/>
      <c r="E1069" s="39" t="s">
        <v>101</v>
      </c>
      <c r="F1069" s="39">
        <v>32</v>
      </c>
      <c r="G1069" s="39" t="s">
        <v>172</v>
      </c>
      <c r="H1069" s="39" t="s">
        <v>176</v>
      </c>
      <c r="I1069" s="39" t="s">
        <v>176</v>
      </c>
      <c r="J1069" s="39" t="s">
        <v>176</v>
      </c>
      <c r="K1069" s="39" t="s">
        <v>176</v>
      </c>
      <c r="L1069" s="39">
        <v>1</v>
      </c>
      <c r="M1069" s="57" t="str">
        <f t="shared" si="52"/>
        <v>3 - Medium-Level Power Loss</v>
      </c>
      <c r="N1069" s="59"/>
      <c r="O1069" s="60"/>
      <c r="P1069" s="61">
        <f t="shared" si="51"/>
        <v>1800</v>
      </c>
      <c r="Q1069" s="61">
        <f t="shared" si="53"/>
        <v>0</v>
      </c>
    </row>
    <row r="1070" spans="1:17" ht="18.600000000000001" customHeight="1">
      <c r="A1070" s="58">
        <v>44403</v>
      </c>
      <c r="B1070" s="39" t="s">
        <v>48</v>
      </c>
      <c r="C1070" s="39" t="s">
        <v>127</v>
      </c>
      <c r="D1070" s="64"/>
      <c r="E1070" s="39" t="s">
        <v>101</v>
      </c>
      <c r="F1070" s="39">
        <v>4</v>
      </c>
      <c r="G1070" s="39" t="s">
        <v>172</v>
      </c>
      <c r="H1070" s="39" t="s">
        <v>176</v>
      </c>
      <c r="I1070" s="39" t="s">
        <v>176</v>
      </c>
      <c r="J1070" s="39" t="s">
        <v>176</v>
      </c>
      <c r="K1070" s="39" t="s">
        <v>176</v>
      </c>
      <c r="L1070" s="39">
        <v>1</v>
      </c>
      <c r="M1070" s="57" t="str">
        <f t="shared" si="52"/>
        <v>3 - Medium-Level Power Loss</v>
      </c>
      <c r="N1070" s="59"/>
      <c r="O1070" s="60"/>
      <c r="P1070" s="61">
        <f t="shared" si="51"/>
        <v>1800</v>
      </c>
      <c r="Q1070" s="61">
        <f t="shared" si="53"/>
        <v>0</v>
      </c>
    </row>
    <row r="1071" spans="1:17" ht="18.600000000000001" customHeight="1">
      <c r="A1071" s="58">
        <v>44403</v>
      </c>
      <c r="B1071" s="39" t="s">
        <v>48</v>
      </c>
      <c r="C1071" s="39" t="s">
        <v>127</v>
      </c>
      <c r="D1071" s="64"/>
      <c r="E1071" s="39" t="s">
        <v>101</v>
      </c>
      <c r="F1071" s="39">
        <v>5</v>
      </c>
      <c r="G1071" s="39" t="s">
        <v>172</v>
      </c>
      <c r="H1071" s="39" t="s">
        <v>176</v>
      </c>
      <c r="I1071" s="39" t="s">
        <v>176</v>
      </c>
      <c r="J1071" s="39" t="s">
        <v>176</v>
      </c>
      <c r="K1071" s="39" t="s">
        <v>176</v>
      </c>
      <c r="L1071" s="39">
        <v>1</v>
      </c>
      <c r="M1071" s="57" t="str">
        <f t="shared" si="52"/>
        <v>3 - Medium-Level Power Loss</v>
      </c>
      <c r="N1071" s="59"/>
      <c r="O1071" s="60"/>
      <c r="P1071" s="61">
        <f t="shared" si="51"/>
        <v>1800</v>
      </c>
      <c r="Q1071" s="61">
        <f t="shared" si="53"/>
        <v>0</v>
      </c>
    </row>
    <row r="1072" spans="1:17" ht="18.600000000000001" customHeight="1">
      <c r="A1072" s="58">
        <v>44403</v>
      </c>
      <c r="B1072" s="39" t="s">
        <v>48</v>
      </c>
      <c r="C1072" s="39" t="s">
        <v>127</v>
      </c>
      <c r="D1072" s="64"/>
      <c r="E1072" s="39" t="s">
        <v>101</v>
      </c>
      <c r="F1072" s="39">
        <v>6</v>
      </c>
      <c r="G1072" s="39" t="s">
        <v>172</v>
      </c>
      <c r="H1072" s="39" t="s">
        <v>176</v>
      </c>
      <c r="I1072" s="39" t="s">
        <v>176</v>
      </c>
      <c r="J1072" s="39" t="s">
        <v>176</v>
      </c>
      <c r="K1072" s="39" t="s">
        <v>176</v>
      </c>
      <c r="L1072" s="39">
        <v>1</v>
      </c>
      <c r="M1072" s="57" t="str">
        <f t="shared" si="52"/>
        <v>3 - Medium-Level Power Loss</v>
      </c>
      <c r="N1072" s="59"/>
      <c r="O1072" s="60"/>
      <c r="P1072" s="61">
        <f t="shared" si="51"/>
        <v>1800</v>
      </c>
      <c r="Q1072" s="61">
        <f t="shared" si="53"/>
        <v>0</v>
      </c>
    </row>
    <row r="1073" spans="1:17" ht="18.600000000000001" customHeight="1">
      <c r="A1073" s="58">
        <v>44403</v>
      </c>
      <c r="B1073" s="39" t="s">
        <v>48</v>
      </c>
      <c r="C1073" s="39" t="s">
        <v>127</v>
      </c>
      <c r="D1073" s="64"/>
      <c r="E1073" s="39" t="s">
        <v>101</v>
      </c>
      <c r="F1073" s="39">
        <v>7</v>
      </c>
      <c r="G1073" s="39" t="s">
        <v>172</v>
      </c>
      <c r="H1073" s="39" t="s">
        <v>176</v>
      </c>
      <c r="I1073" s="39" t="s">
        <v>176</v>
      </c>
      <c r="J1073" s="39" t="s">
        <v>176</v>
      </c>
      <c r="K1073" s="39" t="s">
        <v>176</v>
      </c>
      <c r="L1073" s="39">
        <v>1</v>
      </c>
      <c r="M1073" s="57" t="str">
        <f t="shared" si="52"/>
        <v>3 - Medium-Level Power Loss</v>
      </c>
      <c r="N1073" s="59"/>
      <c r="O1073" s="60"/>
      <c r="P1073" s="61">
        <f t="shared" si="51"/>
        <v>1800</v>
      </c>
      <c r="Q1073" s="61">
        <f t="shared" si="53"/>
        <v>0</v>
      </c>
    </row>
    <row r="1074" spans="1:17" ht="18.600000000000001" customHeight="1">
      <c r="A1074" s="58">
        <v>44403</v>
      </c>
      <c r="B1074" s="39" t="s">
        <v>48</v>
      </c>
      <c r="C1074" s="39" t="s">
        <v>127</v>
      </c>
      <c r="D1074" s="64"/>
      <c r="E1074" s="39" t="s">
        <v>101</v>
      </c>
      <c r="F1074" s="39">
        <v>8</v>
      </c>
      <c r="G1074" s="39" t="s">
        <v>172</v>
      </c>
      <c r="H1074" s="39" t="s">
        <v>176</v>
      </c>
      <c r="I1074" s="39" t="s">
        <v>176</v>
      </c>
      <c r="J1074" s="39" t="s">
        <v>176</v>
      </c>
      <c r="K1074" s="39" t="s">
        <v>176</v>
      </c>
      <c r="L1074" s="39">
        <v>1</v>
      </c>
      <c r="M1074" s="57" t="str">
        <f t="shared" si="52"/>
        <v>3 - Medium-Level Power Loss</v>
      </c>
      <c r="N1074" s="59"/>
      <c r="O1074" s="60"/>
      <c r="P1074" s="61">
        <f t="shared" si="51"/>
        <v>1800</v>
      </c>
      <c r="Q1074" s="61">
        <f t="shared" si="53"/>
        <v>0</v>
      </c>
    </row>
    <row r="1075" spans="1:17" ht="18.600000000000001" customHeight="1">
      <c r="A1075" s="58">
        <v>44403</v>
      </c>
      <c r="B1075" s="39" t="s">
        <v>48</v>
      </c>
      <c r="C1075" s="39" t="s">
        <v>127</v>
      </c>
      <c r="D1075" s="64"/>
      <c r="E1075" s="39" t="s">
        <v>102</v>
      </c>
      <c r="F1075" s="39">
        <v>10</v>
      </c>
      <c r="G1075" s="39" t="s">
        <v>172</v>
      </c>
      <c r="H1075" s="39" t="s">
        <v>176</v>
      </c>
      <c r="I1075" s="39" t="s">
        <v>176</v>
      </c>
      <c r="J1075" s="39" t="s">
        <v>176</v>
      </c>
      <c r="K1075" s="39" t="s">
        <v>176</v>
      </c>
      <c r="L1075" s="39">
        <v>1</v>
      </c>
      <c r="M1075" s="57" t="str">
        <f t="shared" si="52"/>
        <v>3 - Medium-Level Power Loss</v>
      </c>
      <c r="N1075" s="59"/>
      <c r="O1075" s="60"/>
      <c r="P1075" s="61">
        <f t="shared" si="51"/>
        <v>1800</v>
      </c>
      <c r="Q1075" s="61">
        <f t="shared" si="53"/>
        <v>0</v>
      </c>
    </row>
    <row r="1076" spans="1:17" ht="18.600000000000001" customHeight="1">
      <c r="A1076" s="58">
        <v>44403</v>
      </c>
      <c r="B1076" s="39" t="s">
        <v>48</v>
      </c>
      <c r="C1076" s="39" t="s">
        <v>127</v>
      </c>
      <c r="D1076" s="64"/>
      <c r="E1076" s="39" t="s">
        <v>102</v>
      </c>
      <c r="F1076" s="39">
        <v>11</v>
      </c>
      <c r="G1076" s="39" t="s">
        <v>172</v>
      </c>
      <c r="H1076" s="39" t="s">
        <v>176</v>
      </c>
      <c r="I1076" s="39" t="s">
        <v>176</v>
      </c>
      <c r="J1076" s="39" t="s">
        <v>176</v>
      </c>
      <c r="K1076" s="39" t="s">
        <v>176</v>
      </c>
      <c r="L1076" s="39">
        <v>1</v>
      </c>
      <c r="M1076" s="57" t="str">
        <f t="shared" si="52"/>
        <v>3 - Medium-Level Power Loss</v>
      </c>
      <c r="N1076" s="59"/>
      <c r="O1076" s="60"/>
      <c r="P1076" s="61">
        <f t="shared" si="51"/>
        <v>1800</v>
      </c>
      <c r="Q1076" s="61">
        <f t="shared" si="53"/>
        <v>0</v>
      </c>
    </row>
    <row r="1077" spans="1:17" ht="18.600000000000001" customHeight="1">
      <c r="A1077" s="58">
        <v>44403</v>
      </c>
      <c r="B1077" s="39" t="s">
        <v>48</v>
      </c>
      <c r="C1077" s="39" t="s">
        <v>127</v>
      </c>
      <c r="D1077" s="64"/>
      <c r="E1077" s="39" t="s">
        <v>102</v>
      </c>
      <c r="F1077" s="39">
        <v>12</v>
      </c>
      <c r="G1077" s="39" t="s">
        <v>172</v>
      </c>
      <c r="H1077" s="39" t="s">
        <v>176</v>
      </c>
      <c r="I1077" s="39" t="s">
        <v>176</v>
      </c>
      <c r="J1077" s="39" t="s">
        <v>176</v>
      </c>
      <c r="K1077" s="39" t="s">
        <v>176</v>
      </c>
      <c r="L1077" s="39">
        <v>1</v>
      </c>
      <c r="M1077" s="57" t="str">
        <f t="shared" si="52"/>
        <v>3 - Medium-Level Power Loss</v>
      </c>
      <c r="N1077" s="59"/>
      <c r="O1077" s="60"/>
      <c r="P1077" s="61">
        <f t="shared" si="51"/>
        <v>1800</v>
      </c>
      <c r="Q1077" s="61">
        <f t="shared" si="53"/>
        <v>0</v>
      </c>
    </row>
    <row r="1078" spans="1:17" ht="18.600000000000001" customHeight="1">
      <c r="A1078" s="58">
        <v>44403</v>
      </c>
      <c r="B1078" s="39" t="s">
        <v>48</v>
      </c>
      <c r="C1078" s="39" t="s">
        <v>127</v>
      </c>
      <c r="D1078" s="64"/>
      <c r="E1078" s="39" t="s">
        <v>102</v>
      </c>
      <c r="F1078" s="39">
        <v>13</v>
      </c>
      <c r="G1078" s="39" t="s">
        <v>172</v>
      </c>
      <c r="H1078" s="39" t="s">
        <v>176</v>
      </c>
      <c r="I1078" s="39" t="s">
        <v>176</v>
      </c>
      <c r="J1078" s="39" t="s">
        <v>176</v>
      </c>
      <c r="K1078" s="39" t="s">
        <v>176</v>
      </c>
      <c r="L1078" s="39">
        <v>1</v>
      </c>
      <c r="M1078" s="57" t="str">
        <f t="shared" si="52"/>
        <v>3 - Medium-Level Power Loss</v>
      </c>
      <c r="N1078" s="59"/>
      <c r="O1078" s="60"/>
      <c r="P1078" s="61">
        <f t="shared" si="51"/>
        <v>1800</v>
      </c>
      <c r="Q1078" s="61">
        <f t="shared" si="53"/>
        <v>0</v>
      </c>
    </row>
    <row r="1079" spans="1:17" ht="18.600000000000001" customHeight="1">
      <c r="A1079" s="58">
        <v>44403</v>
      </c>
      <c r="B1079" s="39" t="s">
        <v>48</v>
      </c>
      <c r="C1079" s="39" t="s">
        <v>127</v>
      </c>
      <c r="D1079" s="64"/>
      <c r="E1079" s="39" t="s">
        <v>102</v>
      </c>
      <c r="F1079" s="39">
        <v>14</v>
      </c>
      <c r="G1079" s="39" t="s">
        <v>172</v>
      </c>
      <c r="H1079" s="39" t="s">
        <v>176</v>
      </c>
      <c r="I1079" s="39" t="s">
        <v>176</v>
      </c>
      <c r="J1079" s="39" t="s">
        <v>176</v>
      </c>
      <c r="K1079" s="39" t="s">
        <v>176</v>
      </c>
      <c r="L1079" s="39">
        <v>1</v>
      </c>
      <c r="M1079" s="57" t="str">
        <f t="shared" si="52"/>
        <v>3 - Medium-Level Power Loss</v>
      </c>
      <c r="N1079" s="59"/>
      <c r="O1079" s="60"/>
      <c r="P1079" s="61">
        <f t="shared" si="51"/>
        <v>1800</v>
      </c>
      <c r="Q1079" s="61">
        <f t="shared" si="53"/>
        <v>0</v>
      </c>
    </row>
    <row r="1080" spans="1:17" ht="18.600000000000001" customHeight="1">
      <c r="A1080" s="58">
        <v>44403</v>
      </c>
      <c r="B1080" s="39" t="s">
        <v>48</v>
      </c>
      <c r="C1080" s="39" t="s">
        <v>127</v>
      </c>
      <c r="D1080" s="64"/>
      <c r="E1080" s="39" t="s">
        <v>102</v>
      </c>
      <c r="F1080" s="39">
        <v>15</v>
      </c>
      <c r="G1080" s="39" t="s">
        <v>172</v>
      </c>
      <c r="H1080" s="39" t="s">
        <v>176</v>
      </c>
      <c r="I1080" s="39" t="s">
        <v>176</v>
      </c>
      <c r="J1080" s="39" t="s">
        <v>176</v>
      </c>
      <c r="K1080" s="39" t="s">
        <v>176</v>
      </c>
      <c r="L1080" s="39">
        <v>1</v>
      </c>
      <c r="M1080" s="57" t="str">
        <f t="shared" si="52"/>
        <v>3 - Medium-Level Power Loss</v>
      </c>
      <c r="N1080" s="59"/>
      <c r="O1080" s="60"/>
      <c r="P1080" s="61">
        <f t="shared" si="51"/>
        <v>1800</v>
      </c>
      <c r="Q1080" s="61">
        <f t="shared" si="53"/>
        <v>0</v>
      </c>
    </row>
    <row r="1081" spans="1:17" ht="18.600000000000001" customHeight="1">
      <c r="A1081" s="58">
        <v>44403</v>
      </c>
      <c r="B1081" s="39" t="s">
        <v>48</v>
      </c>
      <c r="C1081" s="39" t="s">
        <v>127</v>
      </c>
      <c r="D1081" s="64"/>
      <c r="E1081" s="39" t="s">
        <v>102</v>
      </c>
      <c r="F1081" s="39">
        <v>16</v>
      </c>
      <c r="G1081" s="39" t="s">
        <v>172</v>
      </c>
      <c r="H1081" s="39" t="s">
        <v>176</v>
      </c>
      <c r="I1081" s="39" t="s">
        <v>176</v>
      </c>
      <c r="J1081" s="39" t="s">
        <v>176</v>
      </c>
      <c r="K1081" s="39" t="s">
        <v>176</v>
      </c>
      <c r="L1081" s="39">
        <v>1</v>
      </c>
      <c r="M1081" s="57" t="str">
        <f t="shared" si="52"/>
        <v>3 - Medium-Level Power Loss</v>
      </c>
      <c r="N1081" s="59"/>
      <c r="O1081" s="60"/>
      <c r="P1081" s="61">
        <f t="shared" si="51"/>
        <v>1800</v>
      </c>
      <c r="Q1081" s="61">
        <f t="shared" si="53"/>
        <v>0</v>
      </c>
    </row>
    <row r="1082" spans="1:17" ht="18.600000000000001" customHeight="1">
      <c r="A1082" s="58">
        <v>44403</v>
      </c>
      <c r="B1082" s="39" t="s">
        <v>48</v>
      </c>
      <c r="C1082" s="39" t="s">
        <v>127</v>
      </c>
      <c r="D1082" s="64"/>
      <c r="E1082" s="39" t="s">
        <v>102</v>
      </c>
      <c r="F1082" s="39">
        <v>9</v>
      </c>
      <c r="G1082" s="39" t="s">
        <v>172</v>
      </c>
      <c r="H1082" s="39" t="s">
        <v>176</v>
      </c>
      <c r="I1082" s="39" t="s">
        <v>176</v>
      </c>
      <c r="J1082" s="39" t="s">
        <v>176</v>
      </c>
      <c r="K1082" s="39" t="s">
        <v>176</v>
      </c>
      <c r="L1082" s="39">
        <v>1</v>
      </c>
      <c r="M1082" s="57" t="str">
        <f t="shared" si="52"/>
        <v>3 - Medium-Level Power Loss</v>
      </c>
      <c r="N1082" s="59"/>
      <c r="O1082" s="60"/>
      <c r="P1082" s="61">
        <f t="shared" si="51"/>
        <v>1800</v>
      </c>
      <c r="Q1082" s="61">
        <f t="shared" si="53"/>
        <v>0</v>
      </c>
    </row>
    <row r="1083" spans="1:17" ht="18.600000000000001" customHeight="1">
      <c r="A1083" s="58">
        <v>44403</v>
      </c>
      <c r="B1083" s="39" t="s">
        <v>48</v>
      </c>
      <c r="C1083" s="39" t="s">
        <v>127</v>
      </c>
      <c r="D1083" s="64"/>
      <c r="E1083" s="39" t="s">
        <v>96</v>
      </c>
      <c r="F1083" s="39">
        <v>65</v>
      </c>
      <c r="G1083" s="39" t="s">
        <v>172</v>
      </c>
      <c r="H1083" s="39" t="s">
        <v>176</v>
      </c>
      <c r="I1083" s="39" t="s">
        <v>176</v>
      </c>
      <c r="J1083" s="39" t="s">
        <v>176</v>
      </c>
      <c r="K1083" s="39" t="s">
        <v>176</v>
      </c>
      <c r="L1083" s="39">
        <v>1</v>
      </c>
      <c r="M1083" s="57" t="str">
        <f t="shared" si="52"/>
        <v>3 - Medium-Level Power Loss</v>
      </c>
      <c r="N1083" s="59"/>
      <c r="O1083" s="60"/>
      <c r="P1083" s="61">
        <f t="shared" si="51"/>
        <v>1800</v>
      </c>
      <c r="Q1083" s="61">
        <f t="shared" si="53"/>
        <v>0</v>
      </c>
    </row>
    <row r="1084" spans="1:17" ht="18.600000000000001" customHeight="1">
      <c r="A1084" s="58">
        <v>44403</v>
      </c>
      <c r="B1084" s="39" t="s">
        <v>48</v>
      </c>
      <c r="C1084" s="39" t="s">
        <v>127</v>
      </c>
      <c r="D1084" s="64"/>
      <c r="E1084" s="39" t="s">
        <v>96</v>
      </c>
      <c r="F1084" s="39">
        <v>66</v>
      </c>
      <c r="G1084" s="39" t="s">
        <v>172</v>
      </c>
      <c r="H1084" s="39" t="s">
        <v>176</v>
      </c>
      <c r="I1084" s="39" t="s">
        <v>176</v>
      </c>
      <c r="J1084" s="39" t="s">
        <v>176</v>
      </c>
      <c r="K1084" s="39" t="s">
        <v>176</v>
      </c>
      <c r="L1084" s="39">
        <v>1</v>
      </c>
      <c r="M1084" s="57" t="str">
        <f t="shared" si="52"/>
        <v>3 - Medium-Level Power Loss</v>
      </c>
      <c r="N1084" s="59"/>
      <c r="O1084" s="60"/>
      <c r="P1084" s="61">
        <f t="shared" si="51"/>
        <v>1800</v>
      </c>
      <c r="Q1084" s="61">
        <f t="shared" si="53"/>
        <v>0</v>
      </c>
    </row>
    <row r="1085" spans="1:17" ht="18.600000000000001" customHeight="1">
      <c r="A1085" s="58">
        <v>44403</v>
      </c>
      <c r="B1085" s="39" t="s">
        <v>48</v>
      </c>
      <c r="C1085" s="39" t="s">
        <v>127</v>
      </c>
      <c r="D1085" s="64"/>
      <c r="E1085" s="39" t="s">
        <v>96</v>
      </c>
      <c r="F1085" s="39">
        <v>67</v>
      </c>
      <c r="G1085" s="39" t="s">
        <v>172</v>
      </c>
      <c r="H1085" s="39" t="s">
        <v>176</v>
      </c>
      <c r="I1085" s="39" t="s">
        <v>176</v>
      </c>
      <c r="J1085" s="39" t="s">
        <v>176</v>
      </c>
      <c r="K1085" s="39" t="s">
        <v>176</v>
      </c>
      <c r="L1085" s="39">
        <v>1</v>
      </c>
      <c r="M1085" s="57" t="str">
        <f t="shared" si="52"/>
        <v>3 - Medium-Level Power Loss</v>
      </c>
      <c r="N1085" s="59"/>
      <c r="O1085" s="60"/>
      <c r="P1085" s="61">
        <f t="shared" si="51"/>
        <v>1800</v>
      </c>
      <c r="Q1085" s="61">
        <f t="shared" si="53"/>
        <v>0</v>
      </c>
    </row>
    <row r="1086" spans="1:17" ht="18.600000000000001" customHeight="1">
      <c r="A1086" s="58">
        <v>44403</v>
      </c>
      <c r="B1086" s="39" t="s">
        <v>48</v>
      </c>
      <c r="C1086" s="39" t="s">
        <v>127</v>
      </c>
      <c r="D1086" s="64"/>
      <c r="E1086" s="39" t="s">
        <v>96</v>
      </c>
      <c r="F1086" s="39">
        <v>68</v>
      </c>
      <c r="G1086" s="39" t="s">
        <v>172</v>
      </c>
      <c r="H1086" s="39" t="s">
        <v>176</v>
      </c>
      <c r="I1086" s="39" t="s">
        <v>176</v>
      </c>
      <c r="J1086" s="39" t="s">
        <v>176</v>
      </c>
      <c r="K1086" s="39" t="s">
        <v>176</v>
      </c>
      <c r="L1086" s="39">
        <v>1</v>
      </c>
      <c r="M1086" s="57" t="str">
        <f t="shared" si="52"/>
        <v>3 - Medium-Level Power Loss</v>
      </c>
      <c r="N1086" s="59"/>
      <c r="O1086" s="60"/>
      <c r="P1086" s="61">
        <f t="shared" si="51"/>
        <v>1800</v>
      </c>
      <c r="Q1086" s="61">
        <f t="shared" si="53"/>
        <v>0</v>
      </c>
    </row>
    <row r="1087" spans="1:17" ht="18.600000000000001" customHeight="1">
      <c r="A1087" s="58">
        <v>44403</v>
      </c>
      <c r="B1087" s="39" t="s">
        <v>48</v>
      </c>
      <c r="C1087" s="39" t="s">
        <v>127</v>
      </c>
      <c r="D1087" s="64"/>
      <c r="E1087" s="39" t="s">
        <v>96</v>
      </c>
      <c r="F1087" s="39">
        <v>69</v>
      </c>
      <c r="G1087" s="39" t="s">
        <v>172</v>
      </c>
      <c r="H1087" s="39" t="s">
        <v>176</v>
      </c>
      <c r="I1087" s="39" t="s">
        <v>176</v>
      </c>
      <c r="J1087" s="39" t="s">
        <v>176</v>
      </c>
      <c r="K1087" s="39" t="s">
        <v>176</v>
      </c>
      <c r="L1087" s="39">
        <v>1</v>
      </c>
      <c r="M1087" s="57" t="str">
        <f t="shared" si="52"/>
        <v>3 - Medium-Level Power Loss</v>
      </c>
      <c r="N1087" s="59"/>
      <c r="O1087" s="60"/>
      <c r="P1087" s="61">
        <f t="shared" si="51"/>
        <v>1800</v>
      </c>
      <c r="Q1087" s="61">
        <f t="shared" si="53"/>
        <v>0</v>
      </c>
    </row>
    <row r="1088" spans="1:17" ht="18.600000000000001" customHeight="1">
      <c r="A1088" s="58">
        <v>44403</v>
      </c>
      <c r="B1088" s="39" t="s">
        <v>48</v>
      </c>
      <c r="C1088" s="39" t="s">
        <v>127</v>
      </c>
      <c r="D1088" s="64"/>
      <c r="E1088" s="39" t="s">
        <v>96</v>
      </c>
      <c r="F1088" s="39">
        <v>70</v>
      </c>
      <c r="G1088" s="39" t="s">
        <v>172</v>
      </c>
      <c r="H1088" s="39" t="s">
        <v>176</v>
      </c>
      <c r="I1088" s="39" t="s">
        <v>176</v>
      </c>
      <c r="J1088" s="39" t="s">
        <v>176</v>
      </c>
      <c r="K1088" s="39" t="s">
        <v>176</v>
      </c>
      <c r="L1088" s="39">
        <v>1</v>
      </c>
      <c r="M1088" s="57" t="str">
        <f t="shared" si="52"/>
        <v>3 - Medium-Level Power Loss</v>
      </c>
      <c r="N1088" s="59"/>
      <c r="O1088" s="60"/>
      <c r="P1088" s="61">
        <f t="shared" si="51"/>
        <v>1800</v>
      </c>
      <c r="Q1088" s="61">
        <f t="shared" si="53"/>
        <v>0</v>
      </c>
    </row>
    <row r="1089" spans="1:17" ht="18.600000000000001" customHeight="1">
      <c r="A1089" s="58">
        <v>44403</v>
      </c>
      <c r="B1089" s="39" t="s">
        <v>48</v>
      </c>
      <c r="C1089" s="39" t="s">
        <v>127</v>
      </c>
      <c r="D1089" s="64"/>
      <c r="E1089" s="39" t="s">
        <v>96</v>
      </c>
      <c r="F1089" s="39">
        <v>71</v>
      </c>
      <c r="G1089" s="39" t="s">
        <v>172</v>
      </c>
      <c r="H1089" s="39" t="s">
        <v>176</v>
      </c>
      <c r="I1089" s="39" t="s">
        <v>176</v>
      </c>
      <c r="J1089" s="39" t="s">
        <v>176</v>
      </c>
      <c r="K1089" s="39" t="s">
        <v>176</v>
      </c>
      <c r="L1089" s="39">
        <v>1</v>
      </c>
      <c r="M1089" s="57" t="str">
        <f t="shared" si="52"/>
        <v>3 - Medium-Level Power Loss</v>
      </c>
      <c r="N1089" s="59"/>
      <c r="O1089" s="60"/>
      <c r="P1089" s="61">
        <f t="shared" si="51"/>
        <v>1800</v>
      </c>
      <c r="Q1089" s="61">
        <f t="shared" si="53"/>
        <v>0</v>
      </c>
    </row>
    <row r="1090" spans="1:17" ht="18.600000000000001" customHeight="1">
      <c r="A1090" s="58">
        <v>44403</v>
      </c>
      <c r="B1090" s="39" t="s">
        <v>48</v>
      </c>
      <c r="C1090" s="39" t="s">
        <v>127</v>
      </c>
      <c r="D1090" s="64"/>
      <c r="E1090" s="39" t="s">
        <v>96</v>
      </c>
      <c r="F1090" s="39">
        <v>72</v>
      </c>
      <c r="G1090" s="39" t="s">
        <v>172</v>
      </c>
      <c r="H1090" s="39" t="s">
        <v>176</v>
      </c>
      <c r="I1090" s="39" t="s">
        <v>176</v>
      </c>
      <c r="J1090" s="39" t="s">
        <v>176</v>
      </c>
      <c r="K1090" s="39" t="s">
        <v>176</v>
      </c>
      <c r="L1090" s="39">
        <v>1</v>
      </c>
      <c r="M1090" s="57" t="str">
        <f t="shared" si="52"/>
        <v>3 - Medium-Level Power Loss</v>
      </c>
      <c r="N1090" s="59"/>
      <c r="O1090" s="60"/>
      <c r="P1090" s="61">
        <f t="shared" si="51"/>
        <v>1800</v>
      </c>
      <c r="Q1090" s="61">
        <f t="shared" si="53"/>
        <v>0</v>
      </c>
    </row>
    <row r="1091" spans="1:17" ht="18.600000000000001" customHeight="1">
      <c r="A1091" s="58">
        <v>44403</v>
      </c>
      <c r="B1091" s="39" t="s">
        <v>48</v>
      </c>
      <c r="C1091" s="39" t="s">
        <v>127</v>
      </c>
      <c r="D1091" s="64"/>
      <c r="E1091" s="39" t="s">
        <v>104</v>
      </c>
      <c r="F1091" s="39">
        <v>1</v>
      </c>
      <c r="G1091" s="39" t="s">
        <v>172</v>
      </c>
      <c r="H1091" s="39" t="s">
        <v>176</v>
      </c>
      <c r="I1091" s="39" t="s">
        <v>176</v>
      </c>
      <c r="J1091" s="39" t="s">
        <v>176</v>
      </c>
      <c r="K1091" s="39" t="s">
        <v>176</v>
      </c>
      <c r="L1091" s="39">
        <v>1</v>
      </c>
      <c r="M1091" s="57" t="str">
        <f t="shared" si="52"/>
        <v>3 - Medium-Level Power Loss</v>
      </c>
      <c r="N1091" s="59"/>
      <c r="O1091" s="60"/>
      <c r="P1091" s="61">
        <f t="shared" si="51"/>
        <v>1800</v>
      </c>
      <c r="Q1091" s="61">
        <f t="shared" si="53"/>
        <v>0</v>
      </c>
    </row>
    <row r="1092" spans="1:17" ht="18.600000000000001" customHeight="1">
      <c r="A1092" s="58">
        <v>44403</v>
      </c>
      <c r="B1092" s="39" t="s">
        <v>48</v>
      </c>
      <c r="C1092" s="39" t="s">
        <v>127</v>
      </c>
      <c r="D1092" s="64"/>
      <c r="E1092" s="39" t="s">
        <v>104</v>
      </c>
      <c r="F1092" s="39">
        <v>2</v>
      </c>
      <c r="G1092" s="39" t="s">
        <v>172</v>
      </c>
      <c r="H1092" s="39" t="s">
        <v>176</v>
      </c>
      <c r="I1092" s="39" t="s">
        <v>176</v>
      </c>
      <c r="J1092" s="39" t="s">
        <v>176</v>
      </c>
      <c r="K1092" s="39" t="s">
        <v>176</v>
      </c>
      <c r="L1092" s="39">
        <v>1</v>
      </c>
      <c r="M1092" s="57" t="str">
        <f t="shared" si="52"/>
        <v>3 - Medium-Level Power Loss</v>
      </c>
      <c r="N1092" s="59"/>
      <c r="O1092" s="60"/>
      <c r="P1092" s="61">
        <f t="shared" si="51"/>
        <v>1800</v>
      </c>
      <c r="Q1092" s="61">
        <f t="shared" si="53"/>
        <v>0</v>
      </c>
    </row>
    <row r="1093" spans="1:17" ht="18.600000000000001" customHeight="1">
      <c r="A1093" s="58">
        <v>44403</v>
      </c>
      <c r="B1093" s="39" t="s">
        <v>48</v>
      </c>
      <c r="C1093" s="39" t="s">
        <v>127</v>
      </c>
      <c r="D1093" s="64"/>
      <c r="E1093" s="39" t="s">
        <v>104</v>
      </c>
      <c r="F1093" s="39">
        <v>3</v>
      </c>
      <c r="G1093" s="39" t="s">
        <v>172</v>
      </c>
      <c r="H1093" s="39" t="s">
        <v>176</v>
      </c>
      <c r="I1093" s="39" t="s">
        <v>176</v>
      </c>
      <c r="J1093" s="39" t="s">
        <v>176</v>
      </c>
      <c r="K1093" s="39" t="s">
        <v>176</v>
      </c>
      <c r="L1093" s="39">
        <v>1</v>
      </c>
      <c r="M1093" s="57" t="str">
        <f t="shared" si="52"/>
        <v>3 - Medium-Level Power Loss</v>
      </c>
      <c r="N1093" s="59"/>
      <c r="O1093" s="60"/>
      <c r="P1093" s="61">
        <f t="shared" si="51"/>
        <v>1800</v>
      </c>
      <c r="Q1093" s="61">
        <f t="shared" si="53"/>
        <v>0</v>
      </c>
    </row>
    <row r="1094" spans="1:17" ht="18.600000000000001" customHeight="1">
      <c r="A1094" s="58">
        <v>44403</v>
      </c>
      <c r="B1094" s="39" t="s">
        <v>48</v>
      </c>
      <c r="C1094" s="39" t="s">
        <v>127</v>
      </c>
      <c r="D1094" s="64"/>
      <c r="E1094" s="39" t="s">
        <v>104</v>
      </c>
      <c r="F1094" s="39">
        <v>4</v>
      </c>
      <c r="G1094" s="39" t="s">
        <v>172</v>
      </c>
      <c r="H1094" s="39" t="s">
        <v>176</v>
      </c>
      <c r="I1094" s="39" t="s">
        <v>176</v>
      </c>
      <c r="J1094" s="39" t="s">
        <v>176</v>
      </c>
      <c r="K1094" s="39" t="s">
        <v>176</v>
      </c>
      <c r="L1094" s="39">
        <v>1</v>
      </c>
      <c r="M1094" s="57" t="str">
        <f t="shared" si="52"/>
        <v>3 - Medium-Level Power Loss</v>
      </c>
      <c r="N1094" s="59"/>
      <c r="O1094" s="60"/>
      <c r="P1094" s="61">
        <f t="shared" si="51"/>
        <v>1800</v>
      </c>
      <c r="Q1094" s="61">
        <f t="shared" si="53"/>
        <v>0</v>
      </c>
    </row>
    <row r="1095" spans="1:17" ht="18.600000000000001" customHeight="1">
      <c r="A1095" s="58">
        <v>44403</v>
      </c>
      <c r="B1095" s="39" t="s">
        <v>48</v>
      </c>
      <c r="C1095" s="39" t="s">
        <v>127</v>
      </c>
      <c r="D1095" s="64"/>
      <c r="E1095" s="39" t="s">
        <v>104</v>
      </c>
      <c r="F1095" s="39">
        <v>5</v>
      </c>
      <c r="G1095" s="39" t="s">
        <v>172</v>
      </c>
      <c r="H1095" s="39" t="s">
        <v>176</v>
      </c>
      <c r="I1095" s="39" t="s">
        <v>176</v>
      </c>
      <c r="J1095" s="39" t="s">
        <v>176</v>
      </c>
      <c r="K1095" s="39" t="s">
        <v>176</v>
      </c>
      <c r="L1095" s="39">
        <v>1</v>
      </c>
      <c r="M1095" s="57" t="str">
        <f t="shared" si="52"/>
        <v>3 - Medium-Level Power Loss</v>
      </c>
      <c r="N1095" s="59"/>
      <c r="O1095" s="60"/>
      <c r="P1095" s="61">
        <f t="shared" si="51"/>
        <v>1800</v>
      </c>
      <c r="Q1095" s="61">
        <f t="shared" si="53"/>
        <v>0</v>
      </c>
    </row>
    <row r="1096" spans="1:17" ht="18.600000000000001" customHeight="1">
      <c r="A1096" s="58">
        <v>44403</v>
      </c>
      <c r="B1096" s="39" t="s">
        <v>48</v>
      </c>
      <c r="C1096" s="39" t="s">
        <v>127</v>
      </c>
      <c r="D1096" s="64"/>
      <c r="E1096" s="39" t="s">
        <v>104</v>
      </c>
      <c r="F1096" s="39">
        <v>6</v>
      </c>
      <c r="G1096" s="39" t="s">
        <v>172</v>
      </c>
      <c r="H1096" s="39" t="s">
        <v>176</v>
      </c>
      <c r="I1096" s="39" t="s">
        <v>176</v>
      </c>
      <c r="J1096" s="39" t="s">
        <v>176</v>
      </c>
      <c r="K1096" s="39" t="s">
        <v>176</v>
      </c>
      <c r="L1096" s="39">
        <v>1</v>
      </c>
      <c r="M1096" s="57" t="str">
        <f t="shared" si="52"/>
        <v>3 - Medium-Level Power Loss</v>
      </c>
      <c r="N1096" s="59"/>
      <c r="O1096" s="60"/>
      <c r="P1096" s="61">
        <f t="shared" si="51"/>
        <v>1800</v>
      </c>
      <c r="Q1096" s="61">
        <f t="shared" si="53"/>
        <v>0</v>
      </c>
    </row>
    <row r="1097" spans="1:17" ht="18.600000000000001" customHeight="1">
      <c r="A1097" s="58">
        <v>44403</v>
      </c>
      <c r="B1097" s="39" t="s">
        <v>48</v>
      </c>
      <c r="C1097" s="39" t="s">
        <v>127</v>
      </c>
      <c r="D1097" s="64"/>
      <c r="E1097" s="39" t="s">
        <v>104</v>
      </c>
      <c r="F1097" s="39">
        <v>7</v>
      </c>
      <c r="G1097" s="39" t="s">
        <v>172</v>
      </c>
      <c r="H1097" s="39" t="s">
        <v>176</v>
      </c>
      <c r="I1097" s="39" t="s">
        <v>176</v>
      </c>
      <c r="J1097" s="39" t="s">
        <v>176</v>
      </c>
      <c r="K1097" s="39" t="s">
        <v>176</v>
      </c>
      <c r="L1097" s="39">
        <v>1</v>
      </c>
      <c r="M1097" s="57" t="str">
        <f t="shared" si="52"/>
        <v>3 - Medium-Level Power Loss</v>
      </c>
      <c r="N1097" s="59"/>
      <c r="O1097" s="60"/>
      <c r="P1097" s="61">
        <f t="shared" si="51"/>
        <v>1800</v>
      </c>
      <c r="Q1097" s="61">
        <f t="shared" si="53"/>
        <v>0</v>
      </c>
    </row>
    <row r="1098" spans="1:17" ht="18.600000000000001" customHeight="1">
      <c r="A1098" s="58">
        <v>44403</v>
      </c>
      <c r="B1098" s="39" t="s">
        <v>48</v>
      </c>
      <c r="C1098" s="39" t="s">
        <v>127</v>
      </c>
      <c r="D1098" s="64"/>
      <c r="E1098" s="39" t="s">
        <v>104</v>
      </c>
      <c r="F1098" s="39">
        <v>8</v>
      </c>
      <c r="G1098" s="39" t="s">
        <v>172</v>
      </c>
      <c r="H1098" s="39" t="s">
        <v>176</v>
      </c>
      <c r="I1098" s="39" t="s">
        <v>176</v>
      </c>
      <c r="J1098" s="39" t="s">
        <v>176</v>
      </c>
      <c r="K1098" s="39" t="s">
        <v>176</v>
      </c>
      <c r="L1098" s="39">
        <v>1</v>
      </c>
      <c r="M1098" s="57" t="str">
        <f t="shared" si="52"/>
        <v>3 - Medium-Level Power Loss</v>
      </c>
      <c r="N1098" s="59"/>
      <c r="O1098" s="60"/>
      <c r="P1098" s="61">
        <f t="shared" si="51"/>
        <v>1800</v>
      </c>
      <c r="Q1098" s="61">
        <f t="shared" si="53"/>
        <v>0</v>
      </c>
    </row>
    <row r="1099" spans="1:17" ht="18.600000000000001" customHeight="1">
      <c r="A1099" s="58">
        <v>44403</v>
      </c>
      <c r="B1099" s="39" t="s">
        <v>48</v>
      </c>
      <c r="C1099" s="39" t="s">
        <v>127</v>
      </c>
      <c r="D1099" s="64"/>
      <c r="E1099" s="39" t="s">
        <v>97</v>
      </c>
      <c r="F1099" s="39">
        <v>31</v>
      </c>
      <c r="G1099" s="39" t="s">
        <v>172</v>
      </c>
      <c r="H1099" s="39" t="s">
        <v>176</v>
      </c>
      <c r="I1099" s="39" t="s">
        <v>176</v>
      </c>
      <c r="J1099" s="39" t="s">
        <v>176</v>
      </c>
      <c r="K1099" s="39" t="s">
        <v>176</v>
      </c>
      <c r="L1099" s="39">
        <v>1</v>
      </c>
      <c r="M1099" s="57" t="str">
        <f t="shared" si="52"/>
        <v>3 - Medium-Level Power Loss</v>
      </c>
      <c r="N1099" s="59"/>
      <c r="O1099" s="60"/>
      <c r="P1099" s="61">
        <f t="shared" si="51"/>
        <v>1800</v>
      </c>
      <c r="Q1099" s="61">
        <f t="shared" si="53"/>
        <v>0</v>
      </c>
    </row>
    <row r="1100" spans="1:17" ht="18.600000000000001" customHeight="1">
      <c r="A1100" s="58">
        <v>44403</v>
      </c>
      <c r="B1100" s="39" t="s">
        <v>48</v>
      </c>
      <c r="C1100" s="39" t="s">
        <v>127</v>
      </c>
      <c r="D1100" s="64"/>
      <c r="E1100" s="39" t="s">
        <v>97</v>
      </c>
      <c r="F1100" s="39">
        <v>32</v>
      </c>
      <c r="G1100" s="39" t="s">
        <v>172</v>
      </c>
      <c r="H1100" s="39" t="s">
        <v>176</v>
      </c>
      <c r="I1100" s="39" t="s">
        <v>176</v>
      </c>
      <c r="J1100" s="39" t="s">
        <v>176</v>
      </c>
      <c r="K1100" s="39" t="s">
        <v>176</v>
      </c>
      <c r="L1100" s="39">
        <v>1</v>
      </c>
      <c r="M1100" s="57" t="str">
        <f t="shared" si="52"/>
        <v>3 - Medium-Level Power Loss</v>
      </c>
      <c r="N1100" s="59"/>
      <c r="O1100" s="60"/>
      <c r="P1100" s="61">
        <f t="shared" si="51"/>
        <v>1800</v>
      </c>
      <c r="Q1100" s="61">
        <f t="shared" si="53"/>
        <v>0</v>
      </c>
    </row>
    <row r="1101" spans="1:17" ht="18.600000000000001" customHeight="1">
      <c r="A1101" s="58">
        <v>44403</v>
      </c>
      <c r="B1101" s="39" t="s">
        <v>48</v>
      </c>
      <c r="C1101" s="39" t="s">
        <v>127</v>
      </c>
      <c r="D1101" s="64"/>
      <c r="E1101" s="39" t="s">
        <v>98</v>
      </c>
      <c r="F1101" s="39">
        <v>33</v>
      </c>
      <c r="G1101" s="39" t="s">
        <v>172</v>
      </c>
      <c r="H1101" s="39" t="s">
        <v>176</v>
      </c>
      <c r="I1101" s="39" t="s">
        <v>176</v>
      </c>
      <c r="J1101" s="39" t="s">
        <v>176</v>
      </c>
      <c r="K1101" s="39" t="s">
        <v>176</v>
      </c>
      <c r="L1101" s="39">
        <v>1</v>
      </c>
      <c r="M1101" s="57" t="str">
        <f t="shared" si="52"/>
        <v>3 - Medium-Level Power Loss</v>
      </c>
      <c r="N1101" s="59"/>
      <c r="O1101" s="60"/>
      <c r="P1101" s="61">
        <f t="shared" si="51"/>
        <v>1800</v>
      </c>
      <c r="Q1101" s="61">
        <f t="shared" si="53"/>
        <v>0</v>
      </c>
    </row>
    <row r="1102" spans="1:17" ht="18.600000000000001" customHeight="1">
      <c r="A1102" s="58">
        <v>44403</v>
      </c>
      <c r="B1102" s="39" t="s">
        <v>48</v>
      </c>
      <c r="C1102" s="39" t="s">
        <v>127</v>
      </c>
      <c r="D1102" s="64"/>
      <c r="E1102" s="39" t="s">
        <v>98</v>
      </c>
      <c r="F1102" s="39">
        <v>34</v>
      </c>
      <c r="G1102" s="39" t="s">
        <v>172</v>
      </c>
      <c r="H1102" s="39" t="s">
        <v>176</v>
      </c>
      <c r="I1102" s="39" t="s">
        <v>176</v>
      </c>
      <c r="J1102" s="39" t="s">
        <v>176</v>
      </c>
      <c r="K1102" s="39" t="s">
        <v>176</v>
      </c>
      <c r="L1102" s="39">
        <v>1</v>
      </c>
      <c r="M1102" s="57" t="str">
        <f t="shared" si="52"/>
        <v>3 - Medium-Level Power Loss</v>
      </c>
      <c r="N1102" s="59"/>
      <c r="O1102" s="60"/>
      <c r="P1102" s="61">
        <f t="shared" si="51"/>
        <v>1800</v>
      </c>
      <c r="Q1102" s="61">
        <f t="shared" si="53"/>
        <v>0</v>
      </c>
    </row>
    <row r="1103" spans="1:17" ht="18.600000000000001" customHeight="1">
      <c r="A1103" s="58">
        <v>44403</v>
      </c>
      <c r="B1103" s="39" t="s">
        <v>48</v>
      </c>
      <c r="C1103" s="39" t="s">
        <v>127</v>
      </c>
      <c r="D1103" s="64"/>
      <c r="E1103" s="39" t="s">
        <v>98</v>
      </c>
      <c r="F1103" s="39">
        <v>35</v>
      </c>
      <c r="G1103" s="39" t="s">
        <v>172</v>
      </c>
      <c r="H1103" s="39" t="s">
        <v>176</v>
      </c>
      <c r="I1103" s="39" t="s">
        <v>176</v>
      </c>
      <c r="J1103" s="39" t="s">
        <v>176</v>
      </c>
      <c r="K1103" s="39" t="s">
        <v>176</v>
      </c>
      <c r="L1103" s="39">
        <v>1</v>
      </c>
      <c r="M1103" s="57" t="str">
        <f t="shared" si="52"/>
        <v>3 - Medium-Level Power Loss</v>
      </c>
      <c r="N1103" s="59"/>
      <c r="O1103" s="60"/>
      <c r="P1103" s="61">
        <f t="shared" si="51"/>
        <v>1800</v>
      </c>
      <c r="Q1103" s="61">
        <f t="shared" si="53"/>
        <v>0</v>
      </c>
    </row>
    <row r="1104" spans="1:17" ht="18.600000000000001" customHeight="1">
      <c r="A1104" s="58">
        <v>44403</v>
      </c>
      <c r="B1104" s="39" t="s">
        <v>48</v>
      </c>
      <c r="C1104" s="39" t="s">
        <v>127</v>
      </c>
      <c r="D1104" s="64"/>
      <c r="E1104" s="39" t="s">
        <v>98</v>
      </c>
      <c r="F1104" s="39">
        <v>36</v>
      </c>
      <c r="G1104" s="39" t="s">
        <v>172</v>
      </c>
      <c r="H1104" s="39" t="s">
        <v>176</v>
      </c>
      <c r="I1104" s="39" t="s">
        <v>176</v>
      </c>
      <c r="J1104" s="39" t="s">
        <v>176</v>
      </c>
      <c r="K1104" s="39" t="s">
        <v>176</v>
      </c>
      <c r="L1104" s="39">
        <v>1</v>
      </c>
      <c r="M1104" s="57" t="str">
        <f t="shared" si="52"/>
        <v>3 - Medium-Level Power Loss</v>
      </c>
      <c r="N1104" s="59"/>
      <c r="O1104" s="60"/>
      <c r="P1104" s="61">
        <f t="shared" si="51"/>
        <v>1800</v>
      </c>
      <c r="Q1104" s="61">
        <f t="shared" si="53"/>
        <v>0</v>
      </c>
    </row>
    <row r="1105" spans="1:17" ht="18.600000000000001" customHeight="1">
      <c r="A1105" s="58">
        <v>44403</v>
      </c>
      <c r="B1105" s="39" t="s">
        <v>48</v>
      </c>
      <c r="C1105" s="39" t="s">
        <v>127</v>
      </c>
      <c r="D1105" s="64"/>
      <c r="E1105" s="39" t="s">
        <v>98</v>
      </c>
      <c r="F1105" s="39">
        <v>37</v>
      </c>
      <c r="G1105" s="39" t="s">
        <v>172</v>
      </c>
      <c r="H1105" s="39" t="s">
        <v>176</v>
      </c>
      <c r="I1105" s="39" t="s">
        <v>176</v>
      </c>
      <c r="J1105" s="39" t="s">
        <v>176</v>
      </c>
      <c r="K1105" s="39" t="s">
        <v>176</v>
      </c>
      <c r="L1105" s="39">
        <v>1</v>
      </c>
      <c r="M1105" s="57" t="str">
        <f t="shared" si="52"/>
        <v>3 - Medium-Level Power Loss</v>
      </c>
      <c r="N1105" s="59"/>
      <c r="O1105" s="60"/>
      <c r="P1105" s="61">
        <f t="shared" ref="P1105:P1168" si="54">IF(G1105="hot spot",0,IF(G1105="string",$Q$5*L1105,IF(G1105="multiple strings",$Q$5*L1105,IF(G1105="Combiner",($Q$5)*L1105,IF(G1105="inverter",$Q$5*L1105,IF(G1105="tracker",$Q$5*L1105,IF(G1105="module",$Q$5*L1105,IF(G1105="module substring",($Q$5/3)*L1105,0))))))))</f>
        <v>1800</v>
      </c>
      <c r="Q1105" s="61">
        <f t="shared" si="53"/>
        <v>0</v>
      </c>
    </row>
    <row r="1106" spans="1:17" ht="18.600000000000001" customHeight="1">
      <c r="A1106" s="58">
        <v>44403</v>
      </c>
      <c r="B1106" s="39" t="s">
        <v>48</v>
      </c>
      <c r="C1106" s="39" t="s">
        <v>127</v>
      </c>
      <c r="D1106" s="64"/>
      <c r="E1106" s="39" t="s">
        <v>98</v>
      </c>
      <c r="F1106" s="39">
        <v>38</v>
      </c>
      <c r="G1106" s="39" t="s">
        <v>172</v>
      </c>
      <c r="H1106" s="39" t="s">
        <v>176</v>
      </c>
      <c r="I1106" s="39" t="s">
        <v>176</v>
      </c>
      <c r="J1106" s="39" t="s">
        <v>176</v>
      </c>
      <c r="K1106" s="39" t="s">
        <v>176</v>
      </c>
      <c r="L1106" s="39">
        <v>1</v>
      </c>
      <c r="M1106" s="57" t="str">
        <f t="shared" ref="M1106:M1169" si="55">IF(G1106="hot spot","1 - Safety",IF((P1106)/(1000000*$Q$4)&gt;0.01,"2 - High-Level Power Loss",IF(P1106&gt;($Q$5-1),"3 - Medium-Level Power Loss",IF(P1106&gt;0,"4 - Low-Level Power Loss",""))))</f>
        <v>3 - Medium-Level Power Loss</v>
      </c>
      <c r="N1106" s="59"/>
      <c r="O1106" s="60"/>
      <c r="P1106" s="61">
        <f t="shared" si="54"/>
        <v>1800</v>
      </c>
      <c r="Q1106" s="61">
        <f t="shared" si="53"/>
        <v>0</v>
      </c>
    </row>
    <row r="1107" spans="1:17" ht="18.600000000000001" customHeight="1">
      <c r="A1107" s="58">
        <v>44403</v>
      </c>
      <c r="B1107" s="39" t="s">
        <v>48</v>
      </c>
      <c r="C1107" s="39" t="s">
        <v>127</v>
      </c>
      <c r="D1107" s="64"/>
      <c r="E1107" s="39" t="s">
        <v>98</v>
      </c>
      <c r="F1107" s="39">
        <v>39</v>
      </c>
      <c r="G1107" s="39" t="s">
        <v>172</v>
      </c>
      <c r="H1107" s="39" t="s">
        <v>176</v>
      </c>
      <c r="I1107" s="39" t="s">
        <v>176</v>
      </c>
      <c r="J1107" s="39" t="s">
        <v>176</v>
      </c>
      <c r="K1107" s="39" t="s">
        <v>176</v>
      </c>
      <c r="L1107" s="39">
        <v>1</v>
      </c>
      <c r="M1107" s="57" t="str">
        <f t="shared" si="55"/>
        <v>3 - Medium-Level Power Loss</v>
      </c>
      <c r="N1107" s="59"/>
      <c r="O1107" s="60"/>
      <c r="P1107" s="61">
        <f t="shared" si="54"/>
        <v>1800</v>
      </c>
      <c r="Q1107" s="61">
        <f t="shared" si="53"/>
        <v>0</v>
      </c>
    </row>
    <row r="1108" spans="1:17" ht="18.600000000000001" customHeight="1">
      <c r="A1108" s="58">
        <v>44403</v>
      </c>
      <c r="B1108" s="39" t="s">
        <v>48</v>
      </c>
      <c r="C1108" s="39" t="s">
        <v>127</v>
      </c>
      <c r="D1108" s="64"/>
      <c r="E1108" s="39" t="s">
        <v>98</v>
      </c>
      <c r="F1108" s="39">
        <v>40</v>
      </c>
      <c r="G1108" s="39" t="s">
        <v>172</v>
      </c>
      <c r="H1108" s="39" t="s">
        <v>176</v>
      </c>
      <c r="I1108" s="39" t="s">
        <v>176</v>
      </c>
      <c r="J1108" s="39" t="s">
        <v>176</v>
      </c>
      <c r="K1108" s="39" t="s">
        <v>176</v>
      </c>
      <c r="L1108" s="39">
        <v>1</v>
      </c>
      <c r="M1108" s="57" t="str">
        <f t="shared" si="55"/>
        <v>3 - Medium-Level Power Loss</v>
      </c>
      <c r="N1108" s="59"/>
      <c r="O1108" s="60"/>
      <c r="P1108" s="61">
        <f t="shared" si="54"/>
        <v>1800</v>
      </c>
      <c r="Q1108" s="61">
        <f t="shared" si="53"/>
        <v>0</v>
      </c>
    </row>
    <row r="1109" spans="1:17" ht="18.600000000000001" customHeight="1">
      <c r="A1109" s="58">
        <v>44403</v>
      </c>
      <c r="B1109" s="39" t="s">
        <v>48</v>
      </c>
      <c r="C1109" s="39" t="s">
        <v>127</v>
      </c>
      <c r="D1109" s="64"/>
      <c r="E1109" s="39" t="s">
        <v>111</v>
      </c>
      <c r="F1109" s="39">
        <v>65</v>
      </c>
      <c r="G1109" s="39" t="s">
        <v>172</v>
      </c>
      <c r="H1109" s="39" t="s">
        <v>176</v>
      </c>
      <c r="I1109" s="39" t="s">
        <v>176</v>
      </c>
      <c r="J1109" s="39" t="s">
        <v>176</v>
      </c>
      <c r="K1109" s="39" t="s">
        <v>176</v>
      </c>
      <c r="L1109" s="39">
        <v>1</v>
      </c>
      <c r="M1109" s="57" t="str">
        <f t="shared" si="55"/>
        <v>3 - Medium-Level Power Loss</v>
      </c>
      <c r="N1109" s="59"/>
      <c r="O1109" s="60"/>
      <c r="P1109" s="61">
        <f t="shared" si="54"/>
        <v>1800</v>
      </c>
      <c r="Q1109" s="61">
        <f t="shared" si="53"/>
        <v>0</v>
      </c>
    </row>
    <row r="1110" spans="1:17" ht="18.600000000000001" customHeight="1">
      <c r="A1110" s="58">
        <v>44403</v>
      </c>
      <c r="B1110" s="39" t="s">
        <v>48</v>
      </c>
      <c r="C1110" s="39" t="s">
        <v>127</v>
      </c>
      <c r="D1110" s="64"/>
      <c r="E1110" s="39" t="s">
        <v>111</v>
      </c>
      <c r="F1110" s="39">
        <v>66</v>
      </c>
      <c r="G1110" s="39" t="s">
        <v>172</v>
      </c>
      <c r="H1110" s="39" t="s">
        <v>176</v>
      </c>
      <c r="I1110" s="39" t="s">
        <v>176</v>
      </c>
      <c r="J1110" s="39" t="s">
        <v>176</v>
      </c>
      <c r="K1110" s="39" t="s">
        <v>176</v>
      </c>
      <c r="L1110" s="39">
        <v>1</v>
      </c>
      <c r="M1110" s="57" t="str">
        <f t="shared" si="55"/>
        <v>3 - Medium-Level Power Loss</v>
      </c>
      <c r="N1110" s="59"/>
      <c r="O1110" s="60"/>
      <c r="P1110" s="61">
        <f t="shared" si="54"/>
        <v>1800</v>
      </c>
      <c r="Q1110" s="61">
        <f t="shared" si="53"/>
        <v>0</v>
      </c>
    </row>
    <row r="1111" spans="1:17" ht="18.600000000000001" customHeight="1">
      <c r="A1111" s="58">
        <v>44403</v>
      </c>
      <c r="B1111" s="39" t="s">
        <v>48</v>
      </c>
      <c r="C1111" s="39" t="s">
        <v>127</v>
      </c>
      <c r="D1111" s="64"/>
      <c r="E1111" s="39" t="s">
        <v>111</v>
      </c>
      <c r="F1111" s="39">
        <v>67</v>
      </c>
      <c r="G1111" s="39" t="s">
        <v>172</v>
      </c>
      <c r="H1111" s="39" t="s">
        <v>176</v>
      </c>
      <c r="I1111" s="39" t="s">
        <v>176</v>
      </c>
      <c r="J1111" s="39" t="s">
        <v>176</v>
      </c>
      <c r="K1111" s="39" t="s">
        <v>176</v>
      </c>
      <c r="L1111" s="39">
        <v>1</v>
      </c>
      <c r="M1111" s="57" t="str">
        <f t="shared" si="55"/>
        <v>3 - Medium-Level Power Loss</v>
      </c>
      <c r="N1111" s="59"/>
      <c r="O1111" s="60"/>
      <c r="P1111" s="61">
        <f t="shared" si="54"/>
        <v>1800</v>
      </c>
      <c r="Q1111" s="61">
        <f t="shared" si="53"/>
        <v>0</v>
      </c>
    </row>
    <row r="1112" spans="1:17" ht="18.600000000000001" customHeight="1">
      <c r="A1112" s="58">
        <v>44403</v>
      </c>
      <c r="B1112" s="39" t="s">
        <v>48</v>
      </c>
      <c r="C1112" s="39" t="s">
        <v>127</v>
      </c>
      <c r="D1112" s="64"/>
      <c r="E1112" s="39" t="s">
        <v>111</v>
      </c>
      <c r="F1112" s="39">
        <v>68</v>
      </c>
      <c r="G1112" s="39" t="s">
        <v>172</v>
      </c>
      <c r="H1112" s="39" t="s">
        <v>176</v>
      </c>
      <c r="I1112" s="39" t="s">
        <v>176</v>
      </c>
      <c r="J1112" s="39" t="s">
        <v>176</v>
      </c>
      <c r="K1112" s="39" t="s">
        <v>176</v>
      </c>
      <c r="L1112" s="39">
        <v>1</v>
      </c>
      <c r="M1112" s="57" t="str">
        <f t="shared" si="55"/>
        <v>3 - Medium-Level Power Loss</v>
      </c>
      <c r="N1112" s="59"/>
      <c r="O1112" s="60"/>
      <c r="P1112" s="61">
        <f t="shared" si="54"/>
        <v>1800</v>
      </c>
      <c r="Q1112" s="61">
        <f t="shared" si="53"/>
        <v>0</v>
      </c>
    </row>
    <row r="1113" spans="1:17" ht="18.600000000000001" customHeight="1">
      <c r="A1113" s="58">
        <v>44403</v>
      </c>
      <c r="B1113" s="39" t="s">
        <v>48</v>
      </c>
      <c r="C1113" s="39" t="s">
        <v>127</v>
      </c>
      <c r="D1113" s="64"/>
      <c r="E1113" s="39" t="s">
        <v>111</v>
      </c>
      <c r="F1113" s="39">
        <v>69</v>
      </c>
      <c r="G1113" s="39" t="s">
        <v>172</v>
      </c>
      <c r="H1113" s="39" t="s">
        <v>176</v>
      </c>
      <c r="I1113" s="39" t="s">
        <v>176</v>
      </c>
      <c r="J1113" s="39" t="s">
        <v>176</v>
      </c>
      <c r="K1113" s="39" t="s">
        <v>176</v>
      </c>
      <c r="L1113" s="39">
        <v>1</v>
      </c>
      <c r="M1113" s="57" t="str">
        <f t="shared" si="55"/>
        <v>3 - Medium-Level Power Loss</v>
      </c>
      <c r="N1113" s="59"/>
      <c r="O1113" s="60"/>
      <c r="P1113" s="61">
        <f t="shared" si="54"/>
        <v>1800</v>
      </c>
      <c r="Q1113" s="61">
        <f t="shared" ref="Q1113:Q1176" si="56">IF(O1113&gt;0,P1113,0)</f>
        <v>0</v>
      </c>
    </row>
    <row r="1114" spans="1:17" ht="18.600000000000001" customHeight="1">
      <c r="A1114" s="58">
        <v>44403</v>
      </c>
      <c r="B1114" s="39" t="s">
        <v>48</v>
      </c>
      <c r="C1114" s="39" t="s">
        <v>127</v>
      </c>
      <c r="D1114" s="64"/>
      <c r="E1114" s="39" t="s">
        <v>111</v>
      </c>
      <c r="F1114" s="39">
        <v>70</v>
      </c>
      <c r="G1114" s="39" t="s">
        <v>172</v>
      </c>
      <c r="H1114" s="39" t="s">
        <v>176</v>
      </c>
      <c r="I1114" s="39" t="s">
        <v>176</v>
      </c>
      <c r="J1114" s="39" t="s">
        <v>176</v>
      </c>
      <c r="K1114" s="39" t="s">
        <v>176</v>
      </c>
      <c r="L1114" s="39">
        <v>1</v>
      </c>
      <c r="M1114" s="57" t="str">
        <f t="shared" si="55"/>
        <v>3 - Medium-Level Power Loss</v>
      </c>
      <c r="N1114" s="59"/>
      <c r="O1114" s="60"/>
      <c r="P1114" s="61">
        <f t="shared" si="54"/>
        <v>1800</v>
      </c>
      <c r="Q1114" s="61">
        <f t="shared" si="56"/>
        <v>0</v>
      </c>
    </row>
    <row r="1115" spans="1:17" ht="18.600000000000001" customHeight="1">
      <c r="A1115" s="58">
        <v>44403</v>
      </c>
      <c r="B1115" s="39" t="s">
        <v>48</v>
      </c>
      <c r="C1115" s="39" t="s">
        <v>127</v>
      </c>
      <c r="D1115" s="64"/>
      <c r="E1115" s="39" t="s">
        <v>111</v>
      </c>
      <c r="F1115" s="39">
        <v>71</v>
      </c>
      <c r="G1115" s="39" t="s">
        <v>172</v>
      </c>
      <c r="H1115" s="39" t="s">
        <v>176</v>
      </c>
      <c r="I1115" s="39" t="s">
        <v>176</v>
      </c>
      <c r="J1115" s="39" t="s">
        <v>176</v>
      </c>
      <c r="K1115" s="39" t="s">
        <v>176</v>
      </c>
      <c r="L1115" s="39">
        <v>1</v>
      </c>
      <c r="M1115" s="57" t="str">
        <f t="shared" si="55"/>
        <v>3 - Medium-Level Power Loss</v>
      </c>
      <c r="N1115" s="59"/>
      <c r="O1115" s="60"/>
      <c r="P1115" s="61">
        <f t="shared" si="54"/>
        <v>1800</v>
      </c>
      <c r="Q1115" s="61">
        <f t="shared" si="56"/>
        <v>0</v>
      </c>
    </row>
    <row r="1116" spans="1:17" ht="18.600000000000001" customHeight="1">
      <c r="A1116" s="58">
        <v>44403</v>
      </c>
      <c r="B1116" s="39" t="s">
        <v>48</v>
      </c>
      <c r="C1116" s="39" t="s">
        <v>127</v>
      </c>
      <c r="D1116" s="64"/>
      <c r="E1116" s="39" t="s">
        <v>111</v>
      </c>
      <c r="F1116" s="39">
        <v>72</v>
      </c>
      <c r="G1116" s="39" t="s">
        <v>172</v>
      </c>
      <c r="H1116" s="39" t="s">
        <v>176</v>
      </c>
      <c r="I1116" s="39" t="s">
        <v>176</v>
      </c>
      <c r="J1116" s="39" t="s">
        <v>176</v>
      </c>
      <c r="K1116" s="39" t="s">
        <v>176</v>
      </c>
      <c r="L1116" s="39">
        <v>1</v>
      </c>
      <c r="M1116" s="57" t="str">
        <f t="shared" si="55"/>
        <v>3 - Medium-Level Power Loss</v>
      </c>
      <c r="N1116" s="59"/>
      <c r="O1116" s="60"/>
      <c r="P1116" s="61">
        <f t="shared" si="54"/>
        <v>1800</v>
      </c>
      <c r="Q1116" s="61">
        <f t="shared" si="56"/>
        <v>0</v>
      </c>
    </row>
    <row r="1117" spans="1:17" ht="18.600000000000001" customHeight="1">
      <c r="A1117" s="58">
        <v>44403</v>
      </c>
      <c r="B1117" s="39" t="s">
        <v>48</v>
      </c>
      <c r="C1117" s="39" t="s">
        <v>128</v>
      </c>
      <c r="D1117" s="64"/>
      <c r="E1117" s="39" t="s">
        <v>114</v>
      </c>
      <c r="F1117" s="39">
        <v>70</v>
      </c>
      <c r="G1117" s="39" t="s">
        <v>172</v>
      </c>
      <c r="H1117" s="39" t="s">
        <v>177</v>
      </c>
      <c r="I1117" s="39" t="s">
        <v>176</v>
      </c>
      <c r="J1117" s="39" t="s">
        <v>177</v>
      </c>
      <c r="K1117" s="39" t="s">
        <v>176</v>
      </c>
      <c r="L1117" s="39">
        <v>1</v>
      </c>
      <c r="M1117" s="57" t="str">
        <f t="shared" si="55"/>
        <v>3 - Medium-Level Power Loss</v>
      </c>
      <c r="N1117" s="59"/>
      <c r="O1117" s="60"/>
      <c r="P1117" s="61">
        <f t="shared" si="54"/>
        <v>1800</v>
      </c>
      <c r="Q1117" s="61">
        <f t="shared" si="56"/>
        <v>0</v>
      </c>
    </row>
    <row r="1118" spans="1:17" ht="18.600000000000001" customHeight="1">
      <c r="A1118" s="58">
        <v>44403</v>
      </c>
      <c r="B1118" s="39" t="s">
        <v>48</v>
      </c>
      <c r="C1118" s="39" t="s">
        <v>128</v>
      </c>
      <c r="D1118" s="64"/>
      <c r="E1118" s="39" t="s">
        <v>106</v>
      </c>
      <c r="F1118" s="39">
        <v>44</v>
      </c>
      <c r="G1118" s="39" t="s">
        <v>172</v>
      </c>
      <c r="H1118" s="39" t="s">
        <v>176</v>
      </c>
      <c r="I1118" s="39" t="s">
        <v>176</v>
      </c>
      <c r="J1118" s="39" t="s">
        <v>176</v>
      </c>
      <c r="K1118" s="39" t="s">
        <v>176</v>
      </c>
      <c r="L1118" s="39">
        <v>1</v>
      </c>
      <c r="M1118" s="57" t="str">
        <f t="shared" si="55"/>
        <v>3 - Medium-Level Power Loss</v>
      </c>
      <c r="N1118" s="59"/>
      <c r="O1118" s="60"/>
      <c r="P1118" s="61">
        <f t="shared" si="54"/>
        <v>1800</v>
      </c>
      <c r="Q1118" s="61">
        <f t="shared" si="56"/>
        <v>0</v>
      </c>
    </row>
    <row r="1119" spans="1:17" ht="18.600000000000001" customHeight="1">
      <c r="A1119" s="58">
        <v>44403</v>
      </c>
      <c r="B1119" s="39" t="s">
        <v>48</v>
      </c>
      <c r="C1119" s="39" t="s">
        <v>128</v>
      </c>
      <c r="D1119" s="64"/>
      <c r="E1119" s="39" t="s">
        <v>107</v>
      </c>
      <c r="F1119" s="39">
        <v>126</v>
      </c>
      <c r="G1119" s="39" t="s">
        <v>172</v>
      </c>
      <c r="H1119" s="39" t="s">
        <v>176</v>
      </c>
      <c r="I1119" s="39" t="s">
        <v>176</v>
      </c>
      <c r="J1119" s="39" t="s">
        <v>176</v>
      </c>
      <c r="K1119" s="39" t="s">
        <v>176</v>
      </c>
      <c r="L1119" s="39">
        <v>1</v>
      </c>
      <c r="M1119" s="57" t="str">
        <f t="shared" si="55"/>
        <v>3 - Medium-Level Power Loss</v>
      </c>
      <c r="N1119" s="59"/>
      <c r="O1119" s="60"/>
      <c r="P1119" s="61">
        <f t="shared" si="54"/>
        <v>1800</v>
      </c>
      <c r="Q1119" s="61">
        <f t="shared" si="56"/>
        <v>0</v>
      </c>
    </row>
    <row r="1120" spans="1:17" ht="18.600000000000001" customHeight="1">
      <c r="A1120" s="58">
        <v>44403</v>
      </c>
      <c r="B1120" s="39" t="s">
        <v>48</v>
      </c>
      <c r="C1120" s="39" t="s">
        <v>128</v>
      </c>
      <c r="D1120" s="64"/>
      <c r="E1120" s="39" t="s">
        <v>110</v>
      </c>
      <c r="F1120" s="39">
        <v>73</v>
      </c>
      <c r="G1120" s="39" t="s">
        <v>172</v>
      </c>
      <c r="H1120" s="39" t="s">
        <v>176</v>
      </c>
      <c r="I1120" s="39" t="s">
        <v>176</v>
      </c>
      <c r="J1120" s="39" t="s">
        <v>176</v>
      </c>
      <c r="K1120" s="39" t="s">
        <v>176</v>
      </c>
      <c r="L1120" s="39">
        <v>1</v>
      </c>
      <c r="M1120" s="57" t="str">
        <f t="shared" si="55"/>
        <v>3 - Medium-Level Power Loss</v>
      </c>
      <c r="N1120" s="59"/>
      <c r="O1120" s="60"/>
      <c r="P1120" s="61">
        <f t="shared" si="54"/>
        <v>1800</v>
      </c>
      <c r="Q1120" s="61">
        <f t="shared" si="56"/>
        <v>0</v>
      </c>
    </row>
    <row r="1121" spans="1:17" ht="18.600000000000001" customHeight="1">
      <c r="A1121" s="58">
        <v>44403</v>
      </c>
      <c r="B1121" s="39" t="s">
        <v>48</v>
      </c>
      <c r="C1121" s="39" t="s">
        <v>128</v>
      </c>
      <c r="D1121" s="64"/>
      <c r="E1121" s="39" t="s">
        <v>110</v>
      </c>
      <c r="F1121" s="39">
        <v>74</v>
      </c>
      <c r="G1121" s="39" t="s">
        <v>172</v>
      </c>
      <c r="H1121" s="39" t="s">
        <v>176</v>
      </c>
      <c r="I1121" s="39" t="s">
        <v>176</v>
      </c>
      <c r="J1121" s="39" t="s">
        <v>176</v>
      </c>
      <c r="K1121" s="39" t="s">
        <v>176</v>
      </c>
      <c r="L1121" s="39">
        <v>1</v>
      </c>
      <c r="M1121" s="57" t="str">
        <f t="shared" si="55"/>
        <v>3 - Medium-Level Power Loss</v>
      </c>
      <c r="N1121" s="59"/>
      <c r="O1121" s="60"/>
      <c r="P1121" s="61">
        <f t="shared" si="54"/>
        <v>1800</v>
      </c>
      <c r="Q1121" s="61">
        <f t="shared" si="56"/>
        <v>0</v>
      </c>
    </row>
    <row r="1122" spans="1:17" ht="18.600000000000001" customHeight="1">
      <c r="A1122" s="58">
        <v>44403</v>
      </c>
      <c r="B1122" s="39" t="s">
        <v>48</v>
      </c>
      <c r="C1122" s="39" t="s">
        <v>128</v>
      </c>
      <c r="D1122" s="64"/>
      <c r="E1122" s="39" t="s">
        <v>110</v>
      </c>
      <c r="F1122" s="39">
        <v>75</v>
      </c>
      <c r="G1122" s="39" t="s">
        <v>172</v>
      </c>
      <c r="H1122" s="39" t="s">
        <v>176</v>
      </c>
      <c r="I1122" s="39" t="s">
        <v>176</v>
      </c>
      <c r="J1122" s="39" t="s">
        <v>176</v>
      </c>
      <c r="K1122" s="39" t="s">
        <v>176</v>
      </c>
      <c r="L1122" s="39">
        <v>1</v>
      </c>
      <c r="M1122" s="57" t="str">
        <f t="shared" si="55"/>
        <v>3 - Medium-Level Power Loss</v>
      </c>
      <c r="N1122" s="59"/>
      <c r="O1122" s="60"/>
      <c r="P1122" s="61">
        <f t="shared" si="54"/>
        <v>1800</v>
      </c>
      <c r="Q1122" s="61">
        <f t="shared" si="56"/>
        <v>0</v>
      </c>
    </row>
    <row r="1123" spans="1:17" ht="18.600000000000001" customHeight="1">
      <c r="A1123" s="58">
        <v>44403</v>
      </c>
      <c r="B1123" s="39" t="s">
        <v>48</v>
      </c>
      <c r="C1123" s="39" t="s">
        <v>128</v>
      </c>
      <c r="D1123" s="64"/>
      <c r="E1123" s="39" t="s">
        <v>110</v>
      </c>
      <c r="F1123" s="39">
        <v>76</v>
      </c>
      <c r="G1123" s="39" t="s">
        <v>172</v>
      </c>
      <c r="H1123" s="39" t="s">
        <v>176</v>
      </c>
      <c r="I1123" s="39" t="s">
        <v>176</v>
      </c>
      <c r="J1123" s="39" t="s">
        <v>176</v>
      </c>
      <c r="K1123" s="39" t="s">
        <v>176</v>
      </c>
      <c r="L1123" s="39">
        <v>1</v>
      </c>
      <c r="M1123" s="57" t="str">
        <f t="shared" si="55"/>
        <v>3 - Medium-Level Power Loss</v>
      </c>
      <c r="N1123" s="59"/>
      <c r="O1123" s="60"/>
      <c r="P1123" s="61">
        <f t="shared" si="54"/>
        <v>1800</v>
      </c>
      <c r="Q1123" s="61">
        <f t="shared" si="56"/>
        <v>0</v>
      </c>
    </row>
    <row r="1124" spans="1:17" ht="18.600000000000001" customHeight="1">
      <c r="A1124" s="58">
        <v>44403</v>
      </c>
      <c r="B1124" s="39" t="s">
        <v>48</v>
      </c>
      <c r="C1124" s="39" t="s">
        <v>128</v>
      </c>
      <c r="D1124" s="64"/>
      <c r="E1124" s="39" t="s">
        <v>110</v>
      </c>
      <c r="F1124" s="39">
        <v>77</v>
      </c>
      <c r="G1124" s="39" t="s">
        <v>172</v>
      </c>
      <c r="H1124" s="39" t="s">
        <v>176</v>
      </c>
      <c r="I1124" s="39" t="s">
        <v>176</v>
      </c>
      <c r="J1124" s="39" t="s">
        <v>176</v>
      </c>
      <c r="K1124" s="39" t="s">
        <v>176</v>
      </c>
      <c r="L1124" s="39">
        <v>1</v>
      </c>
      <c r="M1124" s="57" t="str">
        <f t="shared" si="55"/>
        <v>3 - Medium-Level Power Loss</v>
      </c>
      <c r="N1124" s="59"/>
      <c r="O1124" s="60"/>
      <c r="P1124" s="61">
        <f t="shared" si="54"/>
        <v>1800</v>
      </c>
      <c r="Q1124" s="61">
        <f t="shared" si="56"/>
        <v>0</v>
      </c>
    </row>
    <row r="1125" spans="1:17" ht="18.600000000000001" customHeight="1">
      <c r="A1125" s="58">
        <v>44403</v>
      </c>
      <c r="B1125" s="39" t="s">
        <v>48</v>
      </c>
      <c r="C1125" s="39" t="s">
        <v>128</v>
      </c>
      <c r="D1125" s="64"/>
      <c r="E1125" s="39" t="s">
        <v>110</v>
      </c>
      <c r="F1125" s="39">
        <v>78</v>
      </c>
      <c r="G1125" s="39" t="s">
        <v>172</v>
      </c>
      <c r="H1125" s="39" t="s">
        <v>176</v>
      </c>
      <c r="I1125" s="39" t="s">
        <v>176</v>
      </c>
      <c r="J1125" s="39" t="s">
        <v>176</v>
      </c>
      <c r="K1125" s="39" t="s">
        <v>176</v>
      </c>
      <c r="L1125" s="39">
        <v>1</v>
      </c>
      <c r="M1125" s="57" t="str">
        <f t="shared" si="55"/>
        <v>3 - Medium-Level Power Loss</v>
      </c>
      <c r="N1125" s="59"/>
      <c r="O1125" s="60"/>
      <c r="P1125" s="61">
        <f t="shared" si="54"/>
        <v>1800</v>
      </c>
      <c r="Q1125" s="61">
        <f t="shared" si="56"/>
        <v>0</v>
      </c>
    </row>
    <row r="1126" spans="1:17" ht="18.600000000000001" customHeight="1">
      <c r="A1126" s="58">
        <v>44403</v>
      </c>
      <c r="B1126" s="39" t="s">
        <v>48</v>
      </c>
      <c r="C1126" s="39" t="s">
        <v>128</v>
      </c>
      <c r="D1126" s="64"/>
      <c r="E1126" s="39" t="s">
        <v>110</v>
      </c>
      <c r="F1126" s="39">
        <v>79</v>
      </c>
      <c r="G1126" s="39" t="s">
        <v>172</v>
      </c>
      <c r="H1126" s="39" t="s">
        <v>176</v>
      </c>
      <c r="I1126" s="39" t="s">
        <v>176</v>
      </c>
      <c r="J1126" s="39" t="s">
        <v>176</v>
      </c>
      <c r="K1126" s="39" t="s">
        <v>176</v>
      </c>
      <c r="L1126" s="39">
        <v>1</v>
      </c>
      <c r="M1126" s="57" t="str">
        <f t="shared" si="55"/>
        <v>3 - Medium-Level Power Loss</v>
      </c>
      <c r="N1126" s="59"/>
      <c r="O1126" s="60"/>
      <c r="P1126" s="61">
        <f t="shared" si="54"/>
        <v>1800</v>
      </c>
      <c r="Q1126" s="61">
        <f t="shared" si="56"/>
        <v>0</v>
      </c>
    </row>
    <row r="1127" spans="1:17" ht="18.600000000000001" customHeight="1">
      <c r="A1127" s="58">
        <v>44403</v>
      </c>
      <c r="B1127" s="39" t="s">
        <v>48</v>
      </c>
      <c r="C1127" s="39" t="s">
        <v>128</v>
      </c>
      <c r="D1127" s="64"/>
      <c r="E1127" s="39" t="s">
        <v>110</v>
      </c>
      <c r="F1127" s="39">
        <v>80</v>
      </c>
      <c r="G1127" s="39" t="s">
        <v>172</v>
      </c>
      <c r="H1127" s="39" t="s">
        <v>176</v>
      </c>
      <c r="I1127" s="39" t="s">
        <v>176</v>
      </c>
      <c r="J1127" s="39" t="s">
        <v>176</v>
      </c>
      <c r="K1127" s="39" t="s">
        <v>176</v>
      </c>
      <c r="L1127" s="39">
        <v>1</v>
      </c>
      <c r="M1127" s="57" t="str">
        <f t="shared" si="55"/>
        <v>3 - Medium-Level Power Loss</v>
      </c>
      <c r="N1127" s="59"/>
      <c r="O1127" s="60"/>
      <c r="P1127" s="61">
        <f t="shared" si="54"/>
        <v>1800</v>
      </c>
      <c r="Q1127" s="61">
        <f t="shared" si="56"/>
        <v>0</v>
      </c>
    </row>
    <row r="1128" spans="1:17" ht="18.600000000000001" customHeight="1">
      <c r="A1128" s="58">
        <v>44403</v>
      </c>
      <c r="B1128" s="39" t="s">
        <v>48</v>
      </c>
      <c r="C1128" s="39" t="s">
        <v>128</v>
      </c>
      <c r="D1128" s="64"/>
      <c r="E1128" s="39" t="s">
        <v>110</v>
      </c>
      <c r="F1128" s="39">
        <v>9</v>
      </c>
      <c r="G1128" s="39" t="s">
        <v>172</v>
      </c>
      <c r="H1128" s="39" t="s">
        <v>177</v>
      </c>
      <c r="I1128" s="39" t="s">
        <v>176</v>
      </c>
      <c r="J1128" s="39" t="s">
        <v>177</v>
      </c>
      <c r="K1128" s="39" t="s">
        <v>176</v>
      </c>
      <c r="L1128" s="39">
        <v>1</v>
      </c>
      <c r="M1128" s="57" t="str">
        <f t="shared" si="55"/>
        <v>3 - Medium-Level Power Loss</v>
      </c>
      <c r="N1128" s="59"/>
      <c r="O1128" s="60"/>
      <c r="P1128" s="61">
        <f t="shared" si="54"/>
        <v>1800</v>
      </c>
      <c r="Q1128" s="61">
        <f t="shared" si="56"/>
        <v>0</v>
      </c>
    </row>
    <row r="1129" spans="1:17" ht="18.600000000000001" customHeight="1">
      <c r="A1129" s="58">
        <v>44403</v>
      </c>
      <c r="B1129" s="39" t="s">
        <v>48</v>
      </c>
      <c r="C1129" s="39" t="s">
        <v>128</v>
      </c>
      <c r="D1129" s="64"/>
      <c r="E1129" s="39" t="s">
        <v>110</v>
      </c>
      <c r="F1129" s="39">
        <v>94</v>
      </c>
      <c r="G1129" s="39" t="s">
        <v>172</v>
      </c>
      <c r="H1129" s="39" t="s">
        <v>177</v>
      </c>
      <c r="I1129" s="39" t="s">
        <v>176</v>
      </c>
      <c r="J1129" s="39" t="s">
        <v>176</v>
      </c>
      <c r="K1129" s="39" t="s">
        <v>176</v>
      </c>
      <c r="L1129" s="39">
        <v>1</v>
      </c>
      <c r="M1129" s="57" t="str">
        <f t="shared" si="55"/>
        <v>3 - Medium-Level Power Loss</v>
      </c>
      <c r="N1129" s="59"/>
      <c r="O1129" s="60"/>
      <c r="P1129" s="61">
        <f t="shared" si="54"/>
        <v>1800</v>
      </c>
      <c r="Q1129" s="61">
        <f t="shared" si="56"/>
        <v>0</v>
      </c>
    </row>
    <row r="1130" spans="1:17" ht="18.600000000000001" customHeight="1">
      <c r="A1130" s="58">
        <v>44403</v>
      </c>
      <c r="B1130" s="39" t="s">
        <v>48</v>
      </c>
      <c r="C1130" s="39" t="s">
        <v>128</v>
      </c>
      <c r="D1130" s="64"/>
      <c r="E1130" s="39" t="s">
        <v>98</v>
      </c>
      <c r="F1130" s="39">
        <v>17</v>
      </c>
      <c r="G1130" s="39" t="s">
        <v>172</v>
      </c>
      <c r="H1130" s="39" t="s">
        <v>176</v>
      </c>
      <c r="I1130" s="39" t="s">
        <v>176</v>
      </c>
      <c r="J1130" s="39" t="s">
        <v>176</v>
      </c>
      <c r="K1130" s="39" t="s">
        <v>176</v>
      </c>
      <c r="L1130" s="39">
        <v>1</v>
      </c>
      <c r="M1130" s="57" t="str">
        <f t="shared" si="55"/>
        <v>3 - Medium-Level Power Loss</v>
      </c>
      <c r="N1130" s="59"/>
      <c r="O1130" s="60"/>
      <c r="P1130" s="61">
        <f t="shared" si="54"/>
        <v>1800</v>
      </c>
      <c r="Q1130" s="61">
        <f t="shared" si="56"/>
        <v>0</v>
      </c>
    </row>
    <row r="1131" spans="1:17" ht="18.600000000000001" customHeight="1">
      <c r="A1131" s="58">
        <v>44403</v>
      </c>
      <c r="B1131" s="39" t="s">
        <v>48</v>
      </c>
      <c r="C1131" s="39" t="s">
        <v>128</v>
      </c>
      <c r="D1131" s="64"/>
      <c r="E1131" s="39" t="s">
        <v>98</v>
      </c>
      <c r="F1131" s="39">
        <v>18</v>
      </c>
      <c r="G1131" s="39" t="s">
        <v>172</v>
      </c>
      <c r="H1131" s="39" t="s">
        <v>176</v>
      </c>
      <c r="I1131" s="39" t="s">
        <v>176</v>
      </c>
      <c r="J1131" s="39" t="s">
        <v>176</v>
      </c>
      <c r="K1131" s="39" t="s">
        <v>176</v>
      </c>
      <c r="L1131" s="39">
        <v>1</v>
      </c>
      <c r="M1131" s="57" t="str">
        <f t="shared" si="55"/>
        <v>3 - Medium-Level Power Loss</v>
      </c>
      <c r="N1131" s="59"/>
      <c r="O1131" s="60"/>
      <c r="P1131" s="61">
        <f t="shared" si="54"/>
        <v>1800</v>
      </c>
      <c r="Q1131" s="61">
        <f t="shared" si="56"/>
        <v>0</v>
      </c>
    </row>
    <row r="1132" spans="1:17" ht="18.600000000000001" customHeight="1">
      <c r="A1132" s="58">
        <v>44403</v>
      </c>
      <c r="B1132" s="39" t="s">
        <v>48</v>
      </c>
      <c r="C1132" s="39" t="s">
        <v>128</v>
      </c>
      <c r="D1132" s="64"/>
      <c r="E1132" s="39" t="s">
        <v>98</v>
      </c>
      <c r="F1132" s="39">
        <v>19</v>
      </c>
      <c r="G1132" s="39" t="s">
        <v>172</v>
      </c>
      <c r="H1132" s="39" t="s">
        <v>176</v>
      </c>
      <c r="I1132" s="39" t="s">
        <v>176</v>
      </c>
      <c r="J1132" s="39" t="s">
        <v>176</v>
      </c>
      <c r="K1132" s="39" t="s">
        <v>176</v>
      </c>
      <c r="L1132" s="39">
        <v>1</v>
      </c>
      <c r="M1132" s="57" t="str">
        <f t="shared" si="55"/>
        <v>3 - Medium-Level Power Loss</v>
      </c>
      <c r="N1132" s="59"/>
      <c r="O1132" s="60"/>
      <c r="P1132" s="61">
        <f t="shared" si="54"/>
        <v>1800</v>
      </c>
      <c r="Q1132" s="61">
        <f t="shared" si="56"/>
        <v>0</v>
      </c>
    </row>
    <row r="1133" spans="1:17" ht="18.600000000000001" customHeight="1">
      <c r="A1133" s="58">
        <v>44403</v>
      </c>
      <c r="B1133" s="39" t="s">
        <v>48</v>
      </c>
      <c r="C1133" s="39" t="s">
        <v>128</v>
      </c>
      <c r="D1133" s="64"/>
      <c r="E1133" s="39" t="s">
        <v>98</v>
      </c>
      <c r="F1133" s="39">
        <v>20</v>
      </c>
      <c r="G1133" s="39" t="s">
        <v>172</v>
      </c>
      <c r="H1133" s="39" t="s">
        <v>176</v>
      </c>
      <c r="I1133" s="39" t="s">
        <v>176</v>
      </c>
      <c r="J1133" s="39" t="s">
        <v>176</v>
      </c>
      <c r="K1133" s="39" t="s">
        <v>176</v>
      </c>
      <c r="L1133" s="39">
        <v>1</v>
      </c>
      <c r="M1133" s="57" t="str">
        <f t="shared" si="55"/>
        <v>3 - Medium-Level Power Loss</v>
      </c>
      <c r="N1133" s="59"/>
      <c r="O1133" s="60"/>
      <c r="P1133" s="61">
        <f t="shared" si="54"/>
        <v>1800</v>
      </c>
      <c r="Q1133" s="61">
        <f t="shared" si="56"/>
        <v>0</v>
      </c>
    </row>
    <row r="1134" spans="1:17" ht="18.600000000000001" customHeight="1">
      <c r="A1134" s="58">
        <v>44403</v>
      </c>
      <c r="B1134" s="39" t="s">
        <v>48</v>
      </c>
      <c r="C1134" s="39" t="s">
        <v>128</v>
      </c>
      <c r="D1134" s="64"/>
      <c r="E1134" s="39" t="s">
        <v>98</v>
      </c>
      <c r="F1134" s="39">
        <v>21</v>
      </c>
      <c r="G1134" s="39" t="s">
        <v>172</v>
      </c>
      <c r="H1134" s="39" t="s">
        <v>176</v>
      </c>
      <c r="I1134" s="39" t="s">
        <v>176</v>
      </c>
      <c r="J1134" s="39" t="s">
        <v>176</v>
      </c>
      <c r="K1134" s="39" t="s">
        <v>176</v>
      </c>
      <c r="L1134" s="39">
        <v>1</v>
      </c>
      <c r="M1134" s="57" t="str">
        <f t="shared" si="55"/>
        <v>3 - Medium-Level Power Loss</v>
      </c>
      <c r="N1134" s="59"/>
      <c r="O1134" s="60"/>
      <c r="P1134" s="61">
        <f t="shared" si="54"/>
        <v>1800</v>
      </c>
      <c r="Q1134" s="61">
        <f t="shared" si="56"/>
        <v>0</v>
      </c>
    </row>
    <row r="1135" spans="1:17" ht="18.600000000000001" customHeight="1">
      <c r="A1135" s="58">
        <v>44403</v>
      </c>
      <c r="B1135" s="39" t="s">
        <v>48</v>
      </c>
      <c r="C1135" s="39" t="s">
        <v>128</v>
      </c>
      <c r="D1135" s="64"/>
      <c r="E1135" s="39" t="s">
        <v>98</v>
      </c>
      <c r="F1135" s="39">
        <v>22</v>
      </c>
      <c r="G1135" s="39" t="s">
        <v>172</v>
      </c>
      <c r="H1135" s="39" t="s">
        <v>177</v>
      </c>
      <c r="I1135" s="39" t="s">
        <v>176</v>
      </c>
      <c r="J1135" s="39" t="s">
        <v>176</v>
      </c>
      <c r="K1135" s="39" t="s">
        <v>176</v>
      </c>
      <c r="L1135" s="39">
        <v>1</v>
      </c>
      <c r="M1135" s="57" t="str">
        <f t="shared" si="55"/>
        <v>3 - Medium-Level Power Loss</v>
      </c>
      <c r="N1135" s="59"/>
      <c r="O1135" s="60"/>
      <c r="P1135" s="61">
        <f t="shared" si="54"/>
        <v>1800</v>
      </c>
      <c r="Q1135" s="61">
        <f t="shared" si="56"/>
        <v>0</v>
      </c>
    </row>
    <row r="1136" spans="1:17" ht="18.600000000000001" customHeight="1">
      <c r="A1136" s="58">
        <v>44403</v>
      </c>
      <c r="B1136" s="39" t="s">
        <v>48</v>
      </c>
      <c r="C1136" s="39" t="s">
        <v>128</v>
      </c>
      <c r="D1136" s="64"/>
      <c r="E1136" s="39" t="s">
        <v>98</v>
      </c>
      <c r="F1136" s="39">
        <v>23</v>
      </c>
      <c r="G1136" s="39" t="s">
        <v>172</v>
      </c>
      <c r="H1136" s="39" t="s">
        <v>176</v>
      </c>
      <c r="I1136" s="39" t="s">
        <v>176</v>
      </c>
      <c r="J1136" s="39" t="s">
        <v>176</v>
      </c>
      <c r="K1136" s="39" t="s">
        <v>176</v>
      </c>
      <c r="L1136" s="39">
        <v>1</v>
      </c>
      <c r="M1136" s="57" t="str">
        <f t="shared" si="55"/>
        <v>3 - Medium-Level Power Loss</v>
      </c>
      <c r="N1136" s="59"/>
      <c r="O1136" s="60"/>
      <c r="P1136" s="61">
        <f t="shared" si="54"/>
        <v>1800</v>
      </c>
      <c r="Q1136" s="61">
        <f t="shared" si="56"/>
        <v>0</v>
      </c>
    </row>
    <row r="1137" spans="1:17" ht="18.600000000000001" customHeight="1">
      <c r="A1137" s="58">
        <v>44403</v>
      </c>
      <c r="B1137" s="39" t="s">
        <v>48</v>
      </c>
      <c r="C1137" s="39" t="s">
        <v>128</v>
      </c>
      <c r="D1137" s="64"/>
      <c r="E1137" s="39" t="s">
        <v>98</v>
      </c>
      <c r="F1137" s="39">
        <v>24</v>
      </c>
      <c r="G1137" s="39" t="s">
        <v>172</v>
      </c>
      <c r="H1137" s="39" t="s">
        <v>176</v>
      </c>
      <c r="I1137" s="39" t="s">
        <v>176</v>
      </c>
      <c r="J1137" s="39" t="s">
        <v>176</v>
      </c>
      <c r="K1137" s="39" t="s">
        <v>176</v>
      </c>
      <c r="L1137" s="39">
        <v>1</v>
      </c>
      <c r="M1137" s="57" t="str">
        <f t="shared" si="55"/>
        <v>3 - Medium-Level Power Loss</v>
      </c>
      <c r="N1137" s="59"/>
      <c r="O1137" s="60"/>
      <c r="P1137" s="61">
        <f t="shared" si="54"/>
        <v>1800</v>
      </c>
      <c r="Q1137" s="61">
        <f t="shared" si="56"/>
        <v>0</v>
      </c>
    </row>
    <row r="1138" spans="1:17" ht="18.600000000000001" customHeight="1">
      <c r="A1138" s="58">
        <v>44403</v>
      </c>
      <c r="B1138" s="39" t="s">
        <v>48</v>
      </c>
      <c r="C1138" s="39" t="s">
        <v>128</v>
      </c>
      <c r="D1138" s="64"/>
      <c r="E1138" s="39" t="s">
        <v>98</v>
      </c>
      <c r="F1138" s="39">
        <v>81</v>
      </c>
      <c r="G1138" s="39" t="s">
        <v>172</v>
      </c>
      <c r="H1138" s="39" t="s">
        <v>176</v>
      </c>
      <c r="I1138" s="39" t="s">
        <v>176</v>
      </c>
      <c r="J1138" s="39" t="s">
        <v>176</v>
      </c>
      <c r="K1138" s="39" t="s">
        <v>176</v>
      </c>
      <c r="L1138" s="39">
        <v>1</v>
      </c>
      <c r="M1138" s="57" t="str">
        <f t="shared" si="55"/>
        <v>3 - Medium-Level Power Loss</v>
      </c>
      <c r="N1138" s="59"/>
      <c r="O1138" s="60"/>
      <c r="P1138" s="61">
        <f t="shared" si="54"/>
        <v>1800</v>
      </c>
      <c r="Q1138" s="61">
        <f t="shared" si="56"/>
        <v>0</v>
      </c>
    </row>
    <row r="1139" spans="1:17" ht="18.600000000000001" customHeight="1">
      <c r="A1139" s="58">
        <v>44403</v>
      </c>
      <c r="B1139" s="39" t="s">
        <v>48</v>
      </c>
      <c r="C1139" s="39" t="s">
        <v>128</v>
      </c>
      <c r="D1139" s="64"/>
      <c r="E1139" s="39" t="s">
        <v>98</v>
      </c>
      <c r="F1139" s="39">
        <v>82</v>
      </c>
      <c r="G1139" s="39" t="s">
        <v>172</v>
      </c>
      <c r="H1139" s="39" t="s">
        <v>176</v>
      </c>
      <c r="I1139" s="39" t="s">
        <v>176</v>
      </c>
      <c r="J1139" s="39" t="s">
        <v>176</v>
      </c>
      <c r="K1139" s="39" t="s">
        <v>176</v>
      </c>
      <c r="L1139" s="39">
        <v>1</v>
      </c>
      <c r="M1139" s="57" t="str">
        <f t="shared" si="55"/>
        <v>3 - Medium-Level Power Loss</v>
      </c>
      <c r="N1139" s="59"/>
      <c r="O1139" s="60"/>
      <c r="P1139" s="61">
        <f t="shared" si="54"/>
        <v>1800</v>
      </c>
      <c r="Q1139" s="61">
        <f t="shared" si="56"/>
        <v>0</v>
      </c>
    </row>
    <row r="1140" spans="1:17" ht="18.600000000000001" customHeight="1">
      <c r="A1140" s="58">
        <v>44403</v>
      </c>
      <c r="B1140" s="39" t="s">
        <v>48</v>
      </c>
      <c r="C1140" s="39" t="s">
        <v>128</v>
      </c>
      <c r="D1140" s="64"/>
      <c r="E1140" s="39" t="s">
        <v>98</v>
      </c>
      <c r="F1140" s="39">
        <v>83</v>
      </c>
      <c r="G1140" s="39" t="s">
        <v>172</v>
      </c>
      <c r="H1140" s="39" t="s">
        <v>176</v>
      </c>
      <c r="I1140" s="39" t="s">
        <v>176</v>
      </c>
      <c r="J1140" s="39" t="s">
        <v>176</v>
      </c>
      <c r="K1140" s="39" t="s">
        <v>176</v>
      </c>
      <c r="L1140" s="39">
        <v>1</v>
      </c>
      <c r="M1140" s="57" t="str">
        <f t="shared" si="55"/>
        <v>3 - Medium-Level Power Loss</v>
      </c>
      <c r="N1140" s="59"/>
      <c r="O1140" s="60"/>
      <c r="P1140" s="61">
        <f t="shared" si="54"/>
        <v>1800</v>
      </c>
      <c r="Q1140" s="61">
        <f t="shared" si="56"/>
        <v>0</v>
      </c>
    </row>
    <row r="1141" spans="1:17" ht="18.600000000000001" customHeight="1">
      <c r="A1141" s="58">
        <v>44403</v>
      </c>
      <c r="B1141" s="39" t="s">
        <v>48</v>
      </c>
      <c r="C1141" s="39" t="s">
        <v>128</v>
      </c>
      <c r="D1141" s="64"/>
      <c r="E1141" s="39" t="s">
        <v>98</v>
      </c>
      <c r="F1141" s="39">
        <v>84</v>
      </c>
      <c r="G1141" s="39" t="s">
        <v>172</v>
      </c>
      <c r="H1141" s="39" t="s">
        <v>176</v>
      </c>
      <c r="I1141" s="39" t="s">
        <v>176</v>
      </c>
      <c r="J1141" s="39" t="s">
        <v>176</v>
      </c>
      <c r="K1141" s="39" t="s">
        <v>176</v>
      </c>
      <c r="L1141" s="39">
        <v>1</v>
      </c>
      <c r="M1141" s="57" t="str">
        <f t="shared" si="55"/>
        <v>3 - Medium-Level Power Loss</v>
      </c>
      <c r="N1141" s="59"/>
      <c r="O1141" s="60"/>
      <c r="P1141" s="61">
        <f t="shared" si="54"/>
        <v>1800</v>
      </c>
      <c r="Q1141" s="61">
        <f t="shared" si="56"/>
        <v>0</v>
      </c>
    </row>
    <row r="1142" spans="1:17" ht="18.600000000000001" customHeight="1">
      <c r="A1142" s="58">
        <v>44403</v>
      </c>
      <c r="B1142" s="39" t="s">
        <v>48</v>
      </c>
      <c r="C1142" s="39" t="s">
        <v>128</v>
      </c>
      <c r="D1142" s="64"/>
      <c r="E1142" s="39" t="s">
        <v>98</v>
      </c>
      <c r="F1142" s="39">
        <v>85</v>
      </c>
      <c r="G1142" s="39" t="s">
        <v>172</v>
      </c>
      <c r="H1142" s="39" t="s">
        <v>176</v>
      </c>
      <c r="I1142" s="39" t="s">
        <v>176</v>
      </c>
      <c r="J1142" s="39" t="s">
        <v>176</v>
      </c>
      <c r="K1142" s="39" t="s">
        <v>176</v>
      </c>
      <c r="L1142" s="39">
        <v>1</v>
      </c>
      <c r="M1142" s="57" t="str">
        <f t="shared" si="55"/>
        <v>3 - Medium-Level Power Loss</v>
      </c>
      <c r="N1142" s="59"/>
      <c r="O1142" s="60"/>
      <c r="P1142" s="61">
        <f t="shared" si="54"/>
        <v>1800</v>
      </c>
      <c r="Q1142" s="61">
        <f t="shared" si="56"/>
        <v>0</v>
      </c>
    </row>
    <row r="1143" spans="1:17" ht="18.600000000000001" customHeight="1">
      <c r="A1143" s="58">
        <v>44403</v>
      </c>
      <c r="B1143" s="39" t="s">
        <v>48</v>
      </c>
      <c r="C1143" s="39" t="s">
        <v>128</v>
      </c>
      <c r="D1143" s="64"/>
      <c r="E1143" s="39" t="s">
        <v>98</v>
      </c>
      <c r="F1143" s="39">
        <v>86</v>
      </c>
      <c r="G1143" s="39" t="s">
        <v>172</v>
      </c>
      <c r="H1143" s="39" t="s">
        <v>176</v>
      </c>
      <c r="I1143" s="39" t="s">
        <v>176</v>
      </c>
      <c r="J1143" s="39" t="s">
        <v>176</v>
      </c>
      <c r="K1143" s="39" t="s">
        <v>176</v>
      </c>
      <c r="L1143" s="39">
        <v>1</v>
      </c>
      <c r="M1143" s="57" t="str">
        <f t="shared" si="55"/>
        <v>3 - Medium-Level Power Loss</v>
      </c>
      <c r="N1143" s="59"/>
      <c r="O1143" s="60"/>
      <c r="P1143" s="61">
        <f t="shared" si="54"/>
        <v>1800</v>
      </c>
      <c r="Q1143" s="61">
        <f t="shared" si="56"/>
        <v>0</v>
      </c>
    </row>
    <row r="1144" spans="1:17" ht="18.600000000000001" customHeight="1">
      <c r="A1144" s="58">
        <v>44403</v>
      </c>
      <c r="B1144" s="39" t="s">
        <v>48</v>
      </c>
      <c r="C1144" s="39" t="s">
        <v>128</v>
      </c>
      <c r="D1144" s="64"/>
      <c r="E1144" s="39" t="s">
        <v>98</v>
      </c>
      <c r="F1144" s="39">
        <v>87</v>
      </c>
      <c r="G1144" s="39" t="s">
        <v>172</v>
      </c>
      <c r="H1144" s="39" t="s">
        <v>176</v>
      </c>
      <c r="I1144" s="39" t="s">
        <v>176</v>
      </c>
      <c r="J1144" s="39" t="s">
        <v>176</v>
      </c>
      <c r="K1144" s="39" t="s">
        <v>176</v>
      </c>
      <c r="L1144" s="39">
        <v>1</v>
      </c>
      <c r="M1144" s="57" t="str">
        <f t="shared" si="55"/>
        <v>3 - Medium-Level Power Loss</v>
      </c>
      <c r="N1144" s="59"/>
      <c r="O1144" s="60"/>
      <c r="P1144" s="61">
        <f t="shared" si="54"/>
        <v>1800</v>
      </c>
      <c r="Q1144" s="61">
        <f t="shared" si="56"/>
        <v>0</v>
      </c>
    </row>
    <row r="1145" spans="1:17" ht="18.600000000000001" customHeight="1">
      <c r="A1145" s="58">
        <v>44403</v>
      </c>
      <c r="B1145" s="39" t="s">
        <v>48</v>
      </c>
      <c r="C1145" s="39" t="s">
        <v>128</v>
      </c>
      <c r="D1145" s="64"/>
      <c r="E1145" s="39" t="s">
        <v>98</v>
      </c>
      <c r="F1145" s="39">
        <v>88</v>
      </c>
      <c r="G1145" s="39" t="s">
        <v>172</v>
      </c>
      <c r="H1145" s="39" t="s">
        <v>176</v>
      </c>
      <c r="I1145" s="39" t="s">
        <v>176</v>
      </c>
      <c r="J1145" s="39" t="s">
        <v>176</v>
      </c>
      <c r="K1145" s="39" t="s">
        <v>176</v>
      </c>
      <c r="L1145" s="39">
        <v>1</v>
      </c>
      <c r="M1145" s="57" t="str">
        <f t="shared" si="55"/>
        <v>3 - Medium-Level Power Loss</v>
      </c>
      <c r="N1145" s="59"/>
      <c r="O1145" s="60"/>
      <c r="P1145" s="61">
        <f t="shared" si="54"/>
        <v>1800</v>
      </c>
      <c r="Q1145" s="61">
        <f t="shared" si="56"/>
        <v>0</v>
      </c>
    </row>
    <row r="1146" spans="1:17" ht="18.600000000000001" customHeight="1">
      <c r="A1146" s="58">
        <v>44403</v>
      </c>
      <c r="B1146" s="39" t="s">
        <v>48</v>
      </c>
      <c r="C1146" s="39" t="s">
        <v>129</v>
      </c>
      <c r="D1146" s="64"/>
      <c r="E1146" s="39" t="s">
        <v>101</v>
      </c>
      <c r="F1146" s="39">
        <v>20</v>
      </c>
      <c r="G1146" s="39" t="s">
        <v>172</v>
      </c>
      <c r="H1146" s="39" t="s">
        <v>176</v>
      </c>
      <c r="I1146" s="39" t="s">
        <v>176</v>
      </c>
      <c r="J1146" s="39" t="s">
        <v>177</v>
      </c>
      <c r="K1146" s="39" t="s">
        <v>176</v>
      </c>
      <c r="L1146" s="39">
        <v>1</v>
      </c>
      <c r="M1146" s="57" t="str">
        <f t="shared" si="55"/>
        <v>3 - Medium-Level Power Loss</v>
      </c>
      <c r="N1146" s="59"/>
      <c r="O1146" s="60"/>
      <c r="P1146" s="61">
        <f t="shared" si="54"/>
        <v>1800</v>
      </c>
      <c r="Q1146" s="61">
        <f t="shared" si="56"/>
        <v>0</v>
      </c>
    </row>
    <row r="1147" spans="1:17" ht="18.600000000000001" customHeight="1">
      <c r="A1147" s="58">
        <v>44403</v>
      </c>
      <c r="B1147" s="39" t="s">
        <v>48</v>
      </c>
      <c r="C1147" s="39" t="s">
        <v>129</v>
      </c>
      <c r="D1147" s="64"/>
      <c r="E1147" s="39" t="s">
        <v>101</v>
      </c>
      <c r="F1147" s="39">
        <v>9</v>
      </c>
      <c r="G1147" s="39" t="s">
        <v>172</v>
      </c>
      <c r="H1147" s="39" t="s">
        <v>176</v>
      </c>
      <c r="I1147" s="39" t="s">
        <v>176</v>
      </c>
      <c r="J1147" s="39" t="s">
        <v>176</v>
      </c>
      <c r="K1147" s="39" t="s">
        <v>176</v>
      </c>
      <c r="L1147" s="39">
        <v>1</v>
      </c>
      <c r="M1147" s="57" t="str">
        <f t="shared" si="55"/>
        <v>3 - Medium-Level Power Loss</v>
      </c>
      <c r="N1147" s="59"/>
      <c r="O1147" s="60"/>
      <c r="P1147" s="61">
        <f t="shared" si="54"/>
        <v>1800</v>
      </c>
      <c r="Q1147" s="61">
        <f t="shared" si="56"/>
        <v>0</v>
      </c>
    </row>
    <row r="1148" spans="1:17" ht="18.600000000000001" customHeight="1">
      <c r="A1148" s="58">
        <v>44403</v>
      </c>
      <c r="B1148" s="39" t="s">
        <v>48</v>
      </c>
      <c r="C1148" s="39" t="s">
        <v>129</v>
      </c>
      <c r="D1148" s="64"/>
      <c r="E1148" s="39" t="s">
        <v>103</v>
      </c>
      <c r="F1148" s="39">
        <v>17</v>
      </c>
      <c r="G1148" s="39" t="s">
        <v>172</v>
      </c>
      <c r="H1148" s="39" t="s">
        <v>176</v>
      </c>
      <c r="I1148" s="39" t="s">
        <v>176</v>
      </c>
      <c r="J1148" s="39" t="s">
        <v>176</v>
      </c>
      <c r="K1148" s="39" t="s">
        <v>176</v>
      </c>
      <c r="L1148" s="39">
        <v>1</v>
      </c>
      <c r="M1148" s="57" t="str">
        <f t="shared" si="55"/>
        <v>3 - Medium-Level Power Loss</v>
      </c>
      <c r="N1148" s="59"/>
      <c r="O1148" s="60"/>
      <c r="P1148" s="61">
        <f t="shared" si="54"/>
        <v>1800</v>
      </c>
      <c r="Q1148" s="61">
        <f t="shared" si="56"/>
        <v>0</v>
      </c>
    </row>
    <row r="1149" spans="1:17" ht="18.600000000000001" customHeight="1">
      <c r="A1149" s="58">
        <v>44403</v>
      </c>
      <c r="B1149" s="39" t="s">
        <v>48</v>
      </c>
      <c r="C1149" s="39" t="s">
        <v>129</v>
      </c>
      <c r="D1149" s="64"/>
      <c r="E1149" s="39" t="s">
        <v>103</v>
      </c>
      <c r="F1149" s="39">
        <v>18</v>
      </c>
      <c r="G1149" s="39" t="s">
        <v>172</v>
      </c>
      <c r="H1149" s="39" t="s">
        <v>176</v>
      </c>
      <c r="I1149" s="39" t="s">
        <v>176</v>
      </c>
      <c r="J1149" s="39" t="s">
        <v>177</v>
      </c>
      <c r="K1149" s="39" t="s">
        <v>176</v>
      </c>
      <c r="L1149" s="39">
        <v>1</v>
      </c>
      <c r="M1149" s="57" t="str">
        <f t="shared" si="55"/>
        <v>3 - Medium-Level Power Loss</v>
      </c>
      <c r="N1149" s="59"/>
      <c r="O1149" s="60"/>
      <c r="P1149" s="61">
        <f t="shared" si="54"/>
        <v>1800</v>
      </c>
      <c r="Q1149" s="61">
        <f t="shared" si="56"/>
        <v>0</v>
      </c>
    </row>
    <row r="1150" spans="1:17" ht="18.600000000000001" customHeight="1">
      <c r="A1150" s="58">
        <v>44403</v>
      </c>
      <c r="B1150" s="39" t="s">
        <v>48</v>
      </c>
      <c r="C1150" s="39" t="s">
        <v>129</v>
      </c>
      <c r="D1150" s="64"/>
      <c r="E1150" s="39" t="s">
        <v>114</v>
      </c>
      <c r="F1150" s="39">
        <v>114</v>
      </c>
      <c r="G1150" s="39" t="s">
        <v>172</v>
      </c>
      <c r="H1150" s="39" t="s">
        <v>176</v>
      </c>
      <c r="I1150" s="39" t="s">
        <v>176</v>
      </c>
      <c r="J1150" s="39" t="s">
        <v>177</v>
      </c>
      <c r="K1150" s="39" t="s">
        <v>176</v>
      </c>
      <c r="L1150" s="39">
        <v>1</v>
      </c>
      <c r="M1150" s="57" t="str">
        <f t="shared" si="55"/>
        <v>3 - Medium-Level Power Loss</v>
      </c>
      <c r="N1150" s="59"/>
      <c r="O1150" s="60"/>
      <c r="P1150" s="61">
        <f t="shared" si="54"/>
        <v>1800</v>
      </c>
      <c r="Q1150" s="61">
        <f t="shared" si="56"/>
        <v>0</v>
      </c>
    </row>
    <row r="1151" spans="1:17" ht="18.600000000000001" customHeight="1">
      <c r="A1151" s="58">
        <v>44403</v>
      </c>
      <c r="B1151" s="39" t="s">
        <v>48</v>
      </c>
      <c r="C1151" s="39" t="s">
        <v>129</v>
      </c>
      <c r="D1151" s="64"/>
      <c r="E1151" s="39" t="s">
        <v>106</v>
      </c>
      <c r="F1151" s="39">
        <v>121</v>
      </c>
      <c r="G1151" s="39" t="s">
        <v>172</v>
      </c>
      <c r="H1151" s="39" t="s">
        <v>176</v>
      </c>
      <c r="I1151" s="39" t="s">
        <v>176</v>
      </c>
      <c r="J1151" s="39" t="s">
        <v>176</v>
      </c>
      <c r="K1151" s="39" t="s">
        <v>176</v>
      </c>
      <c r="L1151" s="39">
        <v>1</v>
      </c>
      <c r="M1151" s="57" t="str">
        <f t="shared" si="55"/>
        <v>3 - Medium-Level Power Loss</v>
      </c>
      <c r="N1151" s="59"/>
      <c r="O1151" s="60"/>
      <c r="P1151" s="61">
        <f t="shared" si="54"/>
        <v>1800</v>
      </c>
      <c r="Q1151" s="61">
        <f t="shared" si="56"/>
        <v>0</v>
      </c>
    </row>
    <row r="1152" spans="1:17" ht="18.600000000000001" customHeight="1">
      <c r="A1152" s="58">
        <v>44403</v>
      </c>
      <c r="B1152" s="39" t="s">
        <v>48</v>
      </c>
      <c r="C1152" s="39" t="s">
        <v>129</v>
      </c>
      <c r="D1152" s="64"/>
      <c r="E1152" s="39" t="s">
        <v>106</v>
      </c>
      <c r="F1152" s="39">
        <v>122</v>
      </c>
      <c r="G1152" s="39" t="s">
        <v>172</v>
      </c>
      <c r="H1152" s="39" t="s">
        <v>176</v>
      </c>
      <c r="I1152" s="39" t="s">
        <v>176</v>
      </c>
      <c r="J1152" s="39" t="s">
        <v>176</v>
      </c>
      <c r="K1152" s="39" t="s">
        <v>176</v>
      </c>
      <c r="L1152" s="39">
        <v>1</v>
      </c>
      <c r="M1152" s="57" t="str">
        <f t="shared" si="55"/>
        <v>3 - Medium-Level Power Loss</v>
      </c>
      <c r="N1152" s="59"/>
      <c r="O1152" s="60"/>
      <c r="P1152" s="61">
        <f t="shared" si="54"/>
        <v>1800</v>
      </c>
      <c r="Q1152" s="61">
        <f t="shared" si="56"/>
        <v>0</v>
      </c>
    </row>
    <row r="1153" spans="1:17" ht="18.600000000000001" customHeight="1">
      <c r="A1153" s="58">
        <v>44403</v>
      </c>
      <c r="B1153" s="39" t="s">
        <v>48</v>
      </c>
      <c r="C1153" s="39" t="s">
        <v>129</v>
      </c>
      <c r="D1153" s="64"/>
      <c r="E1153" s="39" t="s">
        <v>106</v>
      </c>
      <c r="F1153" s="39">
        <v>123</v>
      </c>
      <c r="G1153" s="39" t="s">
        <v>172</v>
      </c>
      <c r="H1153" s="39" t="s">
        <v>176</v>
      </c>
      <c r="I1153" s="39" t="s">
        <v>176</v>
      </c>
      <c r="J1153" s="39" t="s">
        <v>176</v>
      </c>
      <c r="K1153" s="39" t="s">
        <v>176</v>
      </c>
      <c r="L1153" s="39">
        <v>1</v>
      </c>
      <c r="M1153" s="57" t="str">
        <f t="shared" si="55"/>
        <v>3 - Medium-Level Power Loss</v>
      </c>
      <c r="N1153" s="59"/>
      <c r="O1153" s="60"/>
      <c r="P1153" s="61">
        <f t="shared" si="54"/>
        <v>1800</v>
      </c>
      <c r="Q1153" s="61">
        <f t="shared" si="56"/>
        <v>0</v>
      </c>
    </row>
    <row r="1154" spans="1:17" ht="18.600000000000001" customHeight="1">
      <c r="A1154" s="58">
        <v>44403</v>
      </c>
      <c r="B1154" s="39" t="s">
        <v>48</v>
      </c>
      <c r="C1154" s="39" t="s">
        <v>129</v>
      </c>
      <c r="D1154" s="64"/>
      <c r="E1154" s="39" t="s">
        <v>106</v>
      </c>
      <c r="F1154" s="39">
        <v>124</v>
      </c>
      <c r="G1154" s="39" t="s">
        <v>172</v>
      </c>
      <c r="H1154" s="39" t="s">
        <v>176</v>
      </c>
      <c r="I1154" s="39" t="s">
        <v>176</v>
      </c>
      <c r="J1154" s="39" t="s">
        <v>176</v>
      </c>
      <c r="K1154" s="39" t="s">
        <v>176</v>
      </c>
      <c r="L1154" s="39">
        <v>1</v>
      </c>
      <c r="M1154" s="57" t="str">
        <f t="shared" si="55"/>
        <v>3 - Medium-Level Power Loss</v>
      </c>
      <c r="N1154" s="59"/>
      <c r="O1154" s="60"/>
      <c r="P1154" s="61">
        <f t="shared" si="54"/>
        <v>1800</v>
      </c>
      <c r="Q1154" s="61">
        <f t="shared" si="56"/>
        <v>0</v>
      </c>
    </row>
    <row r="1155" spans="1:17" ht="18.600000000000001" customHeight="1">
      <c r="A1155" s="58">
        <v>44403</v>
      </c>
      <c r="B1155" s="39" t="s">
        <v>48</v>
      </c>
      <c r="C1155" s="39" t="s">
        <v>129</v>
      </c>
      <c r="D1155" s="64"/>
      <c r="E1155" s="39" t="s">
        <v>106</v>
      </c>
      <c r="F1155" s="39">
        <v>125</v>
      </c>
      <c r="G1155" s="39" t="s">
        <v>172</v>
      </c>
      <c r="H1155" s="39" t="s">
        <v>176</v>
      </c>
      <c r="I1155" s="39" t="s">
        <v>176</v>
      </c>
      <c r="J1155" s="39" t="s">
        <v>176</v>
      </c>
      <c r="K1155" s="39" t="s">
        <v>176</v>
      </c>
      <c r="L1155" s="39">
        <v>1</v>
      </c>
      <c r="M1155" s="57" t="str">
        <f t="shared" si="55"/>
        <v>3 - Medium-Level Power Loss</v>
      </c>
      <c r="N1155" s="59"/>
      <c r="O1155" s="60"/>
      <c r="P1155" s="61">
        <f t="shared" si="54"/>
        <v>1800</v>
      </c>
      <c r="Q1155" s="61">
        <f t="shared" si="56"/>
        <v>0</v>
      </c>
    </row>
    <row r="1156" spans="1:17" ht="18.600000000000001" customHeight="1">
      <c r="A1156" s="58">
        <v>44403</v>
      </c>
      <c r="B1156" s="39" t="s">
        <v>48</v>
      </c>
      <c r="C1156" s="39" t="s">
        <v>129</v>
      </c>
      <c r="D1156" s="64"/>
      <c r="E1156" s="39" t="s">
        <v>106</v>
      </c>
      <c r="F1156" s="39">
        <v>126</v>
      </c>
      <c r="G1156" s="39" t="s">
        <v>172</v>
      </c>
      <c r="H1156" s="39" t="s">
        <v>176</v>
      </c>
      <c r="I1156" s="39" t="s">
        <v>176</v>
      </c>
      <c r="J1156" s="39" t="s">
        <v>176</v>
      </c>
      <c r="K1156" s="39" t="s">
        <v>176</v>
      </c>
      <c r="L1156" s="39">
        <v>1</v>
      </c>
      <c r="M1156" s="57" t="str">
        <f t="shared" si="55"/>
        <v>3 - Medium-Level Power Loss</v>
      </c>
      <c r="N1156" s="59"/>
      <c r="O1156" s="60"/>
      <c r="P1156" s="61">
        <f t="shared" si="54"/>
        <v>1800</v>
      </c>
      <c r="Q1156" s="61">
        <f t="shared" si="56"/>
        <v>0</v>
      </c>
    </row>
    <row r="1157" spans="1:17" ht="18.600000000000001" customHeight="1">
      <c r="A1157" s="58">
        <v>44403</v>
      </c>
      <c r="B1157" s="39" t="s">
        <v>48</v>
      </c>
      <c r="C1157" s="39" t="s">
        <v>129</v>
      </c>
      <c r="D1157" s="64"/>
      <c r="E1157" s="39" t="s">
        <v>106</v>
      </c>
      <c r="F1157" s="39">
        <v>127</v>
      </c>
      <c r="G1157" s="39" t="s">
        <v>172</v>
      </c>
      <c r="H1157" s="39" t="s">
        <v>176</v>
      </c>
      <c r="I1157" s="39" t="s">
        <v>176</v>
      </c>
      <c r="J1157" s="39" t="s">
        <v>176</v>
      </c>
      <c r="K1157" s="39" t="s">
        <v>176</v>
      </c>
      <c r="L1157" s="39">
        <v>1</v>
      </c>
      <c r="M1157" s="57" t="str">
        <f t="shared" si="55"/>
        <v>3 - Medium-Level Power Loss</v>
      </c>
      <c r="N1157" s="59"/>
      <c r="O1157" s="60"/>
      <c r="P1157" s="61">
        <f t="shared" si="54"/>
        <v>1800</v>
      </c>
      <c r="Q1157" s="61">
        <f t="shared" si="56"/>
        <v>0</v>
      </c>
    </row>
    <row r="1158" spans="1:17" ht="18.600000000000001" customHeight="1">
      <c r="A1158" s="58">
        <v>44403</v>
      </c>
      <c r="B1158" s="39" t="s">
        <v>48</v>
      </c>
      <c r="C1158" s="39" t="s">
        <v>129</v>
      </c>
      <c r="D1158" s="64"/>
      <c r="E1158" s="39" t="s">
        <v>106</v>
      </c>
      <c r="F1158" s="39">
        <v>128</v>
      </c>
      <c r="G1158" s="39" t="s">
        <v>172</v>
      </c>
      <c r="H1158" s="39" t="s">
        <v>176</v>
      </c>
      <c r="I1158" s="39" t="s">
        <v>176</v>
      </c>
      <c r="J1158" s="39" t="s">
        <v>176</v>
      </c>
      <c r="K1158" s="39" t="s">
        <v>176</v>
      </c>
      <c r="L1158" s="39">
        <v>1</v>
      </c>
      <c r="M1158" s="57" t="str">
        <f t="shared" si="55"/>
        <v>3 - Medium-Level Power Loss</v>
      </c>
      <c r="N1158" s="59"/>
      <c r="O1158" s="60"/>
      <c r="P1158" s="61">
        <f t="shared" si="54"/>
        <v>1800</v>
      </c>
      <c r="Q1158" s="61">
        <f t="shared" si="56"/>
        <v>0</v>
      </c>
    </row>
    <row r="1159" spans="1:17" ht="18.600000000000001" customHeight="1">
      <c r="A1159" s="58">
        <v>44403</v>
      </c>
      <c r="B1159" s="39" t="s">
        <v>48</v>
      </c>
      <c r="C1159" s="39" t="s">
        <v>129</v>
      </c>
      <c r="D1159" s="64"/>
      <c r="E1159" s="39" t="s">
        <v>109</v>
      </c>
      <c r="F1159" s="39">
        <v>124</v>
      </c>
      <c r="G1159" s="39" t="s">
        <v>172</v>
      </c>
      <c r="H1159" s="39" t="s">
        <v>176</v>
      </c>
      <c r="I1159" s="39" t="s">
        <v>176</v>
      </c>
      <c r="J1159" s="39" t="s">
        <v>176</v>
      </c>
      <c r="K1159" s="39" t="s">
        <v>176</v>
      </c>
      <c r="L1159" s="39">
        <v>1</v>
      </c>
      <c r="M1159" s="57" t="str">
        <f t="shared" si="55"/>
        <v>3 - Medium-Level Power Loss</v>
      </c>
      <c r="N1159" s="59"/>
      <c r="O1159" s="60"/>
      <c r="P1159" s="61">
        <f t="shared" si="54"/>
        <v>1800</v>
      </c>
      <c r="Q1159" s="61">
        <f t="shared" si="56"/>
        <v>0</v>
      </c>
    </row>
    <row r="1160" spans="1:17" ht="18.600000000000001" customHeight="1">
      <c r="A1160" s="58">
        <v>44403</v>
      </c>
      <c r="B1160" s="39" t="s">
        <v>48</v>
      </c>
      <c r="C1160" s="39" t="s">
        <v>129</v>
      </c>
      <c r="D1160" s="64"/>
      <c r="E1160" s="39" t="s">
        <v>107</v>
      </c>
      <c r="F1160" s="39">
        <v>25</v>
      </c>
      <c r="G1160" s="39" t="s">
        <v>172</v>
      </c>
      <c r="H1160" s="39" t="s">
        <v>176</v>
      </c>
      <c r="I1160" s="39" t="s">
        <v>176</v>
      </c>
      <c r="J1160" s="39" t="s">
        <v>176</v>
      </c>
      <c r="K1160" s="39" t="s">
        <v>176</v>
      </c>
      <c r="L1160" s="39">
        <v>1</v>
      </c>
      <c r="M1160" s="57" t="str">
        <f t="shared" si="55"/>
        <v>3 - Medium-Level Power Loss</v>
      </c>
      <c r="N1160" s="59"/>
      <c r="O1160" s="60"/>
      <c r="P1160" s="61">
        <f t="shared" si="54"/>
        <v>1800</v>
      </c>
      <c r="Q1160" s="61">
        <f t="shared" si="56"/>
        <v>0</v>
      </c>
    </row>
    <row r="1161" spans="1:17" ht="18.600000000000001" customHeight="1">
      <c r="A1161" s="58">
        <v>44403</v>
      </c>
      <c r="B1161" s="39" t="s">
        <v>48</v>
      </c>
      <c r="C1161" s="39" t="s">
        <v>129</v>
      </c>
      <c r="D1161" s="64"/>
      <c r="E1161" s="39" t="s">
        <v>107</v>
      </c>
      <c r="F1161" s="39">
        <v>26</v>
      </c>
      <c r="G1161" s="39" t="s">
        <v>172</v>
      </c>
      <c r="H1161" s="39" t="s">
        <v>176</v>
      </c>
      <c r="I1161" s="39" t="s">
        <v>176</v>
      </c>
      <c r="J1161" s="39" t="s">
        <v>176</v>
      </c>
      <c r="K1161" s="39" t="s">
        <v>176</v>
      </c>
      <c r="L1161" s="39">
        <v>1</v>
      </c>
      <c r="M1161" s="57" t="str">
        <f t="shared" si="55"/>
        <v>3 - Medium-Level Power Loss</v>
      </c>
      <c r="N1161" s="59"/>
      <c r="O1161" s="60"/>
      <c r="P1161" s="61">
        <f t="shared" si="54"/>
        <v>1800</v>
      </c>
      <c r="Q1161" s="61">
        <f t="shared" si="56"/>
        <v>0</v>
      </c>
    </row>
    <row r="1162" spans="1:17" ht="18.600000000000001" customHeight="1">
      <c r="A1162" s="58">
        <v>44403</v>
      </c>
      <c r="B1162" s="39" t="s">
        <v>48</v>
      </c>
      <c r="C1162" s="39" t="s">
        <v>129</v>
      </c>
      <c r="D1162" s="64"/>
      <c r="E1162" s="39" t="s">
        <v>107</v>
      </c>
      <c r="F1162" s="39">
        <v>27</v>
      </c>
      <c r="G1162" s="39" t="s">
        <v>172</v>
      </c>
      <c r="H1162" s="39" t="s">
        <v>176</v>
      </c>
      <c r="I1162" s="39" t="s">
        <v>176</v>
      </c>
      <c r="J1162" s="39" t="s">
        <v>176</v>
      </c>
      <c r="K1162" s="39" t="s">
        <v>176</v>
      </c>
      <c r="L1162" s="39">
        <v>1</v>
      </c>
      <c r="M1162" s="57" t="str">
        <f t="shared" si="55"/>
        <v>3 - Medium-Level Power Loss</v>
      </c>
      <c r="N1162" s="59"/>
      <c r="O1162" s="60"/>
      <c r="P1162" s="61">
        <f t="shared" si="54"/>
        <v>1800</v>
      </c>
      <c r="Q1162" s="61">
        <f t="shared" si="56"/>
        <v>0</v>
      </c>
    </row>
    <row r="1163" spans="1:17" ht="18.600000000000001" customHeight="1">
      <c r="A1163" s="58">
        <v>44403</v>
      </c>
      <c r="B1163" s="39" t="s">
        <v>48</v>
      </c>
      <c r="C1163" s="39" t="s">
        <v>129</v>
      </c>
      <c r="D1163" s="64"/>
      <c r="E1163" s="39" t="s">
        <v>107</v>
      </c>
      <c r="F1163" s="39">
        <v>28</v>
      </c>
      <c r="G1163" s="39" t="s">
        <v>172</v>
      </c>
      <c r="H1163" s="39" t="s">
        <v>176</v>
      </c>
      <c r="I1163" s="39" t="s">
        <v>176</v>
      </c>
      <c r="J1163" s="39" t="s">
        <v>176</v>
      </c>
      <c r="K1163" s="39" t="s">
        <v>176</v>
      </c>
      <c r="L1163" s="39">
        <v>1</v>
      </c>
      <c r="M1163" s="57" t="str">
        <f t="shared" si="55"/>
        <v>3 - Medium-Level Power Loss</v>
      </c>
      <c r="N1163" s="59"/>
      <c r="O1163" s="60"/>
      <c r="P1163" s="61">
        <f t="shared" si="54"/>
        <v>1800</v>
      </c>
      <c r="Q1163" s="61">
        <f t="shared" si="56"/>
        <v>0</v>
      </c>
    </row>
    <row r="1164" spans="1:17" ht="18.600000000000001" customHeight="1">
      <c r="A1164" s="58">
        <v>44403</v>
      </c>
      <c r="B1164" s="39" t="s">
        <v>48</v>
      </c>
      <c r="C1164" s="39" t="s">
        <v>129</v>
      </c>
      <c r="D1164" s="64"/>
      <c r="E1164" s="39" t="s">
        <v>107</v>
      </c>
      <c r="F1164" s="39">
        <v>29</v>
      </c>
      <c r="G1164" s="39" t="s">
        <v>172</v>
      </c>
      <c r="H1164" s="39" t="s">
        <v>176</v>
      </c>
      <c r="I1164" s="39" t="s">
        <v>176</v>
      </c>
      <c r="J1164" s="39" t="s">
        <v>176</v>
      </c>
      <c r="K1164" s="39" t="s">
        <v>176</v>
      </c>
      <c r="L1164" s="39">
        <v>1</v>
      </c>
      <c r="M1164" s="57" t="str">
        <f t="shared" si="55"/>
        <v>3 - Medium-Level Power Loss</v>
      </c>
      <c r="N1164" s="59"/>
      <c r="O1164" s="60"/>
      <c r="P1164" s="61">
        <f t="shared" si="54"/>
        <v>1800</v>
      </c>
      <c r="Q1164" s="61">
        <f t="shared" si="56"/>
        <v>0</v>
      </c>
    </row>
    <row r="1165" spans="1:17" ht="18.600000000000001" customHeight="1">
      <c r="A1165" s="58">
        <v>44403</v>
      </c>
      <c r="B1165" s="39" t="s">
        <v>48</v>
      </c>
      <c r="C1165" s="39" t="s">
        <v>129</v>
      </c>
      <c r="D1165" s="64"/>
      <c r="E1165" s="39" t="s">
        <v>107</v>
      </c>
      <c r="F1165" s="39">
        <v>30</v>
      </c>
      <c r="G1165" s="39" t="s">
        <v>172</v>
      </c>
      <c r="H1165" s="39" t="s">
        <v>176</v>
      </c>
      <c r="I1165" s="39" t="s">
        <v>176</v>
      </c>
      <c r="J1165" s="39" t="s">
        <v>176</v>
      </c>
      <c r="K1165" s="39" t="s">
        <v>176</v>
      </c>
      <c r="L1165" s="39">
        <v>1</v>
      </c>
      <c r="M1165" s="57" t="str">
        <f t="shared" si="55"/>
        <v>3 - Medium-Level Power Loss</v>
      </c>
      <c r="N1165" s="59"/>
      <c r="O1165" s="60"/>
      <c r="P1165" s="61">
        <f t="shared" si="54"/>
        <v>1800</v>
      </c>
      <c r="Q1165" s="61">
        <f t="shared" si="56"/>
        <v>0</v>
      </c>
    </row>
    <row r="1166" spans="1:17" ht="18.600000000000001" customHeight="1">
      <c r="A1166" s="58">
        <v>44403</v>
      </c>
      <c r="B1166" s="39" t="s">
        <v>48</v>
      </c>
      <c r="C1166" s="39" t="s">
        <v>129</v>
      </c>
      <c r="D1166" s="64"/>
      <c r="E1166" s="39" t="s">
        <v>107</v>
      </c>
      <c r="F1166" s="39">
        <v>31</v>
      </c>
      <c r="G1166" s="39" t="s">
        <v>172</v>
      </c>
      <c r="H1166" s="39" t="s">
        <v>176</v>
      </c>
      <c r="I1166" s="39" t="s">
        <v>176</v>
      </c>
      <c r="J1166" s="39" t="s">
        <v>176</v>
      </c>
      <c r="K1166" s="39" t="s">
        <v>176</v>
      </c>
      <c r="L1166" s="39">
        <v>1</v>
      </c>
      <c r="M1166" s="57" t="str">
        <f t="shared" si="55"/>
        <v>3 - Medium-Level Power Loss</v>
      </c>
      <c r="N1166" s="59"/>
      <c r="O1166" s="60"/>
      <c r="P1166" s="61">
        <f t="shared" si="54"/>
        <v>1800</v>
      </c>
      <c r="Q1166" s="61">
        <f t="shared" si="56"/>
        <v>0</v>
      </c>
    </row>
    <row r="1167" spans="1:17" ht="18.600000000000001" customHeight="1">
      <c r="A1167" s="58">
        <v>44403</v>
      </c>
      <c r="B1167" s="39" t="s">
        <v>48</v>
      </c>
      <c r="C1167" s="39" t="s">
        <v>129</v>
      </c>
      <c r="D1167" s="64"/>
      <c r="E1167" s="39" t="s">
        <v>107</v>
      </c>
      <c r="F1167" s="39">
        <v>32</v>
      </c>
      <c r="G1167" s="39" t="s">
        <v>172</v>
      </c>
      <c r="H1167" s="39" t="s">
        <v>176</v>
      </c>
      <c r="I1167" s="39" t="s">
        <v>176</v>
      </c>
      <c r="J1167" s="39" t="s">
        <v>176</v>
      </c>
      <c r="K1167" s="39" t="s">
        <v>176</v>
      </c>
      <c r="L1167" s="39">
        <v>1</v>
      </c>
      <c r="M1167" s="57" t="str">
        <f t="shared" si="55"/>
        <v>3 - Medium-Level Power Loss</v>
      </c>
      <c r="N1167" s="59"/>
      <c r="O1167" s="60"/>
      <c r="P1167" s="61">
        <f t="shared" si="54"/>
        <v>1800</v>
      </c>
      <c r="Q1167" s="61">
        <f t="shared" si="56"/>
        <v>0</v>
      </c>
    </row>
    <row r="1168" spans="1:17" ht="18.600000000000001" customHeight="1">
      <c r="A1168" s="58">
        <v>44403</v>
      </c>
      <c r="B1168" s="39" t="s">
        <v>48</v>
      </c>
      <c r="C1168" s="39" t="s">
        <v>129</v>
      </c>
      <c r="D1168" s="64"/>
      <c r="E1168" s="39" t="s">
        <v>99</v>
      </c>
      <c r="F1168" s="39">
        <v>88</v>
      </c>
      <c r="G1168" s="39" t="s">
        <v>172</v>
      </c>
      <c r="H1168" s="39" t="s">
        <v>177</v>
      </c>
      <c r="I1168" s="39" t="s">
        <v>176</v>
      </c>
      <c r="J1168" s="39" t="s">
        <v>177</v>
      </c>
      <c r="K1168" s="39" t="s">
        <v>176</v>
      </c>
      <c r="L1168" s="39">
        <v>1</v>
      </c>
      <c r="M1168" s="57" t="str">
        <f t="shared" si="55"/>
        <v>3 - Medium-Level Power Loss</v>
      </c>
      <c r="N1168" s="59"/>
      <c r="O1168" s="60"/>
      <c r="P1168" s="61">
        <f t="shared" si="54"/>
        <v>1800</v>
      </c>
      <c r="Q1168" s="61">
        <f t="shared" si="56"/>
        <v>0</v>
      </c>
    </row>
    <row r="1169" spans="1:17" ht="18.600000000000001" customHeight="1">
      <c r="A1169" s="58">
        <v>44403</v>
      </c>
      <c r="B1169" s="39" t="s">
        <v>48</v>
      </c>
      <c r="C1169" s="39" t="s">
        <v>130</v>
      </c>
      <c r="D1169" s="64"/>
      <c r="E1169" s="39" t="s">
        <v>104</v>
      </c>
      <c r="F1169" s="39">
        <v>85</v>
      </c>
      <c r="G1169" s="39" t="s">
        <v>172</v>
      </c>
      <c r="H1169" s="39" t="s">
        <v>176</v>
      </c>
      <c r="I1169" s="39" t="s">
        <v>176</v>
      </c>
      <c r="J1169" s="39" t="s">
        <v>176</v>
      </c>
      <c r="K1169" s="39" t="s">
        <v>176</v>
      </c>
      <c r="L1169" s="39">
        <v>1</v>
      </c>
      <c r="M1169" s="57" t="str">
        <f t="shared" si="55"/>
        <v>3 - Medium-Level Power Loss</v>
      </c>
      <c r="N1169" s="59"/>
      <c r="O1169" s="60"/>
      <c r="P1169" s="61">
        <f t="shared" ref="P1169:P1232" si="57">IF(G1169="hot spot",0,IF(G1169="string",$Q$5*L1169,IF(G1169="multiple strings",$Q$5*L1169,IF(G1169="Combiner",($Q$5)*L1169,IF(G1169="inverter",$Q$5*L1169,IF(G1169="tracker",$Q$5*L1169,IF(G1169="module",$Q$5*L1169,IF(G1169="module substring",($Q$5/3)*L1169,0))))))))</f>
        <v>1800</v>
      </c>
      <c r="Q1169" s="61">
        <f t="shared" si="56"/>
        <v>0</v>
      </c>
    </row>
    <row r="1170" spans="1:17" ht="18.600000000000001" customHeight="1">
      <c r="A1170" s="58">
        <v>44403</v>
      </c>
      <c r="B1170" s="39" t="s">
        <v>48</v>
      </c>
      <c r="C1170" s="39" t="s">
        <v>130</v>
      </c>
      <c r="D1170" s="64"/>
      <c r="E1170" s="39" t="s">
        <v>104</v>
      </c>
      <c r="F1170" s="39">
        <v>86</v>
      </c>
      <c r="G1170" s="39" t="s">
        <v>172</v>
      </c>
      <c r="H1170" s="39" t="s">
        <v>176</v>
      </c>
      <c r="I1170" s="39" t="s">
        <v>176</v>
      </c>
      <c r="J1170" s="39" t="s">
        <v>176</v>
      </c>
      <c r="K1170" s="39" t="s">
        <v>176</v>
      </c>
      <c r="L1170" s="39">
        <v>1</v>
      </c>
      <c r="M1170" s="57" t="str">
        <f t="shared" ref="M1170:M1233" si="58">IF(G1170="hot spot","1 - Safety",IF((P1170)/(1000000*$Q$4)&gt;0.01,"2 - High-Level Power Loss",IF(P1170&gt;($Q$5-1),"3 - Medium-Level Power Loss",IF(P1170&gt;0,"4 - Low-Level Power Loss",""))))</f>
        <v>3 - Medium-Level Power Loss</v>
      </c>
      <c r="N1170" s="59"/>
      <c r="O1170" s="60"/>
      <c r="P1170" s="61">
        <f t="shared" si="57"/>
        <v>1800</v>
      </c>
      <c r="Q1170" s="61">
        <f t="shared" si="56"/>
        <v>0</v>
      </c>
    </row>
    <row r="1171" spans="1:17" ht="18.600000000000001" customHeight="1">
      <c r="A1171" s="58">
        <v>44403</v>
      </c>
      <c r="B1171" s="39" t="s">
        <v>48</v>
      </c>
      <c r="C1171" s="39" t="s">
        <v>130</v>
      </c>
      <c r="D1171" s="64"/>
      <c r="E1171" s="39" t="s">
        <v>104</v>
      </c>
      <c r="F1171" s="39">
        <v>87</v>
      </c>
      <c r="G1171" s="39" t="s">
        <v>172</v>
      </c>
      <c r="H1171" s="39" t="s">
        <v>176</v>
      </c>
      <c r="I1171" s="39" t="s">
        <v>176</v>
      </c>
      <c r="J1171" s="39" t="s">
        <v>176</v>
      </c>
      <c r="K1171" s="39" t="s">
        <v>176</v>
      </c>
      <c r="L1171" s="39">
        <v>1</v>
      </c>
      <c r="M1171" s="57" t="str">
        <f t="shared" si="58"/>
        <v>3 - Medium-Level Power Loss</v>
      </c>
      <c r="N1171" s="59"/>
      <c r="O1171" s="60"/>
      <c r="P1171" s="61">
        <f t="shared" si="57"/>
        <v>1800</v>
      </c>
      <c r="Q1171" s="61">
        <f t="shared" si="56"/>
        <v>0</v>
      </c>
    </row>
    <row r="1172" spans="1:17" ht="18.600000000000001" customHeight="1">
      <c r="A1172" s="58">
        <v>44403</v>
      </c>
      <c r="B1172" s="39" t="s">
        <v>48</v>
      </c>
      <c r="C1172" s="39" t="s">
        <v>130</v>
      </c>
      <c r="D1172" s="64"/>
      <c r="E1172" s="39" t="s">
        <v>104</v>
      </c>
      <c r="F1172" s="39">
        <v>88</v>
      </c>
      <c r="G1172" s="39" t="s">
        <v>172</v>
      </c>
      <c r="H1172" s="39" t="s">
        <v>176</v>
      </c>
      <c r="I1172" s="39" t="s">
        <v>176</v>
      </c>
      <c r="J1172" s="39" t="s">
        <v>176</v>
      </c>
      <c r="K1172" s="39" t="s">
        <v>176</v>
      </c>
      <c r="L1172" s="39">
        <v>1</v>
      </c>
      <c r="M1172" s="57" t="str">
        <f t="shared" si="58"/>
        <v>3 - Medium-Level Power Loss</v>
      </c>
      <c r="N1172" s="59"/>
      <c r="O1172" s="60"/>
      <c r="P1172" s="61">
        <f t="shared" si="57"/>
        <v>1800</v>
      </c>
      <c r="Q1172" s="61">
        <f t="shared" si="56"/>
        <v>0</v>
      </c>
    </row>
    <row r="1173" spans="1:17" ht="18.600000000000001" customHeight="1">
      <c r="A1173" s="58">
        <v>44403</v>
      </c>
      <c r="B1173" s="39" t="s">
        <v>48</v>
      </c>
      <c r="C1173" s="39" t="s">
        <v>130</v>
      </c>
      <c r="D1173" s="64"/>
      <c r="E1173" s="39" t="s">
        <v>104</v>
      </c>
      <c r="F1173" s="39">
        <v>89</v>
      </c>
      <c r="G1173" s="39" t="s">
        <v>172</v>
      </c>
      <c r="H1173" s="39" t="s">
        <v>176</v>
      </c>
      <c r="I1173" s="39" t="s">
        <v>176</v>
      </c>
      <c r="J1173" s="39" t="s">
        <v>176</v>
      </c>
      <c r="K1173" s="39" t="s">
        <v>176</v>
      </c>
      <c r="L1173" s="39">
        <v>1</v>
      </c>
      <c r="M1173" s="57" t="str">
        <f t="shared" si="58"/>
        <v>3 - Medium-Level Power Loss</v>
      </c>
      <c r="N1173" s="59"/>
      <c r="O1173" s="60"/>
      <c r="P1173" s="61">
        <f t="shared" si="57"/>
        <v>1800</v>
      </c>
      <c r="Q1173" s="61">
        <f t="shared" si="56"/>
        <v>0</v>
      </c>
    </row>
    <row r="1174" spans="1:17" ht="18.600000000000001" customHeight="1">
      <c r="A1174" s="58">
        <v>44403</v>
      </c>
      <c r="B1174" s="39" t="s">
        <v>48</v>
      </c>
      <c r="C1174" s="39" t="s">
        <v>130</v>
      </c>
      <c r="D1174" s="64"/>
      <c r="E1174" s="39" t="s">
        <v>104</v>
      </c>
      <c r="F1174" s="39">
        <v>90</v>
      </c>
      <c r="G1174" s="39" t="s">
        <v>172</v>
      </c>
      <c r="H1174" s="39" t="s">
        <v>176</v>
      </c>
      <c r="I1174" s="39" t="s">
        <v>176</v>
      </c>
      <c r="J1174" s="39" t="s">
        <v>176</v>
      </c>
      <c r="K1174" s="39" t="s">
        <v>176</v>
      </c>
      <c r="L1174" s="39">
        <v>1</v>
      </c>
      <c r="M1174" s="57" t="str">
        <f t="shared" si="58"/>
        <v>3 - Medium-Level Power Loss</v>
      </c>
      <c r="N1174" s="59"/>
      <c r="O1174" s="60"/>
      <c r="P1174" s="61">
        <f t="shared" si="57"/>
        <v>1800</v>
      </c>
      <c r="Q1174" s="61">
        <f t="shared" si="56"/>
        <v>0</v>
      </c>
    </row>
    <row r="1175" spans="1:17" ht="18.600000000000001" customHeight="1">
      <c r="A1175" s="58">
        <v>44403</v>
      </c>
      <c r="B1175" s="39" t="s">
        <v>48</v>
      </c>
      <c r="C1175" s="39" t="s">
        <v>130</v>
      </c>
      <c r="D1175" s="64"/>
      <c r="E1175" s="39" t="s">
        <v>104</v>
      </c>
      <c r="F1175" s="39">
        <v>91</v>
      </c>
      <c r="G1175" s="39" t="s">
        <v>172</v>
      </c>
      <c r="H1175" s="39" t="s">
        <v>176</v>
      </c>
      <c r="I1175" s="39" t="s">
        <v>176</v>
      </c>
      <c r="J1175" s="39" t="s">
        <v>176</v>
      </c>
      <c r="K1175" s="39" t="s">
        <v>176</v>
      </c>
      <c r="L1175" s="39">
        <v>1</v>
      </c>
      <c r="M1175" s="57" t="str">
        <f t="shared" si="58"/>
        <v>3 - Medium-Level Power Loss</v>
      </c>
      <c r="N1175" s="59"/>
      <c r="O1175" s="60"/>
      <c r="P1175" s="61">
        <f t="shared" si="57"/>
        <v>1800</v>
      </c>
      <c r="Q1175" s="61">
        <f t="shared" si="56"/>
        <v>0</v>
      </c>
    </row>
    <row r="1176" spans="1:17" ht="18.600000000000001" customHeight="1">
      <c r="A1176" s="58">
        <v>44403</v>
      </c>
      <c r="B1176" s="39" t="s">
        <v>48</v>
      </c>
      <c r="C1176" s="39" t="s">
        <v>130</v>
      </c>
      <c r="D1176" s="64"/>
      <c r="E1176" s="39" t="s">
        <v>104</v>
      </c>
      <c r="F1176" s="39">
        <v>92</v>
      </c>
      <c r="G1176" s="39" t="s">
        <v>172</v>
      </c>
      <c r="H1176" s="39" t="s">
        <v>176</v>
      </c>
      <c r="I1176" s="39" t="s">
        <v>176</v>
      </c>
      <c r="J1176" s="39" t="s">
        <v>176</v>
      </c>
      <c r="K1176" s="39" t="s">
        <v>176</v>
      </c>
      <c r="L1176" s="39">
        <v>1</v>
      </c>
      <c r="M1176" s="57" t="str">
        <f t="shared" si="58"/>
        <v>3 - Medium-Level Power Loss</v>
      </c>
      <c r="N1176" s="59"/>
      <c r="O1176" s="60"/>
      <c r="P1176" s="61">
        <f t="shared" si="57"/>
        <v>1800</v>
      </c>
      <c r="Q1176" s="61">
        <f t="shared" si="56"/>
        <v>0</v>
      </c>
    </row>
    <row r="1177" spans="1:17" ht="18.600000000000001" customHeight="1">
      <c r="A1177" s="58">
        <v>44403</v>
      </c>
      <c r="B1177" s="39" t="s">
        <v>48</v>
      </c>
      <c r="C1177" s="39" t="s">
        <v>130</v>
      </c>
      <c r="D1177" s="64"/>
      <c r="E1177" s="39" t="s">
        <v>114</v>
      </c>
      <c r="F1177" s="39">
        <v>121</v>
      </c>
      <c r="G1177" s="39" t="s">
        <v>172</v>
      </c>
      <c r="H1177" s="39" t="s">
        <v>176</v>
      </c>
      <c r="I1177" s="39" t="s">
        <v>176</v>
      </c>
      <c r="J1177" s="39" t="s">
        <v>176</v>
      </c>
      <c r="K1177" s="39" t="s">
        <v>176</v>
      </c>
      <c r="L1177" s="39">
        <v>1</v>
      </c>
      <c r="M1177" s="57" t="str">
        <f t="shared" si="58"/>
        <v>3 - Medium-Level Power Loss</v>
      </c>
      <c r="N1177" s="59"/>
      <c r="O1177" s="60"/>
      <c r="P1177" s="61">
        <f t="shared" si="57"/>
        <v>1800</v>
      </c>
      <c r="Q1177" s="61">
        <f t="shared" ref="Q1177:Q1240" si="59">IF(O1177&gt;0,P1177,0)</f>
        <v>0</v>
      </c>
    </row>
    <row r="1178" spans="1:17" ht="18.600000000000001" customHeight="1">
      <c r="A1178" s="58">
        <v>44403</v>
      </c>
      <c r="B1178" s="39" t="s">
        <v>48</v>
      </c>
      <c r="C1178" s="39" t="s">
        <v>130</v>
      </c>
      <c r="D1178" s="64"/>
      <c r="E1178" s="39" t="s">
        <v>114</v>
      </c>
      <c r="F1178" s="39">
        <v>122</v>
      </c>
      <c r="G1178" s="39" t="s">
        <v>172</v>
      </c>
      <c r="H1178" s="39" t="s">
        <v>176</v>
      </c>
      <c r="I1178" s="39" t="s">
        <v>176</v>
      </c>
      <c r="J1178" s="39" t="s">
        <v>176</v>
      </c>
      <c r="K1178" s="39" t="s">
        <v>176</v>
      </c>
      <c r="L1178" s="39">
        <v>1</v>
      </c>
      <c r="M1178" s="57" t="str">
        <f t="shared" si="58"/>
        <v>3 - Medium-Level Power Loss</v>
      </c>
      <c r="N1178" s="59"/>
      <c r="O1178" s="60"/>
      <c r="P1178" s="61">
        <f t="shared" si="57"/>
        <v>1800</v>
      </c>
      <c r="Q1178" s="61">
        <f t="shared" si="59"/>
        <v>0</v>
      </c>
    </row>
    <row r="1179" spans="1:17" ht="18.600000000000001" customHeight="1">
      <c r="A1179" s="58">
        <v>44403</v>
      </c>
      <c r="B1179" s="39" t="s">
        <v>48</v>
      </c>
      <c r="C1179" s="39" t="s">
        <v>130</v>
      </c>
      <c r="D1179" s="64"/>
      <c r="E1179" s="39" t="s">
        <v>114</v>
      </c>
      <c r="F1179" s="39">
        <v>123</v>
      </c>
      <c r="G1179" s="39" t="s">
        <v>172</v>
      </c>
      <c r="H1179" s="39" t="s">
        <v>176</v>
      </c>
      <c r="I1179" s="39" t="s">
        <v>176</v>
      </c>
      <c r="J1179" s="39" t="s">
        <v>176</v>
      </c>
      <c r="K1179" s="39" t="s">
        <v>176</v>
      </c>
      <c r="L1179" s="39">
        <v>1</v>
      </c>
      <c r="M1179" s="57" t="str">
        <f t="shared" si="58"/>
        <v>3 - Medium-Level Power Loss</v>
      </c>
      <c r="N1179" s="59"/>
      <c r="O1179" s="60"/>
      <c r="P1179" s="61">
        <f t="shared" si="57"/>
        <v>1800</v>
      </c>
      <c r="Q1179" s="61">
        <f t="shared" si="59"/>
        <v>0</v>
      </c>
    </row>
    <row r="1180" spans="1:17" ht="18.600000000000001" customHeight="1">
      <c r="A1180" s="58">
        <v>44403</v>
      </c>
      <c r="B1180" s="39" t="s">
        <v>48</v>
      </c>
      <c r="C1180" s="39" t="s">
        <v>130</v>
      </c>
      <c r="D1180" s="64"/>
      <c r="E1180" s="39" t="s">
        <v>114</v>
      </c>
      <c r="F1180" s="39">
        <v>124</v>
      </c>
      <c r="G1180" s="39" t="s">
        <v>172</v>
      </c>
      <c r="H1180" s="39" t="s">
        <v>176</v>
      </c>
      <c r="I1180" s="39" t="s">
        <v>176</v>
      </c>
      <c r="J1180" s="39" t="s">
        <v>176</v>
      </c>
      <c r="K1180" s="39" t="s">
        <v>176</v>
      </c>
      <c r="L1180" s="39">
        <v>1</v>
      </c>
      <c r="M1180" s="57" t="str">
        <f t="shared" si="58"/>
        <v>3 - Medium-Level Power Loss</v>
      </c>
      <c r="N1180" s="59"/>
      <c r="O1180" s="60"/>
      <c r="P1180" s="61">
        <f t="shared" si="57"/>
        <v>1800</v>
      </c>
      <c r="Q1180" s="61">
        <f t="shared" si="59"/>
        <v>0</v>
      </c>
    </row>
    <row r="1181" spans="1:17" ht="18.600000000000001" customHeight="1">
      <c r="A1181" s="58">
        <v>44403</v>
      </c>
      <c r="B1181" s="39" t="s">
        <v>48</v>
      </c>
      <c r="C1181" s="39" t="s">
        <v>130</v>
      </c>
      <c r="D1181" s="64"/>
      <c r="E1181" s="39" t="s">
        <v>114</v>
      </c>
      <c r="F1181" s="39">
        <v>125</v>
      </c>
      <c r="G1181" s="39" t="s">
        <v>172</v>
      </c>
      <c r="H1181" s="39" t="s">
        <v>176</v>
      </c>
      <c r="I1181" s="39" t="s">
        <v>176</v>
      </c>
      <c r="J1181" s="39" t="s">
        <v>176</v>
      </c>
      <c r="K1181" s="39" t="s">
        <v>176</v>
      </c>
      <c r="L1181" s="39">
        <v>1</v>
      </c>
      <c r="M1181" s="57" t="str">
        <f t="shared" si="58"/>
        <v>3 - Medium-Level Power Loss</v>
      </c>
      <c r="N1181" s="59"/>
      <c r="O1181" s="60"/>
      <c r="P1181" s="61">
        <f t="shared" si="57"/>
        <v>1800</v>
      </c>
      <c r="Q1181" s="61">
        <f t="shared" si="59"/>
        <v>0</v>
      </c>
    </row>
    <row r="1182" spans="1:17" ht="18.600000000000001" customHeight="1">
      <c r="A1182" s="58">
        <v>44403</v>
      </c>
      <c r="B1182" s="39" t="s">
        <v>48</v>
      </c>
      <c r="C1182" s="39" t="s">
        <v>130</v>
      </c>
      <c r="D1182" s="64"/>
      <c r="E1182" s="39" t="s">
        <v>114</v>
      </c>
      <c r="F1182" s="39">
        <v>126</v>
      </c>
      <c r="G1182" s="39" t="s">
        <v>172</v>
      </c>
      <c r="H1182" s="39" t="s">
        <v>176</v>
      </c>
      <c r="I1182" s="39" t="s">
        <v>176</v>
      </c>
      <c r="J1182" s="39" t="s">
        <v>176</v>
      </c>
      <c r="K1182" s="39" t="s">
        <v>176</v>
      </c>
      <c r="L1182" s="39">
        <v>1</v>
      </c>
      <c r="M1182" s="57" t="str">
        <f t="shared" si="58"/>
        <v>3 - Medium-Level Power Loss</v>
      </c>
      <c r="N1182" s="59"/>
      <c r="O1182" s="60"/>
      <c r="P1182" s="61">
        <f t="shared" si="57"/>
        <v>1800</v>
      </c>
      <c r="Q1182" s="61">
        <f t="shared" si="59"/>
        <v>0</v>
      </c>
    </row>
    <row r="1183" spans="1:17" ht="18.600000000000001" customHeight="1">
      <c r="A1183" s="58">
        <v>44403</v>
      </c>
      <c r="B1183" s="39" t="s">
        <v>48</v>
      </c>
      <c r="C1183" s="39" t="s">
        <v>130</v>
      </c>
      <c r="D1183" s="64"/>
      <c r="E1183" s="39" t="s">
        <v>114</v>
      </c>
      <c r="F1183" s="39">
        <v>127</v>
      </c>
      <c r="G1183" s="39" t="s">
        <v>172</v>
      </c>
      <c r="H1183" s="39" t="s">
        <v>176</v>
      </c>
      <c r="I1183" s="39" t="s">
        <v>176</v>
      </c>
      <c r="J1183" s="39" t="s">
        <v>176</v>
      </c>
      <c r="K1183" s="39" t="s">
        <v>176</v>
      </c>
      <c r="L1183" s="39">
        <v>1</v>
      </c>
      <c r="M1183" s="57" t="str">
        <f t="shared" si="58"/>
        <v>3 - Medium-Level Power Loss</v>
      </c>
      <c r="N1183" s="59"/>
      <c r="O1183" s="60"/>
      <c r="P1183" s="61">
        <f t="shared" si="57"/>
        <v>1800</v>
      </c>
      <c r="Q1183" s="61">
        <f t="shared" si="59"/>
        <v>0</v>
      </c>
    </row>
    <row r="1184" spans="1:17" ht="18.600000000000001" customHeight="1">
      <c r="A1184" s="58">
        <v>44403</v>
      </c>
      <c r="B1184" s="39" t="s">
        <v>48</v>
      </c>
      <c r="C1184" s="39" t="s">
        <v>130</v>
      </c>
      <c r="D1184" s="64"/>
      <c r="E1184" s="39" t="s">
        <v>114</v>
      </c>
      <c r="F1184" s="39">
        <v>128</v>
      </c>
      <c r="G1184" s="39" t="s">
        <v>172</v>
      </c>
      <c r="H1184" s="39" t="s">
        <v>176</v>
      </c>
      <c r="I1184" s="39" t="s">
        <v>176</v>
      </c>
      <c r="J1184" s="39" t="s">
        <v>176</v>
      </c>
      <c r="K1184" s="39" t="s">
        <v>176</v>
      </c>
      <c r="L1184" s="39">
        <v>1</v>
      </c>
      <c r="M1184" s="57" t="str">
        <f t="shared" si="58"/>
        <v>3 - Medium-Level Power Loss</v>
      </c>
      <c r="N1184" s="59"/>
      <c r="O1184" s="60"/>
      <c r="P1184" s="61">
        <f t="shared" si="57"/>
        <v>1800</v>
      </c>
      <c r="Q1184" s="61">
        <f t="shared" si="59"/>
        <v>0</v>
      </c>
    </row>
    <row r="1185" spans="1:17" ht="18.600000000000001" customHeight="1">
      <c r="A1185" s="58">
        <v>44403</v>
      </c>
      <c r="B1185" s="39" t="s">
        <v>48</v>
      </c>
      <c r="C1185" s="39" t="s">
        <v>130</v>
      </c>
      <c r="D1185" s="64"/>
      <c r="E1185" s="39" t="s">
        <v>114</v>
      </c>
      <c r="F1185" s="39">
        <v>89</v>
      </c>
      <c r="G1185" s="39" t="s">
        <v>172</v>
      </c>
      <c r="H1185" s="39" t="s">
        <v>176</v>
      </c>
      <c r="I1185" s="39" t="s">
        <v>176</v>
      </c>
      <c r="J1185" s="39" t="s">
        <v>176</v>
      </c>
      <c r="K1185" s="39" t="s">
        <v>176</v>
      </c>
      <c r="L1185" s="39">
        <v>1</v>
      </c>
      <c r="M1185" s="57" t="str">
        <f t="shared" si="58"/>
        <v>3 - Medium-Level Power Loss</v>
      </c>
      <c r="N1185" s="59"/>
      <c r="O1185" s="60"/>
      <c r="P1185" s="61">
        <f t="shared" si="57"/>
        <v>1800</v>
      </c>
      <c r="Q1185" s="61">
        <f t="shared" si="59"/>
        <v>0</v>
      </c>
    </row>
    <row r="1186" spans="1:17" ht="18.600000000000001" customHeight="1">
      <c r="A1186" s="58">
        <v>44403</v>
      </c>
      <c r="B1186" s="39" t="s">
        <v>48</v>
      </c>
      <c r="C1186" s="39" t="s">
        <v>130</v>
      </c>
      <c r="D1186" s="64"/>
      <c r="E1186" s="39" t="s">
        <v>114</v>
      </c>
      <c r="F1186" s="39">
        <v>90</v>
      </c>
      <c r="G1186" s="39" t="s">
        <v>172</v>
      </c>
      <c r="H1186" s="39" t="s">
        <v>176</v>
      </c>
      <c r="I1186" s="39" t="s">
        <v>176</v>
      </c>
      <c r="J1186" s="39" t="s">
        <v>176</v>
      </c>
      <c r="K1186" s="39" t="s">
        <v>176</v>
      </c>
      <c r="L1186" s="39">
        <v>1</v>
      </c>
      <c r="M1186" s="57" t="str">
        <f t="shared" si="58"/>
        <v>3 - Medium-Level Power Loss</v>
      </c>
      <c r="N1186" s="59"/>
      <c r="O1186" s="60"/>
      <c r="P1186" s="61">
        <f t="shared" si="57"/>
        <v>1800</v>
      </c>
      <c r="Q1186" s="61">
        <f t="shared" si="59"/>
        <v>0</v>
      </c>
    </row>
    <row r="1187" spans="1:17" ht="18.600000000000001" customHeight="1">
      <c r="A1187" s="58">
        <v>44403</v>
      </c>
      <c r="B1187" s="39" t="s">
        <v>48</v>
      </c>
      <c r="C1187" s="39" t="s">
        <v>130</v>
      </c>
      <c r="D1187" s="64"/>
      <c r="E1187" s="39" t="s">
        <v>114</v>
      </c>
      <c r="F1187" s="39">
        <v>91</v>
      </c>
      <c r="G1187" s="39" t="s">
        <v>172</v>
      </c>
      <c r="H1187" s="39" t="s">
        <v>176</v>
      </c>
      <c r="I1187" s="39" t="s">
        <v>176</v>
      </c>
      <c r="J1187" s="39" t="s">
        <v>176</v>
      </c>
      <c r="K1187" s="39" t="s">
        <v>176</v>
      </c>
      <c r="L1187" s="39">
        <v>1</v>
      </c>
      <c r="M1187" s="57" t="str">
        <f t="shared" si="58"/>
        <v>3 - Medium-Level Power Loss</v>
      </c>
      <c r="N1187" s="59"/>
      <c r="O1187" s="60"/>
      <c r="P1187" s="61">
        <f t="shared" si="57"/>
        <v>1800</v>
      </c>
      <c r="Q1187" s="61">
        <f t="shared" si="59"/>
        <v>0</v>
      </c>
    </row>
    <row r="1188" spans="1:17" ht="18.600000000000001" customHeight="1">
      <c r="A1188" s="58">
        <v>44403</v>
      </c>
      <c r="B1188" s="39" t="s">
        <v>48</v>
      </c>
      <c r="C1188" s="39" t="s">
        <v>130</v>
      </c>
      <c r="D1188" s="64"/>
      <c r="E1188" s="39" t="s">
        <v>114</v>
      </c>
      <c r="F1188" s="39">
        <v>92</v>
      </c>
      <c r="G1188" s="39" t="s">
        <v>172</v>
      </c>
      <c r="H1188" s="39" t="s">
        <v>176</v>
      </c>
      <c r="I1188" s="39" t="s">
        <v>176</v>
      </c>
      <c r="J1188" s="39" t="s">
        <v>176</v>
      </c>
      <c r="K1188" s="39" t="s">
        <v>176</v>
      </c>
      <c r="L1188" s="39">
        <v>1</v>
      </c>
      <c r="M1188" s="57" t="str">
        <f t="shared" si="58"/>
        <v>3 - Medium-Level Power Loss</v>
      </c>
      <c r="N1188" s="59"/>
      <c r="O1188" s="60"/>
      <c r="P1188" s="61">
        <f t="shared" si="57"/>
        <v>1800</v>
      </c>
      <c r="Q1188" s="61">
        <f t="shared" si="59"/>
        <v>0</v>
      </c>
    </row>
    <row r="1189" spans="1:17" ht="18.600000000000001" customHeight="1">
      <c r="A1189" s="58">
        <v>44403</v>
      </c>
      <c r="B1189" s="39" t="s">
        <v>48</v>
      </c>
      <c r="C1189" s="39" t="s">
        <v>130</v>
      </c>
      <c r="D1189" s="64"/>
      <c r="E1189" s="39" t="s">
        <v>114</v>
      </c>
      <c r="F1189" s="39">
        <v>93</v>
      </c>
      <c r="G1189" s="39" t="s">
        <v>172</v>
      </c>
      <c r="H1189" s="39" t="s">
        <v>176</v>
      </c>
      <c r="I1189" s="39" t="s">
        <v>176</v>
      </c>
      <c r="J1189" s="39" t="s">
        <v>176</v>
      </c>
      <c r="K1189" s="39" t="s">
        <v>176</v>
      </c>
      <c r="L1189" s="39">
        <v>1</v>
      </c>
      <c r="M1189" s="57" t="str">
        <f t="shared" si="58"/>
        <v>3 - Medium-Level Power Loss</v>
      </c>
      <c r="N1189" s="59"/>
      <c r="O1189" s="60"/>
      <c r="P1189" s="61">
        <f t="shared" si="57"/>
        <v>1800</v>
      </c>
      <c r="Q1189" s="61">
        <f t="shared" si="59"/>
        <v>0</v>
      </c>
    </row>
    <row r="1190" spans="1:17" ht="18.600000000000001" customHeight="1">
      <c r="A1190" s="58">
        <v>44403</v>
      </c>
      <c r="B1190" s="39" t="s">
        <v>48</v>
      </c>
      <c r="C1190" s="39" t="s">
        <v>130</v>
      </c>
      <c r="D1190" s="64"/>
      <c r="E1190" s="39" t="s">
        <v>114</v>
      </c>
      <c r="F1190" s="39">
        <v>94</v>
      </c>
      <c r="G1190" s="39" t="s">
        <v>172</v>
      </c>
      <c r="H1190" s="39" t="s">
        <v>176</v>
      </c>
      <c r="I1190" s="39" t="s">
        <v>176</v>
      </c>
      <c r="J1190" s="39" t="s">
        <v>176</v>
      </c>
      <c r="K1190" s="39" t="s">
        <v>176</v>
      </c>
      <c r="L1190" s="39">
        <v>1</v>
      </c>
      <c r="M1190" s="57" t="str">
        <f t="shared" si="58"/>
        <v>3 - Medium-Level Power Loss</v>
      </c>
      <c r="N1190" s="59"/>
      <c r="O1190" s="60"/>
      <c r="P1190" s="61">
        <f t="shared" si="57"/>
        <v>1800</v>
      </c>
      <c r="Q1190" s="61">
        <f t="shared" si="59"/>
        <v>0</v>
      </c>
    </row>
    <row r="1191" spans="1:17" ht="18.600000000000001" customHeight="1">
      <c r="A1191" s="58">
        <v>44403</v>
      </c>
      <c r="B1191" s="39" t="s">
        <v>48</v>
      </c>
      <c r="C1191" s="39" t="s">
        <v>130</v>
      </c>
      <c r="D1191" s="64"/>
      <c r="E1191" s="39" t="s">
        <v>114</v>
      </c>
      <c r="F1191" s="39">
        <v>95</v>
      </c>
      <c r="G1191" s="39" t="s">
        <v>172</v>
      </c>
      <c r="H1191" s="39" t="s">
        <v>176</v>
      </c>
      <c r="I1191" s="39" t="s">
        <v>176</v>
      </c>
      <c r="J1191" s="39" t="s">
        <v>176</v>
      </c>
      <c r="K1191" s="39" t="s">
        <v>176</v>
      </c>
      <c r="L1191" s="39">
        <v>1</v>
      </c>
      <c r="M1191" s="57" t="str">
        <f t="shared" si="58"/>
        <v>3 - Medium-Level Power Loss</v>
      </c>
      <c r="N1191" s="59"/>
      <c r="O1191" s="60"/>
      <c r="P1191" s="61">
        <f t="shared" si="57"/>
        <v>1800</v>
      </c>
      <c r="Q1191" s="61">
        <f t="shared" si="59"/>
        <v>0</v>
      </c>
    </row>
    <row r="1192" spans="1:17" ht="18.600000000000001" customHeight="1">
      <c r="A1192" s="58">
        <v>44403</v>
      </c>
      <c r="B1192" s="39" t="s">
        <v>48</v>
      </c>
      <c r="C1192" s="39" t="s">
        <v>130</v>
      </c>
      <c r="D1192" s="64"/>
      <c r="E1192" s="39" t="s">
        <v>114</v>
      </c>
      <c r="F1192" s="39">
        <v>96</v>
      </c>
      <c r="G1192" s="39" t="s">
        <v>172</v>
      </c>
      <c r="H1192" s="39" t="s">
        <v>176</v>
      </c>
      <c r="I1192" s="39" t="s">
        <v>176</v>
      </c>
      <c r="J1192" s="39" t="s">
        <v>176</v>
      </c>
      <c r="K1192" s="39" t="s">
        <v>176</v>
      </c>
      <c r="L1192" s="39">
        <v>1</v>
      </c>
      <c r="M1192" s="57" t="str">
        <f t="shared" si="58"/>
        <v>3 - Medium-Level Power Loss</v>
      </c>
      <c r="N1192" s="59"/>
      <c r="O1192" s="60"/>
      <c r="P1192" s="61">
        <f t="shared" si="57"/>
        <v>1800</v>
      </c>
      <c r="Q1192" s="61">
        <f t="shared" si="59"/>
        <v>0</v>
      </c>
    </row>
    <row r="1193" spans="1:17" ht="18.600000000000001" customHeight="1">
      <c r="A1193" s="58">
        <v>44403</v>
      </c>
      <c r="B1193" s="39" t="s">
        <v>48</v>
      </c>
      <c r="C1193" s="39" t="s">
        <v>130</v>
      </c>
      <c r="D1193" s="64"/>
      <c r="E1193" s="39" t="s">
        <v>99</v>
      </c>
      <c r="F1193" s="39">
        <v>68</v>
      </c>
      <c r="G1193" s="39" t="s">
        <v>172</v>
      </c>
      <c r="H1193" s="39" t="s">
        <v>176</v>
      </c>
      <c r="I1193" s="39" t="s">
        <v>176</v>
      </c>
      <c r="J1193" s="39" t="s">
        <v>176</v>
      </c>
      <c r="K1193" s="39" t="s">
        <v>176</v>
      </c>
      <c r="L1193" s="39">
        <v>1</v>
      </c>
      <c r="M1193" s="57" t="str">
        <f t="shared" si="58"/>
        <v>3 - Medium-Level Power Loss</v>
      </c>
      <c r="N1193" s="59"/>
      <c r="O1193" s="60"/>
      <c r="P1193" s="61">
        <f t="shared" si="57"/>
        <v>1800</v>
      </c>
      <c r="Q1193" s="61">
        <f t="shared" si="59"/>
        <v>0</v>
      </c>
    </row>
    <row r="1194" spans="1:17" ht="18.600000000000001" customHeight="1">
      <c r="A1194" s="58">
        <v>44403</v>
      </c>
      <c r="B1194" s="39" t="s">
        <v>48</v>
      </c>
      <c r="C1194" s="39" t="s">
        <v>131</v>
      </c>
      <c r="D1194" s="64"/>
      <c r="E1194" s="39" t="s">
        <v>101</v>
      </c>
      <c r="F1194" s="39">
        <v>112</v>
      </c>
      <c r="G1194" s="39" t="s">
        <v>172</v>
      </c>
      <c r="H1194" s="39" t="s">
        <v>176</v>
      </c>
      <c r="I1194" s="39" t="s">
        <v>176</v>
      </c>
      <c r="J1194" s="39" t="s">
        <v>177</v>
      </c>
      <c r="K1194" s="39" t="s">
        <v>176</v>
      </c>
      <c r="L1194" s="39">
        <v>1</v>
      </c>
      <c r="M1194" s="57" t="str">
        <f t="shared" si="58"/>
        <v>3 - Medium-Level Power Loss</v>
      </c>
      <c r="N1194" s="59"/>
      <c r="O1194" s="60"/>
      <c r="P1194" s="61">
        <f t="shared" si="57"/>
        <v>1800</v>
      </c>
      <c r="Q1194" s="61">
        <f t="shared" si="59"/>
        <v>0</v>
      </c>
    </row>
    <row r="1195" spans="1:17" ht="18.600000000000001" customHeight="1">
      <c r="A1195" s="58">
        <v>44403</v>
      </c>
      <c r="B1195" s="39" t="s">
        <v>48</v>
      </c>
      <c r="C1195" s="39" t="s">
        <v>131</v>
      </c>
      <c r="D1195" s="64"/>
      <c r="E1195" s="39" t="s">
        <v>103</v>
      </c>
      <c r="F1195" s="39">
        <v>122</v>
      </c>
      <c r="G1195" s="39" t="s">
        <v>172</v>
      </c>
      <c r="H1195" s="39" t="s">
        <v>176</v>
      </c>
      <c r="I1195" s="39" t="s">
        <v>176</v>
      </c>
      <c r="J1195" s="39" t="s">
        <v>177</v>
      </c>
      <c r="K1195" s="39" t="s">
        <v>176</v>
      </c>
      <c r="L1195" s="39">
        <v>1</v>
      </c>
      <c r="M1195" s="57" t="str">
        <f t="shared" si="58"/>
        <v>3 - Medium-Level Power Loss</v>
      </c>
      <c r="N1195" s="59"/>
      <c r="O1195" s="60"/>
      <c r="P1195" s="61">
        <f t="shared" si="57"/>
        <v>1800</v>
      </c>
      <c r="Q1195" s="61">
        <f t="shared" si="59"/>
        <v>0</v>
      </c>
    </row>
    <row r="1196" spans="1:17" ht="18.600000000000001" customHeight="1">
      <c r="A1196" s="58">
        <v>44403</v>
      </c>
      <c r="B1196" s="39" t="s">
        <v>48</v>
      </c>
      <c r="C1196" s="39" t="s">
        <v>131</v>
      </c>
      <c r="D1196" s="64"/>
      <c r="E1196" s="39" t="s">
        <v>103</v>
      </c>
      <c r="F1196" s="39">
        <v>73</v>
      </c>
      <c r="G1196" s="39" t="s">
        <v>172</v>
      </c>
      <c r="H1196" s="39" t="s">
        <v>176</v>
      </c>
      <c r="I1196" s="39" t="s">
        <v>176</v>
      </c>
      <c r="J1196" s="39" t="s">
        <v>176</v>
      </c>
      <c r="K1196" s="39" t="s">
        <v>176</v>
      </c>
      <c r="L1196" s="39">
        <v>1</v>
      </c>
      <c r="M1196" s="57" t="str">
        <f t="shared" si="58"/>
        <v>3 - Medium-Level Power Loss</v>
      </c>
      <c r="N1196" s="59"/>
      <c r="O1196" s="60"/>
      <c r="P1196" s="61">
        <f t="shared" si="57"/>
        <v>1800</v>
      </c>
      <c r="Q1196" s="61">
        <f t="shared" si="59"/>
        <v>0</v>
      </c>
    </row>
    <row r="1197" spans="1:17" ht="18.600000000000001" customHeight="1">
      <c r="A1197" s="58">
        <v>44403</v>
      </c>
      <c r="B1197" s="39" t="s">
        <v>48</v>
      </c>
      <c r="C1197" s="39" t="s">
        <v>131</v>
      </c>
      <c r="D1197" s="64"/>
      <c r="E1197" s="39" t="s">
        <v>103</v>
      </c>
      <c r="F1197" s="39">
        <v>74</v>
      </c>
      <c r="G1197" s="39" t="s">
        <v>172</v>
      </c>
      <c r="H1197" s="39" t="s">
        <v>176</v>
      </c>
      <c r="I1197" s="39" t="s">
        <v>176</v>
      </c>
      <c r="J1197" s="39" t="s">
        <v>176</v>
      </c>
      <c r="K1197" s="39" t="s">
        <v>176</v>
      </c>
      <c r="L1197" s="39">
        <v>1</v>
      </c>
      <c r="M1197" s="57" t="str">
        <f t="shared" si="58"/>
        <v>3 - Medium-Level Power Loss</v>
      </c>
      <c r="N1197" s="59"/>
      <c r="O1197" s="60"/>
      <c r="P1197" s="61">
        <f t="shared" si="57"/>
        <v>1800</v>
      </c>
      <c r="Q1197" s="61">
        <f t="shared" si="59"/>
        <v>0</v>
      </c>
    </row>
    <row r="1198" spans="1:17" ht="18.600000000000001" customHeight="1">
      <c r="A1198" s="58">
        <v>44403</v>
      </c>
      <c r="B1198" s="39" t="s">
        <v>48</v>
      </c>
      <c r="C1198" s="39" t="s">
        <v>131</v>
      </c>
      <c r="D1198" s="64"/>
      <c r="E1198" s="39" t="s">
        <v>103</v>
      </c>
      <c r="F1198" s="39">
        <v>75</v>
      </c>
      <c r="G1198" s="39" t="s">
        <v>172</v>
      </c>
      <c r="H1198" s="39" t="s">
        <v>176</v>
      </c>
      <c r="I1198" s="39" t="s">
        <v>176</v>
      </c>
      <c r="J1198" s="39" t="s">
        <v>176</v>
      </c>
      <c r="K1198" s="39" t="s">
        <v>176</v>
      </c>
      <c r="L1198" s="39">
        <v>1</v>
      </c>
      <c r="M1198" s="57" t="str">
        <f t="shared" si="58"/>
        <v>3 - Medium-Level Power Loss</v>
      </c>
      <c r="N1198" s="59"/>
      <c r="O1198" s="60"/>
      <c r="P1198" s="61">
        <f t="shared" si="57"/>
        <v>1800</v>
      </c>
      <c r="Q1198" s="61">
        <f t="shared" si="59"/>
        <v>0</v>
      </c>
    </row>
    <row r="1199" spans="1:17" ht="18.600000000000001" customHeight="1">
      <c r="A1199" s="58">
        <v>44403</v>
      </c>
      <c r="B1199" s="39" t="s">
        <v>48</v>
      </c>
      <c r="C1199" s="39" t="s">
        <v>131</v>
      </c>
      <c r="D1199" s="64"/>
      <c r="E1199" s="39" t="s">
        <v>103</v>
      </c>
      <c r="F1199" s="39">
        <v>76</v>
      </c>
      <c r="G1199" s="39" t="s">
        <v>172</v>
      </c>
      <c r="H1199" s="39" t="s">
        <v>176</v>
      </c>
      <c r="I1199" s="39" t="s">
        <v>176</v>
      </c>
      <c r="J1199" s="39" t="s">
        <v>176</v>
      </c>
      <c r="K1199" s="39" t="s">
        <v>176</v>
      </c>
      <c r="L1199" s="39">
        <v>1</v>
      </c>
      <c r="M1199" s="57" t="str">
        <f t="shared" si="58"/>
        <v>3 - Medium-Level Power Loss</v>
      </c>
      <c r="N1199" s="59"/>
      <c r="O1199" s="60"/>
      <c r="P1199" s="61">
        <f t="shared" si="57"/>
        <v>1800</v>
      </c>
      <c r="Q1199" s="61">
        <f t="shared" si="59"/>
        <v>0</v>
      </c>
    </row>
    <row r="1200" spans="1:17" ht="18.600000000000001" customHeight="1">
      <c r="A1200" s="58">
        <v>44403</v>
      </c>
      <c r="B1200" s="39" t="s">
        <v>48</v>
      </c>
      <c r="C1200" s="39" t="s">
        <v>131</v>
      </c>
      <c r="D1200" s="64"/>
      <c r="E1200" s="39" t="s">
        <v>104</v>
      </c>
      <c r="F1200" s="39">
        <v>95</v>
      </c>
      <c r="G1200" s="39" t="s">
        <v>172</v>
      </c>
      <c r="H1200" s="39" t="s">
        <v>177</v>
      </c>
      <c r="I1200" s="39" t="s">
        <v>176</v>
      </c>
      <c r="J1200" s="39" t="s">
        <v>176</v>
      </c>
      <c r="K1200" s="39" t="s">
        <v>176</v>
      </c>
      <c r="L1200" s="39">
        <v>1</v>
      </c>
      <c r="M1200" s="57" t="str">
        <f t="shared" si="58"/>
        <v>3 - Medium-Level Power Loss</v>
      </c>
      <c r="N1200" s="59"/>
      <c r="O1200" s="60"/>
      <c r="P1200" s="61">
        <f t="shared" si="57"/>
        <v>1800</v>
      </c>
      <c r="Q1200" s="61">
        <f t="shared" si="59"/>
        <v>0</v>
      </c>
    </row>
    <row r="1201" spans="1:17" ht="18.600000000000001" customHeight="1">
      <c r="A1201" s="58">
        <v>44403</v>
      </c>
      <c r="B1201" s="39" t="s">
        <v>48</v>
      </c>
      <c r="C1201" s="39" t="s">
        <v>131</v>
      </c>
      <c r="D1201" s="64"/>
      <c r="E1201" s="39" t="s">
        <v>114</v>
      </c>
      <c r="F1201" s="39">
        <v>49</v>
      </c>
      <c r="G1201" s="39" t="s">
        <v>172</v>
      </c>
      <c r="H1201" s="39" t="s">
        <v>176</v>
      </c>
      <c r="I1201" s="39" t="s">
        <v>176</v>
      </c>
      <c r="J1201" s="39" t="s">
        <v>176</v>
      </c>
      <c r="K1201" s="39" t="s">
        <v>176</v>
      </c>
      <c r="L1201" s="39">
        <v>1</v>
      </c>
      <c r="M1201" s="57" t="str">
        <f t="shared" si="58"/>
        <v>3 - Medium-Level Power Loss</v>
      </c>
      <c r="N1201" s="59"/>
      <c r="O1201" s="60"/>
      <c r="P1201" s="61">
        <f t="shared" si="57"/>
        <v>1800</v>
      </c>
      <c r="Q1201" s="61">
        <f t="shared" si="59"/>
        <v>0</v>
      </c>
    </row>
    <row r="1202" spans="1:17" ht="18.600000000000001" customHeight="1">
      <c r="A1202" s="58">
        <v>44403</v>
      </c>
      <c r="B1202" s="39" t="s">
        <v>48</v>
      </c>
      <c r="C1202" s="39" t="s">
        <v>131</v>
      </c>
      <c r="D1202" s="64"/>
      <c r="E1202" s="39" t="s">
        <v>114</v>
      </c>
      <c r="F1202" s="39">
        <v>50</v>
      </c>
      <c r="G1202" s="39" t="s">
        <v>172</v>
      </c>
      <c r="H1202" s="39" t="s">
        <v>176</v>
      </c>
      <c r="I1202" s="39" t="s">
        <v>176</v>
      </c>
      <c r="J1202" s="39" t="s">
        <v>176</v>
      </c>
      <c r="K1202" s="39" t="s">
        <v>176</v>
      </c>
      <c r="L1202" s="39">
        <v>1</v>
      </c>
      <c r="M1202" s="57" t="str">
        <f t="shared" si="58"/>
        <v>3 - Medium-Level Power Loss</v>
      </c>
      <c r="N1202" s="59"/>
      <c r="O1202" s="60"/>
      <c r="P1202" s="61">
        <f t="shared" si="57"/>
        <v>1800</v>
      </c>
      <c r="Q1202" s="61">
        <f t="shared" si="59"/>
        <v>0</v>
      </c>
    </row>
    <row r="1203" spans="1:17" ht="18.600000000000001" customHeight="1">
      <c r="A1203" s="58">
        <v>44403</v>
      </c>
      <c r="B1203" s="39" t="s">
        <v>48</v>
      </c>
      <c r="C1203" s="39" t="s">
        <v>131</v>
      </c>
      <c r="D1203" s="64"/>
      <c r="E1203" s="39" t="s">
        <v>114</v>
      </c>
      <c r="F1203" s="39">
        <v>51</v>
      </c>
      <c r="G1203" s="39" t="s">
        <v>172</v>
      </c>
      <c r="H1203" s="39" t="s">
        <v>176</v>
      </c>
      <c r="I1203" s="39" t="s">
        <v>176</v>
      </c>
      <c r="J1203" s="39" t="s">
        <v>176</v>
      </c>
      <c r="K1203" s="39" t="s">
        <v>176</v>
      </c>
      <c r="L1203" s="39">
        <v>1</v>
      </c>
      <c r="M1203" s="57" t="str">
        <f t="shared" si="58"/>
        <v>3 - Medium-Level Power Loss</v>
      </c>
      <c r="N1203" s="59"/>
      <c r="O1203" s="60"/>
      <c r="P1203" s="61">
        <f t="shared" si="57"/>
        <v>1800</v>
      </c>
      <c r="Q1203" s="61">
        <f t="shared" si="59"/>
        <v>0</v>
      </c>
    </row>
    <row r="1204" spans="1:17" ht="18.600000000000001" customHeight="1">
      <c r="A1204" s="58">
        <v>44403</v>
      </c>
      <c r="B1204" s="39" t="s">
        <v>48</v>
      </c>
      <c r="C1204" s="39" t="s">
        <v>131</v>
      </c>
      <c r="D1204" s="64"/>
      <c r="E1204" s="39" t="s">
        <v>114</v>
      </c>
      <c r="F1204" s="39">
        <v>52</v>
      </c>
      <c r="G1204" s="39" t="s">
        <v>172</v>
      </c>
      <c r="H1204" s="39" t="s">
        <v>176</v>
      </c>
      <c r="I1204" s="39" t="s">
        <v>176</v>
      </c>
      <c r="J1204" s="39" t="s">
        <v>176</v>
      </c>
      <c r="K1204" s="39" t="s">
        <v>176</v>
      </c>
      <c r="L1204" s="39">
        <v>1</v>
      </c>
      <c r="M1204" s="57" t="str">
        <f t="shared" si="58"/>
        <v>3 - Medium-Level Power Loss</v>
      </c>
      <c r="N1204" s="59"/>
      <c r="O1204" s="60"/>
      <c r="P1204" s="61">
        <f t="shared" si="57"/>
        <v>1800</v>
      </c>
      <c r="Q1204" s="61">
        <f t="shared" si="59"/>
        <v>0</v>
      </c>
    </row>
    <row r="1205" spans="1:17" ht="18.600000000000001" customHeight="1">
      <c r="A1205" s="58">
        <v>44403</v>
      </c>
      <c r="B1205" s="39" t="s">
        <v>48</v>
      </c>
      <c r="C1205" s="39" t="s">
        <v>131</v>
      </c>
      <c r="D1205" s="64"/>
      <c r="E1205" s="39" t="s">
        <v>114</v>
      </c>
      <c r="F1205" s="39">
        <v>53</v>
      </c>
      <c r="G1205" s="39" t="s">
        <v>172</v>
      </c>
      <c r="H1205" s="39" t="s">
        <v>176</v>
      </c>
      <c r="I1205" s="39" t="s">
        <v>176</v>
      </c>
      <c r="J1205" s="39" t="s">
        <v>176</v>
      </c>
      <c r="K1205" s="39" t="s">
        <v>176</v>
      </c>
      <c r="L1205" s="39">
        <v>1</v>
      </c>
      <c r="M1205" s="57" t="str">
        <f t="shared" si="58"/>
        <v>3 - Medium-Level Power Loss</v>
      </c>
      <c r="N1205" s="59"/>
      <c r="O1205" s="60"/>
      <c r="P1205" s="61">
        <f t="shared" si="57"/>
        <v>1800</v>
      </c>
      <c r="Q1205" s="61">
        <f t="shared" si="59"/>
        <v>0</v>
      </c>
    </row>
    <row r="1206" spans="1:17" ht="18.600000000000001" customHeight="1">
      <c r="A1206" s="58">
        <v>44403</v>
      </c>
      <c r="B1206" s="39" t="s">
        <v>48</v>
      </c>
      <c r="C1206" s="39" t="s">
        <v>131</v>
      </c>
      <c r="D1206" s="64"/>
      <c r="E1206" s="39" t="s">
        <v>114</v>
      </c>
      <c r="F1206" s="39">
        <v>54</v>
      </c>
      <c r="G1206" s="39" t="s">
        <v>172</v>
      </c>
      <c r="H1206" s="39" t="s">
        <v>177</v>
      </c>
      <c r="I1206" s="39" t="s">
        <v>176</v>
      </c>
      <c r="J1206" s="39" t="s">
        <v>177</v>
      </c>
      <c r="K1206" s="39" t="s">
        <v>176</v>
      </c>
      <c r="L1206" s="39">
        <v>1</v>
      </c>
      <c r="M1206" s="57" t="str">
        <f t="shared" si="58"/>
        <v>3 - Medium-Level Power Loss</v>
      </c>
      <c r="N1206" s="59"/>
      <c r="O1206" s="60"/>
      <c r="P1206" s="61">
        <f t="shared" si="57"/>
        <v>1800</v>
      </c>
      <c r="Q1206" s="61">
        <f t="shared" si="59"/>
        <v>0</v>
      </c>
    </row>
    <row r="1207" spans="1:17" ht="18.600000000000001" customHeight="1">
      <c r="A1207" s="58">
        <v>44403</v>
      </c>
      <c r="B1207" s="39" t="s">
        <v>48</v>
      </c>
      <c r="C1207" s="39" t="s">
        <v>131</v>
      </c>
      <c r="D1207" s="64"/>
      <c r="E1207" s="39" t="s">
        <v>114</v>
      </c>
      <c r="F1207" s="39">
        <v>54</v>
      </c>
      <c r="G1207" s="39" t="s">
        <v>172</v>
      </c>
      <c r="H1207" s="39" t="s">
        <v>177</v>
      </c>
      <c r="I1207" s="39" t="s">
        <v>176</v>
      </c>
      <c r="J1207" s="39" t="s">
        <v>177</v>
      </c>
      <c r="K1207" s="39" t="s">
        <v>176</v>
      </c>
      <c r="L1207" s="39">
        <v>1</v>
      </c>
      <c r="M1207" s="57" t="str">
        <f t="shared" si="58"/>
        <v>3 - Medium-Level Power Loss</v>
      </c>
      <c r="N1207" s="59"/>
      <c r="O1207" s="60"/>
      <c r="P1207" s="61">
        <f t="shared" si="57"/>
        <v>1800</v>
      </c>
      <c r="Q1207" s="61">
        <f t="shared" si="59"/>
        <v>0</v>
      </c>
    </row>
    <row r="1208" spans="1:17" ht="18.600000000000001" customHeight="1">
      <c r="A1208" s="58">
        <v>44403</v>
      </c>
      <c r="B1208" s="39" t="s">
        <v>48</v>
      </c>
      <c r="C1208" s="39" t="s">
        <v>131</v>
      </c>
      <c r="D1208" s="64"/>
      <c r="E1208" s="39" t="s">
        <v>114</v>
      </c>
      <c r="F1208" s="39">
        <v>55</v>
      </c>
      <c r="G1208" s="39" t="s">
        <v>172</v>
      </c>
      <c r="H1208" s="39" t="s">
        <v>176</v>
      </c>
      <c r="I1208" s="39" t="s">
        <v>176</v>
      </c>
      <c r="J1208" s="39" t="s">
        <v>176</v>
      </c>
      <c r="K1208" s="39" t="s">
        <v>176</v>
      </c>
      <c r="L1208" s="39">
        <v>1</v>
      </c>
      <c r="M1208" s="57" t="str">
        <f t="shared" si="58"/>
        <v>3 - Medium-Level Power Loss</v>
      </c>
      <c r="N1208" s="59"/>
      <c r="O1208" s="60"/>
      <c r="P1208" s="61">
        <f t="shared" si="57"/>
        <v>1800</v>
      </c>
      <c r="Q1208" s="61">
        <f t="shared" si="59"/>
        <v>0</v>
      </c>
    </row>
    <row r="1209" spans="1:17" ht="18.600000000000001" customHeight="1">
      <c r="A1209" s="58">
        <v>44403</v>
      </c>
      <c r="B1209" s="39" t="s">
        <v>48</v>
      </c>
      <c r="C1209" s="39" t="s">
        <v>131</v>
      </c>
      <c r="D1209" s="64"/>
      <c r="E1209" s="39" t="s">
        <v>114</v>
      </c>
      <c r="F1209" s="39">
        <v>56</v>
      </c>
      <c r="G1209" s="39" t="s">
        <v>172</v>
      </c>
      <c r="H1209" s="39" t="s">
        <v>176</v>
      </c>
      <c r="I1209" s="39" t="s">
        <v>176</v>
      </c>
      <c r="J1209" s="39" t="s">
        <v>176</v>
      </c>
      <c r="K1209" s="39" t="s">
        <v>176</v>
      </c>
      <c r="L1209" s="39">
        <v>1</v>
      </c>
      <c r="M1209" s="57" t="str">
        <f t="shared" si="58"/>
        <v>3 - Medium-Level Power Loss</v>
      </c>
      <c r="N1209" s="59"/>
      <c r="O1209" s="60"/>
      <c r="P1209" s="61">
        <f t="shared" si="57"/>
        <v>1800</v>
      </c>
      <c r="Q1209" s="61">
        <f t="shared" si="59"/>
        <v>0</v>
      </c>
    </row>
    <row r="1210" spans="1:17" ht="18.600000000000001" customHeight="1">
      <c r="A1210" s="58">
        <v>44403</v>
      </c>
      <c r="B1210" s="39" t="s">
        <v>48</v>
      </c>
      <c r="C1210" s="39" t="s">
        <v>131</v>
      </c>
      <c r="D1210" s="64"/>
      <c r="E1210" s="39" t="s">
        <v>106</v>
      </c>
      <c r="F1210" s="39">
        <v>1</v>
      </c>
      <c r="G1210" s="39" t="s">
        <v>173</v>
      </c>
      <c r="H1210" s="39" t="s">
        <v>176</v>
      </c>
      <c r="I1210" s="39" t="s">
        <v>176</v>
      </c>
      <c r="J1210" s="39" t="s">
        <v>176</v>
      </c>
      <c r="K1210" s="39" t="s">
        <v>176</v>
      </c>
      <c r="L1210" s="39">
        <v>1</v>
      </c>
      <c r="M1210" s="57" t="str">
        <f t="shared" si="58"/>
        <v>3 - Medium-Level Power Loss</v>
      </c>
      <c r="N1210" s="59"/>
      <c r="O1210" s="60"/>
      <c r="P1210" s="61">
        <f t="shared" si="57"/>
        <v>1800</v>
      </c>
      <c r="Q1210" s="61">
        <f t="shared" si="59"/>
        <v>0</v>
      </c>
    </row>
    <row r="1211" spans="1:17" ht="18.600000000000001" customHeight="1">
      <c r="A1211" s="58">
        <v>44403</v>
      </c>
      <c r="B1211" s="39" t="s">
        <v>48</v>
      </c>
      <c r="C1211" s="39" t="s">
        <v>131</v>
      </c>
      <c r="D1211" s="64"/>
      <c r="E1211" s="39" t="s">
        <v>106</v>
      </c>
      <c r="F1211" s="39">
        <v>10</v>
      </c>
      <c r="G1211" s="39" t="s">
        <v>173</v>
      </c>
      <c r="H1211" s="39" t="s">
        <v>176</v>
      </c>
      <c r="I1211" s="39" t="s">
        <v>176</v>
      </c>
      <c r="J1211" s="39" t="s">
        <v>176</v>
      </c>
      <c r="K1211" s="39" t="s">
        <v>176</v>
      </c>
      <c r="L1211" s="39">
        <v>1</v>
      </c>
      <c r="M1211" s="57" t="str">
        <f t="shared" si="58"/>
        <v>3 - Medium-Level Power Loss</v>
      </c>
      <c r="N1211" s="59"/>
      <c r="O1211" s="60"/>
      <c r="P1211" s="61">
        <f t="shared" si="57"/>
        <v>1800</v>
      </c>
      <c r="Q1211" s="61">
        <f t="shared" si="59"/>
        <v>0</v>
      </c>
    </row>
    <row r="1212" spans="1:17" ht="18.600000000000001" customHeight="1">
      <c r="A1212" s="58">
        <v>44403</v>
      </c>
      <c r="B1212" s="39" t="s">
        <v>48</v>
      </c>
      <c r="C1212" s="39" t="s">
        <v>131</v>
      </c>
      <c r="D1212" s="64"/>
      <c r="E1212" s="39" t="s">
        <v>106</v>
      </c>
      <c r="F1212" s="39">
        <v>11</v>
      </c>
      <c r="G1212" s="39" t="s">
        <v>173</v>
      </c>
      <c r="H1212" s="39" t="s">
        <v>176</v>
      </c>
      <c r="I1212" s="39" t="s">
        <v>176</v>
      </c>
      <c r="J1212" s="39" t="s">
        <v>176</v>
      </c>
      <c r="K1212" s="39" t="s">
        <v>176</v>
      </c>
      <c r="L1212" s="39">
        <v>1</v>
      </c>
      <c r="M1212" s="57" t="str">
        <f t="shared" si="58"/>
        <v>3 - Medium-Level Power Loss</v>
      </c>
      <c r="N1212" s="59"/>
      <c r="O1212" s="60"/>
      <c r="P1212" s="61">
        <f t="shared" si="57"/>
        <v>1800</v>
      </c>
      <c r="Q1212" s="61">
        <f t="shared" si="59"/>
        <v>0</v>
      </c>
    </row>
    <row r="1213" spans="1:17" ht="18.600000000000001" customHeight="1">
      <c r="A1213" s="58">
        <v>44403</v>
      </c>
      <c r="B1213" s="39" t="s">
        <v>48</v>
      </c>
      <c r="C1213" s="39" t="s">
        <v>131</v>
      </c>
      <c r="D1213" s="64"/>
      <c r="E1213" s="39" t="s">
        <v>106</v>
      </c>
      <c r="F1213" s="39">
        <v>12</v>
      </c>
      <c r="G1213" s="39" t="s">
        <v>173</v>
      </c>
      <c r="H1213" s="39" t="s">
        <v>176</v>
      </c>
      <c r="I1213" s="39" t="s">
        <v>176</v>
      </c>
      <c r="J1213" s="39" t="s">
        <v>176</v>
      </c>
      <c r="K1213" s="39" t="s">
        <v>176</v>
      </c>
      <c r="L1213" s="39">
        <v>1</v>
      </c>
      <c r="M1213" s="57" t="str">
        <f t="shared" si="58"/>
        <v>3 - Medium-Level Power Loss</v>
      </c>
      <c r="N1213" s="59"/>
      <c r="O1213" s="60"/>
      <c r="P1213" s="61">
        <f t="shared" si="57"/>
        <v>1800</v>
      </c>
      <c r="Q1213" s="61">
        <f t="shared" si="59"/>
        <v>0</v>
      </c>
    </row>
    <row r="1214" spans="1:17" ht="18.600000000000001" customHeight="1">
      <c r="A1214" s="58">
        <v>44403</v>
      </c>
      <c r="B1214" s="39" t="s">
        <v>48</v>
      </c>
      <c r="C1214" s="39" t="s">
        <v>131</v>
      </c>
      <c r="D1214" s="64"/>
      <c r="E1214" s="39" t="s">
        <v>106</v>
      </c>
      <c r="F1214" s="39">
        <v>13</v>
      </c>
      <c r="G1214" s="39" t="s">
        <v>173</v>
      </c>
      <c r="H1214" s="39" t="s">
        <v>176</v>
      </c>
      <c r="I1214" s="39" t="s">
        <v>176</v>
      </c>
      <c r="J1214" s="39" t="s">
        <v>176</v>
      </c>
      <c r="K1214" s="39" t="s">
        <v>176</v>
      </c>
      <c r="L1214" s="39">
        <v>1</v>
      </c>
      <c r="M1214" s="57" t="str">
        <f t="shared" si="58"/>
        <v>3 - Medium-Level Power Loss</v>
      </c>
      <c r="N1214" s="59"/>
      <c r="O1214" s="60"/>
      <c r="P1214" s="61">
        <f t="shared" si="57"/>
        <v>1800</v>
      </c>
      <c r="Q1214" s="61">
        <f t="shared" si="59"/>
        <v>0</v>
      </c>
    </row>
    <row r="1215" spans="1:17" ht="18.600000000000001" customHeight="1">
      <c r="A1215" s="58">
        <v>44403</v>
      </c>
      <c r="B1215" s="39" t="s">
        <v>48</v>
      </c>
      <c r="C1215" s="39" t="s">
        <v>131</v>
      </c>
      <c r="D1215" s="64"/>
      <c r="E1215" s="39" t="s">
        <v>106</v>
      </c>
      <c r="F1215" s="39">
        <v>14</v>
      </c>
      <c r="G1215" s="39" t="s">
        <v>173</v>
      </c>
      <c r="H1215" s="39" t="s">
        <v>176</v>
      </c>
      <c r="I1215" s="39" t="s">
        <v>176</v>
      </c>
      <c r="J1215" s="39" t="s">
        <v>176</v>
      </c>
      <c r="K1215" s="39" t="s">
        <v>176</v>
      </c>
      <c r="L1215" s="39">
        <v>1</v>
      </c>
      <c r="M1215" s="57" t="str">
        <f t="shared" si="58"/>
        <v>3 - Medium-Level Power Loss</v>
      </c>
      <c r="N1215" s="59"/>
      <c r="O1215" s="60"/>
      <c r="P1215" s="61">
        <f t="shared" si="57"/>
        <v>1800</v>
      </c>
      <c r="Q1215" s="61">
        <f t="shared" si="59"/>
        <v>0</v>
      </c>
    </row>
    <row r="1216" spans="1:17" ht="18.600000000000001" customHeight="1">
      <c r="A1216" s="58">
        <v>44403</v>
      </c>
      <c r="B1216" s="39" t="s">
        <v>48</v>
      </c>
      <c r="C1216" s="39" t="s">
        <v>131</v>
      </c>
      <c r="D1216" s="64"/>
      <c r="E1216" s="39" t="s">
        <v>106</v>
      </c>
      <c r="F1216" s="39">
        <v>15</v>
      </c>
      <c r="G1216" s="39" t="s">
        <v>173</v>
      </c>
      <c r="H1216" s="39" t="s">
        <v>176</v>
      </c>
      <c r="I1216" s="39" t="s">
        <v>176</v>
      </c>
      <c r="J1216" s="39" t="s">
        <v>176</v>
      </c>
      <c r="K1216" s="39" t="s">
        <v>176</v>
      </c>
      <c r="L1216" s="39">
        <v>1</v>
      </c>
      <c r="M1216" s="57" t="str">
        <f t="shared" si="58"/>
        <v>3 - Medium-Level Power Loss</v>
      </c>
      <c r="N1216" s="59"/>
      <c r="O1216" s="60"/>
      <c r="P1216" s="61">
        <f t="shared" si="57"/>
        <v>1800</v>
      </c>
      <c r="Q1216" s="61">
        <f t="shared" si="59"/>
        <v>0</v>
      </c>
    </row>
    <row r="1217" spans="1:17" ht="18.600000000000001" customHeight="1">
      <c r="A1217" s="58">
        <v>44403</v>
      </c>
      <c r="B1217" s="39" t="s">
        <v>48</v>
      </c>
      <c r="C1217" s="39" t="s">
        <v>131</v>
      </c>
      <c r="D1217" s="64"/>
      <c r="E1217" s="39" t="s">
        <v>106</v>
      </c>
      <c r="F1217" s="39">
        <v>16</v>
      </c>
      <c r="G1217" s="39" t="s">
        <v>173</v>
      </c>
      <c r="H1217" s="39" t="s">
        <v>176</v>
      </c>
      <c r="I1217" s="39" t="s">
        <v>176</v>
      </c>
      <c r="J1217" s="39" t="s">
        <v>176</v>
      </c>
      <c r="K1217" s="39" t="s">
        <v>176</v>
      </c>
      <c r="L1217" s="39">
        <v>1</v>
      </c>
      <c r="M1217" s="57" t="str">
        <f t="shared" si="58"/>
        <v>3 - Medium-Level Power Loss</v>
      </c>
      <c r="N1217" s="59"/>
      <c r="O1217" s="60"/>
      <c r="P1217" s="61">
        <f t="shared" si="57"/>
        <v>1800</v>
      </c>
      <c r="Q1217" s="61">
        <f t="shared" si="59"/>
        <v>0</v>
      </c>
    </row>
    <row r="1218" spans="1:17" ht="18.600000000000001" customHeight="1">
      <c r="A1218" s="58">
        <v>44403</v>
      </c>
      <c r="B1218" s="39" t="s">
        <v>48</v>
      </c>
      <c r="C1218" s="39" t="s">
        <v>131</v>
      </c>
      <c r="D1218" s="64"/>
      <c r="E1218" s="39" t="s">
        <v>106</v>
      </c>
      <c r="F1218" s="39">
        <v>2</v>
      </c>
      <c r="G1218" s="39" t="s">
        <v>173</v>
      </c>
      <c r="H1218" s="39" t="s">
        <v>176</v>
      </c>
      <c r="I1218" s="39" t="s">
        <v>176</v>
      </c>
      <c r="J1218" s="39" t="s">
        <v>176</v>
      </c>
      <c r="K1218" s="39" t="s">
        <v>176</v>
      </c>
      <c r="L1218" s="39">
        <v>1</v>
      </c>
      <c r="M1218" s="57" t="str">
        <f t="shared" si="58"/>
        <v>3 - Medium-Level Power Loss</v>
      </c>
      <c r="N1218" s="59"/>
      <c r="O1218" s="60"/>
      <c r="P1218" s="61">
        <f t="shared" si="57"/>
        <v>1800</v>
      </c>
      <c r="Q1218" s="61">
        <f t="shared" si="59"/>
        <v>0</v>
      </c>
    </row>
    <row r="1219" spans="1:17" ht="18.600000000000001" customHeight="1">
      <c r="A1219" s="58">
        <v>44403</v>
      </c>
      <c r="B1219" s="39" t="s">
        <v>48</v>
      </c>
      <c r="C1219" s="39" t="s">
        <v>131</v>
      </c>
      <c r="D1219" s="64"/>
      <c r="E1219" s="39" t="s">
        <v>106</v>
      </c>
      <c r="F1219" s="39">
        <v>3</v>
      </c>
      <c r="G1219" s="39" t="s">
        <v>173</v>
      </c>
      <c r="H1219" s="39" t="s">
        <v>176</v>
      </c>
      <c r="I1219" s="39" t="s">
        <v>176</v>
      </c>
      <c r="J1219" s="39" t="s">
        <v>176</v>
      </c>
      <c r="K1219" s="39" t="s">
        <v>176</v>
      </c>
      <c r="L1219" s="39">
        <v>1</v>
      </c>
      <c r="M1219" s="57" t="str">
        <f t="shared" si="58"/>
        <v>3 - Medium-Level Power Loss</v>
      </c>
      <c r="N1219" s="59"/>
      <c r="O1219" s="60"/>
      <c r="P1219" s="61">
        <f t="shared" si="57"/>
        <v>1800</v>
      </c>
      <c r="Q1219" s="61">
        <f t="shared" si="59"/>
        <v>0</v>
      </c>
    </row>
    <row r="1220" spans="1:17" ht="18.600000000000001" customHeight="1">
      <c r="A1220" s="58">
        <v>44403</v>
      </c>
      <c r="B1220" s="39" t="s">
        <v>48</v>
      </c>
      <c r="C1220" s="39" t="s">
        <v>131</v>
      </c>
      <c r="D1220" s="64"/>
      <c r="E1220" s="39" t="s">
        <v>106</v>
      </c>
      <c r="F1220" s="39">
        <v>4</v>
      </c>
      <c r="G1220" s="39" t="s">
        <v>173</v>
      </c>
      <c r="H1220" s="39" t="s">
        <v>176</v>
      </c>
      <c r="I1220" s="39" t="s">
        <v>176</v>
      </c>
      <c r="J1220" s="39" t="s">
        <v>176</v>
      </c>
      <c r="K1220" s="39" t="s">
        <v>176</v>
      </c>
      <c r="L1220" s="39">
        <v>1</v>
      </c>
      <c r="M1220" s="57" t="str">
        <f t="shared" si="58"/>
        <v>3 - Medium-Level Power Loss</v>
      </c>
      <c r="N1220" s="59"/>
      <c r="O1220" s="60"/>
      <c r="P1220" s="61">
        <f t="shared" si="57"/>
        <v>1800</v>
      </c>
      <c r="Q1220" s="61">
        <f t="shared" si="59"/>
        <v>0</v>
      </c>
    </row>
    <row r="1221" spans="1:17" ht="18.600000000000001" customHeight="1">
      <c r="A1221" s="58">
        <v>44403</v>
      </c>
      <c r="B1221" s="39" t="s">
        <v>48</v>
      </c>
      <c r="C1221" s="39" t="s">
        <v>131</v>
      </c>
      <c r="D1221" s="64"/>
      <c r="E1221" s="39" t="s">
        <v>106</v>
      </c>
      <c r="F1221" s="39">
        <v>5</v>
      </c>
      <c r="G1221" s="39" t="s">
        <v>173</v>
      </c>
      <c r="H1221" s="39" t="s">
        <v>176</v>
      </c>
      <c r="I1221" s="39" t="s">
        <v>176</v>
      </c>
      <c r="J1221" s="39" t="s">
        <v>176</v>
      </c>
      <c r="K1221" s="39" t="s">
        <v>176</v>
      </c>
      <c r="L1221" s="39">
        <v>1</v>
      </c>
      <c r="M1221" s="57" t="str">
        <f t="shared" si="58"/>
        <v>3 - Medium-Level Power Loss</v>
      </c>
      <c r="N1221" s="59"/>
      <c r="O1221" s="60"/>
      <c r="P1221" s="61">
        <f t="shared" si="57"/>
        <v>1800</v>
      </c>
      <c r="Q1221" s="61">
        <f t="shared" si="59"/>
        <v>0</v>
      </c>
    </row>
    <row r="1222" spans="1:17" ht="18.600000000000001" customHeight="1">
      <c r="A1222" s="58">
        <v>44403</v>
      </c>
      <c r="B1222" s="39" t="s">
        <v>48</v>
      </c>
      <c r="C1222" s="39" t="s">
        <v>131</v>
      </c>
      <c r="D1222" s="64"/>
      <c r="E1222" s="39" t="s">
        <v>106</v>
      </c>
      <c r="F1222" s="39">
        <v>6</v>
      </c>
      <c r="G1222" s="39" t="s">
        <v>173</v>
      </c>
      <c r="H1222" s="39" t="s">
        <v>176</v>
      </c>
      <c r="I1222" s="39" t="s">
        <v>176</v>
      </c>
      <c r="J1222" s="39" t="s">
        <v>176</v>
      </c>
      <c r="K1222" s="39" t="s">
        <v>176</v>
      </c>
      <c r="L1222" s="39">
        <v>1</v>
      </c>
      <c r="M1222" s="57" t="str">
        <f t="shared" si="58"/>
        <v>3 - Medium-Level Power Loss</v>
      </c>
      <c r="N1222" s="59"/>
      <c r="O1222" s="60"/>
      <c r="P1222" s="61">
        <f t="shared" si="57"/>
        <v>1800</v>
      </c>
      <c r="Q1222" s="61">
        <f t="shared" si="59"/>
        <v>0</v>
      </c>
    </row>
    <row r="1223" spans="1:17" ht="18.600000000000001" customHeight="1">
      <c r="A1223" s="58">
        <v>44403</v>
      </c>
      <c r="B1223" s="39" t="s">
        <v>48</v>
      </c>
      <c r="C1223" s="39" t="s">
        <v>131</v>
      </c>
      <c r="D1223" s="64"/>
      <c r="E1223" s="39" t="s">
        <v>106</v>
      </c>
      <c r="F1223" s="39">
        <v>7</v>
      </c>
      <c r="G1223" s="39" t="s">
        <v>173</v>
      </c>
      <c r="H1223" s="39" t="s">
        <v>176</v>
      </c>
      <c r="I1223" s="39" t="s">
        <v>176</v>
      </c>
      <c r="J1223" s="39" t="s">
        <v>176</v>
      </c>
      <c r="K1223" s="39" t="s">
        <v>176</v>
      </c>
      <c r="L1223" s="39">
        <v>1</v>
      </c>
      <c r="M1223" s="57" t="str">
        <f t="shared" si="58"/>
        <v>3 - Medium-Level Power Loss</v>
      </c>
      <c r="N1223" s="59"/>
      <c r="O1223" s="60"/>
      <c r="P1223" s="61">
        <f t="shared" si="57"/>
        <v>1800</v>
      </c>
      <c r="Q1223" s="61">
        <f t="shared" si="59"/>
        <v>0</v>
      </c>
    </row>
    <row r="1224" spans="1:17" ht="18.600000000000001" customHeight="1">
      <c r="A1224" s="58">
        <v>44403</v>
      </c>
      <c r="B1224" s="39" t="s">
        <v>48</v>
      </c>
      <c r="C1224" s="39" t="s">
        <v>131</v>
      </c>
      <c r="D1224" s="64"/>
      <c r="E1224" s="39" t="s">
        <v>106</v>
      </c>
      <c r="F1224" s="39">
        <v>8</v>
      </c>
      <c r="G1224" s="39" t="s">
        <v>173</v>
      </c>
      <c r="H1224" s="39" t="s">
        <v>176</v>
      </c>
      <c r="I1224" s="39" t="s">
        <v>176</v>
      </c>
      <c r="J1224" s="39" t="s">
        <v>176</v>
      </c>
      <c r="K1224" s="39" t="s">
        <v>176</v>
      </c>
      <c r="L1224" s="39">
        <v>1</v>
      </c>
      <c r="M1224" s="57" t="str">
        <f t="shared" si="58"/>
        <v>3 - Medium-Level Power Loss</v>
      </c>
      <c r="N1224" s="59"/>
      <c r="O1224" s="60"/>
      <c r="P1224" s="61">
        <f t="shared" si="57"/>
        <v>1800</v>
      </c>
      <c r="Q1224" s="61">
        <f t="shared" si="59"/>
        <v>0</v>
      </c>
    </row>
    <row r="1225" spans="1:17" ht="18.600000000000001" customHeight="1">
      <c r="A1225" s="58">
        <v>44403</v>
      </c>
      <c r="B1225" s="39" t="s">
        <v>48</v>
      </c>
      <c r="C1225" s="39" t="s">
        <v>131</v>
      </c>
      <c r="D1225" s="64"/>
      <c r="E1225" s="39" t="s">
        <v>106</v>
      </c>
      <c r="F1225" s="39">
        <v>9</v>
      </c>
      <c r="G1225" s="39" t="s">
        <v>173</v>
      </c>
      <c r="H1225" s="39" t="s">
        <v>176</v>
      </c>
      <c r="I1225" s="39" t="s">
        <v>176</v>
      </c>
      <c r="J1225" s="39" t="s">
        <v>176</v>
      </c>
      <c r="K1225" s="39" t="s">
        <v>176</v>
      </c>
      <c r="L1225" s="39">
        <v>1</v>
      </c>
      <c r="M1225" s="57" t="str">
        <f t="shared" si="58"/>
        <v>3 - Medium-Level Power Loss</v>
      </c>
      <c r="N1225" s="59"/>
      <c r="O1225" s="60"/>
      <c r="P1225" s="61">
        <f t="shared" si="57"/>
        <v>1800</v>
      </c>
      <c r="Q1225" s="61">
        <f t="shared" si="59"/>
        <v>0</v>
      </c>
    </row>
    <row r="1226" spans="1:17" ht="18.600000000000001" customHeight="1">
      <c r="A1226" s="58">
        <v>44403</v>
      </c>
      <c r="B1226" s="39" t="s">
        <v>48</v>
      </c>
      <c r="C1226" s="39" t="s">
        <v>131</v>
      </c>
      <c r="D1226" s="64"/>
      <c r="E1226" s="39" t="s">
        <v>106</v>
      </c>
      <c r="F1226" s="39">
        <v>93</v>
      </c>
      <c r="G1226" s="39" t="s">
        <v>172</v>
      </c>
      <c r="H1226" s="39" t="s">
        <v>176</v>
      </c>
      <c r="I1226" s="39" t="s">
        <v>176</v>
      </c>
      <c r="J1226" s="39" t="s">
        <v>177</v>
      </c>
      <c r="K1226" s="39" t="s">
        <v>176</v>
      </c>
      <c r="L1226" s="39">
        <v>1</v>
      </c>
      <c r="M1226" s="57" t="str">
        <f t="shared" si="58"/>
        <v>3 - Medium-Level Power Loss</v>
      </c>
      <c r="N1226" s="59"/>
      <c r="O1226" s="60"/>
      <c r="P1226" s="61">
        <f t="shared" si="57"/>
        <v>1800</v>
      </c>
      <c r="Q1226" s="61">
        <f t="shared" si="59"/>
        <v>0</v>
      </c>
    </row>
    <row r="1227" spans="1:17" ht="18.600000000000001" customHeight="1">
      <c r="A1227" s="58">
        <v>44403</v>
      </c>
      <c r="B1227" s="39" t="s">
        <v>48</v>
      </c>
      <c r="C1227" s="39" t="s">
        <v>131</v>
      </c>
      <c r="D1227" s="64"/>
      <c r="E1227" s="39" t="s">
        <v>109</v>
      </c>
      <c r="F1227" s="39">
        <v>115</v>
      </c>
      <c r="G1227" s="39" t="s">
        <v>172</v>
      </c>
      <c r="H1227" s="39" t="s">
        <v>177</v>
      </c>
      <c r="I1227" s="39" t="s">
        <v>176</v>
      </c>
      <c r="J1227" s="39" t="s">
        <v>177</v>
      </c>
      <c r="K1227" s="39" t="s">
        <v>176</v>
      </c>
      <c r="L1227" s="39">
        <v>1</v>
      </c>
      <c r="M1227" s="57" t="str">
        <f t="shared" si="58"/>
        <v>3 - Medium-Level Power Loss</v>
      </c>
      <c r="N1227" s="59"/>
      <c r="O1227" s="60"/>
      <c r="P1227" s="61">
        <f t="shared" si="57"/>
        <v>1800</v>
      </c>
      <c r="Q1227" s="61">
        <f t="shared" si="59"/>
        <v>0</v>
      </c>
    </row>
    <row r="1228" spans="1:17" ht="18.600000000000001" customHeight="1">
      <c r="A1228" s="58">
        <v>44403</v>
      </c>
      <c r="B1228" s="39" t="s">
        <v>48</v>
      </c>
      <c r="C1228" s="39" t="s">
        <v>131</v>
      </c>
      <c r="D1228" s="64"/>
      <c r="E1228" s="39" t="s">
        <v>107</v>
      </c>
      <c r="F1228" s="39">
        <v>36</v>
      </c>
      <c r="G1228" s="39" t="s">
        <v>172</v>
      </c>
      <c r="H1228" s="39" t="s">
        <v>176</v>
      </c>
      <c r="I1228" s="39" t="s">
        <v>176</v>
      </c>
      <c r="J1228" s="39" t="s">
        <v>177</v>
      </c>
      <c r="K1228" s="39" t="s">
        <v>176</v>
      </c>
      <c r="L1228" s="39">
        <v>1</v>
      </c>
      <c r="M1228" s="57" t="str">
        <f t="shared" si="58"/>
        <v>3 - Medium-Level Power Loss</v>
      </c>
      <c r="N1228" s="59"/>
      <c r="O1228" s="60"/>
      <c r="P1228" s="61">
        <f t="shared" si="57"/>
        <v>1800</v>
      </c>
      <c r="Q1228" s="61">
        <f t="shared" si="59"/>
        <v>0</v>
      </c>
    </row>
    <row r="1229" spans="1:17" ht="18.600000000000001" customHeight="1">
      <c r="A1229" s="58">
        <v>44403</v>
      </c>
      <c r="B1229" s="39" t="s">
        <v>48</v>
      </c>
      <c r="C1229" s="39" t="s">
        <v>131</v>
      </c>
      <c r="D1229" s="64"/>
      <c r="E1229" s="39" t="s">
        <v>98</v>
      </c>
      <c r="F1229" s="39">
        <v>117</v>
      </c>
      <c r="G1229" s="39" t="s">
        <v>172</v>
      </c>
      <c r="H1229" s="39" t="s">
        <v>176</v>
      </c>
      <c r="I1229" s="39" t="s">
        <v>176</v>
      </c>
      <c r="J1229" s="39" t="s">
        <v>177</v>
      </c>
      <c r="K1229" s="39" t="s">
        <v>176</v>
      </c>
      <c r="L1229" s="39">
        <v>1</v>
      </c>
      <c r="M1229" s="57" t="str">
        <f t="shared" si="58"/>
        <v>3 - Medium-Level Power Loss</v>
      </c>
      <c r="N1229" s="59"/>
      <c r="O1229" s="60"/>
      <c r="P1229" s="61">
        <f t="shared" si="57"/>
        <v>1800</v>
      </c>
      <c r="Q1229" s="61">
        <f t="shared" si="59"/>
        <v>0</v>
      </c>
    </row>
    <row r="1230" spans="1:17" ht="18.600000000000001" customHeight="1">
      <c r="A1230" s="58">
        <v>44403</v>
      </c>
      <c r="B1230" s="39" t="s">
        <v>48</v>
      </c>
      <c r="C1230" s="39" t="s">
        <v>131</v>
      </c>
      <c r="D1230" s="64"/>
      <c r="E1230" s="39" t="s">
        <v>98</v>
      </c>
      <c r="F1230" s="39">
        <v>87</v>
      </c>
      <c r="G1230" s="39" t="s">
        <v>172</v>
      </c>
      <c r="H1230" s="39" t="s">
        <v>176</v>
      </c>
      <c r="I1230" s="39" t="s">
        <v>176</v>
      </c>
      <c r="J1230" s="39" t="s">
        <v>177</v>
      </c>
      <c r="K1230" s="39" t="s">
        <v>176</v>
      </c>
      <c r="L1230" s="39">
        <v>1</v>
      </c>
      <c r="M1230" s="57" t="str">
        <f t="shared" si="58"/>
        <v>3 - Medium-Level Power Loss</v>
      </c>
      <c r="N1230" s="59"/>
      <c r="O1230" s="60"/>
      <c r="P1230" s="61">
        <f t="shared" si="57"/>
        <v>1800</v>
      </c>
      <c r="Q1230" s="61">
        <f t="shared" si="59"/>
        <v>0</v>
      </c>
    </row>
    <row r="1231" spans="1:17" ht="18.600000000000001" customHeight="1">
      <c r="A1231" s="58">
        <v>44403</v>
      </c>
      <c r="B1231" s="39" t="s">
        <v>48</v>
      </c>
      <c r="C1231" s="39" t="s">
        <v>131</v>
      </c>
      <c r="D1231" s="64"/>
      <c r="E1231" s="39" t="s">
        <v>111</v>
      </c>
      <c r="F1231" s="39">
        <v>32</v>
      </c>
      <c r="G1231" s="39" t="s">
        <v>172</v>
      </c>
      <c r="H1231" s="39" t="s">
        <v>176</v>
      </c>
      <c r="I1231" s="39" t="s">
        <v>176</v>
      </c>
      <c r="J1231" s="39" t="s">
        <v>176</v>
      </c>
      <c r="K1231" s="39" t="s">
        <v>176</v>
      </c>
      <c r="L1231" s="39">
        <v>1</v>
      </c>
      <c r="M1231" s="57" t="str">
        <f t="shared" si="58"/>
        <v>3 - Medium-Level Power Loss</v>
      </c>
      <c r="N1231" s="59"/>
      <c r="O1231" s="60"/>
      <c r="P1231" s="61">
        <f t="shared" si="57"/>
        <v>1800</v>
      </c>
      <c r="Q1231" s="61">
        <f t="shared" si="59"/>
        <v>0</v>
      </c>
    </row>
    <row r="1232" spans="1:17" ht="18.600000000000001" customHeight="1">
      <c r="A1232" s="58">
        <v>44403</v>
      </c>
      <c r="B1232" s="39" t="s">
        <v>48</v>
      </c>
      <c r="C1232" s="39" t="s">
        <v>131</v>
      </c>
      <c r="D1232" s="64"/>
      <c r="E1232" s="39" t="s">
        <v>111</v>
      </c>
      <c r="F1232" s="39">
        <v>5</v>
      </c>
      <c r="G1232" s="39" t="s">
        <v>172</v>
      </c>
      <c r="H1232" s="39" t="s">
        <v>176</v>
      </c>
      <c r="I1232" s="39" t="s">
        <v>176</v>
      </c>
      <c r="J1232" s="39" t="s">
        <v>176</v>
      </c>
      <c r="K1232" s="39" t="s">
        <v>176</v>
      </c>
      <c r="L1232" s="39">
        <v>1</v>
      </c>
      <c r="M1232" s="57" t="str">
        <f t="shared" si="58"/>
        <v>3 - Medium-Level Power Loss</v>
      </c>
      <c r="N1232" s="59"/>
      <c r="O1232" s="60"/>
      <c r="P1232" s="61">
        <f t="shared" si="57"/>
        <v>1800</v>
      </c>
      <c r="Q1232" s="61">
        <f t="shared" si="59"/>
        <v>0</v>
      </c>
    </row>
    <row r="1233" spans="1:17" ht="18.600000000000001" customHeight="1">
      <c r="A1233" s="58">
        <v>44403</v>
      </c>
      <c r="B1233" s="39" t="s">
        <v>48</v>
      </c>
      <c r="C1233" s="39" t="s">
        <v>131</v>
      </c>
      <c r="D1233" s="64"/>
      <c r="E1233" s="39" t="s">
        <v>99</v>
      </c>
      <c r="F1233" s="39">
        <v>10</v>
      </c>
      <c r="G1233" s="39" t="s">
        <v>172</v>
      </c>
      <c r="H1233" s="39" t="s">
        <v>176</v>
      </c>
      <c r="I1233" s="39" t="s">
        <v>176</v>
      </c>
      <c r="J1233" s="39" t="s">
        <v>176</v>
      </c>
      <c r="K1233" s="39" t="s">
        <v>176</v>
      </c>
      <c r="L1233" s="39">
        <v>1</v>
      </c>
      <c r="M1233" s="57" t="str">
        <f t="shared" si="58"/>
        <v>3 - Medium-Level Power Loss</v>
      </c>
      <c r="N1233" s="59"/>
      <c r="O1233" s="60"/>
      <c r="P1233" s="61">
        <f t="shared" ref="P1233:P1296" si="60">IF(G1233="hot spot",0,IF(G1233="string",$Q$5*L1233,IF(G1233="multiple strings",$Q$5*L1233,IF(G1233="Combiner",($Q$5)*L1233,IF(G1233="inverter",$Q$5*L1233,IF(G1233="tracker",$Q$5*L1233,IF(G1233="module",$Q$5*L1233,IF(G1233="module substring",($Q$5/3)*L1233,0))))))))</f>
        <v>1800</v>
      </c>
      <c r="Q1233" s="61">
        <f t="shared" si="59"/>
        <v>0</v>
      </c>
    </row>
    <row r="1234" spans="1:17" ht="18.600000000000001" customHeight="1">
      <c r="A1234" s="58">
        <v>44403</v>
      </c>
      <c r="B1234" s="39" t="s">
        <v>48</v>
      </c>
      <c r="C1234" s="39" t="s">
        <v>131</v>
      </c>
      <c r="D1234" s="64"/>
      <c r="E1234" s="39" t="s">
        <v>99</v>
      </c>
      <c r="F1234" s="39">
        <v>11</v>
      </c>
      <c r="G1234" s="39" t="s">
        <v>172</v>
      </c>
      <c r="H1234" s="39" t="s">
        <v>176</v>
      </c>
      <c r="I1234" s="39" t="s">
        <v>176</v>
      </c>
      <c r="J1234" s="39" t="s">
        <v>176</v>
      </c>
      <c r="K1234" s="39" t="s">
        <v>176</v>
      </c>
      <c r="L1234" s="39">
        <v>1</v>
      </c>
      <c r="M1234" s="57" t="str">
        <f t="shared" ref="M1234:M1297" si="61">IF(G1234="hot spot","1 - Safety",IF((P1234)/(1000000*$Q$4)&gt;0.01,"2 - High-Level Power Loss",IF(P1234&gt;($Q$5-1),"3 - Medium-Level Power Loss",IF(P1234&gt;0,"4 - Low-Level Power Loss",""))))</f>
        <v>3 - Medium-Level Power Loss</v>
      </c>
      <c r="N1234" s="59"/>
      <c r="O1234" s="60"/>
      <c r="P1234" s="61">
        <f t="shared" si="60"/>
        <v>1800</v>
      </c>
      <c r="Q1234" s="61">
        <f t="shared" si="59"/>
        <v>0</v>
      </c>
    </row>
    <row r="1235" spans="1:17" ht="18.600000000000001" customHeight="1">
      <c r="A1235" s="58">
        <v>44403</v>
      </c>
      <c r="B1235" s="39" t="s">
        <v>48</v>
      </c>
      <c r="C1235" s="39" t="s">
        <v>131</v>
      </c>
      <c r="D1235" s="64"/>
      <c r="E1235" s="39" t="s">
        <v>99</v>
      </c>
      <c r="F1235" s="39">
        <v>12</v>
      </c>
      <c r="G1235" s="39" t="s">
        <v>172</v>
      </c>
      <c r="H1235" s="39" t="s">
        <v>176</v>
      </c>
      <c r="I1235" s="39" t="s">
        <v>176</v>
      </c>
      <c r="J1235" s="39" t="s">
        <v>176</v>
      </c>
      <c r="K1235" s="39" t="s">
        <v>176</v>
      </c>
      <c r="L1235" s="39">
        <v>1</v>
      </c>
      <c r="M1235" s="57" t="str">
        <f t="shared" si="61"/>
        <v>3 - Medium-Level Power Loss</v>
      </c>
      <c r="N1235" s="59"/>
      <c r="O1235" s="60"/>
      <c r="P1235" s="61">
        <f t="shared" si="60"/>
        <v>1800</v>
      </c>
      <c r="Q1235" s="61">
        <f t="shared" si="59"/>
        <v>0</v>
      </c>
    </row>
    <row r="1236" spans="1:17" ht="18.600000000000001" customHeight="1">
      <c r="A1236" s="58">
        <v>44403</v>
      </c>
      <c r="B1236" s="39" t="s">
        <v>48</v>
      </c>
      <c r="C1236" s="39" t="s">
        <v>131</v>
      </c>
      <c r="D1236" s="64"/>
      <c r="E1236" s="39" t="s">
        <v>99</v>
      </c>
      <c r="F1236" s="39">
        <v>5</v>
      </c>
      <c r="G1236" s="39" t="s">
        <v>172</v>
      </c>
      <c r="H1236" s="39" t="s">
        <v>176</v>
      </c>
      <c r="I1236" s="39" t="s">
        <v>176</v>
      </c>
      <c r="J1236" s="39" t="s">
        <v>176</v>
      </c>
      <c r="K1236" s="39" t="s">
        <v>176</v>
      </c>
      <c r="L1236" s="39">
        <v>1</v>
      </c>
      <c r="M1236" s="57" t="str">
        <f t="shared" si="61"/>
        <v>3 - Medium-Level Power Loss</v>
      </c>
      <c r="N1236" s="59"/>
      <c r="O1236" s="60"/>
      <c r="P1236" s="61">
        <f t="shared" si="60"/>
        <v>1800</v>
      </c>
      <c r="Q1236" s="61">
        <f t="shared" si="59"/>
        <v>0</v>
      </c>
    </row>
    <row r="1237" spans="1:17" ht="18.600000000000001" customHeight="1">
      <c r="A1237" s="58">
        <v>44403</v>
      </c>
      <c r="B1237" s="39" t="s">
        <v>48</v>
      </c>
      <c r="C1237" s="39" t="s">
        <v>131</v>
      </c>
      <c r="D1237" s="64"/>
      <c r="E1237" s="39" t="s">
        <v>99</v>
      </c>
      <c r="F1237" s="39">
        <v>6</v>
      </c>
      <c r="G1237" s="39" t="s">
        <v>172</v>
      </c>
      <c r="H1237" s="39" t="s">
        <v>176</v>
      </c>
      <c r="I1237" s="39" t="s">
        <v>176</v>
      </c>
      <c r="J1237" s="39" t="s">
        <v>176</v>
      </c>
      <c r="K1237" s="39" t="s">
        <v>176</v>
      </c>
      <c r="L1237" s="39">
        <v>1</v>
      </c>
      <c r="M1237" s="57" t="str">
        <f t="shared" si="61"/>
        <v>3 - Medium-Level Power Loss</v>
      </c>
      <c r="N1237" s="59"/>
      <c r="O1237" s="60"/>
      <c r="P1237" s="61">
        <f t="shared" si="60"/>
        <v>1800</v>
      </c>
      <c r="Q1237" s="61">
        <f t="shared" si="59"/>
        <v>0</v>
      </c>
    </row>
    <row r="1238" spans="1:17" ht="18.600000000000001" customHeight="1">
      <c r="A1238" s="58">
        <v>44403</v>
      </c>
      <c r="B1238" s="39" t="s">
        <v>48</v>
      </c>
      <c r="C1238" s="39" t="s">
        <v>131</v>
      </c>
      <c r="D1238" s="64"/>
      <c r="E1238" s="39" t="s">
        <v>99</v>
      </c>
      <c r="F1238" s="39">
        <v>7</v>
      </c>
      <c r="G1238" s="39" t="s">
        <v>172</v>
      </c>
      <c r="H1238" s="39" t="s">
        <v>176</v>
      </c>
      <c r="I1238" s="39" t="s">
        <v>176</v>
      </c>
      <c r="J1238" s="39" t="s">
        <v>176</v>
      </c>
      <c r="K1238" s="39" t="s">
        <v>176</v>
      </c>
      <c r="L1238" s="39">
        <v>1</v>
      </c>
      <c r="M1238" s="57" t="str">
        <f t="shared" si="61"/>
        <v>3 - Medium-Level Power Loss</v>
      </c>
      <c r="N1238" s="59"/>
      <c r="O1238" s="60"/>
      <c r="P1238" s="61">
        <f t="shared" si="60"/>
        <v>1800</v>
      </c>
      <c r="Q1238" s="61">
        <f t="shared" si="59"/>
        <v>0</v>
      </c>
    </row>
    <row r="1239" spans="1:17" ht="18.600000000000001" customHeight="1">
      <c r="A1239" s="58">
        <v>44403</v>
      </c>
      <c r="B1239" s="39" t="s">
        <v>48</v>
      </c>
      <c r="C1239" s="39" t="s">
        <v>131</v>
      </c>
      <c r="D1239" s="64"/>
      <c r="E1239" s="39" t="s">
        <v>99</v>
      </c>
      <c r="F1239" s="39">
        <v>8</v>
      </c>
      <c r="G1239" s="39" t="s">
        <v>172</v>
      </c>
      <c r="H1239" s="39" t="s">
        <v>176</v>
      </c>
      <c r="I1239" s="39" t="s">
        <v>176</v>
      </c>
      <c r="J1239" s="39" t="s">
        <v>176</v>
      </c>
      <c r="K1239" s="39" t="s">
        <v>176</v>
      </c>
      <c r="L1239" s="39">
        <v>1</v>
      </c>
      <c r="M1239" s="57" t="str">
        <f t="shared" si="61"/>
        <v>3 - Medium-Level Power Loss</v>
      </c>
      <c r="N1239" s="59"/>
      <c r="O1239" s="60"/>
      <c r="P1239" s="61">
        <f t="shared" si="60"/>
        <v>1800</v>
      </c>
      <c r="Q1239" s="61">
        <f t="shared" si="59"/>
        <v>0</v>
      </c>
    </row>
    <row r="1240" spans="1:17" ht="18.600000000000001" customHeight="1">
      <c r="A1240" s="58">
        <v>44403</v>
      </c>
      <c r="B1240" s="39" t="s">
        <v>48</v>
      </c>
      <c r="C1240" s="39" t="s">
        <v>131</v>
      </c>
      <c r="D1240" s="64"/>
      <c r="E1240" s="39" t="s">
        <v>99</v>
      </c>
      <c r="F1240" s="39">
        <v>9</v>
      </c>
      <c r="G1240" s="39" t="s">
        <v>172</v>
      </c>
      <c r="H1240" s="39" t="s">
        <v>176</v>
      </c>
      <c r="I1240" s="39" t="s">
        <v>176</v>
      </c>
      <c r="J1240" s="39" t="s">
        <v>176</v>
      </c>
      <c r="K1240" s="39" t="s">
        <v>176</v>
      </c>
      <c r="L1240" s="39">
        <v>1</v>
      </c>
      <c r="M1240" s="57" t="str">
        <f t="shared" si="61"/>
        <v>3 - Medium-Level Power Loss</v>
      </c>
      <c r="N1240" s="59"/>
      <c r="O1240" s="60"/>
      <c r="P1240" s="61">
        <f t="shared" si="60"/>
        <v>1800</v>
      </c>
      <c r="Q1240" s="61">
        <f t="shared" si="59"/>
        <v>0</v>
      </c>
    </row>
    <row r="1241" spans="1:17" ht="18.600000000000001" customHeight="1">
      <c r="A1241" s="58">
        <v>44403</v>
      </c>
      <c r="B1241" s="39" t="s">
        <v>48</v>
      </c>
      <c r="C1241" s="39" t="s">
        <v>132</v>
      </c>
      <c r="D1241" s="64"/>
      <c r="E1241" s="39" t="s">
        <v>101</v>
      </c>
      <c r="F1241" s="39">
        <v>10</v>
      </c>
      <c r="G1241" s="39" t="s">
        <v>172</v>
      </c>
      <c r="H1241" s="39" t="s">
        <v>176</v>
      </c>
      <c r="I1241" s="39" t="s">
        <v>176</v>
      </c>
      <c r="J1241" s="39" t="s">
        <v>176</v>
      </c>
      <c r="K1241" s="39" t="s">
        <v>176</v>
      </c>
      <c r="L1241" s="39">
        <v>1</v>
      </c>
      <c r="M1241" s="57" t="str">
        <f t="shared" si="61"/>
        <v>3 - Medium-Level Power Loss</v>
      </c>
      <c r="N1241" s="59"/>
      <c r="O1241" s="60"/>
      <c r="P1241" s="61">
        <f t="shared" si="60"/>
        <v>1800</v>
      </c>
      <c r="Q1241" s="61">
        <f t="shared" ref="Q1241:Q1304" si="62">IF(O1241&gt;0,P1241,0)</f>
        <v>0</v>
      </c>
    </row>
    <row r="1242" spans="1:17" ht="18.600000000000001" customHeight="1">
      <c r="A1242" s="58">
        <v>44403</v>
      </c>
      <c r="B1242" s="39" t="s">
        <v>48</v>
      </c>
      <c r="C1242" s="39" t="s">
        <v>132</v>
      </c>
      <c r="D1242" s="64"/>
      <c r="E1242" s="39" t="s">
        <v>101</v>
      </c>
      <c r="F1242" s="39">
        <v>11</v>
      </c>
      <c r="G1242" s="39" t="s">
        <v>172</v>
      </c>
      <c r="H1242" s="39" t="s">
        <v>176</v>
      </c>
      <c r="I1242" s="39" t="s">
        <v>176</v>
      </c>
      <c r="J1242" s="39" t="s">
        <v>176</v>
      </c>
      <c r="K1242" s="39" t="s">
        <v>176</v>
      </c>
      <c r="L1242" s="39">
        <v>1</v>
      </c>
      <c r="M1242" s="57" t="str">
        <f t="shared" si="61"/>
        <v>3 - Medium-Level Power Loss</v>
      </c>
      <c r="N1242" s="59"/>
      <c r="O1242" s="60"/>
      <c r="P1242" s="61">
        <f t="shared" si="60"/>
        <v>1800</v>
      </c>
      <c r="Q1242" s="61">
        <f t="shared" si="62"/>
        <v>0</v>
      </c>
    </row>
    <row r="1243" spans="1:17" ht="18.600000000000001" customHeight="1">
      <c r="A1243" s="58">
        <v>44403</v>
      </c>
      <c r="B1243" s="39" t="s">
        <v>48</v>
      </c>
      <c r="C1243" s="39" t="s">
        <v>132</v>
      </c>
      <c r="D1243" s="64"/>
      <c r="E1243" s="39" t="s">
        <v>101</v>
      </c>
      <c r="F1243" s="39">
        <v>12</v>
      </c>
      <c r="G1243" s="39" t="s">
        <v>172</v>
      </c>
      <c r="H1243" s="39" t="s">
        <v>176</v>
      </c>
      <c r="I1243" s="39" t="s">
        <v>176</v>
      </c>
      <c r="J1243" s="39" t="s">
        <v>176</v>
      </c>
      <c r="K1243" s="39" t="s">
        <v>176</v>
      </c>
      <c r="L1243" s="39">
        <v>1</v>
      </c>
      <c r="M1243" s="57" t="str">
        <f t="shared" si="61"/>
        <v>3 - Medium-Level Power Loss</v>
      </c>
      <c r="N1243" s="59"/>
      <c r="O1243" s="60"/>
      <c r="P1243" s="61">
        <f t="shared" si="60"/>
        <v>1800</v>
      </c>
      <c r="Q1243" s="61">
        <f t="shared" si="62"/>
        <v>0</v>
      </c>
    </row>
    <row r="1244" spans="1:17" ht="18.600000000000001" customHeight="1">
      <c r="A1244" s="58">
        <v>44403</v>
      </c>
      <c r="B1244" s="39" t="s">
        <v>48</v>
      </c>
      <c r="C1244" s="39" t="s">
        <v>132</v>
      </c>
      <c r="D1244" s="64"/>
      <c r="E1244" s="39" t="s">
        <v>101</v>
      </c>
      <c r="F1244" s="39">
        <v>13</v>
      </c>
      <c r="G1244" s="39" t="s">
        <v>172</v>
      </c>
      <c r="H1244" s="39" t="s">
        <v>176</v>
      </c>
      <c r="I1244" s="39" t="s">
        <v>176</v>
      </c>
      <c r="J1244" s="39" t="s">
        <v>176</v>
      </c>
      <c r="K1244" s="39" t="s">
        <v>176</v>
      </c>
      <c r="L1244" s="39">
        <v>1</v>
      </c>
      <c r="M1244" s="57" t="str">
        <f t="shared" si="61"/>
        <v>3 - Medium-Level Power Loss</v>
      </c>
      <c r="N1244" s="59"/>
      <c r="O1244" s="60"/>
      <c r="P1244" s="61">
        <f t="shared" si="60"/>
        <v>1800</v>
      </c>
      <c r="Q1244" s="61">
        <f t="shared" si="62"/>
        <v>0</v>
      </c>
    </row>
    <row r="1245" spans="1:17" ht="18.600000000000001" customHeight="1">
      <c r="A1245" s="58">
        <v>44403</v>
      </c>
      <c r="B1245" s="39" t="s">
        <v>48</v>
      </c>
      <c r="C1245" s="39" t="s">
        <v>132</v>
      </c>
      <c r="D1245" s="64"/>
      <c r="E1245" s="39" t="s">
        <v>101</v>
      </c>
      <c r="F1245" s="39">
        <v>14</v>
      </c>
      <c r="G1245" s="39" t="s">
        <v>172</v>
      </c>
      <c r="H1245" s="39" t="s">
        <v>176</v>
      </c>
      <c r="I1245" s="39" t="s">
        <v>176</v>
      </c>
      <c r="J1245" s="39" t="s">
        <v>176</v>
      </c>
      <c r="K1245" s="39" t="s">
        <v>176</v>
      </c>
      <c r="L1245" s="39">
        <v>1</v>
      </c>
      <c r="M1245" s="57" t="str">
        <f t="shared" si="61"/>
        <v>3 - Medium-Level Power Loss</v>
      </c>
      <c r="N1245" s="59"/>
      <c r="O1245" s="60"/>
      <c r="P1245" s="61">
        <f t="shared" si="60"/>
        <v>1800</v>
      </c>
      <c r="Q1245" s="61">
        <f t="shared" si="62"/>
        <v>0</v>
      </c>
    </row>
    <row r="1246" spans="1:17" ht="18.600000000000001" customHeight="1">
      <c r="A1246" s="58">
        <v>44403</v>
      </c>
      <c r="B1246" s="39" t="s">
        <v>48</v>
      </c>
      <c r="C1246" s="39" t="s">
        <v>132</v>
      </c>
      <c r="D1246" s="64"/>
      <c r="E1246" s="39" t="s">
        <v>101</v>
      </c>
      <c r="F1246" s="39">
        <v>15</v>
      </c>
      <c r="G1246" s="39" t="s">
        <v>172</v>
      </c>
      <c r="H1246" s="39" t="s">
        <v>176</v>
      </c>
      <c r="I1246" s="39" t="s">
        <v>176</v>
      </c>
      <c r="J1246" s="39" t="s">
        <v>176</v>
      </c>
      <c r="K1246" s="39" t="s">
        <v>176</v>
      </c>
      <c r="L1246" s="39">
        <v>1</v>
      </c>
      <c r="M1246" s="57" t="str">
        <f t="shared" si="61"/>
        <v>3 - Medium-Level Power Loss</v>
      </c>
      <c r="N1246" s="59"/>
      <c r="O1246" s="60"/>
      <c r="P1246" s="61">
        <f t="shared" si="60"/>
        <v>1800</v>
      </c>
      <c r="Q1246" s="61">
        <f t="shared" si="62"/>
        <v>0</v>
      </c>
    </row>
    <row r="1247" spans="1:17" ht="18.600000000000001" customHeight="1">
      <c r="A1247" s="58">
        <v>44403</v>
      </c>
      <c r="B1247" s="39" t="s">
        <v>48</v>
      </c>
      <c r="C1247" s="39" t="s">
        <v>132</v>
      </c>
      <c r="D1247" s="64"/>
      <c r="E1247" s="39" t="s">
        <v>101</v>
      </c>
      <c r="F1247" s="39">
        <v>16</v>
      </c>
      <c r="G1247" s="39" t="s">
        <v>172</v>
      </c>
      <c r="H1247" s="39" t="s">
        <v>176</v>
      </c>
      <c r="I1247" s="39" t="s">
        <v>176</v>
      </c>
      <c r="J1247" s="39" t="s">
        <v>176</v>
      </c>
      <c r="K1247" s="39" t="s">
        <v>176</v>
      </c>
      <c r="L1247" s="39">
        <v>1</v>
      </c>
      <c r="M1247" s="57" t="str">
        <f t="shared" si="61"/>
        <v>3 - Medium-Level Power Loss</v>
      </c>
      <c r="N1247" s="59"/>
      <c r="O1247" s="60"/>
      <c r="P1247" s="61">
        <f t="shared" si="60"/>
        <v>1800</v>
      </c>
      <c r="Q1247" s="61">
        <f t="shared" si="62"/>
        <v>0</v>
      </c>
    </row>
    <row r="1248" spans="1:17" ht="18.600000000000001" customHeight="1">
      <c r="A1248" s="58">
        <v>44403</v>
      </c>
      <c r="B1248" s="39" t="s">
        <v>48</v>
      </c>
      <c r="C1248" s="39" t="s">
        <v>132</v>
      </c>
      <c r="D1248" s="64"/>
      <c r="E1248" s="39" t="s">
        <v>101</v>
      </c>
      <c r="F1248" s="39">
        <v>58</v>
      </c>
      <c r="G1248" s="39" t="s">
        <v>172</v>
      </c>
      <c r="H1248" s="39" t="s">
        <v>176</v>
      </c>
      <c r="I1248" s="39" t="s">
        <v>176</v>
      </c>
      <c r="J1248" s="39" t="s">
        <v>177</v>
      </c>
      <c r="K1248" s="39" t="s">
        <v>176</v>
      </c>
      <c r="L1248" s="39">
        <v>1</v>
      </c>
      <c r="M1248" s="57" t="str">
        <f t="shared" si="61"/>
        <v>3 - Medium-Level Power Loss</v>
      </c>
      <c r="N1248" s="59"/>
      <c r="O1248" s="60"/>
      <c r="P1248" s="61">
        <f t="shared" si="60"/>
        <v>1800</v>
      </c>
      <c r="Q1248" s="61">
        <f t="shared" si="62"/>
        <v>0</v>
      </c>
    </row>
    <row r="1249" spans="1:17" ht="18.600000000000001" customHeight="1">
      <c r="A1249" s="58">
        <v>44403</v>
      </c>
      <c r="B1249" s="39" t="s">
        <v>48</v>
      </c>
      <c r="C1249" s="39" t="s">
        <v>132</v>
      </c>
      <c r="D1249" s="64"/>
      <c r="E1249" s="39" t="s">
        <v>101</v>
      </c>
      <c r="F1249" s="39">
        <v>9</v>
      </c>
      <c r="G1249" s="39" t="s">
        <v>172</v>
      </c>
      <c r="H1249" s="39" t="s">
        <v>176</v>
      </c>
      <c r="I1249" s="39" t="s">
        <v>176</v>
      </c>
      <c r="J1249" s="39" t="s">
        <v>176</v>
      </c>
      <c r="K1249" s="39" t="s">
        <v>176</v>
      </c>
      <c r="L1249" s="39">
        <v>1</v>
      </c>
      <c r="M1249" s="57" t="str">
        <f t="shared" si="61"/>
        <v>3 - Medium-Level Power Loss</v>
      </c>
      <c r="N1249" s="59"/>
      <c r="O1249" s="60"/>
      <c r="P1249" s="61">
        <f t="shared" si="60"/>
        <v>1800</v>
      </c>
      <c r="Q1249" s="61">
        <f t="shared" si="62"/>
        <v>0</v>
      </c>
    </row>
    <row r="1250" spans="1:17" ht="18.600000000000001" customHeight="1">
      <c r="A1250" s="58">
        <v>44403</v>
      </c>
      <c r="B1250" s="39" t="s">
        <v>48</v>
      </c>
      <c r="C1250" s="39" t="s">
        <v>132</v>
      </c>
      <c r="D1250" s="64"/>
      <c r="E1250" s="39" t="s">
        <v>102</v>
      </c>
      <c r="F1250" s="39">
        <v>18</v>
      </c>
      <c r="G1250" s="39" t="s">
        <v>172</v>
      </c>
      <c r="H1250" s="39" t="s">
        <v>177</v>
      </c>
      <c r="I1250" s="39" t="s">
        <v>176</v>
      </c>
      <c r="J1250" s="39" t="s">
        <v>177</v>
      </c>
      <c r="K1250" s="39" t="s">
        <v>176</v>
      </c>
      <c r="L1250" s="39">
        <v>1</v>
      </c>
      <c r="M1250" s="57" t="str">
        <f t="shared" si="61"/>
        <v>3 - Medium-Level Power Loss</v>
      </c>
      <c r="N1250" s="59"/>
      <c r="O1250" s="60"/>
      <c r="P1250" s="61">
        <f t="shared" si="60"/>
        <v>1800</v>
      </c>
      <c r="Q1250" s="61">
        <f t="shared" si="62"/>
        <v>0</v>
      </c>
    </row>
    <row r="1251" spans="1:17" ht="18.600000000000001" customHeight="1">
      <c r="A1251" s="58">
        <v>44403</v>
      </c>
      <c r="B1251" s="39" t="s">
        <v>48</v>
      </c>
      <c r="C1251" s="39" t="s">
        <v>132</v>
      </c>
      <c r="D1251" s="64"/>
      <c r="E1251" s="39" t="s">
        <v>103</v>
      </c>
      <c r="F1251" s="39">
        <v>61</v>
      </c>
      <c r="G1251" s="39" t="s">
        <v>172</v>
      </c>
      <c r="H1251" s="39" t="s">
        <v>177</v>
      </c>
      <c r="I1251" s="39" t="s">
        <v>176</v>
      </c>
      <c r="J1251" s="39" t="s">
        <v>177</v>
      </c>
      <c r="K1251" s="39" t="s">
        <v>176</v>
      </c>
      <c r="L1251" s="39">
        <v>1</v>
      </c>
      <c r="M1251" s="57" t="str">
        <f t="shared" si="61"/>
        <v>3 - Medium-Level Power Loss</v>
      </c>
      <c r="N1251" s="59"/>
      <c r="O1251" s="60"/>
      <c r="P1251" s="61">
        <f t="shared" si="60"/>
        <v>1800</v>
      </c>
      <c r="Q1251" s="61">
        <f t="shared" si="62"/>
        <v>0</v>
      </c>
    </row>
    <row r="1252" spans="1:17" ht="18.600000000000001" customHeight="1">
      <c r="A1252" s="58">
        <v>44403</v>
      </c>
      <c r="B1252" s="39" t="s">
        <v>48</v>
      </c>
      <c r="C1252" s="39" t="s">
        <v>132</v>
      </c>
      <c r="D1252" s="64"/>
      <c r="E1252" s="39" t="s">
        <v>105</v>
      </c>
      <c r="F1252" s="39">
        <v>73</v>
      </c>
      <c r="G1252" s="39" t="s">
        <v>172</v>
      </c>
      <c r="H1252" s="39" t="s">
        <v>176</v>
      </c>
      <c r="I1252" s="39" t="s">
        <v>176</v>
      </c>
      <c r="J1252" s="39" t="s">
        <v>176</v>
      </c>
      <c r="K1252" s="39" t="s">
        <v>176</v>
      </c>
      <c r="L1252" s="39">
        <v>1</v>
      </c>
      <c r="M1252" s="57" t="str">
        <f t="shared" si="61"/>
        <v>3 - Medium-Level Power Loss</v>
      </c>
      <c r="N1252" s="59"/>
      <c r="O1252" s="60"/>
      <c r="P1252" s="61">
        <f t="shared" si="60"/>
        <v>1800</v>
      </c>
      <c r="Q1252" s="61">
        <f t="shared" si="62"/>
        <v>0</v>
      </c>
    </row>
    <row r="1253" spans="1:17" ht="18.600000000000001" customHeight="1">
      <c r="A1253" s="58">
        <v>44403</v>
      </c>
      <c r="B1253" s="39" t="s">
        <v>48</v>
      </c>
      <c r="C1253" s="39" t="s">
        <v>132</v>
      </c>
      <c r="D1253" s="64"/>
      <c r="E1253" s="39" t="s">
        <v>105</v>
      </c>
      <c r="F1253" s="39">
        <v>74</v>
      </c>
      <c r="G1253" s="39" t="s">
        <v>172</v>
      </c>
      <c r="H1253" s="39" t="s">
        <v>176</v>
      </c>
      <c r="I1253" s="39" t="s">
        <v>176</v>
      </c>
      <c r="J1253" s="39" t="s">
        <v>176</v>
      </c>
      <c r="K1253" s="39" t="s">
        <v>176</v>
      </c>
      <c r="L1253" s="39">
        <v>1</v>
      </c>
      <c r="M1253" s="57" t="str">
        <f t="shared" si="61"/>
        <v>3 - Medium-Level Power Loss</v>
      </c>
      <c r="N1253" s="59"/>
      <c r="O1253" s="60"/>
      <c r="P1253" s="61">
        <f t="shared" si="60"/>
        <v>1800</v>
      </c>
      <c r="Q1253" s="61">
        <f t="shared" si="62"/>
        <v>0</v>
      </c>
    </row>
    <row r="1254" spans="1:17" ht="18.600000000000001" customHeight="1">
      <c r="A1254" s="58">
        <v>44403</v>
      </c>
      <c r="B1254" s="39" t="s">
        <v>48</v>
      </c>
      <c r="C1254" s="39" t="s">
        <v>132</v>
      </c>
      <c r="D1254" s="64"/>
      <c r="E1254" s="39" t="s">
        <v>105</v>
      </c>
      <c r="F1254" s="39">
        <v>75</v>
      </c>
      <c r="G1254" s="39" t="s">
        <v>172</v>
      </c>
      <c r="H1254" s="39" t="s">
        <v>176</v>
      </c>
      <c r="I1254" s="39" t="s">
        <v>176</v>
      </c>
      <c r="J1254" s="39" t="s">
        <v>176</v>
      </c>
      <c r="K1254" s="39" t="s">
        <v>176</v>
      </c>
      <c r="L1254" s="39">
        <v>1</v>
      </c>
      <c r="M1254" s="57" t="str">
        <f t="shared" si="61"/>
        <v>3 - Medium-Level Power Loss</v>
      </c>
      <c r="N1254" s="59"/>
      <c r="O1254" s="60"/>
      <c r="P1254" s="61">
        <f t="shared" si="60"/>
        <v>1800</v>
      </c>
      <c r="Q1254" s="61">
        <f t="shared" si="62"/>
        <v>0</v>
      </c>
    </row>
    <row r="1255" spans="1:17" ht="18.600000000000001" customHeight="1">
      <c r="A1255" s="58">
        <v>44403</v>
      </c>
      <c r="B1255" s="39" t="s">
        <v>48</v>
      </c>
      <c r="C1255" s="39" t="s">
        <v>132</v>
      </c>
      <c r="D1255" s="64"/>
      <c r="E1255" s="39" t="s">
        <v>105</v>
      </c>
      <c r="F1255" s="39">
        <v>76</v>
      </c>
      <c r="G1255" s="39" t="s">
        <v>172</v>
      </c>
      <c r="H1255" s="39" t="s">
        <v>176</v>
      </c>
      <c r="I1255" s="39" t="s">
        <v>176</v>
      </c>
      <c r="J1255" s="39" t="s">
        <v>176</v>
      </c>
      <c r="K1255" s="39" t="s">
        <v>176</v>
      </c>
      <c r="L1255" s="39">
        <v>1</v>
      </c>
      <c r="M1255" s="57" t="str">
        <f t="shared" si="61"/>
        <v>3 - Medium-Level Power Loss</v>
      </c>
      <c r="N1255" s="59"/>
      <c r="O1255" s="60"/>
      <c r="P1255" s="61">
        <f t="shared" si="60"/>
        <v>1800</v>
      </c>
      <c r="Q1255" s="61">
        <f t="shared" si="62"/>
        <v>0</v>
      </c>
    </row>
    <row r="1256" spans="1:17" ht="18.600000000000001" customHeight="1">
      <c r="A1256" s="58">
        <v>44403</v>
      </c>
      <c r="B1256" s="39" t="s">
        <v>48</v>
      </c>
      <c r="C1256" s="39" t="s">
        <v>132</v>
      </c>
      <c r="D1256" s="64"/>
      <c r="E1256" s="39" t="s">
        <v>105</v>
      </c>
      <c r="F1256" s="39">
        <v>77</v>
      </c>
      <c r="G1256" s="39" t="s">
        <v>172</v>
      </c>
      <c r="H1256" s="39" t="s">
        <v>176</v>
      </c>
      <c r="I1256" s="39" t="s">
        <v>176</v>
      </c>
      <c r="J1256" s="39" t="s">
        <v>176</v>
      </c>
      <c r="K1256" s="39" t="s">
        <v>176</v>
      </c>
      <c r="L1256" s="39">
        <v>1</v>
      </c>
      <c r="M1256" s="57" t="str">
        <f t="shared" si="61"/>
        <v>3 - Medium-Level Power Loss</v>
      </c>
      <c r="N1256" s="59"/>
      <c r="O1256" s="60"/>
      <c r="P1256" s="61">
        <f t="shared" si="60"/>
        <v>1800</v>
      </c>
      <c r="Q1256" s="61">
        <f t="shared" si="62"/>
        <v>0</v>
      </c>
    </row>
    <row r="1257" spans="1:17" ht="18.600000000000001" customHeight="1">
      <c r="A1257" s="58">
        <v>44403</v>
      </c>
      <c r="B1257" s="39" t="s">
        <v>48</v>
      </c>
      <c r="C1257" s="39" t="s">
        <v>132</v>
      </c>
      <c r="D1257" s="64"/>
      <c r="E1257" s="39" t="s">
        <v>105</v>
      </c>
      <c r="F1257" s="39">
        <v>78</v>
      </c>
      <c r="G1257" s="39" t="s">
        <v>172</v>
      </c>
      <c r="H1257" s="39" t="s">
        <v>176</v>
      </c>
      <c r="I1257" s="39" t="s">
        <v>176</v>
      </c>
      <c r="J1257" s="39" t="s">
        <v>176</v>
      </c>
      <c r="K1257" s="39" t="s">
        <v>176</v>
      </c>
      <c r="L1257" s="39">
        <v>1</v>
      </c>
      <c r="M1257" s="57" t="str">
        <f t="shared" si="61"/>
        <v>3 - Medium-Level Power Loss</v>
      </c>
      <c r="N1257" s="59"/>
      <c r="O1257" s="60"/>
      <c r="P1257" s="61">
        <f t="shared" si="60"/>
        <v>1800</v>
      </c>
      <c r="Q1257" s="61">
        <f t="shared" si="62"/>
        <v>0</v>
      </c>
    </row>
    <row r="1258" spans="1:17" ht="18.600000000000001" customHeight="1">
      <c r="A1258" s="58">
        <v>44403</v>
      </c>
      <c r="B1258" s="39" t="s">
        <v>48</v>
      </c>
      <c r="C1258" s="39" t="s">
        <v>132</v>
      </c>
      <c r="D1258" s="64"/>
      <c r="E1258" s="39" t="s">
        <v>105</v>
      </c>
      <c r="F1258" s="39">
        <v>79</v>
      </c>
      <c r="G1258" s="39" t="s">
        <v>172</v>
      </c>
      <c r="H1258" s="39" t="s">
        <v>176</v>
      </c>
      <c r="I1258" s="39" t="s">
        <v>176</v>
      </c>
      <c r="J1258" s="39" t="s">
        <v>176</v>
      </c>
      <c r="K1258" s="39" t="s">
        <v>176</v>
      </c>
      <c r="L1258" s="39">
        <v>1</v>
      </c>
      <c r="M1258" s="57" t="str">
        <f t="shared" si="61"/>
        <v>3 - Medium-Level Power Loss</v>
      </c>
      <c r="N1258" s="59"/>
      <c r="O1258" s="60"/>
      <c r="P1258" s="61">
        <f t="shared" si="60"/>
        <v>1800</v>
      </c>
      <c r="Q1258" s="61">
        <f t="shared" si="62"/>
        <v>0</v>
      </c>
    </row>
    <row r="1259" spans="1:17" ht="18.600000000000001" customHeight="1">
      <c r="A1259" s="58">
        <v>44403</v>
      </c>
      <c r="B1259" s="39" t="s">
        <v>48</v>
      </c>
      <c r="C1259" s="39" t="s">
        <v>132</v>
      </c>
      <c r="D1259" s="64"/>
      <c r="E1259" s="39" t="s">
        <v>105</v>
      </c>
      <c r="F1259" s="39">
        <v>80</v>
      </c>
      <c r="G1259" s="39" t="s">
        <v>172</v>
      </c>
      <c r="H1259" s="39" t="s">
        <v>176</v>
      </c>
      <c r="I1259" s="39" t="s">
        <v>176</v>
      </c>
      <c r="J1259" s="39" t="s">
        <v>176</v>
      </c>
      <c r="K1259" s="39" t="s">
        <v>176</v>
      </c>
      <c r="L1259" s="39">
        <v>1</v>
      </c>
      <c r="M1259" s="57" t="str">
        <f t="shared" si="61"/>
        <v>3 - Medium-Level Power Loss</v>
      </c>
      <c r="N1259" s="59"/>
      <c r="O1259" s="60"/>
      <c r="P1259" s="61">
        <f t="shared" si="60"/>
        <v>1800</v>
      </c>
      <c r="Q1259" s="61">
        <f t="shared" si="62"/>
        <v>0</v>
      </c>
    </row>
    <row r="1260" spans="1:17" ht="18.600000000000001" customHeight="1">
      <c r="A1260" s="58">
        <v>44403</v>
      </c>
      <c r="B1260" s="39" t="s">
        <v>48</v>
      </c>
      <c r="C1260" s="39" t="s">
        <v>132</v>
      </c>
      <c r="D1260" s="64"/>
      <c r="E1260" s="39" t="s">
        <v>97</v>
      </c>
      <c r="F1260" s="39">
        <v>1</v>
      </c>
      <c r="G1260" s="39" t="s">
        <v>172</v>
      </c>
      <c r="H1260" s="39" t="s">
        <v>176</v>
      </c>
      <c r="I1260" s="39" t="s">
        <v>176</v>
      </c>
      <c r="J1260" s="39" t="s">
        <v>176</v>
      </c>
      <c r="K1260" s="39" t="s">
        <v>176</v>
      </c>
      <c r="L1260" s="39">
        <v>1</v>
      </c>
      <c r="M1260" s="57" t="str">
        <f t="shared" si="61"/>
        <v>3 - Medium-Level Power Loss</v>
      </c>
      <c r="N1260" s="59"/>
      <c r="O1260" s="60"/>
      <c r="P1260" s="61">
        <f t="shared" si="60"/>
        <v>1800</v>
      </c>
      <c r="Q1260" s="61">
        <f t="shared" si="62"/>
        <v>0</v>
      </c>
    </row>
    <row r="1261" spans="1:17" ht="18.600000000000001" customHeight="1">
      <c r="A1261" s="58">
        <v>44403</v>
      </c>
      <c r="B1261" s="39" t="s">
        <v>48</v>
      </c>
      <c r="C1261" s="39" t="s">
        <v>132</v>
      </c>
      <c r="D1261" s="64"/>
      <c r="E1261" s="39" t="s">
        <v>97</v>
      </c>
      <c r="F1261" s="39">
        <v>2</v>
      </c>
      <c r="G1261" s="39" t="s">
        <v>172</v>
      </c>
      <c r="H1261" s="39" t="s">
        <v>176</v>
      </c>
      <c r="I1261" s="39" t="s">
        <v>176</v>
      </c>
      <c r="J1261" s="39" t="s">
        <v>176</v>
      </c>
      <c r="K1261" s="39" t="s">
        <v>176</v>
      </c>
      <c r="L1261" s="39">
        <v>1</v>
      </c>
      <c r="M1261" s="57" t="str">
        <f t="shared" si="61"/>
        <v>3 - Medium-Level Power Loss</v>
      </c>
      <c r="N1261" s="59"/>
      <c r="O1261" s="60"/>
      <c r="P1261" s="61">
        <f t="shared" si="60"/>
        <v>1800</v>
      </c>
      <c r="Q1261" s="61">
        <f t="shared" si="62"/>
        <v>0</v>
      </c>
    </row>
    <row r="1262" spans="1:17" ht="18.600000000000001" customHeight="1">
      <c r="A1262" s="58">
        <v>44403</v>
      </c>
      <c r="B1262" s="39" t="s">
        <v>48</v>
      </c>
      <c r="C1262" s="39" t="s">
        <v>132</v>
      </c>
      <c r="D1262" s="64"/>
      <c r="E1262" s="39" t="s">
        <v>97</v>
      </c>
      <c r="F1262" s="39">
        <v>3</v>
      </c>
      <c r="G1262" s="39" t="s">
        <v>172</v>
      </c>
      <c r="H1262" s="39" t="s">
        <v>176</v>
      </c>
      <c r="I1262" s="39" t="s">
        <v>176</v>
      </c>
      <c r="J1262" s="39" t="s">
        <v>176</v>
      </c>
      <c r="K1262" s="39" t="s">
        <v>176</v>
      </c>
      <c r="L1262" s="39">
        <v>1</v>
      </c>
      <c r="M1262" s="57" t="str">
        <f t="shared" si="61"/>
        <v>3 - Medium-Level Power Loss</v>
      </c>
      <c r="N1262" s="59"/>
      <c r="O1262" s="60"/>
      <c r="P1262" s="61">
        <f t="shared" si="60"/>
        <v>1800</v>
      </c>
      <c r="Q1262" s="61">
        <f t="shared" si="62"/>
        <v>0</v>
      </c>
    </row>
    <row r="1263" spans="1:17" ht="18.600000000000001" customHeight="1">
      <c r="A1263" s="58">
        <v>44403</v>
      </c>
      <c r="B1263" s="39" t="s">
        <v>48</v>
      </c>
      <c r="C1263" s="39" t="s">
        <v>132</v>
      </c>
      <c r="D1263" s="64"/>
      <c r="E1263" s="39" t="s">
        <v>97</v>
      </c>
      <c r="F1263" s="39">
        <v>4</v>
      </c>
      <c r="G1263" s="39" t="s">
        <v>172</v>
      </c>
      <c r="H1263" s="39" t="s">
        <v>176</v>
      </c>
      <c r="I1263" s="39" t="s">
        <v>176</v>
      </c>
      <c r="J1263" s="39" t="s">
        <v>176</v>
      </c>
      <c r="K1263" s="39" t="s">
        <v>176</v>
      </c>
      <c r="L1263" s="39">
        <v>1</v>
      </c>
      <c r="M1263" s="57" t="str">
        <f t="shared" si="61"/>
        <v>3 - Medium-Level Power Loss</v>
      </c>
      <c r="N1263" s="59"/>
      <c r="O1263" s="60"/>
      <c r="P1263" s="61">
        <f t="shared" si="60"/>
        <v>1800</v>
      </c>
      <c r="Q1263" s="61">
        <f t="shared" si="62"/>
        <v>0</v>
      </c>
    </row>
    <row r="1264" spans="1:17" ht="18.600000000000001" customHeight="1">
      <c r="A1264" s="58">
        <v>44403</v>
      </c>
      <c r="B1264" s="39" t="s">
        <v>48</v>
      </c>
      <c r="C1264" s="39" t="s">
        <v>132</v>
      </c>
      <c r="D1264" s="64"/>
      <c r="E1264" s="39" t="s">
        <v>97</v>
      </c>
      <c r="F1264" s="39">
        <v>5</v>
      </c>
      <c r="G1264" s="39" t="s">
        <v>172</v>
      </c>
      <c r="H1264" s="39" t="s">
        <v>176</v>
      </c>
      <c r="I1264" s="39" t="s">
        <v>176</v>
      </c>
      <c r="J1264" s="39" t="s">
        <v>176</v>
      </c>
      <c r="K1264" s="39" t="s">
        <v>176</v>
      </c>
      <c r="L1264" s="39">
        <v>1</v>
      </c>
      <c r="M1264" s="57" t="str">
        <f t="shared" si="61"/>
        <v>3 - Medium-Level Power Loss</v>
      </c>
      <c r="N1264" s="59"/>
      <c r="O1264" s="60"/>
      <c r="P1264" s="61">
        <f t="shared" si="60"/>
        <v>1800</v>
      </c>
      <c r="Q1264" s="61">
        <f t="shared" si="62"/>
        <v>0</v>
      </c>
    </row>
    <row r="1265" spans="1:17" ht="18.600000000000001" customHeight="1">
      <c r="A1265" s="58">
        <v>44403</v>
      </c>
      <c r="B1265" s="39" t="s">
        <v>48</v>
      </c>
      <c r="C1265" s="39" t="s">
        <v>132</v>
      </c>
      <c r="D1265" s="64"/>
      <c r="E1265" s="39" t="s">
        <v>97</v>
      </c>
      <c r="F1265" s="39">
        <v>6</v>
      </c>
      <c r="G1265" s="39" t="s">
        <v>172</v>
      </c>
      <c r="H1265" s="39" t="s">
        <v>176</v>
      </c>
      <c r="I1265" s="39" t="s">
        <v>176</v>
      </c>
      <c r="J1265" s="39" t="s">
        <v>176</v>
      </c>
      <c r="K1265" s="39" t="s">
        <v>176</v>
      </c>
      <c r="L1265" s="39">
        <v>1</v>
      </c>
      <c r="M1265" s="57" t="str">
        <f t="shared" si="61"/>
        <v>3 - Medium-Level Power Loss</v>
      </c>
      <c r="N1265" s="59"/>
      <c r="O1265" s="60"/>
      <c r="P1265" s="61">
        <f t="shared" si="60"/>
        <v>1800</v>
      </c>
      <c r="Q1265" s="61">
        <f t="shared" si="62"/>
        <v>0</v>
      </c>
    </row>
    <row r="1266" spans="1:17" ht="18.600000000000001" customHeight="1">
      <c r="A1266" s="58">
        <v>44403</v>
      </c>
      <c r="B1266" s="39" t="s">
        <v>48</v>
      </c>
      <c r="C1266" s="39" t="s">
        <v>132</v>
      </c>
      <c r="D1266" s="64"/>
      <c r="E1266" s="39" t="s">
        <v>97</v>
      </c>
      <c r="F1266" s="39">
        <v>68</v>
      </c>
      <c r="G1266" s="39" t="s">
        <v>172</v>
      </c>
      <c r="H1266" s="39" t="s">
        <v>176</v>
      </c>
      <c r="I1266" s="39" t="s">
        <v>176</v>
      </c>
      <c r="J1266" s="39" t="s">
        <v>177</v>
      </c>
      <c r="K1266" s="39" t="s">
        <v>176</v>
      </c>
      <c r="L1266" s="39">
        <v>1</v>
      </c>
      <c r="M1266" s="57" t="str">
        <f t="shared" si="61"/>
        <v>3 - Medium-Level Power Loss</v>
      </c>
      <c r="N1266" s="59"/>
      <c r="O1266" s="60"/>
      <c r="P1266" s="61">
        <f t="shared" si="60"/>
        <v>1800</v>
      </c>
      <c r="Q1266" s="61">
        <f t="shared" si="62"/>
        <v>0</v>
      </c>
    </row>
    <row r="1267" spans="1:17" ht="18.600000000000001" customHeight="1">
      <c r="A1267" s="58">
        <v>44403</v>
      </c>
      <c r="B1267" s="39" t="s">
        <v>48</v>
      </c>
      <c r="C1267" s="39" t="s">
        <v>132</v>
      </c>
      <c r="D1267" s="64"/>
      <c r="E1267" s="39" t="s">
        <v>97</v>
      </c>
      <c r="F1267" s="39">
        <v>7</v>
      </c>
      <c r="G1267" s="39" t="s">
        <v>172</v>
      </c>
      <c r="H1267" s="39" t="s">
        <v>176</v>
      </c>
      <c r="I1267" s="39" t="s">
        <v>176</v>
      </c>
      <c r="J1267" s="39" t="s">
        <v>176</v>
      </c>
      <c r="K1267" s="39" t="s">
        <v>176</v>
      </c>
      <c r="L1267" s="39">
        <v>1</v>
      </c>
      <c r="M1267" s="57" t="str">
        <f t="shared" si="61"/>
        <v>3 - Medium-Level Power Loss</v>
      </c>
      <c r="N1267" s="59"/>
      <c r="O1267" s="60"/>
      <c r="P1267" s="61">
        <f t="shared" si="60"/>
        <v>1800</v>
      </c>
      <c r="Q1267" s="61">
        <f t="shared" si="62"/>
        <v>0</v>
      </c>
    </row>
    <row r="1268" spans="1:17" ht="18.600000000000001" customHeight="1">
      <c r="A1268" s="58">
        <v>44403</v>
      </c>
      <c r="B1268" s="39" t="s">
        <v>48</v>
      </c>
      <c r="C1268" s="39" t="s">
        <v>132</v>
      </c>
      <c r="D1268" s="64"/>
      <c r="E1268" s="39" t="s">
        <v>97</v>
      </c>
      <c r="F1268" s="39">
        <v>75</v>
      </c>
      <c r="G1268" s="39" t="s">
        <v>172</v>
      </c>
      <c r="H1268" s="39" t="s">
        <v>176</v>
      </c>
      <c r="I1268" s="39" t="s">
        <v>176</v>
      </c>
      <c r="J1268" s="39" t="s">
        <v>177</v>
      </c>
      <c r="K1268" s="39" t="s">
        <v>176</v>
      </c>
      <c r="L1268" s="39">
        <v>1</v>
      </c>
      <c r="M1268" s="57" t="str">
        <f t="shared" si="61"/>
        <v>3 - Medium-Level Power Loss</v>
      </c>
      <c r="N1268" s="59"/>
      <c r="O1268" s="60"/>
      <c r="P1268" s="61">
        <f t="shared" si="60"/>
        <v>1800</v>
      </c>
      <c r="Q1268" s="61">
        <f t="shared" si="62"/>
        <v>0</v>
      </c>
    </row>
    <row r="1269" spans="1:17" ht="18.600000000000001" customHeight="1">
      <c r="A1269" s="58">
        <v>44403</v>
      </c>
      <c r="B1269" s="39" t="s">
        <v>48</v>
      </c>
      <c r="C1269" s="39" t="s">
        <v>132</v>
      </c>
      <c r="D1269" s="64"/>
      <c r="E1269" s="39" t="s">
        <v>97</v>
      </c>
      <c r="F1269" s="39">
        <v>8</v>
      </c>
      <c r="G1269" s="39" t="s">
        <v>172</v>
      </c>
      <c r="H1269" s="39" t="s">
        <v>176</v>
      </c>
      <c r="I1269" s="39" t="s">
        <v>176</v>
      </c>
      <c r="J1269" s="39" t="s">
        <v>176</v>
      </c>
      <c r="K1269" s="39" t="s">
        <v>176</v>
      </c>
      <c r="L1269" s="39">
        <v>1</v>
      </c>
      <c r="M1269" s="57" t="str">
        <f t="shared" si="61"/>
        <v>3 - Medium-Level Power Loss</v>
      </c>
      <c r="N1269" s="59"/>
      <c r="O1269" s="60"/>
      <c r="P1269" s="61">
        <f t="shared" si="60"/>
        <v>1800</v>
      </c>
      <c r="Q1269" s="61">
        <f t="shared" si="62"/>
        <v>0</v>
      </c>
    </row>
    <row r="1270" spans="1:17" ht="18.600000000000001" customHeight="1">
      <c r="A1270" s="58">
        <v>44403</v>
      </c>
      <c r="B1270" s="39" t="s">
        <v>48</v>
      </c>
      <c r="C1270" s="39" t="s">
        <v>132</v>
      </c>
      <c r="D1270" s="64"/>
      <c r="E1270" s="39" t="s">
        <v>97</v>
      </c>
      <c r="F1270" s="39">
        <v>98</v>
      </c>
      <c r="G1270" s="39" t="s">
        <v>172</v>
      </c>
      <c r="H1270" s="39" t="s">
        <v>176</v>
      </c>
      <c r="I1270" s="39" t="s">
        <v>176</v>
      </c>
      <c r="J1270" s="39" t="s">
        <v>177</v>
      </c>
      <c r="K1270" s="39" t="s">
        <v>176</v>
      </c>
      <c r="L1270" s="39">
        <v>1</v>
      </c>
      <c r="M1270" s="57" t="str">
        <f t="shared" si="61"/>
        <v>3 - Medium-Level Power Loss</v>
      </c>
      <c r="N1270" s="59"/>
      <c r="O1270" s="60"/>
      <c r="P1270" s="61">
        <f t="shared" si="60"/>
        <v>1800</v>
      </c>
      <c r="Q1270" s="61">
        <f t="shared" si="62"/>
        <v>0</v>
      </c>
    </row>
    <row r="1271" spans="1:17" ht="18.600000000000001" customHeight="1">
      <c r="A1271" s="58">
        <v>44403</v>
      </c>
      <c r="B1271" s="39" t="s">
        <v>48</v>
      </c>
      <c r="C1271" s="39" t="s">
        <v>132</v>
      </c>
      <c r="D1271" s="64"/>
      <c r="E1271" s="39" t="s">
        <v>114</v>
      </c>
      <c r="F1271" s="39">
        <v>49</v>
      </c>
      <c r="G1271" s="39" t="s">
        <v>173</v>
      </c>
      <c r="H1271" s="39" t="s">
        <v>176</v>
      </c>
      <c r="I1271" s="39" t="s">
        <v>176</v>
      </c>
      <c r="J1271" s="39" t="s">
        <v>176</v>
      </c>
      <c r="K1271" s="39" t="s">
        <v>176</v>
      </c>
      <c r="L1271" s="39">
        <v>1</v>
      </c>
      <c r="M1271" s="57" t="str">
        <f t="shared" si="61"/>
        <v>3 - Medium-Level Power Loss</v>
      </c>
      <c r="N1271" s="59"/>
      <c r="O1271" s="60"/>
      <c r="P1271" s="61">
        <f t="shared" si="60"/>
        <v>1800</v>
      </c>
      <c r="Q1271" s="61">
        <f t="shared" si="62"/>
        <v>0</v>
      </c>
    </row>
    <row r="1272" spans="1:17" ht="18.600000000000001" customHeight="1">
      <c r="A1272" s="58">
        <v>44403</v>
      </c>
      <c r="B1272" s="39" t="s">
        <v>48</v>
      </c>
      <c r="C1272" s="39" t="s">
        <v>132</v>
      </c>
      <c r="D1272" s="64"/>
      <c r="E1272" s="39" t="s">
        <v>114</v>
      </c>
      <c r="F1272" s="39">
        <v>50</v>
      </c>
      <c r="G1272" s="39" t="s">
        <v>173</v>
      </c>
      <c r="H1272" s="39" t="s">
        <v>176</v>
      </c>
      <c r="I1272" s="39" t="s">
        <v>176</v>
      </c>
      <c r="J1272" s="39" t="s">
        <v>176</v>
      </c>
      <c r="K1272" s="39" t="s">
        <v>176</v>
      </c>
      <c r="L1272" s="39">
        <v>1</v>
      </c>
      <c r="M1272" s="57" t="str">
        <f t="shared" si="61"/>
        <v>3 - Medium-Level Power Loss</v>
      </c>
      <c r="N1272" s="59"/>
      <c r="O1272" s="60"/>
      <c r="P1272" s="61">
        <f t="shared" si="60"/>
        <v>1800</v>
      </c>
      <c r="Q1272" s="61">
        <f t="shared" si="62"/>
        <v>0</v>
      </c>
    </row>
    <row r="1273" spans="1:17" ht="18.600000000000001" customHeight="1">
      <c r="A1273" s="58">
        <v>44403</v>
      </c>
      <c r="B1273" s="39" t="s">
        <v>48</v>
      </c>
      <c r="C1273" s="39" t="s">
        <v>132</v>
      </c>
      <c r="D1273" s="64"/>
      <c r="E1273" s="39" t="s">
        <v>114</v>
      </c>
      <c r="F1273" s="39">
        <v>51</v>
      </c>
      <c r="G1273" s="39" t="s">
        <v>173</v>
      </c>
      <c r="H1273" s="39" t="s">
        <v>176</v>
      </c>
      <c r="I1273" s="39" t="s">
        <v>176</v>
      </c>
      <c r="J1273" s="39" t="s">
        <v>176</v>
      </c>
      <c r="K1273" s="39" t="s">
        <v>176</v>
      </c>
      <c r="L1273" s="39">
        <v>1</v>
      </c>
      <c r="M1273" s="57" t="str">
        <f t="shared" si="61"/>
        <v>3 - Medium-Level Power Loss</v>
      </c>
      <c r="N1273" s="59"/>
      <c r="O1273" s="60"/>
      <c r="P1273" s="61">
        <f t="shared" si="60"/>
        <v>1800</v>
      </c>
      <c r="Q1273" s="61">
        <f t="shared" si="62"/>
        <v>0</v>
      </c>
    </row>
    <row r="1274" spans="1:17" ht="18.600000000000001" customHeight="1">
      <c r="A1274" s="58">
        <v>44403</v>
      </c>
      <c r="B1274" s="39" t="s">
        <v>48</v>
      </c>
      <c r="C1274" s="39" t="s">
        <v>132</v>
      </c>
      <c r="D1274" s="64"/>
      <c r="E1274" s="39" t="s">
        <v>114</v>
      </c>
      <c r="F1274" s="39">
        <v>52</v>
      </c>
      <c r="G1274" s="39" t="s">
        <v>173</v>
      </c>
      <c r="H1274" s="39" t="s">
        <v>176</v>
      </c>
      <c r="I1274" s="39" t="s">
        <v>176</v>
      </c>
      <c r="J1274" s="39" t="s">
        <v>176</v>
      </c>
      <c r="K1274" s="39" t="s">
        <v>176</v>
      </c>
      <c r="L1274" s="39">
        <v>1</v>
      </c>
      <c r="M1274" s="57" t="str">
        <f t="shared" si="61"/>
        <v>3 - Medium-Level Power Loss</v>
      </c>
      <c r="N1274" s="59"/>
      <c r="O1274" s="60"/>
      <c r="P1274" s="61">
        <f t="shared" si="60"/>
        <v>1800</v>
      </c>
      <c r="Q1274" s="61">
        <f t="shared" si="62"/>
        <v>0</v>
      </c>
    </row>
    <row r="1275" spans="1:17" ht="18.600000000000001" customHeight="1">
      <c r="A1275" s="58">
        <v>44403</v>
      </c>
      <c r="B1275" s="39" t="s">
        <v>48</v>
      </c>
      <c r="C1275" s="39" t="s">
        <v>132</v>
      </c>
      <c r="D1275" s="64"/>
      <c r="E1275" s="39" t="s">
        <v>114</v>
      </c>
      <c r="F1275" s="39">
        <v>53</v>
      </c>
      <c r="G1275" s="39" t="s">
        <v>173</v>
      </c>
      <c r="H1275" s="39" t="s">
        <v>176</v>
      </c>
      <c r="I1275" s="39" t="s">
        <v>176</v>
      </c>
      <c r="J1275" s="39" t="s">
        <v>176</v>
      </c>
      <c r="K1275" s="39" t="s">
        <v>176</v>
      </c>
      <c r="L1275" s="39">
        <v>1</v>
      </c>
      <c r="M1275" s="57" t="str">
        <f t="shared" si="61"/>
        <v>3 - Medium-Level Power Loss</v>
      </c>
      <c r="N1275" s="59"/>
      <c r="O1275" s="60"/>
      <c r="P1275" s="61">
        <f t="shared" si="60"/>
        <v>1800</v>
      </c>
      <c r="Q1275" s="61">
        <f t="shared" si="62"/>
        <v>0</v>
      </c>
    </row>
    <row r="1276" spans="1:17" ht="18.600000000000001" customHeight="1">
      <c r="A1276" s="58">
        <v>44403</v>
      </c>
      <c r="B1276" s="39" t="s">
        <v>48</v>
      </c>
      <c r="C1276" s="39" t="s">
        <v>132</v>
      </c>
      <c r="D1276" s="64"/>
      <c r="E1276" s="39" t="s">
        <v>114</v>
      </c>
      <c r="F1276" s="39">
        <v>54</v>
      </c>
      <c r="G1276" s="39" t="s">
        <v>173</v>
      </c>
      <c r="H1276" s="39" t="s">
        <v>176</v>
      </c>
      <c r="I1276" s="39" t="s">
        <v>176</v>
      </c>
      <c r="J1276" s="39" t="s">
        <v>176</v>
      </c>
      <c r="K1276" s="39" t="s">
        <v>176</v>
      </c>
      <c r="L1276" s="39">
        <v>1</v>
      </c>
      <c r="M1276" s="57" t="str">
        <f t="shared" si="61"/>
        <v>3 - Medium-Level Power Loss</v>
      </c>
      <c r="N1276" s="59"/>
      <c r="O1276" s="60"/>
      <c r="P1276" s="61">
        <f t="shared" si="60"/>
        <v>1800</v>
      </c>
      <c r="Q1276" s="61">
        <f t="shared" si="62"/>
        <v>0</v>
      </c>
    </row>
    <row r="1277" spans="1:17" ht="18.600000000000001" customHeight="1">
      <c r="A1277" s="58">
        <v>44403</v>
      </c>
      <c r="B1277" s="39" t="s">
        <v>48</v>
      </c>
      <c r="C1277" s="39" t="s">
        <v>132</v>
      </c>
      <c r="D1277" s="64"/>
      <c r="E1277" s="39" t="s">
        <v>114</v>
      </c>
      <c r="F1277" s="39">
        <v>55</v>
      </c>
      <c r="G1277" s="39" t="s">
        <v>173</v>
      </c>
      <c r="H1277" s="39" t="s">
        <v>176</v>
      </c>
      <c r="I1277" s="39" t="s">
        <v>176</v>
      </c>
      <c r="J1277" s="39" t="s">
        <v>176</v>
      </c>
      <c r="K1277" s="39" t="s">
        <v>176</v>
      </c>
      <c r="L1277" s="39">
        <v>1</v>
      </c>
      <c r="M1277" s="57" t="str">
        <f t="shared" si="61"/>
        <v>3 - Medium-Level Power Loss</v>
      </c>
      <c r="N1277" s="59"/>
      <c r="O1277" s="60"/>
      <c r="P1277" s="61">
        <f t="shared" si="60"/>
        <v>1800</v>
      </c>
      <c r="Q1277" s="61">
        <f t="shared" si="62"/>
        <v>0</v>
      </c>
    </row>
    <row r="1278" spans="1:17" ht="18.600000000000001" customHeight="1">
      <c r="A1278" s="58">
        <v>44403</v>
      </c>
      <c r="B1278" s="39" t="s">
        <v>48</v>
      </c>
      <c r="C1278" s="39" t="s">
        <v>132</v>
      </c>
      <c r="D1278" s="64"/>
      <c r="E1278" s="39" t="s">
        <v>114</v>
      </c>
      <c r="F1278" s="39">
        <v>56</v>
      </c>
      <c r="G1278" s="39" t="s">
        <v>173</v>
      </c>
      <c r="H1278" s="39" t="s">
        <v>176</v>
      </c>
      <c r="I1278" s="39" t="s">
        <v>176</v>
      </c>
      <c r="J1278" s="39" t="s">
        <v>176</v>
      </c>
      <c r="K1278" s="39" t="s">
        <v>176</v>
      </c>
      <c r="L1278" s="39">
        <v>1</v>
      </c>
      <c r="M1278" s="57" t="str">
        <f t="shared" si="61"/>
        <v>3 - Medium-Level Power Loss</v>
      </c>
      <c r="N1278" s="59"/>
      <c r="O1278" s="60"/>
      <c r="P1278" s="61">
        <f t="shared" si="60"/>
        <v>1800</v>
      </c>
      <c r="Q1278" s="61">
        <f t="shared" si="62"/>
        <v>0</v>
      </c>
    </row>
    <row r="1279" spans="1:17" ht="18.600000000000001" customHeight="1">
      <c r="A1279" s="58">
        <v>44403</v>
      </c>
      <c r="B1279" s="39" t="s">
        <v>48</v>
      </c>
      <c r="C1279" s="39" t="s">
        <v>132</v>
      </c>
      <c r="D1279" s="64"/>
      <c r="E1279" s="39" t="s">
        <v>114</v>
      </c>
      <c r="F1279" s="39">
        <v>57</v>
      </c>
      <c r="G1279" s="39" t="s">
        <v>173</v>
      </c>
      <c r="H1279" s="39" t="s">
        <v>176</v>
      </c>
      <c r="I1279" s="39" t="s">
        <v>176</v>
      </c>
      <c r="J1279" s="39" t="s">
        <v>176</v>
      </c>
      <c r="K1279" s="39" t="s">
        <v>176</v>
      </c>
      <c r="L1279" s="39">
        <v>1</v>
      </c>
      <c r="M1279" s="57" t="str">
        <f t="shared" si="61"/>
        <v>3 - Medium-Level Power Loss</v>
      </c>
      <c r="N1279" s="59"/>
      <c r="O1279" s="60"/>
      <c r="P1279" s="61">
        <f t="shared" si="60"/>
        <v>1800</v>
      </c>
      <c r="Q1279" s="61">
        <f t="shared" si="62"/>
        <v>0</v>
      </c>
    </row>
    <row r="1280" spans="1:17" ht="18.600000000000001" customHeight="1">
      <c r="A1280" s="58">
        <v>44403</v>
      </c>
      <c r="B1280" s="39" t="s">
        <v>48</v>
      </c>
      <c r="C1280" s="39" t="s">
        <v>132</v>
      </c>
      <c r="D1280" s="64"/>
      <c r="E1280" s="39" t="s">
        <v>114</v>
      </c>
      <c r="F1280" s="39">
        <v>58</v>
      </c>
      <c r="G1280" s="39" t="s">
        <v>173</v>
      </c>
      <c r="H1280" s="39" t="s">
        <v>176</v>
      </c>
      <c r="I1280" s="39" t="s">
        <v>176</v>
      </c>
      <c r="J1280" s="39" t="s">
        <v>176</v>
      </c>
      <c r="K1280" s="39" t="s">
        <v>176</v>
      </c>
      <c r="L1280" s="39">
        <v>1</v>
      </c>
      <c r="M1280" s="57" t="str">
        <f t="shared" si="61"/>
        <v>3 - Medium-Level Power Loss</v>
      </c>
      <c r="N1280" s="59"/>
      <c r="O1280" s="60"/>
      <c r="P1280" s="61">
        <f t="shared" si="60"/>
        <v>1800</v>
      </c>
      <c r="Q1280" s="61">
        <f t="shared" si="62"/>
        <v>0</v>
      </c>
    </row>
    <row r="1281" spans="1:17" ht="18.600000000000001" customHeight="1">
      <c r="A1281" s="58">
        <v>44403</v>
      </c>
      <c r="B1281" s="39" t="s">
        <v>48</v>
      </c>
      <c r="C1281" s="39" t="s">
        <v>132</v>
      </c>
      <c r="D1281" s="64"/>
      <c r="E1281" s="39" t="s">
        <v>114</v>
      </c>
      <c r="F1281" s="39">
        <v>59</v>
      </c>
      <c r="G1281" s="39" t="s">
        <v>173</v>
      </c>
      <c r="H1281" s="39" t="s">
        <v>176</v>
      </c>
      <c r="I1281" s="39" t="s">
        <v>176</v>
      </c>
      <c r="J1281" s="39" t="s">
        <v>176</v>
      </c>
      <c r="K1281" s="39" t="s">
        <v>176</v>
      </c>
      <c r="L1281" s="39">
        <v>1</v>
      </c>
      <c r="M1281" s="57" t="str">
        <f t="shared" si="61"/>
        <v>3 - Medium-Level Power Loss</v>
      </c>
      <c r="N1281" s="59"/>
      <c r="O1281" s="60"/>
      <c r="P1281" s="61">
        <f t="shared" si="60"/>
        <v>1800</v>
      </c>
      <c r="Q1281" s="61">
        <f t="shared" si="62"/>
        <v>0</v>
      </c>
    </row>
    <row r="1282" spans="1:17" ht="18.600000000000001" customHeight="1">
      <c r="A1282" s="58">
        <v>44403</v>
      </c>
      <c r="B1282" s="39" t="s">
        <v>48</v>
      </c>
      <c r="C1282" s="39" t="s">
        <v>132</v>
      </c>
      <c r="D1282" s="64"/>
      <c r="E1282" s="39" t="s">
        <v>114</v>
      </c>
      <c r="F1282" s="39">
        <v>60</v>
      </c>
      <c r="G1282" s="39" t="s">
        <v>173</v>
      </c>
      <c r="H1282" s="39" t="s">
        <v>176</v>
      </c>
      <c r="I1282" s="39" t="s">
        <v>176</v>
      </c>
      <c r="J1282" s="39" t="s">
        <v>176</v>
      </c>
      <c r="K1282" s="39" t="s">
        <v>176</v>
      </c>
      <c r="L1282" s="39">
        <v>1</v>
      </c>
      <c r="M1282" s="57" t="str">
        <f t="shared" si="61"/>
        <v>3 - Medium-Level Power Loss</v>
      </c>
      <c r="N1282" s="59"/>
      <c r="O1282" s="60"/>
      <c r="P1282" s="61">
        <f t="shared" si="60"/>
        <v>1800</v>
      </c>
      <c r="Q1282" s="61">
        <f t="shared" si="62"/>
        <v>0</v>
      </c>
    </row>
    <row r="1283" spans="1:17" ht="18.600000000000001" customHeight="1">
      <c r="A1283" s="58">
        <v>44403</v>
      </c>
      <c r="B1283" s="39" t="s">
        <v>48</v>
      </c>
      <c r="C1283" s="39" t="s">
        <v>132</v>
      </c>
      <c r="D1283" s="64"/>
      <c r="E1283" s="39" t="s">
        <v>114</v>
      </c>
      <c r="F1283" s="39">
        <v>61</v>
      </c>
      <c r="G1283" s="39" t="s">
        <v>173</v>
      </c>
      <c r="H1283" s="39" t="s">
        <v>176</v>
      </c>
      <c r="I1283" s="39" t="s">
        <v>176</v>
      </c>
      <c r="J1283" s="39" t="s">
        <v>176</v>
      </c>
      <c r="K1283" s="39" t="s">
        <v>176</v>
      </c>
      <c r="L1283" s="39">
        <v>1</v>
      </c>
      <c r="M1283" s="57" t="str">
        <f t="shared" si="61"/>
        <v>3 - Medium-Level Power Loss</v>
      </c>
      <c r="N1283" s="59"/>
      <c r="O1283" s="60"/>
      <c r="P1283" s="61">
        <f t="shared" si="60"/>
        <v>1800</v>
      </c>
      <c r="Q1283" s="61">
        <f t="shared" si="62"/>
        <v>0</v>
      </c>
    </row>
    <row r="1284" spans="1:17" ht="18.600000000000001" customHeight="1">
      <c r="A1284" s="58">
        <v>44403</v>
      </c>
      <c r="B1284" s="39" t="s">
        <v>48</v>
      </c>
      <c r="C1284" s="39" t="s">
        <v>132</v>
      </c>
      <c r="D1284" s="64"/>
      <c r="E1284" s="39" t="s">
        <v>114</v>
      </c>
      <c r="F1284" s="39">
        <v>62</v>
      </c>
      <c r="G1284" s="39" t="s">
        <v>173</v>
      </c>
      <c r="H1284" s="39" t="s">
        <v>176</v>
      </c>
      <c r="I1284" s="39" t="s">
        <v>176</v>
      </c>
      <c r="J1284" s="39" t="s">
        <v>176</v>
      </c>
      <c r="K1284" s="39" t="s">
        <v>176</v>
      </c>
      <c r="L1284" s="39">
        <v>1</v>
      </c>
      <c r="M1284" s="57" t="str">
        <f t="shared" si="61"/>
        <v>3 - Medium-Level Power Loss</v>
      </c>
      <c r="N1284" s="59"/>
      <c r="O1284" s="60"/>
      <c r="P1284" s="61">
        <f t="shared" si="60"/>
        <v>1800</v>
      </c>
      <c r="Q1284" s="61">
        <f t="shared" si="62"/>
        <v>0</v>
      </c>
    </row>
    <row r="1285" spans="1:17" ht="18.600000000000001" customHeight="1">
      <c r="A1285" s="58">
        <v>44403</v>
      </c>
      <c r="B1285" s="39" t="s">
        <v>48</v>
      </c>
      <c r="C1285" s="39" t="s">
        <v>132</v>
      </c>
      <c r="D1285" s="64"/>
      <c r="E1285" s="39" t="s">
        <v>114</v>
      </c>
      <c r="F1285" s="39">
        <v>63</v>
      </c>
      <c r="G1285" s="39" t="s">
        <v>173</v>
      </c>
      <c r="H1285" s="39" t="s">
        <v>176</v>
      </c>
      <c r="I1285" s="39" t="s">
        <v>176</v>
      </c>
      <c r="J1285" s="39" t="s">
        <v>176</v>
      </c>
      <c r="K1285" s="39" t="s">
        <v>176</v>
      </c>
      <c r="L1285" s="39">
        <v>1</v>
      </c>
      <c r="M1285" s="57" t="str">
        <f t="shared" si="61"/>
        <v>3 - Medium-Level Power Loss</v>
      </c>
      <c r="N1285" s="59"/>
      <c r="O1285" s="60"/>
      <c r="P1285" s="61">
        <f t="shared" si="60"/>
        <v>1800</v>
      </c>
      <c r="Q1285" s="61">
        <f t="shared" si="62"/>
        <v>0</v>
      </c>
    </row>
    <row r="1286" spans="1:17" ht="18.600000000000001" customHeight="1">
      <c r="A1286" s="58">
        <v>44403</v>
      </c>
      <c r="B1286" s="39" t="s">
        <v>48</v>
      </c>
      <c r="C1286" s="39" t="s">
        <v>132</v>
      </c>
      <c r="D1286" s="64"/>
      <c r="E1286" s="39" t="s">
        <v>114</v>
      </c>
      <c r="F1286" s="39">
        <v>64</v>
      </c>
      <c r="G1286" s="39" t="s">
        <v>173</v>
      </c>
      <c r="H1286" s="39" t="s">
        <v>176</v>
      </c>
      <c r="I1286" s="39" t="s">
        <v>176</v>
      </c>
      <c r="J1286" s="39" t="s">
        <v>176</v>
      </c>
      <c r="K1286" s="39" t="s">
        <v>176</v>
      </c>
      <c r="L1286" s="39">
        <v>1</v>
      </c>
      <c r="M1286" s="57" t="str">
        <f t="shared" si="61"/>
        <v>3 - Medium-Level Power Loss</v>
      </c>
      <c r="N1286" s="59"/>
      <c r="O1286" s="60"/>
      <c r="P1286" s="61">
        <f t="shared" si="60"/>
        <v>1800</v>
      </c>
      <c r="Q1286" s="61">
        <f t="shared" si="62"/>
        <v>0</v>
      </c>
    </row>
    <row r="1287" spans="1:17" ht="18.600000000000001" customHeight="1">
      <c r="A1287" s="58">
        <v>44403</v>
      </c>
      <c r="B1287" s="39" t="s">
        <v>48</v>
      </c>
      <c r="C1287" s="39" t="s">
        <v>132</v>
      </c>
      <c r="D1287" s="64"/>
      <c r="E1287" s="39" t="s">
        <v>106</v>
      </c>
      <c r="F1287" s="39">
        <v>1</v>
      </c>
      <c r="G1287" s="39" t="s">
        <v>172</v>
      </c>
      <c r="H1287" s="39" t="s">
        <v>177</v>
      </c>
      <c r="I1287" s="39" t="s">
        <v>176</v>
      </c>
      <c r="J1287" s="39" t="s">
        <v>177</v>
      </c>
      <c r="K1287" s="39" t="s">
        <v>176</v>
      </c>
      <c r="L1287" s="39">
        <v>1</v>
      </c>
      <c r="M1287" s="57" t="str">
        <f t="shared" si="61"/>
        <v>3 - Medium-Level Power Loss</v>
      </c>
      <c r="N1287" s="59"/>
      <c r="O1287" s="60"/>
      <c r="P1287" s="61">
        <f t="shared" si="60"/>
        <v>1800</v>
      </c>
      <c r="Q1287" s="61">
        <f t="shared" si="62"/>
        <v>0</v>
      </c>
    </row>
    <row r="1288" spans="1:17" ht="18.600000000000001" customHeight="1">
      <c r="A1288" s="58">
        <v>44403</v>
      </c>
      <c r="B1288" s="39" t="s">
        <v>48</v>
      </c>
      <c r="C1288" s="39" t="s">
        <v>132</v>
      </c>
      <c r="D1288" s="64"/>
      <c r="E1288" s="39" t="s">
        <v>106</v>
      </c>
      <c r="F1288" s="39">
        <v>1</v>
      </c>
      <c r="G1288" s="39" t="s">
        <v>172</v>
      </c>
      <c r="H1288" s="39" t="s">
        <v>177</v>
      </c>
      <c r="I1288" s="39" t="s">
        <v>176</v>
      </c>
      <c r="J1288" s="39" t="s">
        <v>177</v>
      </c>
      <c r="K1288" s="39" t="s">
        <v>176</v>
      </c>
      <c r="L1288" s="39">
        <v>1</v>
      </c>
      <c r="M1288" s="57" t="str">
        <f t="shared" si="61"/>
        <v>3 - Medium-Level Power Loss</v>
      </c>
      <c r="N1288" s="59"/>
      <c r="O1288" s="60"/>
      <c r="P1288" s="61">
        <f t="shared" si="60"/>
        <v>1800</v>
      </c>
      <c r="Q1288" s="61">
        <f t="shared" si="62"/>
        <v>0</v>
      </c>
    </row>
    <row r="1289" spans="1:17" ht="18.600000000000001" customHeight="1">
      <c r="A1289" s="58">
        <v>44403</v>
      </c>
      <c r="B1289" s="39" t="s">
        <v>48</v>
      </c>
      <c r="C1289" s="39" t="s">
        <v>132</v>
      </c>
      <c r="D1289" s="64"/>
      <c r="E1289" s="39" t="s">
        <v>106</v>
      </c>
      <c r="F1289" s="39">
        <v>2</v>
      </c>
      <c r="G1289" s="39" t="s">
        <v>172</v>
      </c>
      <c r="H1289" s="39" t="s">
        <v>177</v>
      </c>
      <c r="I1289" s="39" t="s">
        <v>176</v>
      </c>
      <c r="J1289" s="39" t="s">
        <v>177</v>
      </c>
      <c r="K1289" s="39" t="s">
        <v>176</v>
      </c>
      <c r="L1289" s="39">
        <v>1</v>
      </c>
      <c r="M1289" s="57" t="str">
        <f t="shared" si="61"/>
        <v>3 - Medium-Level Power Loss</v>
      </c>
      <c r="N1289" s="59"/>
      <c r="O1289" s="60"/>
      <c r="P1289" s="61">
        <f t="shared" si="60"/>
        <v>1800</v>
      </c>
      <c r="Q1289" s="61">
        <f t="shared" si="62"/>
        <v>0</v>
      </c>
    </row>
    <row r="1290" spans="1:17" ht="18.600000000000001" customHeight="1">
      <c r="A1290" s="58">
        <v>44403</v>
      </c>
      <c r="B1290" s="39" t="s">
        <v>48</v>
      </c>
      <c r="C1290" s="39" t="s">
        <v>132</v>
      </c>
      <c r="D1290" s="64"/>
      <c r="E1290" s="39" t="s">
        <v>106</v>
      </c>
      <c r="F1290" s="39">
        <v>2</v>
      </c>
      <c r="G1290" s="39" t="s">
        <v>172</v>
      </c>
      <c r="H1290" s="39" t="s">
        <v>177</v>
      </c>
      <c r="I1290" s="39" t="s">
        <v>176</v>
      </c>
      <c r="J1290" s="39" t="s">
        <v>177</v>
      </c>
      <c r="K1290" s="39" t="s">
        <v>176</v>
      </c>
      <c r="L1290" s="39">
        <v>1</v>
      </c>
      <c r="M1290" s="57" t="str">
        <f t="shared" si="61"/>
        <v>3 - Medium-Level Power Loss</v>
      </c>
      <c r="N1290" s="59"/>
      <c r="O1290" s="60"/>
      <c r="P1290" s="61">
        <f t="shared" si="60"/>
        <v>1800</v>
      </c>
      <c r="Q1290" s="61">
        <f t="shared" si="62"/>
        <v>0</v>
      </c>
    </row>
    <row r="1291" spans="1:17" ht="18.600000000000001" customHeight="1">
      <c r="A1291" s="58">
        <v>44403</v>
      </c>
      <c r="B1291" s="39" t="s">
        <v>48</v>
      </c>
      <c r="C1291" s="39" t="s">
        <v>132</v>
      </c>
      <c r="D1291" s="64"/>
      <c r="E1291" s="39" t="s">
        <v>106</v>
      </c>
      <c r="F1291" s="39">
        <v>3</v>
      </c>
      <c r="G1291" s="39" t="s">
        <v>172</v>
      </c>
      <c r="H1291" s="39" t="s">
        <v>177</v>
      </c>
      <c r="I1291" s="39" t="s">
        <v>176</v>
      </c>
      <c r="J1291" s="39" t="s">
        <v>177</v>
      </c>
      <c r="K1291" s="39" t="s">
        <v>176</v>
      </c>
      <c r="L1291" s="39">
        <v>1</v>
      </c>
      <c r="M1291" s="57" t="str">
        <f t="shared" si="61"/>
        <v>3 - Medium-Level Power Loss</v>
      </c>
      <c r="N1291" s="59"/>
      <c r="O1291" s="60"/>
      <c r="P1291" s="61">
        <f t="shared" si="60"/>
        <v>1800</v>
      </c>
      <c r="Q1291" s="61">
        <f t="shared" si="62"/>
        <v>0</v>
      </c>
    </row>
    <row r="1292" spans="1:17" ht="18.600000000000001" customHeight="1">
      <c r="A1292" s="58">
        <v>44403</v>
      </c>
      <c r="B1292" s="39" t="s">
        <v>48</v>
      </c>
      <c r="C1292" s="39" t="s">
        <v>132</v>
      </c>
      <c r="D1292" s="64"/>
      <c r="E1292" s="39" t="s">
        <v>106</v>
      </c>
      <c r="F1292" s="39">
        <v>3</v>
      </c>
      <c r="G1292" s="39" t="s">
        <v>172</v>
      </c>
      <c r="H1292" s="39" t="s">
        <v>177</v>
      </c>
      <c r="I1292" s="39" t="s">
        <v>176</v>
      </c>
      <c r="J1292" s="39" t="s">
        <v>177</v>
      </c>
      <c r="K1292" s="39" t="s">
        <v>176</v>
      </c>
      <c r="L1292" s="39">
        <v>1</v>
      </c>
      <c r="M1292" s="57" t="str">
        <f t="shared" si="61"/>
        <v>3 - Medium-Level Power Loss</v>
      </c>
      <c r="N1292" s="59"/>
      <c r="O1292" s="60"/>
      <c r="P1292" s="61">
        <f t="shared" si="60"/>
        <v>1800</v>
      </c>
      <c r="Q1292" s="61">
        <f t="shared" si="62"/>
        <v>0</v>
      </c>
    </row>
    <row r="1293" spans="1:17" ht="18.600000000000001" customHeight="1">
      <c r="A1293" s="58">
        <v>44403</v>
      </c>
      <c r="B1293" s="39" t="s">
        <v>48</v>
      </c>
      <c r="C1293" s="39" t="s">
        <v>132</v>
      </c>
      <c r="D1293" s="64"/>
      <c r="E1293" s="39" t="s">
        <v>106</v>
      </c>
      <c r="F1293" s="39">
        <v>4</v>
      </c>
      <c r="G1293" s="39" t="s">
        <v>172</v>
      </c>
      <c r="H1293" s="39" t="s">
        <v>177</v>
      </c>
      <c r="I1293" s="39" t="s">
        <v>176</v>
      </c>
      <c r="J1293" s="39" t="s">
        <v>177</v>
      </c>
      <c r="K1293" s="39" t="s">
        <v>176</v>
      </c>
      <c r="L1293" s="39">
        <v>1</v>
      </c>
      <c r="M1293" s="57" t="str">
        <f t="shared" si="61"/>
        <v>3 - Medium-Level Power Loss</v>
      </c>
      <c r="N1293" s="59"/>
      <c r="O1293" s="60"/>
      <c r="P1293" s="61">
        <f t="shared" si="60"/>
        <v>1800</v>
      </c>
      <c r="Q1293" s="61">
        <f t="shared" si="62"/>
        <v>0</v>
      </c>
    </row>
    <row r="1294" spans="1:17" ht="18.600000000000001" customHeight="1">
      <c r="A1294" s="58">
        <v>44403</v>
      </c>
      <c r="B1294" s="39" t="s">
        <v>48</v>
      </c>
      <c r="C1294" s="39" t="s">
        <v>132</v>
      </c>
      <c r="D1294" s="64"/>
      <c r="E1294" s="39" t="s">
        <v>106</v>
      </c>
      <c r="F1294" s="39">
        <v>4</v>
      </c>
      <c r="G1294" s="39" t="s">
        <v>172</v>
      </c>
      <c r="H1294" s="39" t="s">
        <v>177</v>
      </c>
      <c r="I1294" s="39" t="s">
        <v>176</v>
      </c>
      <c r="J1294" s="39" t="s">
        <v>177</v>
      </c>
      <c r="K1294" s="39" t="s">
        <v>176</v>
      </c>
      <c r="L1294" s="39">
        <v>1</v>
      </c>
      <c r="M1294" s="57" t="str">
        <f t="shared" si="61"/>
        <v>3 - Medium-Level Power Loss</v>
      </c>
      <c r="N1294" s="59"/>
      <c r="O1294" s="60"/>
      <c r="P1294" s="61">
        <f t="shared" si="60"/>
        <v>1800</v>
      </c>
      <c r="Q1294" s="61">
        <f t="shared" si="62"/>
        <v>0</v>
      </c>
    </row>
    <row r="1295" spans="1:17" ht="18.600000000000001" customHeight="1">
      <c r="A1295" s="58">
        <v>44403</v>
      </c>
      <c r="B1295" s="39" t="s">
        <v>48</v>
      </c>
      <c r="C1295" s="39" t="s">
        <v>132</v>
      </c>
      <c r="D1295" s="64"/>
      <c r="E1295" s="39" t="s">
        <v>106</v>
      </c>
      <c r="F1295" s="39">
        <v>5</v>
      </c>
      <c r="G1295" s="39" t="s">
        <v>172</v>
      </c>
      <c r="H1295" s="39" t="s">
        <v>177</v>
      </c>
      <c r="I1295" s="39" t="s">
        <v>176</v>
      </c>
      <c r="J1295" s="39" t="s">
        <v>177</v>
      </c>
      <c r="K1295" s="39" t="s">
        <v>176</v>
      </c>
      <c r="L1295" s="39">
        <v>1</v>
      </c>
      <c r="M1295" s="57" t="str">
        <f t="shared" si="61"/>
        <v>3 - Medium-Level Power Loss</v>
      </c>
      <c r="N1295" s="59"/>
      <c r="O1295" s="60"/>
      <c r="P1295" s="61">
        <f t="shared" si="60"/>
        <v>1800</v>
      </c>
      <c r="Q1295" s="61">
        <f t="shared" si="62"/>
        <v>0</v>
      </c>
    </row>
    <row r="1296" spans="1:17" ht="18.600000000000001" customHeight="1">
      <c r="A1296" s="58">
        <v>44403</v>
      </c>
      <c r="B1296" s="39" t="s">
        <v>48</v>
      </c>
      <c r="C1296" s="39" t="s">
        <v>132</v>
      </c>
      <c r="D1296" s="64"/>
      <c r="E1296" s="39" t="s">
        <v>106</v>
      </c>
      <c r="F1296" s="39">
        <v>5</v>
      </c>
      <c r="G1296" s="39" t="s">
        <v>172</v>
      </c>
      <c r="H1296" s="39" t="s">
        <v>177</v>
      </c>
      <c r="I1296" s="39" t="s">
        <v>176</v>
      </c>
      <c r="J1296" s="39" t="s">
        <v>177</v>
      </c>
      <c r="K1296" s="39" t="s">
        <v>176</v>
      </c>
      <c r="L1296" s="39">
        <v>1</v>
      </c>
      <c r="M1296" s="57" t="str">
        <f t="shared" si="61"/>
        <v>3 - Medium-Level Power Loss</v>
      </c>
      <c r="N1296" s="59"/>
      <c r="O1296" s="60"/>
      <c r="P1296" s="61">
        <f t="shared" si="60"/>
        <v>1800</v>
      </c>
      <c r="Q1296" s="61">
        <f t="shared" si="62"/>
        <v>0</v>
      </c>
    </row>
    <row r="1297" spans="1:17" ht="18.600000000000001" customHeight="1">
      <c r="A1297" s="58">
        <v>44403</v>
      </c>
      <c r="B1297" s="39" t="s">
        <v>48</v>
      </c>
      <c r="C1297" s="39" t="s">
        <v>132</v>
      </c>
      <c r="D1297" s="64"/>
      <c r="E1297" s="39" t="s">
        <v>106</v>
      </c>
      <c r="F1297" s="39">
        <v>6</v>
      </c>
      <c r="G1297" s="39" t="s">
        <v>172</v>
      </c>
      <c r="H1297" s="39" t="s">
        <v>177</v>
      </c>
      <c r="I1297" s="39" t="s">
        <v>176</v>
      </c>
      <c r="J1297" s="39" t="s">
        <v>177</v>
      </c>
      <c r="K1297" s="39" t="s">
        <v>176</v>
      </c>
      <c r="L1297" s="39">
        <v>1</v>
      </c>
      <c r="M1297" s="57" t="str">
        <f t="shared" si="61"/>
        <v>3 - Medium-Level Power Loss</v>
      </c>
      <c r="N1297" s="59"/>
      <c r="O1297" s="60"/>
      <c r="P1297" s="61">
        <f t="shared" ref="P1297:P1360" si="63">IF(G1297="hot spot",0,IF(G1297="string",$Q$5*L1297,IF(G1297="multiple strings",$Q$5*L1297,IF(G1297="Combiner",($Q$5)*L1297,IF(G1297="inverter",$Q$5*L1297,IF(G1297="tracker",$Q$5*L1297,IF(G1297="module",$Q$5*L1297,IF(G1297="module substring",($Q$5/3)*L1297,0))))))))</f>
        <v>1800</v>
      </c>
      <c r="Q1297" s="61">
        <f t="shared" si="62"/>
        <v>0</v>
      </c>
    </row>
    <row r="1298" spans="1:17" ht="18.600000000000001" customHeight="1">
      <c r="A1298" s="58">
        <v>44403</v>
      </c>
      <c r="B1298" s="39" t="s">
        <v>48</v>
      </c>
      <c r="C1298" s="39" t="s">
        <v>132</v>
      </c>
      <c r="D1298" s="64"/>
      <c r="E1298" s="39" t="s">
        <v>106</v>
      </c>
      <c r="F1298" s="39">
        <v>6</v>
      </c>
      <c r="G1298" s="39" t="s">
        <v>172</v>
      </c>
      <c r="H1298" s="39" t="s">
        <v>177</v>
      </c>
      <c r="I1298" s="39" t="s">
        <v>176</v>
      </c>
      <c r="J1298" s="39" t="s">
        <v>177</v>
      </c>
      <c r="K1298" s="39" t="s">
        <v>176</v>
      </c>
      <c r="L1298" s="39">
        <v>1</v>
      </c>
      <c r="M1298" s="57" t="str">
        <f t="shared" ref="M1298:M1361" si="64">IF(G1298="hot spot","1 - Safety",IF((P1298)/(1000000*$Q$4)&gt;0.01,"2 - High-Level Power Loss",IF(P1298&gt;($Q$5-1),"3 - Medium-Level Power Loss",IF(P1298&gt;0,"4 - Low-Level Power Loss",""))))</f>
        <v>3 - Medium-Level Power Loss</v>
      </c>
      <c r="N1298" s="59"/>
      <c r="O1298" s="60"/>
      <c r="P1298" s="61">
        <f t="shared" si="63"/>
        <v>1800</v>
      </c>
      <c r="Q1298" s="61">
        <f t="shared" si="62"/>
        <v>0</v>
      </c>
    </row>
    <row r="1299" spans="1:17" ht="18.600000000000001" customHeight="1">
      <c r="A1299" s="58">
        <v>44403</v>
      </c>
      <c r="B1299" s="39" t="s">
        <v>48</v>
      </c>
      <c r="C1299" s="39" t="s">
        <v>132</v>
      </c>
      <c r="D1299" s="64"/>
      <c r="E1299" s="39" t="s">
        <v>106</v>
      </c>
      <c r="F1299" s="39">
        <v>7</v>
      </c>
      <c r="G1299" s="39" t="s">
        <v>172</v>
      </c>
      <c r="H1299" s="39" t="s">
        <v>177</v>
      </c>
      <c r="I1299" s="39" t="s">
        <v>176</v>
      </c>
      <c r="J1299" s="39" t="s">
        <v>177</v>
      </c>
      <c r="K1299" s="39" t="s">
        <v>176</v>
      </c>
      <c r="L1299" s="39">
        <v>1</v>
      </c>
      <c r="M1299" s="57" t="str">
        <f t="shared" si="64"/>
        <v>3 - Medium-Level Power Loss</v>
      </c>
      <c r="N1299" s="59"/>
      <c r="O1299" s="60"/>
      <c r="P1299" s="61">
        <f t="shared" si="63"/>
        <v>1800</v>
      </c>
      <c r="Q1299" s="61">
        <f t="shared" si="62"/>
        <v>0</v>
      </c>
    </row>
    <row r="1300" spans="1:17" ht="18.600000000000001" customHeight="1">
      <c r="A1300" s="58">
        <v>44403</v>
      </c>
      <c r="B1300" s="39" t="s">
        <v>48</v>
      </c>
      <c r="C1300" s="39" t="s">
        <v>132</v>
      </c>
      <c r="D1300" s="64"/>
      <c r="E1300" s="39" t="s">
        <v>106</v>
      </c>
      <c r="F1300" s="39">
        <v>7</v>
      </c>
      <c r="G1300" s="39" t="s">
        <v>172</v>
      </c>
      <c r="H1300" s="39" t="s">
        <v>177</v>
      </c>
      <c r="I1300" s="39" t="s">
        <v>176</v>
      </c>
      <c r="J1300" s="39" t="s">
        <v>177</v>
      </c>
      <c r="K1300" s="39" t="s">
        <v>176</v>
      </c>
      <c r="L1300" s="39">
        <v>1</v>
      </c>
      <c r="M1300" s="57" t="str">
        <f t="shared" si="64"/>
        <v>3 - Medium-Level Power Loss</v>
      </c>
      <c r="N1300" s="59"/>
      <c r="O1300" s="60"/>
      <c r="P1300" s="61">
        <f t="shared" si="63"/>
        <v>1800</v>
      </c>
      <c r="Q1300" s="61">
        <f t="shared" si="62"/>
        <v>0</v>
      </c>
    </row>
    <row r="1301" spans="1:17" ht="18.600000000000001" customHeight="1">
      <c r="A1301" s="58">
        <v>44403</v>
      </c>
      <c r="B1301" s="39" t="s">
        <v>48</v>
      </c>
      <c r="C1301" s="39" t="s">
        <v>132</v>
      </c>
      <c r="D1301" s="64"/>
      <c r="E1301" s="39" t="s">
        <v>106</v>
      </c>
      <c r="F1301" s="39">
        <v>8</v>
      </c>
      <c r="G1301" s="39" t="s">
        <v>172</v>
      </c>
      <c r="H1301" s="39" t="s">
        <v>177</v>
      </c>
      <c r="I1301" s="39" t="s">
        <v>176</v>
      </c>
      <c r="J1301" s="39" t="s">
        <v>177</v>
      </c>
      <c r="K1301" s="39" t="s">
        <v>176</v>
      </c>
      <c r="L1301" s="39">
        <v>1</v>
      </c>
      <c r="M1301" s="57" t="str">
        <f t="shared" si="64"/>
        <v>3 - Medium-Level Power Loss</v>
      </c>
      <c r="N1301" s="59"/>
      <c r="O1301" s="60"/>
      <c r="P1301" s="61">
        <f t="shared" si="63"/>
        <v>1800</v>
      </c>
      <c r="Q1301" s="61">
        <f t="shared" si="62"/>
        <v>0</v>
      </c>
    </row>
    <row r="1302" spans="1:17" ht="18.600000000000001" customHeight="1">
      <c r="A1302" s="58">
        <v>44403</v>
      </c>
      <c r="B1302" s="39" t="s">
        <v>48</v>
      </c>
      <c r="C1302" s="39" t="s">
        <v>132</v>
      </c>
      <c r="D1302" s="64"/>
      <c r="E1302" s="39" t="s">
        <v>106</v>
      </c>
      <c r="F1302" s="39">
        <v>8</v>
      </c>
      <c r="G1302" s="39" t="s">
        <v>172</v>
      </c>
      <c r="H1302" s="39" t="s">
        <v>177</v>
      </c>
      <c r="I1302" s="39" t="s">
        <v>176</v>
      </c>
      <c r="J1302" s="39" t="s">
        <v>177</v>
      </c>
      <c r="K1302" s="39" t="s">
        <v>176</v>
      </c>
      <c r="L1302" s="39">
        <v>1</v>
      </c>
      <c r="M1302" s="57" t="str">
        <f t="shared" si="64"/>
        <v>3 - Medium-Level Power Loss</v>
      </c>
      <c r="N1302" s="59"/>
      <c r="O1302" s="60"/>
      <c r="P1302" s="61">
        <f t="shared" si="63"/>
        <v>1800</v>
      </c>
      <c r="Q1302" s="61">
        <f t="shared" si="62"/>
        <v>0</v>
      </c>
    </row>
    <row r="1303" spans="1:17" ht="18.600000000000001" customHeight="1">
      <c r="A1303" s="58">
        <v>44403</v>
      </c>
      <c r="B1303" s="39" t="s">
        <v>48</v>
      </c>
      <c r="C1303" s="39" t="s">
        <v>132</v>
      </c>
      <c r="D1303" s="64"/>
      <c r="E1303" s="39" t="s">
        <v>106</v>
      </c>
      <c r="F1303" s="39">
        <v>97</v>
      </c>
      <c r="G1303" s="39" t="s">
        <v>172</v>
      </c>
      <c r="H1303" s="39" t="s">
        <v>176</v>
      </c>
      <c r="I1303" s="39" t="s">
        <v>176</v>
      </c>
      <c r="J1303" s="39" t="s">
        <v>176</v>
      </c>
      <c r="K1303" s="39" t="s">
        <v>176</v>
      </c>
      <c r="L1303" s="39">
        <v>1</v>
      </c>
      <c r="M1303" s="57" t="str">
        <f t="shared" si="64"/>
        <v>3 - Medium-Level Power Loss</v>
      </c>
      <c r="N1303" s="59"/>
      <c r="O1303" s="60"/>
      <c r="P1303" s="61">
        <f t="shared" si="63"/>
        <v>1800</v>
      </c>
      <c r="Q1303" s="61">
        <f t="shared" si="62"/>
        <v>0</v>
      </c>
    </row>
    <row r="1304" spans="1:17" ht="18.600000000000001" customHeight="1">
      <c r="A1304" s="58">
        <v>44403</v>
      </c>
      <c r="B1304" s="39" t="s">
        <v>48</v>
      </c>
      <c r="C1304" s="39" t="s">
        <v>132</v>
      </c>
      <c r="D1304" s="64"/>
      <c r="E1304" s="39" t="s">
        <v>106</v>
      </c>
      <c r="F1304" s="39">
        <v>99</v>
      </c>
      <c r="G1304" s="39" t="s">
        <v>172</v>
      </c>
      <c r="H1304" s="39" t="s">
        <v>176</v>
      </c>
      <c r="I1304" s="39" t="s">
        <v>176</v>
      </c>
      <c r="J1304" s="39" t="s">
        <v>176</v>
      </c>
      <c r="K1304" s="39" t="s">
        <v>176</v>
      </c>
      <c r="L1304" s="39">
        <v>1</v>
      </c>
      <c r="M1304" s="57" t="str">
        <f t="shared" si="64"/>
        <v>3 - Medium-Level Power Loss</v>
      </c>
      <c r="N1304" s="59"/>
      <c r="O1304" s="60"/>
      <c r="P1304" s="61">
        <f t="shared" si="63"/>
        <v>1800</v>
      </c>
      <c r="Q1304" s="61">
        <f t="shared" si="62"/>
        <v>0</v>
      </c>
    </row>
    <row r="1305" spans="1:17" ht="18.600000000000001" customHeight="1">
      <c r="A1305" s="58">
        <v>44403</v>
      </c>
      <c r="B1305" s="39" t="s">
        <v>48</v>
      </c>
      <c r="C1305" s="39" t="s">
        <v>132</v>
      </c>
      <c r="D1305" s="64"/>
      <c r="E1305" s="39" t="s">
        <v>109</v>
      </c>
      <c r="F1305" s="39">
        <v>105</v>
      </c>
      <c r="G1305" s="39" t="s">
        <v>172</v>
      </c>
      <c r="H1305" s="39" t="s">
        <v>176</v>
      </c>
      <c r="I1305" s="39" t="s">
        <v>176</v>
      </c>
      <c r="J1305" s="39" t="s">
        <v>176</v>
      </c>
      <c r="K1305" s="39" t="s">
        <v>176</v>
      </c>
      <c r="L1305" s="39">
        <v>1</v>
      </c>
      <c r="M1305" s="57" t="str">
        <f t="shared" si="64"/>
        <v>3 - Medium-Level Power Loss</v>
      </c>
      <c r="N1305" s="59"/>
      <c r="O1305" s="60"/>
      <c r="P1305" s="61">
        <f t="shared" si="63"/>
        <v>1800</v>
      </c>
      <c r="Q1305" s="61">
        <f t="shared" ref="Q1305:Q1368" si="65">IF(O1305&gt;0,P1305,0)</f>
        <v>0</v>
      </c>
    </row>
    <row r="1306" spans="1:17" ht="18.600000000000001" customHeight="1">
      <c r="A1306" s="58">
        <v>44403</v>
      </c>
      <c r="B1306" s="39" t="s">
        <v>48</v>
      </c>
      <c r="C1306" s="39" t="s">
        <v>132</v>
      </c>
      <c r="D1306" s="64"/>
      <c r="E1306" s="39" t="s">
        <v>109</v>
      </c>
      <c r="F1306" s="39">
        <v>106</v>
      </c>
      <c r="G1306" s="39" t="s">
        <v>172</v>
      </c>
      <c r="H1306" s="39" t="s">
        <v>176</v>
      </c>
      <c r="I1306" s="39" t="s">
        <v>176</v>
      </c>
      <c r="J1306" s="39" t="s">
        <v>176</v>
      </c>
      <c r="K1306" s="39" t="s">
        <v>176</v>
      </c>
      <c r="L1306" s="39">
        <v>1</v>
      </c>
      <c r="M1306" s="57" t="str">
        <f t="shared" si="64"/>
        <v>3 - Medium-Level Power Loss</v>
      </c>
      <c r="N1306" s="59"/>
      <c r="O1306" s="60"/>
      <c r="P1306" s="61">
        <f t="shared" si="63"/>
        <v>1800</v>
      </c>
      <c r="Q1306" s="61">
        <f t="shared" si="65"/>
        <v>0</v>
      </c>
    </row>
    <row r="1307" spans="1:17" ht="18.600000000000001" customHeight="1">
      <c r="A1307" s="58">
        <v>44403</v>
      </c>
      <c r="B1307" s="39" t="s">
        <v>48</v>
      </c>
      <c r="C1307" s="39" t="s">
        <v>132</v>
      </c>
      <c r="D1307" s="64"/>
      <c r="E1307" s="39" t="s">
        <v>109</v>
      </c>
      <c r="F1307" s="39">
        <v>107</v>
      </c>
      <c r="G1307" s="39" t="s">
        <v>172</v>
      </c>
      <c r="H1307" s="39" t="s">
        <v>176</v>
      </c>
      <c r="I1307" s="39" t="s">
        <v>176</v>
      </c>
      <c r="J1307" s="39" t="s">
        <v>176</v>
      </c>
      <c r="K1307" s="39" t="s">
        <v>176</v>
      </c>
      <c r="L1307" s="39">
        <v>1</v>
      </c>
      <c r="M1307" s="57" t="str">
        <f t="shared" si="64"/>
        <v>3 - Medium-Level Power Loss</v>
      </c>
      <c r="N1307" s="59"/>
      <c r="O1307" s="60"/>
      <c r="P1307" s="61">
        <f t="shared" si="63"/>
        <v>1800</v>
      </c>
      <c r="Q1307" s="61">
        <f t="shared" si="65"/>
        <v>0</v>
      </c>
    </row>
    <row r="1308" spans="1:17" ht="18.600000000000001" customHeight="1">
      <c r="A1308" s="58">
        <v>44403</v>
      </c>
      <c r="B1308" s="39" t="s">
        <v>48</v>
      </c>
      <c r="C1308" s="39" t="s">
        <v>132</v>
      </c>
      <c r="D1308" s="64"/>
      <c r="E1308" s="39" t="s">
        <v>109</v>
      </c>
      <c r="F1308" s="39">
        <v>108</v>
      </c>
      <c r="G1308" s="39" t="s">
        <v>172</v>
      </c>
      <c r="H1308" s="39" t="s">
        <v>176</v>
      </c>
      <c r="I1308" s="39" t="s">
        <v>176</v>
      </c>
      <c r="J1308" s="39" t="s">
        <v>176</v>
      </c>
      <c r="K1308" s="39" t="s">
        <v>176</v>
      </c>
      <c r="L1308" s="39">
        <v>1</v>
      </c>
      <c r="M1308" s="57" t="str">
        <f t="shared" si="64"/>
        <v>3 - Medium-Level Power Loss</v>
      </c>
      <c r="N1308" s="59"/>
      <c r="O1308" s="60"/>
      <c r="P1308" s="61">
        <f t="shared" si="63"/>
        <v>1800</v>
      </c>
      <c r="Q1308" s="61">
        <f t="shared" si="65"/>
        <v>0</v>
      </c>
    </row>
    <row r="1309" spans="1:17" ht="18.600000000000001" customHeight="1">
      <c r="A1309" s="58">
        <v>44403</v>
      </c>
      <c r="B1309" s="39" t="s">
        <v>48</v>
      </c>
      <c r="C1309" s="39" t="s">
        <v>132</v>
      </c>
      <c r="D1309" s="64"/>
      <c r="E1309" s="39" t="s">
        <v>109</v>
      </c>
      <c r="F1309" s="39">
        <v>109</v>
      </c>
      <c r="G1309" s="39" t="s">
        <v>172</v>
      </c>
      <c r="H1309" s="39" t="s">
        <v>176</v>
      </c>
      <c r="I1309" s="39" t="s">
        <v>176</v>
      </c>
      <c r="J1309" s="39" t="s">
        <v>176</v>
      </c>
      <c r="K1309" s="39" t="s">
        <v>176</v>
      </c>
      <c r="L1309" s="39">
        <v>1</v>
      </c>
      <c r="M1309" s="57" t="str">
        <f t="shared" si="64"/>
        <v>3 - Medium-Level Power Loss</v>
      </c>
      <c r="N1309" s="59"/>
      <c r="O1309" s="60"/>
      <c r="P1309" s="61">
        <f t="shared" si="63"/>
        <v>1800</v>
      </c>
      <c r="Q1309" s="61">
        <f t="shared" si="65"/>
        <v>0</v>
      </c>
    </row>
    <row r="1310" spans="1:17" ht="18.600000000000001" customHeight="1">
      <c r="A1310" s="58">
        <v>44403</v>
      </c>
      <c r="B1310" s="39" t="s">
        <v>48</v>
      </c>
      <c r="C1310" s="39" t="s">
        <v>132</v>
      </c>
      <c r="D1310" s="64"/>
      <c r="E1310" s="39" t="s">
        <v>109</v>
      </c>
      <c r="F1310" s="39">
        <v>110</v>
      </c>
      <c r="G1310" s="39" t="s">
        <v>172</v>
      </c>
      <c r="H1310" s="39" t="s">
        <v>176</v>
      </c>
      <c r="I1310" s="39" t="s">
        <v>176</v>
      </c>
      <c r="J1310" s="39" t="s">
        <v>176</v>
      </c>
      <c r="K1310" s="39" t="s">
        <v>176</v>
      </c>
      <c r="L1310" s="39">
        <v>1</v>
      </c>
      <c r="M1310" s="57" t="str">
        <f t="shared" si="64"/>
        <v>3 - Medium-Level Power Loss</v>
      </c>
      <c r="N1310" s="59"/>
      <c r="O1310" s="60"/>
      <c r="P1310" s="61">
        <f t="shared" si="63"/>
        <v>1800</v>
      </c>
      <c r="Q1310" s="61">
        <f t="shared" si="65"/>
        <v>0</v>
      </c>
    </row>
    <row r="1311" spans="1:17" ht="18.600000000000001" customHeight="1">
      <c r="A1311" s="58">
        <v>44403</v>
      </c>
      <c r="B1311" s="39" t="s">
        <v>48</v>
      </c>
      <c r="C1311" s="39" t="s">
        <v>132</v>
      </c>
      <c r="D1311" s="64"/>
      <c r="E1311" s="39" t="s">
        <v>109</v>
      </c>
      <c r="F1311" s="39">
        <v>111</v>
      </c>
      <c r="G1311" s="39" t="s">
        <v>172</v>
      </c>
      <c r="H1311" s="39" t="s">
        <v>176</v>
      </c>
      <c r="I1311" s="39" t="s">
        <v>176</v>
      </c>
      <c r="J1311" s="39" t="s">
        <v>176</v>
      </c>
      <c r="K1311" s="39" t="s">
        <v>176</v>
      </c>
      <c r="L1311" s="39">
        <v>1</v>
      </c>
      <c r="M1311" s="57" t="str">
        <f t="shared" si="64"/>
        <v>3 - Medium-Level Power Loss</v>
      </c>
      <c r="N1311" s="59"/>
      <c r="O1311" s="60"/>
      <c r="P1311" s="61">
        <f t="shared" si="63"/>
        <v>1800</v>
      </c>
      <c r="Q1311" s="61">
        <f t="shared" si="65"/>
        <v>0</v>
      </c>
    </row>
    <row r="1312" spans="1:17" ht="18.600000000000001" customHeight="1">
      <c r="A1312" s="58">
        <v>44403</v>
      </c>
      <c r="B1312" s="39" t="s">
        <v>48</v>
      </c>
      <c r="C1312" s="39" t="s">
        <v>132</v>
      </c>
      <c r="D1312" s="64"/>
      <c r="E1312" s="39" t="s">
        <v>109</v>
      </c>
      <c r="F1312" s="39">
        <v>112</v>
      </c>
      <c r="G1312" s="39" t="s">
        <v>172</v>
      </c>
      <c r="H1312" s="39" t="s">
        <v>176</v>
      </c>
      <c r="I1312" s="39" t="s">
        <v>176</v>
      </c>
      <c r="J1312" s="39" t="s">
        <v>176</v>
      </c>
      <c r="K1312" s="39" t="s">
        <v>176</v>
      </c>
      <c r="L1312" s="39">
        <v>1</v>
      </c>
      <c r="M1312" s="57" t="str">
        <f t="shared" si="64"/>
        <v>3 - Medium-Level Power Loss</v>
      </c>
      <c r="N1312" s="59"/>
      <c r="O1312" s="60"/>
      <c r="P1312" s="61">
        <f t="shared" si="63"/>
        <v>1800</v>
      </c>
      <c r="Q1312" s="61">
        <f t="shared" si="65"/>
        <v>0</v>
      </c>
    </row>
    <row r="1313" spans="1:17" ht="18.600000000000001" customHeight="1">
      <c r="A1313" s="58">
        <v>44403</v>
      </c>
      <c r="B1313" s="39" t="s">
        <v>48</v>
      </c>
      <c r="C1313" s="39" t="s">
        <v>132</v>
      </c>
      <c r="D1313" s="64"/>
      <c r="E1313" s="39" t="s">
        <v>111</v>
      </c>
      <c r="F1313" s="39">
        <v>17</v>
      </c>
      <c r="G1313" s="39" t="s">
        <v>172</v>
      </c>
      <c r="H1313" s="39" t="s">
        <v>177</v>
      </c>
      <c r="I1313" s="39" t="s">
        <v>176</v>
      </c>
      <c r="J1313" s="39" t="s">
        <v>176</v>
      </c>
      <c r="K1313" s="39" t="s">
        <v>176</v>
      </c>
      <c r="L1313" s="39">
        <v>1</v>
      </c>
      <c r="M1313" s="57" t="str">
        <f t="shared" si="64"/>
        <v>3 - Medium-Level Power Loss</v>
      </c>
      <c r="N1313" s="59"/>
      <c r="O1313" s="60"/>
      <c r="P1313" s="61">
        <f t="shared" si="63"/>
        <v>1800</v>
      </c>
      <c r="Q1313" s="61">
        <f t="shared" si="65"/>
        <v>0</v>
      </c>
    </row>
    <row r="1314" spans="1:17" ht="18.600000000000001" customHeight="1">
      <c r="A1314" s="58">
        <v>44403</v>
      </c>
      <c r="B1314" s="39" t="s">
        <v>48</v>
      </c>
      <c r="C1314" s="39" t="s">
        <v>133</v>
      </c>
      <c r="D1314" s="64"/>
      <c r="E1314" s="39" t="s">
        <v>95</v>
      </c>
      <c r="F1314" s="39">
        <v>1</v>
      </c>
      <c r="G1314" s="39" t="s">
        <v>172</v>
      </c>
      <c r="H1314" s="39" t="s">
        <v>177</v>
      </c>
      <c r="I1314" s="39" t="s">
        <v>176</v>
      </c>
      <c r="J1314" s="39" t="s">
        <v>176</v>
      </c>
      <c r="K1314" s="39" t="s">
        <v>176</v>
      </c>
      <c r="L1314" s="39">
        <v>1</v>
      </c>
      <c r="M1314" s="57" t="str">
        <f t="shared" si="64"/>
        <v>3 - Medium-Level Power Loss</v>
      </c>
      <c r="N1314" s="59"/>
      <c r="O1314" s="60"/>
      <c r="P1314" s="61">
        <f t="shared" si="63"/>
        <v>1800</v>
      </c>
      <c r="Q1314" s="61">
        <f t="shared" si="65"/>
        <v>0</v>
      </c>
    </row>
    <row r="1315" spans="1:17" ht="18.600000000000001" customHeight="1">
      <c r="A1315" s="58">
        <v>44403</v>
      </c>
      <c r="B1315" s="39" t="s">
        <v>48</v>
      </c>
      <c r="C1315" s="39" t="s">
        <v>133</v>
      </c>
      <c r="D1315" s="64"/>
      <c r="E1315" s="39" t="s">
        <v>95</v>
      </c>
      <c r="F1315" s="39">
        <v>1</v>
      </c>
      <c r="G1315" s="39" t="s">
        <v>172</v>
      </c>
      <c r="H1315" s="39" t="s">
        <v>177</v>
      </c>
      <c r="I1315" s="39" t="s">
        <v>176</v>
      </c>
      <c r="J1315" s="39" t="s">
        <v>177</v>
      </c>
      <c r="K1315" s="39" t="s">
        <v>176</v>
      </c>
      <c r="L1315" s="39">
        <v>1</v>
      </c>
      <c r="M1315" s="57" t="str">
        <f t="shared" si="64"/>
        <v>3 - Medium-Level Power Loss</v>
      </c>
      <c r="N1315" s="59"/>
      <c r="O1315" s="60"/>
      <c r="P1315" s="61">
        <f t="shared" si="63"/>
        <v>1800</v>
      </c>
      <c r="Q1315" s="61">
        <f t="shared" si="65"/>
        <v>0</v>
      </c>
    </row>
    <row r="1316" spans="1:17" ht="18.600000000000001" customHeight="1">
      <c r="A1316" s="58">
        <v>44403</v>
      </c>
      <c r="B1316" s="39" t="s">
        <v>48</v>
      </c>
      <c r="C1316" s="39" t="s">
        <v>133</v>
      </c>
      <c r="D1316" s="64"/>
      <c r="E1316" s="39" t="s">
        <v>95</v>
      </c>
      <c r="F1316" s="39">
        <v>1</v>
      </c>
      <c r="G1316" s="39" t="s">
        <v>172</v>
      </c>
      <c r="H1316" s="39" t="s">
        <v>177</v>
      </c>
      <c r="I1316" s="39" t="s">
        <v>176</v>
      </c>
      <c r="J1316" s="39" t="s">
        <v>177</v>
      </c>
      <c r="K1316" s="39" t="s">
        <v>176</v>
      </c>
      <c r="L1316" s="39">
        <v>1</v>
      </c>
      <c r="M1316" s="57" t="str">
        <f t="shared" si="64"/>
        <v>3 - Medium-Level Power Loss</v>
      </c>
      <c r="N1316" s="59"/>
      <c r="O1316" s="60"/>
      <c r="P1316" s="61">
        <f t="shared" si="63"/>
        <v>1800</v>
      </c>
      <c r="Q1316" s="61">
        <f t="shared" si="65"/>
        <v>0</v>
      </c>
    </row>
    <row r="1317" spans="1:17" ht="18.600000000000001" customHeight="1">
      <c r="A1317" s="58">
        <v>44403</v>
      </c>
      <c r="B1317" s="39" t="s">
        <v>48</v>
      </c>
      <c r="C1317" s="39" t="s">
        <v>133</v>
      </c>
      <c r="D1317" s="64"/>
      <c r="E1317" s="39" t="s">
        <v>95</v>
      </c>
      <c r="F1317" s="39">
        <v>2</v>
      </c>
      <c r="G1317" s="39" t="s">
        <v>172</v>
      </c>
      <c r="H1317" s="39" t="s">
        <v>177</v>
      </c>
      <c r="I1317" s="39" t="s">
        <v>176</v>
      </c>
      <c r="J1317" s="39" t="s">
        <v>176</v>
      </c>
      <c r="K1317" s="39" t="s">
        <v>176</v>
      </c>
      <c r="L1317" s="39">
        <v>1</v>
      </c>
      <c r="M1317" s="57" t="str">
        <f t="shared" si="64"/>
        <v>3 - Medium-Level Power Loss</v>
      </c>
      <c r="N1317" s="59"/>
      <c r="O1317" s="60"/>
      <c r="P1317" s="61">
        <f t="shared" si="63"/>
        <v>1800</v>
      </c>
      <c r="Q1317" s="61">
        <f t="shared" si="65"/>
        <v>0</v>
      </c>
    </row>
    <row r="1318" spans="1:17" ht="18.600000000000001" customHeight="1">
      <c r="A1318" s="58">
        <v>44403</v>
      </c>
      <c r="B1318" s="39" t="s">
        <v>48</v>
      </c>
      <c r="C1318" s="39" t="s">
        <v>133</v>
      </c>
      <c r="D1318" s="64"/>
      <c r="E1318" s="39" t="s">
        <v>95</v>
      </c>
      <c r="F1318" s="39">
        <v>2</v>
      </c>
      <c r="G1318" s="39" t="s">
        <v>172</v>
      </c>
      <c r="H1318" s="39" t="s">
        <v>177</v>
      </c>
      <c r="I1318" s="39" t="s">
        <v>176</v>
      </c>
      <c r="J1318" s="39" t="s">
        <v>177</v>
      </c>
      <c r="K1318" s="39" t="s">
        <v>176</v>
      </c>
      <c r="L1318" s="39">
        <v>1</v>
      </c>
      <c r="M1318" s="57" t="str">
        <f t="shared" si="64"/>
        <v>3 - Medium-Level Power Loss</v>
      </c>
      <c r="N1318" s="59"/>
      <c r="O1318" s="60"/>
      <c r="P1318" s="61">
        <f t="shared" si="63"/>
        <v>1800</v>
      </c>
      <c r="Q1318" s="61">
        <f t="shared" si="65"/>
        <v>0</v>
      </c>
    </row>
    <row r="1319" spans="1:17" ht="18.600000000000001" customHeight="1">
      <c r="A1319" s="58">
        <v>44403</v>
      </c>
      <c r="B1319" s="39" t="s">
        <v>48</v>
      </c>
      <c r="C1319" s="39" t="s">
        <v>133</v>
      </c>
      <c r="D1319" s="64"/>
      <c r="E1319" s="39" t="s">
        <v>95</v>
      </c>
      <c r="F1319" s="39">
        <v>2</v>
      </c>
      <c r="G1319" s="39" t="s">
        <v>172</v>
      </c>
      <c r="H1319" s="39" t="s">
        <v>177</v>
      </c>
      <c r="I1319" s="39" t="s">
        <v>176</v>
      </c>
      <c r="J1319" s="39" t="s">
        <v>177</v>
      </c>
      <c r="K1319" s="39" t="s">
        <v>176</v>
      </c>
      <c r="L1319" s="39">
        <v>1</v>
      </c>
      <c r="M1319" s="57" t="str">
        <f t="shared" si="64"/>
        <v>3 - Medium-Level Power Loss</v>
      </c>
      <c r="N1319" s="59"/>
      <c r="O1319" s="60"/>
      <c r="P1319" s="61">
        <f t="shared" si="63"/>
        <v>1800</v>
      </c>
      <c r="Q1319" s="61">
        <f t="shared" si="65"/>
        <v>0</v>
      </c>
    </row>
    <row r="1320" spans="1:17" ht="18.600000000000001" customHeight="1">
      <c r="A1320" s="58">
        <v>44403</v>
      </c>
      <c r="B1320" s="39" t="s">
        <v>48</v>
      </c>
      <c r="C1320" s="39" t="s">
        <v>133</v>
      </c>
      <c r="D1320" s="64"/>
      <c r="E1320" s="39" t="s">
        <v>95</v>
      </c>
      <c r="F1320" s="39">
        <v>3</v>
      </c>
      <c r="G1320" s="39" t="s">
        <v>172</v>
      </c>
      <c r="H1320" s="39" t="s">
        <v>177</v>
      </c>
      <c r="I1320" s="39" t="s">
        <v>176</v>
      </c>
      <c r="J1320" s="39" t="s">
        <v>177</v>
      </c>
      <c r="K1320" s="39" t="s">
        <v>176</v>
      </c>
      <c r="L1320" s="39">
        <v>1</v>
      </c>
      <c r="M1320" s="57" t="str">
        <f t="shared" si="64"/>
        <v>3 - Medium-Level Power Loss</v>
      </c>
      <c r="N1320" s="59"/>
      <c r="O1320" s="60"/>
      <c r="P1320" s="61">
        <f t="shared" si="63"/>
        <v>1800</v>
      </c>
      <c r="Q1320" s="61">
        <f t="shared" si="65"/>
        <v>0</v>
      </c>
    </row>
    <row r="1321" spans="1:17" ht="18.600000000000001" customHeight="1">
      <c r="A1321" s="58">
        <v>44403</v>
      </c>
      <c r="B1321" s="39" t="s">
        <v>48</v>
      </c>
      <c r="C1321" s="39" t="s">
        <v>133</v>
      </c>
      <c r="D1321" s="64"/>
      <c r="E1321" s="39" t="s">
        <v>95</v>
      </c>
      <c r="F1321" s="39">
        <v>3</v>
      </c>
      <c r="G1321" s="39" t="s">
        <v>172</v>
      </c>
      <c r="H1321" s="39" t="s">
        <v>177</v>
      </c>
      <c r="I1321" s="39" t="s">
        <v>176</v>
      </c>
      <c r="J1321" s="39" t="s">
        <v>176</v>
      </c>
      <c r="K1321" s="39" t="s">
        <v>176</v>
      </c>
      <c r="L1321" s="39">
        <v>1</v>
      </c>
      <c r="M1321" s="57" t="str">
        <f t="shared" si="64"/>
        <v>3 - Medium-Level Power Loss</v>
      </c>
      <c r="N1321" s="59"/>
      <c r="O1321" s="60"/>
      <c r="P1321" s="61">
        <f t="shared" si="63"/>
        <v>1800</v>
      </c>
      <c r="Q1321" s="61">
        <f t="shared" si="65"/>
        <v>0</v>
      </c>
    </row>
    <row r="1322" spans="1:17" ht="18.600000000000001" customHeight="1">
      <c r="A1322" s="58">
        <v>44403</v>
      </c>
      <c r="B1322" s="39" t="s">
        <v>48</v>
      </c>
      <c r="C1322" s="39" t="s">
        <v>133</v>
      </c>
      <c r="D1322" s="64"/>
      <c r="E1322" s="39" t="s">
        <v>95</v>
      </c>
      <c r="F1322" s="39">
        <v>3</v>
      </c>
      <c r="G1322" s="39" t="s">
        <v>172</v>
      </c>
      <c r="H1322" s="39" t="s">
        <v>177</v>
      </c>
      <c r="I1322" s="39" t="s">
        <v>176</v>
      </c>
      <c r="J1322" s="39" t="s">
        <v>177</v>
      </c>
      <c r="K1322" s="39" t="s">
        <v>176</v>
      </c>
      <c r="L1322" s="39">
        <v>1</v>
      </c>
      <c r="M1322" s="57" t="str">
        <f t="shared" si="64"/>
        <v>3 - Medium-Level Power Loss</v>
      </c>
      <c r="N1322" s="59"/>
      <c r="O1322" s="60"/>
      <c r="P1322" s="61">
        <f t="shared" si="63"/>
        <v>1800</v>
      </c>
      <c r="Q1322" s="61">
        <f t="shared" si="65"/>
        <v>0</v>
      </c>
    </row>
    <row r="1323" spans="1:17" ht="18.600000000000001" customHeight="1">
      <c r="A1323" s="58">
        <v>44403</v>
      </c>
      <c r="B1323" s="39" t="s">
        <v>48</v>
      </c>
      <c r="C1323" s="39" t="s">
        <v>133</v>
      </c>
      <c r="D1323" s="64"/>
      <c r="E1323" s="39" t="s">
        <v>95</v>
      </c>
      <c r="F1323" s="39">
        <v>4</v>
      </c>
      <c r="G1323" s="39" t="s">
        <v>172</v>
      </c>
      <c r="H1323" s="39" t="s">
        <v>177</v>
      </c>
      <c r="I1323" s="39" t="s">
        <v>176</v>
      </c>
      <c r="J1323" s="39" t="s">
        <v>176</v>
      </c>
      <c r="K1323" s="39" t="s">
        <v>176</v>
      </c>
      <c r="L1323" s="39">
        <v>1</v>
      </c>
      <c r="M1323" s="57" t="str">
        <f t="shared" si="64"/>
        <v>3 - Medium-Level Power Loss</v>
      </c>
      <c r="N1323" s="59"/>
      <c r="O1323" s="60"/>
      <c r="P1323" s="61">
        <f t="shared" si="63"/>
        <v>1800</v>
      </c>
      <c r="Q1323" s="61">
        <f t="shared" si="65"/>
        <v>0</v>
      </c>
    </row>
    <row r="1324" spans="1:17" ht="18.600000000000001" customHeight="1">
      <c r="A1324" s="58">
        <v>44403</v>
      </c>
      <c r="B1324" s="39" t="s">
        <v>48</v>
      </c>
      <c r="C1324" s="39" t="s">
        <v>133</v>
      </c>
      <c r="D1324" s="64"/>
      <c r="E1324" s="39" t="s">
        <v>95</v>
      </c>
      <c r="F1324" s="39">
        <v>4</v>
      </c>
      <c r="G1324" s="39" t="s">
        <v>172</v>
      </c>
      <c r="H1324" s="39" t="s">
        <v>177</v>
      </c>
      <c r="I1324" s="39" t="s">
        <v>176</v>
      </c>
      <c r="J1324" s="39" t="s">
        <v>177</v>
      </c>
      <c r="K1324" s="39" t="s">
        <v>176</v>
      </c>
      <c r="L1324" s="39">
        <v>1</v>
      </c>
      <c r="M1324" s="57" t="str">
        <f t="shared" si="64"/>
        <v>3 - Medium-Level Power Loss</v>
      </c>
      <c r="N1324" s="59"/>
      <c r="O1324" s="60"/>
      <c r="P1324" s="61">
        <f t="shared" si="63"/>
        <v>1800</v>
      </c>
      <c r="Q1324" s="61">
        <f t="shared" si="65"/>
        <v>0</v>
      </c>
    </row>
    <row r="1325" spans="1:17" ht="18.600000000000001" customHeight="1">
      <c r="A1325" s="58">
        <v>44403</v>
      </c>
      <c r="B1325" s="39" t="s">
        <v>48</v>
      </c>
      <c r="C1325" s="39" t="s">
        <v>133</v>
      </c>
      <c r="D1325" s="64"/>
      <c r="E1325" s="39" t="s">
        <v>95</v>
      </c>
      <c r="F1325" s="39">
        <v>4</v>
      </c>
      <c r="G1325" s="39" t="s">
        <v>172</v>
      </c>
      <c r="H1325" s="39" t="s">
        <v>177</v>
      </c>
      <c r="I1325" s="39" t="s">
        <v>176</v>
      </c>
      <c r="J1325" s="39" t="s">
        <v>177</v>
      </c>
      <c r="K1325" s="39" t="s">
        <v>176</v>
      </c>
      <c r="L1325" s="39">
        <v>1</v>
      </c>
      <c r="M1325" s="57" t="str">
        <f t="shared" si="64"/>
        <v>3 - Medium-Level Power Loss</v>
      </c>
      <c r="N1325" s="59"/>
      <c r="O1325" s="60"/>
      <c r="P1325" s="61">
        <f t="shared" si="63"/>
        <v>1800</v>
      </c>
      <c r="Q1325" s="61">
        <f t="shared" si="65"/>
        <v>0</v>
      </c>
    </row>
    <row r="1326" spans="1:17" ht="18.600000000000001" customHeight="1">
      <c r="A1326" s="58">
        <v>44403</v>
      </c>
      <c r="B1326" s="39" t="s">
        <v>48</v>
      </c>
      <c r="C1326" s="39" t="s">
        <v>133</v>
      </c>
      <c r="D1326" s="64"/>
      <c r="E1326" s="39" t="s">
        <v>95</v>
      </c>
      <c r="F1326" s="39">
        <v>5</v>
      </c>
      <c r="G1326" s="39" t="s">
        <v>172</v>
      </c>
      <c r="H1326" s="39" t="s">
        <v>177</v>
      </c>
      <c r="I1326" s="39" t="s">
        <v>176</v>
      </c>
      <c r="J1326" s="39" t="s">
        <v>176</v>
      </c>
      <c r="K1326" s="39" t="s">
        <v>176</v>
      </c>
      <c r="L1326" s="39">
        <v>1</v>
      </c>
      <c r="M1326" s="57" t="str">
        <f t="shared" si="64"/>
        <v>3 - Medium-Level Power Loss</v>
      </c>
      <c r="N1326" s="59"/>
      <c r="O1326" s="60"/>
      <c r="P1326" s="61">
        <f t="shared" si="63"/>
        <v>1800</v>
      </c>
      <c r="Q1326" s="61">
        <f t="shared" si="65"/>
        <v>0</v>
      </c>
    </row>
    <row r="1327" spans="1:17" ht="18.600000000000001" customHeight="1">
      <c r="A1327" s="58">
        <v>44403</v>
      </c>
      <c r="B1327" s="39" t="s">
        <v>48</v>
      </c>
      <c r="C1327" s="39" t="s">
        <v>133</v>
      </c>
      <c r="D1327" s="64"/>
      <c r="E1327" s="39" t="s">
        <v>95</v>
      </c>
      <c r="F1327" s="39">
        <v>6</v>
      </c>
      <c r="G1327" s="39" t="s">
        <v>172</v>
      </c>
      <c r="H1327" s="39" t="s">
        <v>177</v>
      </c>
      <c r="I1327" s="39" t="s">
        <v>176</v>
      </c>
      <c r="J1327" s="39" t="s">
        <v>176</v>
      </c>
      <c r="K1327" s="39" t="s">
        <v>176</v>
      </c>
      <c r="L1327" s="39">
        <v>1</v>
      </c>
      <c r="M1327" s="57" t="str">
        <f t="shared" si="64"/>
        <v>3 - Medium-Level Power Loss</v>
      </c>
      <c r="N1327" s="59"/>
      <c r="O1327" s="60"/>
      <c r="P1327" s="61">
        <f t="shared" si="63"/>
        <v>1800</v>
      </c>
      <c r="Q1327" s="61">
        <f t="shared" si="65"/>
        <v>0</v>
      </c>
    </row>
    <row r="1328" spans="1:17" ht="18.600000000000001" customHeight="1">
      <c r="A1328" s="58">
        <v>44403</v>
      </c>
      <c r="B1328" s="39" t="s">
        <v>48</v>
      </c>
      <c r="C1328" s="39" t="s">
        <v>133</v>
      </c>
      <c r="D1328" s="64"/>
      <c r="E1328" s="39" t="s">
        <v>95</v>
      </c>
      <c r="F1328" s="39">
        <v>7</v>
      </c>
      <c r="G1328" s="39" t="s">
        <v>172</v>
      </c>
      <c r="H1328" s="39" t="s">
        <v>177</v>
      </c>
      <c r="I1328" s="39" t="s">
        <v>176</v>
      </c>
      <c r="J1328" s="39" t="s">
        <v>176</v>
      </c>
      <c r="K1328" s="39" t="s">
        <v>176</v>
      </c>
      <c r="L1328" s="39">
        <v>1</v>
      </c>
      <c r="M1328" s="57" t="str">
        <f t="shared" si="64"/>
        <v>3 - Medium-Level Power Loss</v>
      </c>
      <c r="N1328" s="59"/>
      <c r="O1328" s="60"/>
      <c r="P1328" s="61">
        <f t="shared" si="63"/>
        <v>1800</v>
      </c>
      <c r="Q1328" s="61">
        <f t="shared" si="65"/>
        <v>0</v>
      </c>
    </row>
    <row r="1329" spans="1:17" ht="18.600000000000001" customHeight="1">
      <c r="A1329" s="58">
        <v>44403</v>
      </c>
      <c r="B1329" s="39" t="s">
        <v>48</v>
      </c>
      <c r="C1329" s="39" t="s">
        <v>133</v>
      </c>
      <c r="D1329" s="64"/>
      <c r="E1329" s="39" t="s">
        <v>95</v>
      </c>
      <c r="F1329" s="39">
        <v>8</v>
      </c>
      <c r="G1329" s="39" t="s">
        <v>172</v>
      </c>
      <c r="H1329" s="39" t="s">
        <v>177</v>
      </c>
      <c r="I1329" s="39" t="s">
        <v>176</v>
      </c>
      <c r="J1329" s="39" t="s">
        <v>176</v>
      </c>
      <c r="K1329" s="39" t="s">
        <v>176</v>
      </c>
      <c r="L1329" s="39">
        <v>1</v>
      </c>
      <c r="M1329" s="57" t="str">
        <f t="shared" si="64"/>
        <v>3 - Medium-Level Power Loss</v>
      </c>
      <c r="N1329" s="59"/>
      <c r="O1329" s="60"/>
      <c r="P1329" s="61">
        <f t="shared" si="63"/>
        <v>1800</v>
      </c>
      <c r="Q1329" s="61">
        <f t="shared" si="65"/>
        <v>0</v>
      </c>
    </row>
    <row r="1330" spans="1:17" ht="18.600000000000001" customHeight="1">
      <c r="A1330" s="58">
        <v>44403</v>
      </c>
      <c r="B1330" s="39" t="s">
        <v>48</v>
      </c>
      <c r="C1330" s="39" t="s">
        <v>133</v>
      </c>
      <c r="D1330" s="64"/>
      <c r="E1330" s="39" t="s">
        <v>107</v>
      </c>
      <c r="F1330" s="39">
        <v>49</v>
      </c>
      <c r="G1330" s="39" t="s">
        <v>173</v>
      </c>
      <c r="H1330" s="39" t="s">
        <v>177</v>
      </c>
      <c r="I1330" s="39" t="s">
        <v>176</v>
      </c>
      <c r="J1330" s="39" t="s">
        <v>176</v>
      </c>
      <c r="K1330" s="39" t="s">
        <v>176</v>
      </c>
      <c r="L1330" s="39">
        <v>1</v>
      </c>
      <c r="M1330" s="57" t="str">
        <f t="shared" si="64"/>
        <v>3 - Medium-Level Power Loss</v>
      </c>
      <c r="N1330" s="59"/>
      <c r="O1330" s="60"/>
      <c r="P1330" s="61">
        <f t="shared" si="63"/>
        <v>1800</v>
      </c>
      <c r="Q1330" s="61">
        <f t="shared" si="65"/>
        <v>0</v>
      </c>
    </row>
    <row r="1331" spans="1:17" ht="18.600000000000001" customHeight="1">
      <c r="A1331" s="58">
        <v>44403</v>
      </c>
      <c r="B1331" s="39" t="s">
        <v>48</v>
      </c>
      <c r="C1331" s="39" t="s">
        <v>133</v>
      </c>
      <c r="D1331" s="64"/>
      <c r="E1331" s="39" t="s">
        <v>107</v>
      </c>
      <c r="F1331" s="39">
        <v>50</v>
      </c>
      <c r="G1331" s="39" t="s">
        <v>173</v>
      </c>
      <c r="H1331" s="39" t="s">
        <v>177</v>
      </c>
      <c r="I1331" s="39" t="s">
        <v>176</v>
      </c>
      <c r="J1331" s="39" t="s">
        <v>176</v>
      </c>
      <c r="K1331" s="39" t="s">
        <v>176</v>
      </c>
      <c r="L1331" s="39">
        <v>1</v>
      </c>
      <c r="M1331" s="57" t="str">
        <f t="shared" si="64"/>
        <v>3 - Medium-Level Power Loss</v>
      </c>
      <c r="N1331" s="59"/>
      <c r="O1331" s="60"/>
      <c r="P1331" s="61">
        <f t="shared" si="63"/>
        <v>1800</v>
      </c>
      <c r="Q1331" s="61">
        <f t="shared" si="65"/>
        <v>0</v>
      </c>
    </row>
    <row r="1332" spans="1:17" ht="18.600000000000001" customHeight="1">
      <c r="A1332" s="58">
        <v>44403</v>
      </c>
      <c r="B1332" s="39" t="s">
        <v>48</v>
      </c>
      <c r="C1332" s="39" t="s">
        <v>133</v>
      </c>
      <c r="D1332" s="64"/>
      <c r="E1332" s="39" t="s">
        <v>107</v>
      </c>
      <c r="F1332" s="39">
        <v>51</v>
      </c>
      <c r="G1332" s="39" t="s">
        <v>173</v>
      </c>
      <c r="H1332" s="39" t="s">
        <v>177</v>
      </c>
      <c r="I1332" s="39" t="s">
        <v>176</v>
      </c>
      <c r="J1332" s="39" t="s">
        <v>176</v>
      </c>
      <c r="K1332" s="39" t="s">
        <v>176</v>
      </c>
      <c r="L1332" s="39">
        <v>1</v>
      </c>
      <c r="M1332" s="57" t="str">
        <f t="shared" si="64"/>
        <v>3 - Medium-Level Power Loss</v>
      </c>
      <c r="N1332" s="59"/>
      <c r="O1332" s="60"/>
      <c r="P1332" s="61">
        <f t="shared" si="63"/>
        <v>1800</v>
      </c>
      <c r="Q1332" s="61">
        <f t="shared" si="65"/>
        <v>0</v>
      </c>
    </row>
    <row r="1333" spans="1:17" ht="18.600000000000001" customHeight="1">
      <c r="A1333" s="58">
        <v>44403</v>
      </c>
      <c r="B1333" s="39" t="s">
        <v>48</v>
      </c>
      <c r="C1333" s="39" t="s">
        <v>133</v>
      </c>
      <c r="D1333" s="64"/>
      <c r="E1333" s="39" t="s">
        <v>107</v>
      </c>
      <c r="F1333" s="39">
        <v>52</v>
      </c>
      <c r="G1333" s="39" t="s">
        <v>173</v>
      </c>
      <c r="H1333" s="39" t="s">
        <v>177</v>
      </c>
      <c r="I1333" s="39" t="s">
        <v>176</v>
      </c>
      <c r="J1333" s="39" t="s">
        <v>176</v>
      </c>
      <c r="K1333" s="39" t="s">
        <v>176</v>
      </c>
      <c r="L1333" s="39">
        <v>1</v>
      </c>
      <c r="M1333" s="57" t="str">
        <f t="shared" si="64"/>
        <v>3 - Medium-Level Power Loss</v>
      </c>
      <c r="N1333" s="59"/>
      <c r="O1333" s="60"/>
      <c r="P1333" s="61">
        <f t="shared" si="63"/>
        <v>1800</v>
      </c>
      <c r="Q1333" s="61">
        <f t="shared" si="65"/>
        <v>0</v>
      </c>
    </row>
    <row r="1334" spans="1:17" ht="18.600000000000001" customHeight="1">
      <c r="A1334" s="58">
        <v>44403</v>
      </c>
      <c r="B1334" s="39" t="s">
        <v>48</v>
      </c>
      <c r="C1334" s="39" t="s">
        <v>133</v>
      </c>
      <c r="D1334" s="64"/>
      <c r="E1334" s="39" t="s">
        <v>107</v>
      </c>
      <c r="F1334" s="39">
        <v>53</v>
      </c>
      <c r="G1334" s="39" t="s">
        <v>173</v>
      </c>
      <c r="H1334" s="39" t="s">
        <v>177</v>
      </c>
      <c r="I1334" s="39" t="s">
        <v>176</v>
      </c>
      <c r="J1334" s="39" t="s">
        <v>176</v>
      </c>
      <c r="K1334" s="39" t="s">
        <v>176</v>
      </c>
      <c r="L1334" s="39">
        <v>1</v>
      </c>
      <c r="M1334" s="57" t="str">
        <f t="shared" si="64"/>
        <v>3 - Medium-Level Power Loss</v>
      </c>
      <c r="N1334" s="59"/>
      <c r="O1334" s="60"/>
      <c r="P1334" s="61">
        <f t="shared" si="63"/>
        <v>1800</v>
      </c>
      <c r="Q1334" s="61">
        <f t="shared" si="65"/>
        <v>0</v>
      </c>
    </row>
    <row r="1335" spans="1:17" ht="18.600000000000001" customHeight="1">
      <c r="A1335" s="58">
        <v>44403</v>
      </c>
      <c r="B1335" s="39" t="s">
        <v>48</v>
      </c>
      <c r="C1335" s="39" t="s">
        <v>133</v>
      </c>
      <c r="D1335" s="64"/>
      <c r="E1335" s="39" t="s">
        <v>107</v>
      </c>
      <c r="F1335" s="39">
        <v>54</v>
      </c>
      <c r="G1335" s="39" t="s">
        <v>173</v>
      </c>
      <c r="H1335" s="39" t="s">
        <v>177</v>
      </c>
      <c r="I1335" s="39" t="s">
        <v>176</v>
      </c>
      <c r="J1335" s="39" t="s">
        <v>176</v>
      </c>
      <c r="K1335" s="39" t="s">
        <v>176</v>
      </c>
      <c r="L1335" s="39">
        <v>1</v>
      </c>
      <c r="M1335" s="57" t="str">
        <f t="shared" si="64"/>
        <v>3 - Medium-Level Power Loss</v>
      </c>
      <c r="N1335" s="59"/>
      <c r="O1335" s="60"/>
      <c r="P1335" s="61">
        <f t="shared" si="63"/>
        <v>1800</v>
      </c>
      <c r="Q1335" s="61">
        <f t="shared" si="65"/>
        <v>0</v>
      </c>
    </row>
    <row r="1336" spans="1:17" ht="18.600000000000001" customHeight="1">
      <c r="A1336" s="58">
        <v>44403</v>
      </c>
      <c r="B1336" s="39" t="s">
        <v>48</v>
      </c>
      <c r="C1336" s="39" t="s">
        <v>133</v>
      </c>
      <c r="D1336" s="64"/>
      <c r="E1336" s="39" t="s">
        <v>107</v>
      </c>
      <c r="F1336" s="39">
        <v>55</v>
      </c>
      <c r="G1336" s="39" t="s">
        <v>173</v>
      </c>
      <c r="H1336" s="39" t="s">
        <v>177</v>
      </c>
      <c r="I1336" s="39" t="s">
        <v>176</v>
      </c>
      <c r="J1336" s="39" t="s">
        <v>176</v>
      </c>
      <c r="K1336" s="39" t="s">
        <v>176</v>
      </c>
      <c r="L1336" s="39">
        <v>1</v>
      </c>
      <c r="M1336" s="57" t="str">
        <f t="shared" si="64"/>
        <v>3 - Medium-Level Power Loss</v>
      </c>
      <c r="N1336" s="59"/>
      <c r="O1336" s="60"/>
      <c r="P1336" s="61">
        <f t="shared" si="63"/>
        <v>1800</v>
      </c>
      <c r="Q1336" s="61">
        <f t="shared" si="65"/>
        <v>0</v>
      </c>
    </row>
    <row r="1337" spans="1:17" ht="18.600000000000001" customHeight="1">
      <c r="A1337" s="58">
        <v>44403</v>
      </c>
      <c r="B1337" s="39" t="s">
        <v>48</v>
      </c>
      <c r="C1337" s="39" t="s">
        <v>133</v>
      </c>
      <c r="D1337" s="64"/>
      <c r="E1337" s="39" t="s">
        <v>107</v>
      </c>
      <c r="F1337" s="39">
        <v>56</v>
      </c>
      <c r="G1337" s="39" t="s">
        <v>173</v>
      </c>
      <c r="H1337" s="39" t="s">
        <v>177</v>
      </c>
      <c r="I1337" s="39" t="s">
        <v>176</v>
      </c>
      <c r="J1337" s="39" t="s">
        <v>176</v>
      </c>
      <c r="K1337" s="39" t="s">
        <v>176</v>
      </c>
      <c r="L1337" s="39">
        <v>1</v>
      </c>
      <c r="M1337" s="57" t="str">
        <f t="shared" si="64"/>
        <v>3 - Medium-Level Power Loss</v>
      </c>
      <c r="N1337" s="59"/>
      <c r="O1337" s="60"/>
      <c r="P1337" s="61">
        <f t="shared" si="63"/>
        <v>1800</v>
      </c>
      <c r="Q1337" s="61">
        <f t="shared" si="65"/>
        <v>0</v>
      </c>
    </row>
    <row r="1338" spans="1:17" ht="18.600000000000001" customHeight="1">
      <c r="A1338" s="58">
        <v>44403</v>
      </c>
      <c r="B1338" s="39" t="s">
        <v>48</v>
      </c>
      <c r="C1338" s="39" t="s">
        <v>133</v>
      </c>
      <c r="D1338" s="64"/>
      <c r="E1338" s="39" t="s">
        <v>107</v>
      </c>
      <c r="F1338" s="39">
        <v>57</v>
      </c>
      <c r="G1338" s="39" t="s">
        <v>173</v>
      </c>
      <c r="H1338" s="39" t="s">
        <v>177</v>
      </c>
      <c r="I1338" s="39" t="s">
        <v>176</v>
      </c>
      <c r="J1338" s="39" t="s">
        <v>176</v>
      </c>
      <c r="K1338" s="39" t="s">
        <v>176</v>
      </c>
      <c r="L1338" s="39">
        <v>1</v>
      </c>
      <c r="M1338" s="57" t="str">
        <f t="shared" si="64"/>
        <v>3 - Medium-Level Power Loss</v>
      </c>
      <c r="N1338" s="59"/>
      <c r="O1338" s="60"/>
      <c r="P1338" s="61">
        <f t="shared" si="63"/>
        <v>1800</v>
      </c>
      <c r="Q1338" s="61">
        <f t="shared" si="65"/>
        <v>0</v>
      </c>
    </row>
    <row r="1339" spans="1:17" ht="18.600000000000001" customHeight="1">
      <c r="A1339" s="58">
        <v>44403</v>
      </c>
      <c r="B1339" s="39" t="s">
        <v>48</v>
      </c>
      <c r="C1339" s="39" t="s">
        <v>133</v>
      </c>
      <c r="D1339" s="64"/>
      <c r="E1339" s="39" t="s">
        <v>107</v>
      </c>
      <c r="F1339" s="39">
        <v>58</v>
      </c>
      <c r="G1339" s="39" t="s">
        <v>173</v>
      </c>
      <c r="H1339" s="39" t="s">
        <v>177</v>
      </c>
      <c r="I1339" s="39" t="s">
        <v>176</v>
      </c>
      <c r="J1339" s="39" t="s">
        <v>176</v>
      </c>
      <c r="K1339" s="39" t="s">
        <v>176</v>
      </c>
      <c r="L1339" s="39">
        <v>1</v>
      </c>
      <c r="M1339" s="57" t="str">
        <f t="shared" si="64"/>
        <v>3 - Medium-Level Power Loss</v>
      </c>
      <c r="N1339" s="59"/>
      <c r="O1339" s="60"/>
      <c r="P1339" s="61">
        <f t="shared" si="63"/>
        <v>1800</v>
      </c>
      <c r="Q1339" s="61">
        <f t="shared" si="65"/>
        <v>0</v>
      </c>
    </row>
    <row r="1340" spans="1:17" ht="18.600000000000001" customHeight="1">
      <c r="A1340" s="58">
        <v>44403</v>
      </c>
      <c r="B1340" s="39" t="s">
        <v>48</v>
      </c>
      <c r="C1340" s="39" t="s">
        <v>133</v>
      </c>
      <c r="D1340" s="64"/>
      <c r="E1340" s="39" t="s">
        <v>107</v>
      </c>
      <c r="F1340" s="39">
        <v>59</v>
      </c>
      <c r="G1340" s="39" t="s">
        <v>173</v>
      </c>
      <c r="H1340" s="39" t="s">
        <v>177</v>
      </c>
      <c r="I1340" s="39" t="s">
        <v>176</v>
      </c>
      <c r="J1340" s="39" t="s">
        <v>176</v>
      </c>
      <c r="K1340" s="39" t="s">
        <v>176</v>
      </c>
      <c r="L1340" s="39">
        <v>1</v>
      </c>
      <c r="M1340" s="57" t="str">
        <f t="shared" si="64"/>
        <v>3 - Medium-Level Power Loss</v>
      </c>
      <c r="N1340" s="59"/>
      <c r="O1340" s="60"/>
      <c r="P1340" s="61">
        <f t="shared" si="63"/>
        <v>1800</v>
      </c>
      <c r="Q1340" s="61">
        <f t="shared" si="65"/>
        <v>0</v>
      </c>
    </row>
    <row r="1341" spans="1:17" ht="18.600000000000001" customHeight="1">
      <c r="A1341" s="58">
        <v>44403</v>
      </c>
      <c r="B1341" s="39" t="s">
        <v>48</v>
      </c>
      <c r="C1341" s="39" t="s">
        <v>133</v>
      </c>
      <c r="D1341" s="64"/>
      <c r="E1341" s="39" t="s">
        <v>107</v>
      </c>
      <c r="F1341" s="39">
        <v>60</v>
      </c>
      <c r="G1341" s="39" t="s">
        <v>173</v>
      </c>
      <c r="H1341" s="39" t="s">
        <v>177</v>
      </c>
      <c r="I1341" s="39" t="s">
        <v>176</v>
      </c>
      <c r="J1341" s="39" t="s">
        <v>176</v>
      </c>
      <c r="K1341" s="39" t="s">
        <v>176</v>
      </c>
      <c r="L1341" s="39">
        <v>1</v>
      </c>
      <c r="M1341" s="57" t="str">
        <f t="shared" si="64"/>
        <v>3 - Medium-Level Power Loss</v>
      </c>
      <c r="N1341" s="59"/>
      <c r="O1341" s="60"/>
      <c r="P1341" s="61">
        <f t="shared" si="63"/>
        <v>1800</v>
      </c>
      <c r="Q1341" s="61">
        <f t="shared" si="65"/>
        <v>0</v>
      </c>
    </row>
    <row r="1342" spans="1:17" ht="18.600000000000001" customHeight="1">
      <c r="A1342" s="58">
        <v>44403</v>
      </c>
      <c r="B1342" s="39" t="s">
        <v>48</v>
      </c>
      <c r="C1342" s="39" t="s">
        <v>133</v>
      </c>
      <c r="D1342" s="64"/>
      <c r="E1342" s="39" t="s">
        <v>107</v>
      </c>
      <c r="F1342" s="39">
        <v>61</v>
      </c>
      <c r="G1342" s="39" t="s">
        <v>173</v>
      </c>
      <c r="H1342" s="39" t="s">
        <v>177</v>
      </c>
      <c r="I1342" s="39" t="s">
        <v>176</v>
      </c>
      <c r="J1342" s="39" t="s">
        <v>176</v>
      </c>
      <c r="K1342" s="39" t="s">
        <v>176</v>
      </c>
      <c r="L1342" s="39">
        <v>1</v>
      </c>
      <c r="M1342" s="57" t="str">
        <f t="shared" si="64"/>
        <v>3 - Medium-Level Power Loss</v>
      </c>
      <c r="N1342" s="59"/>
      <c r="O1342" s="60"/>
      <c r="P1342" s="61">
        <f t="shared" si="63"/>
        <v>1800</v>
      </c>
      <c r="Q1342" s="61">
        <f t="shared" si="65"/>
        <v>0</v>
      </c>
    </row>
    <row r="1343" spans="1:17" ht="18.600000000000001" customHeight="1">
      <c r="A1343" s="58">
        <v>44403</v>
      </c>
      <c r="B1343" s="39" t="s">
        <v>48</v>
      </c>
      <c r="C1343" s="39" t="s">
        <v>133</v>
      </c>
      <c r="D1343" s="64"/>
      <c r="E1343" s="39" t="s">
        <v>107</v>
      </c>
      <c r="F1343" s="39">
        <v>62</v>
      </c>
      <c r="G1343" s="39" t="s">
        <v>173</v>
      </c>
      <c r="H1343" s="39" t="s">
        <v>177</v>
      </c>
      <c r="I1343" s="39" t="s">
        <v>176</v>
      </c>
      <c r="J1343" s="39" t="s">
        <v>176</v>
      </c>
      <c r="K1343" s="39" t="s">
        <v>176</v>
      </c>
      <c r="L1343" s="39">
        <v>1</v>
      </c>
      <c r="M1343" s="57" t="str">
        <f t="shared" si="64"/>
        <v>3 - Medium-Level Power Loss</v>
      </c>
      <c r="N1343" s="59"/>
      <c r="O1343" s="60"/>
      <c r="P1343" s="61">
        <f t="shared" si="63"/>
        <v>1800</v>
      </c>
      <c r="Q1343" s="61">
        <f t="shared" si="65"/>
        <v>0</v>
      </c>
    </row>
    <row r="1344" spans="1:17" ht="18.600000000000001" customHeight="1">
      <c r="A1344" s="58">
        <v>44403</v>
      </c>
      <c r="B1344" s="39" t="s">
        <v>48</v>
      </c>
      <c r="C1344" s="39" t="s">
        <v>133</v>
      </c>
      <c r="D1344" s="64"/>
      <c r="E1344" s="39" t="s">
        <v>107</v>
      </c>
      <c r="F1344" s="39">
        <v>63</v>
      </c>
      <c r="G1344" s="39" t="s">
        <v>173</v>
      </c>
      <c r="H1344" s="39" t="s">
        <v>177</v>
      </c>
      <c r="I1344" s="39" t="s">
        <v>176</v>
      </c>
      <c r="J1344" s="39" t="s">
        <v>176</v>
      </c>
      <c r="K1344" s="39" t="s">
        <v>176</v>
      </c>
      <c r="L1344" s="39">
        <v>1</v>
      </c>
      <c r="M1344" s="57" t="str">
        <f t="shared" si="64"/>
        <v>3 - Medium-Level Power Loss</v>
      </c>
      <c r="N1344" s="59"/>
      <c r="O1344" s="60"/>
      <c r="P1344" s="61">
        <f t="shared" si="63"/>
        <v>1800</v>
      </c>
      <c r="Q1344" s="61">
        <f t="shared" si="65"/>
        <v>0</v>
      </c>
    </row>
    <row r="1345" spans="1:17" ht="18.600000000000001" customHeight="1">
      <c r="A1345" s="58">
        <v>44403</v>
      </c>
      <c r="B1345" s="39" t="s">
        <v>48</v>
      </c>
      <c r="C1345" s="39" t="s">
        <v>133</v>
      </c>
      <c r="D1345" s="64"/>
      <c r="E1345" s="39" t="s">
        <v>107</v>
      </c>
      <c r="F1345" s="39">
        <v>64</v>
      </c>
      <c r="G1345" s="39" t="s">
        <v>173</v>
      </c>
      <c r="H1345" s="39" t="s">
        <v>177</v>
      </c>
      <c r="I1345" s="39" t="s">
        <v>176</v>
      </c>
      <c r="J1345" s="39" t="s">
        <v>176</v>
      </c>
      <c r="K1345" s="39" t="s">
        <v>176</v>
      </c>
      <c r="L1345" s="39">
        <v>1</v>
      </c>
      <c r="M1345" s="57" t="str">
        <f t="shared" si="64"/>
        <v>3 - Medium-Level Power Loss</v>
      </c>
      <c r="N1345" s="59"/>
      <c r="O1345" s="60"/>
      <c r="P1345" s="61">
        <f t="shared" si="63"/>
        <v>1800</v>
      </c>
      <c r="Q1345" s="61">
        <f t="shared" si="65"/>
        <v>0</v>
      </c>
    </row>
    <row r="1346" spans="1:17" ht="18.600000000000001" customHeight="1">
      <c r="A1346" s="58">
        <v>44403</v>
      </c>
      <c r="B1346" s="39" t="s">
        <v>48</v>
      </c>
      <c r="C1346" s="39" t="s">
        <v>134</v>
      </c>
      <c r="D1346" s="64"/>
      <c r="E1346" s="39" t="s">
        <v>101</v>
      </c>
      <c r="F1346" s="39">
        <v>127</v>
      </c>
      <c r="G1346" s="39" t="s">
        <v>172</v>
      </c>
      <c r="H1346" s="39" t="s">
        <v>176</v>
      </c>
      <c r="I1346" s="39" t="s">
        <v>176</v>
      </c>
      <c r="J1346" s="39" t="s">
        <v>176</v>
      </c>
      <c r="K1346" s="39" t="s">
        <v>176</v>
      </c>
      <c r="L1346" s="39">
        <v>1</v>
      </c>
      <c r="M1346" s="57" t="str">
        <f t="shared" si="64"/>
        <v>3 - Medium-Level Power Loss</v>
      </c>
      <c r="N1346" s="59"/>
      <c r="O1346" s="60"/>
      <c r="P1346" s="61">
        <f t="shared" si="63"/>
        <v>1800</v>
      </c>
      <c r="Q1346" s="61">
        <f t="shared" si="65"/>
        <v>0</v>
      </c>
    </row>
    <row r="1347" spans="1:17" ht="18.600000000000001" customHeight="1">
      <c r="A1347" s="58">
        <v>44403</v>
      </c>
      <c r="B1347" s="39" t="s">
        <v>48</v>
      </c>
      <c r="C1347" s="39" t="s">
        <v>134</v>
      </c>
      <c r="D1347" s="64"/>
      <c r="E1347" s="39" t="s">
        <v>96</v>
      </c>
      <c r="F1347" s="39">
        <v>25</v>
      </c>
      <c r="G1347" s="39" t="s">
        <v>172</v>
      </c>
      <c r="H1347" s="39" t="s">
        <v>176</v>
      </c>
      <c r="I1347" s="39" t="s">
        <v>176</v>
      </c>
      <c r="J1347" s="39" t="s">
        <v>176</v>
      </c>
      <c r="K1347" s="39" t="s">
        <v>176</v>
      </c>
      <c r="L1347" s="39">
        <v>1</v>
      </c>
      <c r="M1347" s="57" t="str">
        <f t="shared" si="64"/>
        <v>3 - Medium-Level Power Loss</v>
      </c>
      <c r="N1347" s="59"/>
      <c r="O1347" s="60"/>
      <c r="P1347" s="61">
        <f t="shared" si="63"/>
        <v>1800</v>
      </c>
      <c r="Q1347" s="61">
        <f t="shared" si="65"/>
        <v>0</v>
      </c>
    </row>
    <row r="1348" spans="1:17" ht="18.600000000000001" customHeight="1">
      <c r="A1348" s="58">
        <v>44403</v>
      </c>
      <c r="B1348" s="39" t="s">
        <v>48</v>
      </c>
      <c r="C1348" s="39" t="s">
        <v>134</v>
      </c>
      <c r="D1348" s="64"/>
      <c r="E1348" s="39" t="s">
        <v>96</v>
      </c>
      <c r="F1348" s="39">
        <v>26</v>
      </c>
      <c r="G1348" s="39" t="s">
        <v>172</v>
      </c>
      <c r="H1348" s="39" t="s">
        <v>176</v>
      </c>
      <c r="I1348" s="39" t="s">
        <v>176</v>
      </c>
      <c r="J1348" s="39" t="s">
        <v>176</v>
      </c>
      <c r="K1348" s="39" t="s">
        <v>176</v>
      </c>
      <c r="L1348" s="39">
        <v>1</v>
      </c>
      <c r="M1348" s="57" t="str">
        <f t="shared" si="64"/>
        <v>3 - Medium-Level Power Loss</v>
      </c>
      <c r="N1348" s="59"/>
      <c r="O1348" s="60"/>
      <c r="P1348" s="61">
        <f t="shared" si="63"/>
        <v>1800</v>
      </c>
      <c r="Q1348" s="61">
        <f t="shared" si="65"/>
        <v>0</v>
      </c>
    </row>
    <row r="1349" spans="1:17" ht="18.600000000000001" customHeight="1">
      <c r="A1349" s="58">
        <v>44403</v>
      </c>
      <c r="B1349" s="39" t="s">
        <v>48</v>
      </c>
      <c r="C1349" s="39" t="s">
        <v>134</v>
      </c>
      <c r="D1349" s="64"/>
      <c r="E1349" s="39" t="s">
        <v>96</v>
      </c>
      <c r="F1349" s="39">
        <v>27</v>
      </c>
      <c r="G1349" s="39" t="s">
        <v>172</v>
      </c>
      <c r="H1349" s="39" t="s">
        <v>176</v>
      </c>
      <c r="I1349" s="39" t="s">
        <v>176</v>
      </c>
      <c r="J1349" s="39" t="s">
        <v>176</v>
      </c>
      <c r="K1349" s="39" t="s">
        <v>176</v>
      </c>
      <c r="L1349" s="39">
        <v>1</v>
      </c>
      <c r="M1349" s="57" t="str">
        <f t="shared" si="64"/>
        <v>3 - Medium-Level Power Loss</v>
      </c>
      <c r="N1349" s="59"/>
      <c r="O1349" s="60"/>
      <c r="P1349" s="61">
        <f t="shared" si="63"/>
        <v>1800</v>
      </c>
      <c r="Q1349" s="61">
        <f t="shared" si="65"/>
        <v>0</v>
      </c>
    </row>
    <row r="1350" spans="1:17" ht="18.600000000000001" customHeight="1">
      <c r="A1350" s="58">
        <v>44403</v>
      </c>
      <c r="B1350" s="39" t="s">
        <v>48</v>
      </c>
      <c r="C1350" s="39" t="s">
        <v>134</v>
      </c>
      <c r="D1350" s="64"/>
      <c r="E1350" s="39" t="s">
        <v>96</v>
      </c>
      <c r="F1350" s="39">
        <v>28</v>
      </c>
      <c r="G1350" s="39" t="s">
        <v>172</v>
      </c>
      <c r="H1350" s="39" t="s">
        <v>176</v>
      </c>
      <c r="I1350" s="39" t="s">
        <v>176</v>
      </c>
      <c r="J1350" s="39" t="s">
        <v>176</v>
      </c>
      <c r="K1350" s="39" t="s">
        <v>176</v>
      </c>
      <c r="L1350" s="39">
        <v>1</v>
      </c>
      <c r="M1350" s="57" t="str">
        <f t="shared" si="64"/>
        <v>3 - Medium-Level Power Loss</v>
      </c>
      <c r="N1350" s="59"/>
      <c r="O1350" s="60"/>
      <c r="P1350" s="61">
        <f t="shared" si="63"/>
        <v>1800</v>
      </c>
      <c r="Q1350" s="61">
        <f t="shared" si="65"/>
        <v>0</v>
      </c>
    </row>
    <row r="1351" spans="1:17" ht="18.600000000000001" customHeight="1">
      <c r="A1351" s="58">
        <v>44403</v>
      </c>
      <c r="B1351" s="39" t="s">
        <v>48</v>
      </c>
      <c r="C1351" s="39" t="s">
        <v>134</v>
      </c>
      <c r="D1351" s="64"/>
      <c r="E1351" s="39" t="s">
        <v>96</v>
      </c>
      <c r="F1351" s="39">
        <v>29</v>
      </c>
      <c r="G1351" s="39" t="s">
        <v>172</v>
      </c>
      <c r="H1351" s="39" t="s">
        <v>176</v>
      </c>
      <c r="I1351" s="39" t="s">
        <v>176</v>
      </c>
      <c r="J1351" s="39" t="s">
        <v>176</v>
      </c>
      <c r="K1351" s="39" t="s">
        <v>176</v>
      </c>
      <c r="L1351" s="39">
        <v>1</v>
      </c>
      <c r="M1351" s="57" t="str">
        <f t="shared" si="64"/>
        <v>3 - Medium-Level Power Loss</v>
      </c>
      <c r="N1351" s="59"/>
      <c r="O1351" s="60"/>
      <c r="P1351" s="61">
        <f t="shared" si="63"/>
        <v>1800</v>
      </c>
      <c r="Q1351" s="61">
        <f t="shared" si="65"/>
        <v>0</v>
      </c>
    </row>
    <row r="1352" spans="1:17" ht="18.600000000000001" customHeight="1">
      <c r="A1352" s="58">
        <v>44403</v>
      </c>
      <c r="B1352" s="39" t="s">
        <v>48</v>
      </c>
      <c r="C1352" s="39" t="s">
        <v>134</v>
      </c>
      <c r="D1352" s="64"/>
      <c r="E1352" s="39" t="s">
        <v>96</v>
      </c>
      <c r="F1352" s="39">
        <v>30</v>
      </c>
      <c r="G1352" s="39" t="s">
        <v>172</v>
      </c>
      <c r="H1352" s="39" t="s">
        <v>176</v>
      </c>
      <c r="I1352" s="39" t="s">
        <v>176</v>
      </c>
      <c r="J1352" s="39" t="s">
        <v>176</v>
      </c>
      <c r="K1352" s="39" t="s">
        <v>176</v>
      </c>
      <c r="L1352" s="39">
        <v>1</v>
      </c>
      <c r="M1352" s="57" t="str">
        <f t="shared" si="64"/>
        <v>3 - Medium-Level Power Loss</v>
      </c>
      <c r="N1352" s="59"/>
      <c r="O1352" s="60"/>
      <c r="P1352" s="61">
        <f t="shared" si="63"/>
        <v>1800</v>
      </c>
      <c r="Q1352" s="61">
        <f t="shared" si="65"/>
        <v>0</v>
      </c>
    </row>
    <row r="1353" spans="1:17" ht="18.600000000000001" customHeight="1">
      <c r="A1353" s="58">
        <v>44403</v>
      </c>
      <c r="B1353" s="39" t="s">
        <v>48</v>
      </c>
      <c r="C1353" s="39" t="s">
        <v>134</v>
      </c>
      <c r="D1353" s="64"/>
      <c r="E1353" s="39" t="s">
        <v>96</v>
      </c>
      <c r="F1353" s="39">
        <v>31</v>
      </c>
      <c r="G1353" s="39" t="s">
        <v>172</v>
      </c>
      <c r="H1353" s="39" t="s">
        <v>176</v>
      </c>
      <c r="I1353" s="39" t="s">
        <v>176</v>
      </c>
      <c r="J1353" s="39" t="s">
        <v>176</v>
      </c>
      <c r="K1353" s="39" t="s">
        <v>176</v>
      </c>
      <c r="L1353" s="39">
        <v>1</v>
      </c>
      <c r="M1353" s="57" t="str">
        <f t="shared" si="64"/>
        <v>3 - Medium-Level Power Loss</v>
      </c>
      <c r="N1353" s="59"/>
      <c r="O1353" s="60"/>
      <c r="P1353" s="61">
        <f t="shared" si="63"/>
        <v>1800</v>
      </c>
      <c r="Q1353" s="61">
        <f t="shared" si="65"/>
        <v>0</v>
      </c>
    </row>
    <row r="1354" spans="1:17" ht="18.600000000000001" customHeight="1">
      <c r="A1354" s="58">
        <v>44403</v>
      </c>
      <c r="B1354" s="39" t="s">
        <v>48</v>
      </c>
      <c r="C1354" s="39" t="s">
        <v>134</v>
      </c>
      <c r="D1354" s="64"/>
      <c r="E1354" s="39" t="s">
        <v>96</v>
      </c>
      <c r="F1354" s="39">
        <v>32</v>
      </c>
      <c r="G1354" s="39" t="s">
        <v>172</v>
      </c>
      <c r="H1354" s="39" t="s">
        <v>176</v>
      </c>
      <c r="I1354" s="39" t="s">
        <v>176</v>
      </c>
      <c r="J1354" s="39" t="s">
        <v>176</v>
      </c>
      <c r="K1354" s="39" t="s">
        <v>176</v>
      </c>
      <c r="L1354" s="39">
        <v>1</v>
      </c>
      <c r="M1354" s="57" t="str">
        <f t="shared" si="64"/>
        <v>3 - Medium-Level Power Loss</v>
      </c>
      <c r="N1354" s="59"/>
      <c r="O1354" s="60"/>
      <c r="P1354" s="61">
        <f t="shared" si="63"/>
        <v>1800</v>
      </c>
      <c r="Q1354" s="61">
        <f t="shared" si="65"/>
        <v>0</v>
      </c>
    </row>
    <row r="1355" spans="1:17" ht="18.600000000000001" customHeight="1">
      <c r="A1355" s="58">
        <v>44403</v>
      </c>
      <c r="B1355" s="39" t="s">
        <v>48</v>
      </c>
      <c r="C1355" s="39" t="s">
        <v>134</v>
      </c>
      <c r="D1355" s="64"/>
      <c r="E1355" s="39" t="s">
        <v>103</v>
      </c>
      <c r="F1355" s="39">
        <v>18</v>
      </c>
      <c r="G1355" s="39" t="s">
        <v>172</v>
      </c>
      <c r="H1355" s="39" t="s">
        <v>176</v>
      </c>
      <c r="I1355" s="39" t="s">
        <v>176</v>
      </c>
      <c r="J1355" s="39" t="s">
        <v>177</v>
      </c>
      <c r="K1355" s="39" t="s">
        <v>176</v>
      </c>
      <c r="L1355" s="39">
        <v>1</v>
      </c>
      <c r="M1355" s="57" t="str">
        <f t="shared" si="64"/>
        <v>3 - Medium-Level Power Loss</v>
      </c>
      <c r="N1355" s="59"/>
      <c r="O1355" s="60"/>
      <c r="P1355" s="61">
        <f t="shared" si="63"/>
        <v>1800</v>
      </c>
      <c r="Q1355" s="61">
        <f t="shared" si="65"/>
        <v>0</v>
      </c>
    </row>
    <row r="1356" spans="1:17" ht="18.600000000000001" customHeight="1">
      <c r="A1356" s="58">
        <v>44403</v>
      </c>
      <c r="B1356" s="39" t="s">
        <v>48</v>
      </c>
      <c r="C1356" s="39" t="s">
        <v>134</v>
      </c>
      <c r="D1356" s="64"/>
      <c r="E1356" s="39" t="s">
        <v>103</v>
      </c>
      <c r="F1356" s="39">
        <v>86</v>
      </c>
      <c r="G1356" s="39" t="s">
        <v>172</v>
      </c>
      <c r="H1356" s="39" t="s">
        <v>176</v>
      </c>
      <c r="I1356" s="39" t="s">
        <v>176</v>
      </c>
      <c r="J1356" s="39" t="s">
        <v>177</v>
      </c>
      <c r="K1356" s="39" t="s">
        <v>176</v>
      </c>
      <c r="L1356" s="39">
        <v>1</v>
      </c>
      <c r="M1356" s="57" t="str">
        <f t="shared" si="64"/>
        <v>3 - Medium-Level Power Loss</v>
      </c>
      <c r="N1356" s="59"/>
      <c r="O1356" s="60"/>
      <c r="P1356" s="61">
        <f t="shared" si="63"/>
        <v>1800</v>
      </c>
      <c r="Q1356" s="61">
        <f t="shared" si="65"/>
        <v>0</v>
      </c>
    </row>
    <row r="1357" spans="1:17" ht="18.600000000000001" customHeight="1">
      <c r="A1357" s="58">
        <v>44403</v>
      </c>
      <c r="B1357" s="39" t="s">
        <v>48</v>
      </c>
      <c r="C1357" s="39" t="s">
        <v>134</v>
      </c>
      <c r="D1357" s="64"/>
      <c r="E1357" s="39" t="s">
        <v>104</v>
      </c>
      <c r="F1357" s="39">
        <v>25</v>
      </c>
      <c r="G1357" s="39" t="s">
        <v>172</v>
      </c>
      <c r="H1357" s="39" t="s">
        <v>176</v>
      </c>
      <c r="I1357" s="39" t="s">
        <v>176</v>
      </c>
      <c r="J1357" s="39" t="s">
        <v>176</v>
      </c>
      <c r="K1357" s="39" t="s">
        <v>176</v>
      </c>
      <c r="L1357" s="39">
        <v>1</v>
      </c>
      <c r="M1357" s="57" t="str">
        <f t="shared" si="64"/>
        <v>3 - Medium-Level Power Loss</v>
      </c>
      <c r="N1357" s="59"/>
      <c r="O1357" s="60"/>
      <c r="P1357" s="61">
        <f t="shared" si="63"/>
        <v>1800</v>
      </c>
      <c r="Q1357" s="61">
        <f t="shared" si="65"/>
        <v>0</v>
      </c>
    </row>
    <row r="1358" spans="1:17" ht="18.600000000000001" customHeight="1">
      <c r="A1358" s="58">
        <v>44403</v>
      </c>
      <c r="B1358" s="39" t="s">
        <v>48</v>
      </c>
      <c r="C1358" s="39" t="s">
        <v>134</v>
      </c>
      <c r="D1358" s="64"/>
      <c r="E1358" s="39" t="s">
        <v>104</v>
      </c>
      <c r="F1358" s="39">
        <v>26</v>
      </c>
      <c r="G1358" s="39" t="s">
        <v>172</v>
      </c>
      <c r="H1358" s="39" t="s">
        <v>176</v>
      </c>
      <c r="I1358" s="39" t="s">
        <v>176</v>
      </c>
      <c r="J1358" s="39" t="s">
        <v>176</v>
      </c>
      <c r="K1358" s="39" t="s">
        <v>176</v>
      </c>
      <c r="L1358" s="39">
        <v>1</v>
      </c>
      <c r="M1358" s="57" t="str">
        <f t="shared" si="64"/>
        <v>3 - Medium-Level Power Loss</v>
      </c>
      <c r="N1358" s="59"/>
      <c r="O1358" s="60"/>
      <c r="P1358" s="61">
        <f t="shared" si="63"/>
        <v>1800</v>
      </c>
      <c r="Q1358" s="61">
        <f t="shared" si="65"/>
        <v>0</v>
      </c>
    </row>
    <row r="1359" spans="1:17" ht="18.600000000000001" customHeight="1">
      <c r="A1359" s="58">
        <v>44403</v>
      </c>
      <c r="B1359" s="39" t="s">
        <v>48</v>
      </c>
      <c r="C1359" s="39" t="s">
        <v>134</v>
      </c>
      <c r="D1359" s="64"/>
      <c r="E1359" s="39" t="s">
        <v>104</v>
      </c>
      <c r="F1359" s="39">
        <v>27</v>
      </c>
      <c r="G1359" s="39" t="s">
        <v>172</v>
      </c>
      <c r="H1359" s="39" t="s">
        <v>176</v>
      </c>
      <c r="I1359" s="39" t="s">
        <v>176</v>
      </c>
      <c r="J1359" s="39" t="s">
        <v>176</v>
      </c>
      <c r="K1359" s="39" t="s">
        <v>176</v>
      </c>
      <c r="L1359" s="39">
        <v>1</v>
      </c>
      <c r="M1359" s="57" t="str">
        <f t="shared" si="64"/>
        <v>3 - Medium-Level Power Loss</v>
      </c>
      <c r="N1359" s="59"/>
      <c r="O1359" s="60"/>
      <c r="P1359" s="61">
        <f t="shared" si="63"/>
        <v>1800</v>
      </c>
      <c r="Q1359" s="61">
        <f t="shared" si="65"/>
        <v>0</v>
      </c>
    </row>
    <row r="1360" spans="1:17" ht="18.600000000000001" customHeight="1">
      <c r="A1360" s="58">
        <v>44403</v>
      </c>
      <c r="B1360" s="39" t="s">
        <v>48</v>
      </c>
      <c r="C1360" s="39" t="s">
        <v>134</v>
      </c>
      <c r="D1360" s="64"/>
      <c r="E1360" s="39" t="s">
        <v>104</v>
      </c>
      <c r="F1360" s="39">
        <v>28</v>
      </c>
      <c r="G1360" s="39" t="s">
        <v>172</v>
      </c>
      <c r="H1360" s="39" t="s">
        <v>176</v>
      </c>
      <c r="I1360" s="39" t="s">
        <v>176</v>
      </c>
      <c r="J1360" s="39" t="s">
        <v>176</v>
      </c>
      <c r="K1360" s="39" t="s">
        <v>176</v>
      </c>
      <c r="L1360" s="39">
        <v>1</v>
      </c>
      <c r="M1360" s="57" t="str">
        <f t="shared" si="64"/>
        <v>3 - Medium-Level Power Loss</v>
      </c>
      <c r="N1360" s="59"/>
      <c r="O1360" s="60"/>
      <c r="P1360" s="61">
        <f t="shared" si="63"/>
        <v>1800</v>
      </c>
      <c r="Q1360" s="61">
        <f t="shared" si="65"/>
        <v>0</v>
      </c>
    </row>
    <row r="1361" spans="1:17" ht="18.600000000000001" customHeight="1">
      <c r="A1361" s="58">
        <v>44403</v>
      </c>
      <c r="B1361" s="39" t="s">
        <v>48</v>
      </c>
      <c r="C1361" s="39" t="s">
        <v>134</v>
      </c>
      <c r="D1361" s="64"/>
      <c r="E1361" s="39" t="s">
        <v>104</v>
      </c>
      <c r="F1361" s="39">
        <v>29</v>
      </c>
      <c r="G1361" s="39" t="s">
        <v>172</v>
      </c>
      <c r="H1361" s="39" t="s">
        <v>176</v>
      </c>
      <c r="I1361" s="39" t="s">
        <v>176</v>
      </c>
      <c r="J1361" s="39" t="s">
        <v>176</v>
      </c>
      <c r="K1361" s="39" t="s">
        <v>176</v>
      </c>
      <c r="L1361" s="39">
        <v>1</v>
      </c>
      <c r="M1361" s="57" t="str">
        <f t="shared" si="64"/>
        <v>3 - Medium-Level Power Loss</v>
      </c>
      <c r="N1361" s="59"/>
      <c r="O1361" s="60"/>
      <c r="P1361" s="61">
        <f t="shared" ref="P1361:P1424" si="66">IF(G1361="hot spot",0,IF(G1361="string",$Q$5*L1361,IF(G1361="multiple strings",$Q$5*L1361,IF(G1361="Combiner",($Q$5)*L1361,IF(G1361="inverter",$Q$5*L1361,IF(G1361="tracker",$Q$5*L1361,IF(G1361="module",$Q$5*L1361,IF(G1361="module substring",($Q$5/3)*L1361,0))))))))</f>
        <v>1800</v>
      </c>
      <c r="Q1361" s="61">
        <f t="shared" si="65"/>
        <v>0</v>
      </c>
    </row>
    <row r="1362" spans="1:17" ht="18.600000000000001" customHeight="1">
      <c r="A1362" s="58">
        <v>44403</v>
      </c>
      <c r="B1362" s="39" t="s">
        <v>48</v>
      </c>
      <c r="C1362" s="39" t="s">
        <v>134</v>
      </c>
      <c r="D1362" s="64"/>
      <c r="E1362" s="39" t="s">
        <v>104</v>
      </c>
      <c r="F1362" s="39">
        <v>30</v>
      </c>
      <c r="G1362" s="39" t="s">
        <v>172</v>
      </c>
      <c r="H1362" s="39" t="s">
        <v>176</v>
      </c>
      <c r="I1362" s="39" t="s">
        <v>176</v>
      </c>
      <c r="J1362" s="39" t="s">
        <v>176</v>
      </c>
      <c r="K1362" s="39" t="s">
        <v>176</v>
      </c>
      <c r="L1362" s="39">
        <v>1</v>
      </c>
      <c r="M1362" s="57" t="str">
        <f t="shared" ref="M1362:M1425" si="67">IF(G1362="hot spot","1 - Safety",IF((P1362)/(1000000*$Q$4)&gt;0.01,"2 - High-Level Power Loss",IF(P1362&gt;($Q$5-1),"3 - Medium-Level Power Loss",IF(P1362&gt;0,"4 - Low-Level Power Loss",""))))</f>
        <v>3 - Medium-Level Power Loss</v>
      </c>
      <c r="N1362" s="59"/>
      <c r="O1362" s="60"/>
      <c r="P1362" s="61">
        <f t="shared" si="66"/>
        <v>1800</v>
      </c>
      <c r="Q1362" s="61">
        <f t="shared" si="65"/>
        <v>0</v>
      </c>
    </row>
    <row r="1363" spans="1:17" ht="18.600000000000001" customHeight="1">
      <c r="A1363" s="58">
        <v>44403</v>
      </c>
      <c r="B1363" s="39" t="s">
        <v>48</v>
      </c>
      <c r="C1363" s="39" t="s">
        <v>134</v>
      </c>
      <c r="D1363" s="64"/>
      <c r="E1363" s="39" t="s">
        <v>104</v>
      </c>
      <c r="F1363" s="39">
        <v>31</v>
      </c>
      <c r="G1363" s="39" t="s">
        <v>172</v>
      </c>
      <c r="H1363" s="39" t="s">
        <v>176</v>
      </c>
      <c r="I1363" s="39" t="s">
        <v>176</v>
      </c>
      <c r="J1363" s="39" t="s">
        <v>176</v>
      </c>
      <c r="K1363" s="39" t="s">
        <v>176</v>
      </c>
      <c r="L1363" s="39">
        <v>1</v>
      </c>
      <c r="M1363" s="57" t="str">
        <f t="shared" si="67"/>
        <v>3 - Medium-Level Power Loss</v>
      </c>
      <c r="N1363" s="59"/>
      <c r="O1363" s="60"/>
      <c r="P1363" s="61">
        <f t="shared" si="66"/>
        <v>1800</v>
      </c>
      <c r="Q1363" s="61">
        <f t="shared" si="65"/>
        <v>0</v>
      </c>
    </row>
    <row r="1364" spans="1:17" ht="18.600000000000001" customHeight="1">
      <c r="A1364" s="58">
        <v>44403</v>
      </c>
      <c r="B1364" s="39" t="s">
        <v>48</v>
      </c>
      <c r="C1364" s="39" t="s">
        <v>134</v>
      </c>
      <c r="D1364" s="64"/>
      <c r="E1364" s="39" t="s">
        <v>104</v>
      </c>
      <c r="F1364" s="39">
        <v>32</v>
      </c>
      <c r="G1364" s="39" t="s">
        <v>172</v>
      </c>
      <c r="H1364" s="39" t="s">
        <v>176</v>
      </c>
      <c r="I1364" s="39" t="s">
        <v>176</v>
      </c>
      <c r="J1364" s="39" t="s">
        <v>176</v>
      </c>
      <c r="K1364" s="39" t="s">
        <v>176</v>
      </c>
      <c r="L1364" s="39">
        <v>1</v>
      </c>
      <c r="M1364" s="57" t="str">
        <f t="shared" si="67"/>
        <v>3 - Medium-Level Power Loss</v>
      </c>
      <c r="N1364" s="59"/>
      <c r="O1364" s="60"/>
      <c r="P1364" s="61">
        <f t="shared" si="66"/>
        <v>1800</v>
      </c>
      <c r="Q1364" s="61">
        <f t="shared" si="65"/>
        <v>0</v>
      </c>
    </row>
    <row r="1365" spans="1:17" ht="18.600000000000001" customHeight="1">
      <c r="A1365" s="58">
        <v>44403</v>
      </c>
      <c r="B1365" s="39" t="s">
        <v>48</v>
      </c>
      <c r="C1365" s="39" t="s">
        <v>134</v>
      </c>
      <c r="D1365" s="64"/>
      <c r="E1365" s="39" t="s">
        <v>105</v>
      </c>
      <c r="F1365" s="39">
        <v>49</v>
      </c>
      <c r="G1365" s="39" t="s">
        <v>172</v>
      </c>
      <c r="H1365" s="39" t="s">
        <v>177</v>
      </c>
      <c r="I1365" s="39" t="s">
        <v>176</v>
      </c>
      <c r="J1365" s="39" t="s">
        <v>177</v>
      </c>
      <c r="K1365" s="39" t="s">
        <v>176</v>
      </c>
      <c r="L1365" s="39">
        <v>1</v>
      </c>
      <c r="M1365" s="57" t="str">
        <f t="shared" si="67"/>
        <v>3 - Medium-Level Power Loss</v>
      </c>
      <c r="N1365" s="59"/>
      <c r="O1365" s="60"/>
      <c r="P1365" s="61">
        <f t="shared" si="66"/>
        <v>1800</v>
      </c>
      <c r="Q1365" s="61">
        <f t="shared" si="65"/>
        <v>0</v>
      </c>
    </row>
    <row r="1366" spans="1:17" ht="18.600000000000001" customHeight="1">
      <c r="A1366" s="58">
        <v>44403</v>
      </c>
      <c r="B1366" s="39" t="s">
        <v>48</v>
      </c>
      <c r="C1366" s="39" t="s">
        <v>134</v>
      </c>
      <c r="D1366" s="64"/>
      <c r="E1366" s="39" t="s">
        <v>97</v>
      </c>
      <c r="F1366" s="39">
        <v>41</v>
      </c>
      <c r="G1366" s="39" t="s">
        <v>172</v>
      </c>
      <c r="H1366" s="39" t="s">
        <v>176</v>
      </c>
      <c r="I1366" s="39" t="s">
        <v>176</v>
      </c>
      <c r="J1366" s="39" t="s">
        <v>177</v>
      </c>
      <c r="K1366" s="39" t="s">
        <v>176</v>
      </c>
      <c r="L1366" s="39">
        <v>1</v>
      </c>
      <c r="M1366" s="57" t="str">
        <f t="shared" si="67"/>
        <v>3 - Medium-Level Power Loss</v>
      </c>
      <c r="N1366" s="59"/>
      <c r="O1366" s="60"/>
      <c r="P1366" s="61">
        <f t="shared" si="66"/>
        <v>1800</v>
      </c>
      <c r="Q1366" s="61">
        <f t="shared" si="65"/>
        <v>0</v>
      </c>
    </row>
    <row r="1367" spans="1:17" ht="18.600000000000001" customHeight="1">
      <c r="A1367" s="58">
        <v>44403</v>
      </c>
      <c r="B1367" s="39" t="s">
        <v>48</v>
      </c>
      <c r="C1367" s="39" t="s">
        <v>134</v>
      </c>
      <c r="D1367" s="64"/>
      <c r="E1367" s="39" t="s">
        <v>114</v>
      </c>
      <c r="F1367" s="39">
        <v>45</v>
      </c>
      <c r="G1367" s="39" t="s">
        <v>172</v>
      </c>
      <c r="H1367" s="39" t="s">
        <v>176</v>
      </c>
      <c r="I1367" s="39" t="s">
        <v>176</v>
      </c>
      <c r="J1367" s="39" t="s">
        <v>177</v>
      </c>
      <c r="K1367" s="39" t="s">
        <v>176</v>
      </c>
      <c r="L1367" s="39">
        <v>1</v>
      </c>
      <c r="M1367" s="57" t="str">
        <f t="shared" si="67"/>
        <v>3 - Medium-Level Power Loss</v>
      </c>
      <c r="N1367" s="59"/>
      <c r="O1367" s="60"/>
      <c r="P1367" s="61">
        <f t="shared" si="66"/>
        <v>1800</v>
      </c>
      <c r="Q1367" s="61">
        <f t="shared" si="65"/>
        <v>0</v>
      </c>
    </row>
    <row r="1368" spans="1:17" ht="18.600000000000001" customHeight="1">
      <c r="A1368" s="58">
        <v>44403</v>
      </c>
      <c r="B1368" s="39" t="s">
        <v>48</v>
      </c>
      <c r="C1368" s="39" t="s">
        <v>134</v>
      </c>
      <c r="D1368" s="64"/>
      <c r="E1368" s="39" t="s">
        <v>106</v>
      </c>
      <c r="F1368" s="39">
        <v>94</v>
      </c>
      <c r="G1368" s="39" t="s">
        <v>172</v>
      </c>
      <c r="H1368" s="39" t="s">
        <v>176</v>
      </c>
      <c r="I1368" s="39" t="s">
        <v>176</v>
      </c>
      <c r="J1368" s="39" t="s">
        <v>176</v>
      </c>
      <c r="K1368" s="39" t="s">
        <v>176</v>
      </c>
      <c r="L1368" s="39">
        <v>1</v>
      </c>
      <c r="M1368" s="57" t="str">
        <f t="shared" si="67"/>
        <v>3 - Medium-Level Power Loss</v>
      </c>
      <c r="N1368" s="59"/>
      <c r="O1368" s="60"/>
      <c r="P1368" s="61">
        <f t="shared" si="66"/>
        <v>1800</v>
      </c>
      <c r="Q1368" s="61">
        <f t="shared" si="65"/>
        <v>0</v>
      </c>
    </row>
    <row r="1369" spans="1:17" ht="18.600000000000001" customHeight="1">
      <c r="A1369" s="58">
        <v>44403</v>
      </c>
      <c r="B1369" s="39" t="s">
        <v>48</v>
      </c>
      <c r="C1369" s="39" t="s">
        <v>134</v>
      </c>
      <c r="D1369" s="64"/>
      <c r="E1369" s="39" t="s">
        <v>107</v>
      </c>
      <c r="F1369" s="39">
        <v>71</v>
      </c>
      <c r="G1369" s="39" t="s">
        <v>172</v>
      </c>
      <c r="H1369" s="39" t="s">
        <v>177</v>
      </c>
      <c r="I1369" s="39" t="s">
        <v>176</v>
      </c>
      <c r="J1369" s="39" t="s">
        <v>177</v>
      </c>
      <c r="K1369" s="39" t="s">
        <v>176</v>
      </c>
      <c r="L1369" s="39">
        <v>1</v>
      </c>
      <c r="M1369" s="57" t="str">
        <f t="shared" si="67"/>
        <v>3 - Medium-Level Power Loss</v>
      </c>
      <c r="N1369" s="59"/>
      <c r="O1369" s="60"/>
      <c r="P1369" s="61">
        <f t="shared" si="66"/>
        <v>1800</v>
      </c>
      <c r="Q1369" s="61">
        <f t="shared" ref="Q1369:Q1432" si="68">IF(O1369&gt;0,P1369,0)</f>
        <v>0</v>
      </c>
    </row>
    <row r="1370" spans="1:17" ht="18.600000000000001" customHeight="1">
      <c r="A1370" s="58">
        <v>44403</v>
      </c>
      <c r="B1370" s="39" t="s">
        <v>48</v>
      </c>
      <c r="C1370" s="39" t="s">
        <v>134</v>
      </c>
      <c r="D1370" s="64"/>
      <c r="E1370" s="39" t="s">
        <v>98</v>
      </c>
      <c r="F1370" s="39">
        <v>126</v>
      </c>
      <c r="G1370" s="39" t="s">
        <v>172</v>
      </c>
      <c r="H1370" s="39" t="s">
        <v>176</v>
      </c>
      <c r="I1370" s="39" t="s">
        <v>176</v>
      </c>
      <c r="J1370" s="39" t="s">
        <v>177</v>
      </c>
      <c r="K1370" s="39" t="s">
        <v>176</v>
      </c>
      <c r="L1370" s="39">
        <v>1</v>
      </c>
      <c r="M1370" s="57" t="str">
        <f t="shared" si="67"/>
        <v>3 - Medium-Level Power Loss</v>
      </c>
      <c r="N1370" s="59"/>
      <c r="O1370" s="60"/>
      <c r="P1370" s="61">
        <f t="shared" si="66"/>
        <v>1800</v>
      </c>
      <c r="Q1370" s="61">
        <f t="shared" si="68"/>
        <v>0</v>
      </c>
    </row>
    <row r="1371" spans="1:17" ht="18.600000000000001" customHeight="1">
      <c r="A1371" s="58">
        <v>44403</v>
      </c>
      <c r="B1371" s="39" t="s">
        <v>48</v>
      </c>
      <c r="C1371" s="39" t="s">
        <v>134</v>
      </c>
      <c r="D1371" s="64"/>
      <c r="E1371" s="39" t="s">
        <v>98</v>
      </c>
      <c r="F1371" s="39">
        <v>50</v>
      </c>
      <c r="G1371" s="39" t="s">
        <v>172</v>
      </c>
      <c r="H1371" s="39" t="s">
        <v>176</v>
      </c>
      <c r="I1371" s="39" t="s">
        <v>176</v>
      </c>
      <c r="J1371" s="39" t="s">
        <v>176</v>
      </c>
      <c r="K1371" s="39" t="s">
        <v>176</v>
      </c>
      <c r="L1371" s="39">
        <v>1</v>
      </c>
      <c r="M1371" s="57" t="str">
        <f t="shared" si="67"/>
        <v>3 - Medium-Level Power Loss</v>
      </c>
      <c r="N1371" s="59"/>
      <c r="O1371" s="60"/>
      <c r="P1371" s="61">
        <f t="shared" si="66"/>
        <v>1800</v>
      </c>
      <c r="Q1371" s="61">
        <f t="shared" si="68"/>
        <v>0</v>
      </c>
    </row>
    <row r="1372" spans="1:17" ht="18.600000000000001" customHeight="1">
      <c r="A1372" s="58">
        <v>44403</v>
      </c>
      <c r="B1372" s="39" t="s">
        <v>48</v>
      </c>
      <c r="C1372" s="39" t="s">
        <v>134</v>
      </c>
      <c r="D1372" s="64"/>
      <c r="E1372" s="39" t="s">
        <v>111</v>
      </c>
      <c r="F1372" s="39">
        <v>92</v>
      </c>
      <c r="G1372" s="39" t="s">
        <v>172</v>
      </c>
      <c r="H1372" s="39" t="s">
        <v>177</v>
      </c>
      <c r="I1372" s="39" t="s">
        <v>176</v>
      </c>
      <c r="J1372" s="39" t="s">
        <v>177</v>
      </c>
      <c r="K1372" s="39" t="s">
        <v>176</v>
      </c>
      <c r="L1372" s="39">
        <v>1</v>
      </c>
      <c r="M1372" s="57" t="str">
        <f t="shared" si="67"/>
        <v>3 - Medium-Level Power Loss</v>
      </c>
      <c r="N1372" s="59"/>
      <c r="O1372" s="60"/>
      <c r="P1372" s="61">
        <f t="shared" si="66"/>
        <v>1800</v>
      </c>
      <c r="Q1372" s="61">
        <f t="shared" si="68"/>
        <v>0</v>
      </c>
    </row>
    <row r="1373" spans="1:17" ht="18.600000000000001" customHeight="1">
      <c r="A1373" s="58">
        <v>44403</v>
      </c>
      <c r="B1373" s="39" t="s">
        <v>48</v>
      </c>
      <c r="C1373" s="39" t="s">
        <v>136</v>
      </c>
      <c r="D1373" s="64"/>
      <c r="E1373" s="39" t="s">
        <v>95</v>
      </c>
      <c r="F1373" s="39">
        <v>49</v>
      </c>
      <c r="G1373" s="39" t="s">
        <v>172</v>
      </c>
      <c r="H1373" s="39" t="s">
        <v>176</v>
      </c>
      <c r="I1373" s="39" t="s">
        <v>176</v>
      </c>
      <c r="J1373" s="39" t="s">
        <v>176</v>
      </c>
      <c r="K1373" s="39" t="s">
        <v>176</v>
      </c>
      <c r="L1373" s="39">
        <v>1</v>
      </c>
      <c r="M1373" s="57" t="str">
        <f t="shared" si="67"/>
        <v>3 - Medium-Level Power Loss</v>
      </c>
      <c r="N1373" s="59"/>
      <c r="O1373" s="60"/>
      <c r="P1373" s="61">
        <f t="shared" si="66"/>
        <v>1800</v>
      </c>
      <c r="Q1373" s="61">
        <f t="shared" si="68"/>
        <v>0</v>
      </c>
    </row>
    <row r="1374" spans="1:17" ht="18.600000000000001" customHeight="1">
      <c r="A1374" s="58">
        <v>44403</v>
      </c>
      <c r="B1374" s="39" t="s">
        <v>48</v>
      </c>
      <c r="C1374" s="39" t="s">
        <v>136</v>
      </c>
      <c r="D1374" s="64"/>
      <c r="E1374" s="39" t="s">
        <v>95</v>
      </c>
      <c r="F1374" s="39">
        <v>50</v>
      </c>
      <c r="G1374" s="39" t="s">
        <v>172</v>
      </c>
      <c r="H1374" s="39" t="s">
        <v>176</v>
      </c>
      <c r="I1374" s="39" t="s">
        <v>176</v>
      </c>
      <c r="J1374" s="39" t="s">
        <v>176</v>
      </c>
      <c r="K1374" s="39" t="s">
        <v>176</v>
      </c>
      <c r="L1374" s="39">
        <v>1</v>
      </c>
      <c r="M1374" s="57" t="str">
        <f t="shared" si="67"/>
        <v>3 - Medium-Level Power Loss</v>
      </c>
      <c r="N1374" s="59"/>
      <c r="O1374" s="60"/>
      <c r="P1374" s="61">
        <f t="shared" si="66"/>
        <v>1800</v>
      </c>
      <c r="Q1374" s="61">
        <f t="shared" si="68"/>
        <v>0</v>
      </c>
    </row>
    <row r="1375" spans="1:17" ht="18.600000000000001" customHeight="1">
      <c r="A1375" s="58">
        <v>44403</v>
      </c>
      <c r="B1375" s="39" t="s">
        <v>48</v>
      </c>
      <c r="C1375" s="39" t="s">
        <v>136</v>
      </c>
      <c r="D1375" s="64"/>
      <c r="E1375" s="39" t="s">
        <v>95</v>
      </c>
      <c r="F1375" s="39">
        <v>51</v>
      </c>
      <c r="G1375" s="39" t="s">
        <v>172</v>
      </c>
      <c r="H1375" s="39" t="s">
        <v>176</v>
      </c>
      <c r="I1375" s="39" t="s">
        <v>176</v>
      </c>
      <c r="J1375" s="39" t="s">
        <v>176</v>
      </c>
      <c r="K1375" s="39" t="s">
        <v>176</v>
      </c>
      <c r="L1375" s="39">
        <v>1</v>
      </c>
      <c r="M1375" s="57" t="str">
        <f t="shared" si="67"/>
        <v>3 - Medium-Level Power Loss</v>
      </c>
      <c r="N1375" s="59"/>
      <c r="O1375" s="60"/>
      <c r="P1375" s="61">
        <f t="shared" si="66"/>
        <v>1800</v>
      </c>
      <c r="Q1375" s="61">
        <f t="shared" si="68"/>
        <v>0</v>
      </c>
    </row>
    <row r="1376" spans="1:17" ht="18.600000000000001" customHeight="1">
      <c r="A1376" s="58">
        <v>44403</v>
      </c>
      <c r="B1376" s="39" t="s">
        <v>48</v>
      </c>
      <c r="C1376" s="39" t="s">
        <v>136</v>
      </c>
      <c r="D1376" s="64"/>
      <c r="E1376" s="39" t="s">
        <v>95</v>
      </c>
      <c r="F1376" s="39">
        <v>52</v>
      </c>
      <c r="G1376" s="39" t="s">
        <v>172</v>
      </c>
      <c r="H1376" s="39" t="s">
        <v>176</v>
      </c>
      <c r="I1376" s="39" t="s">
        <v>176</v>
      </c>
      <c r="J1376" s="39" t="s">
        <v>176</v>
      </c>
      <c r="K1376" s="39" t="s">
        <v>176</v>
      </c>
      <c r="L1376" s="39">
        <v>1</v>
      </c>
      <c r="M1376" s="57" t="str">
        <f t="shared" si="67"/>
        <v>3 - Medium-Level Power Loss</v>
      </c>
      <c r="N1376" s="59"/>
      <c r="O1376" s="60"/>
      <c r="P1376" s="61">
        <f t="shared" si="66"/>
        <v>1800</v>
      </c>
      <c r="Q1376" s="61">
        <f t="shared" si="68"/>
        <v>0</v>
      </c>
    </row>
    <row r="1377" spans="1:17" ht="18.600000000000001" customHeight="1">
      <c r="A1377" s="58">
        <v>44403</v>
      </c>
      <c r="B1377" s="39" t="s">
        <v>48</v>
      </c>
      <c r="C1377" s="39" t="s">
        <v>136</v>
      </c>
      <c r="D1377" s="64"/>
      <c r="E1377" s="39" t="s">
        <v>95</v>
      </c>
      <c r="F1377" s="39">
        <v>53</v>
      </c>
      <c r="G1377" s="39" t="s">
        <v>172</v>
      </c>
      <c r="H1377" s="39" t="s">
        <v>176</v>
      </c>
      <c r="I1377" s="39" t="s">
        <v>176</v>
      </c>
      <c r="J1377" s="39" t="s">
        <v>176</v>
      </c>
      <c r="K1377" s="39" t="s">
        <v>176</v>
      </c>
      <c r="L1377" s="39">
        <v>1</v>
      </c>
      <c r="M1377" s="57" t="str">
        <f t="shared" si="67"/>
        <v>3 - Medium-Level Power Loss</v>
      </c>
      <c r="N1377" s="59"/>
      <c r="O1377" s="60"/>
      <c r="P1377" s="61">
        <f t="shared" si="66"/>
        <v>1800</v>
      </c>
      <c r="Q1377" s="61">
        <f t="shared" si="68"/>
        <v>0</v>
      </c>
    </row>
    <row r="1378" spans="1:17" ht="18.600000000000001" customHeight="1">
      <c r="A1378" s="58">
        <v>44403</v>
      </c>
      <c r="B1378" s="39" t="s">
        <v>48</v>
      </c>
      <c r="C1378" s="39" t="s">
        <v>136</v>
      </c>
      <c r="D1378" s="64"/>
      <c r="E1378" s="39" t="s">
        <v>95</v>
      </c>
      <c r="F1378" s="39">
        <v>54</v>
      </c>
      <c r="G1378" s="39" t="s">
        <v>172</v>
      </c>
      <c r="H1378" s="39" t="s">
        <v>176</v>
      </c>
      <c r="I1378" s="39" t="s">
        <v>176</v>
      </c>
      <c r="J1378" s="39" t="s">
        <v>176</v>
      </c>
      <c r="K1378" s="39" t="s">
        <v>176</v>
      </c>
      <c r="L1378" s="39">
        <v>1</v>
      </c>
      <c r="M1378" s="57" t="str">
        <f t="shared" si="67"/>
        <v>3 - Medium-Level Power Loss</v>
      </c>
      <c r="N1378" s="59"/>
      <c r="O1378" s="60"/>
      <c r="P1378" s="61">
        <f t="shared" si="66"/>
        <v>1800</v>
      </c>
      <c r="Q1378" s="61">
        <f t="shared" si="68"/>
        <v>0</v>
      </c>
    </row>
    <row r="1379" spans="1:17" ht="18.600000000000001" customHeight="1">
      <c r="A1379" s="58">
        <v>44403</v>
      </c>
      <c r="B1379" s="39" t="s">
        <v>48</v>
      </c>
      <c r="C1379" s="39" t="s">
        <v>136</v>
      </c>
      <c r="D1379" s="64"/>
      <c r="E1379" s="39" t="s">
        <v>95</v>
      </c>
      <c r="F1379" s="39">
        <v>55</v>
      </c>
      <c r="G1379" s="39" t="s">
        <v>172</v>
      </c>
      <c r="H1379" s="39" t="s">
        <v>176</v>
      </c>
      <c r="I1379" s="39" t="s">
        <v>176</v>
      </c>
      <c r="J1379" s="39" t="s">
        <v>176</v>
      </c>
      <c r="K1379" s="39" t="s">
        <v>176</v>
      </c>
      <c r="L1379" s="39">
        <v>1</v>
      </c>
      <c r="M1379" s="57" t="str">
        <f t="shared" si="67"/>
        <v>3 - Medium-Level Power Loss</v>
      </c>
      <c r="N1379" s="59"/>
      <c r="O1379" s="60"/>
      <c r="P1379" s="61">
        <f t="shared" si="66"/>
        <v>1800</v>
      </c>
      <c r="Q1379" s="61">
        <f t="shared" si="68"/>
        <v>0</v>
      </c>
    </row>
    <row r="1380" spans="1:17" ht="18.600000000000001" customHeight="1">
      <c r="A1380" s="58">
        <v>44403</v>
      </c>
      <c r="B1380" s="39" t="s">
        <v>48</v>
      </c>
      <c r="C1380" s="39" t="s">
        <v>136</v>
      </c>
      <c r="D1380" s="64"/>
      <c r="E1380" s="39" t="s">
        <v>95</v>
      </c>
      <c r="F1380" s="39">
        <v>56</v>
      </c>
      <c r="G1380" s="39" t="s">
        <v>172</v>
      </c>
      <c r="H1380" s="39" t="s">
        <v>176</v>
      </c>
      <c r="I1380" s="39" t="s">
        <v>176</v>
      </c>
      <c r="J1380" s="39" t="s">
        <v>176</v>
      </c>
      <c r="K1380" s="39" t="s">
        <v>176</v>
      </c>
      <c r="L1380" s="39">
        <v>1</v>
      </c>
      <c r="M1380" s="57" t="str">
        <f t="shared" si="67"/>
        <v>3 - Medium-Level Power Loss</v>
      </c>
      <c r="N1380" s="59"/>
      <c r="O1380" s="60"/>
      <c r="P1380" s="61">
        <f t="shared" si="66"/>
        <v>1800</v>
      </c>
      <c r="Q1380" s="61">
        <f t="shared" si="68"/>
        <v>0</v>
      </c>
    </row>
    <row r="1381" spans="1:17" ht="18.600000000000001" customHeight="1">
      <c r="A1381" s="58">
        <v>44403</v>
      </c>
      <c r="B1381" s="39" t="s">
        <v>48</v>
      </c>
      <c r="C1381" s="39" t="s">
        <v>136</v>
      </c>
      <c r="D1381" s="64"/>
      <c r="E1381" s="39" t="s">
        <v>95</v>
      </c>
      <c r="F1381" s="39">
        <v>70</v>
      </c>
      <c r="G1381" s="39" t="s">
        <v>172</v>
      </c>
      <c r="H1381" s="39" t="s">
        <v>177</v>
      </c>
      <c r="I1381" s="39" t="s">
        <v>176</v>
      </c>
      <c r="J1381" s="39" t="s">
        <v>177</v>
      </c>
      <c r="K1381" s="39" t="s">
        <v>176</v>
      </c>
      <c r="L1381" s="39">
        <v>1</v>
      </c>
      <c r="M1381" s="57" t="str">
        <f t="shared" si="67"/>
        <v>3 - Medium-Level Power Loss</v>
      </c>
      <c r="N1381" s="59"/>
      <c r="O1381" s="60"/>
      <c r="P1381" s="61">
        <f t="shared" si="66"/>
        <v>1800</v>
      </c>
      <c r="Q1381" s="61">
        <f t="shared" si="68"/>
        <v>0</v>
      </c>
    </row>
    <row r="1382" spans="1:17" ht="18.600000000000001" customHeight="1">
      <c r="A1382" s="58">
        <v>44403</v>
      </c>
      <c r="B1382" s="39" t="s">
        <v>48</v>
      </c>
      <c r="C1382" s="39" t="s">
        <v>136</v>
      </c>
      <c r="D1382" s="64"/>
      <c r="E1382" s="39" t="s">
        <v>103</v>
      </c>
      <c r="F1382" s="39">
        <v>1</v>
      </c>
      <c r="G1382" s="39" t="s">
        <v>172</v>
      </c>
      <c r="H1382" s="39" t="s">
        <v>176</v>
      </c>
      <c r="I1382" s="39" t="s">
        <v>176</v>
      </c>
      <c r="J1382" s="39" t="s">
        <v>176</v>
      </c>
      <c r="K1382" s="39" t="s">
        <v>176</v>
      </c>
      <c r="L1382" s="39">
        <v>1</v>
      </c>
      <c r="M1382" s="57" t="str">
        <f t="shared" si="67"/>
        <v>3 - Medium-Level Power Loss</v>
      </c>
      <c r="N1382" s="59"/>
      <c r="O1382" s="60"/>
      <c r="P1382" s="61">
        <f t="shared" si="66"/>
        <v>1800</v>
      </c>
      <c r="Q1382" s="61">
        <f t="shared" si="68"/>
        <v>0</v>
      </c>
    </row>
    <row r="1383" spans="1:17" ht="18.600000000000001" customHeight="1">
      <c r="A1383" s="58">
        <v>44403</v>
      </c>
      <c r="B1383" s="39" t="s">
        <v>48</v>
      </c>
      <c r="C1383" s="39" t="s">
        <v>136</v>
      </c>
      <c r="D1383" s="64"/>
      <c r="E1383" s="39" t="s">
        <v>104</v>
      </c>
      <c r="F1383" s="39">
        <v>113</v>
      </c>
      <c r="G1383" s="39" t="s">
        <v>172</v>
      </c>
      <c r="H1383" s="39" t="s">
        <v>176</v>
      </c>
      <c r="I1383" s="39" t="s">
        <v>176</v>
      </c>
      <c r="J1383" s="39" t="s">
        <v>176</v>
      </c>
      <c r="K1383" s="39" t="s">
        <v>176</v>
      </c>
      <c r="L1383" s="39">
        <v>1</v>
      </c>
      <c r="M1383" s="57" t="str">
        <f t="shared" si="67"/>
        <v>3 - Medium-Level Power Loss</v>
      </c>
      <c r="N1383" s="59"/>
      <c r="O1383" s="60"/>
      <c r="P1383" s="61">
        <f t="shared" si="66"/>
        <v>1800</v>
      </c>
      <c r="Q1383" s="61">
        <f t="shared" si="68"/>
        <v>0</v>
      </c>
    </row>
    <row r="1384" spans="1:17" ht="18.600000000000001" customHeight="1">
      <c r="A1384" s="58">
        <v>44403</v>
      </c>
      <c r="B1384" s="39" t="s">
        <v>48</v>
      </c>
      <c r="C1384" s="39" t="s">
        <v>136</v>
      </c>
      <c r="D1384" s="64"/>
      <c r="E1384" s="39" t="s">
        <v>104</v>
      </c>
      <c r="F1384" s="39">
        <v>114</v>
      </c>
      <c r="G1384" s="39" t="s">
        <v>172</v>
      </c>
      <c r="H1384" s="39" t="s">
        <v>176</v>
      </c>
      <c r="I1384" s="39" t="s">
        <v>176</v>
      </c>
      <c r="J1384" s="39" t="s">
        <v>176</v>
      </c>
      <c r="K1384" s="39" t="s">
        <v>176</v>
      </c>
      <c r="L1384" s="39">
        <v>1</v>
      </c>
      <c r="M1384" s="57" t="str">
        <f t="shared" si="67"/>
        <v>3 - Medium-Level Power Loss</v>
      </c>
      <c r="N1384" s="59"/>
      <c r="O1384" s="60"/>
      <c r="P1384" s="61">
        <f t="shared" si="66"/>
        <v>1800</v>
      </c>
      <c r="Q1384" s="61">
        <f t="shared" si="68"/>
        <v>0</v>
      </c>
    </row>
    <row r="1385" spans="1:17" ht="18.600000000000001" customHeight="1">
      <c r="A1385" s="58">
        <v>44403</v>
      </c>
      <c r="B1385" s="39" t="s">
        <v>48</v>
      </c>
      <c r="C1385" s="39" t="s">
        <v>136</v>
      </c>
      <c r="D1385" s="64"/>
      <c r="E1385" s="39" t="s">
        <v>104</v>
      </c>
      <c r="F1385" s="39">
        <v>115</v>
      </c>
      <c r="G1385" s="39" t="s">
        <v>172</v>
      </c>
      <c r="H1385" s="39" t="s">
        <v>176</v>
      </c>
      <c r="I1385" s="39" t="s">
        <v>176</v>
      </c>
      <c r="J1385" s="39" t="s">
        <v>176</v>
      </c>
      <c r="K1385" s="39" t="s">
        <v>176</v>
      </c>
      <c r="L1385" s="39">
        <v>1</v>
      </c>
      <c r="M1385" s="57" t="str">
        <f t="shared" si="67"/>
        <v>3 - Medium-Level Power Loss</v>
      </c>
      <c r="N1385" s="59"/>
      <c r="O1385" s="60"/>
      <c r="P1385" s="61">
        <f t="shared" si="66"/>
        <v>1800</v>
      </c>
      <c r="Q1385" s="61">
        <f t="shared" si="68"/>
        <v>0</v>
      </c>
    </row>
    <row r="1386" spans="1:17" ht="18.600000000000001" customHeight="1">
      <c r="A1386" s="58">
        <v>44403</v>
      </c>
      <c r="B1386" s="39" t="s">
        <v>48</v>
      </c>
      <c r="C1386" s="39" t="s">
        <v>136</v>
      </c>
      <c r="D1386" s="64"/>
      <c r="E1386" s="39" t="s">
        <v>104</v>
      </c>
      <c r="F1386" s="39">
        <v>116</v>
      </c>
      <c r="G1386" s="39" t="s">
        <v>172</v>
      </c>
      <c r="H1386" s="39" t="s">
        <v>176</v>
      </c>
      <c r="I1386" s="39" t="s">
        <v>176</v>
      </c>
      <c r="J1386" s="39" t="s">
        <v>176</v>
      </c>
      <c r="K1386" s="39" t="s">
        <v>176</v>
      </c>
      <c r="L1386" s="39">
        <v>1</v>
      </c>
      <c r="M1386" s="57" t="str">
        <f t="shared" si="67"/>
        <v>3 - Medium-Level Power Loss</v>
      </c>
      <c r="N1386" s="59"/>
      <c r="O1386" s="60"/>
      <c r="P1386" s="61">
        <f t="shared" si="66"/>
        <v>1800</v>
      </c>
      <c r="Q1386" s="61">
        <f t="shared" si="68"/>
        <v>0</v>
      </c>
    </row>
    <row r="1387" spans="1:17" ht="18.600000000000001" customHeight="1">
      <c r="A1387" s="58">
        <v>44403</v>
      </c>
      <c r="B1387" s="39" t="s">
        <v>48</v>
      </c>
      <c r="C1387" s="39" t="s">
        <v>136</v>
      </c>
      <c r="D1387" s="64"/>
      <c r="E1387" s="39" t="s">
        <v>104</v>
      </c>
      <c r="F1387" s="39">
        <v>117</v>
      </c>
      <c r="G1387" s="39" t="s">
        <v>172</v>
      </c>
      <c r="H1387" s="39" t="s">
        <v>176</v>
      </c>
      <c r="I1387" s="39" t="s">
        <v>176</v>
      </c>
      <c r="J1387" s="39" t="s">
        <v>176</v>
      </c>
      <c r="K1387" s="39" t="s">
        <v>176</v>
      </c>
      <c r="L1387" s="39">
        <v>1</v>
      </c>
      <c r="M1387" s="57" t="str">
        <f t="shared" si="67"/>
        <v>3 - Medium-Level Power Loss</v>
      </c>
      <c r="N1387" s="59"/>
      <c r="O1387" s="60"/>
      <c r="P1387" s="61">
        <f t="shared" si="66"/>
        <v>1800</v>
      </c>
      <c r="Q1387" s="61">
        <f t="shared" si="68"/>
        <v>0</v>
      </c>
    </row>
    <row r="1388" spans="1:17" ht="18.600000000000001" customHeight="1">
      <c r="A1388" s="58">
        <v>44403</v>
      </c>
      <c r="B1388" s="39" t="s">
        <v>48</v>
      </c>
      <c r="C1388" s="39" t="s">
        <v>136</v>
      </c>
      <c r="D1388" s="64"/>
      <c r="E1388" s="39" t="s">
        <v>104</v>
      </c>
      <c r="F1388" s="39">
        <v>118</v>
      </c>
      <c r="G1388" s="39" t="s">
        <v>172</v>
      </c>
      <c r="H1388" s="39" t="s">
        <v>176</v>
      </c>
      <c r="I1388" s="39" t="s">
        <v>176</v>
      </c>
      <c r="J1388" s="39" t="s">
        <v>176</v>
      </c>
      <c r="K1388" s="39" t="s">
        <v>176</v>
      </c>
      <c r="L1388" s="39">
        <v>1</v>
      </c>
      <c r="M1388" s="57" t="str">
        <f t="shared" si="67"/>
        <v>3 - Medium-Level Power Loss</v>
      </c>
      <c r="N1388" s="59"/>
      <c r="O1388" s="60"/>
      <c r="P1388" s="61">
        <f t="shared" si="66"/>
        <v>1800</v>
      </c>
      <c r="Q1388" s="61">
        <f t="shared" si="68"/>
        <v>0</v>
      </c>
    </row>
    <row r="1389" spans="1:17" ht="18.600000000000001" customHeight="1">
      <c r="A1389" s="58">
        <v>44403</v>
      </c>
      <c r="B1389" s="39" t="s">
        <v>48</v>
      </c>
      <c r="C1389" s="39" t="s">
        <v>136</v>
      </c>
      <c r="D1389" s="64"/>
      <c r="E1389" s="39" t="s">
        <v>104</v>
      </c>
      <c r="F1389" s="39">
        <v>119</v>
      </c>
      <c r="G1389" s="39" t="s">
        <v>172</v>
      </c>
      <c r="H1389" s="39" t="s">
        <v>176</v>
      </c>
      <c r="I1389" s="39" t="s">
        <v>176</v>
      </c>
      <c r="J1389" s="39" t="s">
        <v>176</v>
      </c>
      <c r="K1389" s="39" t="s">
        <v>176</v>
      </c>
      <c r="L1389" s="39">
        <v>1</v>
      </c>
      <c r="M1389" s="57" t="str">
        <f t="shared" si="67"/>
        <v>3 - Medium-Level Power Loss</v>
      </c>
      <c r="N1389" s="59"/>
      <c r="O1389" s="60"/>
      <c r="P1389" s="61">
        <f t="shared" si="66"/>
        <v>1800</v>
      </c>
      <c r="Q1389" s="61">
        <f t="shared" si="68"/>
        <v>0</v>
      </c>
    </row>
    <row r="1390" spans="1:17" ht="18.600000000000001" customHeight="1">
      <c r="A1390" s="58">
        <v>44403</v>
      </c>
      <c r="B1390" s="39" t="s">
        <v>48</v>
      </c>
      <c r="C1390" s="39" t="s">
        <v>136</v>
      </c>
      <c r="D1390" s="64"/>
      <c r="E1390" s="39" t="s">
        <v>104</v>
      </c>
      <c r="F1390" s="39">
        <v>120</v>
      </c>
      <c r="G1390" s="39" t="s">
        <v>172</v>
      </c>
      <c r="H1390" s="39" t="s">
        <v>176</v>
      </c>
      <c r="I1390" s="39" t="s">
        <v>176</v>
      </c>
      <c r="J1390" s="39" t="s">
        <v>176</v>
      </c>
      <c r="K1390" s="39" t="s">
        <v>176</v>
      </c>
      <c r="L1390" s="39">
        <v>1</v>
      </c>
      <c r="M1390" s="57" t="str">
        <f t="shared" si="67"/>
        <v>3 - Medium-Level Power Loss</v>
      </c>
      <c r="N1390" s="59"/>
      <c r="O1390" s="60"/>
      <c r="P1390" s="61">
        <f t="shared" si="66"/>
        <v>1800</v>
      </c>
      <c r="Q1390" s="61">
        <f t="shared" si="68"/>
        <v>0</v>
      </c>
    </row>
    <row r="1391" spans="1:17" ht="18.600000000000001" customHeight="1">
      <c r="A1391" s="58">
        <v>44403</v>
      </c>
      <c r="B1391" s="39" t="s">
        <v>48</v>
      </c>
      <c r="C1391" s="39" t="s">
        <v>136</v>
      </c>
      <c r="D1391" s="64"/>
      <c r="E1391" s="39" t="s">
        <v>104</v>
      </c>
      <c r="F1391" s="39">
        <v>58</v>
      </c>
      <c r="G1391" s="39" t="s">
        <v>172</v>
      </c>
      <c r="H1391" s="39" t="s">
        <v>177</v>
      </c>
      <c r="I1391" s="39" t="s">
        <v>176</v>
      </c>
      <c r="J1391" s="39" t="s">
        <v>177</v>
      </c>
      <c r="K1391" s="39" t="s">
        <v>176</v>
      </c>
      <c r="L1391" s="39">
        <v>1</v>
      </c>
      <c r="M1391" s="57" t="str">
        <f t="shared" si="67"/>
        <v>3 - Medium-Level Power Loss</v>
      </c>
      <c r="N1391" s="59"/>
      <c r="O1391" s="60"/>
      <c r="P1391" s="61">
        <f t="shared" si="66"/>
        <v>1800</v>
      </c>
      <c r="Q1391" s="61">
        <f t="shared" si="68"/>
        <v>0</v>
      </c>
    </row>
    <row r="1392" spans="1:17" ht="18.600000000000001" customHeight="1">
      <c r="A1392" s="58">
        <v>44403</v>
      </c>
      <c r="B1392" s="39" t="s">
        <v>48</v>
      </c>
      <c r="C1392" s="39" t="s">
        <v>136</v>
      </c>
      <c r="D1392" s="64"/>
      <c r="E1392" s="39" t="s">
        <v>105</v>
      </c>
      <c r="F1392" s="39">
        <v>105</v>
      </c>
      <c r="G1392" s="39" t="s">
        <v>172</v>
      </c>
      <c r="H1392" s="39" t="s">
        <v>176</v>
      </c>
      <c r="I1392" s="39" t="s">
        <v>176</v>
      </c>
      <c r="J1392" s="39" t="s">
        <v>176</v>
      </c>
      <c r="K1392" s="39" t="s">
        <v>176</v>
      </c>
      <c r="L1392" s="39">
        <v>1</v>
      </c>
      <c r="M1392" s="57" t="str">
        <f t="shared" si="67"/>
        <v>3 - Medium-Level Power Loss</v>
      </c>
      <c r="N1392" s="59"/>
      <c r="O1392" s="60"/>
      <c r="P1392" s="61">
        <f t="shared" si="66"/>
        <v>1800</v>
      </c>
      <c r="Q1392" s="61">
        <f t="shared" si="68"/>
        <v>0</v>
      </c>
    </row>
    <row r="1393" spans="1:17" ht="18.600000000000001" customHeight="1">
      <c r="A1393" s="58">
        <v>44403</v>
      </c>
      <c r="B1393" s="39" t="s">
        <v>48</v>
      </c>
      <c r="C1393" s="39" t="s">
        <v>136</v>
      </c>
      <c r="D1393" s="64"/>
      <c r="E1393" s="39" t="s">
        <v>105</v>
      </c>
      <c r="F1393" s="39">
        <v>106</v>
      </c>
      <c r="G1393" s="39" t="s">
        <v>172</v>
      </c>
      <c r="H1393" s="39" t="s">
        <v>177</v>
      </c>
      <c r="I1393" s="39" t="s">
        <v>176</v>
      </c>
      <c r="J1393" s="39" t="s">
        <v>176</v>
      </c>
      <c r="K1393" s="39" t="s">
        <v>176</v>
      </c>
      <c r="L1393" s="39">
        <v>1</v>
      </c>
      <c r="M1393" s="57" t="str">
        <f t="shared" si="67"/>
        <v>3 - Medium-Level Power Loss</v>
      </c>
      <c r="N1393" s="59"/>
      <c r="O1393" s="60"/>
      <c r="P1393" s="61">
        <f t="shared" si="66"/>
        <v>1800</v>
      </c>
      <c r="Q1393" s="61">
        <f t="shared" si="68"/>
        <v>0</v>
      </c>
    </row>
    <row r="1394" spans="1:17" ht="18.600000000000001" customHeight="1">
      <c r="A1394" s="58">
        <v>44403</v>
      </c>
      <c r="B1394" s="39" t="s">
        <v>48</v>
      </c>
      <c r="C1394" s="39" t="s">
        <v>136</v>
      </c>
      <c r="D1394" s="64"/>
      <c r="E1394" s="39" t="s">
        <v>105</v>
      </c>
      <c r="F1394" s="39">
        <v>107</v>
      </c>
      <c r="G1394" s="39" t="s">
        <v>172</v>
      </c>
      <c r="H1394" s="39" t="s">
        <v>176</v>
      </c>
      <c r="I1394" s="39" t="s">
        <v>176</v>
      </c>
      <c r="J1394" s="39" t="s">
        <v>176</v>
      </c>
      <c r="K1394" s="39" t="s">
        <v>176</v>
      </c>
      <c r="L1394" s="39">
        <v>1</v>
      </c>
      <c r="M1394" s="57" t="str">
        <f t="shared" si="67"/>
        <v>3 - Medium-Level Power Loss</v>
      </c>
      <c r="N1394" s="59"/>
      <c r="O1394" s="60"/>
      <c r="P1394" s="61">
        <f t="shared" si="66"/>
        <v>1800</v>
      </c>
      <c r="Q1394" s="61">
        <f t="shared" si="68"/>
        <v>0</v>
      </c>
    </row>
    <row r="1395" spans="1:17" ht="18.600000000000001" customHeight="1">
      <c r="A1395" s="58">
        <v>44403</v>
      </c>
      <c r="B1395" s="39" t="s">
        <v>48</v>
      </c>
      <c r="C1395" s="39" t="s">
        <v>136</v>
      </c>
      <c r="D1395" s="64"/>
      <c r="E1395" s="39" t="s">
        <v>105</v>
      </c>
      <c r="F1395" s="39">
        <v>108</v>
      </c>
      <c r="G1395" s="39" t="s">
        <v>172</v>
      </c>
      <c r="H1395" s="39" t="s">
        <v>176</v>
      </c>
      <c r="I1395" s="39" t="s">
        <v>176</v>
      </c>
      <c r="J1395" s="39" t="s">
        <v>176</v>
      </c>
      <c r="K1395" s="39" t="s">
        <v>176</v>
      </c>
      <c r="L1395" s="39">
        <v>1</v>
      </c>
      <c r="M1395" s="57" t="str">
        <f t="shared" si="67"/>
        <v>3 - Medium-Level Power Loss</v>
      </c>
      <c r="N1395" s="59"/>
      <c r="O1395" s="60"/>
      <c r="P1395" s="61">
        <f t="shared" si="66"/>
        <v>1800</v>
      </c>
      <c r="Q1395" s="61">
        <f t="shared" si="68"/>
        <v>0</v>
      </c>
    </row>
    <row r="1396" spans="1:17" ht="18.600000000000001" customHeight="1">
      <c r="A1396" s="58">
        <v>44403</v>
      </c>
      <c r="B1396" s="39" t="s">
        <v>48</v>
      </c>
      <c r="C1396" s="39" t="s">
        <v>136</v>
      </c>
      <c r="D1396" s="64"/>
      <c r="E1396" s="39" t="s">
        <v>105</v>
      </c>
      <c r="F1396" s="39">
        <v>109</v>
      </c>
      <c r="G1396" s="39" t="s">
        <v>172</v>
      </c>
      <c r="H1396" s="39" t="s">
        <v>176</v>
      </c>
      <c r="I1396" s="39" t="s">
        <v>176</v>
      </c>
      <c r="J1396" s="39" t="s">
        <v>176</v>
      </c>
      <c r="K1396" s="39" t="s">
        <v>176</v>
      </c>
      <c r="L1396" s="39">
        <v>1</v>
      </c>
      <c r="M1396" s="57" t="str">
        <f t="shared" si="67"/>
        <v>3 - Medium-Level Power Loss</v>
      </c>
      <c r="N1396" s="59"/>
      <c r="O1396" s="60"/>
      <c r="P1396" s="61">
        <f t="shared" si="66"/>
        <v>1800</v>
      </c>
      <c r="Q1396" s="61">
        <f t="shared" si="68"/>
        <v>0</v>
      </c>
    </row>
    <row r="1397" spans="1:17" ht="18.600000000000001" customHeight="1">
      <c r="A1397" s="58">
        <v>44403</v>
      </c>
      <c r="B1397" s="39" t="s">
        <v>48</v>
      </c>
      <c r="C1397" s="39" t="s">
        <v>136</v>
      </c>
      <c r="D1397" s="64"/>
      <c r="E1397" s="39" t="s">
        <v>105</v>
      </c>
      <c r="F1397" s="39">
        <v>110</v>
      </c>
      <c r="G1397" s="39" t="s">
        <v>172</v>
      </c>
      <c r="H1397" s="39" t="s">
        <v>176</v>
      </c>
      <c r="I1397" s="39" t="s">
        <v>176</v>
      </c>
      <c r="J1397" s="39" t="s">
        <v>176</v>
      </c>
      <c r="K1397" s="39" t="s">
        <v>176</v>
      </c>
      <c r="L1397" s="39">
        <v>1</v>
      </c>
      <c r="M1397" s="57" t="str">
        <f t="shared" si="67"/>
        <v>3 - Medium-Level Power Loss</v>
      </c>
      <c r="N1397" s="59"/>
      <c r="O1397" s="60"/>
      <c r="P1397" s="61">
        <f t="shared" si="66"/>
        <v>1800</v>
      </c>
      <c r="Q1397" s="61">
        <f t="shared" si="68"/>
        <v>0</v>
      </c>
    </row>
    <row r="1398" spans="1:17" ht="18.600000000000001" customHeight="1">
      <c r="A1398" s="58">
        <v>44403</v>
      </c>
      <c r="B1398" s="39" t="s">
        <v>48</v>
      </c>
      <c r="C1398" s="39" t="s">
        <v>136</v>
      </c>
      <c r="D1398" s="64"/>
      <c r="E1398" s="39" t="s">
        <v>105</v>
      </c>
      <c r="F1398" s="39">
        <v>111</v>
      </c>
      <c r="G1398" s="39" t="s">
        <v>172</v>
      </c>
      <c r="H1398" s="39" t="s">
        <v>176</v>
      </c>
      <c r="I1398" s="39" t="s">
        <v>176</v>
      </c>
      <c r="J1398" s="39" t="s">
        <v>176</v>
      </c>
      <c r="K1398" s="39" t="s">
        <v>176</v>
      </c>
      <c r="L1398" s="39">
        <v>1</v>
      </c>
      <c r="M1398" s="57" t="str">
        <f t="shared" si="67"/>
        <v>3 - Medium-Level Power Loss</v>
      </c>
      <c r="N1398" s="59"/>
      <c r="O1398" s="60"/>
      <c r="P1398" s="61">
        <f t="shared" si="66"/>
        <v>1800</v>
      </c>
      <c r="Q1398" s="61">
        <f t="shared" si="68"/>
        <v>0</v>
      </c>
    </row>
    <row r="1399" spans="1:17" ht="18.600000000000001" customHeight="1">
      <c r="A1399" s="58">
        <v>44403</v>
      </c>
      <c r="B1399" s="39" t="s">
        <v>48</v>
      </c>
      <c r="C1399" s="39" t="s">
        <v>136</v>
      </c>
      <c r="D1399" s="64"/>
      <c r="E1399" s="39" t="s">
        <v>105</v>
      </c>
      <c r="F1399" s="39">
        <v>112</v>
      </c>
      <c r="G1399" s="39" t="s">
        <v>172</v>
      </c>
      <c r="H1399" s="39" t="s">
        <v>176</v>
      </c>
      <c r="I1399" s="39" t="s">
        <v>176</v>
      </c>
      <c r="J1399" s="39" t="s">
        <v>176</v>
      </c>
      <c r="K1399" s="39" t="s">
        <v>176</v>
      </c>
      <c r="L1399" s="39">
        <v>1</v>
      </c>
      <c r="M1399" s="57" t="str">
        <f t="shared" si="67"/>
        <v>3 - Medium-Level Power Loss</v>
      </c>
      <c r="N1399" s="59"/>
      <c r="O1399" s="60"/>
      <c r="P1399" s="61">
        <f t="shared" si="66"/>
        <v>1800</v>
      </c>
      <c r="Q1399" s="61">
        <f t="shared" si="68"/>
        <v>0</v>
      </c>
    </row>
    <row r="1400" spans="1:17" ht="18.600000000000001" customHeight="1">
      <c r="A1400" s="58">
        <v>44403</v>
      </c>
      <c r="B1400" s="39" t="s">
        <v>48</v>
      </c>
      <c r="C1400" s="39" t="s">
        <v>136</v>
      </c>
      <c r="D1400" s="64"/>
      <c r="E1400" s="39" t="s">
        <v>110</v>
      </c>
      <c r="F1400" s="39">
        <v>17</v>
      </c>
      <c r="G1400" s="39" t="s">
        <v>172</v>
      </c>
      <c r="H1400" s="39" t="s">
        <v>176</v>
      </c>
      <c r="I1400" s="39" t="s">
        <v>176</v>
      </c>
      <c r="J1400" s="39" t="s">
        <v>176</v>
      </c>
      <c r="K1400" s="39" t="s">
        <v>176</v>
      </c>
      <c r="L1400" s="39">
        <v>1</v>
      </c>
      <c r="M1400" s="57" t="str">
        <f t="shared" si="67"/>
        <v>3 - Medium-Level Power Loss</v>
      </c>
      <c r="N1400" s="59"/>
      <c r="O1400" s="60"/>
      <c r="P1400" s="61">
        <f t="shared" si="66"/>
        <v>1800</v>
      </c>
      <c r="Q1400" s="61">
        <f t="shared" si="68"/>
        <v>0</v>
      </c>
    </row>
    <row r="1401" spans="1:17" ht="18.600000000000001" customHeight="1">
      <c r="A1401" s="58">
        <v>44403</v>
      </c>
      <c r="B1401" s="39" t="s">
        <v>48</v>
      </c>
      <c r="C1401" s="39" t="s">
        <v>136</v>
      </c>
      <c r="D1401" s="64"/>
      <c r="E1401" s="39" t="s">
        <v>110</v>
      </c>
      <c r="F1401" s="39">
        <v>18</v>
      </c>
      <c r="G1401" s="39" t="s">
        <v>172</v>
      </c>
      <c r="H1401" s="39" t="s">
        <v>176</v>
      </c>
      <c r="I1401" s="39" t="s">
        <v>176</v>
      </c>
      <c r="J1401" s="39" t="s">
        <v>176</v>
      </c>
      <c r="K1401" s="39" t="s">
        <v>176</v>
      </c>
      <c r="L1401" s="39">
        <v>1</v>
      </c>
      <c r="M1401" s="57" t="str">
        <f t="shared" si="67"/>
        <v>3 - Medium-Level Power Loss</v>
      </c>
      <c r="N1401" s="59"/>
      <c r="O1401" s="60"/>
      <c r="P1401" s="61">
        <f t="shared" si="66"/>
        <v>1800</v>
      </c>
      <c r="Q1401" s="61">
        <f t="shared" si="68"/>
        <v>0</v>
      </c>
    </row>
    <row r="1402" spans="1:17" ht="18.600000000000001" customHeight="1">
      <c r="A1402" s="58">
        <v>44403</v>
      </c>
      <c r="B1402" s="39" t="s">
        <v>48</v>
      </c>
      <c r="C1402" s="39" t="s">
        <v>136</v>
      </c>
      <c r="D1402" s="64"/>
      <c r="E1402" s="39" t="s">
        <v>110</v>
      </c>
      <c r="F1402" s="39">
        <v>19</v>
      </c>
      <c r="G1402" s="39" t="s">
        <v>172</v>
      </c>
      <c r="H1402" s="39" t="s">
        <v>176</v>
      </c>
      <c r="I1402" s="39" t="s">
        <v>176</v>
      </c>
      <c r="J1402" s="39" t="s">
        <v>176</v>
      </c>
      <c r="K1402" s="39" t="s">
        <v>176</v>
      </c>
      <c r="L1402" s="39">
        <v>1</v>
      </c>
      <c r="M1402" s="57" t="str">
        <f t="shared" si="67"/>
        <v>3 - Medium-Level Power Loss</v>
      </c>
      <c r="N1402" s="59"/>
      <c r="O1402" s="60"/>
      <c r="P1402" s="61">
        <f t="shared" si="66"/>
        <v>1800</v>
      </c>
      <c r="Q1402" s="61">
        <f t="shared" si="68"/>
        <v>0</v>
      </c>
    </row>
    <row r="1403" spans="1:17" ht="18.600000000000001" customHeight="1">
      <c r="A1403" s="58">
        <v>44403</v>
      </c>
      <c r="B1403" s="39" t="s">
        <v>48</v>
      </c>
      <c r="C1403" s="39" t="s">
        <v>136</v>
      </c>
      <c r="D1403" s="64"/>
      <c r="E1403" s="39" t="s">
        <v>110</v>
      </c>
      <c r="F1403" s="39">
        <v>20</v>
      </c>
      <c r="G1403" s="39" t="s">
        <v>172</v>
      </c>
      <c r="H1403" s="39" t="s">
        <v>176</v>
      </c>
      <c r="I1403" s="39" t="s">
        <v>176</v>
      </c>
      <c r="J1403" s="39" t="s">
        <v>176</v>
      </c>
      <c r="K1403" s="39" t="s">
        <v>176</v>
      </c>
      <c r="L1403" s="39">
        <v>1</v>
      </c>
      <c r="M1403" s="57" t="str">
        <f t="shared" si="67"/>
        <v>3 - Medium-Level Power Loss</v>
      </c>
      <c r="N1403" s="59"/>
      <c r="O1403" s="60"/>
      <c r="P1403" s="61">
        <f t="shared" si="66"/>
        <v>1800</v>
      </c>
      <c r="Q1403" s="61">
        <f t="shared" si="68"/>
        <v>0</v>
      </c>
    </row>
    <row r="1404" spans="1:17" ht="18.600000000000001" customHeight="1">
      <c r="A1404" s="58">
        <v>44403</v>
      </c>
      <c r="B1404" s="39" t="s">
        <v>48</v>
      </c>
      <c r="C1404" s="39" t="s">
        <v>136</v>
      </c>
      <c r="D1404" s="64"/>
      <c r="E1404" s="39" t="s">
        <v>110</v>
      </c>
      <c r="F1404" s="39">
        <v>21</v>
      </c>
      <c r="G1404" s="39" t="s">
        <v>172</v>
      </c>
      <c r="H1404" s="39" t="s">
        <v>176</v>
      </c>
      <c r="I1404" s="39" t="s">
        <v>176</v>
      </c>
      <c r="J1404" s="39" t="s">
        <v>176</v>
      </c>
      <c r="K1404" s="39" t="s">
        <v>176</v>
      </c>
      <c r="L1404" s="39">
        <v>1</v>
      </c>
      <c r="M1404" s="57" t="str">
        <f t="shared" si="67"/>
        <v>3 - Medium-Level Power Loss</v>
      </c>
      <c r="N1404" s="59"/>
      <c r="O1404" s="60"/>
      <c r="P1404" s="61">
        <f t="shared" si="66"/>
        <v>1800</v>
      </c>
      <c r="Q1404" s="61">
        <f t="shared" si="68"/>
        <v>0</v>
      </c>
    </row>
    <row r="1405" spans="1:17" ht="18.600000000000001" customHeight="1">
      <c r="A1405" s="58">
        <v>44403</v>
      </c>
      <c r="B1405" s="39" t="s">
        <v>48</v>
      </c>
      <c r="C1405" s="39" t="s">
        <v>136</v>
      </c>
      <c r="D1405" s="64"/>
      <c r="E1405" s="39" t="s">
        <v>110</v>
      </c>
      <c r="F1405" s="39">
        <v>22</v>
      </c>
      <c r="G1405" s="39" t="s">
        <v>172</v>
      </c>
      <c r="H1405" s="39" t="s">
        <v>176</v>
      </c>
      <c r="I1405" s="39" t="s">
        <v>176</v>
      </c>
      <c r="J1405" s="39" t="s">
        <v>176</v>
      </c>
      <c r="K1405" s="39" t="s">
        <v>176</v>
      </c>
      <c r="L1405" s="39">
        <v>1</v>
      </c>
      <c r="M1405" s="57" t="str">
        <f t="shared" si="67"/>
        <v>3 - Medium-Level Power Loss</v>
      </c>
      <c r="N1405" s="59"/>
      <c r="O1405" s="60"/>
      <c r="P1405" s="61">
        <f t="shared" si="66"/>
        <v>1800</v>
      </c>
      <c r="Q1405" s="61">
        <f t="shared" si="68"/>
        <v>0</v>
      </c>
    </row>
    <row r="1406" spans="1:17" ht="18.600000000000001" customHeight="1">
      <c r="A1406" s="58">
        <v>44403</v>
      </c>
      <c r="B1406" s="39" t="s">
        <v>48</v>
      </c>
      <c r="C1406" s="39" t="s">
        <v>136</v>
      </c>
      <c r="D1406" s="64"/>
      <c r="E1406" s="39" t="s">
        <v>110</v>
      </c>
      <c r="F1406" s="39">
        <v>23</v>
      </c>
      <c r="G1406" s="39" t="s">
        <v>172</v>
      </c>
      <c r="H1406" s="39" t="s">
        <v>176</v>
      </c>
      <c r="I1406" s="39" t="s">
        <v>176</v>
      </c>
      <c r="J1406" s="39" t="s">
        <v>176</v>
      </c>
      <c r="K1406" s="39" t="s">
        <v>176</v>
      </c>
      <c r="L1406" s="39">
        <v>1</v>
      </c>
      <c r="M1406" s="57" t="str">
        <f t="shared" si="67"/>
        <v>3 - Medium-Level Power Loss</v>
      </c>
      <c r="N1406" s="59"/>
      <c r="O1406" s="60"/>
      <c r="P1406" s="61">
        <f t="shared" si="66"/>
        <v>1800</v>
      </c>
      <c r="Q1406" s="61">
        <f t="shared" si="68"/>
        <v>0</v>
      </c>
    </row>
    <row r="1407" spans="1:17" ht="18.600000000000001" customHeight="1">
      <c r="A1407" s="58">
        <v>44403</v>
      </c>
      <c r="B1407" s="39" t="s">
        <v>48</v>
      </c>
      <c r="C1407" s="39" t="s">
        <v>136</v>
      </c>
      <c r="D1407" s="64"/>
      <c r="E1407" s="39" t="s">
        <v>110</v>
      </c>
      <c r="F1407" s="39">
        <v>24</v>
      </c>
      <c r="G1407" s="39" t="s">
        <v>172</v>
      </c>
      <c r="H1407" s="39" t="s">
        <v>176</v>
      </c>
      <c r="I1407" s="39" t="s">
        <v>176</v>
      </c>
      <c r="J1407" s="39" t="s">
        <v>176</v>
      </c>
      <c r="K1407" s="39" t="s">
        <v>176</v>
      </c>
      <c r="L1407" s="39">
        <v>1</v>
      </c>
      <c r="M1407" s="57" t="str">
        <f t="shared" si="67"/>
        <v>3 - Medium-Level Power Loss</v>
      </c>
      <c r="N1407" s="59"/>
      <c r="O1407" s="60"/>
      <c r="P1407" s="61">
        <f t="shared" si="66"/>
        <v>1800</v>
      </c>
      <c r="Q1407" s="61">
        <f t="shared" si="68"/>
        <v>0</v>
      </c>
    </row>
    <row r="1408" spans="1:17" ht="18.600000000000001" customHeight="1">
      <c r="A1408" s="58">
        <v>44403</v>
      </c>
      <c r="B1408" s="39" t="s">
        <v>48</v>
      </c>
      <c r="C1408" s="39" t="s">
        <v>136</v>
      </c>
      <c r="D1408" s="64"/>
      <c r="E1408" s="39" t="s">
        <v>111</v>
      </c>
      <c r="F1408" s="39">
        <v>25</v>
      </c>
      <c r="G1408" s="39" t="s">
        <v>172</v>
      </c>
      <c r="H1408" s="39" t="s">
        <v>176</v>
      </c>
      <c r="I1408" s="39" t="s">
        <v>176</v>
      </c>
      <c r="J1408" s="39" t="s">
        <v>176</v>
      </c>
      <c r="K1408" s="39" t="s">
        <v>176</v>
      </c>
      <c r="L1408" s="39">
        <v>1</v>
      </c>
      <c r="M1408" s="57" t="str">
        <f t="shared" si="67"/>
        <v>3 - Medium-Level Power Loss</v>
      </c>
      <c r="N1408" s="59"/>
      <c r="O1408" s="60"/>
      <c r="P1408" s="61">
        <f t="shared" si="66"/>
        <v>1800</v>
      </c>
      <c r="Q1408" s="61">
        <f t="shared" si="68"/>
        <v>0</v>
      </c>
    </row>
    <row r="1409" spans="1:17" ht="18.600000000000001" customHeight="1">
      <c r="A1409" s="58">
        <v>44403</v>
      </c>
      <c r="B1409" s="39" t="s">
        <v>48</v>
      </c>
      <c r="C1409" s="39" t="s">
        <v>136</v>
      </c>
      <c r="D1409" s="64"/>
      <c r="E1409" s="39" t="s">
        <v>111</v>
      </c>
      <c r="F1409" s="39">
        <v>26</v>
      </c>
      <c r="G1409" s="39" t="s">
        <v>172</v>
      </c>
      <c r="H1409" s="39" t="s">
        <v>176</v>
      </c>
      <c r="I1409" s="39" t="s">
        <v>176</v>
      </c>
      <c r="J1409" s="39" t="s">
        <v>176</v>
      </c>
      <c r="K1409" s="39" t="s">
        <v>176</v>
      </c>
      <c r="L1409" s="39">
        <v>1</v>
      </c>
      <c r="M1409" s="57" t="str">
        <f t="shared" si="67"/>
        <v>3 - Medium-Level Power Loss</v>
      </c>
      <c r="N1409" s="59"/>
      <c r="O1409" s="60"/>
      <c r="P1409" s="61">
        <f t="shared" si="66"/>
        <v>1800</v>
      </c>
      <c r="Q1409" s="61">
        <f t="shared" si="68"/>
        <v>0</v>
      </c>
    </row>
    <row r="1410" spans="1:17" ht="18.600000000000001" customHeight="1">
      <c r="A1410" s="58">
        <v>44403</v>
      </c>
      <c r="B1410" s="39" t="s">
        <v>48</v>
      </c>
      <c r="C1410" s="39" t="s">
        <v>136</v>
      </c>
      <c r="D1410" s="64"/>
      <c r="E1410" s="39" t="s">
        <v>111</v>
      </c>
      <c r="F1410" s="39">
        <v>27</v>
      </c>
      <c r="G1410" s="39" t="s">
        <v>172</v>
      </c>
      <c r="H1410" s="39" t="s">
        <v>176</v>
      </c>
      <c r="I1410" s="39" t="s">
        <v>176</v>
      </c>
      <c r="J1410" s="39" t="s">
        <v>176</v>
      </c>
      <c r="K1410" s="39" t="s">
        <v>176</v>
      </c>
      <c r="L1410" s="39">
        <v>1</v>
      </c>
      <c r="M1410" s="57" t="str">
        <f t="shared" si="67"/>
        <v>3 - Medium-Level Power Loss</v>
      </c>
      <c r="N1410" s="59"/>
      <c r="O1410" s="60"/>
      <c r="P1410" s="61">
        <f t="shared" si="66"/>
        <v>1800</v>
      </c>
      <c r="Q1410" s="61">
        <f t="shared" si="68"/>
        <v>0</v>
      </c>
    </row>
    <row r="1411" spans="1:17" ht="18.600000000000001" customHeight="1">
      <c r="A1411" s="58">
        <v>44403</v>
      </c>
      <c r="B1411" s="39" t="s">
        <v>48</v>
      </c>
      <c r="C1411" s="39" t="s">
        <v>136</v>
      </c>
      <c r="D1411" s="64"/>
      <c r="E1411" s="39" t="s">
        <v>111</v>
      </c>
      <c r="F1411" s="39">
        <v>28</v>
      </c>
      <c r="G1411" s="39" t="s">
        <v>172</v>
      </c>
      <c r="H1411" s="39" t="s">
        <v>176</v>
      </c>
      <c r="I1411" s="39" t="s">
        <v>176</v>
      </c>
      <c r="J1411" s="39" t="s">
        <v>176</v>
      </c>
      <c r="K1411" s="39" t="s">
        <v>176</v>
      </c>
      <c r="L1411" s="39">
        <v>1</v>
      </c>
      <c r="M1411" s="57" t="str">
        <f t="shared" si="67"/>
        <v>3 - Medium-Level Power Loss</v>
      </c>
      <c r="N1411" s="59"/>
      <c r="O1411" s="60"/>
      <c r="P1411" s="61">
        <f t="shared" si="66"/>
        <v>1800</v>
      </c>
      <c r="Q1411" s="61">
        <f t="shared" si="68"/>
        <v>0</v>
      </c>
    </row>
    <row r="1412" spans="1:17" ht="18.600000000000001" customHeight="1">
      <c r="A1412" s="58">
        <v>44403</v>
      </c>
      <c r="B1412" s="39" t="s">
        <v>48</v>
      </c>
      <c r="C1412" s="39" t="s">
        <v>136</v>
      </c>
      <c r="D1412" s="64"/>
      <c r="E1412" s="39" t="s">
        <v>111</v>
      </c>
      <c r="F1412" s="39">
        <v>29</v>
      </c>
      <c r="G1412" s="39" t="s">
        <v>172</v>
      </c>
      <c r="H1412" s="39" t="s">
        <v>176</v>
      </c>
      <c r="I1412" s="39" t="s">
        <v>176</v>
      </c>
      <c r="J1412" s="39" t="s">
        <v>176</v>
      </c>
      <c r="K1412" s="39" t="s">
        <v>176</v>
      </c>
      <c r="L1412" s="39">
        <v>1</v>
      </c>
      <c r="M1412" s="57" t="str">
        <f t="shared" si="67"/>
        <v>3 - Medium-Level Power Loss</v>
      </c>
      <c r="N1412" s="59"/>
      <c r="O1412" s="60"/>
      <c r="P1412" s="61">
        <f t="shared" si="66"/>
        <v>1800</v>
      </c>
      <c r="Q1412" s="61">
        <f t="shared" si="68"/>
        <v>0</v>
      </c>
    </row>
    <row r="1413" spans="1:17" ht="18.600000000000001" customHeight="1">
      <c r="A1413" s="58">
        <v>44403</v>
      </c>
      <c r="B1413" s="39" t="s">
        <v>48</v>
      </c>
      <c r="C1413" s="39" t="s">
        <v>136</v>
      </c>
      <c r="D1413" s="64"/>
      <c r="E1413" s="39" t="s">
        <v>111</v>
      </c>
      <c r="F1413" s="39">
        <v>30</v>
      </c>
      <c r="G1413" s="39" t="s">
        <v>172</v>
      </c>
      <c r="H1413" s="39" t="s">
        <v>176</v>
      </c>
      <c r="I1413" s="39" t="s">
        <v>176</v>
      </c>
      <c r="J1413" s="39" t="s">
        <v>176</v>
      </c>
      <c r="K1413" s="39" t="s">
        <v>176</v>
      </c>
      <c r="L1413" s="39">
        <v>1</v>
      </c>
      <c r="M1413" s="57" t="str">
        <f t="shared" si="67"/>
        <v>3 - Medium-Level Power Loss</v>
      </c>
      <c r="N1413" s="59"/>
      <c r="O1413" s="60"/>
      <c r="P1413" s="61">
        <f t="shared" si="66"/>
        <v>1800</v>
      </c>
      <c r="Q1413" s="61">
        <f t="shared" si="68"/>
        <v>0</v>
      </c>
    </row>
    <row r="1414" spans="1:17" ht="18.600000000000001" customHeight="1">
      <c r="A1414" s="58">
        <v>44403</v>
      </c>
      <c r="B1414" s="39" t="s">
        <v>48</v>
      </c>
      <c r="C1414" s="39" t="s">
        <v>136</v>
      </c>
      <c r="D1414" s="64"/>
      <c r="E1414" s="39" t="s">
        <v>111</v>
      </c>
      <c r="F1414" s="39">
        <v>31</v>
      </c>
      <c r="G1414" s="39" t="s">
        <v>172</v>
      </c>
      <c r="H1414" s="39" t="s">
        <v>176</v>
      </c>
      <c r="I1414" s="39" t="s">
        <v>176</v>
      </c>
      <c r="J1414" s="39" t="s">
        <v>176</v>
      </c>
      <c r="K1414" s="39" t="s">
        <v>176</v>
      </c>
      <c r="L1414" s="39">
        <v>1</v>
      </c>
      <c r="M1414" s="57" t="str">
        <f t="shared" si="67"/>
        <v>3 - Medium-Level Power Loss</v>
      </c>
      <c r="N1414" s="59"/>
      <c r="O1414" s="60"/>
      <c r="P1414" s="61">
        <f t="shared" si="66"/>
        <v>1800</v>
      </c>
      <c r="Q1414" s="61">
        <f t="shared" si="68"/>
        <v>0</v>
      </c>
    </row>
    <row r="1415" spans="1:17" ht="18.600000000000001" customHeight="1">
      <c r="A1415" s="58">
        <v>44403</v>
      </c>
      <c r="B1415" s="39" t="s">
        <v>48</v>
      </c>
      <c r="C1415" s="39" t="s">
        <v>136</v>
      </c>
      <c r="D1415" s="64"/>
      <c r="E1415" s="39" t="s">
        <v>111</v>
      </c>
      <c r="F1415" s="39">
        <v>32</v>
      </c>
      <c r="G1415" s="39" t="s">
        <v>172</v>
      </c>
      <c r="H1415" s="39" t="s">
        <v>176</v>
      </c>
      <c r="I1415" s="39" t="s">
        <v>176</v>
      </c>
      <c r="J1415" s="39" t="s">
        <v>176</v>
      </c>
      <c r="K1415" s="39" t="s">
        <v>176</v>
      </c>
      <c r="L1415" s="39">
        <v>1</v>
      </c>
      <c r="M1415" s="57" t="str">
        <f t="shared" si="67"/>
        <v>3 - Medium-Level Power Loss</v>
      </c>
      <c r="N1415" s="59"/>
      <c r="O1415" s="60"/>
      <c r="P1415" s="61">
        <f t="shared" si="66"/>
        <v>1800</v>
      </c>
      <c r="Q1415" s="61">
        <f t="shared" si="68"/>
        <v>0</v>
      </c>
    </row>
    <row r="1416" spans="1:17" ht="18.600000000000001" customHeight="1">
      <c r="A1416" s="58">
        <v>44403</v>
      </c>
      <c r="B1416" s="39" t="s">
        <v>48</v>
      </c>
      <c r="C1416" s="39" t="s">
        <v>136</v>
      </c>
      <c r="D1416" s="64"/>
      <c r="E1416" s="39" t="s">
        <v>111</v>
      </c>
      <c r="F1416" s="39">
        <v>51</v>
      </c>
      <c r="G1416" s="39" t="s">
        <v>172</v>
      </c>
      <c r="H1416" s="39" t="s">
        <v>177</v>
      </c>
      <c r="I1416" s="39" t="s">
        <v>176</v>
      </c>
      <c r="J1416" s="39" t="s">
        <v>177</v>
      </c>
      <c r="K1416" s="39" t="s">
        <v>176</v>
      </c>
      <c r="L1416" s="39">
        <v>1</v>
      </c>
      <c r="M1416" s="57" t="str">
        <f t="shared" si="67"/>
        <v>3 - Medium-Level Power Loss</v>
      </c>
      <c r="N1416" s="59"/>
      <c r="O1416" s="60"/>
      <c r="P1416" s="61">
        <f t="shared" si="66"/>
        <v>1800</v>
      </c>
      <c r="Q1416" s="61">
        <f t="shared" si="68"/>
        <v>0</v>
      </c>
    </row>
    <row r="1417" spans="1:17" ht="18.600000000000001" customHeight="1">
      <c r="A1417" s="58">
        <v>44403</v>
      </c>
      <c r="B1417" s="39" t="s">
        <v>48</v>
      </c>
      <c r="C1417" s="39" t="s">
        <v>136</v>
      </c>
      <c r="D1417" s="64"/>
      <c r="E1417" s="39" t="s">
        <v>99</v>
      </c>
      <c r="F1417" s="39">
        <v>89</v>
      </c>
      <c r="G1417" s="39" t="s">
        <v>172</v>
      </c>
      <c r="H1417" s="39" t="s">
        <v>176</v>
      </c>
      <c r="I1417" s="39" t="s">
        <v>176</v>
      </c>
      <c r="J1417" s="39" t="s">
        <v>177</v>
      </c>
      <c r="K1417" s="39" t="s">
        <v>176</v>
      </c>
      <c r="L1417" s="39">
        <v>1</v>
      </c>
      <c r="M1417" s="57" t="str">
        <f t="shared" si="67"/>
        <v>3 - Medium-Level Power Loss</v>
      </c>
      <c r="N1417" s="59"/>
      <c r="O1417" s="60"/>
      <c r="P1417" s="61">
        <f t="shared" si="66"/>
        <v>1800</v>
      </c>
      <c r="Q1417" s="61">
        <f t="shared" si="68"/>
        <v>0</v>
      </c>
    </row>
    <row r="1418" spans="1:17" ht="18.600000000000001" customHeight="1">
      <c r="A1418" s="58">
        <v>44403</v>
      </c>
      <c r="B1418" s="39" t="s">
        <v>48</v>
      </c>
      <c r="C1418" s="39" t="s">
        <v>136</v>
      </c>
      <c r="D1418" s="64"/>
      <c r="E1418" s="39" t="s">
        <v>99</v>
      </c>
      <c r="F1418" s="39">
        <v>89</v>
      </c>
      <c r="G1418" s="39" t="s">
        <v>172</v>
      </c>
      <c r="H1418" s="39" t="s">
        <v>176</v>
      </c>
      <c r="I1418" s="39" t="s">
        <v>176</v>
      </c>
      <c r="J1418" s="39" t="s">
        <v>177</v>
      </c>
      <c r="K1418" s="39" t="s">
        <v>176</v>
      </c>
      <c r="L1418" s="39">
        <v>1</v>
      </c>
      <c r="M1418" s="57" t="str">
        <f t="shared" si="67"/>
        <v>3 - Medium-Level Power Loss</v>
      </c>
      <c r="N1418" s="59"/>
      <c r="O1418" s="60"/>
      <c r="P1418" s="61">
        <f t="shared" si="66"/>
        <v>1800</v>
      </c>
      <c r="Q1418" s="61">
        <f t="shared" si="68"/>
        <v>0</v>
      </c>
    </row>
    <row r="1419" spans="1:17" ht="18.600000000000001" customHeight="1">
      <c r="A1419" s="58">
        <v>44403</v>
      </c>
      <c r="B1419" s="39" t="s">
        <v>48</v>
      </c>
      <c r="C1419" s="39" t="s">
        <v>136</v>
      </c>
      <c r="D1419" s="64"/>
      <c r="E1419" s="39" t="s">
        <v>99</v>
      </c>
      <c r="F1419" s="39">
        <v>90</v>
      </c>
      <c r="G1419" s="39" t="s">
        <v>172</v>
      </c>
      <c r="H1419" s="39" t="s">
        <v>176</v>
      </c>
      <c r="I1419" s="39" t="s">
        <v>176</v>
      </c>
      <c r="J1419" s="39" t="s">
        <v>177</v>
      </c>
      <c r="K1419" s="39" t="s">
        <v>176</v>
      </c>
      <c r="L1419" s="39">
        <v>1</v>
      </c>
      <c r="M1419" s="57" t="str">
        <f t="shared" si="67"/>
        <v>3 - Medium-Level Power Loss</v>
      </c>
      <c r="N1419" s="59"/>
      <c r="O1419" s="60"/>
      <c r="P1419" s="61">
        <f t="shared" si="66"/>
        <v>1800</v>
      </c>
      <c r="Q1419" s="61">
        <f t="shared" si="68"/>
        <v>0</v>
      </c>
    </row>
    <row r="1420" spans="1:17" ht="18.600000000000001" customHeight="1">
      <c r="A1420" s="58">
        <v>44403</v>
      </c>
      <c r="B1420" s="39" t="s">
        <v>48</v>
      </c>
      <c r="C1420" s="39" t="s">
        <v>136</v>
      </c>
      <c r="D1420" s="64"/>
      <c r="E1420" s="39" t="s">
        <v>99</v>
      </c>
      <c r="F1420" s="39">
        <v>90</v>
      </c>
      <c r="G1420" s="39" t="s">
        <v>172</v>
      </c>
      <c r="H1420" s="39" t="s">
        <v>176</v>
      </c>
      <c r="I1420" s="39" t="s">
        <v>176</v>
      </c>
      <c r="J1420" s="39" t="s">
        <v>177</v>
      </c>
      <c r="K1420" s="39" t="s">
        <v>176</v>
      </c>
      <c r="L1420" s="39">
        <v>1</v>
      </c>
      <c r="M1420" s="57" t="str">
        <f t="shared" si="67"/>
        <v>3 - Medium-Level Power Loss</v>
      </c>
      <c r="N1420" s="59"/>
      <c r="O1420" s="60"/>
      <c r="P1420" s="61">
        <f t="shared" si="66"/>
        <v>1800</v>
      </c>
      <c r="Q1420" s="61">
        <f t="shared" si="68"/>
        <v>0</v>
      </c>
    </row>
    <row r="1421" spans="1:17" ht="18.600000000000001" customHeight="1">
      <c r="A1421" s="58">
        <v>44403</v>
      </c>
      <c r="B1421" s="39" t="s">
        <v>48</v>
      </c>
      <c r="C1421" s="39" t="s">
        <v>136</v>
      </c>
      <c r="D1421" s="64"/>
      <c r="E1421" s="39" t="s">
        <v>99</v>
      </c>
      <c r="F1421" s="39">
        <v>91</v>
      </c>
      <c r="G1421" s="39" t="s">
        <v>172</v>
      </c>
      <c r="H1421" s="39" t="s">
        <v>176</v>
      </c>
      <c r="I1421" s="39" t="s">
        <v>176</v>
      </c>
      <c r="J1421" s="39" t="s">
        <v>177</v>
      </c>
      <c r="K1421" s="39" t="s">
        <v>176</v>
      </c>
      <c r="L1421" s="39">
        <v>1</v>
      </c>
      <c r="M1421" s="57" t="str">
        <f t="shared" si="67"/>
        <v>3 - Medium-Level Power Loss</v>
      </c>
      <c r="N1421" s="59"/>
      <c r="O1421" s="60"/>
      <c r="P1421" s="61">
        <f t="shared" si="66"/>
        <v>1800</v>
      </c>
      <c r="Q1421" s="61">
        <f t="shared" si="68"/>
        <v>0</v>
      </c>
    </row>
    <row r="1422" spans="1:17" ht="18.600000000000001" customHeight="1">
      <c r="A1422" s="58">
        <v>44403</v>
      </c>
      <c r="B1422" s="39" t="s">
        <v>48</v>
      </c>
      <c r="C1422" s="39" t="s">
        <v>136</v>
      </c>
      <c r="D1422" s="64"/>
      <c r="E1422" s="39" t="s">
        <v>99</v>
      </c>
      <c r="F1422" s="39">
        <v>91</v>
      </c>
      <c r="G1422" s="39" t="s">
        <v>172</v>
      </c>
      <c r="H1422" s="39" t="s">
        <v>176</v>
      </c>
      <c r="I1422" s="39" t="s">
        <v>176</v>
      </c>
      <c r="J1422" s="39" t="s">
        <v>177</v>
      </c>
      <c r="K1422" s="39" t="s">
        <v>176</v>
      </c>
      <c r="L1422" s="39">
        <v>1</v>
      </c>
      <c r="M1422" s="57" t="str">
        <f t="shared" si="67"/>
        <v>3 - Medium-Level Power Loss</v>
      </c>
      <c r="N1422" s="59"/>
      <c r="O1422" s="60"/>
      <c r="P1422" s="61">
        <f t="shared" si="66"/>
        <v>1800</v>
      </c>
      <c r="Q1422" s="61">
        <f t="shared" si="68"/>
        <v>0</v>
      </c>
    </row>
    <row r="1423" spans="1:17" ht="18.600000000000001" customHeight="1">
      <c r="A1423" s="58">
        <v>44403</v>
      </c>
      <c r="B1423" s="39" t="s">
        <v>48</v>
      </c>
      <c r="C1423" s="39" t="s">
        <v>136</v>
      </c>
      <c r="D1423" s="64"/>
      <c r="E1423" s="39" t="s">
        <v>99</v>
      </c>
      <c r="F1423" s="39">
        <v>92</v>
      </c>
      <c r="G1423" s="39" t="s">
        <v>172</v>
      </c>
      <c r="H1423" s="39" t="s">
        <v>176</v>
      </c>
      <c r="I1423" s="39" t="s">
        <v>176</v>
      </c>
      <c r="J1423" s="39" t="s">
        <v>177</v>
      </c>
      <c r="K1423" s="39" t="s">
        <v>176</v>
      </c>
      <c r="L1423" s="39">
        <v>1</v>
      </c>
      <c r="M1423" s="57" t="str">
        <f t="shared" si="67"/>
        <v>3 - Medium-Level Power Loss</v>
      </c>
      <c r="N1423" s="59"/>
      <c r="O1423" s="60"/>
      <c r="P1423" s="61">
        <f t="shared" si="66"/>
        <v>1800</v>
      </c>
      <c r="Q1423" s="61">
        <f t="shared" si="68"/>
        <v>0</v>
      </c>
    </row>
    <row r="1424" spans="1:17" ht="18.600000000000001" customHeight="1">
      <c r="A1424" s="58">
        <v>44403</v>
      </c>
      <c r="B1424" s="39" t="s">
        <v>48</v>
      </c>
      <c r="C1424" s="39" t="s">
        <v>136</v>
      </c>
      <c r="D1424" s="64"/>
      <c r="E1424" s="39" t="s">
        <v>99</v>
      </c>
      <c r="F1424" s="39">
        <v>92</v>
      </c>
      <c r="G1424" s="39" t="s">
        <v>172</v>
      </c>
      <c r="H1424" s="39" t="s">
        <v>176</v>
      </c>
      <c r="I1424" s="39" t="s">
        <v>176</v>
      </c>
      <c r="J1424" s="39" t="s">
        <v>177</v>
      </c>
      <c r="K1424" s="39" t="s">
        <v>176</v>
      </c>
      <c r="L1424" s="39">
        <v>1</v>
      </c>
      <c r="M1424" s="57" t="str">
        <f t="shared" si="67"/>
        <v>3 - Medium-Level Power Loss</v>
      </c>
      <c r="N1424" s="59"/>
      <c r="O1424" s="60"/>
      <c r="P1424" s="61">
        <f t="shared" si="66"/>
        <v>1800</v>
      </c>
      <c r="Q1424" s="61">
        <f t="shared" si="68"/>
        <v>0</v>
      </c>
    </row>
    <row r="1425" spans="1:17" ht="18.600000000000001" customHeight="1">
      <c r="A1425" s="58">
        <v>44403</v>
      </c>
      <c r="B1425" s="39" t="s">
        <v>48</v>
      </c>
      <c r="C1425" s="39" t="s">
        <v>136</v>
      </c>
      <c r="D1425" s="64"/>
      <c r="E1425" s="39" t="s">
        <v>99</v>
      </c>
      <c r="F1425" s="39">
        <v>93</v>
      </c>
      <c r="G1425" s="39" t="s">
        <v>172</v>
      </c>
      <c r="H1425" s="39" t="s">
        <v>176</v>
      </c>
      <c r="I1425" s="39" t="s">
        <v>176</v>
      </c>
      <c r="J1425" s="39" t="s">
        <v>177</v>
      </c>
      <c r="K1425" s="39" t="s">
        <v>176</v>
      </c>
      <c r="L1425" s="39">
        <v>1</v>
      </c>
      <c r="M1425" s="57" t="str">
        <f t="shared" si="67"/>
        <v>3 - Medium-Level Power Loss</v>
      </c>
      <c r="N1425" s="59"/>
      <c r="O1425" s="60"/>
      <c r="P1425" s="61">
        <f t="shared" ref="P1425:P1488" si="69">IF(G1425="hot spot",0,IF(G1425="string",$Q$5*L1425,IF(G1425="multiple strings",$Q$5*L1425,IF(G1425="Combiner",($Q$5)*L1425,IF(G1425="inverter",$Q$5*L1425,IF(G1425="tracker",$Q$5*L1425,IF(G1425="module",$Q$5*L1425,IF(G1425="module substring",($Q$5/3)*L1425,0))))))))</f>
        <v>1800</v>
      </c>
      <c r="Q1425" s="61">
        <f t="shared" si="68"/>
        <v>0</v>
      </c>
    </row>
    <row r="1426" spans="1:17" ht="18.600000000000001" customHeight="1">
      <c r="A1426" s="58">
        <v>44403</v>
      </c>
      <c r="B1426" s="39" t="s">
        <v>48</v>
      </c>
      <c r="C1426" s="39" t="s">
        <v>136</v>
      </c>
      <c r="D1426" s="64"/>
      <c r="E1426" s="39" t="s">
        <v>99</v>
      </c>
      <c r="F1426" s="39">
        <v>93</v>
      </c>
      <c r="G1426" s="39" t="s">
        <v>172</v>
      </c>
      <c r="H1426" s="39" t="s">
        <v>176</v>
      </c>
      <c r="I1426" s="39" t="s">
        <v>176</v>
      </c>
      <c r="J1426" s="39" t="s">
        <v>177</v>
      </c>
      <c r="K1426" s="39" t="s">
        <v>176</v>
      </c>
      <c r="L1426" s="39">
        <v>1</v>
      </c>
      <c r="M1426" s="57" t="str">
        <f t="shared" ref="M1426:M1489" si="70">IF(G1426="hot spot","1 - Safety",IF((P1426)/(1000000*$Q$4)&gt;0.01,"2 - High-Level Power Loss",IF(P1426&gt;($Q$5-1),"3 - Medium-Level Power Loss",IF(P1426&gt;0,"4 - Low-Level Power Loss",""))))</f>
        <v>3 - Medium-Level Power Loss</v>
      </c>
      <c r="N1426" s="59"/>
      <c r="O1426" s="60"/>
      <c r="P1426" s="61">
        <f t="shared" si="69"/>
        <v>1800</v>
      </c>
      <c r="Q1426" s="61">
        <f t="shared" si="68"/>
        <v>0</v>
      </c>
    </row>
    <row r="1427" spans="1:17" ht="18.600000000000001" customHeight="1">
      <c r="A1427" s="58">
        <v>44403</v>
      </c>
      <c r="B1427" s="39" t="s">
        <v>48</v>
      </c>
      <c r="C1427" s="39" t="s">
        <v>136</v>
      </c>
      <c r="D1427" s="64"/>
      <c r="E1427" s="39" t="s">
        <v>99</v>
      </c>
      <c r="F1427" s="39">
        <v>94</v>
      </c>
      <c r="G1427" s="39" t="s">
        <v>172</v>
      </c>
      <c r="H1427" s="39" t="s">
        <v>176</v>
      </c>
      <c r="I1427" s="39" t="s">
        <v>176</v>
      </c>
      <c r="J1427" s="39" t="s">
        <v>177</v>
      </c>
      <c r="K1427" s="39" t="s">
        <v>176</v>
      </c>
      <c r="L1427" s="39">
        <v>1</v>
      </c>
      <c r="M1427" s="57" t="str">
        <f t="shared" si="70"/>
        <v>3 - Medium-Level Power Loss</v>
      </c>
      <c r="N1427" s="59"/>
      <c r="O1427" s="60"/>
      <c r="P1427" s="61">
        <f t="shared" si="69"/>
        <v>1800</v>
      </c>
      <c r="Q1427" s="61">
        <f t="shared" si="68"/>
        <v>0</v>
      </c>
    </row>
    <row r="1428" spans="1:17" ht="18.600000000000001" customHeight="1">
      <c r="A1428" s="58">
        <v>44403</v>
      </c>
      <c r="B1428" s="39" t="s">
        <v>48</v>
      </c>
      <c r="C1428" s="39" t="s">
        <v>136</v>
      </c>
      <c r="D1428" s="64"/>
      <c r="E1428" s="39" t="s">
        <v>99</v>
      </c>
      <c r="F1428" s="39">
        <v>94</v>
      </c>
      <c r="G1428" s="39" t="s">
        <v>172</v>
      </c>
      <c r="H1428" s="39" t="s">
        <v>176</v>
      </c>
      <c r="I1428" s="39" t="s">
        <v>176</v>
      </c>
      <c r="J1428" s="39" t="s">
        <v>177</v>
      </c>
      <c r="K1428" s="39" t="s">
        <v>176</v>
      </c>
      <c r="L1428" s="39">
        <v>1</v>
      </c>
      <c r="M1428" s="57" t="str">
        <f t="shared" si="70"/>
        <v>3 - Medium-Level Power Loss</v>
      </c>
      <c r="N1428" s="59"/>
      <c r="O1428" s="60"/>
      <c r="P1428" s="61">
        <f t="shared" si="69"/>
        <v>1800</v>
      </c>
      <c r="Q1428" s="61">
        <f t="shared" si="68"/>
        <v>0</v>
      </c>
    </row>
    <row r="1429" spans="1:17" ht="18.600000000000001" customHeight="1">
      <c r="A1429" s="58">
        <v>44403</v>
      </c>
      <c r="B1429" s="39" t="s">
        <v>48</v>
      </c>
      <c r="C1429" s="39" t="s">
        <v>136</v>
      </c>
      <c r="D1429" s="64"/>
      <c r="E1429" s="39" t="s">
        <v>99</v>
      </c>
      <c r="F1429" s="39">
        <v>95</v>
      </c>
      <c r="G1429" s="39" t="s">
        <v>172</v>
      </c>
      <c r="H1429" s="39" t="s">
        <v>176</v>
      </c>
      <c r="I1429" s="39" t="s">
        <v>176</v>
      </c>
      <c r="J1429" s="39" t="s">
        <v>177</v>
      </c>
      <c r="K1429" s="39" t="s">
        <v>176</v>
      </c>
      <c r="L1429" s="39">
        <v>1</v>
      </c>
      <c r="M1429" s="57" t="str">
        <f t="shared" si="70"/>
        <v>3 - Medium-Level Power Loss</v>
      </c>
      <c r="N1429" s="59"/>
      <c r="O1429" s="60"/>
      <c r="P1429" s="61">
        <f t="shared" si="69"/>
        <v>1800</v>
      </c>
      <c r="Q1429" s="61">
        <f t="shared" si="68"/>
        <v>0</v>
      </c>
    </row>
    <row r="1430" spans="1:17" ht="18.600000000000001" customHeight="1">
      <c r="A1430" s="58">
        <v>44403</v>
      </c>
      <c r="B1430" s="39" t="s">
        <v>48</v>
      </c>
      <c r="C1430" s="39" t="s">
        <v>136</v>
      </c>
      <c r="D1430" s="64"/>
      <c r="E1430" s="39" t="s">
        <v>99</v>
      </c>
      <c r="F1430" s="39">
        <v>95</v>
      </c>
      <c r="G1430" s="39" t="s">
        <v>172</v>
      </c>
      <c r="H1430" s="39" t="s">
        <v>176</v>
      </c>
      <c r="I1430" s="39" t="s">
        <v>176</v>
      </c>
      <c r="J1430" s="39" t="s">
        <v>177</v>
      </c>
      <c r="K1430" s="39" t="s">
        <v>176</v>
      </c>
      <c r="L1430" s="39">
        <v>1</v>
      </c>
      <c r="M1430" s="57" t="str">
        <f t="shared" si="70"/>
        <v>3 - Medium-Level Power Loss</v>
      </c>
      <c r="N1430" s="59"/>
      <c r="O1430" s="60"/>
      <c r="P1430" s="61">
        <f t="shared" si="69"/>
        <v>1800</v>
      </c>
      <c r="Q1430" s="61">
        <f t="shared" si="68"/>
        <v>0</v>
      </c>
    </row>
    <row r="1431" spans="1:17" ht="18.600000000000001" customHeight="1">
      <c r="A1431" s="58">
        <v>44403</v>
      </c>
      <c r="B1431" s="39" t="s">
        <v>48</v>
      </c>
      <c r="C1431" s="39" t="s">
        <v>136</v>
      </c>
      <c r="D1431" s="64"/>
      <c r="E1431" s="39" t="s">
        <v>99</v>
      </c>
      <c r="F1431" s="39">
        <v>96</v>
      </c>
      <c r="G1431" s="39" t="s">
        <v>172</v>
      </c>
      <c r="H1431" s="39" t="s">
        <v>176</v>
      </c>
      <c r="I1431" s="39" t="s">
        <v>176</v>
      </c>
      <c r="J1431" s="39" t="s">
        <v>177</v>
      </c>
      <c r="K1431" s="39" t="s">
        <v>176</v>
      </c>
      <c r="L1431" s="39">
        <v>1</v>
      </c>
      <c r="M1431" s="57" t="str">
        <f t="shared" si="70"/>
        <v>3 - Medium-Level Power Loss</v>
      </c>
      <c r="N1431" s="59"/>
      <c r="O1431" s="60"/>
      <c r="P1431" s="61">
        <f t="shared" si="69"/>
        <v>1800</v>
      </c>
      <c r="Q1431" s="61">
        <f t="shared" si="68"/>
        <v>0</v>
      </c>
    </row>
    <row r="1432" spans="1:17" ht="18.600000000000001" customHeight="1">
      <c r="A1432" s="58">
        <v>44403</v>
      </c>
      <c r="B1432" s="39" t="s">
        <v>48</v>
      </c>
      <c r="C1432" s="39" t="s">
        <v>136</v>
      </c>
      <c r="D1432" s="64"/>
      <c r="E1432" s="39" t="s">
        <v>99</v>
      </c>
      <c r="F1432" s="39">
        <v>96</v>
      </c>
      <c r="G1432" s="39" t="s">
        <v>172</v>
      </c>
      <c r="H1432" s="39" t="s">
        <v>176</v>
      </c>
      <c r="I1432" s="39" t="s">
        <v>176</v>
      </c>
      <c r="J1432" s="39" t="s">
        <v>177</v>
      </c>
      <c r="K1432" s="39" t="s">
        <v>176</v>
      </c>
      <c r="L1432" s="39">
        <v>1</v>
      </c>
      <c r="M1432" s="57" t="str">
        <f t="shared" si="70"/>
        <v>3 - Medium-Level Power Loss</v>
      </c>
      <c r="N1432" s="59"/>
      <c r="O1432" s="60"/>
      <c r="P1432" s="61">
        <f t="shared" si="69"/>
        <v>1800</v>
      </c>
      <c r="Q1432" s="61">
        <f t="shared" si="68"/>
        <v>0</v>
      </c>
    </row>
    <row r="1433" spans="1:17" ht="18.600000000000001" customHeight="1">
      <c r="A1433" s="58">
        <v>44403</v>
      </c>
      <c r="B1433" s="39" t="s">
        <v>48</v>
      </c>
      <c r="C1433" s="39" t="s">
        <v>137</v>
      </c>
      <c r="D1433" s="64"/>
      <c r="E1433" s="39" t="s">
        <v>95</v>
      </c>
      <c r="F1433" s="39">
        <v>10</v>
      </c>
      <c r="G1433" s="39" t="s">
        <v>172</v>
      </c>
      <c r="H1433" s="39" t="s">
        <v>176</v>
      </c>
      <c r="I1433" s="39" t="s">
        <v>176</v>
      </c>
      <c r="J1433" s="39" t="s">
        <v>176</v>
      </c>
      <c r="K1433" s="39" t="s">
        <v>176</v>
      </c>
      <c r="L1433" s="39">
        <v>1</v>
      </c>
      <c r="M1433" s="57" t="str">
        <f t="shared" si="70"/>
        <v>3 - Medium-Level Power Loss</v>
      </c>
      <c r="N1433" s="59"/>
      <c r="O1433" s="60"/>
      <c r="P1433" s="61">
        <f t="shared" si="69"/>
        <v>1800</v>
      </c>
      <c r="Q1433" s="61">
        <f t="shared" ref="Q1433:Q1496" si="71">IF(O1433&gt;0,P1433,0)</f>
        <v>0</v>
      </c>
    </row>
    <row r="1434" spans="1:17" ht="18.600000000000001" customHeight="1">
      <c r="A1434" s="58">
        <v>44403</v>
      </c>
      <c r="B1434" s="39" t="s">
        <v>48</v>
      </c>
      <c r="C1434" s="39" t="s">
        <v>137</v>
      </c>
      <c r="D1434" s="64"/>
      <c r="E1434" s="39" t="s">
        <v>95</v>
      </c>
      <c r="F1434" s="39">
        <v>29</v>
      </c>
      <c r="G1434" s="39" t="s">
        <v>172</v>
      </c>
      <c r="H1434" s="39" t="s">
        <v>176</v>
      </c>
      <c r="I1434" s="39" t="s">
        <v>176</v>
      </c>
      <c r="J1434" s="39" t="s">
        <v>176</v>
      </c>
      <c r="K1434" s="39" t="s">
        <v>176</v>
      </c>
      <c r="L1434" s="39">
        <v>1</v>
      </c>
      <c r="M1434" s="57" t="str">
        <f t="shared" si="70"/>
        <v>3 - Medium-Level Power Loss</v>
      </c>
      <c r="N1434" s="59"/>
      <c r="O1434" s="60"/>
      <c r="P1434" s="61">
        <f t="shared" si="69"/>
        <v>1800</v>
      </c>
      <c r="Q1434" s="61">
        <f t="shared" si="71"/>
        <v>0</v>
      </c>
    </row>
    <row r="1435" spans="1:17" ht="18.600000000000001" customHeight="1">
      <c r="A1435" s="58">
        <v>44403</v>
      </c>
      <c r="B1435" s="39" t="s">
        <v>48</v>
      </c>
      <c r="C1435" s="39" t="s">
        <v>137</v>
      </c>
      <c r="D1435" s="64"/>
      <c r="E1435" s="39" t="s">
        <v>95</v>
      </c>
      <c r="F1435" s="39">
        <v>30</v>
      </c>
      <c r="G1435" s="39" t="s">
        <v>172</v>
      </c>
      <c r="H1435" s="39" t="s">
        <v>176</v>
      </c>
      <c r="I1435" s="39" t="s">
        <v>176</v>
      </c>
      <c r="J1435" s="39" t="s">
        <v>176</v>
      </c>
      <c r="K1435" s="39" t="s">
        <v>176</v>
      </c>
      <c r="L1435" s="39">
        <v>1</v>
      </c>
      <c r="M1435" s="57" t="str">
        <f t="shared" si="70"/>
        <v>3 - Medium-Level Power Loss</v>
      </c>
      <c r="N1435" s="59"/>
      <c r="O1435" s="60"/>
      <c r="P1435" s="61">
        <f t="shared" si="69"/>
        <v>1800</v>
      </c>
      <c r="Q1435" s="61">
        <f t="shared" si="71"/>
        <v>0</v>
      </c>
    </row>
    <row r="1436" spans="1:17" ht="18.600000000000001" customHeight="1">
      <c r="A1436" s="58">
        <v>44403</v>
      </c>
      <c r="B1436" s="39" t="s">
        <v>48</v>
      </c>
      <c r="C1436" s="39" t="s">
        <v>137</v>
      </c>
      <c r="D1436" s="64"/>
      <c r="E1436" s="39" t="s">
        <v>95</v>
      </c>
      <c r="F1436" s="39">
        <v>31</v>
      </c>
      <c r="G1436" s="39" t="s">
        <v>172</v>
      </c>
      <c r="H1436" s="39" t="s">
        <v>176</v>
      </c>
      <c r="I1436" s="39" t="s">
        <v>176</v>
      </c>
      <c r="J1436" s="39" t="s">
        <v>176</v>
      </c>
      <c r="K1436" s="39" t="s">
        <v>176</v>
      </c>
      <c r="L1436" s="39">
        <v>1</v>
      </c>
      <c r="M1436" s="57" t="str">
        <f t="shared" si="70"/>
        <v>3 - Medium-Level Power Loss</v>
      </c>
      <c r="N1436" s="59"/>
      <c r="O1436" s="60"/>
      <c r="P1436" s="61">
        <f t="shared" si="69"/>
        <v>1800</v>
      </c>
      <c r="Q1436" s="61">
        <f t="shared" si="71"/>
        <v>0</v>
      </c>
    </row>
    <row r="1437" spans="1:17" ht="18.600000000000001" customHeight="1">
      <c r="A1437" s="58">
        <v>44403</v>
      </c>
      <c r="B1437" s="39" t="s">
        <v>48</v>
      </c>
      <c r="C1437" s="39" t="s">
        <v>137</v>
      </c>
      <c r="D1437" s="64"/>
      <c r="E1437" s="39" t="s">
        <v>95</v>
      </c>
      <c r="F1437" s="39">
        <v>32</v>
      </c>
      <c r="G1437" s="39" t="s">
        <v>172</v>
      </c>
      <c r="H1437" s="39" t="s">
        <v>177</v>
      </c>
      <c r="I1437" s="39" t="s">
        <v>176</v>
      </c>
      <c r="J1437" s="39" t="s">
        <v>176</v>
      </c>
      <c r="K1437" s="39" t="s">
        <v>176</v>
      </c>
      <c r="L1437" s="39">
        <v>1</v>
      </c>
      <c r="M1437" s="57" t="str">
        <f t="shared" si="70"/>
        <v>3 - Medium-Level Power Loss</v>
      </c>
      <c r="N1437" s="59"/>
      <c r="O1437" s="60"/>
      <c r="P1437" s="61">
        <f t="shared" si="69"/>
        <v>1800</v>
      </c>
      <c r="Q1437" s="61">
        <f t="shared" si="71"/>
        <v>0</v>
      </c>
    </row>
    <row r="1438" spans="1:17" ht="18.600000000000001" customHeight="1">
      <c r="A1438" s="58">
        <v>44403</v>
      </c>
      <c r="B1438" s="39" t="s">
        <v>48</v>
      </c>
      <c r="C1438" s="39" t="s">
        <v>137</v>
      </c>
      <c r="D1438" s="64"/>
      <c r="E1438" s="39" t="s">
        <v>101</v>
      </c>
      <c r="F1438" s="39">
        <v>111</v>
      </c>
      <c r="G1438" s="39" t="s">
        <v>172</v>
      </c>
      <c r="H1438" s="39" t="s">
        <v>177</v>
      </c>
      <c r="I1438" s="39" t="s">
        <v>176</v>
      </c>
      <c r="J1438" s="39" t="s">
        <v>177</v>
      </c>
      <c r="K1438" s="39" t="s">
        <v>176</v>
      </c>
      <c r="L1438" s="39">
        <v>1</v>
      </c>
      <c r="M1438" s="57" t="str">
        <f t="shared" si="70"/>
        <v>3 - Medium-Level Power Loss</v>
      </c>
      <c r="N1438" s="59"/>
      <c r="O1438" s="60"/>
      <c r="P1438" s="61">
        <f t="shared" si="69"/>
        <v>1800</v>
      </c>
      <c r="Q1438" s="61">
        <f t="shared" si="71"/>
        <v>0</v>
      </c>
    </row>
    <row r="1439" spans="1:17" ht="18.600000000000001" customHeight="1">
      <c r="A1439" s="58">
        <v>44403</v>
      </c>
      <c r="B1439" s="39" t="s">
        <v>48</v>
      </c>
      <c r="C1439" s="39" t="s">
        <v>137</v>
      </c>
      <c r="D1439" s="64"/>
      <c r="E1439" s="39" t="s">
        <v>101</v>
      </c>
      <c r="F1439" s="39">
        <v>24</v>
      </c>
      <c r="G1439" s="39" t="s">
        <v>172</v>
      </c>
      <c r="H1439" s="39" t="s">
        <v>176</v>
      </c>
      <c r="I1439" s="39" t="s">
        <v>176</v>
      </c>
      <c r="J1439" s="39" t="s">
        <v>177</v>
      </c>
      <c r="K1439" s="39" t="s">
        <v>176</v>
      </c>
      <c r="L1439" s="39">
        <v>1</v>
      </c>
      <c r="M1439" s="57" t="str">
        <f t="shared" si="70"/>
        <v>3 - Medium-Level Power Loss</v>
      </c>
      <c r="N1439" s="59"/>
      <c r="O1439" s="60"/>
      <c r="P1439" s="61">
        <f t="shared" si="69"/>
        <v>1800</v>
      </c>
      <c r="Q1439" s="61">
        <f t="shared" si="71"/>
        <v>0</v>
      </c>
    </row>
    <row r="1440" spans="1:17" ht="18.600000000000001" customHeight="1">
      <c r="A1440" s="58">
        <v>44403</v>
      </c>
      <c r="B1440" s="39" t="s">
        <v>48</v>
      </c>
      <c r="C1440" s="39" t="s">
        <v>137</v>
      </c>
      <c r="D1440" s="64"/>
      <c r="E1440" s="39" t="s">
        <v>101</v>
      </c>
      <c r="F1440" s="39">
        <v>5</v>
      </c>
      <c r="G1440" s="39" t="s">
        <v>172</v>
      </c>
      <c r="H1440" s="39" t="s">
        <v>176</v>
      </c>
      <c r="I1440" s="39" t="s">
        <v>176</v>
      </c>
      <c r="J1440" s="39" t="s">
        <v>176</v>
      </c>
      <c r="K1440" s="39" t="s">
        <v>176</v>
      </c>
      <c r="L1440" s="39">
        <v>1</v>
      </c>
      <c r="M1440" s="57" t="str">
        <f t="shared" si="70"/>
        <v>3 - Medium-Level Power Loss</v>
      </c>
      <c r="N1440" s="59"/>
      <c r="O1440" s="60"/>
      <c r="P1440" s="61">
        <f t="shared" si="69"/>
        <v>1800</v>
      </c>
      <c r="Q1440" s="61">
        <f t="shared" si="71"/>
        <v>0</v>
      </c>
    </row>
    <row r="1441" spans="1:17" ht="18.600000000000001" customHeight="1">
      <c r="A1441" s="58">
        <v>44403</v>
      </c>
      <c r="B1441" s="39" t="s">
        <v>48</v>
      </c>
      <c r="C1441" s="39" t="s">
        <v>137</v>
      </c>
      <c r="D1441" s="64"/>
      <c r="E1441" s="39" t="s">
        <v>101</v>
      </c>
      <c r="F1441" s="39">
        <v>57</v>
      </c>
      <c r="G1441" s="39" t="s">
        <v>172</v>
      </c>
      <c r="H1441" s="39" t="s">
        <v>176</v>
      </c>
      <c r="I1441" s="39" t="s">
        <v>176</v>
      </c>
      <c r="J1441" s="39" t="s">
        <v>176</v>
      </c>
      <c r="K1441" s="39" t="s">
        <v>176</v>
      </c>
      <c r="L1441" s="39">
        <v>1</v>
      </c>
      <c r="M1441" s="57" t="str">
        <f t="shared" si="70"/>
        <v>3 - Medium-Level Power Loss</v>
      </c>
      <c r="N1441" s="59"/>
      <c r="O1441" s="60"/>
      <c r="P1441" s="61">
        <f t="shared" si="69"/>
        <v>1800</v>
      </c>
      <c r="Q1441" s="61">
        <f t="shared" si="71"/>
        <v>0</v>
      </c>
    </row>
    <row r="1442" spans="1:17" ht="18.600000000000001" customHeight="1">
      <c r="A1442" s="58">
        <v>44403</v>
      </c>
      <c r="B1442" s="39" t="s">
        <v>48</v>
      </c>
      <c r="C1442" s="39" t="s">
        <v>137</v>
      </c>
      <c r="D1442" s="64"/>
      <c r="E1442" s="39" t="s">
        <v>101</v>
      </c>
      <c r="F1442" s="39">
        <v>58</v>
      </c>
      <c r="G1442" s="39" t="s">
        <v>172</v>
      </c>
      <c r="H1442" s="39" t="s">
        <v>176</v>
      </c>
      <c r="I1442" s="39" t="s">
        <v>176</v>
      </c>
      <c r="J1442" s="39" t="s">
        <v>176</v>
      </c>
      <c r="K1442" s="39" t="s">
        <v>176</v>
      </c>
      <c r="L1442" s="39">
        <v>1</v>
      </c>
      <c r="M1442" s="57" t="str">
        <f t="shared" si="70"/>
        <v>3 - Medium-Level Power Loss</v>
      </c>
      <c r="N1442" s="59"/>
      <c r="O1442" s="60"/>
      <c r="P1442" s="61">
        <f t="shared" si="69"/>
        <v>1800</v>
      </c>
      <c r="Q1442" s="61">
        <f t="shared" si="71"/>
        <v>0</v>
      </c>
    </row>
    <row r="1443" spans="1:17" ht="18.600000000000001" customHeight="1">
      <c r="A1443" s="58">
        <v>44403</v>
      </c>
      <c r="B1443" s="39" t="s">
        <v>48</v>
      </c>
      <c r="C1443" s="39" t="s">
        <v>137</v>
      </c>
      <c r="D1443" s="64"/>
      <c r="E1443" s="39" t="s">
        <v>101</v>
      </c>
      <c r="F1443" s="39">
        <v>59</v>
      </c>
      <c r="G1443" s="39" t="s">
        <v>172</v>
      </c>
      <c r="H1443" s="39" t="s">
        <v>176</v>
      </c>
      <c r="I1443" s="39" t="s">
        <v>176</v>
      </c>
      <c r="J1443" s="39" t="s">
        <v>176</v>
      </c>
      <c r="K1443" s="39" t="s">
        <v>176</v>
      </c>
      <c r="L1443" s="39">
        <v>1</v>
      </c>
      <c r="M1443" s="57" t="str">
        <f t="shared" si="70"/>
        <v>3 - Medium-Level Power Loss</v>
      </c>
      <c r="N1443" s="59"/>
      <c r="O1443" s="60"/>
      <c r="P1443" s="61">
        <f t="shared" si="69"/>
        <v>1800</v>
      </c>
      <c r="Q1443" s="61">
        <f t="shared" si="71"/>
        <v>0</v>
      </c>
    </row>
    <row r="1444" spans="1:17" ht="18.600000000000001" customHeight="1">
      <c r="A1444" s="58">
        <v>44403</v>
      </c>
      <c r="B1444" s="39" t="s">
        <v>48</v>
      </c>
      <c r="C1444" s="39" t="s">
        <v>137</v>
      </c>
      <c r="D1444" s="64"/>
      <c r="E1444" s="39" t="s">
        <v>101</v>
      </c>
      <c r="F1444" s="39">
        <v>60</v>
      </c>
      <c r="G1444" s="39" t="s">
        <v>172</v>
      </c>
      <c r="H1444" s="39" t="s">
        <v>176</v>
      </c>
      <c r="I1444" s="39" t="s">
        <v>176</v>
      </c>
      <c r="J1444" s="39" t="s">
        <v>176</v>
      </c>
      <c r="K1444" s="39" t="s">
        <v>176</v>
      </c>
      <c r="L1444" s="39">
        <v>1</v>
      </c>
      <c r="M1444" s="57" t="str">
        <f t="shared" si="70"/>
        <v>3 - Medium-Level Power Loss</v>
      </c>
      <c r="N1444" s="59"/>
      <c r="O1444" s="60"/>
      <c r="P1444" s="61">
        <f t="shared" si="69"/>
        <v>1800</v>
      </c>
      <c r="Q1444" s="61">
        <f t="shared" si="71"/>
        <v>0</v>
      </c>
    </row>
    <row r="1445" spans="1:17" ht="18.600000000000001" customHeight="1">
      <c r="A1445" s="58">
        <v>44403</v>
      </c>
      <c r="B1445" s="39" t="s">
        <v>48</v>
      </c>
      <c r="C1445" s="39" t="s">
        <v>137</v>
      </c>
      <c r="D1445" s="64"/>
      <c r="E1445" s="39" t="s">
        <v>101</v>
      </c>
      <c r="F1445" s="39">
        <v>61</v>
      </c>
      <c r="G1445" s="39" t="s">
        <v>172</v>
      </c>
      <c r="H1445" s="39" t="s">
        <v>176</v>
      </c>
      <c r="I1445" s="39" t="s">
        <v>176</v>
      </c>
      <c r="J1445" s="39" t="s">
        <v>176</v>
      </c>
      <c r="K1445" s="39" t="s">
        <v>176</v>
      </c>
      <c r="L1445" s="39">
        <v>1</v>
      </c>
      <c r="M1445" s="57" t="str">
        <f t="shared" si="70"/>
        <v>3 - Medium-Level Power Loss</v>
      </c>
      <c r="N1445" s="59"/>
      <c r="O1445" s="60"/>
      <c r="P1445" s="61">
        <f t="shared" si="69"/>
        <v>1800</v>
      </c>
      <c r="Q1445" s="61">
        <f t="shared" si="71"/>
        <v>0</v>
      </c>
    </row>
    <row r="1446" spans="1:17" ht="18.600000000000001" customHeight="1">
      <c r="A1446" s="58">
        <v>44403</v>
      </c>
      <c r="B1446" s="39" t="s">
        <v>48</v>
      </c>
      <c r="C1446" s="39" t="s">
        <v>137</v>
      </c>
      <c r="D1446" s="64"/>
      <c r="E1446" s="39" t="s">
        <v>101</v>
      </c>
      <c r="F1446" s="39">
        <v>62</v>
      </c>
      <c r="G1446" s="39" t="s">
        <v>172</v>
      </c>
      <c r="H1446" s="39" t="s">
        <v>176</v>
      </c>
      <c r="I1446" s="39" t="s">
        <v>176</v>
      </c>
      <c r="J1446" s="39" t="s">
        <v>176</v>
      </c>
      <c r="K1446" s="39" t="s">
        <v>176</v>
      </c>
      <c r="L1446" s="39">
        <v>1</v>
      </c>
      <c r="M1446" s="57" t="str">
        <f t="shared" si="70"/>
        <v>3 - Medium-Level Power Loss</v>
      </c>
      <c r="N1446" s="59"/>
      <c r="O1446" s="60"/>
      <c r="P1446" s="61">
        <f t="shared" si="69"/>
        <v>1800</v>
      </c>
      <c r="Q1446" s="61">
        <f t="shared" si="71"/>
        <v>0</v>
      </c>
    </row>
    <row r="1447" spans="1:17" ht="18.600000000000001" customHeight="1">
      <c r="A1447" s="58">
        <v>44403</v>
      </c>
      <c r="B1447" s="39" t="s">
        <v>48</v>
      </c>
      <c r="C1447" s="39" t="s">
        <v>137</v>
      </c>
      <c r="D1447" s="64"/>
      <c r="E1447" s="39" t="s">
        <v>101</v>
      </c>
      <c r="F1447" s="39">
        <v>63</v>
      </c>
      <c r="G1447" s="39" t="s">
        <v>172</v>
      </c>
      <c r="H1447" s="39" t="s">
        <v>176</v>
      </c>
      <c r="I1447" s="39" t="s">
        <v>176</v>
      </c>
      <c r="J1447" s="39" t="s">
        <v>176</v>
      </c>
      <c r="K1447" s="39" t="s">
        <v>176</v>
      </c>
      <c r="L1447" s="39">
        <v>1</v>
      </c>
      <c r="M1447" s="57" t="str">
        <f t="shared" si="70"/>
        <v>3 - Medium-Level Power Loss</v>
      </c>
      <c r="N1447" s="59"/>
      <c r="O1447" s="60"/>
      <c r="P1447" s="61">
        <f t="shared" si="69"/>
        <v>1800</v>
      </c>
      <c r="Q1447" s="61">
        <f t="shared" si="71"/>
        <v>0</v>
      </c>
    </row>
    <row r="1448" spans="1:17" ht="18.600000000000001" customHeight="1">
      <c r="A1448" s="58">
        <v>44403</v>
      </c>
      <c r="B1448" s="39" t="s">
        <v>48</v>
      </c>
      <c r="C1448" s="39" t="s">
        <v>137</v>
      </c>
      <c r="D1448" s="64"/>
      <c r="E1448" s="39" t="s">
        <v>101</v>
      </c>
      <c r="F1448" s="39">
        <v>64</v>
      </c>
      <c r="G1448" s="39" t="s">
        <v>172</v>
      </c>
      <c r="H1448" s="39" t="s">
        <v>176</v>
      </c>
      <c r="I1448" s="39" t="s">
        <v>176</v>
      </c>
      <c r="J1448" s="39" t="s">
        <v>176</v>
      </c>
      <c r="K1448" s="39" t="s">
        <v>176</v>
      </c>
      <c r="L1448" s="39">
        <v>1</v>
      </c>
      <c r="M1448" s="57" t="str">
        <f t="shared" si="70"/>
        <v>3 - Medium-Level Power Loss</v>
      </c>
      <c r="N1448" s="59"/>
      <c r="O1448" s="60"/>
      <c r="P1448" s="61">
        <f t="shared" si="69"/>
        <v>1800</v>
      </c>
      <c r="Q1448" s="61">
        <f t="shared" si="71"/>
        <v>0</v>
      </c>
    </row>
    <row r="1449" spans="1:17" ht="18.600000000000001" customHeight="1">
      <c r="A1449" s="58">
        <v>44403</v>
      </c>
      <c r="B1449" s="39" t="s">
        <v>48</v>
      </c>
      <c r="C1449" s="39" t="s">
        <v>137</v>
      </c>
      <c r="D1449" s="64"/>
      <c r="E1449" s="39" t="s">
        <v>101</v>
      </c>
      <c r="F1449" s="39">
        <v>9</v>
      </c>
      <c r="G1449" s="39" t="s">
        <v>172</v>
      </c>
      <c r="H1449" s="39" t="s">
        <v>176</v>
      </c>
      <c r="I1449" s="39" t="s">
        <v>176</v>
      </c>
      <c r="J1449" s="39" t="s">
        <v>176</v>
      </c>
      <c r="K1449" s="39" t="s">
        <v>176</v>
      </c>
      <c r="L1449" s="39">
        <v>1</v>
      </c>
      <c r="M1449" s="57" t="str">
        <f t="shared" si="70"/>
        <v>3 - Medium-Level Power Loss</v>
      </c>
      <c r="N1449" s="59"/>
      <c r="O1449" s="60"/>
      <c r="P1449" s="61">
        <f t="shared" si="69"/>
        <v>1800</v>
      </c>
      <c r="Q1449" s="61">
        <f t="shared" si="71"/>
        <v>0</v>
      </c>
    </row>
    <row r="1450" spans="1:17" ht="18.600000000000001" customHeight="1">
      <c r="A1450" s="58">
        <v>44403</v>
      </c>
      <c r="B1450" s="39" t="s">
        <v>48</v>
      </c>
      <c r="C1450" s="39" t="s">
        <v>137</v>
      </c>
      <c r="D1450" s="64"/>
      <c r="E1450" s="39" t="s">
        <v>102</v>
      </c>
      <c r="F1450" s="39">
        <v>17</v>
      </c>
      <c r="G1450" s="39" t="s">
        <v>172</v>
      </c>
      <c r="H1450" s="39" t="s">
        <v>176</v>
      </c>
      <c r="I1450" s="39" t="s">
        <v>176</v>
      </c>
      <c r="J1450" s="39" t="s">
        <v>176</v>
      </c>
      <c r="K1450" s="39" t="s">
        <v>176</v>
      </c>
      <c r="L1450" s="39">
        <v>1</v>
      </c>
      <c r="M1450" s="57" t="str">
        <f t="shared" si="70"/>
        <v>3 - Medium-Level Power Loss</v>
      </c>
      <c r="N1450" s="59"/>
      <c r="O1450" s="60"/>
      <c r="P1450" s="61">
        <f t="shared" si="69"/>
        <v>1800</v>
      </c>
      <c r="Q1450" s="61">
        <f t="shared" si="71"/>
        <v>0</v>
      </c>
    </row>
    <row r="1451" spans="1:17" ht="18.600000000000001" customHeight="1">
      <c r="A1451" s="58">
        <v>44403</v>
      </c>
      <c r="B1451" s="39" t="s">
        <v>48</v>
      </c>
      <c r="C1451" s="39" t="s">
        <v>137</v>
      </c>
      <c r="D1451" s="64"/>
      <c r="E1451" s="39" t="s">
        <v>102</v>
      </c>
      <c r="F1451" s="39">
        <v>21</v>
      </c>
      <c r="G1451" s="39" t="s">
        <v>172</v>
      </c>
      <c r="H1451" s="39" t="s">
        <v>176</v>
      </c>
      <c r="I1451" s="39" t="s">
        <v>176</v>
      </c>
      <c r="J1451" s="39" t="s">
        <v>176</v>
      </c>
      <c r="K1451" s="39" t="s">
        <v>176</v>
      </c>
      <c r="L1451" s="39">
        <v>1</v>
      </c>
      <c r="M1451" s="57" t="str">
        <f t="shared" si="70"/>
        <v>3 - Medium-Level Power Loss</v>
      </c>
      <c r="N1451" s="59"/>
      <c r="O1451" s="60"/>
      <c r="P1451" s="61">
        <f t="shared" si="69"/>
        <v>1800</v>
      </c>
      <c r="Q1451" s="61">
        <f t="shared" si="71"/>
        <v>0</v>
      </c>
    </row>
    <row r="1452" spans="1:17" ht="18.600000000000001" customHeight="1">
      <c r="A1452" s="58">
        <v>44403</v>
      </c>
      <c r="B1452" s="39" t="s">
        <v>48</v>
      </c>
      <c r="C1452" s="39" t="s">
        <v>137</v>
      </c>
      <c r="D1452" s="64"/>
      <c r="E1452" s="39" t="s">
        <v>102</v>
      </c>
      <c r="F1452" s="39">
        <v>25</v>
      </c>
      <c r="G1452" s="39" t="s">
        <v>172</v>
      </c>
      <c r="H1452" s="39" t="s">
        <v>177</v>
      </c>
      <c r="I1452" s="39" t="s">
        <v>176</v>
      </c>
      <c r="J1452" s="39" t="s">
        <v>176</v>
      </c>
      <c r="K1452" s="39" t="s">
        <v>176</v>
      </c>
      <c r="L1452" s="39">
        <v>1</v>
      </c>
      <c r="M1452" s="57" t="str">
        <f t="shared" si="70"/>
        <v>3 - Medium-Level Power Loss</v>
      </c>
      <c r="N1452" s="59"/>
      <c r="O1452" s="60"/>
      <c r="P1452" s="61">
        <f t="shared" si="69"/>
        <v>1800</v>
      </c>
      <c r="Q1452" s="61">
        <f t="shared" si="71"/>
        <v>0</v>
      </c>
    </row>
    <row r="1453" spans="1:17" ht="18.600000000000001" customHeight="1">
      <c r="A1453" s="58">
        <v>44403</v>
      </c>
      <c r="B1453" s="39" t="s">
        <v>48</v>
      </c>
      <c r="C1453" s="39" t="s">
        <v>137</v>
      </c>
      <c r="D1453" s="64"/>
      <c r="E1453" s="39" t="s">
        <v>102</v>
      </c>
      <c r="F1453" s="39">
        <v>27</v>
      </c>
      <c r="G1453" s="39" t="s">
        <v>172</v>
      </c>
      <c r="H1453" s="39" t="s">
        <v>177</v>
      </c>
      <c r="I1453" s="39" t="s">
        <v>176</v>
      </c>
      <c r="J1453" s="39" t="s">
        <v>176</v>
      </c>
      <c r="K1453" s="39" t="s">
        <v>176</v>
      </c>
      <c r="L1453" s="39">
        <v>1</v>
      </c>
      <c r="M1453" s="57" t="str">
        <f t="shared" si="70"/>
        <v>3 - Medium-Level Power Loss</v>
      </c>
      <c r="N1453" s="59"/>
      <c r="O1453" s="60"/>
      <c r="P1453" s="61">
        <f t="shared" si="69"/>
        <v>1800</v>
      </c>
      <c r="Q1453" s="61">
        <f t="shared" si="71"/>
        <v>0</v>
      </c>
    </row>
    <row r="1454" spans="1:17" ht="18.600000000000001" customHeight="1">
      <c r="A1454" s="58">
        <v>44403</v>
      </c>
      <c r="B1454" s="39" t="s">
        <v>48</v>
      </c>
      <c r="C1454" s="39" t="s">
        <v>137</v>
      </c>
      <c r="D1454" s="64"/>
      <c r="E1454" s="39" t="s">
        <v>102</v>
      </c>
      <c r="F1454" s="39">
        <v>28</v>
      </c>
      <c r="G1454" s="39" t="s">
        <v>172</v>
      </c>
      <c r="H1454" s="39" t="s">
        <v>177</v>
      </c>
      <c r="I1454" s="39" t="s">
        <v>176</v>
      </c>
      <c r="J1454" s="39" t="s">
        <v>176</v>
      </c>
      <c r="K1454" s="39" t="s">
        <v>176</v>
      </c>
      <c r="L1454" s="39">
        <v>1</v>
      </c>
      <c r="M1454" s="57" t="str">
        <f t="shared" si="70"/>
        <v>3 - Medium-Level Power Loss</v>
      </c>
      <c r="N1454" s="59"/>
      <c r="O1454" s="60"/>
      <c r="P1454" s="61">
        <f t="shared" si="69"/>
        <v>1800</v>
      </c>
      <c r="Q1454" s="61">
        <f t="shared" si="71"/>
        <v>0</v>
      </c>
    </row>
    <row r="1455" spans="1:17" ht="18.600000000000001" customHeight="1">
      <c r="A1455" s="58">
        <v>44403</v>
      </c>
      <c r="B1455" s="39" t="s">
        <v>48</v>
      </c>
      <c r="C1455" s="39" t="s">
        <v>137</v>
      </c>
      <c r="D1455" s="64"/>
      <c r="E1455" s="39" t="s">
        <v>102</v>
      </c>
      <c r="F1455" s="39">
        <v>29</v>
      </c>
      <c r="G1455" s="39" t="s">
        <v>172</v>
      </c>
      <c r="H1455" s="39" t="s">
        <v>177</v>
      </c>
      <c r="I1455" s="39" t="s">
        <v>176</v>
      </c>
      <c r="J1455" s="39" t="s">
        <v>176</v>
      </c>
      <c r="K1455" s="39" t="s">
        <v>176</v>
      </c>
      <c r="L1455" s="39">
        <v>1</v>
      </c>
      <c r="M1455" s="57" t="str">
        <f t="shared" si="70"/>
        <v>3 - Medium-Level Power Loss</v>
      </c>
      <c r="N1455" s="59"/>
      <c r="O1455" s="60"/>
      <c r="P1455" s="61">
        <f t="shared" si="69"/>
        <v>1800</v>
      </c>
      <c r="Q1455" s="61">
        <f t="shared" si="71"/>
        <v>0</v>
      </c>
    </row>
    <row r="1456" spans="1:17" ht="18.600000000000001" customHeight="1">
      <c r="A1456" s="58">
        <v>44403</v>
      </c>
      <c r="B1456" s="39" t="s">
        <v>48</v>
      </c>
      <c r="C1456" s="39" t="s">
        <v>137</v>
      </c>
      <c r="D1456" s="64"/>
      <c r="E1456" s="39" t="s">
        <v>102</v>
      </c>
      <c r="F1456" s="39">
        <v>31</v>
      </c>
      <c r="G1456" s="39" t="s">
        <v>172</v>
      </c>
      <c r="H1456" s="39" t="s">
        <v>177</v>
      </c>
      <c r="I1456" s="39" t="s">
        <v>176</v>
      </c>
      <c r="J1456" s="39" t="s">
        <v>176</v>
      </c>
      <c r="K1456" s="39" t="s">
        <v>176</v>
      </c>
      <c r="L1456" s="39">
        <v>1</v>
      </c>
      <c r="M1456" s="57" t="str">
        <f t="shared" si="70"/>
        <v>3 - Medium-Level Power Loss</v>
      </c>
      <c r="N1456" s="59"/>
      <c r="O1456" s="60"/>
      <c r="P1456" s="61">
        <f t="shared" si="69"/>
        <v>1800</v>
      </c>
      <c r="Q1456" s="61">
        <f t="shared" si="71"/>
        <v>0</v>
      </c>
    </row>
    <row r="1457" spans="1:17" ht="18.600000000000001" customHeight="1">
      <c r="A1457" s="58">
        <v>44403</v>
      </c>
      <c r="B1457" s="39" t="s">
        <v>48</v>
      </c>
      <c r="C1457" s="39" t="s">
        <v>137</v>
      </c>
      <c r="D1457" s="64"/>
      <c r="E1457" s="39" t="s">
        <v>102</v>
      </c>
      <c r="F1457" s="39">
        <v>32</v>
      </c>
      <c r="G1457" s="39" t="s">
        <v>172</v>
      </c>
      <c r="H1457" s="39" t="s">
        <v>177</v>
      </c>
      <c r="I1457" s="39" t="s">
        <v>176</v>
      </c>
      <c r="J1457" s="39" t="s">
        <v>177</v>
      </c>
      <c r="K1457" s="39" t="s">
        <v>176</v>
      </c>
      <c r="L1457" s="39">
        <v>1</v>
      </c>
      <c r="M1457" s="57" t="str">
        <f t="shared" si="70"/>
        <v>3 - Medium-Level Power Loss</v>
      </c>
      <c r="N1457" s="59"/>
      <c r="O1457" s="60"/>
      <c r="P1457" s="61">
        <f t="shared" si="69"/>
        <v>1800</v>
      </c>
      <c r="Q1457" s="61">
        <f t="shared" si="71"/>
        <v>0</v>
      </c>
    </row>
    <row r="1458" spans="1:17" ht="18.600000000000001" customHeight="1">
      <c r="A1458" s="58">
        <v>44403</v>
      </c>
      <c r="B1458" s="39" t="s">
        <v>48</v>
      </c>
      <c r="C1458" s="39" t="s">
        <v>137</v>
      </c>
      <c r="D1458" s="64"/>
      <c r="E1458" s="39" t="s">
        <v>102</v>
      </c>
      <c r="F1458" s="39">
        <v>33</v>
      </c>
      <c r="G1458" s="39" t="s">
        <v>172</v>
      </c>
      <c r="H1458" s="39" t="s">
        <v>176</v>
      </c>
      <c r="I1458" s="39" t="s">
        <v>176</v>
      </c>
      <c r="J1458" s="39" t="s">
        <v>176</v>
      </c>
      <c r="K1458" s="39" t="s">
        <v>176</v>
      </c>
      <c r="L1458" s="39">
        <v>1</v>
      </c>
      <c r="M1458" s="57" t="str">
        <f t="shared" si="70"/>
        <v>3 - Medium-Level Power Loss</v>
      </c>
      <c r="N1458" s="59"/>
      <c r="O1458" s="60"/>
      <c r="P1458" s="61">
        <f t="shared" si="69"/>
        <v>1800</v>
      </c>
      <c r="Q1458" s="61">
        <f t="shared" si="71"/>
        <v>0</v>
      </c>
    </row>
    <row r="1459" spans="1:17" ht="18.600000000000001" customHeight="1">
      <c r="A1459" s="58">
        <v>44403</v>
      </c>
      <c r="B1459" s="39" t="s">
        <v>48</v>
      </c>
      <c r="C1459" s="39" t="s">
        <v>137</v>
      </c>
      <c r="D1459" s="64"/>
      <c r="E1459" s="39" t="s">
        <v>102</v>
      </c>
      <c r="F1459" s="39">
        <v>34</v>
      </c>
      <c r="G1459" s="39" t="s">
        <v>172</v>
      </c>
      <c r="H1459" s="39" t="s">
        <v>176</v>
      </c>
      <c r="I1459" s="39" t="s">
        <v>176</v>
      </c>
      <c r="J1459" s="39" t="s">
        <v>176</v>
      </c>
      <c r="K1459" s="39" t="s">
        <v>176</v>
      </c>
      <c r="L1459" s="39">
        <v>1</v>
      </c>
      <c r="M1459" s="57" t="str">
        <f t="shared" si="70"/>
        <v>3 - Medium-Level Power Loss</v>
      </c>
      <c r="N1459" s="59"/>
      <c r="O1459" s="60"/>
      <c r="P1459" s="61">
        <f t="shared" si="69"/>
        <v>1800</v>
      </c>
      <c r="Q1459" s="61">
        <f t="shared" si="71"/>
        <v>0</v>
      </c>
    </row>
    <row r="1460" spans="1:17" ht="18.600000000000001" customHeight="1">
      <c r="A1460" s="58">
        <v>44403</v>
      </c>
      <c r="B1460" s="39" t="s">
        <v>48</v>
      </c>
      <c r="C1460" s="39" t="s">
        <v>137</v>
      </c>
      <c r="D1460" s="64"/>
      <c r="E1460" s="39" t="s">
        <v>102</v>
      </c>
      <c r="F1460" s="39">
        <v>35</v>
      </c>
      <c r="G1460" s="39" t="s">
        <v>172</v>
      </c>
      <c r="H1460" s="39" t="s">
        <v>176</v>
      </c>
      <c r="I1460" s="39" t="s">
        <v>176</v>
      </c>
      <c r="J1460" s="39" t="s">
        <v>176</v>
      </c>
      <c r="K1460" s="39" t="s">
        <v>176</v>
      </c>
      <c r="L1460" s="39">
        <v>1</v>
      </c>
      <c r="M1460" s="57" t="str">
        <f t="shared" si="70"/>
        <v>3 - Medium-Level Power Loss</v>
      </c>
      <c r="N1460" s="59"/>
      <c r="O1460" s="60"/>
      <c r="P1460" s="61">
        <f t="shared" si="69"/>
        <v>1800</v>
      </c>
      <c r="Q1460" s="61">
        <f t="shared" si="71"/>
        <v>0</v>
      </c>
    </row>
    <row r="1461" spans="1:17" ht="18.600000000000001" customHeight="1">
      <c r="A1461" s="58">
        <v>44403</v>
      </c>
      <c r="B1461" s="39" t="s">
        <v>48</v>
      </c>
      <c r="C1461" s="39" t="s">
        <v>137</v>
      </c>
      <c r="D1461" s="64"/>
      <c r="E1461" s="39" t="s">
        <v>102</v>
      </c>
      <c r="F1461" s="39">
        <v>36</v>
      </c>
      <c r="G1461" s="39" t="s">
        <v>172</v>
      </c>
      <c r="H1461" s="39" t="s">
        <v>176</v>
      </c>
      <c r="I1461" s="39" t="s">
        <v>176</v>
      </c>
      <c r="J1461" s="39" t="s">
        <v>176</v>
      </c>
      <c r="K1461" s="39" t="s">
        <v>176</v>
      </c>
      <c r="L1461" s="39">
        <v>1</v>
      </c>
      <c r="M1461" s="57" t="str">
        <f t="shared" si="70"/>
        <v>3 - Medium-Level Power Loss</v>
      </c>
      <c r="N1461" s="59"/>
      <c r="O1461" s="60"/>
      <c r="P1461" s="61">
        <f t="shared" si="69"/>
        <v>1800</v>
      </c>
      <c r="Q1461" s="61">
        <f t="shared" si="71"/>
        <v>0</v>
      </c>
    </row>
    <row r="1462" spans="1:17" ht="18.600000000000001" customHeight="1">
      <c r="A1462" s="58">
        <v>44403</v>
      </c>
      <c r="B1462" s="39" t="s">
        <v>48</v>
      </c>
      <c r="C1462" s="39" t="s">
        <v>137</v>
      </c>
      <c r="D1462" s="64"/>
      <c r="E1462" s="39" t="s">
        <v>102</v>
      </c>
      <c r="F1462" s="39">
        <v>37</v>
      </c>
      <c r="G1462" s="39" t="s">
        <v>172</v>
      </c>
      <c r="H1462" s="39" t="s">
        <v>176</v>
      </c>
      <c r="I1462" s="39" t="s">
        <v>176</v>
      </c>
      <c r="J1462" s="39" t="s">
        <v>176</v>
      </c>
      <c r="K1462" s="39" t="s">
        <v>176</v>
      </c>
      <c r="L1462" s="39">
        <v>1</v>
      </c>
      <c r="M1462" s="57" t="str">
        <f t="shared" si="70"/>
        <v>3 - Medium-Level Power Loss</v>
      </c>
      <c r="N1462" s="59"/>
      <c r="O1462" s="60"/>
      <c r="P1462" s="61">
        <f t="shared" si="69"/>
        <v>1800</v>
      </c>
      <c r="Q1462" s="61">
        <f t="shared" si="71"/>
        <v>0</v>
      </c>
    </row>
    <row r="1463" spans="1:17" ht="18.600000000000001" customHeight="1">
      <c r="A1463" s="58">
        <v>44403</v>
      </c>
      <c r="B1463" s="39" t="s">
        <v>48</v>
      </c>
      <c r="C1463" s="39" t="s">
        <v>137</v>
      </c>
      <c r="D1463" s="64"/>
      <c r="E1463" s="39" t="s">
        <v>102</v>
      </c>
      <c r="F1463" s="39">
        <v>38</v>
      </c>
      <c r="G1463" s="39" t="s">
        <v>172</v>
      </c>
      <c r="H1463" s="39" t="s">
        <v>176</v>
      </c>
      <c r="I1463" s="39" t="s">
        <v>176</v>
      </c>
      <c r="J1463" s="39" t="s">
        <v>176</v>
      </c>
      <c r="K1463" s="39" t="s">
        <v>176</v>
      </c>
      <c r="L1463" s="39">
        <v>1</v>
      </c>
      <c r="M1463" s="57" t="str">
        <f t="shared" si="70"/>
        <v>3 - Medium-Level Power Loss</v>
      </c>
      <c r="N1463" s="59"/>
      <c r="O1463" s="60"/>
      <c r="P1463" s="61">
        <f t="shared" si="69"/>
        <v>1800</v>
      </c>
      <c r="Q1463" s="61">
        <f t="shared" si="71"/>
        <v>0</v>
      </c>
    </row>
    <row r="1464" spans="1:17" ht="18.600000000000001" customHeight="1">
      <c r="A1464" s="58">
        <v>44403</v>
      </c>
      <c r="B1464" s="39" t="s">
        <v>48</v>
      </c>
      <c r="C1464" s="39" t="s">
        <v>137</v>
      </c>
      <c r="D1464" s="64"/>
      <c r="E1464" s="39" t="s">
        <v>102</v>
      </c>
      <c r="F1464" s="39">
        <v>39</v>
      </c>
      <c r="G1464" s="39" t="s">
        <v>172</v>
      </c>
      <c r="H1464" s="39" t="s">
        <v>176</v>
      </c>
      <c r="I1464" s="39" t="s">
        <v>176</v>
      </c>
      <c r="J1464" s="39" t="s">
        <v>176</v>
      </c>
      <c r="K1464" s="39" t="s">
        <v>176</v>
      </c>
      <c r="L1464" s="39">
        <v>1</v>
      </c>
      <c r="M1464" s="57" t="str">
        <f t="shared" si="70"/>
        <v>3 - Medium-Level Power Loss</v>
      </c>
      <c r="N1464" s="59"/>
      <c r="O1464" s="60"/>
      <c r="P1464" s="61">
        <f t="shared" si="69"/>
        <v>1800</v>
      </c>
      <c r="Q1464" s="61">
        <f t="shared" si="71"/>
        <v>0</v>
      </c>
    </row>
    <row r="1465" spans="1:17" ht="18.600000000000001" customHeight="1">
      <c r="A1465" s="58">
        <v>44403</v>
      </c>
      <c r="B1465" s="39" t="s">
        <v>48</v>
      </c>
      <c r="C1465" s="39" t="s">
        <v>137</v>
      </c>
      <c r="D1465" s="64"/>
      <c r="E1465" s="39" t="s">
        <v>102</v>
      </c>
      <c r="F1465" s="39">
        <v>40</v>
      </c>
      <c r="G1465" s="39" t="s">
        <v>172</v>
      </c>
      <c r="H1465" s="39" t="s">
        <v>176</v>
      </c>
      <c r="I1465" s="39" t="s">
        <v>176</v>
      </c>
      <c r="J1465" s="39" t="s">
        <v>176</v>
      </c>
      <c r="K1465" s="39" t="s">
        <v>176</v>
      </c>
      <c r="L1465" s="39">
        <v>1</v>
      </c>
      <c r="M1465" s="57" t="str">
        <f t="shared" si="70"/>
        <v>3 - Medium-Level Power Loss</v>
      </c>
      <c r="N1465" s="59"/>
      <c r="O1465" s="60"/>
      <c r="P1465" s="61">
        <f t="shared" si="69"/>
        <v>1800</v>
      </c>
      <c r="Q1465" s="61">
        <f t="shared" si="71"/>
        <v>0</v>
      </c>
    </row>
    <row r="1466" spans="1:17" ht="18.600000000000001" customHeight="1">
      <c r="A1466" s="58">
        <v>44403</v>
      </c>
      <c r="B1466" s="39" t="s">
        <v>48</v>
      </c>
      <c r="C1466" s="39" t="s">
        <v>137</v>
      </c>
      <c r="D1466" s="64"/>
      <c r="E1466" s="39" t="s">
        <v>102</v>
      </c>
      <c r="F1466" s="39">
        <v>79</v>
      </c>
      <c r="G1466" s="39" t="s">
        <v>172</v>
      </c>
      <c r="H1466" s="39" t="s">
        <v>176</v>
      </c>
      <c r="I1466" s="39" t="s">
        <v>176</v>
      </c>
      <c r="J1466" s="39" t="s">
        <v>177</v>
      </c>
      <c r="K1466" s="39" t="s">
        <v>176</v>
      </c>
      <c r="L1466" s="39">
        <v>1</v>
      </c>
      <c r="M1466" s="57" t="str">
        <f t="shared" si="70"/>
        <v>3 - Medium-Level Power Loss</v>
      </c>
      <c r="N1466" s="59"/>
      <c r="O1466" s="60"/>
      <c r="P1466" s="61">
        <f t="shared" si="69"/>
        <v>1800</v>
      </c>
      <c r="Q1466" s="61">
        <f t="shared" si="71"/>
        <v>0</v>
      </c>
    </row>
    <row r="1467" spans="1:17" ht="18.600000000000001" customHeight="1">
      <c r="A1467" s="58">
        <v>44403</v>
      </c>
      <c r="B1467" s="39" t="s">
        <v>48</v>
      </c>
      <c r="C1467" s="39" t="s">
        <v>137</v>
      </c>
      <c r="D1467" s="64"/>
      <c r="E1467" s="39" t="s">
        <v>105</v>
      </c>
      <c r="F1467" s="39">
        <v>105</v>
      </c>
      <c r="G1467" s="39" t="s">
        <v>172</v>
      </c>
      <c r="H1467" s="39" t="s">
        <v>176</v>
      </c>
      <c r="I1467" s="39" t="s">
        <v>176</v>
      </c>
      <c r="J1467" s="39" t="s">
        <v>176</v>
      </c>
      <c r="K1467" s="39" t="s">
        <v>176</v>
      </c>
      <c r="L1467" s="39">
        <v>1</v>
      </c>
      <c r="M1467" s="57" t="str">
        <f t="shared" si="70"/>
        <v>3 - Medium-Level Power Loss</v>
      </c>
      <c r="N1467" s="59"/>
      <c r="O1467" s="60"/>
      <c r="P1467" s="61">
        <f t="shared" si="69"/>
        <v>1800</v>
      </c>
      <c r="Q1467" s="61">
        <f t="shared" si="71"/>
        <v>0</v>
      </c>
    </row>
    <row r="1468" spans="1:17" ht="18.600000000000001" customHeight="1">
      <c r="A1468" s="58">
        <v>44403</v>
      </c>
      <c r="B1468" s="39" t="s">
        <v>48</v>
      </c>
      <c r="C1468" s="39" t="s">
        <v>137</v>
      </c>
      <c r="D1468" s="64"/>
      <c r="E1468" s="39" t="s">
        <v>105</v>
      </c>
      <c r="F1468" s="39">
        <v>106</v>
      </c>
      <c r="G1468" s="39" t="s">
        <v>172</v>
      </c>
      <c r="H1468" s="39" t="s">
        <v>176</v>
      </c>
      <c r="I1468" s="39" t="s">
        <v>176</v>
      </c>
      <c r="J1468" s="39" t="s">
        <v>176</v>
      </c>
      <c r="K1468" s="39" t="s">
        <v>176</v>
      </c>
      <c r="L1468" s="39">
        <v>1</v>
      </c>
      <c r="M1468" s="57" t="str">
        <f t="shared" si="70"/>
        <v>3 - Medium-Level Power Loss</v>
      </c>
      <c r="N1468" s="59"/>
      <c r="O1468" s="60"/>
      <c r="P1468" s="61">
        <f t="shared" si="69"/>
        <v>1800</v>
      </c>
      <c r="Q1468" s="61">
        <f t="shared" si="71"/>
        <v>0</v>
      </c>
    </row>
    <row r="1469" spans="1:17" ht="18.600000000000001" customHeight="1">
      <c r="A1469" s="58">
        <v>44403</v>
      </c>
      <c r="B1469" s="39" t="s">
        <v>48</v>
      </c>
      <c r="C1469" s="39" t="s">
        <v>137</v>
      </c>
      <c r="D1469" s="64"/>
      <c r="E1469" s="39" t="s">
        <v>105</v>
      </c>
      <c r="F1469" s="39">
        <v>107</v>
      </c>
      <c r="G1469" s="39" t="s">
        <v>172</v>
      </c>
      <c r="H1469" s="39" t="s">
        <v>176</v>
      </c>
      <c r="I1469" s="39" t="s">
        <v>176</v>
      </c>
      <c r="J1469" s="39" t="s">
        <v>176</v>
      </c>
      <c r="K1469" s="39" t="s">
        <v>176</v>
      </c>
      <c r="L1469" s="39">
        <v>1</v>
      </c>
      <c r="M1469" s="57" t="str">
        <f t="shared" si="70"/>
        <v>3 - Medium-Level Power Loss</v>
      </c>
      <c r="N1469" s="59"/>
      <c r="O1469" s="60"/>
      <c r="P1469" s="61">
        <f t="shared" si="69"/>
        <v>1800</v>
      </c>
      <c r="Q1469" s="61">
        <f t="shared" si="71"/>
        <v>0</v>
      </c>
    </row>
    <row r="1470" spans="1:17" ht="18.600000000000001" customHeight="1">
      <c r="A1470" s="58">
        <v>44403</v>
      </c>
      <c r="B1470" s="39" t="s">
        <v>48</v>
      </c>
      <c r="C1470" s="39" t="s">
        <v>137</v>
      </c>
      <c r="D1470" s="64"/>
      <c r="E1470" s="39" t="s">
        <v>105</v>
      </c>
      <c r="F1470" s="39">
        <v>108</v>
      </c>
      <c r="G1470" s="39" t="s">
        <v>172</v>
      </c>
      <c r="H1470" s="39" t="s">
        <v>176</v>
      </c>
      <c r="I1470" s="39" t="s">
        <v>176</v>
      </c>
      <c r="J1470" s="39" t="s">
        <v>176</v>
      </c>
      <c r="K1470" s="39" t="s">
        <v>176</v>
      </c>
      <c r="L1470" s="39">
        <v>1</v>
      </c>
      <c r="M1470" s="57" t="str">
        <f t="shared" si="70"/>
        <v>3 - Medium-Level Power Loss</v>
      </c>
      <c r="N1470" s="59"/>
      <c r="O1470" s="60"/>
      <c r="P1470" s="61">
        <f t="shared" si="69"/>
        <v>1800</v>
      </c>
      <c r="Q1470" s="61">
        <f t="shared" si="71"/>
        <v>0</v>
      </c>
    </row>
    <row r="1471" spans="1:17" ht="18.600000000000001" customHeight="1">
      <c r="A1471" s="58">
        <v>44403</v>
      </c>
      <c r="B1471" s="39" t="s">
        <v>48</v>
      </c>
      <c r="C1471" s="39" t="s">
        <v>137</v>
      </c>
      <c r="D1471" s="64"/>
      <c r="E1471" s="39" t="s">
        <v>105</v>
      </c>
      <c r="F1471" s="39">
        <v>109</v>
      </c>
      <c r="G1471" s="39" t="s">
        <v>172</v>
      </c>
      <c r="H1471" s="39" t="s">
        <v>176</v>
      </c>
      <c r="I1471" s="39" t="s">
        <v>176</v>
      </c>
      <c r="J1471" s="39" t="s">
        <v>176</v>
      </c>
      <c r="K1471" s="39" t="s">
        <v>176</v>
      </c>
      <c r="L1471" s="39">
        <v>1</v>
      </c>
      <c r="M1471" s="57" t="str">
        <f t="shared" si="70"/>
        <v>3 - Medium-Level Power Loss</v>
      </c>
      <c r="N1471" s="59"/>
      <c r="O1471" s="60"/>
      <c r="P1471" s="61">
        <f t="shared" si="69"/>
        <v>1800</v>
      </c>
      <c r="Q1471" s="61">
        <f t="shared" si="71"/>
        <v>0</v>
      </c>
    </row>
    <row r="1472" spans="1:17" ht="18.600000000000001" customHeight="1">
      <c r="A1472" s="58">
        <v>44403</v>
      </c>
      <c r="B1472" s="39" t="s">
        <v>48</v>
      </c>
      <c r="C1472" s="39" t="s">
        <v>137</v>
      </c>
      <c r="D1472" s="64"/>
      <c r="E1472" s="39" t="s">
        <v>105</v>
      </c>
      <c r="F1472" s="39">
        <v>110</v>
      </c>
      <c r="G1472" s="39" t="s">
        <v>172</v>
      </c>
      <c r="H1472" s="39" t="s">
        <v>176</v>
      </c>
      <c r="I1472" s="39" t="s">
        <v>176</v>
      </c>
      <c r="J1472" s="39" t="s">
        <v>176</v>
      </c>
      <c r="K1472" s="39" t="s">
        <v>176</v>
      </c>
      <c r="L1472" s="39">
        <v>1</v>
      </c>
      <c r="M1472" s="57" t="str">
        <f t="shared" si="70"/>
        <v>3 - Medium-Level Power Loss</v>
      </c>
      <c r="N1472" s="59"/>
      <c r="O1472" s="60"/>
      <c r="P1472" s="61">
        <f t="shared" si="69"/>
        <v>1800</v>
      </c>
      <c r="Q1472" s="61">
        <f t="shared" si="71"/>
        <v>0</v>
      </c>
    </row>
    <row r="1473" spans="1:17" ht="18.600000000000001" customHeight="1">
      <c r="A1473" s="58">
        <v>44403</v>
      </c>
      <c r="B1473" s="39" t="s">
        <v>48</v>
      </c>
      <c r="C1473" s="39" t="s">
        <v>137</v>
      </c>
      <c r="D1473" s="64"/>
      <c r="E1473" s="39" t="s">
        <v>105</v>
      </c>
      <c r="F1473" s="39">
        <v>111</v>
      </c>
      <c r="G1473" s="39" t="s">
        <v>172</v>
      </c>
      <c r="H1473" s="39" t="s">
        <v>176</v>
      </c>
      <c r="I1473" s="39" t="s">
        <v>176</v>
      </c>
      <c r="J1473" s="39" t="s">
        <v>176</v>
      </c>
      <c r="K1473" s="39" t="s">
        <v>176</v>
      </c>
      <c r="L1473" s="39">
        <v>1</v>
      </c>
      <c r="M1473" s="57" t="str">
        <f t="shared" si="70"/>
        <v>3 - Medium-Level Power Loss</v>
      </c>
      <c r="N1473" s="59"/>
      <c r="O1473" s="60"/>
      <c r="P1473" s="61">
        <f t="shared" si="69"/>
        <v>1800</v>
      </c>
      <c r="Q1473" s="61">
        <f t="shared" si="71"/>
        <v>0</v>
      </c>
    </row>
    <row r="1474" spans="1:17" ht="18.600000000000001" customHeight="1">
      <c r="A1474" s="58">
        <v>44403</v>
      </c>
      <c r="B1474" s="39" t="s">
        <v>48</v>
      </c>
      <c r="C1474" s="39" t="s">
        <v>137</v>
      </c>
      <c r="D1474" s="64"/>
      <c r="E1474" s="39" t="s">
        <v>105</v>
      </c>
      <c r="F1474" s="39">
        <v>112</v>
      </c>
      <c r="G1474" s="39" t="s">
        <v>172</v>
      </c>
      <c r="H1474" s="39" t="s">
        <v>176</v>
      </c>
      <c r="I1474" s="39" t="s">
        <v>176</v>
      </c>
      <c r="J1474" s="39" t="s">
        <v>176</v>
      </c>
      <c r="K1474" s="39" t="s">
        <v>176</v>
      </c>
      <c r="L1474" s="39">
        <v>1</v>
      </c>
      <c r="M1474" s="57" t="str">
        <f t="shared" si="70"/>
        <v>3 - Medium-Level Power Loss</v>
      </c>
      <c r="N1474" s="59"/>
      <c r="O1474" s="60"/>
      <c r="P1474" s="61">
        <f t="shared" si="69"/>
        <v>1800</v>
      </c>
      <c r="Q1474" s="61">
        <f t="shared" si="71"/>
        <v>0</v>
      </c>
    </row>
    <row r="1475" spans="1:17" ht="18.600000000000001" customHeight="1">
      <c r="A1475" s="58">
        <v>44403</v>
      </c>
      <c r="B1475" s="39" t="s">
        <v>48</v>
      </c>
      <c r="C1475" s="39" t="s">
        <v>137</v>
      </c>
      <c r="D1475" s="64"/>
      <c r="E1475" s="39" t="s">
        <v>105</v>
      </c>
      <c r="F1475" s="39">
        <v>48</v>
      </c>
      <c r="G1475" s="39" t="s">
        <v>172</v>
      </c>
      <c r="H1475" s="39" t="s">
        <v>176</v>
      </c>
      <c r="I1475" s="39" t="s">
        <v>176</v>
      </c>
      <c r="J1475" s="39" t="s">
        <v>176</v>
      </c>
      <c r="K1475" s="39" t="s">
        <v>176</v>
      </c>
      <c r="L1475" s="39">
        <v>1</v>
      </c>
      <c r="M1475" s="57" t="str">
        <f t="shared" si="70"/>
        <v>3 - Medium-Level Power Loss</v>
      </c>
      <c r="N1475" s="59"/>
      <c r="O1475" s="60"/>
      <c r="P1475" s="61">
        <f t="shared" si="69"/>
        <v>1800</v>
      </c>
      <c r="Q1475" s="61">
        <f t="shared" si="71"/>
        <v>0</v>
      </c>
    </row>
    <row r="1476" spans="1:17" ht="18.600000000000001" customHeight="1">
      <c r="A1476" s="58">
        <v>44403</v>
      </c>
      <c r="B1476" s="39" t="s">
        <v>48</v>
      </c>
      <c r="C1476" s="39" t="s">
        <v>137</v>
      </c>
      <c r="D1476" s="64"/>
      <c r="E1476" s="39" t="s">
        <v>97</v>
      </c>
      <c r="F1476" s="39">
        <v>57</v>
      </c>
      <c r="G1476" s="39" t="s">
        <v>172</v>
      </c>
      <c r="H1476" s="39" t="s">
        <v>176</v>
      </c>
      <c r="I1476" s="39" t="s">
        <v>176</v>
      </c>
      <c r="J1476" s="39" t="s">
        <v>176</v>
      </c>
      <c r="K1476" s="39" t="s">
        <v>176</v>
      </c>
      <c r="L1476" s="39">
        <v>1</v>
      </c>
      <c r="M1476" s="57" t="str">
        <f t="shared" si="70"/>
        <v>3 - Medium-Level Power Loss</v>
      </c>
      <c r="N1476" s="59"/>
      <c r="O1476" s="60"/>
      <c r="P1476" s="61">
        <f t="shared" si="69"/>
        <v>1800</v>
      </c>
      <c r="Q1476" s="61">
        <f t="shared" si="71"/>
        <v>0</v>
      </c>
    </row>
    <row r="1477" spans="1:17" ht="18.600000000000001" customHeight="1">
      <c r="A1477" s="58">
        <v>44403</v>
      </c>
      <c r="B1477" s="39" t="s">
        <v>48</v>
      </c>
      <c r="C1477" s="39" t="s">
        <v>137</v>
      </c>
      <c r="D1477" s="64"/>
      <c r="E1477" s="39" t="s">
        <v>97</v>
      </c>
      <c r="F1477" s="39">
        <v>58</v>
      </c>
      <c r="G1477" s="39" t="s">
        <v>172</v>
      </c>
      <c r="H1477" s="39" t="s">
        <v>176</v>
      </c>
      <c r="I1477" s="39" t="s">
        <v>176</v>
      </c>
      <c r="J1477" s="39" t="s">
        <v>176</v>
      </c>
      <c r="K1477" s="39" t="s">
        <v>176</v>
      </c>
      <c r="L1477" s="39">
        <v>1</v>
      </c>
      <c r="M1477" s="57" t="str">
        <f t="shared" si="70"/>
        <v>3 - Medium-Level Power Loss</v>
      </c>
      <c r="N1477" s="59"/>
      <c r="O1477" s="60"/>
      <c r="P1477" s="61">
        <f t="shared" si="69"/>
        <v>1800</v>
      </c>
      <c r="Q1477" s="61">
        <f t="shared" si="71"/>
        <v>0</v>
      </c>
    </row>
    <row r="1478" spans="1:17" ht="18.600000000000001" customHeight="1">
      <c r="A1478" s="58">
        <v>44403</v>
      </c>
      <c r="B1478" s="39" t="s">
        <v>48</v>
      </c>
      <c r="C1478" s="39" t="s">
        <v>137</v>
      </c>
      <c r="D1478" s="64"/>
      <c r="E1478" s="39" t="s">
        <v>97</v>
      </c>
      <c r="F1478" s="39">
        <v>59</v>
      </c>
      <c r="G1478" s="39" t="s">
        <v>172</v>
      </c>
      <c r="H1478" s="39" t="s">
        <v>176</v>
      </c>
      <c r="I1478" s="39" t="s">
        <v>176</v>
      </c>
      <c r="J1478" s="39" t="s">
        <v>176</v>
      </c>
      <c r="K1478" s="39" t="s">
        <v>176</v>
      </c>
      <c r="L1478" s="39">
        <v>1</v>
      </c>
      <c r="M1478" s="57" t="str">
        <f t="shared" si="70"/>
        <v>3 - Medium-Level Power Loss</v>
      </c>
      <c r="N1478" s="59"/>
      <c r="O1478" s="60"/>
      <c r="P1478" s="61">
        <f t="shared" si="69"/>
        <v>1800</v>
      </c>
      <c r="Q1478" s="61">
        <f t="shared" si="71"/>
        <v>0</v>
      </c>
    </row>
    <row r="1479" spans="1:17" ht="18.600000000000001" customHeight="1">
      <c r="A1479" s="58">
        <v>44403</v>
      </c>
      <c r="B1479" s="39" t="s">
        <v>48</v>
      </c>
      <c r="C1479" s="39" t="s">
        <v>137</v>
      </c>
      <c r="D1479" s="64"/>
      <c r="E1479" s="39" t="s">
        <v>97</v>
      </c>
      <c r="F1479" s="39">
        <v>60</v>
      </c>
      <c r="G1479" s="39" t="s">
        <v>172</v>
      </c>
      <c r="H1479" s="39" t="s">
        <v>176</v>
      </c>
      <c r="I1479" s="39" t="s">
        <v>176</v>
      </c>
      <c r="J1479" s="39" t="s">
        <v>176</v>
      </c>
      <c r="K1479" s="39" t="s">
        <v>176</v>
      </c>
      <c r="L1479" s="39">
        <v>1</v>
      </c>
      <c r="M1479" s="57" t="str">
        <f t="shared" si="70"/>
        <v>3 - Medium-Level Power Loss</v>
      </c>
      <c r="N1479" s="59"/>
      <c r="O1479" s="60"/>
      <c r="P1479" s="61">
        <f t="shared" si="69"/>
        <v>1800</v>
      </c>
      <c r="Q1479" s="61">
        <f t="shared" si="71"/>
        <v>0</v>
      </c>
    </row>
    <row r="1480" spans="1:17" ht="18.600000000000001" customHeight="1">
      <c r="A1480" s="58">
        <v>44403</v>
      </c>
      <c r="B1480" s="39" t="s">
        <v>48</v>
      </c>
      <c r="C1480" s="39" t="s">
        <v>137</v>
      </c>
      <c r="D1480" s="64"/>
      <c r="E1480" s="39" t="s">
        <v>97</v>
      </c>
      <c r="F1480" s="39">
        <v>61</v>
      </c>
      <c r="G1480" s="39" t="s">
        <v>172</v>
      </c>
      <c r="H1480" s="39" t="s">
        <v>176</v>
      </c>
      <c r="I1480" s="39" t="s">
        <v>176</v>
      </c>
      <c r="J1480" s="39" t="s">
        <v>176</v>
      </c>
      <c r="K1480" s="39" t="s">
        <v>176</v>
      </c>
      <c r="L1480" s="39">
        <v>1</v>
      </c>
      <c r="M1480" s="57" t="str">
        <f t="shared" si="70"/>
        <v>3 - Medium-Level Power Loss</v>
      </c>
      <c r="N1480" s="59"/>
      <c r="O1480" s="60"/>
      <c r="P1480" s="61">
        <f t="shared" si="69"/>
        <v>1800</v>
      </c>
      <c r="Q1480" s="61">
        <f t="shared" si="71"/>
        <v>0</v>
      </c>
    </row>
    <row r="1481" spans="1:17" ht="18.600000000000001" customHeight="1">
      <c r="A1481" s="58">
        <v>44403</v>
      </c>
      <c r="B1481" s="39" t="s">
        <v>48</v>
      </c>
      <c r="C1481" s="39" t="s">
        <v>137</v>
      </c>
      <c r="D1481" s="64"/>
      <c r="E1481" s="39" t="s">
        <v>97</v>
      </c>
      <c r="F1481" s="39">
        <v>62</v>
      </c>
      <c r="G1481" s="39" t="s">
        <v>172</v>
      </c>
      <c r="H1481" s="39" t="s">
        <v>176</v>
      </c>
      <c r="I1481" s="39" t="s">
        <v>176</v>
      </c>
      <c r="J1481" s="39" t="s">
        <v>176</v>
      </c>
      <c r="K1481" s="39" t="s">
        <v>176</v>
      </c>
      <c r="L1481" s="39">
        <v>1</v>
      </c>
      <c r="M1481" s="57" t="str">
        <f t="shared" si="70"/>
        <v>3 - Medium-Level Power Loss</v>
      </c>
      <c r="N1481" s="59"/>
      <c r="O1481" s="60"/>
      <c r="P1481" s="61">
        <f t="shared" si="69"/>
        <v>1800</v>
      </c>
      <c r="Q1481" s="61">
        <f t="shared" si="71"/>
        <v>0</v>
      </c>
    </row>
    <row r="1482" spans="1:17" ht="18.600000000000001" customHeight="1">
      <c r="A1482" s="58">
        <v>44403</v>
      </c>
      <c r="B1482" s="39" t="s">
        <v>48</v>
      </c>
      <c r="C1482" s="39" t="s">
        <v>137</v>
      </c>
      <c r="D1482" s="64"/>
      <c r="E1482" s="39" t="s">
        <v>97</v>
      </c>
      <c r="F1482" s="39">
        <v>63</v>
      </c>
      <c r="G1482" s="39" t="s">
        <v>172</v>
      </c>
      <c r="H1482" s="39" t="s">
        <v>176</v>
      </c>
      <c r="I1482" s="39" t="s">
        <v>176</v>
      </c>
      <c r="J1482" s="39" t="s">
        <v>176</v>
      </c>
      <c r="K1482" s="39" t="s">
        <v>176</v>
      </c>
      <c r="L1482" s="39">
        <v>1</v>
      </c>
      <c r="M1482" s="57" t="str">
        <f t="shared" si="70"/>
        <v>3 - Medium-Level Power Loss</v>
      </c>
      <c r="N1482" s="59"/>
      <c r="O1482" s="60"/>
      <c r="P1482" s="61">
        <f t="shared" si="69"/>
        <v>1800</v>
      </c>
      <c r="Q1482" s="61">
        <f t="shared" si="71"/>
        <v>0</v>
      </c>
    </row>
    <row r="1483" spans="1:17" ht="18.600000000000001" customHeight="1">
      <c r="A1483" s="58">
        <v>44403</v>
      </c>
      <c r="B1483" s="39" t="s">
        <v>48</v>
      </c>
      <c r="C1483" s="39" t="s">
        <v>137</v>
      </c>
      <c r="D1483" s="64"/>
      <c r="E1483" s="39" t="s">
        <v>97</v>
      </c>
      <c r="F1483" s="39">
        <v>64</v>
      </c>
      <c r="G1483" s="39" t="s">
        <v>172</v>
      </c>
      <c r="H1483" s="39" t="s">
        <v>176</v>
      </c>
      <c r="I1483" s="39" t="s">
        <v>176</v>
      </c>
      <c r="J1483" s="39" t="s">
        <v>176</v>
      </c>
      <c r="K1483" s="39" t="s">
        <v>176</v>
      </c>
      <c r="L1483" s="39">
        <v>1</v>
      </c>
      <c r="M1483" s="57" t="str">
        <f t="shared" si="70"/>
        <v>3 - Medium-Level Power Loss</v>
      </c>
      <c r="N1483" s="59"/>
      <c r="O1483" s="60"/>
      <c r="P1483" s="61">
        <f t="shared" si="69"/>
        <v>1800</v>
      </c>
      <c r="Q1483" s="61">
        <f t="shared" si="71"/>
        <v>0</v>
      </c>
    </row>
    <row r="1484" spans="1:17" ht="18.600000000000001" customHeight="1">
      <c r="A1484" s="58">
        <v>44403</v>
      </c>
      <c r="B1484" s="39" t="s">
        <v>48</v>
      </c>
      <c r="C1484" s="39" t="s">
        <v>137</v>
      </c>
      <c r="D1484" s="64"/>
      <c r="E1484" s="39" t="s">
        <v>114</v>
      </c>
      <c r="F1484" s="39">
        <v>74</v>
      </c>
      <c r="G1484" s="39" t="s">
        <v>172</v>
      </c>
      <c r="H1484" s="39" t="s">
        <v>176</v>
      </c>
      <c r="I1484" s="39" t="s">
        <v>176</v>
      </c>
      <c r="J1484" s="39" t="s">
        <v>176</v>
      </c>
      <c r="K1484" s="39" t="s">
        <v>176</v>
      </c>
      <c r="L1484" s="39">
        <v>1</v>
      </c>
      <c r="M1484" s="57" t="str">
        <f t="shared" si="70"/>
        <v>3 - Medium-Level Power Loss</v>
      </c>
      <c r="N1484" s="59"/>
      <c r="O1484" s="60"/>
      <c r="P1484" s="61">
        <f t="shared" si="69"/>
        <v>1800</v>
      </c>
      <c r="Q1484" s="61">
        <f t="shared" si="71"/>
        <v>0</v>
      </c>
    </row>
    <row r="1485" spans="1:17" ht="18.600000000000001" customHeight="1">
      <c r="A1485" s="58">
        <v>44403</v>
      </c>
      <c r="B1485" s="39" t="s">
        <v>48</v>
      </c>
      <c r="C1485" s="39" t="s">
        <v>137</v>
      </c>
      <c r="D1485" s="64"/>
      <c r="E1485" s="39" t="s">
        <v>106</v>
      </c>
      <c r="F1485" s="39">
        <v>31</v>
      </c>
      <c r="G1485" s="39" t="s">
        <v>172</v>
      </c>
      <c r="H1485" s="39" t="s">
        <v>177</v>
      </c>
      <c r="I1485" s="39" t="s">
        <v>176</v>
      </c>
      <c r="J1485" s="39" t="s">
        <v>177</v>
      </c>
      <c r="K1485" s="39" t="s">
        <v>176</v>
      </c>
      <c r="L1485" s="39">
        <v>1</v>
      </c>
      <c r="M1485" s="57" t="str">
        <f t="shared" si="70"/>
        <v>3 - Medium-Level Power Loss</v>
      </c>
      <c r="N1485" s="59"/>
      <c r="O1485" s="60"/>
      <c r="P1485" s="61">
        <f t="shared" si="69"/>
        <v>1800</v>
      </c>
      <c r="Q1485" s="61">
        <f t="shared" si="71"/>
        <v>0</v>
      </c>
    </row>
    <row r="1486" spans="1:17" ht="18.600000000000001" customHeight="1">
      <c r="A1486" s="58">
        <v>44403</v>
      </c>
      <c r="B1486" s="39" t="s">
        <v>48</v>
      </c>
      <c r="C1486" s="39" t="s">
        <v>137</v>
      </c>
      <c r="D1486" s="64"/>
      <c r="E1486" s="39" t="s">
        <v>109</v>
      </c>
      <c r="F1486" s="39">
        <v>120</v>
      </c>
      <c r="G1486" s="39" t="s">
        <v>172</v>
      </c>
      <c r="H1486" s="39" t="s">
        <v>176</v>
      </c>
      <c r="I1486" s="39" t="s">
        <v>176</v>
      </c>
      <c r="J1486" s="39" t="s">
        <v>177</v>
      </c>
      <c r="K1486" s="39" t="s">
        <v>176</v>
      </c>
      <c r="L1486" s="39">
        <v>1</v>
      </c>
      <c r="M1486" s="57" t="str">
        <f t="shared" si="70"/>
        <v>3 - Medium-Level Power Loss</v>
      </c>
      <c r="N1486" s="59"/>
      <c r="O1486" s="60"/>
      <c r="P1486" s="61">
        <f t="shared" si="69"/>
        <v>1800</v>
      </c>
      <c r="Q1486" s="61">
        <f t="shared" si="71"/>
        <v>0</v>
      </c>
    </row>
    <row r="1487" spans="1:17" ht="18.600000000000001" customHeight="1">
      <c r="A1487" s="58">
        <v>44403</v>
      </c>
      <c r="B1487" s="39" t="s">
        <v>48</v>
      </c>
      <c r="C1487" s="39" t="s">
        <v>137</v>
      </c>
      <c r="D1487" s="64"/>
      <c r="E1487" s="39" t="s">
        <v>109</v>
      </c>
      <c r="F1487" s="39">
        <v>41</v>
      </c>
      <c r="G1487" s="39" t="s">
        <v>172</v>
      </c>
      <c r="H1487" s="39" t="s">
        <v>176</v>
      </c>
      <c r="I1487" s="39" t="s">
        <v>176</v>
      </c>
      <c r="J1487" s="39" t="s">
        <v>176</v>
      </c>
      <c r="K1487" s="39" t="s">
        <v>176</v>
      </c>
      <c r="L1487" s="39">
        <v>1</v>
      </c>
      <c r="M1487" s="57" t="str">
        <f t="shared" si="70"/>
        <v>3 - Medium-Level Power Loss</v>
      </c>
      <c r="N1487" s="59"/>
      <c r="O1487" s="60"/>
      <c r="P1487" s="61">
        <f t="shared" si="69"/>
        <v>1800</v>
      </c>
      <c r="Q1487" s="61">
        <f t="shared" si="71"/>
        <v>0</v>
      </c>
    </row>
    <row r="1488" spans="1:17" ht="18.600000000000001" customHeight="1">
      <c r="A1488" s="58">
        <v>44403</v>
      </c>
      <c r="B1488" s="39" t="s">
        <v>48</v>
      </c>
      <c r="C1488" s="39" t="s">
        <v>137</v>
      </c>
      <c r="D1488" s="64"/>
      <c r="E1488" s="39" t="s">
        <v>109</v>
      </c>
      <c r="F1488" s="39">
        <v>42</v>
      </c>
      <c r="G1488" s="39" t="s">
        <v>172</v>
      </c>
      <c r="H1488" s="39" t="s">
        <v>176</v>
      </c>
      <c r="I1488" s="39" t="s">
        <v>176</v>
      </c>
      <c r="J1488" s="39" t="s">
        <v>176</v>
      </c>
      <c r="K1488" s="39" t="s">
        <v>176</v>
      </c>
      <c r="L1488" s="39">
        <v>1</v>
      </c>
      <c r="M1488" s="57" t="str">
        <f t="shared" si="70"/>
        <v>3 - Medium-Level Power Loss</v>
      </c>
      <c r="N1488" s="59"/>
      <c r="O1488" s="60"/>
      <c r="P1488" s="61">
        <f t="shared" si="69"/>
        <v>1800</v>
      </c>
      <c r="Q1488" s="61">
        <f t="shared" si="71"/>
        <v>0</v>
      </c>
    </row>
    <row r="1489" spans="1:17" ht="18.600000000000001" customHeight="1">
      <c r="A1489" s="58">
        <v>44403</v>
      </c>
      <c r="B1489" s="39" t="s">
        <v>48</v>
      </c>
      <c r="C1489" s="39" t="s">
        <v>137</v>
      </c>
      <c r="D1489" s="64"/>
      <c r="E1489" s="39" t="s">
        <v>109</v>
      </c>
      <c r="F1489" s="39">
        <v>43</v>
      </c>
      <c r="G1489" s="39" t="s">
        <v>172</v>
      </c>
      <c r="H1489" s="39" t="s">
        <v>176</v>
      </c>
      <c r="I1489" s="39" t="s">
        <v>176</v>
      </c>
      <c r="J1489" s="39" t="s">
        <v>176</v>
      </c>
      <c r="K1489" s="39" t="s">
        <v>176</v>
      </c>
      <c r="L1489" s="39">
        <v>1</v>
      </c>
      <c r="M1489" s="57" t="str">
        <f t="shared" si="70"/>
        <v>3 - Medium-Level Power Loss</v>
      </c>
      <c r="N1489" s="59"/>
      <c r="O1489" s="60"/>
      <c r="P1489" s="61">
        <f t="shared" ref="P1489:P1552" si="72">IF(G1489="hot spot",0,IF(G1489="string",$Q$5*L1489,IF(G1489="multiple strings",$Q$5*L1489,IF(G1489="Combiner",($Q$5)*L1489,IF(G1489="inverter",$Q$5*L1489,IF(G1489="tracker",$Q$5*L1489,IF(G1489="module",$Q$5*L1489,IF(G1489="module substring",($Q$5/3)*L1489,0))))))))</f>
        <v>1800</v>
      </c>
      <c r="Q1489" s="61">
        <f t="shared" si="71"/>
        <v>0</v>
      </c>
    </row>
    <row r="1490" spans="1:17" ht="18.600000000000001" customHeight="1">
      <c r="A1490" s="58">
        <v>44403</v>
      </c>
      <c r="B1490" s="39" t="s">
        <v>48</v>
      </c>
      <c r="C1490" s="39" t="s">
        <v>137</v>
      </c>
      <c r="D1490" s="64"/>
      <c r="E1490" s="39" t="s">
        <v>109</v>
      </c>
      <c r="F1490" s="39">
        <v>44</v>
      </c>
      <c r="G1490" s="39" t="s">
        <v>172</v>
      </c>
      <c r="H1490" s="39" t="s">
        <v>176</v>
      </c>
      <c r="I1490" s="39" t="s">
        <v>176</v>
      </c>
      <c r="J1490" s="39" t="s">
        <v>176</v>
      </c>
      <c r="K1490" s="39" t="s">
        <v>176</v>
      </c>
      <c r="L1490" s="39">
        <v>1</v>
      </c>
      <c r="M1490" s="57" t="str">
        <f t="shared" ref="M1490:M1553" si="73">IF(G1490="hot spot","1 - Safety",IF((P1490)/(1000000*$Q$4)&gt;0.01,"2 - High-Level Power Loss",IF(P1490&gt;($Q$5-1),"3 - Medium-Level Power Loss",IF(P1490&gt;0,"4 - Low-Level Power Loss",""))))</f>
        <v>3 - Medium-Level Power Loss</v>
      </c>
      <c r="N1490" s="59"/>
      <c r="O1490" s="60"/>
      <c r="P1490" s="61">
        <f t="shared" si="72"/>
        <v>1800</v>
      </c>
      <c r="Q1490" s="61">
        <f t="shared" si="71"/>
        <v>0</v>
      </c>
    </row>
    <row r="1491" spans="1:17" ht="18.600000000000001" customHeight="1">
      <c r="A1491" s="58">
        <v>44403</v>
      </c>
      <c r="B1491" s="39" t="s">
        <v>48</v>
      </c>
      <c r="C1491" s="39" t="s">
        <v>137</v>
      </c>
      <c r="D1491" s="64"/>
      <c r="E1491" s="39" t="s">
        <v>109</v>
      </c>
      <c r="F1491" s="39">
        <v>45</v>
      </c>
      <c r="G1491" s="39" t="s">
        <v>172</v>
      </c>
      <c r="H1491" s="39" t="s">
        <v>176</v>
      </c>
      <c r="I1491" s="39" t="s">
        <v>176</v>
      </c>
      <c r="J1491" s="39" t="s">
        <v>176</v>
      </c>
      <c r="K1491" s="39" t="s">
        <v>176</v>
      </c>
      <c r="L1491" s="39">
        <v>1</v>
      </c>
      <c r="M1491" s="57" t="str">
        <f t="shared" si="73"/>
        <v>3 - Medium-Level Power Loss</v>
      </c>
      <c r="N1491" s="59"/>
      <c r="O1491" s="60"/>
      <c r="P1491" s="61">
        <f t="shared" si="72"/>
        <v>1800</v>
      </c>
      <c r="Q1491" s="61">
        <f t="shared" si="71"/>
        <v>0</v>
      </c>
    </row>
    <row r="1492" spans="1:17" ht="18.600000000000001" customHeight="1">
      <c r="A1492" s="58">
        <v>44403</v>
      </c>
      <c r="B1492" s="39" t="s">
        <v>48</v>
      </c>
      <c r="C1492" s="39" t="s">
        <v>137</v>
      </c>
      <c r="D1492" s="64"/>
      <c r="E1492" s="39" t="s">
        <v>109</v>
      </c>
      <c r="F1492" s="39">
        <v>46</v>
      </c>
      <c r="G1492" s="39" t="s">
        <v>172</v>
      </c>
      <c r="H1492" s="39" t="s">
        <v>176</v>
      </c>
      <c r="I1492" s="39" t="s">
        <v>176</v>
      </c>
      <c r="J1492" s="39" t="s">
        <v>176</v>
      </c>
      <c r="K1492" s="39" t="s">
        <v>176</v>
      </c>
      <c r="L1492" s="39">
        <v>1</v>
      </c>
      <c r="M1492" s="57" t="str">
        <f t="shared" si="73"/>
        <v>3 - Medium-Level Power Loss</v>
      </c>
      <c r="N1492" s="59"/>
      <c r="O1492" s="60"/>
      <c r="P1492" s="61">
        <f t="shared" si="72"/>
        <v>1800</v>
      </c>
      <c r="Q1492" s="61">
        <f t="shared" si="71"/>
        <v>0</v>
      </c>
    </row>
    <row r="1493" spans="1:17" ht="18.600000000000001" customHeight="1">
      <c r="A1493" s="58">
        <v>44403</v>
      </c>
      <c r="B1493" s="39" t="s">
        <v>48</v>
      </c>
      <c r="C1493" s="39" t="s">
        <v>137</v>
      </c>
      <c r="D1493" s="64"/>
      <c r="E1493" s="39" t="s">
        <v>109</v>
      </c>
      <c r="F1493" s="39">
        <v>47</v>
      </c>
      <c r="G1493" s="39" t="s">
        <v>172</v>
      </c>
      <c r="H1493" s="39" t="s">
        <v>176</v>
      </c>
      <c r="I1493" s="39" t="s">
        <v>176</v>
      </c>
      <c r="J1493" s="39" t="s">
        <v>176</v>
      </c>
      <c r="K1493" s="39" t="s">
        <v>176</v>
      </c>
      <c r="L1493" s="39">
        <v>1</v>
      </c>
      <c r="M1493" s="57" t="str">
        <f t="shared" si="73"/>
        <v>3 - Medium-Level Power Loss</v>
      </c>
      <c r="N1493" s="59"/>
      <c r="O1493" s="60"/>
      <c r="P1493" s="61">
        <f t="shared" si="72"/>
        <v>1800</v>
      </c>
      <c r="Q1493" s="61">
        <f t="shared" si="71"/>
        <v>0</v>
      </c>
    </row>
    <row r="1494" spans="1:17" ht="18.600000000000001" customHeight="1">
      <c r="A1494" s="58">
        <v>44403</v>
      </c>
      <c r="B1494" s="39" t="s">
        <v>48</v>
      </c>
      <c r="C1494" s="39" t="s">
        <v>137</v>
      </c>
      <c r="D1494" s="64"/>
      <c r="E1494" s="39" t="s">
        <v>109</v>
      </c>
      <c r="F1494" s="39">
        <v>48</v>
      </c>
      <c r="G1494" s="39" t="s">
        <v>172</v>
      </c>
      <c r="H1494" s="39" t="s">
        <v>176</v>
      </c>
      <c r="I1494" s="39" t="s">
        <v>176</v>
      </c>
      <c r="J1494" s="39" t="s">
        <v>176</v>
      </c>
      <c r="K1494" s="39" t="s">
        <v>176</v>
      </c>
      <c r="L1494" s="39">
        <v>1</v>
      </c>
      <c r="M1494" s="57" t="str">
        <f t="shared" si="73"/>
        <v>3 - Medium-Level Power Loss</v>
      </c>
      <c r="N1494" s="59"/>
      <c r="O1494" s="60"/>
      <c r="P1494" s="61">
        <f t="shared" si="72"/>
        <v>1800</v>
      </c>
      <c r="Q1494" s="61">
        <f t="shared" si="71"/>
        <v>0</v>
      </c>
    </row>
    <row r="1495" spans="1:17" ht="18.600000000000001" customHeight="1">
      <c r="A1495" s="58">
        <v>44403</v>
      </c>
      <c r="B1495" s="39" t="s">
        <v>48</v>
      </c>
      <c r="C1495" s="39" t="s">
        <v>137</v>
      </c>
      <c r="D1495" s="64"/>
      <c r="E1495" s="39" t="s">
        <v>109</v>
      </c>
      <c r="F1495" s="39">
        <v>98</v>
      </c>
      <c r="G1495" s="39" t="s">
        <v>172</v>
      </c>
      <c r="H1495" s="39" t="s">
        <v>176</v>
      </c>
      <c r="I1495" s="39" t="s">
        <v>176</v>
      </c>
      <c r="J1495" s="39" t="s">
        <v>177</v>
      </c>
      <c r="K1495" s="39" t="s">
        <v>176</v>
      </c>
      <c r="L1495" s="39">
        <v>1</v>
      </c>
      <c r="M1495" s="57" t="str">
        <f t="shared" si="73"/>
        <v>3 - Medium-Level Power Loss</v>
      </c>
      <c r="N1495" s="59"/>
      <c r="O1495" s="60"/>
      <c r="P1495" s="61">
        <f t="shared" si="72"/>
        <v>1800</v>
      </c>
      <c r="Q1495" s="61">
        <f t="shared" si="71"/>
        <v>0</v>
      </c>
    </row>
    <row r="1496" spans="1:17" ht="18.600000000000001" customHeight="1">
      <c r="A1496" s="58">
        <v>44403</v>
      </c>
      <c r="B1496" s="39" t="s">
        <v>48</v>
      </c>
      <c r="C1496" s="39" t="s">
        <v>137</v>
      </c>
      <c r="D1496" s="64"/>
      <c r="E1496" s="39" t="s">
        <v>107</v>
      </c>
      <c r="F1496" s="39">
        <v>10</v>
      </c>
      <c r="G1496" s="39" t="s">
        <v>172</v>
      </c>
      <c r="H1496" s="39" t="s">
        <v>176</v>
      </c>
      <c r="I1496" s="39" t="s">
        <v>176</v>
      </c>
      <c r="J1496" s="39" t="s">
        <v>176</v>
      </c>
      <c r="K1496" s="39" t="s">
        <v>176</v>
      </c>
      <c r="L1496" s="39">
        <v>1</v>
      </c>
      <c r="M1496" s="57" t="str">
        <f t="shared" si="73"/>
        <v>3 - Medium-Level Power Loss</v>
      </c>
      <c r="N1496" s="59"/>
      <c r="O1496" s="60"/>
      <c r="P1496" s="61">
        <f t="shared" si="72"/>
        <v>1800</v>
      </c>
      <c r="Q1496" s="61">
        <f t="shared" si="71"/>
        <v>0</v>
      </c>
    </row>
    <row r="1497" spans="1:17" ht="18.600000000000001" customHeight="1">
      <c r="A1497" s="58">
        <v>44403</v>
      </c>
      <c r="B1497" s="39" t="s">
        <v>48</v>
      </c>
      <c r="C1497" s="39" t="s">
        <v>137</v>
      </c>
      <c r="D1497" s="64"/>
      <c r="E1497" s="39" t="s">
        <v>107</v>
      </c>
      <c r="F1497" s="39">
        <v>11</v>
      </c>
      <c r="G1497" s="39" t="s">
        <v>172</v>
      </c>
      <c r="H1497" s="39" t="s">
        <v>176</v>
      </c>
      <c r="I1497" s="39" t="s">
        <v>176</v>
      </c>
      <c r="J1497" s="39" t="s">
        <v>176</v>
      </c>
      <c r="K1497" s="39" t="s">
        <v>176</v>
      </c>
      <c r="L1497" s="39">
        <v>1</v>
      </c>
      <c r="M1497" s="57" t="str">
        <f t="shared" si="73"/>
        <v>3 - Medium-Level Power Loss</v>
      </c>
      <c r="N1497" s="59"/>
      <c r="O1497" s="60"/>
      <c r="P1497" s="61">
        <f t="shared" si="72"/>
        <v>1800</v>
      </c>
      <c r="Q1497" s="61">
        <f t="shared" ref="Q1497:Q1560" si="74">IF(O1497&gt;0,P1497,0)</f>
        <v>0</v>
      </c>
    </row>
    <row r="1498" spans="1:17" ht="18.600000000000001" customHeight="1">
      <c r="A1498" s="58">
        <v>44403</v>
      </c>
      <c r="B1498" s="39" t="s">
        <v>48</v>
      </c>
      <c r="C1498" s="39" t="s">
        <v>137</v>
      </c>
      <c r="D1498" s="64"/>
      <c r="E1498" s="39" t="s">
        <v>107</v>
      </c>
      <c r="F1498" s="39">
        <v>113</v>
      </c>
      <c r="G1498" s="39" t="s">
        <v>172</v>
      </c>
      <c r="H1498" s="39" t="s">
        <v>176</v>
      </c>
      <c r="I1498" s="39" t="s">
        <v>177</v>
      </c>
      <c r="J1498" s="39" t="s">
        <v>176</v>
      </c>
      <c r="K1498" s="39" t="s">
        <v>176</v>
      </c>
      <c r="L1498" s="39">
        <v>1</v>
      </c>
      <c r="M1498" s="57" t="str">
        <f t="shared" si="73"/>
        <v>3 - Medium-Level Power Loss</v>
      </c>
      <c r="N1498" s="59"/>
      <c r="O1498" s="60"/>
      <c r="P1498" s="61">
        <f t="shared" si="72"/>
        <v>1800</v>
      </c>
      <c r="Q1498" s="61">
        <f t="shared" si="74"/>
        <v>0</v>
      </c>
    </row>
    <row r="1499" spans="1:17" ht="18.600000000000001" customHeight="1">
      <c r="A1499" s="58">
        <v>44403</v>
      </c>
      <c r="B1499" s="39" t="s">
        <v>48</v>
      </c>
      <c r="C1499" s="39" t="s">
        <v>137</v>
      </c>
      <c r="D1499" s="64"/>
      <c r="E1499" s="39" t="s">
        <v>107</v>
      </c>
      <c r="F1499" s="39">
        <v>12</v>
      </c>
      <c r="G1499" s="39" t="s">
        <v>172</v>
      </c>
      <c r="H1499" s="39" t="s">
        <v>176</v>
      </c>
      <c r="I1499" s="39" t="s">
        <v>176</v>
      </c>
      <c r="J1499" s="39" t="s">
        <v>176</v>
      </c>
      <c r="K1499" s="39" t="s">
        <v>176</v>
      </c>
      <c r="L1499" s="39">
        <v>1</v>
      </c>
      <c r="M1499" s="57" t="str">
        <f t="shared" si="73"/>
        <v>3 - Medium-Level Power Loss</v>
      </c>
      <c r="N1499" s="59"/>
      <c r="O1499" s="60"/>
      <c r="P1499" s="61">
        <f t="shared" si="72"/>
        <v>1800</v>
      </c>
      <c r="Q1499" s="61">
        <f t="shared" si="74"/>
        <v>0</v>
      </c>
    </row>
    <row r="1500" spans="1:17" ht="18.600000000000001" customHeight="1">
      <c r="A1500" s="58">
        <v>44403</v>
      </c>
      <c r="B1500" s="39" t="s">
        <v>48</v>
      </c>
      <c r="C1500" s="39" t="s">
        <v>137</v>
      </c>
      <c r="D1500" s="64"/>
      <c r="E1500" s="39" t="s">
        <v>107</v>
      </c>
      <c r="F1500" s="39">
        <v>13</v>
      </c>
      <c r="G1500" s="39" t="s">
        <v>172</v>
      </c>
      <c r="H1500" s="39" t="s">
        <v>176</v>
      </c>
      <c r="I1500" s="39" t="s">
        <v>176</v>
      </c>
      <c r="J1500" s="39" t="s">
        <v>176</v>
      </c>
      <c r="K1500" s="39" t="s">
        <v>176</v>
      </c>
      <c r="L1500" s="39">
        <v>1</v>
      </c>
      <c r="M1500" s="57" t="str">
        <f t="shared" si="73"/>
        <v>3 - Medium-Level Power Loss</v>
      </c>
      <c r="N1500" s="59"/>
      <c r="O1500" s="60"/>
      <c r="P1500" s="61">
        <f t="shared" si="72"/>
        <v>1800</v>
      </c>
      <c r="Q1500" s="61">
        <f t="shared" si="74"/>
        <v>0</v>
      </c>
    </row>
    <row r="1501" spans="1:17" ht="18.600000000000001" customHeight="1">
      <c r="A1501" s="58">
        <v>44403</v>
      </c>
      <c r="B1501" s="39" t="s">
        <v>48</v>
      </c>
      <c r="C1501" s="39" t="s">
        <v>137</v>
      </c>
      <c r="D1501" s="64"/>
      <c r="E1501" s="39" t="s">
        <v>107</v>
      </c>
      <c r="F1501" s="39">
        <v>14</v>
      </c>
      <c r="G1501" s="39" t="s">
        <v>172</v>
      </c>
      <c r="H1501" s="39" t="s">
        <v>176</v>
      </c>
      <c r="I1501" s="39" t="s">
        <v>176</v>
      </c>
      <c r="J1501" s="39" t="s">
        <v>176</v>
      </c>
      <c r="K1501" s="39" t="s">
        <v>176</v>
      </c>
      <c r="L1501" s="39">
        <v>1</v>
      </c>
      <c r="M1501" s="57" t="str">
        <f t="shared" si="73"/>
        <v>3 - Medium-Level Power Loss</v>
      </c>
      <c r="N1501" s="59"/>
      <c r="O1501" s="60"/>
      <c r="P1501" s="61">
        <f t="shared" si="72"/>
        <v>1800</v>
      </c>
      <c r="Q1501" s="61">
        <f t="shared" si="74"/>
        <v>0</v>
      </c>
    </row>
    <row r="1502" spans="1:17" ht="18.600000000000001" customHeight="1">
      <c r="A1502" s="58">
        <v>44403</v>
      </c>
      <c r="B1502" s="39" t="s">
        <v>48</v>
      </c>
      <c r="C1502" s="39" t="s">
        <v>137</v>
      </c>
      <c r="D1502" s="64"/>
      <c r="E1502" s="39" t="s">
        <v>107</v>
      </c>
      <c r="F1502" s="39">
        <v>15</v>
      </c>
      <c r="G1502" s="39" t="s">
        <v>172</v>
      </c>
      <c r="H1502" s="39" t="s">
        <v>176</v>
      </c>
      <c r="I1502" s="39" t="s">
        <v>176</v>
      </c>
      <c r="J1502" s="39" t="s">
        <v>176</v>
      </c>
      <c r="K1502" s="39" t="s">
        <v>176</v>
      </c>
      <c r="L1502" s="39">
        <v>1</v>
      </c>
      <c r="M1502" s="57" t="str">
        <f t="shared" si="73"/>
        <v>3 - Medium-Level Power Loss</v>
      </c>
      <c r="N1502" s="59"/>
      <c r="O1502" s="60"/>
      <c r="P1502" s="61">
        <f t="shared" si="72"/>
        <v>1800</v>
      </c>
      <c r="Q1502" s="61">
        <f t="shared" si="74"/>
        <v>0</v>
      </c>
    </row>
    <row r="1503" spans="1:17" ht="18.600000000000001" customHeight="1">
      <c r="A1503" s="58">
        <v>44403</v>
      </c>
      <c r="B1503" s="39" t="s">
        <v>48</v>
      </c>
      <c r="C1503" s="39" t="s">
        <v>137</v>
      </c>
      <c r="D1503" s="64"/>
      <c r="E1503" s="39" t="s">
        <v>107</v>
      </c>
      <c r="F1503" s="39">
        <v>16</v>
      </c>
      <c r="G1503" s="39" t="s">
        <v>172</v>
      </c>
      <c r="H1503" s="39" t="s">
        <v>176</v>
      </c>
      <c r="I1503" s="39" t="s">
        <v>176</v>
      </c>
      <c r="J1503" s="39" t="s">
        <v>176</v>
      </c>
      <c r="K1503" s="39" t="s">
        <v>176</v>
      </c>
      <c r="L1503" s="39">
        <v>1</v>
      </c>
      <c r="M1503" s="57" t="str">
        <f t="shared" si="73"/>
        <v>3 - Medium-Level Power Loss</v>
      </c>
      <c r="N1503" s="59"/>
      <c r="O1503" s="60"/>
      <c r="P1503" s="61">
        <f t="shared" si="72"/>
        <v>1800</v>
      </c>
      <c r="Q1503" s="61">
        <f t="shared" si="74"/>
        <v>0</v>
      </c>
    </row>
    <row r="1504" spans="1:17" ht="18.600000000000001" customHeight="1">
      <c r="A1504" s="58">
        <v>44403</v>
      </c>
      <c r="B1504" s="39" t="s">
        <v>48</v>
      </c>
      <c r="C1504" s="39" t="s">
        <v>137</v>
      </c>
      <c r="D1504" s="64"/>
      <c r="E1504" s="39" t="s">
        <v>107</v>
      </c>
      <c r="F1504" s="39">
        <v>9</v>
      </c>
      <c r="G1504" s="39" t="s">
        <v>172</v>
      </c>
      <c r="H1504" s="39" t="s">
        <v>176</v>
      </c>
      <c r="I1504" s="39" t="s">
        <v>176</v>
      </c>
      <c r="J1504" s="39" t="s">
        <v>176</v>
      </c>
      <c r="K1504" s="39" t="s">
        <v>176</v>
      </c>
      <c r="L1504" s="39">
        <v>1</v>
      </c>
      <c r="M1504" s="57" t="str">
        <f t="shared" si="73"/>
        <v>3 - Medium-Level Power Loss</v>
      </c>
      <c r="N1504" s="59"/>
      <c r="O1504" s="60"/>
      <c r="P1504" s="61">
        <f t="shared" si="72"/>
        <v>1800</v>
      </c>
      <c r="Q1504" s="61">
        <f t="shared" si="74"/>
        <v>0</v>
      </c>
    </row>
    <row r="1505" spans="1:17" ht="18.600000000000001" customHeight="1">
      <c r="A1505" s="58">
        <v>44403</v>
      </c>
      <c r="B1505" s="39" t="s">
        <v>48</v>
      </c>
      <c r="C1505" s="39" t="s">
        <v>137</v>
      </c>
      <c r="D1505" s="64"/>
      <c r="E1505" s="39" t="s">
        <v>110</v>
      </c>
      <c r="F1505" s="39">
        <v>100</v>
      </c>
      <c r="G1505" s="39" t="s">
        <v>172</v>
      </c>
      <c r="H1505" s="39" t="s">
        <v>176</v>
      </c>
      <c r="I1505" s="39" t="s">
        <v>176</v>
      </c>
      <c r="J1505" s="39" t="s">
        <v>176</v>
      </c>
      <c r="K1505" s="39" t="s">
        <v>176</v>
      </c>
      <c r="L1505" s="39">
        <v>1</v>
      </c>
      <c r="M1505" s="57" t="str">
        <f t="shared" si="73"/>
        <v>3 - Medium-Level Power Loss</v>
      </c>
      <c r="N1505" s="59"/>
      <c r="O1505" s="60"/>
      <c r="P1505" s="61">
        <f t="shared" si="72"/>
        <v>1800</v>
      </c>
      <c r="Q1505" s="61">
        <f t="shared" si="74"/>
        <v>0</v>
      </c>
    </row>
    <row r="1506" spans="1:17" ht="18.600000000000001" customHeight="1">
      <c r="A1506" s="58">
        <v>44403</v>
      </c>
      <c r="B1506" s="39" t="s">
        <v>48</v>
      </c>
      <c r="C1506" s="39" t="s">
        <v>137</v>
      </c>
      <c r="D1506" s="64"/>
      <c r="E1506" s="39" t="s">
        <v>110</v>
      </c>
      <c r="F1506" s="39">
        <v>101</v>
      </c>
      <c r="G1506" s="39" t="s">
        <v>172</v>
      </c>
      <c r="H1506" s="39" t="s">
        <v>176</v>
      </c>
      <c r="I1506" s="39" t="s">
        <v>176</v>
      </c>
      <c r="J1506" s="39" t="s">
        <v>176</v>
      </c>
      <c r="K1506" s="39" t="s">
        <v>176</v>
      </c>
      <c r="L1506" s="39">
        <v>1</v>
      </c>
      <c r="M1506" s="57" t="str">
        <f t="shared" si="73"/>
        <v>3 - Medium-Level Power Loss</v>
      </c>
      <c r="N1506" s="59"/>
      <c r="O1506" s="60"/>
      <c r="P1506" s="61">
        <f t="shared" si="72"/>
        <v>1800</v>
      </c>
      <c r="Q1506" s="61">
        <f t="shared" si="74"/>
        <v>0</v>
      </c>
    </row>
    <row r="1507" spans="1:17" ht="18.600000000000001" customHeight="1">
      <c r="A1507" s="58">
        <v>44403</v>
      </c>
      <c r="B1507" s="39" t="s">
        <v>48</v>
      </c>
      <c r="C1507" s="39" t="s">
        <v>137</v>
      </c>
      <c r="D1507" s="64"/>
      <c r="E1507" s="39" t="s">
        <v>110</v>
      </c>
      <c r="F1507" s="39">
        <v>102</v>
      </c>
      <c r="G1507" s="39" t="s">
        <v>172</v>
      </c>
      <c r="H1507" s="39" t="s">
        <v>176</v>
      </c>
      <c r="I1507" s="39" t="s">
        <v>176</v>
      </c>
      <c r="J1507" s="39" t="s">
        <v>176</v>
      </c>
      <c r="K1507" s="39" t="s">
        <v>176</v>
      </c>
      <c r="L1507" s="39">
        <v>1</v>
      </c>
      <c r="M1507" s="57" t="str">
        <f t="shared" si="73"/>
        <v>3 - Medium-Level Power Loss</v>
      </c>
      <c r="N1507" s="59"/>
      <c r="O1507" s="60"/>
      <c r="P1507" s="61">
        <f t="shared" si="72"/>
        <v>1800</v>
      </c>
      <c r="Q1507" s="61">
        <f t="shared" si="74"/>
        <v>0</v>
      </c>
    </row>
    <row r="1508" spans="1:17" ht="18.600000000000001" customHeight="1">
      <c r="A1508" s="58">
        <v>44403</v>
      </c>
      <c r="B1508" s="39" t="s">
        <v>48</v>
      </c>
      <c r="C1508" s="39" t="s">
        <v>137</v>
      </c>
      <c r="D1508" s="64"/>
      <c r="E1508" s="39" t="s">
        <v>110</v>
      </c>
      <c r="F1508" s="39">
        <v>103</v>
      </c>
      <c r="G1508" s="39" t="s">
        <v>172</v>
      </c>
      <c r="H1508" s="39" t="s">
        <v>176</v>
      </c>
      <c r="I1508" s="39" t="s">
        <v>176</v>
      </c>
      <c r="J1508" s="39" t="s">
        <v>176</v>
      </c>
      <c r="K1508" s="39" t="s">
        <v>176</v>
      </c>
      <c r="L1508" s="39">
        <v>1</v>
      </c>
      <c r="M1508" s="57" t="str">
        <f t="shared" si="73"/>
        <v>3 - Medium-Level Power Loss</v>
      </c>
      <c r="N1508" s="59"/>
      <c r="O1508" s="60"/>
      <c r="P1508" s="61">
        <f t="shared" si="72"/>
        <v>1800</v>
      </c>
      <c r="Q1508" s="61">
        <f t="shared" si="74"/>
        <v>0</v>
      </c>
    </row>
    <row r="1509" spans="1:17" ht="18.600000000000001" customHeight="1">
      <c r="A1509" s="58">
        <v>44403</v>
      </c>
      <c r="B1509" s="39" t="s">
        <v>48</v>
      </c>
      <c r="C1509" s="39" t="s">
        <v>137</v>
      </c>
      <c r="D1509" s="64"/>
      <c r="E1509" s="39" t="s">
        <v>110</v>
      </c>
      <c r="F1509" s="39">
        <v>104</v>
      </c>
      <c r="G1509" s="39" t="s">
        <v>172</v>
      </c>
      <c r="H1509" s="39" t="s">
        <v>176</v>
      </c>
      <c r="I1509" s="39" t="s">
        <v>176</v>
      </c>
      <c r="J1509" s="39" t="s">
        <v>176</v>
      </c>
      <c r="K1509" s="39" t="s">
        <v>176</v>
      </c>
      <c r="L1509" s="39">
        <v>1</v>
      </c>
      <c r="M1509" s="57" t="str">
        <f t="shared" si="73"/>
        <v>3 - Medium-Level Power Loss</v>
      </c>
      <c r="N1509" s="59"/>
      <c r="O1509" s="60"/>
      <c r="P1509" s="61">
        <f t="shared" si="72"/>
        <v>1800</v>
      </c>
      <c r="Q1509" s="61">
        <f t="shared" si="74"/>
        <v>0</v>
      </c>
    </row>
    <row r="1510" spans="1:17" ht="18.600000000000001" customHeight="1">
      <c r="A1510" s="58">
        <v>44403</v>
      </c>
      <c r="B1510" s="39" t="s">
        <v>48</v>
      </c>
      <c r="C1510" s="39" t="s">
        <v>137</v>
      </c>
      <c r="D1510" s="64"/>
      <c r="E1510" s="39" t="s">
        <v>110</v>
      </c>
      <c r="F1510" s="39">
        <v>15</v>
      </c>
      <c r="G1510" s="39" t="s">
        <v>172</v>
      </c>
      <c r="H1510" s="39" t="s">
        <v>177</v>
      </c>
      <c r="I1510" s="39" t="s">
        <v>176</v>
      </c>
      <c r="J1510" s="39" t="s">
        <v>176</v>
      </c>
      <c r="K1510" s="39" t="s">
        <v>176</v>
      </c>
      <c r="L1510" s="39">
        <v>1</v>
      </c>
      <c r="M1510" s="57" t="str">
        <f t="shared" si="73"/>
        <v>3 - Medium-Level Power Loss</v>
      </c>
      <c r="N1510" s="59"/>
      <c r="O1510" s="60"/>
      <c r="P1510" s="61">
        <f t="shared" si="72"/>
        <v>1800</v>
      </c>
      <c r="Q1510" s="61">
        <f t="shared" si="74"/>
        <v>0</v>
      </c>
    </row>
    <row r="1511" spans="1:17" ht="18.600000000000001" customHeight="1">
      <c r="A1511" s="58">
        <v>44403</v>
      </c>
      <c r="B1511" s="39" t="s">
        <v>48</v>
      </c>
      <c r="C1511" s="39" t="s">
        <v>137</v>
      </c>
      <c r="D1511" s="64"/>
      <c r="E1511" s="39" t="s">
        <v>110</v>
      </c>
      <c r="F1511" s="39">
        <v>49</v>
      </c>
      <c r="G1511" s="39" t="s">
        <v>172</v>
      </c>
      <c r="H1511" s="39" t="s">
        <v>176</v>
      </c>
      <c r="I1511" s="39" t="s">
        <v>177</v>
      </c>
      <c r="J1511" s="39" t="s">
        <v>176</v>
      </c>
      <c r="K1511" s="39" t="s">
        <v>176</v>
      </c>
      <c r="L1511" s="39">
        <v>1</v>
      </c>
      <c r="M1511" s="57" t="str">
        <f t="shared" si="73"/>
        <v>3 - Medium-Level Power Loss</v>
      </c>
      <c r="N1511" s="59"/>
      <c r="O1511" s="60"/>
      <c r="P1511" s="61">
        <f t="shared" si="72"/>
        <v>1800</v>
      </c>
      <c r="Q1511" s="61">
        <f t="shared" si="74"/>
        <v>0</v>
      </c>
    </row>
    <row r="1512" spans="1:17" ht="18.600000000000001" customHeight="1">
      <c r="A1512" s="58">
        <v>44403</v>
      </c>
      <c r="B1512" s="39" t="s">
        <v>48</v>
      </c>
      <c r="C1512" s="39" t="s">
        <v>137</v>
      </c>
      <c r="D1512" s="64"/>
      <c r="E1512" s="39" t="s">
        <v>110</v>
      </c>
      <c r="F1512" s="39">
        <v>50</v>
      </c>
      <c r="G1512" s="39" t="s">
        <v>172</v>
      </c>
      <c r="H1512" s="39" t="s">
        <v>176</v>
      </c>
      <c r="I1512" s="39" t="s">
        <v>177</v>
      </c>
      <c r="J1512" s="39" t="s">
        <v>176</v>
      </c>
      <c r="K1512" s="39" t="s">
        <v>176</v>
      </c>
      <c r="L1512" s="39">
        <v>1</v>
      </c>
      <c r="M1512" s="57" t="str">
        <f t="shared" si="73"/>
        <v>3 - Medium-Level Power Loss</v>
      </c>
      <c r="N1512" s="59"/>
      <c r="O1512" s="60"/>
      <c r="P1512" s="61">
        <f t="shared" si="72"/>
        <v>1800</v>
      </c>
      <c r="Q1512" s="61">
        <f t="shared" si="74"/>
        <v>0</v>
      </c>
    </row>
    <row r="1513" spans="1:17" ht="18.600000000000001" customHeight="1">
      <c r="A1513" s="58">
        <v>44403</v>
      </c>
      <c r="B1513" s="39" t="s">
        <v>48</v>
      </c>
      <c r="C1513" s="39" t="s">
        <v>137</v>
      </c>
      <c r="D1513" s="64"/>
      <c r="E1513" s="39" t="s">
        <v>110</v>
      </c>
      <c r="F1513" s="39">
        <v>51</v>
      </c>
      <c r="G1513" s="39" t="s">
        <v>172</v>
      </c>
      <c r="H1513" s="39" t="s">
        <v>176</v>
      </c>
      <c r="I1513" s="39" t="s">
        <v>177</v>
      </c>
      <c r="J1513" s="39" t="s">
        <v>176</v>
      </c>
      <c r="K1513" s="39" t="s">
        <v>176</v>
      </c>
      <c r="L1513" s="39">
        <v>1</v>
      </c>
      <c r="M1513" s="57" t="str">
        <f t="shared" si="73"/>
        <v>3 - Medium-Level Power Loss</v>
      </c>
      <c r="N1513" s="59"/>
      <c r="O1513" s="60"/>
      <c r="P1513" s="61">
        <f t="shared" si="72"/>
        <v>1800</v>
      </c>
      <c r="Q1513" s="61">
        <f t="shared" si="74"/>
        <v>0</v>
      </c>
    </row>
    <row r="1514" spans="1:17" ht="18.600000000000001" customHeight="1">
      <c r="A1514" s="58">
        <v>44403</v>
      </c>
      <c r="B1514" s="39" t="s">
        <v>48</v>
      </c>
      <c r="C1514" s="39" t="s">
        <v>137</v>
      </c>
      <c r="D1514" s="64"/>
      <c r="E1514" s="39" t="s">
        <v>110</v>
      </c>
      <c r="F1514" s="39">
        <v>52</v>
      </c>
      <c r="G1514" s="39" t="s">
        <v>172</v>
      </c>
      <c r="H1514" s="39" t="s">
        <v>176</v>
      </c>
      <c r="I1514" s="39" t="s">
        <v>177</v>
      </c>
      <c r="J1514" s="39" t="s">
        <v>176</v>
      </c>
      <c r="K1514" s="39" t="s">
        <v>176</v>
      </c>
      <c r="L1514" s="39">
        <v>1</v>
      </c>
      <c r="M1514" s="57" t="str">
        <f t="shared" si="73"/>
        <v>3 - Medium-Level Power Loss</v>
      </c>
      <c r="N1514" s="59"/>
      <c r="O1514" s="60"/>
      <c r="P1514" s="61">
        <f t="shared" si="72"/>
        <v>1800</v>
      </c>
      <c r="Q1514" s="61">
        <f t="shared" si="74"/>
        <v>0</v>
      </c>
    </row>
    <row r="1515" spans="1:17" ht="18.600000000000001" customHeight="1">
      <c r="A1515" s="58">
        <v>44403</v>
      </c>
      <c r="B1515" s="39" t="s">
        <v>48</v>
      </c>
      <c r="C1515" s="39" t="s">
        <v>137</v>
      </c>
      <c r="D1515" s="64"/>
      <c r="E1515" s="39" t="s">
        <v>110</v>
      </c>
      <c r="F1515" s="39">
        <v>53</v>
      </c>
      <c r="G1515" s="39" t="s">
        <v>172</v>
      </c>
      <c r="H1515" s="39" t="s">
        <v>176</v>
      </c>
      <c r="I1515" s="39" t="s">
        <v>177</v>
      </c>
      <c r="J1515" s="39" t="s">
        <v>176</v>
      </c>
      <c r="K1515" s="39" t="s">
        <v>176</v>
      </c>
      <c r="L1515" s="39">
        <v>1</v>
      </c>
      <c r="M1515" s="57" t="str">
        <f t="shared" si="73"/>
        <v>3 - Medium-Level Power Loss</v>
      </c>
      <c r="N1515" s="59"/>
      <c r="O1515" s="60"/>
      <c r="P1515" s="61">
        <f t="shared" si="72"/>
        <v>1800</v>
      </c>
      <c r="Q1515" s="61">
        <f t="shared" si="74"/>
        <v>0</v>
      </c>
    </row>
    <row r="1516" spans="1:17" ht="18.600000000000001" customHeight="1">
      <c r="A1516" s="58">
        <v>44403</v>
      </c>
      <c r="B1516" s="39" t="s">
        <v>48</v>
      </c>
      <c r="C1516" s="39" t="s">
        <v>137</v>
      </c>
      <c r="D1516" s="64"/>
      <c r="E1516" s="39" t="s">
        <v>110</v>
      </c>
      <c r="F1516" s="39">
        <v>54</v>
      </c>
      <c r="G1516" s="39" t="s">
        <v>172</v>
      </c>
      <c r="H1516" s="39" t="s">
        <v>176</v>
      </c>
      <c r="I1516" s="39" t="s">
        <v>177</v>
      </c>
      <c r="J1516" s="39" t="s">
        <v>176</v>
      </c>
      <c r="K1516" s="39" t="s">
        <v>176</v>
      </c>
      <c r="L1516" s="39">
        <v>1</v>
      </c>
      <c r="M1516" s="57" t="str">
        <f t="shared" si="73"/>
        <v>3 - Medium-Level Power Loss</v>
      </c>
      <c r="N1516" s="59"/>
      <c r="O1516" s="60"/>
      <c r="P1516" s="61">
        <f t="shared" si="72"/>
        <v>1800</v>
      </c>
      <c r="Q1516" s="61">
        <f t="shared" si="74"/>
        <v>0</v>
      </c>
    </row>
    <row r="1517" spans="1:17" ht="18.600000000000001" customHeight="1">
      <c r="A1517" s="58">
        <v>44403</v>
      </c>
      <c r="B1517" s="39" t="s">
        <v>48</v>
      </c>
      <c r="C1517" s="39" t="s">
        <v>137</v>
      </c>
      <c r="D1517" s="64"/>
      <c r="E1517" s="39" t="s">
        <v>110</v>
      </c>
      <c r="F1517" s="39">
        <v>55</v>
      </c>
      <c r="G1517" s="39" t="s">
        <v>172</v>
      </c>
      <c r="H1517" s="39" t="s">
        <v>176</v>
      </c>
      <c r="I1517" s="39" t="s">
        <v>177</v>
      </c>
      <c r="J1517" s="39" t="s">
        <v>176</v>
      </c>
      <c r="K1517" s="39" t="s">
        <v>176</v>
      </c>
      <c r="L1517" s="39">
        <v>1</v>
      </c>
      <c r="M1517" s="57" t="str">
        <f t="shared" si="73"/>
        <v>3 - Medium-Level Power Loss</v>
      </c>
      <c r="N1517" s="59"/>
      <c r="O1517" s="60"/>
      <c r="P1517" s="61">
        <f t="shared" si="72"/>
        <v>1800</v>
      </c>
      <c r="Q1517" s="61">
        <f t="shared" si="74"/>
        <v>0</v>
      </c>
    </row>
    <row r="1518" spans="1:17" ht="18.600000000000001" customHeight="1">
      <c r="A1518" s="58">
        <v>44403</v>
      </c>
      <c r="B1518" s="39" t="s">
        <v>48</v>
      </c>
      <c r="C1518" s="39" t="s">
        <v>137</v>
      </c>
      <c r="D1518" s="64"/>
      <c r="E1518" s="39" t="s">
        <v>110</v>
      </c>
      <c r="F1518" s="39">
        <v>56</v>
      </c>
      <c r="G1518" s="39" t="s">
        <v>172</v>
      </c>
      <c r="H1518" s="39" t="s">
        <v>176</v>
      </c>
      <c r="I1518" s="39" t="s">
        <v>177</v>
      </c>
      <c r="J1518" s="39" t="s">
        <v>176</v>
      </c>
      <c r="K1518" s="39" t="s">
        <v>176</v>
      </c>
      <c r="L1518" s="39">
        <v>1</v>
      </c>
      <c r="M1518" s="57" t="str">
        <f t="shared" si="73"/>
        <v>3 - Medium-Level Power Loss</v>
      </c>
      <c r="N1518" s="59"/>
      <c r="O1518" s="60"/>
      <c r="P1518" s="61">
        <f t="shared" si="72"/>
        <v>1800</v>
      </c>
      <c r="Q1518" s="61">
        <f t="shared" si="74"/>
        <v>0</v>
      </c>
    </row>
    <row r="1519" spans="1:17" ht="18.600000000000001" customHeight="1">
      <c r="A1519" s="58">
        <v>44403</v>
      </c>
      <c r="B1519" s="39" t="s">
        <v>48</v>
      </c>
      <c r="C1519" s="39" t="s">
        <v>137</v>
      </c>
      <c r="D1519" s="64"/>
      <c r="E1519" s="39" t="s">
        <v>110</v>
      </c>
      <c r="F1519" s="39">
        <v>65</v>
      </c>
      <c r="G1519" s="39" t="s">
        <v>172</v>
      </c>
      <c r="H1519" s="39" t="s">
        <v>176</v>
      </c>
      <c r="I1519" s="39" t="s">
        <v>176</v>
      </c>
      <c r="J1519" s="39" t="s">
        <v>176</v>
      </c>
      <c r="K1519" s="39" t="s">
        <v>176</v>
      </c>
      <c r="L1519" s="39">
        <v>1</v>
      </c>
      <c r="M1519" s="57" t="str">
        <f t="shared" si="73"/>
        <v>3 - Medium-Level Power Loss</v>
      </c>
      <c r="N1519" s="59"/>
      <c r="O1519" s="60"/>
      <c r="P1519" s="61">
        <f t="shared" si="72"/>
        <v>1800</v>
      </c>
      <c r="Q1519" s="61">
        <f t="shared" si="74"/>
        <v>0</v>
      </c>
    </row>
    <row r="1520" spans="1:17" ht="18.600000000000001" customHeight="1">
      <c r="A1520" s="58">
        <v>44403</v>
      </c>
      <c r="B1520" s="39" t="s">
        <v>48</v>
      </c>
      <c r="C1520" s="39" t="s">
        <v>137</v>
      </c>
      <c r="D1520" s="64"/>
      <c r="E1520" s="39" t="s">
        <v>110</v>
      </c>
      <c r="F1520" s="39">
        <v>66</v>
      </c>
      <c r="G1520" s="39" t="s">
        <v>172</v>
      </c>
      <c r="H1520" s="39" t="s">
        <v>176</v>
      </c>
      <c r="I1520" s="39" t="s">
        <v>176</v>
      </c>
      <c r="J1520" s="39" t="s">
        <v>176</v>
      </c>
      <c r="K1520" s="39" t="s">
        <v>176</v>
      </c>
      <c r="L1520" s="39">
        <v>1</v>
      </c>
      <c r="M1520" s="57" t="str">
        <f t="shared" si="73"/>
        <v>3 - Medium-Level Power Loss</v>
      </c>
      <c r="N1520" s="59"/>
      <c r="O1520" s="60"/>
      <c r="P1520" s="61">
        <f t="shared" si="72"/>
        <v>1800</v>
      </c>
      <c r="Q1520" s="61">
        <f t="shared" si="74"/>
        <v>0</v>
      </c>
    </row>
    <row r="1521" spans="1:17" ht="18.600000000000001" customHeight="1">
      <c r="A1521" s="58">
        <v>44403</v>
      </c>
      <c r="B1521" s="39" t="s">
        <v>48</v>
      </c>
      <c r="C1521" s="39" t="s">
        <v>137</v>
      </c>
      <c r="D1521" s="64"/>
      <c r="E1521" s="39" t="s">
        <v>110</v>
      </c>
      <c r="F1521" s="39">
        <v>67</v>
      </c>
      <c r="G1521" s="39" t="s">
        <v>172</v>
      </c>
      <c r="H1521" s="39" t="s">
        <v>176</v>
      </c>
      <c r="I1521" s="39" t="s">
        <v>176</v>
      </c>
      <c r="J1521" s="39" t="s">
        <v>176</v>
      </c>
      <c r="K1521" s="39" t="s">
        <v>176</v>
      </c>
      <c r="L1521" s="39">
        <v>1</v>
      </c>
      <c r="M1521" s="57" t="str">
        <f t="shared" si="73"/>
        <v>3 - Medium-Level Power Loss</v>
      </c>
      <c r="N1521" s="59"/>
      <c r="O1521" s="60"/>
      <c r="P1521" s="61">
        <f t="shared" si="72"/>
        <v>1800</v>
      </c>
      <c r="Q1521" s="61">
        <f t="shared" si="74"/>
        <v>0</v>
      </c>
    </row>
    <row r="1522" spans="1:17" ht="18.600000000000001" customHeight="1">
      <c r="A1522" s="58">
        <v>44403</v>
      </c>
      <c r="B1522" s="39" t="s">
        <v>48</v>
      </c>
      <c r="C1522" s="39" t="s">
        <v>137</v>
      </c>
      <c r="D1522" s="64"/>
      <c r="E1522" s="39" t="s">
        <v>110</v>
      </c>
      <c r="F1522" s="39">
        <v>68</v>
      </c>
      <c r="G1522" s="39" t="s">
        <v>172</v>
      </c>
      <c r="H1522" s="39" t="s">
        <v>176</v>
      </c>
      <c r="I1522" s="39" t="s">
        <v>176</v>
      </c>
      <c r="J1522" s="39" t="s">
        <v>176</v>
      </c>
      <c r="K1522" s="39" t="s">
        <v>176</v>
      </c>
      <c r="L1522" s="39">
        <v>1</v>
      </c>
      <c r="M1522" s="57" t="str">
        <f t="shared" si="73"/>
        <v>3 - Medium-Level Power Loss</v>
      </c>
      <c r="N1522" s="59"/>
      <c r="O1522" s="60"/>
      <c r="P1522" s="61">
        <f t="shared" si="72"/>
        <v>1800</v>
      </c>
      <c r="Q1522" s="61">
        <f t="shared" si="74"/>
        <v>0</v>
      </c>
    </row>
    <row r="1523" spans="1:17" ht="18.600000000000001" customHeight="1">
      <c r="A1523" s="58">
        <v>44403</v>
      </c>
      <c r="B1523" s="39" t="s">
        <v>48</v>
      </c>
      <c r="C1523" s="39" t="s">
        <v>137</v>
      </c>
      <c r="D1523" s="64"/>
      <c r="E1523" s="39" t="s">
        <v>110</v>
      </c>
      <c r="F1523" s="39">
        <v>69</v>
      </c>
      <c r="G1523" s="39" t="s">
        <v>172</v>
      </c>
      <c r="H1523" s="39" t="s">
        <v>176</v>
      </c>
      <c r="I1523" s="39" t="s">
        <v>176</v>
      </c>
      <c r="J1523" s="39" t="s">
        <v>176</v>
      </c>
      <c r="K1523" s="39" t="s">
        <v>176</v>
      </c>
      <c r="L1523" s="39">
        <v>1</v>
      </c>
      <c r="M1523" s="57" t="str">
        <f t="shared" si="73"/>
        <v>3 - Medium-Level Power Loss</v>
      </c>
      <c r="N1523" s="59"/>
      <c r="O1523" s="60"/>
      <c r="P1523" s="61">
        <f t="shared" si="72"/>
        <v>1800</v>
      </c>
      <c r="Q1523" s="61">
        <f t="shared" si="74"/>
        <v>0</v>
      </c>
    </row>
    <row r="1524" spans="1:17" ht="18.600000000000001" customHeight="1">
      <c r="A1524" s="58">
        <v>44403</v>
      </c>
      <c r="B1524" s="39" t="s">
        <v>48</v>
      </c>
      <c r="C1524" s="39" t="s">
        <v>137</v>
      </c>
      <c r="D1524" s="64"/>
      <c r="E1524" s="39" t="s">
        <v>110</v>
      </c>
      <c r="F1524" s="39">
        <v>70</v>
      </c>
      <c r="G1524" s="39" t="s">
        <v>172</v>
      </c>
      <c r="H1524" s="39" t="s">
        <v>176</v>
      </c>
      <c r="I1524" s="39" t="s">
        <v>176</v>
      </c>
      <c r="J1524" s="39" t="s">
        <v>176</v>
      </c>
      <c r="K1524" s="39" t="s">
        <v>176</v>
      </c>
      <c r="L1524" s="39">
        <v>1</v>
      </c>
      <c r="M1524" s="57" t="str">
        <f t="shared" si="73"/>
        <v>3 - Medium-Level Power Loss</v>
      </c>
      <c r="N1524" s="59"/>
      <c r="O1524" s="60"/>
      <c r="P1524" s="61">
        <f t="shared" si="72"/>
        <v>1800</v>
      </c>
      <c r="Q1524" s="61">
        <f t="shared" si="74"/>
        <v>0</v>
      </c>
    </row>
    <row r="1525" spans="1:17" ht="18.600000000000001" customHeight="1">
      <c r="A1525" s="58">
        <v>44403</v>
      </c>
      <c r="B1525" s="39" t="s">
        <v>48</v>
      </c>
      <c r="C1525" s="39" t="s">
        <v>137</v>
      </c>
      <c r="D1525" s="64"/>
      <c r="E1525" s="39" t="s">
        <v>110</v>
      </c>
      <c r="F1525" s="39">
        <v>71</v>
      </c>
      <c r="G1525" s="39" t="s">
        <v>172</v>
      </c>
      <c r="H1525" s="39" t="s">
        <v>176</v>
      </c>
      <c r="I1525" s="39" t="s">
        <v>176</v>
      </c>
      <c r="J1525" s="39" t="s">
        <v>176</v>
      </c>
      <c r="K1525" s="39" t="s">
        <v>176</v>
      </c>
      <c r="L1525" s="39">
        <v>1</v>
      </c>
      <c r="M1525" s="57" t="str">
        <f t="shared" si="73"/>
        <v>3 - Medium-Level Power Loss</v>
      </c>
      <c r="N1525" s="59"/>
      <c r="O1525" s="60"/>
      <c r="P1525" s="61">
        <f t="shared" si="72"/>
        <v>1800</v>
      </c>
      <c r="Q1525" s="61">
        <f t="shared" si="74"/>
        <v>0</v>
      </c>
    </row>
    <row r="1526" spans="1:17" ht="18.600000000000001" customHeight="1">
      <c r="A1526" s="58">
        <v>44403</v>
      </c>
      <c r="B1526" s="39" t="s">
        <v>48</v>
      </c>
      <c r="C1526" s="39" t="s">
        <v>137</v>
      </c>
      <c r="D1526" s="64"/>
      <c r="E1526" s="39" t="s">
        <v>110</v>
      </c>
      <c r="F1526" s="39">
        <v>72</v>
      </c>
      <c r="G1526" s="39" t="s">
        <v>172</v>
      </c>
      <c r="H1526" s="39" t="s">
        <v>176</v>
      </c>
      <c r="I1526" s="39" t="s">
        <v>176</v>
      </c>
      <c r="J1526" s="39" t="s">
        <v>176</v>
      </c>
      <c r="K1526" s="39" t="s">
        <v>176</v>
      </c>
      <c r="L1526" s="39">
        <v>1</v>
      </c>
      <c r="M1526" s="57" t="str">
        <f t="shared" si="73"/>
        <v>3 - Medium-Level Power Loss</v>
      </c>
      <c r="N1526" s="59"/>
      <c r="O1526" s="60"/>
      <c r="P1526" s="61">
        <f t="shared" si="72"/>
        <v>1800</v>
      </c>
      <c r="Q1526" s="61">
        <f t="shared" si="74"/>
        <v>0</v>
      </c>
    </row>
    <row r="1527" spans="1:17" ht="18.600000000000001" customHeight="1">
      <c r="A1527" s="58">
        <v>44403</v>
      </c>
      <c r="B1527" s="39" t="s">
        <v>48</v>
      </c>
      <c r="C1527" s="39" t="s">
        <v>137</v>
      </c>
      <c r="D1527" s="64"/>
      <c r="E1527" s="39" t="s">
        <v>110</v>
      </c>
      <c r="F1527" s="39">
        <v>82</v>
      </c>
      <c r="G1527" s="39" t="s">
        <v>172</v>
      </c>
      <c r="H1527" s="39" t="s">
        <v>176</v>
      </c>
      <c r="I1527" s="39" t="s">
        <v>176</v>
      </c>
      <c r="J1527" s="39" t="s">
        <v>176</v>
      </c>
      <c r="K1527" s="39" t="s">
        <v>176</v>
      </c>
      <c r="L1527" s="39">
        <v>1</v>
      </c>
      <c r="M1527" s="57" t="str">
        <f t="shared" si="73"/>
        <v>3 - Medium-Level Power Loss</v>
      </c>
      <c r="N1527" s="59"/>
      <c r="O1527" s="60"/>
      <c r="P1527" s="61">
        <f t="shared" si="72"/>
        <v>1800</v>
      </c>
      <c r="Q1527" s="61">
        <f t="shared" si="74"/>
        <v>0</v>
      </c>
    </row>
    <row r="1528" spans="1:17" ht="18.600000000000001" customHeight="1">
      <c r="A1528" s="58">
        <v>44403</v>
      </c>
      <c r="B1528" s="39" t="s">
        <v>48</v>
      </c>
      <c r="C1528" s="39" t="s">
        <v>137</v>
      </c>
      <c r="D1528" s="64"/>
      <c r="E1528" s="39" t="s">
        <v>110</v>
      </c>
      <c r="F1528" s="39">
        <v>97</v>
      </c>
      <c r="G1528" s="39" t="s">
        <v>172</v>
      </c>
      <c r="H1528" s="39" t="s">
        <v>176</v>
      </c>
      <c r="I1528" s="39" t="s">
        <v>176</v>
      </c>
      <c r="J1528" s="39" t="s">
        <v>176</v>
      </c>
      <c r="K1528" s="39" t="s">
        <v>176</v>
      </c>
      <c r="L1528" s="39">
        <v>1</v>
      </c>
      <c r="M1528" s="57" t="str">
        <f t="shared" si="73"/>
        <v>3 - Medium-Level Power Loss</v>
      </c>
      <c r="N1528" s="59"/>
      <c r="O1528" s="60"/>
      <c r="P1528" s="61">
        <f t="shared" si="72"/>
        <v>1800</v>
      </c>
      <c r="Q1528" s="61">
        <f t="shared" si="74"/>
        <v>0</v>
      </c>
    </row>
    <row r="1529" spans="1:17" ht="18.600000000000001" customHeight="1">
      <c r="A1529" s="58">
        <v>44403</v>
      </c>
      <c r="B1529" s="39" t="s">
        <v>48</v>
      </c>
      <c r="C1529" s="39" t="s">
        <v>137</v>
      </c>
      <c r="D1529" s="64"/>
      <c r="E1529" s="39" t="s">
        <v>110</v>
      </c>
      <c r="F1529" s="39">
        <v>98</v>
      </c>
      <c r="G1529" s="39" t="s">
        <v>172</v>
      </c>
      <c r="H1529" s="39" t="s">
        <v>176</v>
      </c>
      <c r="I1529" s="39" t="s">
        <v>176</v>
      </c>
      <c r="J1529" s="39" t="s">
        <v>176</v>
      </c>
      <c r="K1529" s="39" t="s">
        <v>176</v>
      </c>
      <c r="L1529" s="39">
        <v>1</v>
      </c>
      <c r="M1529" s="57" t="str">
        <f t="shared" si="73"/>
        <v>3 - Medium-Level Power Loss</v>
      </c>
      <c r="N1529" s="59"/>
      <c r="O1529" s="60"/>
      <c r="P1529" s="61">
        <f t="shared" si="72"/>
        <v>1800</v>
      </c>
      <c r="Q1529" s="61">
        <f t="shared" si="74"/>
        <v>0</v>
      </c>
    </row>
    <row r="1530" spans="1:17" ht="18.600000000000001" customHeight="1">
      <c r="A1530" s="58">
        <v>44403</v>
      </c>
      <c r="B1530" s="39" t="s">
        <v>48</v>
      </c>
      <c r="C1530" s="39" t="s">
        <v>137</v>
      </c>
      <c r="D1530" s="64"/>
      <c r="E1530" s="39" t="s">
        <v>110</v>
      </c>
      <c r="F1530" s="39">
        <v>99</v>
      </c>
      <c r="G1530" s="39" t="s">
        <v>172</v>
      </c>
      <c r="H1530" s="39" t="s">
        <v>176</v>
      </c>
      <c r="I1530" s="39" t="s">
        <v>176</v>
      </c>
      <c r="J1530" s="39" t="s">
        <v>176</v>
      </c>
      <c r="K1530" s="39" t="s">
        <v>176</v>
      </c>
      <c r="L1530" s="39">
        <v>1</v>
      </c>
      <c r="M1530" s="57" t="str">
        <f t="shared" si="73"/>
        <v>3 - Medium-Level Power Loss</v>
      </c>
      <c r="N1530" s="59"/>
      <c r="O1530" s="60"/>
      <c r="P1530" s="61">
        <f t="shared" si="72"/>
        <v>1800</v>
      </c>
      <c r="Q1530" s="61">
        <f t="shared" si="74"/>
        <v>0</v>
      </c>
    </row>
    <row r="1531" spans="1:17" ht="18.600000000000001" customHeight="1">
      <c r="A1531" s="58">
        <v>44403</v>
      </c>
      <c r="B1531" s="39" t="s">
        <v>48</v>
      </c>
      <c r="C1531" s="39" t="s">
        <v>137</v>
      </c>
      <c r="D1531" s="64"/>
      <c r="E1531" s="39" t="s">
        <v>111</v>
      </c>
      <c r="F1531" s="39">
        <v>75</v>
      </c>
      <c r="G1531" s="39" t="s">
        <v>172</v>
      </c>
      <c r="H1531" s="39" t="s">
        <v>176</v>
      </c>
      <c r="I1531" s="39" t="s">
        <v>176</v>
      </c>
      <c r="J1531" s="39" t="s">
        <v>176</v>
      </c>
      <c r="K1531" s="39" t="s">
        <v>176</v>
      </c>
      <c r="L1531" s="39">
        <v>1</v>
      </c>
      <c r="M1531" s="57" t="str">
        <f t="shared" si="73"/>
        <v>3 - Medium-Level Power Loss</v>
      </c>
      <c r="N1531" s="59"/>
      <c r="O1531" s="60"/>
      <c r="P1531" s="61">
        <f t="shared" si="72"/>
        <v>1800</v>
      </c>
      <c r="Q1531" s="61">
        <f t="shared" si="74"/>
        <v>0</v>
      </c>
    </row>
    <row r="1532" spans="1:17" ht="18.600000000000001" customHeight="1">
      <c r="A1532" s="58">
        <v>44403</v>
      </c>
      <c r="B1532" s="39" t="s">
        <v>48</v>
      </c>
      <c r="C1532" s="39" t="s">
        <v>138</v>
      </c>
      <c r="D1532" s="64"/>
      <c r="E1532" s="39" t="s">
        <v>95</v>
      </c>
      <c r="F1532" s="39">
        <v>1</v>
      </c>
      <c r="G1532" s="39" t="s">
        <v>172</v>
      </c>
      <c r="H1532" s="39" t="s">
        <v>176</v>
      </c>
      <c r="I1532" s="39" t="s">
        <v>176</v>
      </c>
      <c r="J1532" s="39" t="s">
        <v>177</v>
      </c>
      <c r="K1532" s="39" t="s">
        <v>176</v>
      </c>
      <c r="L1532" s="39">
        <v>1</v>
      </c>
      <c r="M1532" s="57" t="str">
        <f t="shared" si="73"/>
        <v>3 - Medium-Level Power Loss</v>
      </c>
      <c r="N1532" s="59"/>
      <c r="O1532" s="60"/>
      <c r="P1532" s="61">
        <f t="shared" si="72"/>
        <v>1800</v>
      </c>
      <c r="Q1532" s="61">
        <f t="shared" si="74"/>
        <v>0</v>
      </c>
    </row>
    <row r="1533" spans="1:17" ht="18.600000000000001" customHeight="1">
      <c r="A1533" s="58">
        <v>44403</v>
      </c>
      <c r="B1533" s="39" t="s">
        <v>48</v>
      </c>
      <c r="C1533" s="39" t="s">
        <v>138</v>
      </c>
      <c r="D1533" s="64"/>
      <c r="E1533" s="39" t="s">
        <v>95</v>
      </c>
      <c r="F1533" s="39">
        <v>1</v>
      </c>
      <c r="G1533" s="39" t="s">
        <v>172</v>
      </c>
      <c r="H1533" s="39" t="s">
        <v>176</v>
      </c>
      <c r="I1533" s="39" t="s">
        <v>176</v>
      </c>
      <c r="J1533" s="39" t="s">
        <v>177</v>
      </c>
      <c r="K1533" s="39" t="s">
        <v>176</v>
      </c>
      <c r="L1533" s="39">
        <v>1</v>
      </c>
      <c r="M1533" s="57" t="str">
        <f t="shared" si="73"/>
        <v>3 - Medium-Level Power Loss</v>
      </c>
      <c r="N1533" s="59"/>
      <c r="O1533" s="60"/>
      <c r="P1533" s="61">
        <f t="shared" si="72"/>
        <v>1800</v>
      </c>
      <c r="Q1533" s="61">
        <f t="shared" si="74"/>
        <v>0</v>
      </c>
    </row>
    <row r="1534" spans="1:17" ht="18.600000000000001" customHeight="1">
      <c r="A1534" s="58">
        <v>44403</v>
      </c>
      <c r="B1534" s="39" t="s">
        <v>48</v>
      </c>
      <c r="C1534" s="39" t="s">
        <v>138</v>
      </c>
      <c r="D1534" s="64"/>
      <c r="E1534" s="39" t="s">
        <v>95</v>
      </c>
      <c r="F1534" s="39">
        <v>10</v>
      </c>
      <c r="G1534" s="39" t="s">
        <v>172</v>
      </c>
      <c r="H1534" s="39" t="s">
        <v>176</v>
      </c>
      <c r="I1534" s="39" t="s">
        <v>176</v>
      </c>
      <c r="J1534" s="39" t="s">
        <v>176</v>
      </c>
      <c r="K1534" s="39" t="s">
        <v>176</v>
      </c>
      <c r="L1534" s="39">
        <v>1</v>
      </c>
      <c r="M1534" s="57" t="str">
        <f t="shared" si="73"/>
        <v>3 - Medium-Level Power Loss</v>
      </c>
      <c r="N1534" s="59"/>
      <c r="O1534" s="60"/>
      <c r="P1534" s="61">
        <f t="shared" si="72"/>
        <v>1800</v>
      </c>
      <c r="Q1534" s="61">
        <f t="shared" si="74"/>
        <v>0</v>
      </c>
    </row>
    <row r="1535" spans="1:17" ht="18.600000000000001" customHeight="1">
      <c r="A1535" s="58">
        <v>44403</v>
      </c>
      <c r="B1535" s="39" t="s">
        <v>48</v>
      </c>
      <c r="C1535" s="39" t="s">
        <v>138</v>
      </c>
      <c r="D1535" s="64"/>
      <c r="E1535" s="39" t="s">
        <v>95</v>
      </c>
      <c r="F1535" s="39">
        <v>11</v>
      </c>
      <c r="G1535" s="39" t="s">
        <v>172</v>
      </c>
      <c r="H1535" s="39" t="s">
        <v>176</v>
      </c>
      <c r="I1535" s="39" t="s">
        <v>176</v>
      </c>
      <c r="J1535" s="39" t="s">
        <v>176</v>
      </c>
      <c r="K1535" s="39" t="s">
        <v>176</v>
      </c>
      <c r="L1535" s="39">
        <v>1</v>
      </c>
      <c r="M1535" s="57" t="str">
        <f t="shared" si="73"/>
        <v>3 - Medium-Level Power Loss</v>
      </c>
      <c r="N1535" s="59"/>
      <c r="O1535" s="60"/>
      <c r="P1535" s="61">
        <f t="shared" si="72"/>
        <v>1800</v>
      </c>
      <c r="Q1535" s="61">
        <f t="shared" si="74"/>
        <v>0</v>
      </c>
    </row>
    <row r="1536" spans="1:17" ht="18.600000000000001" customHeight="1">
      <c r="A1536" s="58">
        <v>44403</v>
      </c>
      <c r="B1536" s="39" t="s">
        <v>48</v>
      </c>
      <c r="C1536" s="39" t="s">
        <v>138</v>
      </c>
      <c r="D1536" s="64"/>
      <c r="E1536" s="39" t="s">
        <v>95</v>
      </c>
      <c r="F1536" s="39">
        <v>12</v>
      </c>
      <c r="G1536" s="39" t="s">
        <v>172</v>
      </c>
      <c r="H1536" s="39" t="s">
        <v>176</v>
      </c>
      <c r="I1536" s="39" t="s">
        <v>176</v>
      </c>
      <c r="J1536" s="39" t="s">
        <v>176</v>
      </c>
      <c r="K1536" s="39" t="s">
        <v>176</v>
      </c>
      <c r="L1536" s="39">
        <v>1</v>
      </c>
      <c r="M1536" s="57" t="str">
        <f t="shared" si="73"/>
        <v>3 - Medium-Level Power Loss</v>
      </c>
      <c r="N1536" s="59"/>
      <c r="O1536" s="60"/>
      <c r="P1536" s="61">
        <f t="shared" si="72"/>
        <v>1800</v>
      </c>
      <c r="Q1536" s="61">
        <f t="shared" si="74"/>
        <v>0</v>
      </c>
    </row>
    <row r="1537" spans="1:17" ht="18.600000000000001" customHeight="1">
      <c r="A1537" s="58">
        <v>44403</v>
      </c>
      <c r="B1537" s="39" t="s">
        <v>48</v>
      </c>
      <c r="C1537" s="39" t="s">
        <v>138</v>
      </c>
      <c r="D1537" s="64"/>
      <c r="E1537" s="39" t="s">
        <v>95</v>
      </c>
      <c r="F1537" s="39">
        <v>121</v>
      </c>
      <c r="G1537" s="39" t="s">
        <v>172</v>
      </c>
      <c r="H1537" s="39" t="s">
        <v>176</v>
      </c>
      <c r="I1537" s="39" t="s">
        <v>176</v>
      </c>
      <c r="J1537" s="39" t="s">
        <v>176</v>
      </c>
      <c r="K1537" s="39" t="s">
        <v>176</v>
      </c>
      <c r="L1537" s="39">
        <v>1</v>
      </c>
      <c r="M1537" s="57" t="str">
        <f t="shared" si="73"/>
        <v>3 - Medium-Level Power Loss</v>
      </c>
      <c r="N1537" s="59"/>
      <c r="O1537" s="60"/>
      <c r="P1537" s="61">
        <f t="shared" si="72"/>
        <v>1800</v>
      </c>
      <c r="Q1537" s="61">
        <f t="shared" si="74"/>
        <v>0</v>
      </c>
    </row>
    <row r="1538" spans="1:17" ht="18.600000000000001" customHeight="1">
      <c r="A1538" s="58">
        <v>44403</v>
      </c>
      <c r="B1538" s="39" t="s">
        <v>48</v>
      </c>
      <c r="C1538" s="39" t="s">
        <v>138</v>
      </c>
      <c r="D1538" s="64"/>
      <c r="E1538" s="39" t="s">
        <v>95</v>
      </c>
      <c r="F1538" s="39">
        <v>122</v>
      </c>
      <c r="G1538" s="39" t="s">
        <v>172</v>
      </c>
      <c r="H1538" s="39" t="s">
        <v>176</v>
      </c>
      <c r="I1538" s="39" t="s">
        <v>176</v>
      </c>
      <c r="J1538" s="39" t="s">
        <v>176</v>
      </c>
      <c r="K1538" s="39" t="s">
        <v>176</v>
      </c>
      <c r="L1538" s="39">
        <v>1</v>
      </c>
      <c r="M1538" s="57" t="str">
        <f t="shared" si="73"/>
        <v>3 - Medium-Level Power Loss</v>
      </c>
      <c r="N1538" s="59"/>
      <c r="O1538" s="60"/>
      <c r="P1538" s="61">
        <f t="shared" si="72"/>
        <v>1800</v>
      </c>
      <c r="Q1538" s="61">
        <f t="shared" si="74"/>
        <v>0</v>
      </c>
    </row>
    <row r="1539" spans="1:17" ht="18.600000000000001" customHeight="1">
      <c r="A1539" s="58">
        <v>44403</v>
      </c>
      <c r="B1539" s="39" t="s">
        <v>48</v>
      </c>
      <c r="C1539" s="39" t="s">
        <v>138</v>
      </c>
      <c r="D1539" s="64"/>
      <c r="E1539" s="39" t="s">
        <v>95</v>
      </c>
      <c r="F1539" s="39">
        <v>123</v>
      </c>
      <c r="G1539" s="39" t="s">
        <v>172</v>
      </c>
      <c r="H1539" s="39" t="s">
        <v>176</v>
      </c>
      <c r="I1539" s="39" t="s">
        <v>176</v>
      </c>
      <c r="J1539" s="39" t="s">
        <v>176</v>
      </c>
      <c r="K1539" s="39" t="s">
        <v>176</v>
      </c>
      <c r="L1539" s="39">
        <v>1</v>
      </c>
      <c r="M1539" s="57" t="str">
        <f t="shared" si="73"/>
        <v>3 - Medium-Level Power Loss</v>
      </c>
      <c r="N1539" s="59"/>
      <c r="O1539" s="60"/>
      <c r="P1539" s="61">
        <f t="shared" si="72"/>
        <v>1800</v>
      </c>
      <c r="Q1539" s="61">
        <f t="shared" si="74"/>
        <v>0</v>
      </c>
    </row>
    <row r="1540" spans="1:17" ht="18.600000000000001" customHeight="1">
      <c r="A1540" s="58">
        <v>44403</v>
      </c>
      <c r="B1540" s="39" t="s">
        <v>48</v>
      </c>
      <c r="C1540" s="39" t="s">
        <v>138</v>
      </c>
      <c r="D1540" s="64"/>
      <c r="E1540" s="39" t="s">
        <v>95</v>
      </c>
      <c r="F1540" s="39">
        <v>124</v>
      </c>
      <c r="G1540" s="39" t="s">
        <v>172</v>
      </c>
      <c r="H1540" s="39" t="s">
        <v>176</v>
      </c>
      <c r="I1540" s="39" t="s">
        <v>176</v>
      </c>
      <c r="J1540" s="39" t="s">
        <v>176</v>
      </c>
      <c r="K1540" s="39" t="s">
        <v>176</v>
      </c>
      <c r="L1540" s="39">
        <v>1</v>
      </c>
      <c r="M1540" s="57" t="str">
        <f t="shared" si="73"/>
        <v>3 - Medium-Level Power Loss</v>
      </c>
      <c r="N1540" s="59"/>
      <c r="O1540" s="60"/>
      <c r="P1540" s="61">
        <f t="shared" si="72"/>
        <v>1800</v>
      </c>
      <c r="Q1540" s="61">
        <f t="shared" si="74"/>
        <v>0</v>
      </c>
    </row>
    <row r="1541" spans="1:17" ht="18.600000000000001" customHeight="1">
      <c r="A1541" s="58">
        <v>44403</v>
      </c>
      <c r="B1541" s="39" t="s">
        <v>48</v>
      </c>
      <c r="C1541" s="39" t="s">
        <v>138</v>
      </c>
      <c r="D1541" s="64"/>
      <c r="E1541" s="39" t="s">
        <v>95</v>
      </c>
      <c r="F1541" s="39">
        <v>125</v>
      </c>
      <c r="G1541" s="39" t="s">
        <v>172</v>
      </c>
      <c r="H1541" s="39" t="s">
        <v>176</v>
      </c>
      <c r="I1541" s="39" t="s">
        <v>176</v>
      </c>
      <c r="J1541" s="39" t="s">
        <v>176</v>
      </c>
      <c r="K1541" s="39" t="s">
        <v>176</v>
      </c>
      <c r="L1541" s="39">
        <v>1</v>
      </c>
      <c r="M1541" s="57" t="str">
        <f t="shared" si="73"/>
        <v>3 - Medium-Level Power Loss</v>
      </c>
      <c r="N1541" s="59"/>
      <c r="O1541" s="60"/>
      <c r="P1541" s="61">
        <f t="shared" si="72"/>
        <v>1800</v>
      </c>
      <c r="Q1541" s="61">
        <f t="shared" si="74"/>
        <v>0</v>
      </c>
    </row>
    <row r="1542" spans="1:17" ht="18.600000000000001" customHeight="1">
      <c r="A1542" s="58">
        <v>44403</v>
      </c>
      <c r="B1542" s="39" t="s">
        <v>48</v>
      </c>
      <c r="C1542" s="39" t="s">
        <v>138</v>
      </c>
      <c r="D1542" s="64"/>
      <c r="E1542" s="39" t="s">
        <v>95</v>
      </c>
      <c r="F1542" s="39">
        <v>126</v>
      </c>
      <c r="G1542" s="39" t="s">
        <v>172</v>
      </c>
      <c r="H1542" s="39" t="s">
        <v>176</v>
      </c>
      <c r="I1542" s="39" t="s">
        <v>176</v>
      </c>
      <c r="J1542" s="39" t="s">
        <v>176</v>
      </c>
      <c r="K1542" s="39" t="s">
        <v>176</v>
      </c>
      <c r="L1542" s="39">
        <v>1</v>
      </c>
      <c r="M1542" s="57" t="str">
        <f t="shared" si="73"/>
        <v>3 - Medium-Level Power Loss</v>
      </c>
      <c r="N1542" s="59"/>
      <c r="O1542" s="60"/>
      <c r="P1542" s="61">
        <f t="shared" si="72"/>
        <v>1800</v>
      </c>
      <c r="Q1542" s="61">
        <f t="shared" si="74"/>
        <v>0</v>
      </c>
    </row>
    <row r="1543" spans="1:17" ht="18.600000000000001" customHeight="1">
      <c r="A1543" s="58">
        <v>44403</v>
      </c>
      <c r="B1543" s="39" t="s">
        <v>48</v>
      </c>
      <c r="C1543" s="39" t="s">
        <v>138</v>
      </c>
      <c r="D1543" s="64"/>
      <c r="E1543" s="39" t="s">
        <v>95</v>
      </c>
      <c r="F1543" s="39">
        <v>127</v>
      </c>
      <c r="G1543" s="39" t="s">
        <v>172</v>
      </c>
      <c r="H1543" s="39" t="s">
        <v>176</v>
      </c>
      <c r="I1543" s="39" t="s">
        <v>176</v>
      </c>
      <c r="J1543" s="39" t="s">
        <v>176</v>
      </c>
      <c r="K1543" s="39" t="s">
        <v>176</v>
      </c>
      <c r="L1543" s="39">
        <v>1</v>
      </c>
      <c r="M1543" s="57" t="str">
        <f t="shared" si="73"/>
        <v>3 - Medium-Level Power Loss</v>
      </c>
      <c r="N1543" s="59"/>
      <c r="O1543" s="60"/>
      <c r="P1543" s="61">
        <f t="shared" si="72"/>
        <v>1800</v>
      </c>
      <c r="Q1543" s="61">
        <f t="shared" si="74"/>
        <v>0</v>
      </c>
    </row>
    <row r="1544" spans="1:17" ht="18.600000000000001" customHeight="1">
      <c r="A1544" s="58">
        <v>44403</v>
      </c>
      <c r="B1544" s="39" t="s">
        <v>48</v>
      </c>
      <c r="C1544" s="39" t="s">
        <v>138</v>
      </c>
      <c r="D1544" s="64"/>
      <c r="E1544" s="39" t="s">
        <v>95</v>
      </c>
      <c r="F1544" s="39">
        <v>128</v>
      </c>
      <c r="G1544" s="39" t="s">
        <v>172</v>
      </c>
      <c r="H1544" s="39" t="s">
        <v>176</v>
      </c>
      <c r="I1544" s="39" t="s">
        <v>176</v>
      </c>
      <c r="J1544" s="39" t="s">
        <v>176</v>
      </c>
      <c r="K1544" s="39" t="s">
        <v>176</v>
      </c>
      <c r="L1544" s="39">
        <v>1</v>
      </c>
      <c r="M1544" s="57" t="str">
        <f t="shared" si="73"/>
        <v>3 - Medium-Level Power Loss</v>
      </c>
      <c r="N1544" s="59"/>
      <c r="O1544" s="60"/>
      <c r="P1544" s="61">
        <f t="shared" si="72"/>
        <v>1800</v>
      </c>
      <c r="Q1544" s="61">
        <f t="shared" si="74"/>
        <v>0</v>
      </c>
    </row>
    <row r="1545" spans="1:17" ht="18.600000000000001" customHeight="1">
      <c r="A1545" s="58">
        <v>44403</v>
      </c>
      <c r="B1545" s="39" t="s">
        <v>48</v>
      </c>
      <c r="C1545" s="39" t="s">
        <v>138</v>
      </c>
      <c r="D1545" s="64"/>
      <c r="E1545" s="39" t="s">
        <v>95</v>
      </c>
      <c r="F1545" s="39">
        <v>13</v>
      </c>
      <c r="G1545" s="39" t="s">
        <v>172</v>
      </c>
      <c r="H1545" s="39" t="s">
        <v>176</v>
      </c>
      <c r="I1545" s="39" t="s">
        <v>176</v>
      </c>
      <c r="J1545" s="39" t="s">
        <v>176</v>
      </c>
      <c r="K1545" s="39" t="s">
        <v>176</v>
      </c>
      <c r="L1545" s="39">
        <v>1</v>
      </c>
      <c r="M1545" s="57" t="str">
        <f t="shared" si="73"/>
        <v>3 - Medium-Level Power Loss</v>
      </c>
      <c r="N1545" s="59"/>
      <c r="O1545" s="60"/>
      <c r="P1545" s="61">
        <f t="shared" si="72"/>
        <v>1800</v>
      </c>
      <c r="Q1545" s="61">
        <f t="shared" si="74"/>
        <v>0</v>
      </c>
    </row>
    <row r="1546" spans="1:17" ht="18.600000000000001" customHeight="1">
      <c r="A1546" s="58">
        <v>44403</v>
      </c>
      <c r="B1546" s="39" t="s">
        <v>48</v>
      </c>
      <c r="C1546" s="39" t="s">
        <v>138</v>
      </c>
      <c r="D1546" s="64"/>
      <c r="E1546" s="39" t="s">
        <v>95</v>
      </c>
      <c r="F1546" s="39">
        <v>14</v>
      </c>
      <c r="G1546" s="39" t="s">
        <v>172</v>
      </c>
      <c r="H1546" s="39" t="s">
        <v>176</v>
      </c>
      <c r="I1546" s="39" t="s">
        <v>176</v>
      </c>
      <c r="J1546" s="39" t="s">
        <v>176</v>
      </c>
      <c r="K1546" s="39" t="s">
        <v>176</v>
      </c>
      <c r="L1546" s="39">
        <v>1</v>
      </c>
      <c r="M1546" s="57" t="str">
        <f t="shared" si="73"/>
        <v>3 - Medium-Level Power Loss</v>
      </c>
      <c r="N1546" s="59"/>
      <c r="O1546" s="60"/>
      <c r="P1546" s="61">
        <f t="shared" si="72"/>
        <v>1800</v>
      </c>
      <c r="Q1546" s="61">
        <f t="shared" si="74"/>
        <v>0</v>
      </c>
    </row>
    <row r="1547" spans="1:17" ht="18.600000000000001" customHeight="1">
      <c r="A1547" s="58">
        <v>44403</v>
      </c>
      <c r="B1547" s="39" t="s">
        <v>48</v>
      </c>
      <c r="C1547" s="39" t="s">
        <v>138</v>
      </c>
      <c r="D1547" s="64"/>
      <c r="E1547" s="39" t="s">
        <v>95</v>
      </c>
      <c r="F1547" s="39">
        <v>15</v>
      </c>
      <c r="G1547" s="39" t="s">
        <v>172</v>
      </c>
      <c r="H1547" s="39" t="s">
        <v>176</v>
      </c>
      <c r="I1547" s="39" t="s">
        <v>176</v>
      </c>
      <c r="J1547" s="39" t="s">
        <v>176</v>
      </c>
      <c r="K1547" s="39" t="s">
        <v>176</v>
      </c>
      <c r="L1547" s="39">
        <v>1</v>
      </c>
      <c r="M1547" s="57" t="str">
        <f t="shared" si="73"/>
        <v>3 - Medium-Level Power Loss</v>
      </c>
      <c r="N1547" s="59"/>
      <c r="O1547" s="60"/>
      <c r="P1547" s="61">
        <f t="shared" si="72"/>
        <v>1800</v>
      </c>
      <c r="Q1547" s="61">
        <f t="shared" si="74"/>
        <v>0</v>
      </c>
    </row>
    <row r="1548" spans="1:17" ht="18.600000000000001" customHeight="1">
      <c r="A1548" s="58">
        <v>44403</v>
      </c>
      <c r="B1548" s="39" t="s">
        <v>48</v>
      </c>
      <c r="C1548" s="39" t="s">
        <v>138</v>
      </c>
      <c r="D1548" s="64"/>
      <c r="E1548" s="39" t="s">
        <v>95</v>
      </c>
      <c r="F1548" s="39">
        <v>16</v>
      </c>
      <c r="G1548" s="39" t="s">
        <v>172</v>
      </c>
      <c r="H1548" s="39" t="s">
        <v>176</v>
      </c>
      <c r="I1548" s="39" t="s">
        <v>176</v>
      </c>
      <c r="J1548" s="39" t="s">
        <v>176</v>
      </c>
      <c r="K1548" s="39" t="s">
        <v>176</v>
      </c>
      <c r="L1548" s="39">
        <v>1</v>
      </c>
      <c r="M1548" s="57" t="str">
        <f t="shared" si="73"/>
        <v>3 - Medium-Level Power Loss</v>
      </c>
      <c r="N1548" s="59"/>
      <c r="O1548" s="60"/>
      <c r="P1548" s="61">
        <f t="shared" si="72"/>
        <v>1800</v>
      </c>
      <c r="Q1548" s="61">
        <f t="shared" si="74"/>
        <v>0</v>
      </c>
    </row>
    <row r="1549" spans="1:17" ht="18.600000000000001" customHeight="1">
      <c r="A1549" s="58">
        <v>44403</v>
      </c>
      <c r="B1549" s="39" t="s">
        <v>48</v>
      </c>
      <c r="C1549" s="39" t="s">
        <v>138</v>
      </c>
      <c r="D1549" s="64"/>
      <c r="E1549" s="39" t="s">
        <v>95</v>
      </c>
      <c r="F1549" s="39">
        <v>2</v>
      </c>
      <c r="G1549" s="39" t="s">
        <v>172</v>
      </c>
      <c r="H1549" s="39" t="s">
        <v>176</v>
      </c>
      <c r="I1549" s="39" t="s">
        <v>176</v>
      </c>
      <c r="J1549" s="39" t="s">
        <v>177</v>
      </c>
      <c r="K1549" s="39" t="s">
        <v>176</v>
      </c>
      <c r="L1549" s="39">
        <v>1</v>
      </c>
      <c r="M1549" s="57" t="str">
        <f t="shared" si="73"/>
        <v>3 - Medium-Level Power Loss</v>
      </c>
      <c r="N1549" s="59"/>
      <c r="O1549" s="60"/>
      <c r="P1549" s="61">
        <f t="shared" si="72"/>
        <v>1800</v>
      </c>
      <c r="Q1549" s="61">
        <f t="shared" si="74"/>
        <v>0</v>
      </c>
    </row>
    <row r="1550" spans="1:17" ht="18.600000000000001" customHeight="1">
      <c r="A1550" s="58">
        <v>44403</v>
      </c>
      <c r="B1550" s="39" t="s">
        <v>48</v>
      </c>
      <c r="C1550" s="39" t="s">
        <v>138</v>
      </c>
      <c r="D1550" s="64"/>
      <c r="E1550" s="39" t="s">
        <v>95</v>
      </c>
      <c r="F1550" s="39">
        <v>2</v>
      </c>
      <c r="G1550" s="39" t="s">
        <v>172</v>
      </c>
      <c r="H1550" s="39" t="s">
        <v>176</v>
      </c>
      <c r="I1550" s="39" t="s">
        <v>176</v>
      </c>
      <c r="J1550" s="39" t="s">
        <v>177</v>
      </c>
      <c r="K1550" s="39" t="s">
        <v>176</v>
      </c>
      <c r="L1550" s="39">
        <v>1</v>
      </c>
      <c r="M1550" s="57" t="str">
        <f t="shared" si="73"/>
        <v>3 - Medium-Level Power Loss</v>
      </c>
      <c r="N1550" s="59"/>
      <c r="O1550" s="60"/>
      <c r="P1550" s="61">
        <f t="shared" si="72"/>
        <v>1800</v>
      </c>
      <c r="Q1550" s="61">
        <f t="shared" si="74"/>
        <v>0</v>
      </c>
    </row>
    <row r="1551" spans="1:17" ht="18.600000000000001" customHeight="1">
      <c r="A1551" s="58">
        <v>44403</v>
      </c>
      <c r="B1551" s="39" t="s">
        <v>48</v>
      </c>
      <c r="C1551" s="39" t="s">
        <v>138</v>
      </c>
      <c r="D1551" s="64"/>
      <c r="E1551" s="39" t="s">
        <v>95</v>
      </c>
      <c r="F1551" s="39">
        <v>3</v>
      </c>
      <c r="G1551" s="39" t="s">
        <v>172</v>
      </c>
      <c r="H1551" s="39" t="s">
        <v>176</v>
      </c>
      <c r="I1551" s="39" t="s">
        <v>176</v>
      </c>
      <c r="J1551" s="39" t="s">
        <v>177</v>
      </c>
      <c r="K1551" s="39" t="s">
        <v>176</v>
      </c>
      <c r="L1551" s="39">
        <v>1</v>
      </c>
      <c r="M1551" s="57" t="str">
        <f t="shared" si="73"/>
        <v>3 - Medium-Level Power Loss</v>
      </c>
      <c r="N1551" s="59"/>
      <c r="O1551" s="60"/>
      <c r="P1551" s="61">
        <f t="shared" si="72"/>
        <v>1800</v>
      </c>
      <c r="Q1551" s="61">
        <f t="shared" si="74"/>
        <v>0</v>
      </c>
    </row>
    <row r="1552" spans="1:17" ht="18.600000000000001" customHeight="1">
      <c r="A1552" s="58">
        <v>44403</v>
      </c>
      <c r="B1552" s="39" t="s">
        <v>48</v>
      </c>
      <c r="C1552" s="39" t="s">
        <v>138</v>
      </c>
      <c r="D1552" s="64"/>
      <c r="E1552" s="39" t="s">
        <v>95</v>
      </c>
      <c r="F1552" s="39">
        <v>3</v>
      </c>
      <c r="G1552" s="39" t="s">
        <v>172</v>
      </c>
      <c r="H1552" s="39" t="s">
        <v>176</v>
      </c>
      <c r="I1552" s="39" t="s">
        <v>176</v>
      </c>
      <c r="J1552" s="39" t="s">
        <v>177</v>
      </c>
      <c r="K1552" s="39" t="s">
        <v>176</v>
      </c>
      <c r="L1552" s="39">
        <v>1</v>
      </c>
      <c r="M1552" s="57" t="str">
        <f t="shared" si="73"/>
        <v>3 - Medium-Level Power Loss</v>
      </c>
      <c r="N1552" s="59"/>
      <c r="O1552" s="60"/>
      <c r="P1552" s="61">
        <f t="shared" si="72"/>
        <v>1800</v>
      </c>
      <c r="Q1552" s="61">
        <f t="shared" si="74"/>
        <v>0</v>
      </c>
    </row>
    <row r="1553" spans="1:17" ht="18.600000000000001" customHeight="1">
      <c r="A1553" s="58">
        <v>44403</v>
      </c>
      <c r="B1553" s="39" t="s">
        <v>48</v>
      </c>
      <c r="C1553" s="39" t="s">
        <v>138</v>
      </c>
      <c r="D1553" s="64"/>
      <c r="E1553" s="39" t="s">
        <v>95</v>
      </c>
      <c r="F1553" s="39">
        <v>4</v>
      </c>
      <c r="G1553" s="39" t="s">
        <v>172</v>
      </c>
      <c r="H1553" s="39" t="s">
        <v>176</v>
      </c>
      <c r="I1553" s="39" t="s">
        <v>176</v>
      </c>
      <c r="J1553" s="39" t="s">
        <v>177</v>
      </c>
      <c r="K1553" s="39" t="s">
        <v>176</v>
      </c>
      <c r="L1553" s="39">
        <v>1</v>
      </c>
      <c r="M1553" s="57" t="str">
        <f t="shared" si="73"/>
        <v>3 - Medium-Level Power Loss</v>
      </c>
      <c r="N1553" s="59"/>
      <c r="O1553" s="60"/>
      <c r="P1553" s="61">
        <f t="shared" ref="P1553:P1616" si="75">IF(G1553="hot spot",0,IF(G1553="string",$Q$5*L1553,IF(G1553="multiple strings",$Q$5*L1553,IF(G1553="Combiner",($Q$5)*L1553,IF(G1553="inverter",$Q$5*L1553,IF(G1553="tracker",$Q$5*L1553,IF(G1553="module",$Q$5*L1553,IF(G1553="module substring",($Q$5/3)*L1553,0))))))))</f>
        <v>1800</v>
      </c>
      <c r="Q1553" s="61">
        <f t="shared" si="74"/>
        <v>0</v>
      </c>
    </row>
    <row r="1554" spans="1:17" ht="18.600000000000001" customHeight="1">
      <c r="A1554" s="58">
        <v>44403</v>
      </c>
      <c r="B1554" s="39" t="s">
        <v>48</v>
      </c>
      <c r="C1554" s="39" t="s">
        <v>138</v>
      </c>
      <c r="D1554" s="64"/>
      <c r="E1554" s="39" t="s">
        <v>95</v>
      </c>
      <c r="F1554" s="39">
        <v>4</v>
      </c>
      <c r="G1554" s="39" t="s">
        <v>172</v>
      </c>
      <c r="H1554" s="39" t="s">
        <v>176</v>
      </c>
      <c r="I1554" s="39" t="s">
        <v>176</v>
      </c>
      <c r="J1554" s="39" t="s">
        <v>177</v>
      </c>
      <c r="K1554" s="39" t="s">
        <v>176</v>
      </c>
      <c r="L1554" s="39">
        <v>1</v>
      </c>
      <c r="M1554" s="57" t="str">
        <f t="shared" ref="M1554:M1617" si="76">IF(G1554="hot spot","1 - Safety",IF((P1554)/(1000000*$Q$4)&gt;0.01,"2 - High-Level Power Loss",IF(P1554&gt;($Q$5-1),"3 - Medium-Level Power Loss",IF(P1554&gt;0,"4 - Low-Level Power Loss",""))))</f>
        <v>3 - Medium-Level Power Loss</v>
      </c>
      <c r="N1554" s="59"/>
      <c r="O1554" s="60"/>
      <c r="P1554" s="61">
        <f t="shared" si="75"/>
        <v>1800</v>
      </c>
      <c r="Q1554" s="61">
        <f t="shared" si="74"/>
        <v>0</v>
      </c>
    </row>
    <row r="1555" spans="1:17" ht="18.600000000000001" customHeight="1">
      <c r="A1555" s="58">
        <v>44403</v>
      </c>
      <c r="B1555" s="39" t="s">
        <v>48</v>
      </c>
      <c r="C1555" s="39" t="s">
        <v>138</v>
      </c>
      <c r="D1555" s="64"/>
      <c r="E1555" s="39" t="s">
        <v>95</v>
      </c>
      <c r="F1555" s="39">
        <v>49</v>
      </c>
      <c r="G1555" s="39" t="s">
        <v>172</v>
      </c>
      <c r="H1555" s="39" t="s">
        <v>176</v>
      </c>
      <c r="I1555" s="39" t="s">
        <v>176</v>
      </c>
      <c r="J1555" s="39" t="s">
        <v>176</v>
      </c>
      <c r="K1555" s="39" t="s">
        <v>176</v>
      </c>
      <c r="L1555" s="39">
        <v>1</v>
      </c>
      <c r="M1555" s="57" t="str">
        <f t="shared" si="76"/>
        <v>3 - Medium-Level Power Loss</v>
      </c>
      <c r="N1555" s="59"/>
      <c r="O1555" s="60"/>
      <c r="P1555" s="61">
        <f t="shared" si="75"/>
        <v>1800</v>
      </c>
      <c r="Q1555" s="61">
        <f t="shared" si="74"/>
        <v>0</v>
      </c>
    </row>
    <row r="1556" spans="1:17" ht="18.600000000000001" customHeight="1">
      <c r="A1556" s="58">
        <v>44403</v>
      </c>
      <c r="B1556" s="39" t="s">
        <v>48</v>
      </c>
      <c r="C1556" s="39" t="s">
        <v>138</v>
      </c>
      <c r="D1556" s="64"/>
      <c r="E1556" s="39" t="s">
        <v>95</v>
      </c>
      <c r="F1556" s="39">
        <v>5</v>
      </c>
      <c r="G1556" s="39" t="s">
        <v>172</v>
      </c>
      <c r="H1556" s="39" t="s">
        <v>176</v>
      </c>
      <c r="I1556" s="39" t="s">
        <v>176</v>
      </c>
      <c r="J1556" s="39" t="s">
        <v>177</v>
      </c>
      <c r="K1556" s="39" t="s">
        <v>176</v>
      </c>
      <c r="L1556" s="39">
        <v>1</v>
      </c>
      <c r="M1556" s="57" t="str">
        <f t="shared" si="76"/>
        <v>3 - Medium-Level Power Loss</v>
      </c>
      <c r="N1556" s="59"/>
      <c r="O1556" s="60"/>
      <c r="P1556" s="61">
        <f t="shared" si="75"/>
        <v>1800</v>
      </c>
      <c r="Q1556" s="61">
        <f t="shared" si="74"/>
        <v>0</v>
      </c>
    </row>
    <row r="1557" spans="1:17" ht="18.600000000000001" customHeight="1">
      <c r="A1557" s="58">
        <v>44403</v>
      </c>
      <c r="B1557" s="39" t="s">
        <v>48</v>
      </c>
      <c r="C1557" s="39" t="s">
        <v>138</v>
      </c>
      <c r="D1557" s="64"/>
      <c r="E1557" s="39" t="s">
        <v>95</v>
      </c>
      <c r="F1557" s="39">
        <v>5</v>
      </c>
      <c r="G1557" s="39" t="s">
        <v>172</v>
      </c>
      <c r="H1557" s="39" t="s">
        <v>176</v>
      </c>
      <c r="I1557" s="39" t="s">
        <v>176</v>
      </c>
      <c r="J1557" s="39" t="s">
        <v>177</v>
      </c>
      <c r="K1557" s="39" t="s">
        <v>176</v>
      </c>
      <c r="L1557" s="39">
        <v>1</v>
      </c>
      <c r="M1557" s="57" t="str">
        <f t="shared" si="76"/>
        <v>3 - Medium-Level Power Loss</v>
      </c>
      <c r="N1557" s="59"/>
      <c r="O1557" s="60"/>
      <c r="P1557" s="61">
        <f t="shared" si="75"/>
        <v>1800</v>
      </c>
      <c r="Q1557" s="61">
        <f t="shared" si="74"/>
        <v>0</v>
      </c>
    </row>
    <row r="1558" spans="1:17" ht="18.600000000000001" customHeight="1">
      <c r="A1558" s="58">
        <v>44403</v>
      </c>
      <c r="B1558" s="39" t="s">
        <v>48</v>
      </c>
      <c r="C1558" s="39" t="s">
        <v>138</v>
      </c>
      <c r="D1558" s="64"/>
      <c r="E1558" s="39" t="s">
        <v>95</v>
      </c>
      <c r="F1558" s="39">
        <v>50</v>
      </c>
      <c r="G1558" s="39" t="s">
        <v>172</v>
      </c>
      <c r="H1558" s="39" t="s">
        <v>176</v>
      </c>
      <c r="I1558" s="39" t="s">
        <v>176</v>
      </c>
      <c r="J1558" s="39" t="s">
        <v>176</v>
      </c>
      <c r="K1558" s="39" t="s">
        <v>176</v>
      </c>
      <c r="L1558" s="39">
        <v>1</v>
      </c>
      <c r="M1558" s="57" t="str">
        <f t="shared" si="76"/>
        <v>3 - Medium-Level Power Loss</v>
      </c>
      <c r="N1558" s="59"/>
      <c r="O1558" s="60"/>
      <c r="P1558" s="61">
        <f t="shared" si="75"/>
        <v>1800</v>
      </c>
      <c r="Q1558" s="61">
        <f t="shared" si="74"/>
        <v>0</v>
      </c>
    </row>
    <row r="1559" spans="1:17" ht="18.600000000000001" customHeight="1">
      <c r="A1559" s="58">
        <v>44403</v>
      </c>
      <c r="B1559" s="39" t="s">
        <v>48</v>
      </c>
      <c r="C1559" s="39" t="s">
        <v>138</v>
      </c>
      <c r="D1559" s="64"/>
      <c r="E1559" s="39" t="s">
        <v>95</v>
      </c>
      <c r="F1559" s="39">
        <v>51</v>
      </c>
      <c r="G1559" s="39" t="s">
        <v>172</v>
      </c>
      <c r="H1559" s="39" t="s">
        <v>176</v>
      </c>
      <c r="I1559" s="39" t="s">
        <v>176</v>
      </c>
      <c r="J1559" s="39" t="s">
        <v>176</v>
      </c>
      <c r="K1559" s="39" t="s">
        <v>176</v>
      </c>
      <c r="L1559" s="39">
        <v>1</v>
      </c>
      <c r="M1559" s="57" t="str">
        <f t="shared" si="76"/>
        <v>3 - Medium-Level Power Loss</v>
      </c>
      <c r="N1559" s="59"/>
      <c r="O1559" s="60"/>
      <c r="P1559" s="61">
        <f t="shared" si="75"/>
        <v>1800</v>
      </c>
      <c r="Q1559" s="61">
        <f t="shared" si="74"/>
        <v>0</v>
      </c>
    </row>
    <row r="1560" spans="1:17" ht="18.600000000000001" customHeight="1">
      <c r="A1560" s="58">
        <v>44403</v>
      </c>
      <c r="B1560" s="39" t="s">
        <v>48</v>
      </c>
      <c r="C1560" s="39" t="s">
        <v>138</v>
      </c>
      <c r="D1560" s="64"/>
      <c r="E1560" s="39" t="s">
        <v>95</v>
      </c>
      <c r="F1560" s="39">
        <v>52</v>
      </c>
      <c r="G1560" s="39" t="s">
        <v>172</v>
      </c>
      <c r="H1560" s="39" t="s">
        <v>176</v>
      </c>
      <c r="I1560" s="39" t="s">
        <v>176</v>
      </c>
      <c r="J1560" s="39" t="s">
        <v>176</v>
      </c>
      <c r="K1560" s="39" t="s">
        <v>176</v>
      </c>
      <c r="L1560" s="39">
        <v>1</v>
      </c>
      <c r="M1560" s="57" t="str">
        <f t="shared" si="76"/>
        <v>3 - Medium-Level Power Loss</v>
      </c>
      <c r="N1560" s="59"/>
      <c r="O1560" s="60"/>
      <c r="P1560" s="61">
        <f t="shared" si="75"/>
        <v>1800</v>
      </c>
      <c r="Q1560" s="61">
        <f t="shared" si="74"/>
        <v>0</v>
      </c>
    </row>
    <row r="1561" spans="1:17" ht="18.600000000000001" customHeight="1">
      <c r="A1561" s="58">
        <v>44403</v>
      </c>
      <c r="B1561" s="39" t="s">
        <v>48</v>
      </c>
      <c r="C1561" s="39" t="s">
        <v>138</v>
      </c>
      <c r="D1561" s="64"/>
      <c r="E1561" s="39" t="s">
        <v>95</v>
      </c>
      <c r="F1561" s="39">
        <v>53</v>
      </c>
      <c r="G1561" s="39" t="s">
        <v>172</v>
      </c>
      <c r="H1561" s="39" t="s">
        <v>176</v>
      </c>
      <c r="I1561" s="39" t="s">
        <v>176</v>
      </c>
      <c r="J1561" s="39" t="s">
        <v>176</v>
      </c>
      <c r="K1561" s="39" t="s">
        <v>176</v>
      </c>
      <c r="L1561" s="39">
        <v>1</v>
      </c>
      <c r="M1561" s="57" t="str">
        <f t="shared" si="76"/>
        <v>3 - Medium-Level Power Loss</v>
      </c>
      <c r="N1561" s="59"/>
      <c r="O1561" s="60"/>
      <c r="P1561" s="61">
        <f t="shared" si="75"/>
        <v>1800</v>
      </c>
      <c r="Q1561" s="61">
        <f t="shared" ref="Q1561:Q1624" si="77">IF(O1561&gt;0,P1561,0)</f>
        <v>0</v>
      </c>
    </row>
    <row r="1562" spans="1:17" ht="18.600000000000001" customHeight="1">
      <c r="A1562" s="58">
        <v>44403</v>
      </c>
      <c r="B1562" s="39" t="s">
        <v>48</v>
      </c>
      <c r="C1562" s="39" t="s">
        <v>138</v>
      </c>
      <c r="D1562" s="64"/>
      <c r="E1562" s="39" t="s">
        <v>95</v>
      </c>
      <c r="F1562" s="39">
        <v>54</v>
      </c>
      <c r="G1562" s="39" t="s">
        <v>172</v>
      </c>
      <c r="H1562" s="39" t="s">
        <v>176</v>
      </c>
      <c r="I1562" s="39" t="s">
        <v>176</v>
      </c>
      <c r="J1562" s="39" t="s">
        <v>176</v>
      </c>
      <c r="K1562" s="39" t="s">
        <v>176</v>
      </c>
      <c r="L1562" s="39">
        <v>1</v>
      </c>
      <c r="M1562" s="57" t="str">
        <f t="shared" si="76"/>
        <v>3 - Medium-Level Power Loss</v>
      </c>
      <c r="N1562" s="59"/>
      <c r="O1562" s="60"/>
      <c r="P1562" s="61">
        <f t="shared" si="75"/>
        <v>1800</v>
      </c>
      <c r="Q1562" s="61">
        <f t="shared" si="77"/>
        <v>0</v>
      </c>
    </row>
    <row r="1563" spans="1:17" ht="18.600000000000001" customHeight="1">
      <c r="A1563" s="58">
        <v>44403</v>
      </c>
      <c r="B1563" s="39" t="s">
        <v>48</v>
      </c>
      <c r="C1563" s="39" t="s">
        <v>138</v>
      </c>
      <c r="D1563" s="64"/>
      <c r="E1563" s="39" t="s">
        <v>95</v>
      </c>
      <c r="F1563" s="39">
        <v>55</v>
      </c>
      <c r="G1563" s="39" t="s">
        <v>172</v>
      </c>
      <c r="H1563" s="39" t="s">
        <v>176</v>
      </c>
      <c r="I1563" s="39" t="s">
        <v>176</v>
      </c>
      <c r="J1563" s="39" t="s">
        <v>176</v>
      </c>
      <c r="K1563" s="39" t="s">
        <v>176</v>
      </c>
      <c r="L1563" s="39">
        <v>1</v>
      </c>
      <c r="M1563" s="57" t="str">
        <f t="shared" si="76"/>
        <v>3 - Medium-Level Power Loss</v>
      </c>
      <c r="N1563" s="59"/>
      <c r="O1563" s="60"/>
      <c r="P1563" s="61">
        <f t="shared" si="75"/>
        <v>1800</v>
      </c>
      <c r="Q1563" s="61">
        <f t="shared" si="77"/>
        <v>0</v>
      </c>
    </row>
    <row r="1564" spans="1:17" ht="18.600000000000001" customHeight="1">
      <c r="A1564" s="58">
        <v>44403</v>
      </c>
      <c r="B1564" s="39" t="s">
        <v>48</v>
      </c>
      <c r="C1564" s="39" t="s">
        <v>138</v>
      </c>
      <c r="D1564" s="64"/>
      <c r="E1564" s="39" t="s">
        <v>95</v>
      </c>
      <c r="F1564" s="39">
        <v>56</v>
      </c>
      <c r="G1564" s="39" t="s">
        <v>172</v>
      </c>
      <c r="H1564" s="39" t="s">
        <v>176</v>
      </c>
      <c r="I1564" s="39" t="s">
        <v>176</v>
      </c>
      <c r="J1564" s="39" t="s">
        <v>176</v>
      </c>
      <c r="K1564" s="39" t="s">
        <v>176</v>
      </c>
      <c r="L1564" s="39">
        <v>1</v>
      </c>
      <c r="M1564" s="57" t="str">
        <f t="shared" si="76"/>
        <v>3 - Medium-Level Power Loss</v>
      </c>
      <c r="N1564" s="59"/>
      <c r="O1564" s="60"/>
      <c r="P1564" s="61">
        <f t="shared" si="75"/>
        <v>1800</v>
      </c>
      <c r="Q1564" s="61">
        <f t="shared" si="77"/>
        <v>0</v>
      </c>
    </row>
    <row r="1565" spans="1:17" ht="18.600000000000001" customHeight="1">
      <c r="A1565" s="58">
        <v>44403</v>
      </c>
      <c r="B1565" s="39" t="s">
        <v>48</v>
      </c>
      <c r="C1565" s="39" t="s">
        <v>138</v>
      </c>
      <c r="D1565" s="64"/>
      <c r="E1565" s="39" t="s">
        <v>95</v>
      </c>
      <c r="F1565" s="39">
        <v>6</v>
      </c>
      <c r="G1565" s="39" t="s">
        <v>172</v>
      </c>
      <c r="H1565" s="39" t="s">
        <v>176</v>
      </c>
      <c r="I1565" s="39" t="s">
        <v>176</v>
      </c>
      <c r="J1565" s="39" t="s">
        <v>177</v>
      </c>
      <c r="K1565" s="39" t="s">
        <v>176</v>
      </c>
      <c r="L1565" s="39">
        <v>1</v>
      </c>
      <c r="M1565" s="57" t="str">
        <f t="shared" si="76"/>
        <v>3 - Medium-Level Power Loss</v>
      </c>
      <c r="N1565" s="59"/>
      <c r="O1565" s="60"/>
      <c r="P1565" s="61">
        <f t="shared" si="75"/>
        <v>1800</v>
      </c>
      <c r="Q1565" s="61">
        <f t="shared" si="77"/>
        <v>0</v>
      </c>
    </row>
    <row r="1566" spans="1:17" ht="18.600000000000001" customHeight="1">
      <c r="A1566" s="58">
        <v>44403</v>
      </c>
      <c r="B1566" s="39" t="s">
        <v>48</v>
      </c>
      <c r="C1566" s="39" t="s">
        <v>138</v>
      </c>
      <c r="D1566" s="64"/>
      <c r="E1566" s="39" t="s">
        <v>95</v>
      </c>
      <c r="F1566" s="39">
        <v>6</v>
      </c>
      <c r="G1566" s="39" t="s">
        <v>172</v>
      </c>
      <c r="H1566" s="39" t="s">
        <v>176</v>
      </c>
      <c r="I1566" s="39" t="s">
        <v>176</v>
      </c>
      <c r="J1566" s="39" t="s">
        <v>177</v>
      </c>
      <c r="K1566" s="39" t="s">
        <v>176</v>
      </c>
      <c r="L1566" s="39">
        <v>1</v>
      </c>
      <c r="M1566" s="57" t="str">
        <f t="shared" si="76"/>
        <v>3 - Medium-Level Power Loss</v>
      </c>
      <c r="N1566" s="59"/>
      <c r="O1566" s="60"/>
      <c r="P1566" s="61">
        <f t="shared" si="75"/>
        <v>1800</v>
      </c>
      <c r="Q1566" s="61">
        <f t="shared" si="77"/>
        <v>0</v>
      </c>
    </row>
    <row r="1567" spans="1:17" ht="18.600000000000001" customHeight="1">
      <c r="A1567" s="58">
        <v>44403</v>
      </c>
      <c r="B1567" s="39" t="s">
        <v>48</v>
      </c>
      <c r="C1567" s="39" t="s">
        <v>138</v>
      </c>
      <c r="D1567" s="64"/>
      <c r="E1567" s="39" t="s">
        <v>95</v>
      </c>
      <c r="F1567" s="39">
        <v>7</v>
      </c>
      <c r="G1567" s="39" t="s">
        <v>172</v>
      </c>
      <c r="H1567" s="39" t="s">
        <v>176</v>
      </c>
      <c r="I1567" s="39" t="s">
        <v>176</v>
      </c>
      <c r="J1567" s="39" t="s">
        <v>177</v>
      </c>
      <c r="K1567" s="39" t="s">
        <v>176</v>
      </c>
      <c r="L1567" s="39">
        <v>1</v>
      </c>
      <c r="M1567" s="57" t="str">
        <f t="shared" si="76"/>
        <v>3 - Medium-Level Power Loss</v>
      </c>
      <c r="N1567" s="59"/>
      <c r="O1567" s="60"/>
      <c r="P1567" s="61">
        <f t="shared" si="75"/>
        <v>1800</v>
      </c>
      <c r="Q1567" s="61">
        <f t="shared" si="77"/>
        <v>0</v>
      </c>
    </row>
    <row r="1568" spans="1:17" ht="18.600000000000001" customHeight="1">
      <c r="A1568" s="58">
        <v>44403</v>
      </c>
      <c r="B1568" s="39" t="s">
        <v>48</v>
      </c>
      <c r="C1568" s="39" t="s">
        <v>138</v>
      </c>
      <c r="D1568" s="64"/>
      <c r="E1568" s="39" t="s">
        <v>95</v>
      </c>
      <c r="F1568" s="39">
        <v>7</v>
      </c>
      <c r="G1568" s="39" t="s">
        <v>172</v>
      </c>
      <c r="H1568" s="39" t="s">
        <v>176</v>
      </c>
      <c r="I1568" s="39" t="s">
        <v>176</v>
      </c>
      <c r="J1568" s="39" t="s">
        <v>177</v>
      </c>
      <c r="K1568" s="39" t="s">
        <v>176</v>
      </c>
      <c r="L1568" s="39">
        <v>1</v>
      </c>
      <c r="M1568" s="57" t="str">
        <f t="shared" si="76"/>
        <v>3 - Medium-Level Power Loss</v>
      </c>
      <c r="N1568" s="59"/>
      <c r="O1568" s="60"/>
      <c r="P1568" s="61">
        <f t="shared" si="75"/>
        <v>1800</v>
      </c>
      <c r="Q1568" s="61">
        <f t="shared" si="77"/>
        <v>0</v>
      </c>
    </row>
    <row r="1569" spans="1:17" ht="18.600000000000001" customHeight="1">
      <c r="A1569" s="58">
        <v>44403</v>
      </c>
      <c r="B1569" s="39" t="s">
        <v>48</v>
      </c>
      <c r="C1569" s="39" t="s">
        <v>138</v>
      </c>
      <c r="D1569" s="64"/>
      <c r="E1569" s="39" t="s">
        <v>95</v>
      </c>
      <c r="F1569" s="39">
        <v>8</v>
      </c>
      <c r="G1569" s="39" t="s">
        <v>172</v>
      </c>
      <c r="H1569" s="39" t="s">
        <v>176</v>
      </c>
      <c r="I1569" s="39" t="s">
        <v>176</v>
      </c>
      <c r="J1569" s="39" t="s">
        <v>177</v>
      </c>
      <c r="K1569" s="39" t="s">
        <v>176</v>
      </c>
      <c r="L1569" s="39">
        <v>1</v>
      </c>
      <c r="M1569" s="57" t="str">
        <f t="shared" si="76"/>
        <v>3 - Medium-Level Power Loss</v>
      </c>
      <c r="N1569" s="59"/>
      <c r="O1569" s="60"/>
      <c r="P1569" s="61">
        <f t="shared" si="75"/>
        <v>1800</v>
      </c>
      <c r="Q1569" s="61">
        <f t="shared" si="77"/>
        <v>0</v>
      </c>
    </row>
    <row r="1570" spans="1:17" ht="18.600000000000001" customHeight="1">
      <c r="A1570" s="58">
        <v>44403</v>
      </c>
      <c r="B1570" s="39" t="s">
        <v>48</v>
      </c>
      <c r="C1570" s="39" t="s">
        <v>138</v>
      </c>
      <c r="D1570" s="64"/>
      <c r="E1570" s="39" t="s">
        <v>95</v>
      </c>
      <c r="F1570" s="39">
        <v>8</v>
      </c>
      <c r="G1570" s="39" t="s">
        <v>172</v>
      </c>
      <c r="H1570" s="39" t="s">
        <v>176</v>
      </c>
      <c r="I1570" s="39" t="s">
        <v>176</v>
      </c>
      <c r="J1570" s="39" t="s">
        <v>177</v>
      </c>
      <c r="K1570" s="39" t="s">
        <v>176</v>
      </c>
      <c r="L1570" s="39">
        <v>1</v>
      </c>
      <c r="M1570" s="57" t="str">
        <f t="shared" si="76"/>
        <v>3 - Medium-Level Power Loss</v>
      </c>
      <c r="N1570" s="59"/>
      <c r="O1570" s="60"/>
      <c r="P1570" s="61">
        <f t="shared" si="75"/>
        <v>1800</v>
      </c>
      <c r="Q1570" s="61">
        <f t="shared" si="77"/>
        <v>0</v>
      </c>
    </row>
    <row r="1571" spans="1:17" ht="18.600000000000001" customHeight="1">
      <c r="A1571" s="58">
        <v>44403</v>
      </c>
      <c r="B1571" s="39" t="s">
        <v>48</v>
      </c>
      <c r="C1571" s="39" t="s">
        <v>138</v>
      </c>
      <c r="D1571" s="64"/>
      <c r="E1571" s="39" t="s">
        <v>95</v>
      </c>
      <c r="F1571" s="39">
        <v>9</v>
      </c>
      <c r="G1571" s="39" t="s">
        <v>172</v>
      </c>
      <c r="H1571" s="39" t="s">
        <v>176</v>
      </c>
      <c r="I1571" s="39" t="s">
        <v>176</v>
      </c>
      <c r="J1571" s="39" t="s">
        <v>176</v>
      </c>
      <c r="K1571" s="39" t="s">
        <v>176</v>
      </c>
      <c r="L1571" s="39">
        <v>1</v>
      </c>
      <c r="M1571" s="57" t="str">
        <f t="shared" si="76"/>
        <v>3 - Medium-Level Power Loss</v>
      </c>
      <c r="N1571" s="59"/>
      <c r="O1571" s="60"/>
      <c r="P1571" s="61">
        <f t="shared" si="75"/>
        <v>1800</v>
      </c>
      <c r="Q1571" s="61">
        <f t="shared" si="77"/>
        <v>0</v>
      </c>
    </row>
    <row r="1572" spans="1:17" ht="18.600000000000001" customHeight="1">
      <c r="A1572" s="58">
        <v>44403</v>
      </c>
      <c r="B1572" s="39" t="s">
        <v>48</v>
      </c>
      <c r="C1572" s="39" t="s">
        <v>138</v>
      </c>
      <c r="D1572" s="64"/>
      <c r="E1572" s="39" t="s">
        <v>101</v>
      </c>
      <c r="F1572" s="39">
        <v>100</v>
      </c>
      <c r="G1572" s="39" t="s">
        <v>172</v>
      </c>
      <c r="H1572" s="39" t="s">
        <v>176</v>
      </c>
      <c r="I1572" s="39" t="s">
        <v>176</v>
      </c>
      <c r="J1572" s="39" t="s">
        <v>176</v>
      </c>
      <c r="K1572" s="39" t="s">
        <v>176</v>
      </c>
      <c r="L1572" s="39">
        <v>1</v>
      </c>
      <c r="M1572" s="57" t="str">
        <f t="shared" si="76"/>
        <v>3 - Medium-Level Power Loss</v>
      </c>
      <c r="N1572" s="59"/>
      <c r="O1572" s="60"/>
      <c r="P1572" s="61">
        <f t="shared" si="75"/>
        <v>1800</v>
      </c>
      <c r="Q1572" s="61">
        <f t="shared" si="77"/>
        <v>0</v>
      </c>
    </row>
    <row r="1573" spans="1:17" ht="18.600000000000001" customHeight="1">
      <c r="A1573" s="58">
        <v>44403</v>
      </c>
      <c r="B1573" s="39" t="s">
        <v>48</v>
      </c>
      <c r="C1573" s="39" t="s">
        <v>138</v>
      </c>
      <c r="D1573" s="64"/>
      <c r="E1573" s="39" t="s">
        <v>101</v>
      </c>
      <c r="F1573" s="39">
        <v>101</v>
      </c>
      <c r="G1573" s="39" t="s">
        <v>172</v>
      </c>
      <c r="H1573" s="39" t="s">
        <v>176</v>
      </c>
      <c r="I1573" s="39" t="s">
        <v>176</v>
      </c>
      <c r="J1573" s="39" t="s">
        <v>176</v>
      </c>
      <c r="K1573" s="39" t="s">
        <v>176</v>
      </c>
      <c r="L1573" s="39">
        <v>1</v>
      </c>
      <c r="M1573" s="57" t="str">
        <f t="shared" si="76"/>
        <v>3 - Medium-Level Power Loss</v>
      </c>
      <c r="N1573" s="59"/>
      <c r="O1573" s="60"/>
      <c r="P1573" s="61">
        <f t="shared" si="75"/>
        <v>1800</v>
      </c>
      <c r="Q1573" s="61">
        <f t="shared" si="77"/>
        <v>0</v>
      </c>
    </row>
    <row r="1574" spans="1:17" ht="18.600000000000001" customHeight="1">
      <c r="A1574" s="58">
        <v>44403</v>
      </c>
      <c r="B1574" s="39" t="s">
        <v>48</v>
      </c>
      <c r="C1574" s="39" t="s">
        <v>138</v>
      </c>
      <c r="D1574" s="64"/>
      <c r="E1574" s="39" t="s">
        <v>101</v>
      </c>
      <c r="F1574" s="39">
        <v>102</v>
      </c>
      <c r="G1574" s="39" t="s">
        <v>172</v>
      </c>
      <c r="H1574" s="39" t="s">
        <v>176</v>
      </c>
      <c r="I1574" s="39" t="s">
        <v>176</v>
      </c>
      <c r="J1574" s="39" t="s">
        <v>176</v>
      </c>
      <c r="K1574" s="39" t="s">
        <v>176</v>
      </c>
      <c r="L1574" s="39">
        <v>1</v>
      </c>
      <c r="M1574" s="57" t="str">
        <f t="shared" si="76"/>
        <v>3 - Medium-Level Power Loss</v>
      </c>
      <c r="N1574" s="59"/>
      <c r="O1574" s="60"/>
      <c r="P1574" s="61">
        <f t="shared" si="75"/>
        <v>1800</v>
      </c>
      <c r="Q1574" s="61">
        <f t="shared" si="77"/>
        <v>0</v>
      </c>
    </row>
    <row r="1575" spans="1:17" ht="18.600000000000001" customHeight="1">
      <c r="A1575" s="58">
        <v>44403</v>
      </c>
      <c r="B1575" s="39" t="s">
        <v>48</v>
      </c>
      <c r="C1575" s="39" t="s">
        <v>138</v>
      </c>
      <c r="D1575" s="64"/>
      <c r="E1575" s="39" t="s">
        <v>101</v>
      </c>
      <c r="F1575" s="39">
        <v>103</v>
      </c>
      <c r="G1575" s="39" t="s">
        <v>172</v>
      </c>
      <c r="H1575" s="39" t="s">
        <v>176</v>
      </c>
      <c r="I1575" s="39" t="s">
        <v>176</v>
      </c>
      <c r="J1575" s="39" t="s">
        <v>176</v>
      </c>
      <c r="K1575" s="39" t="s">
        <v>176</v>
      </c>
      <c r="L1575" s="39">
        <v>1</v>
      </c>
      <c r="M1575" s="57" t="str">
        <f t="shared" si="76"/>
        <v>3 - Medium-Level Power Loss</v>
      </c>
      <c r="N1575" s="59"/>
      <c r="O1575" s="60"/>
      <c r="P1575" s="61">
        <f t="shared" si="75"/>
        <v>1800</v>
      </c>
      <c r="Q1575" s="61">
        <f t="shared" si="77"/>
        <v>0</v>
      </c>
    </row>
    <row r="1576" spans="1:17" ht="18.600000000000001" customHeight="1">
      <c r="A1576" s="58">
        <v>44403</v>
      </c>
      <c r="B1576" s="39" t="s">
        <v>48</v>
      </c>
      <c r="C1576" s="39" t="s">
        <v>138</v>
      </c>
      <c r="D1576" s="64"/>
      <c r="E1576" s="39" t="s">
        <v>101</v>
      </c>
      <c r="F1576" s="39">
        <v>104</v>
      </c>
      <c r="G1576" s="39" t="s">
        <v>172</v>
      </c>
      <c r="H1576" s="39" t="s">
        <v>176</v>
      </c>
      <c r="I1576" s="39" t="s">
        <v>176</v>
      </c>
      <c r="J1576" s="39" t="s">
        <v>176</v>
      </c>
      <c r="K1576" s="39" t="s">
        <v>176</v>
      </c>
      <c r="L1576" s="39">
        <v>1</v>
      </c>
      <c r="M1576" s="57" t="str">
        <f t="shared" si="76"/>
        <v>3 - Medium-Level Power Loss</v>
      </c>
      <c r="N1576" s="59"/>
      <c r="O1576" s="60"/>
      <c r="P1576" s="61">
        <f t="shared" si="75"/>
        <v>1800</v>
      </c>
      <c r="Q1576" s="61">
        <f t="shared" si="77"/>
        <v>0</v>
      </c>
    </row>
    <row r="1577" spans="1:17" ht="18.600000000000001" customHeight="1">
      <c r="A1577" s="58">
        <v>44403</v>
      </c>
      <c r="B1577" s="39" t="s">
        <v>48</v>
      </c>
      <c r="C1577" s="39" t="s">
        <v>138</v>
      </c>
      <c r="D1577" s="64"/>
      <c r="E1577" s="39" t="s">
        <v>101</v>
      </c>
      <c r="F1577" s="39">
        <v>113</v>
      </c>
      <c r="G1577" s="39" t="s">
        <v>172</v>
      </c>
      <c r="H1577" s="39" t="s">
        <v>176</v>
      </c>
      <c r="I1577" s="39" t="s">
        <v>176</v>
      </c>
      <c r="J1577" s="39" t="s">
        <v>176</v>
      </c>
      <c r="K1577" s="39" t="s">
        <v>176</v>
      </c>
      <c r="L1577" s="39">
        <v>1</v>
      </c>
      <c r="M1577" s="57" t="str">
        <f t="shared" si="76"/>
        <v>3 - Medium-Level Power Loss</v>
      </c>
      <c r="N1577" s="59"/>
      <c r="O1577" s="60"/>
      <c r="P1577" s="61">
        <f t="shared" si="75"/>
        <v>1800</v>
      </c>
      <c r="Q1577" s="61">
        <f t="shared" si="77"/>
        <v>0</v>
      </c>
    </row>
    <row r="1578" spans="1:17" ht="18.600000000000001" customHeight="1">
      <c r="A1578" s="58">
        <v>44403</v>
      </c>
      <c r="B1578" s="39" t="s">
        <v>48</v>
      </c>
      <c r="C1578" s="39" t="s">
        <v>138</v>
      </c>
      <c r="D1578" s="64"/>
      <c r="E1578" s="39" t="s">
        <v>101</v>
      </c>
      <c r="F1578" s="39">
        <v>114</v>
      </c>
      <c r="G1578" s="39" t="s">
        <v>172</v>
      </c>
      <c r="H1578" s="39" t="s">
        <v>176</v>
      </c>
      <c r="I1578" s="39" t="s">
        <v>176</v>
      </c>
      <c r="J1578" s="39" t="s">
        <v>176</v>
      </c>
      <c r="K1578" s="39" t="s">
        <v>176</v>
      </c>
      <c r="L1578" s="39">
        <v>1</v>
      </c>
      <c r="M1578" s="57" t="str">
        <f t="shared" si="76"/>
        <v>3 - Medium-Level Power Loss</v>
      </c>
      <c r="N1578" s="59"/>
      <c r="O1578" s="60"/>
      <c r="P1578" s="61">
        <f t="shared" si="75"/>
        <v>1800</v>
      </c>
      <c r="Q1578" s="61">
        <f t="shared" si="77"/>
        <v>0</v>
      </c>
    </row>
    <row r="1579" spans="1:17" ht="18.600000000000001" customHeight="1">
      <c r="A1579" s="58">
        <v>44403</v>
      </c>
      <c r="B1579" s="39" t="s">
        <v>48</v>
      </c>
      <c r="C1579" s="39" t="s">
        <v>138</v>
      </c>
      <c r="D1579" s="64"/>
      <c r="E1579" s="39" t="s">
        <v>101</v>
      </c>
      <c r="F1579" s="39">
        <v>115</v>
      </c>
      <c r="G1579" s="39" t="s">
        <v>172</v>
      </c>
      <c r="H1579" s="39" t="s">
        <v>176</v>
      </c>
      <c r="I1579" s="39" t="s">
        <v>176</v>
      </c>
      <c r="J1579" s="39" t="s">
        <v>176</v>
      </c>
      <c r="K1579" s="39" t="s">
        <v>176</v>
      </c>
      <c r="L1579" s="39">
        <v>1</v>
      </c>
      <c r="M1579" s="57" t="str">
        <f t="shared" si="76"/>
        <v>3 - Medium-Level Power Loss</v>
      </c>
      <c r="N1579" s="59"/>
      <c r="O1579" s="60"/>
      <c r="P1579" s="61">
        <f t="shared" si="75"/>
        <v>1800</v>
      </c>
      <c r="Q1579" s="61">
        <f t="shared" si="77"/>
        <v>0</v>
      </c>
    </row>
    <row r="1580" spans="1:17" ht="18.600000000000001" customHeight="1">
      <c r="A1580" s="58">
        <v>44403</v>
      </c>
      <c r="B1580" s="39" t="s">
        <v>48</v>
      </c>
      <c r="C1580" s="39" t="s">
        <v>138</v>
      </c>
      <c r="D1580" s="64"/>
      <c r="E1580" s="39" t="s">
        <v>101</v>
      </c>
      <c r="F1580" s="39">
        <v>116</v>
      </c>
      <c r="G1580" s="39" t="s">
        <v>172</v>
      </c>
      <c r="H1580" s="39" t="s">
        <v>176</v>
      </c>
      <c r="I1580" s="39" t="s">
        <v>176</v>
      </c>
      <c r="J1580" s="39" t="s">
        <v>176</v>
      </c>
      <c r="K1580" s="39" t="s">
        <v>176</v>
      </c>
      <c r="L1580" s="39">
        <v>1</v>
      </c>
      <c r="M1580" s="57" t="str">
        <f t="shared" si="76"/>
        <v>3 - Medium-Level Power Loss</v>
      </c>
      <c r="N1580" s="59"/>
      <c r="O1580" s="60"/>
      <c r="P1580" s="61">
        <f t="shared" si="75"/>
        <v>1800</v>
      </c>
      <c r="Q1580" s="61">
        <f t="shared" si="77"/>
        <v>0</v>
      </c>
    </row>
    <row r="1581" spans="1:17" ht="18.600000000000001" customHeight="1">
      <c r="A1581" s="58">
        <v>44403</v>
      </c>
      <c r="B1581" s="39" t="s">
        <v>48</v>
      </c>
      <c r="C1581" s="39" t="s">
        <v>138</v>
      </c>
      <c r="D1581" s="64"/>
      <c r="E1581" s="39" t="s">
        <v>101</v>
      </c>
      <c r="F1581" s="39">
        <v>117</v>
      </c>
      <c r="G1581" s="39" t="s">
        <v>172</v>
      </c>
      <c r="H1581" s="39" t="s">
        <v>176</v>
      </c>
      <c r="I1581" s="39" t="s">
        <v>176</v>
      </c>
      <c r="J1581" s="39" t="s">
        <v>176</v>
      </c>
      <c r="K1581" s="39" t="s">
        <v>176</v>
      </c>
      <c r="L1581" s="39">
        <v>1</v>
      </c>
      <c r="M1581" s="57" t="str">
        <f t="shared" si="76"/>
        <v>3 - Medium-Level Power Loss</v>
      </c>
      <c r="N1581" s="59"/>
      <c r="O1581" s="60"/>
      <c r="P1581" s="61">
        <f t="shared" si="75"/>
        <v>1800</v>
      </c>
      <c r="Q1581" s="61">
        <f t="shared" si="77"/>
        <v>0</v>
      </c>
    </row>
    <row r="1582" spans="1:17" ht="18.600000000000001" customHeight="1">
      <c r="A1582" s="58">
        <v>44403</v>
      </c>
      <c r="B1582" s="39" t="s">
        <v>48</v>
      </c>
      <c r="C1582" s="39" t="s">
        <v>138</v>
      </c>
      <c r="D1582" s="64"/>
      <c r="E1582" s="39" t="s">
        <v>101</v>
      </c>
      <c r="F1582" s="39">
        <v>118</v>
      </c>
      <c r="G1582" s="39" t="s">
        <v>172</v>
      </c>
      <c r="H1582" s="39" t="s">
        <v>176</v>
      </c>
      <c r="I1582" s="39" t="s">
        <v>176</v>
      </c>
      <c r="J1582" s="39" t="s">
        <v>176</v>
      </c>
      <c r="K1582" s="39" t="s">
        <v>176</v>
      </c>
      <c r="L1582" s="39">
        <v>1</v>
      </c>
      <c r="M1582" s="57" t="str">
        <f t="shared" si="76"/>
        <v>3 - Medium-Level Power Loss</v>
      </c>
      <c r="N1582" s="59"/>
      <c r="O1582" s="60"/>
      <c r="P1582" s="61">
        <f t="shared" si="75"/>
        <v>1800</v>
      </c>
      <c r="Q1582" s="61">
        <f t="shared" si="77"/>
        <v>0</v>
      </c>
    </row>
    <row r="1583" spans="1:17" ht="18.600000000000001" customHeight="1">
      <c r="A1583" s="58">
        <v>44403</v>
      </c>
      <c r="B1583" s="39" t="s">
        <v>48</v>
      </c>
      <c r="C1583" s="39" t="s">
        <v>138</v>
      </c>
      <c r="D1583" s="64"/>
      <c r="E1583" s="39" t="s">
        <v>101</v>
      </c>
      <c r="F1583" s="39">
        <v>119</v>
      </c>
      <c r="G1583" s="39" t="s">
        <v>172</v>
      </c>
      <c r="H1583" s="39" t="s">
        <v>176</v>
      </c>
      <c r="I1583" s="39" t="s">
        <v>176</v>
      </c>
      <c r="J1583" s="39" t="s">
        <v>176</v>
      </c>
      <c r="K1583" s="39" t="s">
        <v>176</v>
      </c>
      <c r="L1583" s="39">
        <v>1</v>
      </c>
      <c r="M1583" s="57" t="str">
        <f t="shared" si="76"/>
        <v>3 - Medium-Level Power Loss</v>
      </c>
      <c r="N1583" s="59"/>
      <c r="O1583" s="60"/>
      <c r="P1583" s="61">
        <f t="shared" si="75"/>
        <v>1800</v>
      </c>
      <c r="Q1583" s="61">
        <f t="shared" si="77"/>
        <v>0</v>
      </c>
    </row>
    <row r="1584" spans="1:17" ht="18.600000000000001" customHeight="1">
      <c r="A1584" s="58">
        <v>44403</v>
      </c>
      <c r="B1584" s="39" t="s">
        <v>48</v>
      </c>
      <c r="C1584" s="39" t="s">
        <v>138</v>
      </c>
      <c r="D1584" s="64"/>
      <c r="E1584" s="39" t="s">
        <v>101</v>
      </c>
      <c r="F1584" s="39">
        <v>120</v>
      </c>
      <c r="G1584" s="39" t="s">
        <v>172</v>
      </c>
      <c r="H1584" s="39" t="s">
        <v>176</v>
      </c>
      <c r="I1584" s="39" t="s">
        <v>176</v>
      </c>
      <c r="J1584" s="39" t="s">
        <v>176</v>
      </c>
      <c r="K1584" s="39" t="s">
        <v>176</v>
      </c>
      <c r="L1584" s="39">
        <v>1</v>
      </c>
      <c r="M1584" s="57" t="str">
        <f t="shared" si="76"/>
        <v>3 - Medium-Level Power Loss</v>
      </c>
      <c r="N1584" s="59"/>
      <c r="O1584" s="60"/>
      <c r="P1584" s="61">
        <f t="shared" si="75"/>
        <v>1800</v>
      </c>
      <c r="Q1584" s="61">
        <f t="shared" si="77"/>
        <v>0</v>
      </c>
    </row>
    <row r="1585" spans="1:17" ht="18.600000000000001" customHeight="1">
      <c r="A1585" s="58">
        <v>44403</v>
      </c>
      <c r="B1585" s="39" t="s">
        <v>48</v>
      </c>
      <c r="C1585" s="39" t="s">
        <v>138</v>
      </c>
      <c r="D1585" s="64"/>
      <c r="E1585" s="39" t="s">
        <v>101</v>
      </c>
      <c r="F1585" s="39">
        <v>121</v>
      </c>
      <c r="G1585" s="39" t="s">
        <v>172</v>
      </c>
      <c r="H1585" s="39" t="s">
        <v>176</v>
      </c>
      <c r="I1585" s="39" t="s">
        <v>176</v>
      </c>
      <c r="J1585" s="39" t="s">
        <v>176</v>
      </c>
      <c r="K1585" s="39" t="s">
        <v>176</v>
      </c>
      <c r="L1585" s="39">
        <v>1</v>
      </c>
      <c r="M1585" s="57" t="str">
        <f t="shared" si="76"/>
        <v>3 - Medium-Level Power Loss</v>
      </c>
      <c r="N1585" s="59"/>
      <c r="O1585" s="60"/>
      <c r="P1585" s="61">
        <f t="shared" si="75"/>
        <v>1800</v>
      </c>
      <c r="Q1585" s="61">
        <f t="shared" si="77"/>
        <v>0</v>
      </c>
    </row>
    <row r="1586" spans="1:17" ht="18.600000000000001" customHeight="1">
      <c r="A1586" s="58">
        <v>44403</v>
      </c>
      <c r="B1586" s="39" t="s">
        <v>48</v>
      </c>
      <c r="C1586" s="39" t="s">
        <v>138</v>
      </c>
      <c r="D1586" s="64"/>
      <c r="E1586" s="39" t="s">
        <v>101</v>
      </c>
      <c r="F1586" s="39">
        <v>122</v>
      </c>
      <c r="G1586" s="39" t="s">
        <v>172</v>
      </c>
      <c r="H1586" s="39" t="s">
        <v>176</v>
      </c>
      <c r="I1586" s="39" t="s">
        <v>176</v>
      </c>
      <c r="J1586" s="39" t="s">
        <v>176</v>
      </c>
      <c r="K1586" s="39" t="s">
        <v>176</v>
      </c>
      <c r="L1586" s="39">
        <v>1</v>
      </c>
      <c r="M1586" s="57" t="str">
        <f t="shared" si="76"/>
        <v>3 - Medium-Level Power Loss</v>
      </c>
      <c r="N1586" s="59"/>
      <c r="O1586" s="60"/>
      <c r="P1586" s="61">
        <f t="shared" si="75"/>
        <v>1800</v>
      </c>
      <c r="Q1586" s="61">
        <f t="shared" si="77"/>
        <v>0</v>
      </c>
    </row>
    <row r="1587" spans="1:17" ht="18.600000000000001" customHeight="1">
      <c r="A1587" s="58">
        <v>44403</v>
      </c>
      <c r="B1587" s="39" t="s">
        <v>48</v>
      </c>
      <c r="C1587" s="39" t="s">
        <v>138</v>
      </c>
      <c r="D1587" s="64"/>
      <c r="E1587" s="39" t="s">
        <v>101</v>
      </c>
      <c r="F1587" s="39">
        <v>123</v>
      </c>
      <c r="G1587" s="39" t="s">
        <v>172</v>
      </c>
      <c r="H1587" s="39" t="s">
        <v>176</v>
      </c>
      <c r="I1587" s="39" t="s">
        <v>176</v>
      </c>
      <c r="J1587" s="39" t="s">
        <v>176</v>
      </c>
      <c r="K1587" s="39" t="s">
        <v>176</v>
      </c>
      <c r="L1587" s="39">
        <v>1</v>
      </c>
      <c r="M1587" s="57" t="str">
        <f t="shared" si="76"/>
        <v>3 - Medium-Level Power Loss</v>
      </c>
      <c r="N1587" s="59"/>
      <c r="O1587" s="60"/>
      <c r="P1587" s="61">
        <f t="shared" si="75"/>
        <v>1800</v>
      </c>
      <c r="Q1587" s="61">
        <f t="shared" si="77"/>
        <v>0</v>
      </c>
    </row>
    <row r="1588" spans="1:17" ht="18.600000000000001" customHeight="1">
      <c r="A1588" s="58">
        <v>44403</v>
      </c>
      <c r="B1588" s="39" t="s">
        <v>48</v>
      </c>
      <c r="C1588" s="39" t="s">
        <v>138</v>
      </c>
      <c r="D1588" s="64"/>
      <c r="E1588" s="39" t="s">
        <v>101</v>
      </c>
      <c r="F1588" s="39">
        <v>124</v>
      </c>
      <c r="G1588" s="39" t="s">
        <v>172</v>
      </c>
      <c r="H1588" s="39" t="s">
        <v>176</v>
      </c>
      <c r="I1588" s="39" t="s">
        <v>176</v>
      </c>
      <c r="J1588" s="39" t="s">
        <v>176</v>
      </c>
      <c r="K1588" s="39" t="s">
        <v>176</v>
      </c>
      <c r="L1588" s="39">
        <v>1</v>
      </c>
      <c r="M1588" s="57" t="str">
        <f t="shared" si="76"/>
        <v>3 - Medium-Level Power Loss</v>
      </c>
      <c r="N1588" s="59"/>
      <c r="O1588" s="60"/>
      <c r="P1588" s="61">
        <f t="shared" si="75"/>
        <v>1800</v>
      </c>
      <c r="Q1588" s="61">
        <f t="shared" si="77"/>
        <v>0</v>
      </c>
    </row>
    <row r="1589" spans="1:17" ht="18.600000000000001" customHeight="1">
      <c r="A1589" s="58">
        <v>44403</v>
      </c>
      <c r="B1589" s="39" t="s">
        <v>48</v>
      </c>
      <c r="C1589" s="39" t="s">
        <v>138</v>
      </c>
      <c r="D1589" s="64"/>
      <c r="E1589" s="39" t="s">
        <v>101</v>
      </c>
      <c r="F1589" s="39">
        <v>125</v>
      </c>
      <c r="G1589" s="39" t="s">
        <v>172</v>
      </c>
      <c r="H1589" s="39" t="s">
        <v>176</v>
      </c>
      <c r="I1589" s="39" t="s">
        <v>176</v>
      </c>
      <c r="J1589" s="39" t="s">
        <v>176</v>
      </c>
      <c r="K1589" s="39" t="s">
        <v>176</v>
      </c>
      <c r="L1589" s="39">
        <v>1</v>
      </c>
      <c r="M1589" s="57" t="str">
        <f t="shared" si="76"/>
        <v>3 - Medium-Level Power Loss</v>
      </c>
      <c r="N1589" s="59"/>
      <c r="O1589" s="60"/>
      <c r="P1589" s="61">
        <f t="shared" si="75"/>
        <v>1800</v>
      </c>
      <c r="Q1589" s="61">
        <f t="shared" si="77"/>
        <v>0</v>
      </c>
    </row>
    <row r="1590" spans="1:17" ht="18.600000000000001" customHeight="1">
      <c r="A1590" s="58">
        <v>44403</v>
      </c>
      <c r="B1590" s="39" t="s">
        <v>48</v>
      </c>
      <c r="C1590" s="39" t="s">
        <v>138</v>
      </c>
      <c r="D1590" s="64"/>
      <c r="E1590" s="39" t="s">
        <v>101</v>
      </c>
      <c r="F1590" s="39">
        <v>126</v>
      </c>
      <c r="G1590" s="39" t="s">
        <v>172</v>
      </c>
      <c r="H1590" s="39" t="s">
        <v>176</v>
      </c>
      <c r="I1590" s="39" t="s">
        <v>176</v>
      </c>
      <c r="J1590" s="39" t="s">
        <v>176</v>
      </c>
      <c r="K1590" s="39" t="s">
        <v>176</v>
      </c>
      <c r="L1590" s="39">
        <v>1</v>
      </c>
      <c r="M1590" s="57" t="str">
        <f t="shared" si="76"/>
        <v>3 - Medium-Level Power Loss</v>
      </c>
      <c r="N1590" s="59"/>
      <c r="O1590" s="60"/>
      <c r="P1590" s="61">
        <f t="shared" si="75"/>
        <v>1800</v>
      </c>
      <c r="Q1590" s="61">
        <f t="shared" si="77"/>
        <v>0</v>
      </c>
    </row>
    <row r="1591" spans="1:17" ht="18.600000000000001" customHeight="1">
      <c r="A1591" s="58">
        <v>44403</v>
      </c>
      <c r="B1591" s="39" t="s">
        <v>48</v>
      </c>
      <c r="C1591" s="39" t="s">
        <v>138</v>
      </c>
      <c r="D1591" s="64"/>
      <c r="E1591" s="39" t="s">
        <v>101</v>
      </c>
      <c r="F1591" s="39">
        <v>127</v>
      </c>
      <c r="G1591" s="39" t="s">
        <v>172</v>
      </c>
      <c r="H1591" s="39" t="s">
        <v>176</v>
      </c>
      <c r="I1591" s="39" t="s">
        <v>176</v>
      </c>
      <c r="J1591" s="39" t="s">
        <v>176</v>
      </c>
      <c r="K1591" s="39" t="s">
        <v>176</v>
      </c>
      <c r="L1591" s="39">
        <v>1</v>
      </c>
      <c r="M1591" s="57" t="str">
        <f t="shared" si="76"/>
        <v>3 - Medium-Level Power Loss</v>
      </c>
      <c r="N1591" s="59"/>
      <c r="O1591" s="60"/>
      <c r="P1591" s="61">
        <f t="shared" si="75"/>
        <v>1800</v>
      </c>
      <c r="Q1591" s="61">
        <f t="shared" si="77"/>
        <v>0</v>
      </c>
    </row>
    <row r="1592" spans="1:17" ht="18.600000000000001" customHeight="1">
      <c r="A1592" s="58">
        <v>44403</v>
      </c>
      <c r="B1592" s="39" t="s">
        <v>48</v>
      </c>
      <c r="C1592" s="39" t="s">
        <v>138</v>
      </c>
      <c r="D1592" s="64"/>
      <c r="E1592" s="39" t="s">
        <v>101</v>
      </c>
      <c r="F1592" s="39">
        <v>128</v>
      </c>
      <c r="G1592" s="39" t="s">
        <v>172</v>
      </c>
      <c r="H1592" s="39" t="s">
        <v>176</v>
      </c>
      <c r="I1592" s="39" t="s">
        <v>176</v>
      </c>
      <c r="J1592" s="39" t="s">
        <v>176</v>
      </c>
      <c r="K1592" s="39" t="s">
        <v>176</v>
      </c>
      <c r="L1592" s="39">
        <v>1</v>
      </c>
      <c r="M1592" s="57" t="str">
        <f t="shared" si="76"/>
        <v>3 - Medium-Level Power Loss</v>
      </c>
      <c r="N1592" s="59"/>
      <c r="O1592" s="60"/>
      <c r="P1592" s="61">
        <f t="shared" si="75"/>
        <v>1800</v>
      </c>
      <c r="Q1592" s="61">
        <f t="shared" si="77"/>
        <v>0</v>
      </c>
    </row>
    <row r="1593" spans="1:17" ht="18.600000000000001" customHeight="1">
      <c r="A1593" s="58">
        <v>44403</v>
      </c>
      <c r="B1593" s="39" t="s">
        <v>48</v>
      </c>
      <c r="C1593" s="39" t="s">
        <v>138</v>
      </c>
      <c r="D1593" s="64"/>
      <c r="E1593" s="39" t="s">
        <v>101</v>
      </c>
      <c r="F1593" s="39">
        <v>33</v>
      </c>
      <c r="G1593" s="39" t="s">
        <v>172</v>
      </c>
      <c r="H1593" s="39" t="s">
        <v>176</v>
      </c>
      <c r="I1593" s="39" t="s">
        <v>176</v>
      </c>
      <c r="J1593" s="39" t="s">
        <v>176</v>
      </c>
      <c r="K1593" s="39" t="s">
        <v>176</v>
      </c>
      <c r="L1593" s="39">
        <v>1</v>
      </c>
      <c r="M1593" s="57" t="str">
        <f t="shared" si="76"/>
        <v>3 - Medium-Level Power Loss</v>
      </c>
      <c r="N1593" s="59"/>
      <c r="O1593" s="60"/>
      <c r="P1593" s="61">
        <f t="shared" si="75"/>
        <v>1800</v>
      </c>
      <c r="Q1593" s="61">
        <f t="shared" si="77"/>
        <v>0</v>
      </c>
    </row>
    <row r="1594" spans="1:17" ht="18.600000000000001" customHeight="1">
      <c r="A1594" s="58">
        <v>44403</v>
      </c>
      <c r="B1594" s="39" t="s">
        <v>48</v>
      </c>
      <c r="C1594" s="39" t="s">
        <v>138</v>
      </c>
      <c r="D1594" s="64"/>
      <c r="E1594" s="39" t="s">
        <v>101</v>
      </c>
      <c r="F1594" s="39">
        <v>34</v>
      </c>
      <c r="G1594" s="39" t="s">
        <v>172</v>
      </c>
      <c r="H1594" s="39" t="s">
        <v>176</v>
      </c>
      <c r="I1594" s="39" t="s">
        <v>176</v>
      </c>
      <c r="J1594" s="39" t="s">
        <v>176</v>
      </c>
      <c r="K1594" s="39" t="s">
        <v>176</v>
      </c>
      <c r="L1594" s="39">
        <v>1</v>
      </c>
      <c r="M1594" s="57" t="str">
        <f t="shared" si="76"/>
        <v>3 - Medium-Level Power Loss</v>
      </c>
      <c r="N1594" s="59"/>
      <c r="O1594" s="60"/>
      <c r="P1594" s="61">
        <f t="shared" si="75"/>
        <v>1800</v>
      </c>
      <c r="Q1594" s="61">
        <f t="shared" si="77"/>
        <v>0</v>
      </c>
    </row>
    <row r="1595" spans="1:17" ht="18.600000000000001" customHeight="1">
      <c r="A1595" s="58">
        <v>44403</v>
      </c>
      <c r="B1595" s="39" t="s">
        <v>48</v>
      </c>
      <c r="C1595" s="39" t="s">
        <v>138</v>
      </c>
      <c r="D1595" s="64"/>
      <c r="E1595" s="39" t="s">
        <v>101</v>
      </c>
      <c r="F1595" s="39">
        <v>35</v>
      </c>
      <c r="G1595" s="39" t="s">
        <v>172</v>
      </c>
      <c r="H1595" s="39" t="s">
        <v>176</v>
      </c>
      <c r="I1595" s="39" t="s">
        <v>176</v>
      </c>
      <c r="J1595" s="39" t="s">
        <v>176</v>
      </c>
      <c r="K1595" s="39" t="s">
        <v>176</v>
      </c>
      <c r="L1595" s="39">
        <v>1</v>
      </c>
      <c r="M1595" s="57" t="str">
        <f t="shared" si="76"/>
        <v>3 - Medium-Level Power Loss</v>
      </c>
      <c r="N1595" s="59"/>
      <c r="O1595" s="60"/>
      <c r="P1595" s="61">
        <f t="shared" si="75"/>
        <v>1800</v>
      </c>
      <c r="Q1595" s="61">
        <f t="shared" si="77"/>
        <v>0</v>
      </c>
    </row>
    <row r="1596" spans="1:17" ht="18.600000000000001" customHeight="1">
      <c r="A1596" s="58">
        <v>44403</v>
      </c>
      <c r="B1596" s="39" t="s">
        <v>48</v>
      </c>
      <c r="C1596" s="39" t="s">
        <v>138</v>
      </c>
      <c r="D1596" s="64"/>
      <c r="E1596" s="39" t="s">
        <v>101</v>
      </c>
      <c r="F1596" s="39">
        <v>36</v>
      </c>
      <c r="G1596" s="39" t="s">
        <v>172</v>
      </c>
      <c r="H1596" s="39" t="s">
        <v>176</v>
      </c>
      <c r="I1596" s="39" t="s">
        <v>176</v>
      </c>
      <c r="J1596" s="39" t="s">
        <v>176</v>
      </c>
      <c r="K1596" s="39" t="s">
        <v>176</v>
      </c>
      <c r="L1596" s="39">
        <v>1</v>
      </c>
      <c r="M1596" s="57" t="str">
        <f t="shared" si="76"/>
        <v>3 - Medium-Level Power Loss</v>
      </c>
      <c r="N1596" s="59"/>
      <c r="O1596" s="60"/>
      <c r="P1596" s="61">
        <f t="shared" si="75"/>
        <v>1800</v>
      </c>
      <c r="Q1596" s="61">
        <f t="shared" si="77"/>
        <v>0</v>
      </c>
    </row>
    <row r="1597" spans="1:17" ht="18.600000000000001" customHeight="1">
      <c r="A1597" s="58">
        <v>44403</v>
      </c>
      <c r="B1597" s="39" t="s">
        <v>48</v>
      </c>
      <c r="C1597" s="39" t="s">
        <v>138</v>
      </c>
      <c r="D1597" s="64"/>
      <c r="E1597" s="39" t="s">
        <v>101</v>
      </c>
      <c r="F1597" s="39">
        <v>37</v>
      </c>
      <c r="G1597" s="39" t="s">
        <v>172</v>
      </c>
      <c r="H1597" s="39" t="s">
        <v>176</v>
      </c>
      <c r="I1597" s="39" t="s">
        <v>176</v>
      </c>
      <c r="J1597" s="39" t="s">
        <v>176</v>
      </c>
      <c r="K1597" s="39" t="s">
        <v>176</v>
      </c>
      <c r="L1597" s="39">
        <v>1</v>
      </c>
      <c r="M1597" s="57" t="str">
        <f t="shared" si="76"/>
        <v>3 - Medium-Level Power Loss</v>
      </c>
      <c r="N1597" s="59"/>
      <c r="O1597" s="60"/>
      <c r="P1597" s="61">
        <f t="shared" si="75"/>
        <v>1800</v>
      </c>
      <c r="Q1597" s="61">
        <f t="shared" si="77"/>
        <v>0</v>
      </c>
    </row>
    <row r="1598" spans="1:17" ht="18.600000000000001" customHeight="1">
      <c r="A1598" s="58">
        <v>44403</v>
      </c>
      <c r="B1598" s="39" t="s">
        <v>48</v>
      </c>
      <c r="C1598" s="39" t="s">
        <v>138</v>
      </c>
      <c r="D1598" s="64"/>
      <c r="E1598" s="39" t="s">
        <v>101</v>
      </c>
      <c r="F1598" s="39">
        <v>38</v>
      </c>
      <c r="G1598" s="39" t="s">
        <v>172</v>
      </c>
      <c r="H1598" s="39" t="s">
        <v>176</v>
      </c>
      <c r="I1598" s="39" t="s">
        <v>176</v>
      </c>
      <c r="J1598" s="39" t="s">
        <v>176</v>
      </c>
      <c r="K1598" s="39" t="s">
        <v>176</v>
      </c>
      <c r="L1598" s="39">
        <v>1</v>
      </c>
      <c r="M1598" s="57" t="str">
        <f t="shared" si="76"/>
        <v>3 - Medium-Level Power Loss</v>
      </c>
      <c r="N1598" s="59"/>
      <c r="O1598" s="60"/>
      <c r="P1598" s="61">
        <f t="shared" si="75"/>
        <v>1800</v>
      </c>
      <c r="Q1598" s="61">
        <f t="shared" si="77"/>
        <v>0</v>
      </c>
    </row>
    <row r="1599" spans="1:17" ht="18.600000000000001" customHeight="1">
      <c r="A1599" s="58">
        <v>44403</v>
      </c>
      <c r="B1599" s="39" t="s">
        <v>48</v>
      </c>
      <c r="C1599" s="39" t="s">
        <v>138</v>
      </c>
      <c r="D1599" s="64"/>
      <c r="E1599" s="39" t="s">
        <v>101</v>
      </c>
      <c r="F1599" s="39">
        <v>39</v>
      </c>
      <c r="G1599" s="39" t="s">
        <v>172</v>
      </c>
      <c r="H1599" s="39" t="s">
        <v>176</v>
      </c>
      <c r="I1599" s="39" t="s">
        <v>176</v>
      </c>
      <c r="J1599" s="39" t="s">
        <v>176</v>
      </c>
      <c r="K1599" s="39" t="s">
        <v>176</v>
      </c>
      <c r="L1599" s="39">
        <v>1</v>
      </c>
      <c r="M1599" s="57" t="str">
        <f t="shared" si="76"/>
        <v>3 - Medium-Level Power Loss</v>
      </c>
      <c r="N1599" s="59"/>
      <c r="O1599" s="60"/>
      <c r="P1599" s="61">
        <f t="shared" si="75"/>
        <v>1800</v>
      </c>
      <c r="Q1599" s="61">
        <f t="shared" si="77"/>
        <v>0</v>
      </c>
    </row>
    <row r="1600" spans="1:17" ht="18.600000000000001" customHeight="1">
      <c r="A1600" s="58">
        <v>44403</v>
      </c>
      <c r="B1600" s="39" t="s">
        <v>48</v>
      </c>
      <c r="C1600" s="39" t="s">
        <v>138</v>
      </c>
      <c r="D1600" s="64"/>
      <c r="E1600" s="39" t="s">
        <v>101</v>
      </c>
      <c r="F1600" s="39">
        <v>40</v>
      </c>
      <c r="G1600" s="39" t="s">
        <v>172</v>
      </c>
      <c r="H1600" s="39" t="s">
        <v>176</v>
      </c>
      <c r="I1600" s="39" t="s">
        <v>176</v>
      </c>
      <c r="J1600" s="39" t="s">
        <v>176</v>
      </c>
      <c r="K1600" s="39" t="s">
        <v>176</v>
      </c>
      <c r="L1600" s="39">
        <v>1</v>
      </c>
      <c r="M1600" s="57" t="str">
        <f t="shared" si="76"/>
        <v>3 - Medium-Level Power Loss</v>
      </c>
      <c r="N1600" s="59"/>
      <c r="O1600" s="60"/>
      <c r="P1600" s="61">
        <f t="shared" si="75"/>
        <v>1800</v>
      </c>
      <c r="Q1600" s="61">
        <f t="shared" si="77"/>
        <v>0</v>
      </c>
    </row>
    <row r="1601" spans="1:17" ht="18.600000000000001" customHeight="1">
      <c r="A1601" s="58">
        <v>44403</v>
      </c>
      <c r="B1601" s="39" t="s">
        <v>48</v>
      </c>
      <c r="C1601" s="39" t="s">
        <v>138</v>
      </c>
      <c r="D1601" s="64"/>
      <c r="E1601" s="39" t="s">
        <v>101</v>
      </c>
      <c r="F1601" s="39">
        <v>41</v>
      </c>
      <c r="G1601" s="39" t="s">
        <v>172</v>
      </c>
      <c r="H1601" s="39" t="s">
        <v>176</v>
      </c>
      <c r="I1601" s="39" t="s">
        <v>176</v>
      </c>
      <c r="J1601" s="39" t="s">
        <v>176</v>
      </c>
      <c r="K1601" s="39" t="s">
        <v>176</v>
      </c>
      <c r="L1601" s="39">
        <v>1</v>
      </c>
      <c r="M1601" s="57" t="str">
        <f t="shared" si="76"/>
        <v>3 - Medium-Level Power Loss</v>
      </c>
      <c r="N1601" s="59"/>
      <c r="O1601" s="60"/>
      <c r="P1601" s="61">
        <f t="shared" si="75"/>
        <v>1800</v>
      </c>
      <c r="Q1601" s="61">
        <f t="shared" si="77"/>
        <v>0</v>
      </c>
    </row>
    <row r="1602" spans="1:17" ht="18.600000000000001" customHeight="1">
      <c r="A1602" s="58">
        <v>44403</v>
      </c>
      <c r="B1602" s="39" t="s">
        <v>48</v>
      </c>
      <c r="C1602" s="39" t="s">
        <v>138</v>
      </c>
      <c r="D1602" s="64"/>
      <c r="E1602" s="39" t="s">
        <v>101</v>
      </c>
      <c r="F1602" s="39">
        <v>42</v>
      </c>
      <c r="G1602" s="39" t="s">
        <v>172</v>
      </c>
      <c r="H1602" s="39" t="s">
        <v>176</v>
      </c>
      <c r="I1602" s="39" t="s">
        <v>176</v>
      </c>
      <c r="J1602" s="39" t="s">
        <v>176</v>
      </c>
      <c r="K1602" s="39" t="s">
        <v>176</v>
      </c>
      <c r="L1602" s="39">
        <v>1</v>
      </c>
      <c r="M1602" s="57" t="str">
        <f t="shared" si="76"/>
        <v>3 - Medium-Level Power Loss</v>
      </c>
      <c r="N1602" s="59"/>
      <c r="O1602" s="60"/>
      <c r="P1602" s="61">
        <f t="shared" si="75"/>
        <v>1800</v>
      </c>
      <c r="Q1602" s="61">
        <f t="shared" si="77"/>
        <v>0</v>
      </c>
    </row>
    <row r="1603" spans="1:17" ht="18.600000000000001" customHeight="1">
      <c r="A1603" s="58">
        <v>44403</v>
      </c>
      <c r="B1603" s="39" t="s">
        <v>48</v>
      </c>
      <c r="C1603" s="39" t="s">
        <v>138</v>
      </c>
      <c r="D1603" s="64"/>
      <c r="E1603" s="39" t="s">
        <v>101</v>
      </c>
      <c r="F1603" s="39">
        <v>43</v>
      </c>
      <c r="G1603" s="39" t="s">
        <v>172</v>
      </c>
      <c r="H1603" s="39" t="s">
        <v>176</v>
      </c>
      <c r="I1603" s="39" t="s">
        <v>176</v>
      </c>
      <c r="J1603" s="39" t="s">
        <v>176</v>
      </c>
      <c r="K1603" s="39" t="s">
        <v>176</v>
      </c>
      <c r="L1603" s="39">
        <v>1</v>
      </c>
      <c r="M1603" s="57" t="str">
        <f t="shared" si="76"/>
        <v>3 - Medium-Level Power Loss</v>
      </c>
      <c r="N1603" s="59"/>
      <c r="O1603" s="60"/>
      <c r="P1603" s="61">
        <f t="shared" si="75"/>
        <v>1800</v>
      </c>
      <c r="Q1603" s="61">
        <f t="shared" si="77"/>
        <v>0</v>
      </c>
    </row>
    <row r="1604" spans="1:17" ht="18.600000000000001" customHeight="1">
      <c r="A1604" s="58">
        <v>44403</v>
      </c>
      <c r="B1604" s="39" t="s">
        <v>48</v>
      </c>
      <c r="C1604" s="39" t="s">
        <v>138</v>
      </c>
      <c r="D1604" s="64"/>
      <c r="E1604" s="39" t="s">
        <v>101</v>
      </c>
      <c r="F1604" s="39">
        <v>44</v>
      </c>
      <c r="G1604" s="39" t="s">
        <v>172</v>
      </c>
      <c r="H1604" s="39" t="s">
        <v>176</v>
      </c>
      <c r="I1604" s="39" t="s">
        <v>176</v>
      </c>
      <c r="J1604" s="39" t="s">
        <v>176</v>
      </c>
      <c r="K1604" s="39" t="s">
        <v>176</v>
      </c>
      <c r="L1604" s="39">
        <v>1</v>
      </c>
      <c r="M1604" s="57" t="str">
        <f t="shared" si="76"/>
        <v>3 - Medium-Level Power Loss</v>
      </c>
      <c r="N1604" s="59"/>
      <c r="O1604" s="60"/>
      <c r="P1604" s="61">
        <f t="shared" si="75"/>
        <v>1800</v>
      </c>
      <c r="Q1604" s="61">
        <f t="shared" si="77"/>
        <v>0</v>
      </c>
    </row>
    <row r="1605" spans="1:17" ht="18.600000000000001" customHeight="1">
      <c r="A1605" s="58">
        <v>44403</v>
      </c>
      <c r="B1605" s="39" t="s">
        <v>48</v>
      </c>
      <c r="C1605" s="39" t="s">
        <v>138</v>
      </c>
      <c r="D1605" s="64"/>
      <c r="E1605" s="39" t="s">
        <v>101</v>
      </c>
      <c r="F1605" s="39">
        <v>45</v>
      </c>
      <c r="G1605" s="39" t="s">
        <v>172</v>
      </c>
      <c r="H1605" s="39" t="s">
        <v>176</v>
      </c>
      <c r="I1605" s="39" t="s">
        <v>176</v>
      </c>
      <c r="J1605" s="39" t="s">
        <v>176</v>
      </c>
      <c r="K1605" s="39" t="s">
        <v>176</v>
      </c>
      <c r="L1605" s="39">
        <v>1</v>
      </c>
      <c r="M1605" s="57" t="str">
        <f t="shared" si="76"/>
        <v>3 - Medium-Level Power Loss</v>
      </c>
      <c r="N1605" s="59"/>
      <c r="O1605" s="60"/>
      <c r="P1605" s="61">
        <f t="shared" si="75"/>
        <v>1800</v>
      </c>
      <c r="Q1605" s="61">
        <f t="shared" si="77"/>
        <v>0</v>
      </c>
    </row>
    <row r="1606" spans="1:17" ht="18.600000000000001" customHeight="1">
      <c r="A1606" s="58">
        <v>44403</v>
      </c>
      <c r="B1606" s="39" t="s">
        <v>48</v>
      </c>
      <c r="C1606" s="39" t="s">
        <v>138</v>
      </c>
      <c r="D1606" s="64"/>
      <c r="E1606" s="39" t="s">
        <v>101</v>
      </c>
      <c r="F1606" s="39">
        <v>46</v>
      </c>
      <c r="G1606" s="39" t="s">
        <v>172</v>
      </c>
      <c r="H1606" s="39" t="s">
        <v>176</v>
      </c>
      <c r="I1606" s="39" t="s">
        <v>176</v>
      </c>
      <c r="J1606" s="39" t="s">
        <v>176</v>
      </c>
      <c r="K1606" s="39" t="s">
        <v>176</v>
      </c>
      <c r="L1606" s="39">
        <v>1</v>
      </c>
      <c r="M1606" s="57" t="str">
        <f t="shared" si="76"/>
        <v>3 - Medium-Level Power Loss</v>
      </c>
      <c r="N1606" s="59"/>
      <c r="O1606" s="60"/>
      <c r="P1606" s="61">
        <f t="shared" si="75"/>
        <v>1800</v>
      </c>
      <c r="Q1606" s="61">
        <f t="shared" si="77"/>
        <v>0</v>
      </c>
    </row>
    <row r="1607" spans="1:17" ht="18.600000000000001" customHeight="1">
      <c r="A1607" s="58">
        <v>44403</v>
      </c>
      <c r="B1607" s="39" t="s">
        <v>48</v>
      </c>
      <c r="C1607" s="39" t="s">
        <v>138</v>
      </c>
      <c r="D1607" s="64"/>
      <c r="E1607" s="39" t="s">
        <v>101</v>
      </c>
      <c r="F1607" s="39">
        <v>47</v>
      </c>
      <c r="G1607" s="39" t="s">
        <v>172</v>
      </c>
      <c r="H1607" s="39" t="s">
        <v>176</v>
      </c>
      <c r="I1607" s="39" t="s">
        <v>176</v>
      </c>
      <c r="J1607" s="39" t="s">
        <v>176</v>
      </c>
      <c r="K1607" s="39" t="s">
        <v>176</v>
      </c>
      <c r="L1607" s="39">
        <v>1</v>
      </c>
      <c r="M1607" s="57" t="str">
        <f t="shared" si="76"/>
        <v>3 - Medium-Level Power Loss</v>
      </c>
      <c r="N1607" s="59"/>
      <c r="O1607" s="60"/>
      <c r="P1607" s="61">
        <f t="shared" si="75"/>
        <v>1800</v>
      </c>
      <c r="Q1607" s="61">
        <f t="shared" si="77"/>
        <v>0</v>
      </c>
    </row>
    <row r="1608" spans="1:17" ht="18.600000000000001" customHeight="1">
      <c r="A1608" s="58">
        <v>44403</v>
      </c>
      <c r="B1608" s="39" t="s">
        <v>48</v>
      </c>
      <c r="C1608" s="39" t="s">
        <v>138</v>
      </c>
      <c r="D1608" s="64"/>
      <c r="E1608" s="39" t="s">
        <v>101</v>
      </c>
      <c r="F1608" s="39">
        <v>48</v>
      </c>
      <c r="G1608" s="39" t="s">
        <v>172</v>
      </c>
      <c r="H1608" s="39" t="s">
        <v>176</v>
      </c>
      <c r="I1608" s="39" t="s">
        <v>176</v>
      </c>
      <c r="J1608" s="39" t="s">
        <v>176</v>
      </c>
      <c r="K1608" s="39" t="s">
        <v>176</v>
      </c>
      <c r="L1608" s="39">
        <v>1</v>
      </c>
      <c r="M1608" s="57" t="str">
        <f t="shared" si="76"/>
        <v>3 - Medium-Level Power Loss</v>
      </c>
      <c r="N1608" s="59"/>
      <c r="O1608" s="60"/>
      <c r="P1608" s="61">
        <f t="shared" si="75"/>
        <v>1800</v>
      </c>
      <c r="Q1608" s="61">
        <f t="shared" si="77"/>
        <v>0</v>
      </c>
    </row>
    <row r="1609" spans="1:17" ht="18.600000000000001" customHeight="1">
      <c r="A1609" s="58">
        <v>44403</v>
      </c>
      <c r="B1609" s="39" t="s">
        <v>48</v>
      </c>
      <c r="C1609" s="39" t="s">
        <v>138</v>
      </c>
      <c r="D1609" s="64"/>
      <c r="E1609" s="39" t="s">
        <v>101</v>
      </c>
      <c r="F1609" s="39">
        <v>97</v>
      </c>
      <c r="G1609" s="39" t="s">
        <v>172</v>
      </c>
      <c r="H1609" s="39" t="s">
        <v>176</v>
      </c>
      <c r="I1609" s="39" t="s">
        <v>176</v>
      </c>
      <c r="J1609" s="39" t="s">
        <v>176</v>
      </c>
      <c r="K1609" s="39" t="s">
        <v>176</v>
      </c>
      <c r="L1609" s="39">
        <v>1</v>
      </c>
      <c r="M1609" s="57" t="str">
        <f t="shared" si="76"/>
        <v>3 - Medium-Level Power Loss</v>
      </c>
      <c r="N1609" s="59"/>
      <c r="O1609" s="60"/>
      <c r="P1609" s="61">
        <f t="shared" si="75"/>
        <v>1800</v>
      </c>
      <c r="Q1609" s="61">
        <f t="shared" si="77"/>
        <v>0</v>
      </c>
    </row>
    <row r="1610" spans="1:17" ht="18.600000000000001" customHeight="1">
      <c r="A1610" s="58">
        <v>44403</v>
      </c>
      <c r="B1610" s="39" t="s">
        <v>48</v>
      </c>
      <c r="C1610" s="39" t="s">
        <v>138</v>
      </c>
      <c r="D1610" s="64"/>
      <c r="E1610" s="39" t="s">
        <v>101</v>
      </c>
      <c r="F1610" s="39">
        <v>98</v>
      </c>
      <c r="G1610" s="39" t="s">
        <v>172</v>
      </c>
      <c r="H1610" s="39" t="s">
        <v>176</v>
      </c>
      <c r="I1610" s="39" t="s">
        <v>176</v>
      </c>
      <c r="J1610" s="39" t="s">
        <v>176</v>
      </c>
      <c r="K1610" s="39" t="s">
        <v>176</v>
      </c>
      <c r="L1610" s="39">
        <v>1</v>
      </c>
      <c r="M1610" s="57" t="str">
        <f t="shared" si="76"/>
        <v>3 - Medium-Level Power Loss</v>
      </c>
      <c r="N1610" s="59"/>
      <c r="O1610" s="60"/>
      <c r="P1610" s="61">
        <f t="shared" si="75"/>
        <v>1800</v>
      </c>
      <c r="Q1610" s="61">
        <f t="shared" si="77"/>
        <v>0</v>
      </c>
    </row>
    <row r="1611" spans="1:17" ht="18.600000000000001" customHeight="1">
      <c r="A1611" s="58">
        <v>44403</v>
      </c>
      <c r="B1611" s="39" t="s">
        <v>48</v>
      </c>
      <c r="C1611" s="39" t="s">
        <v>138</v>
      </c>
      <c r="D1611" s="64"/>
      <c r="E1611" s="39" t="s">
        <v>101</v>
      </c>
      <c r="F1611" s="39">
        <v>99</v>
      </c>
      <c r="G1611" s="39" t="s">
        <v>172</v>
      </c>
      <c r="H1611" s="39" t="s">
        <v>176</v>
      </c>
      <c r="I1611" s="39" t="s">
        <v>176</v>
      </c>
      <c r="J1611" s="39" t="s">
        <v>176</v>
      </c>
      <c r="K1611" s="39" t="s">
        <v>176</v>
      </c>
      <c r="L1611" s="39">
        <v>1</v>
      </c>
      <c r="M1611" s="57" t="str">
        <f t="shared" si="76"/>
        <v>3 - Medium-Level Power Loss</v>
      </c>
      <c r="N1611" s="59"/>
      <c r="O1611" s="60"/>
      <c r="P1611" s="61">
        <f t="shared" si="75"/>
        <v>1800</v>
      </c>
      <c r="Q1611" s="61">
        <f t="shared" si="77"/>
        <v>0</v>
      </c>
    </row>
    <row r="1612" spans="1:17" ht="18.600000000000001" customHeight="1">
      <c r="A1612" s="58">
        <v>44403</v>
      </c>
      <c r="B1612" s="39" t="s">
        <v>48</v>
      </c>
      <c r="C1612" s="39" t="s">
        <v>138</v>
      </c>
      <c r="D1612" s="64"/>
      <c r="E1612" s="39" t="s">
        <v>102</v>
      </c>
      <c r="F1612" s="39">
        <v>49</v>
      </c>
      <c r="G1612" s="39" t="s">
        <v>172</v>
      </c>
      <c r="H1612" s="39" t="s">
        <v>176</v>
      </c>
      <c r="I1612" s="39" t="s">
        <v>176</v>
      </c>
      <c r="J1612" s="39" t="s">
        <v>176</v>
      </c>
      <c r="K1612" s="39" t="s">
        <v>176</v>
      </c>
      <c r="L1612" s="39">
        <v>1</v>
      </c>
      <c r="M1612" s="57" t="str">
        <f t="shared" si="76"/>
        <v>3 - Medium-Level Power Loss</v>
      </c>
      <c r="N1612" s="59"/>
      <c r="O1612" s="60"/>
      <c r="P1612" s="61">
        <f t="shared" si="75"/>
        <v>1800</v>
      </c>
      <c r="Q1612" s="61">
        <f t="shared" si="77"/>
        <v>0</v>
      </c>
    </row>
    <row r="1613" spans="1:17" ht="18.600000000000001" customHeight="1">
      <c r="A1613" s="58">
        <v>44403</v>
      </c>
      <c r="B1613" s="39" t="s">
        <v>48</v>
      </c>
      <c r="C1613" s="39" t="s">
        <v>138</v>
      </c>
      <c r="D1613" s="64"/>
      <c r="E1613" s="39" t="s">
        <v>102</v>
      </c>
      <c r="F1613" s="39">
        <v>50</v>
      </c>
      <c r="G1613" s="39" t="s">
        <v>172</v>
      </c>
      <c r="H1613" s="39" t="s">
        <v>176</v>
      </c>
      <c r="I1613" s="39" t="s">
        <v>176</v>
      </c>
      <c r="J1613" s="39" t="s">
        <v>176</v>
      </c>
      <c r="K1613" s="39" t="s">
        <v>176</v>
      </c>
      <c r="L1613" s="39">
        <v>1</v>
      </c>
      <c r="M1613" s="57" t="str">
        <f t="shared" si="76"/>
        <v>3 - Medium-Level Power Loss</v>
      </c>
      <c r="N1613" s="59"/>
      <c r="O1613" s="60"/>
      <c r="P1613" s="61">
        <f t="shared" si="75"/>
        <v>1800</v>
      </c>
      <c r="Q1613" s="61">
        <f t="shared" si="77"/>
        <v>0</v>
      </c>
    </row>
    <row r="1614" spans="1:17" ht="18.600000000000001" customHeight="1">
      <c r="A1614" s="58">
        <v>44403</v>
      </c>
      <c r="B1614" s="39" t="s">
        <v>48</v>
      </c>
      <c r="C1614" s="39" t="s">
        <v>138</v>
      </c>
      <c r="D1614" s="64"/>
      <c r="E1614" s="39" t="s">
        <v>102</v>
      </c>
      <c r="F1614" s="39">
        <v>51</v>
      </c>
      <c r="G1614" s="39" t="s">
        <v>172</v>
      </c>
      <c r="H1614" s="39" t="s">
        <v>176</v>
      </c>
      <c r="I1614" s="39" t="s">
        <v>176</v>
      </c>
      <c r="J1614" s="39" t="s">
        <v>176</v>
      </c>
      <c r="K1614" s="39" t="s">
        <v>176</v>
      </c>
      <c r="L1614" s="39">
        <v>1</v>
      </c>
      <c r="M1614" s="57" t="str">
        <f t="shared" si="76"/>
        <v>3 - Medium-Level Power Loss</v>
      </c>
      <c r="N1614" s="59"/>
      <c r="O1614" s="60"/>
      <c r="P1614" s="61">
        <f t="shared" si="75"/>
        <v>1800</v>
      </c>
      <c r="Q1614" s="61">
        <f t="shared" si="77"/>
        <v>0</v>
      </c>
    </row>
    <row r="1615" spans="1:17" ht="18.600000000000001" customHeight="1">
      <c r="A1615" s="58">
        <v>44403</v>
      </c>
      <c r="B1615" s="39" t="s">
        <v>48</v>
      </c>
      <c r="C1615" s="39" t="s">
        <v>138</v>
      </c>
      <c r="D1615" s="64"/>
      <c r="E1615" s="39" t="s">
        <v>102</v>
      </c>
      <c r="F1615" s="39">
        <v>52</v>
      </c>
      <c r="G1615" s="39" t="s">
        <v>172</v>
      </c>
      <c r="H1615" s="39" t="s">
        <v>176</v>
      </c>
      <c r="I1615" s="39" t="s">
        <v>176</v>
      </c>
      <c r="J1615" s="39" t="s">
        <v>176</v>
      </c>
      <c r="K1615" s="39" t="s">
        <v>176</v>
      </c>
      <c r="L1615" s="39">
        <v>1</v>
      </c>
      <c r="M1615" s="57" t="str">
        <f t="shared" si="76"/>
        <v>3 - Medium-Level Power Loss</v>
      </c>
      <c r="N1615" s="59"/>
      <c r="O1615" s="60"/>
      <c r="P1615" s="61">
        <f t="shared" si="75"/>
        <v>1800</v>
      </c>
      <c r="Q1615" s="61">
        <f t="shared" si="77"/>
        <v>0</v>
      </c>
    </row>
    <row r="1616" spans="1:17" ht="18.600000000000001" customHeight="1">
      <c r="A1616" s="58">
        <v>44403</v>
      </c>
      <c r="B1616" s="39" t="s">
        <v>48</v>
      </c>
      <c r="C1616" s="39" t="s">
        <v>138</v>
      </c>
      <c r="D1616" s="64"/>
      <c r="E1616" s="39" t="s">
        <v>102</v>
      </c>
      <c r="F1616" s="39">
        <v>53</v>
      </c>
      <c r="G1616" s="39" t="s">
        <v>172</v>
      </c>
      <c r="H1616" s="39" t="s">
        <v>176</v>
      </c>
      <c r="I1616" s="39" t="s">
        <v>176</v>
      </c>
      <c r="J1616" s="39" t="s">
        <v>176</v>
      </c>
      <c r="K1616" s="39" t="s">
        <v>176</v>
      </c>
      <c r="L1616" s="39">
        <v>1</v>
      </c>
      <c r="M1616" s="57" t="str">
        <f t="shared" si="76"/>
        <v>3 - Medium-Level Power Loss</v>
      </c>
      <c r="N1616" s="59"/>
      <c r="O1616" s="60"/>
      <c r="P1616" s="61">
        <f t="shared" si="75"/>
        <v>1800</v>
      </c>
      <c r="Q1616" s="61">
        <f t="shared" si="77"/>
        <v>0</v>
      </c>
    </row>
    <row r="1617" spans="1:17" ht="18.600000000000001" customHeight="1">
      <c r="A1617" s="58">
        <v>44403</v>
      </c>
      <c r="B1617" s="39" t="s">
        <v>48</v>
      </c>
      <c r="C1617" s="39" t="s">
        <v>138</v>
      </c>
      <c r="D1617" s="64"/>
      <c r="E1617" s="39" t="s">
        <v>102</v>
      </c>
      <c r="F1617" s="39">
        <v>54</v>
      </c>
      <c r="G1617" s="39" t="s">
        <v>172</v>
      </c>
      <c r="H1617" s="39" t="s">
        <v>176</v>
      </c>
      <c r="I1617" s="39" t="s">
        <v>176</v>
      </c>
      <c r="J1617" s="39" t="s">
        <v>176</v>
      </c>
      <c r="K1617" s="39" t="s">
        <v>176</v>
      </c>
      <c r="L1617" s="39">
        <v>1</v>
      </c>
      <c r="M1617" s="57" t="str">
        <f t="shared" si="76"/>
        <v>3 - Medium-Level Power Loss</v>
      </c>
      <c r="N1617" s="59"/>
      <c r="O1617" s="60"/>
      <c r="P1617" s="61">
        <f t="shared" ref="P1617:P1680" si="78">IF(G1617="hot spot",0,IF(G1617="string",$Q$5*L1617,IF(G1617="multiple strings",$Q$5*L1617,IF(G1617="Combiner",($Q$5)*L1617,IF(G1617="inverter",$Q$5*L1617,IF(G1617="tracker",$Q$5*L1617,IF(G1617="module",$Q$5*L1617,IF(G1617="module substring",($Q$5/3)*L1617,0))))))))</f>
        <v>1800</v>
      </c>
      <c r="Q1617" s="61">
        <f t="shared" si="77"/>
        <v>0</v>
      </c>
    </row>
    <row r="1618" spans="1:17" ht="18.600000000000001" customHeight="1">
      <c r="A1618" s="58">
        <v>44403</v>
      </c>
      <c r="B1618" s="39" t="s">
        <v>48</v>
      </c>
      <c r="C1618" s="39" t="s">
        <v>138</v>
      </c>
      <c r="D1618" s="64"/>
      <c r="E1618" s="39" t="s">
        <v>102</v>
      </c>
      <c r="F1618" s="39">
        <v>55</v>
      </c>
      <c r="G1618" s="39" t="s">
        <v>172</v>
      </c>
      <c r="H1618" s="39" t="s">
        <v>176</v>
      </c>
      <c r="I1618" s="39" t="s">
        <v>176</v>
      </c>
      <c r="J1618" s="39" t="s">
        <v>176</v>
      </c>
      <c r="K1618" s="39" t="s">
        <v>176</v>
      </c>
      <c r="L1618" s="39">
        <v>1</v>
      </c>
      <c r="M1618" s="57" t="str">
        <f t="shared" ref="M1618:M1681" si="79">IF(G1618="hot spot","1 - Safety",IF((P1618)/(1000000*$Q$4)&gt;0.01,"2 - High-Level Power Loss",IF(P1618&gt;($Q$5-1),"3 - Medium-Level Power Loss",IF(P1618&gt;0,"4 - Low-Level Power Loss",""))))</f>
        <v>3 - Medium-Level Power Loss</v>
      </c>
      <c r="N1618" s="59"/>
      <c r="O1618" s="60"/>
      <c r="P1618" s="61">
        <f t="shared" si="78"/>
        <v>1800</v>
      </c>
      <c r="Q1618" s="61">
        <f t="shared" si="77"/>
        <v>0</v>
      </c>
    </row>
    <row r="1619" spans="1:17" ht="18.600000000000001" customHeight="1">
      <c r="A1619" s="58">
        <v>44403</v>
      </c>
      <c r="B1619" s="39" t="s">
        <v>48</v>
      </c>
      <c r="C1619" s="39" t="s">
        <v>138</v>
      </c>
      <c r="D1619" s="64"/>
      <c r="E1619" s="39" t="s">
        <v>102</v>
      </c>
      <c r="F1619" s="39">
        <v>56</v>
      </c>
      <c r="G1619" s="39" t="s">
        <v>172</v>
      </c>
      <c r="H1619" s="39" t="s">
        <v>176</v>
      </c>
      <c r="I1619" s="39" t="s">
        <v>176</v>
      </c>
      <c r="J1619" s="39" t="s">
        <v>176</v>
      </c>
      <c r="K1619" s="39" t="s">
        <v>176</v>
      </c>
      <c r="L1619" s="39">
        <v>1</v>
      </c>
      <c r="M1619" s="57" t="str">
        <f t="shared" si="79"/>
        <v>3 - Medium-Level Power Loss</v>
      </c>
      <c r="N1619" s="59"/>
      <c r="O1619" s="60"/>
      <c r="P1619" s="61">
        <f t="shared" si="78"/>
        <v>1800</v>
      </c>
      <c r="Q1619" s="61">
        <f t="shared" si="77"/>
        <v>0</v>
      </c>
    </row>
    <row r="1620" spans="1:17" ht="18.600000000000001" customHeight="1">
      <c r="A1620" s="58">
        <v>44403</v>
      </c>
      <c r="B1620" s="39" t="s">
        <v>48</v>
      </c>
      <c r="C1620" s="39" t="s">
        <v>138</v>
      </c>
      <c r="D1620" s="64"/>
      <c r="E1620" s="39" t="s">
        <v>102</v>
      </c>
      <c r="F1620" s="39">
        <v>57</v>
      </c>
      <c r="G1620" s="39" t="s">
        <v>172</v>
      </c>
      <c r="H1620" s="39" t="s">
        <v>176</v>
      </c>
      <c r="I1620" s="39" t="s">
        <v>176</v>
      </c>
      <c r="J1620" s="39" t="s">
        <v>176</v>
      </c>
      <c r="K1620" s="39" t="s">
        <v>176</v>
      </c>
      <c r="L1620" s="39">
        <v>1</v>
      </c>
      <c r="M1620" s="57" t="str">
        <f t="shared" si="79"/>
        <v>3 - Medium-Level Power Loss</v>
      </c>
      <c r="N1620" s="59"/>
      <c r="O1620" s="60"/>
      <c r="P1620" s="61">
        <f t="shared" si="78"/>
        <v>1800</v>
      </c>
      <c r="Q1620" s="61">
        <f t="shared" si="77"/>
        <v>0</v>
      </c>
    </row>
    <row r="1621" spans="1:17" ht="18.600000000000001" customHeight="1">
      <c r="A1621" s="58">
        <v>44403</v>
      </c>
      <c r="B1621" s="39" t="s">
        <v>48</v>
      </c>
      <c r="C1621" s="39" t="s">
        <v>138</v>
      </c>
      <c r="D1621" s="64"/>
      <c r="E1621" s="39" t="s">
        <v>102</v>
      </c>
      <c r="F1621" s="39">
        <v>58</v>
      </c>
      <c r="G1621" s="39" t="s">
        <v>172</v>
      </c>
      <c r="H1621" s="39" t="s">
        <v>176</v>
      </c>
      <c r="I1621" s="39" t="s">
        <v>176</v>
      </c>
      <c r="J1621" s="39" t="s">
        <v>176</v>
      </c>
      <c r="K1621" s="39" t="s">
        <v>176</v>
      </c>
      <c r="L1621" s="39">
        <v>1</v>
      </c>
      <c r="M1621" s="57" t="str">
        <f t="shared" si="79"/>
        <v>3 - Medium-Level Power Loss</v>
      </c>
      <c r="N1621" s="59"/>
      <c r="O1621" s="60"/>
      <c r="P1621" s="61">
        <f t="shared" si="78"/>
        <v>1800</v>
      </c>
      <c r="Q1621" s="61">
        <f t="shared" si="77"/>
        <v>0</v>
      </c>
    </row>
    <row r="1622" spans="1:17" ht="18.600000000000001" customHeight="1">
      <c r="A1622" s="58">
        <v>44403</v>
      </c>
      <c r="B1622" s="39" t="s">
        <v>48</v>
      </c>
      <c r="C1622" s="39" t="s">
        <v>138</v>
      </c>
      <c r="D1622" s="64"/>
      <c r="E1622" s="39" t="s">
        <v>102</v>
      </c>
      <c r="F1622" s="39">
        <v>59</v>
      </c>
      <c r="G1622" s="39" t="s">
        <v>172</v>
      </c>
      <c r="H1622" s="39" t="s">
        <v>176</v>
      </c>
      <c r="I1622" s="39" t="s">
        <v>176</v>
      </c>
      <c r="J1622" s="39" t="s">
        <v>176</v>
      </c>
      <c r="K1622" s="39" t="s">
        <v>176</v>
      </c>
      <c r="L1622" s="39">
        <v>1</v>
      </c>
      <c r="M1622" s="57" t="str">
        <f t="shared" si="79"/>
        <v>3 - Medium-Level Power Loss</v>
      </c>
      <c r="N1622" s="59"/>
      <c r="O1622" s="60"/>
      <c r="P1622" s="61">
        <f t="shared" si="78"/>
        <v>1800</v>
      </c>
      <c r="Q1622" s="61">
        <f t="shared" si="77"/>
        <v>0</v>
      </c>
    </row>
    <row r="1623" spans="1:17" ht="18.600000000000001" customHeight="1">
      <c r="A1623" s="58">
        <v>44403</v>
      </c>
      <c r="B1623" s="39" t="s">
        <v>48</v>
      </c>
      <c r="C1623" s="39" t="s">
        <v>138</v>
      </c>
      <c r="D1623" s="64"/>
      <c r="E1623" s="39" t="s">
        <v>102</v>
      </c>
      <c r="F1623" s="39">
        <v>60</v>
      </c>
      <c r="G1623" s="39" t="s">
        <v>172</v>
      </c>
      <c r="H1623" s="39" t="s">
        <v>176</v>
      </c>
      <c r="I1623" s="39" t="s">
        <v>176</v>
      </c>
      <c r="J1623" s="39" t="s">
        <v>176</v>
      </c>
      <c r="K1623" s="39" t="s">
        <v>176</v>
      </c>
      <c r="L1623" s="39">
        <v>1</v>
      </c>
      <c r="M1623" s="57" t="str">
        <f t="shared" si="79"/>
        <v>3 - Medium-Level Power Loss</v>
      </c>
      <c r="N1623" s="59"/>
      <c r="O1623" s="60"/>
      <c r="P1623" s="61">
        <f t="shared" si="78"/>
        <v>1800</v>
      </c>
      <c r="Q1623" s="61">
        <f t="shared" si="77"/>
        <v>0</v>
      </c>
    </row>
    <row r="1624" spans="1:17" ht="18.600000000000001" customHeight="1">
      <c r="A1624" s="58">
        <v>44403</v>
      </c>
      <c r="B1624" s="39" t="s">
        <v>48</v>
      </c>
      <c r="C1624" s="39" t="s">
        <v>138</v>
      </c>
      <c r="D1624" s="64"/>
      <c r="E1624" s="39" t="s">
        <v>102</v>
      </c>
      <c r="F1624" s="39">
        <v>61</v>
      </c>
      <c r="G1624" s="39" t="s">
        <v>172</v>
      </c>
      <c r="H1624" s="39" t="s">
        <v>176</v>
      </c>
      <c r="I1624" s="39" t="s">
        <v>176</v>
      </c>
      <c r="J1624" s="39" t="s">
        <v>176</v>
      </c>
      <c r="K1624" s="39" t="s">
        <v>176</v>
      </c>
      <c r="L1624" s="39">
        <v>1</v>
      </c>
      <c r="M1624" s="57" t="str">
        <f t="shared" si="79"/>
        <v>3 - Medium-Level Power Loss</v>
      </c>
      <c r="N1624" s="59"/>
      <c r="O1624" s="60"/>
      <c r="P1624" s="61">
        <f t="shared" si="78"/>
        <v>1800</v>
      </c>
      <c r="Q1624" s="61">
        <f t="shared" si="77"/>
        <v>0</v>
      </c>
    </row>
    <row r="1625" spans="1:17" ht="18.600000000000001" customHeight="1">
      <c r="A1625" s="58">
        <v>44403</v>
      </c>
      <c r="B1625" s="39" t="s">
        <v>48</v>
      </c>
      <c r="C1625" s="39" t="s">
        <v>138</v>
      </c>
      <c r="D1625" s="64"/>
      <c r="E1625" s="39" t="s">
        <v>102</v>
      </c>
      <c r="F1625" s="39">
        <v>62</v>
      </c>
      <c r="G1625" s="39" t="s">
        <v>172</v>
      </c>
      <c r="H1625" s="39" t="s">
        <v>176</v>
      </c>
      <c r="I1625" s="39" t="s">
        <v>176</v>
      </c>
      <c r="J1625" s="39" t="s">
        <v>176</v>
      </c>
      <c r="K1625" s="39" t="s">
        <v>176</v>
      </c>
      <c r="L1625" s="39">
        <v>1</v>
      </c>
      <c r="M1625" s="57" t="str">
        <f t="shared" si="79"/>
        <v>3 - Medium-Level Power Loss</v>
      </c>
      <c r="N1625" s="59"/>
      <c r="O1625" s="60"/>
      <c r="P1625" s="61">
        <f t="shared" si="78"/>
        <v>1800</v>
      </c>
      <c r="Q1625" s="61">
        <f t="shared" ref="Q1625:Q1688" si="80">IF(O1625&gt;0,P1625,0)</f>
        <v>0</v>
      </c>
    </row>
    <row r="1626" spans="1:17" ht="18.600000000000001" customHeight="1">
      <c r="A1626" s="58">
        <v>44403</v>
      </c>
      <c r="B1626" s="39" t="s">
        <v>48</v>
      </c>
      <c r="C1626" s="39" t="s">
        <v>138</v>
      </c>
      <c r="D1626" s="64"/>
      <c r="E1626" s="39" t="s">
        <v>102</v>
      </c>
      <c r="F1626" s="39">
        <v>63</v>
      </c>
      <c r="G1626" s="39" t="s">
        <v>172</v>
      </c>
      <c r="H1626" s="39" t="s">
        <v>176</v>
      </c>
      <c r="I1626" s="39" t="s">
        <v>176</v>
      </c>
      <c r="J1626" s="39" t="s">
        <v>176</v>
      </c>
      <c r="K1626" s="39" t="s">
        <v>176</v>
      </c>
      <c r="L1626" s="39">
        <v>1</v>
      </c>
      <c r="M1626" s="57" t="str">
        <f t="shared" si="79"/>
        <v>3 - Medium-Level Power Loss</v>
      </c>
      <c r="N1626" s="59"/>
      <c r="O1626" s="60"/>
      <c r="P1626" s="61">
        <f t="shared" si="78"/>
        <v>1800</v>
      </c>
      <c r="Q1626" s="61">
        <f t="shared" si="80"/>
        <v>0</v>
      </c>
    </row>
    <row r="1627" spans="1:17" ht="18.600000000000001" customHeight="1">
      <c r="A1627" s="58">
        <v>44403</v>
      </c>
      <c r="B1627" s="39" t="s">
        <v>48</v>
      </c>
      <c r="C1627" s="39" t="s">
        <v>138</v>
      </c>
      <c r="D1627" s="64"/>
      <c r="E1627" s="39" t="s">
        <v>102</v>
      </c>
      <c r="F1627" s="39">
        <v>64</v>
      </c>
      <c r="G1627" s="39" t="s">
        <v>172</v>
      </c>
      <c r="H1627" s="39" t="s">
        <v>176</v>
      </c>
      <c r="I1627" s="39" t="s">
        <v>176</v>
      </c>
      <c r="J1627" s="39" t="s">
        <v>176</v>
      </c>
      <c r="K1627" s="39" t="s">
        <v>176</v>
      </c>
      <c r="L1627" s="39">
        <v>1</v>
      </c>
      <c r="M1627" s="57" t="str">
        <f t="shared" si="79"/>
        <v>3 - Medium-Level Power Loss</v>
      </c>
      <c r="N1627" s="59"/>
      <c r="O1627" s="60"/>
      <c r="P1627" s="61">
        <f t="shared" si="78"/>
        <v>1800</v>
      </c>
      <c r="Q1627" s="61">
        <f t="shared" si="80"/>
        <v>0</v>
      </c>
    </row>
    <row r="1628" spans="1:17" ht="18.600000000000001" customHeight="1">
      <c r="A1628" s="58">
        <v>44403</v>
      </c>
      <c r="B1628" s="39" t="s">
        <v>48</v>
      </c>
      <c r="C1628" s="39" t="s">
        <v>138</v>
      </c>
      <c r="D1628" s="64"/>
      <c r="E1628" s="39" t="s">
        <v>96</v>
      </c>
      <c r="F1628" s="39">
        <v>49</v>
      </c>
      <c r="G1628" s="39" t="s">
        <v>172</v>
      </c>
      <c r="H1628" s="39" t="s">
        <v>176</v>
      </c>
      <c r="I1628" s="39" t="s">
        <v>176</v>
      </c>
      <c r="J1628" s="39" t="s">
        <v>176</v>
      </c>
      <c r="K1628" s="39" t="s">
        <v>176</v>
      </c>
      <c r="L1628" s="39">
        <v>1</v>
      </c>
      <c r="M1628" s="57" t="str">
        <f t="shared" si="79"/>
        <v>3 - Medium-Level Power Loss</v>
      </c>
      <c r="N1628" s="59"/>
      <c r="O1628" s="60"/>
      <c r="P1628" s="61">
        <f t="shared" si="78"/>
        <v>1800</v>
      </c>
      <c r="Q1628" s="61">
        <f t="shared" si="80"/>
        <v>0</v>
      </c>
    </row>
    <row r="1629" spans="1:17" ht="18.600000000000001" customHeight="1">
      <c r="A1629" s="58">
        <v>44403</v>
      </c>
      <c r="B1629" s="39" t="s">
        <v>48</v>
      </c>
      <c r="C1629" s="39" t="s">
        <v>138</v>
      </c>
      <c r="D1629" s="64"/>
      <c r="E1629" s="39" t="s">
        <v>96</v>
      </c>
      <c r="F1629" s="39">
        <v>50</v>
      </c>
      <c r="G1629" s="39" t="s">
        <v>172</v>
      </c>
      <c r="H1629" s="39" t="s">
        <v>176</v>
      </c>
      <c r="I1629" s="39" t="s">
        <v>176</v>
      </c>
      <c r="J1629" s="39" t="s">
        <v>176</v>
      </c>
      <c r="K1629" s="39" t="s">
        <v>176</v>
      </c>
      <c r="L1629" s="39">
        <v>1</v>
      </c>
      <c r="M1629" s="57" t="str">
        <f t="shared" si="79"/>
        <v>3 - Medium-Level Power Loss</v>
      </c>
      <c r="N1629" s="59"/>
      <c r="O1629" s="60"/>
      <c r="P1629" s="61">
        <f t="shared" si="78"/>
        <v>1800</v>
      </c>
      <c r="Q1629" s="61">
        <f t="shared" si="80"/>
        <v>0</v>
      </c>
    </row>
    <row r="1630" spans="1:17" ht="18.600000000000001" customHeight="1">
      <c r="A1630" s="58">
        <v>44403</v>
      </c>
      <c r="B1630" s="39" t="s">
        <v>48</v>
      </c>
      <c r="C1630" s="39" t="s">
        <v>138</v>
      </c>
      <c r="D1630" s="64"/>
      <c r="E1630" s="39" t="s">
        <v>96</v>
      </c>
      <c r="F1630" s="39">
        <v>51</v>
      </c>
      <c r="G1630" s="39" t="s">
        <v>172</v>
      </c>
      <c r="H1630" s="39" t="s">
        <v>176</v>
      </c>
      <c r="I1630" s="39" t="s">
        <v>176</v>
      </c>
      <c r="J1630" s="39" t="s">
        <v>176</v>
      </c>
      <c r="K1630" s="39" t="s">
        <v>176</v>
      </c>
      <c r="L1630" s="39">
        <v>1</v>
      </c>
      <c r="M1630" s="57" t="str">
        <f t="shared" si="79"/>
        <v>3 - Medium-Level Power Loss</v>
      </c>
      <c r="N1630" s="59"/>
      <c r="O1630" s="60"/>
      <c r="P1630" s="61">
        <f t="shared" si="78"/>
        <v>1800</v>
      </c>
      <c r="Q1630" s="61">
        <f t="shared" si="80"/>
        <v>0</v>
      </c>
    </row>
    <row r="1631" spans="1:17" ht="18.600000000000001" customHeight="1">
      <c r="A1631" s="58">
        <v>44403</v>
      </c>
      <c r="B1631" s="39" t="s">
        <v>48</v>
      </c>
      <c r="C1631" s="39" t="s">
        <v>138</v>
      </c>
      <c r="D1631" s="64"/>
      <c r="E1631" s="39" t="s">
        <v>96</v>
      </c>
      <c r="F1631" s="39">
        <v>52</v>
      </c>
      <c r="G1631" s="39" t="s">
        <v>172</v>
      </c>
      <c r="H1631" s="39" t="s">
        <v>176</v>
      </c>
      <c r="I1631" s="39" t="s">
        <v>176</v>
      </c>
      <c r="J1631" s="39" t="s">
        <v>176</v>
      </c>
      <c r="K1631" s="39" t="s">
        <v>176</v>
      </c>
      <c r="L1631" s="39">
        <v>1</v>
      </c>
      <c r="M1631" s="57" t="str">
        <f t="shared" si="79"/>
        <v>3 - Medium-Level Power Loss</v>
      </c>
      <c r="N1631" s="59"/>
      <c r="O1631" s="60"/>
      <c r="P1631" s="61">
        <f t="shared" si="78"/>
        <v>1800</v>
      </c>
      <c r="Q1631" s="61">
        <f t="shared" si="80"/>
        <v>0</v>
      </c>
    </row>
    <row r="1632" spans="1:17" ht="18.600000000000001" customHeight="1">
      <c r="A1632" s="58">
        <v>44403</v>
      </c>
      <c r="B1632" s="39" t="s">
        <v>48</v>
      </c>
      <c r="C1632" s="39" t="s">
        <v>138</v>
      </c>
      <c r="D1632" s="64"/>
      <c r="E1632" s="39" t="s">
        <v>96</v>
      </c>
      <c r="F1632" s="39">
        <v>53</v>
      </c>
      <c r="G1632" s="39" t="s">
        <v>172</v>
      </c>
      <c r="H1632" s="39" t="s">
        <v>176</v>
      </c>
      <c r="I1632" s="39" t="s">
        <v>176</v>
      </c>
      <c r="J1632" s="39" t="s">
        <v>176</v>
      </c>
      <c r="K1632" s="39" t="s">
        <v>176</v>
      </c>
      <c r="L1632" s="39">
        <v>1</v>
      </c>
      <c r="M1632" s="57" t="str">
        <f t="shared" si="79"/>
        <v>3 - Medium-Level Power Loss</v>
      </c>
      <c r="N1632" s="59"/>
      <c r="O1632" s="60"/>
      <c r="P1632" s="61">
        <f t="shared" si="78"/>
        <v>1800</v>
      </c>
      <c r="Q1632" s="61">
        <f t="shared" si="80"/>
        <v>0</v>
      </c>
    </row>
    <row r="1633" spans="1:17" ht="18.600000000000001" customHeight="1">
      <c r="A1633" s="58">
        <v>44403</v>
      </c>
      <c r="B1633" s="39" t="s">
        <v>48</v>
      </c>
      <c r="C1633" s="39" t="s">
        <v>138</v>
      </c>
      <c r="D1633" s="64"/>
      <c r="E1633" s="39" t="s">
        <v>96</v>
      </c>
      <c r="F1633" s="39">
        <v>54</v>
      </c>
      <c r="G1633" s="39" t="s">
        <v>172</v>
      </c>
      <c r="H1633" s="39" t="s">
        <v>176</v>
      </c>
      <c r="I1633" s="39" t="s">
        <v>176</v>
      </c>
      <c r="J1633" s="39" t="s">
        <v>176</v>
      </c>
      <c r="K1633" s="39" t="s">
        <v>176</v>
      </c>
      <c r="L1633" s="39">
        <v>1</v>
      </c>
      <c r="M1633" s="57" t="str">
        <f t="shared" si="79"/>
        <v>3 - Medium-Level Power Loss</v>
      </c>
      <c r="N1633" s="59"/>
      <c r="O1633" s="60"/>
      <c r="P1633" s="61">
        <f t="shared" si="78"/>
        <v>1800</v>
      </c>
      <c r="Q1633" s="61">
        <f t="shared" si="80"/>
        <v>0</v>
      </c>
    </row>
    <row r="1634" spans="1:17" ht="18.600000000000001" customHeight="1">
      <c r="A1634" s="58">
        <v>44403</v>
      </c>
      <c r="B1634" s="39" t="s">
        <v>48</v>
      </c>
      <c r="C1634" s="39" t="s">
        <v>138</v>
      </c>
      <c r="D1634" s="64"/>
      <c r="E1634" s="39" t="s">
        <v>96</v>
      </c>
      <c r="F1634" s="39">
        <v>55</v>
      </c>
      <c r="G1634" s="39" t="s">
        <v>172</v>
      </c>
      <c r="H1634" s="39" t="s">
        <v>176</v>
      </c>
      <c r="I1634" s="39" t="s">
        <v>176</v>
      </c>
      <c r="J1634" s="39" t="s">
        <v>176</v>
      </c>
      <c r="K1634" s="39" t="s">
        <v>176</v>
      </c>
      <c r="L1634" s="39">
        <v>1</v>
      </c>
      <c r="M1634" s="57" t="str">
        <f t="shared" si="79"/>
        <v>3 - Medium-Level Power Loss</v>
      </c>
      <c r="N1634" s="59"/>
      <c r="O1634" s="60"/>
      <c r="P1634" s="61">
        <f t="shared" si="78"/>
        <v>1800</v>
      </c>
      <c r="Q1634" s="61">
        <f t="shared" si="80"/>
        <v>0</v>
      </c>
    </row>
    <row r="1635" spans="1:17" ht="18.600000000000001" customHeight="1">
      <c r="A1635" s="58">
        <v>44403</v>
      </c>
      <c r="B1635" s="39" t="s">
        <v>48</v>
      </c>
      <c r="C1635" s="39" t="s">
        <v>138</v>
      </c>
      <c r="D1635" s="64"/>
      <c r="E1635" s="39" t="s">
        <v>96</v>
      </c>
      <c r="F1635" s="39">
        <v>56</v>
      </c>
      <c r="G1635" s="39" t="s">
        <v>172</v>
      </c>
      <c r="H1635" s="39" t="s">
        <v>176</v>
      </c>
      <c r="I1635" s="39" t="s">
        <v>176</v>
      </c>
      <c r="J1635" s="39" t="s">
        <v>176</v>
      </c>
      <c r="K1635" s="39" t="s">
        <v>176</v>
      </c>
      <c r="L1635" s="39">
        <v>1</v>
      </c>
      <c r="M1635" s="57" t="str">
        <f t="shared" si="79"/>
        <v>3 - Medium-Level Power Loss</v>
      </c>
      <c r="N1635" s="59"/>
      <c r="O1635" s="60"/>
      <c r="P1635" s="61">
        <f t="shared" si="78"/>
        <v>1800</v>
      </c>
      <c r="Q1635" s="61">
        <f t="shared" si="80"/>
        <v>0</v>
      </c>
    </row>
    <row r="1636" spans="1:17" ht="18.600000000000001" customHeight="1">
      <c r="A1636" s="58">
        <v>44403</v>
      </c>
      <c r="B1636" s="39" t="s">
        <v>48</v>
      </c>
      <c r="C1636" s="39" t="s">
        <v>138</v>
      </c>
      <c r="D1636" s="64"/>
      <c r="E1636" s="39" t="s">
        <v>103</v>
      </c>
      <c r="F1636" s="39">
        <v>100</v>
      </c>
      <c r="G1636" s="39" t="s">
        <v>172</v>
      </c>
      <c r="H1636" s="39" t="s">
        <v>176</v>
      </c>
      <c r="I1636" s="39" t="s">
        <v>176</v>
      </c>
      <c r="J1636" s="39" t="s">
        <v>176</v>
      </c>
      <c r="K1636" s="39" t="s">
        <v>176</v>
      </c>
      <c r="L1636" s="39">
        <v>1</v>
      </c>
      <c r="M1636" s="57" t="str">
        <f t="shared" si="79"/>
        <v>3 - Medium-Level Power Loss</v>
      </c>
      <c r="N1636" s="59"/>
      <c r="O1636" s="60"/>
      <c r="P1636" s="61">
        <f t="shared" si="78"/>
        <v>1800</v>
      </c>
      <c r="Q1636" s="61">
        <f t="shared" si="80"/>
        <v>0</v>
      </c>
    </row>
    <row r="1637" spans="1:17" ht="18.600000000000001" customHeight="1">
      <c r="A1637" s="58">
        <v>44403</v>
      </c>
      <c r="B1637" s="39" t="s">
        <v>48</v>
      </c>
      <c r="C1637" s="39" t="s">
        <v>138</v>
      </c>
      <c r="D1637" s="64"/>
      <c r="E1637" s="39" t="s">
        <v>103</v>
      </c>
      <c r="F1637" s="39">
        <v>101</v>
      </c>
      <c r="G1637" s="39" t="s">
        <v>172</v>
      </c>
      <c r="H1637" s="39" t="s">
        <v>176</v>
      </c>
      <c r="I1637" s="39" t="s">
        <v>176</v>
      </c>
      <c r="J1637" s="39" t="s">
        <v>176</v>
      </c>
      <c r="K1637" s="39" t="s">
        <v>176</v>
      </c>
      <c r="L1637" s="39">
        <v>1</v>
      </c>
      <c r="M1637" s="57" t="str">
        <f t="shared" si="79"/>
        <v>3 - Medium-Level Power Loss</v>
      </c>
      <c r="N1637" s="59"/>
      <c r="O1637" s="60"/>
      <c r="P1637" s="61">
        <f t="shared" si="78"/>
        <v>1800</v>
      </c>
      <c r="Q1637" s="61">
        <f t="shared" si="80"/>
        <v>0</v>
      </c>
    </row>
    <row r="1638" spans="1:17" ht="18.600000000000001" customHeight="1">
      <c r="A1638" s="58">
        <v>44403</v>
      </c>
      <c r="B1638" s="39" t="s">
        <v>48</v>
      </c>
      <c r="C1638" s="39" t="s">
        <v>138</v>
      </c>
      <c r="D1638" s="64"/>
      <c r="E1638" s="39" t="s">
        <v>103</v>
      </c>
      <c r="F1638" s="39">
        <v>102</v>
      </c>
      <c r="G1638" s="39" t="s">
        <v>172</v>
      </c>
      <c r="H1638" s="39" t="s">
        <v>176</v>
      </c>
      <c r="I1638" s="39" t="s">
        <v>176</v>
      </c>
      <c r="J1638" s="39" t="s">
        <v>176</v>
      </c>
      <c r="K1638" s="39" t="s">
        <v>176</v>
      </c>
      <c r="L1638" s="39">
        <v>1</v>
      </c>
      <c r="M1638" s="57" t="str">
        <f t="shared" si="79"/>
        <v>3 - Medium-Level Power Loss</v>
      </c>
      <c r="N1638" s="59"/>
      <c r="O1638" s="60"/>
      <c r="P1638" s="61">
        <f t="shared" si="78"/>
        <v>1800</v>
      </c>
      <c r="Q1638" s="61">
        <f t="shared" si="80"/>
        <v>0</v>
      </c>
    </row>
    <row r="1639" spans="1:17" ht="18.600000000000001" customHeight="1">
      <c r="A1639" s="58">
        <v>44403</v>
      </c>
      <c r="B1639" s="39" t="s">
        <v>48</v>
      </c>
      <c r="C1639" s="39" t="s">
        <v>138</v>
      </c>
      <c r="D1639" s="64"/>
      <c r="E1639" s="39" t="s">
        <v>103</v>
      </c>
      <c r="F1639" s="39">
        <v>103</v>
      </c>
      <c r="G1639" s="39" t="s">
        <v>172</v>
      </c>
      <c r="H1639" s="39" t="s">
        <v>176</v>
      </c>
      <c r="I1639" s="39" t="s">
        <v>176</v>
      </c>
      <c r="J1639" s="39" t="s">
        <v>176</v>
      </c>
      <c r="K1639" s="39" t="s">
        <v>176</v>
      </c>
      <c r="L1639" s="39">
        <v>1</v>
      </c>
      <c r="M1639" s="57" t="str">
        <f t="shared" si="79"/>
        <v>3 - Medium-Level Power Loss</v>
      </c>
      <c r="N1639" s="59"/>
      <c r="O1639" s="60"/>
      <c r="P1639" s="61">
        <f t="shared" si="78"/>
        <v>1800</v>
      </c>
      <c r="Q1639" s="61">
        <f t="shared" si="80"/>
        <v>0</v>
      </c>
    </row>
    <row r="1640" spans="1:17" ht="18.600000000000001" customHeight="1">
      <c r="A1640" s="58">
        <v>44403</v>
      </c>
      <c r="B1640" s="39" t="s">
        <v>48</v>
      </c>
      <c r="C1640" s="39" t="s">
        <v>138</v>
      </c>
      <c r="D1640" s="64"/>
      <c r="E1640" s="39" t="s">
        <v>103</v>
      </c>
      <c r="F1640" s="39">
        <v>104</v>
      </c>
      <c r="G1640" s="39" t="s">
        <v>172</v>
      </c>
      <c r="H1640" s="39" t="s">
        <v>176</v>
      </c>
      <c r="I1640" s="39" t="s">
        <v>176</v>
      </c>
      <c r="J1640" s="39" t="s">
        <v>176</v>
      </c>
      <c r="K1640" s="39" t="s">
        <v>176</v>
      </c>
      <c r="L1640" s="39">
        <v>1</v>
      </c>
      <c r="M1640" s="57" t="str">
        <f t="shared" si="79"/>
        <v>3 - Medium-Level Power Loss</v>
      </c>
      <c r="N1640" s="59"/>
      <c r="O1640" s="60"/>
      <c r="P1640" s="61">
        <f t="shared" si="78"/>
        <v>1800</v>
      </c>
      <c r="Q1640" s="61">
        <f t="shared" si="80"/>
        <v>0</v>
      </c>
    </row>
    <row r="1641" spans="1:17" ht="18.600000000000001" customHeight="1">
      <c r="A1641" s="58">
        <v>44403</v>
      </c>
      <c r="B1641" s="39" t="s">
        <v>48</v>
      </c>
      <c r="C1641" s="39" t="s">
        <v>138</v>
      </c>
      <c r="D1641" s="64"/>
      <c r="E1641" s="39" t="s">
        <v>103</v>
      </c>
      <c r="F1641" s="39">
        <v>105</v>
      </c>
      <c r="G1641" s="39" t="s">
        <v>172</v>
      </c>
      <c r="H1641" s="39" t="s">
        <v>176</v>
      </c>
      <c r="I1641" s="39" t="s">
        <v>176</v>
      </c>
      <c r="J1641" s="39" t="s">
        <v>176</v>
      </c>
      <c r="K1641" s="39" t="s">
        <v>176</v>
      </c>
      <c r="L1641" s="39">
        <v>1</v>
      </c>
      <c r="M1641" s="57" t="str">
        <f t="shared" si="79"/>
        <v>3 - Medium-Level Power Loss</v>
      </c>
      <c r="N1641" s="59"/>
      <c r="O1641" s="60"/>
      <c r="P1641" s="61">
        <f t="shared" si="78"/>
        <v>1800</v>
      </c>
      <c r="Q1641" s="61">
        <f t="shared" si="80"/>
        <v>0</v>
      </c>
    </row>
    <row r="1642" spans="1:17" ht="18.600000000000001" customHeight="1">
      <c r="A1642" s="58">
        <v>44403</v>
      </c>
      <c r="B1642" s="39" t="s">
        <v>48</v>
      </c>
      <c r="C1642" s="39" t="s">
        <v>138</v>
      </c>
      <c r="D1642" s="64"/>
      <c r="E1642" s="39" t="s">
        <v>103</v>
      </c>
      <c r="F1642" s="39">
        <v>106</v>
      </c>
      <c r="G1642" s="39" t="s">
        <v>172</v>
      </c>
      <c r="H1642" s="39" t="s">
        <v>176</v>
      </c>
      <c r="I1642" s="39" t="s">
        <v>176</v>
      </c>
      <c r="J1642" s="39" t="s">
        <v>176</v>
      </c>
      <c r="K1642" s="39" t="s">
        <v>176</v>
      </c>
      <c r="L1642" s="39">
        <v>1</v>
      </c>
      <c r="M1642" s="57" t="str">
        <f t="shared" si="79"/>
        <v>3 - Medium-Level Power Loss</v>
      </c>
      <c r="N1642" s="59"/>
      <c r="O1642" s="60"/>
      <c r="P1642" s="61">
        <f t="shared" si="78"/>
        <v>1800</v>
      </c>
      <c r="Q1642" s="61">
        <f t="shared" si="80"/>
        <v>0</v>
      </c>
    </row>
    <row r="1643" spans="1:17" ht="18.600000000000001" customHeight="1">
      <c r="A1643" s="58">
        <v>44403</v>
      </c>
      <c r="B1643" s="39" t="s">
        <v>48</v>
      </c>
      <c r="C1643" s="39" t="s">
        <v>138</v>
      </c>
      <c r="D1643" s="64"/>
      <c r="E1643" s="39" t="s">
        <v>103</v>
      </c>
      <c r="F1643" s="39">
        <v>107</v>
      </c>
      <c r="G1643" s="39" t="s">
        <v>172</v>
      </c>
      <c r="H1643" s="39" t="s">
        <v>176</v>
      </c>
      <c r="I1643" s="39" t="s">
        <v>176</v>
      </c>
      <c r="J1643" s="39" t="s">
        <v>176</v>
      </c>
      <c r="K1643" s="39" t="s">
        <v>176</v>
      </c>
      <c r="L1643" s="39">
        <v>1</v>
      </c>
      <c r="M1643" s="57" t="str">
        <f t="shared" si="79"/>
        <v>3 - Medium-Level Power Loss</v>
      </c>
      <c r="N1643" s="59"/>
      <c r="O1643" s="60"/>
      <c r="P1643" s="61">
        <f t="shared" si="78"/>
        <v>1800</v>
      </c>
      <c r="Q1643" s="61">
        <f t="shared" si="80"/>
        <v>0</v>
      </c>
    </row>
    <row r="1644" spans="1:17" ht="18.600000000000001" customHeight="1">
      <c r="A1644" s="58">
        <v>44403</v>
      </c>
      <c r="B1644" s="39" t="s">
        <v>48</v>
      </c>
      <c r="C1644" s="39" t="s">
        <v>138</v>
      </c>
      <c r="D1644" s="64"/>
      <c r="E1644" s="39" t="s">
        <v>103</v>
      </c>
      <c r="F1644" s="39">
        <v>108</v>
      </c>
      <c r="G1644" s="39" t="s">
        <v>172</v>
      </c>
      <c r="H1644" s="39" t="s">
        <v>176</v>
      </c>
      <c r="I1644" s="39" t="s">
        <v>176</v>
      </c>
      <c r="J1644" s="39" t="s">
        <v>176</v>
      </c>
      <c r="K1644" s="39" t="s">
        <v>176</v>
      </c>
      <c r="L1644" s="39">
        <v>1</v>
      </c>
      <c r="M1644" s="57" t="str">
        <f t="shared" si="79"/>
        <v>3 - Medium-Level Power Loss</v>
      </c>
      <c r="N1644" s="59"/>
      <c r="O1644" s="60"/>
      <c r="P1644" s="61">
        <f t="shared" si="78"/>
        <v>1800</v>
      </c>
      <c r="Q1644" s="61">
        <f t="shared" si="80"/>
        <v>0</v>
      </c>
    </row>
    <row r="1645" spans="1:17" ht="18.600000000000001" customHeight="1">
      <c r="A1645" s="58">
        <v>44403</v>
      </c>
      <c r="B1645" s="39" t="s">
        <v>48</v>
      </c>
      <c r="C1645" s="39" t="s">
        <v>138</v>
      </c>
      <c r="D1645" s="64"/>
      <c r="E1645" s="39" t="s">
        <v>103</v>
      </c>
      <c r="F1645" s="39">
        <v>109</v>
      </c>
      <c r="G1645" s="39" t="s">
        <v>172</v>
      </c>
      <c r="H1645" s="39" t="s">
        <v>176</v>
      </c>
      <c r="I1645" s="39" t="s">
        <v>176</v>
      </c>
      <c r="J1645" s="39" t="s">
        <v>176</v>
      </c>
      <c r="K1645" s="39" t="s">
        <v>176</v>
      </c>
      <c r="L1645" s="39">
        <v>1</v>
      </c>
      <c r="M1645" s="57" t="str">
        <f t="shared" si="79"/>
        <v>3 - Medium-Level Power Loss</v>
      </c>
      <c r="N1645" s="59"/>
      <c r="O1645" s="60"/>
      <c r="P1645" s="61">
        <f t="shared" si="78"/>
        <v>1800</v>
      </c>
      <c r="Q1645" s="61">
        <f t="shared" si="80"/>
        <v>0</v>
      </c>
    </row>
    <row r="1646" spans="1:17" ht="18.600000000000001" customHeight="1">
      <c r="A1646" s="58">
        <v>44403</v>
      </c>
      <c r="B1646" s="39" t="s">
        <v>48</v>
      </c>
      <c r="C1646" s="39" t="s">
        <v>138</v>
      </c>
      <c r="D1646" s="64"/>
      <c r="E1646" s="39" t="s">
        <v>103</v>
      </c>
      <c r="F1646" s="39">
        <v>110</v>
      </c>
      <c r="G1646" s="39" t="s">
        <v>172</v>
      </c>
      <c r="H1646" s="39" t="s">
        <v>176</v>
      </c>
      <c r="I1646" s="39" t="s">
        <v>176</v>
      </c>
      <c r="J1646" s="39" t="s">
        <v>176</v>
      </c>
      <c r="K1646" s="39" t="s">
        <v>176</v>
      </c>
      <c r="L1646" s="39">
        <v>1</v>
      </c>
      <c r="M1646" s="57" t="str">
        <f t="shared" si="79"/>
        <v>3 - Medium-Level Power Loss</v>
      </c>
      <c r="N1646" s="59"/>
      <c r="O1646" s="60"/>
      <c r="P1646" s="61">
        <f t="shared" si="78"/>
        <v>1800</v>
      </c>
      <c r="Q1646" s="61">
        <f t="shared" si="80"/>
        <v>0</v>
      </c>
    </row>
    <row r="1647" spans="1:17" ht="18.600000000000001" customHeight="1">
      <c r="A1647" s="58">
        <v>44403</v>
      </c>
      <c r="B1647" s="39" t="s">
        <v>48</v>
      </c>
      <c r="C1647" s="39" t="s">
        <v>138</v>
      </c>
      <c r="D1647" s="64"/>
      <c r="E1647" s="39" t="s">
        <v>103</v>
      </c>
      <c r="F1647" s="39">
        <v>111</v>
      </c>
      <c r="G1647" s="39" t="s">
        <v>172</v>
      </c>
      <c r="H1647" s="39" t="s">
        <v>176</v>
      </c>
      <c r="I1647" s="39" t="s">
        <v>176</v>
      </c>
      <c r="J1647" s="39" t="s">
        <v>176</v>
      </c>
      <c r="K1647" s="39" t="s">
        <v>176</v>
      </c>
      <c r="L1647" s="39">
        <v>1</v>
      </c>
      <c r="M1647" s="57" t="str">
        <f t="shared" si="79"/>
        <v>3 - Medium-Level Power Loss</v>
      </c>
      <c r="N1647" s="59"/>
      <c r="O1647" s="60"/>
      <c r="P1647" s="61">
        <f t="shared" si="78"/>
        <v>1800</v>
      </c>
      <c r="Q1647" s="61">
        <f t="shared" si="80"/>
        <v>0</v>
      </c>
    </row>
    <row r="1648" spans="1:17" ht="18.600000000000001" customHeight="1">
      <c r="A1648" s="58">
        <v>44403</v>
      </c>
      <c r="B1648" s="39" t="s">
        <v>48</v>
      </c>
      <c r="C1648" s="39" t="s">
        <v>138</v>
      </c>
      <c r="D1648" s="64"/>
      <c r="E1648" s="39" t="s">
        <v>103</v>
      </c>
      <c r="F1648" s="39">
        <v>112</v>
      </c>
      <c r="G1648" s="39" t="s">
        <v>172</v>
      </c>
      <c r="H1648" s="39" t="s">
        <v>176</v>
      </c>
      <c r="I1648" s="39" t="s">
        <v>176</v>
      </c>
      <c r="J1648" s="39" t="s">
        <v>176</v>
      </c>
      <c r="K1648" s="39" t="s">
        <v>176</v>
      </c>
      <c r="L1648" s="39">
        <v>1</v>
      </c>
      <c r="M1648" s="57" t="str">
        <f t="shared" si="79"/>
        <v>3 - Medium-Level Power Loss</v>
      </c>
      <c r="N1648" s="59"/>
      <c r="O1648" s="60"/>
      <c r="P1648" s="61">
        <f t="shared" si="78"/>
        <v>1800</v>
      </c>
      <c r="Q1648" s="61">
        <f t="shared" si="80"/>
        <v>0</v>
      </c>
    </row>
    <row r="1649" spans="1:17" ht="18.600000000000001" customHeight="1">
      <c r="A1649" s="58">
        <v>44403</v>
      </c>
      <c r="B1649" s="39" t="s">
        <v>48</v>
      </c>
      <c r="C1649" s="39" t="s">
        <v>138</v>
      </c>
      <c r="D1649" s="64"/>
      <c r="E1649" s="39" t="s">
        <v>103</v>
      </c>
      <c r="F1649" s="39">
        <v>121</v>
      </c>
      <c r="G1649" s="39" t="s">
        <v>172</v>
      </c>
      <c r="H1649" s="39" t="s">
        <v>176</v>
      </c>
      <c r="I1649" s="39" t="s">
        <v>176</v>
      </c>
      <c r="J1649" s="39" t="s">
        <v>176</v>
      </c>
      <c r="K1649" s="39" t="s">
        <v>176</v>
      </c>
      <c r="L1649" s="39">
        <v>1</v>
      </c>
      <c r="M1649" s="57" t="str">
        <f t="shared" si="79"/>
        <v>3 - Medium-Level Power Loss</v>
      </c>
      <c r="N1649" s="59"/>
      <c r="O1649" s="60"/>
      <c r="P1649" s="61">
        <f t="shared" si="78"/>
        <v>1800</v>
      </c>
      <c r="Q1649" s="61">
        <f t="shared" si="80"/>
        <v>0</v>
      </c>
    </row>
    <row r="1650" spans="1:17" ht="18.600000000000001" customHeight="1">
      <c r="A1650" s="58">
        <v>44403</v>
      </c>
      <c r="B1650" s="39" t="s">
        <v>48</v>
      </c>
      <c r="C1650" s="39" t="s">
        <v>138</v>
      </c>
      <c r="D1650" s="64"/>
      <c r="E1650" s="39" t="s">
        <v>103</v>
      </c>
      <c r="F1650" s="39">
        <v>122</v>
      </c>
      <c r="G1650" s="39" t="s">
        <v>172</v>
      </c>
      <c r="H1650" s="39" t="s">
        <v>176</v>
      </c>
      <c r="I1650" s="39" t="s">
        <v>176</v>
      </c>
      <c r="J1650" s="39" t="s">
        <v>176</v>
      </c>
      <c r="K1650" s="39" t="s">
        <v>176</v>
      </c>
      <c r="L1650" s="39">
        <v>1</v>
      </c>
      <c r="M1650" s="57" t="str">
        <f t="shared" si="79"/>
        <v>3 - Medium-Level Power Loss</v>
      </c>
      <c r="N1650" s="59"/>
      <c r="O1650" s="60"/>
      <c r="P1650" s="61">
        <f t="shared" si="78"/>
        <v>1800</v>
      </c>
      <c r="Q1650" s="61">
        <f t="shared" si="80"/>
        <v>0</v>
      </c>
    </row>
    <row r="1651" spans="1:17" ht="18.600000000000001" customHeight="1">
      <c r="A1651" s="58">
        <v>44403</v>
      </c>
      <c r="B1651" s="39" t="s">
        <v>48</v>
      </c>
      <c r="C1651" s="39" t="s">
        <v>138</v>
      </c>
      <c r="D1651" s="64"/>
      <c r="E1651" s="39" t="s">
        <v>103</v>
      </c>
      <c r="F1651" s="39">
        <v>123</v>
      </c>
      <c r="G1651" s="39" t="s">
        <v>172</v>
      </c>
      <c r="H1651" s="39" t="s">
        <v>176</v>
      </c>
      <c r="I1651" s="39" t="s">
        <v>176</v>
      </c>
      <c r="J1651" s="39" t="s">
        <v>176</v>
      </c>
      <c r="K1651" s="39" t="s">
        <v>176</v>
      </c>
      <c r="L1651" s="39">
        <v>1</v>
      </c>
      <c r="M1651" s="57" t="str">
        <f t="shared" si="79"/>
        <v>3 - Medium-Level Power Loss</v>
      </c>
      <c r="N1651" s="59"/>
      <c r="O1651" s="60"/>
      <c r="P1651" s="61">
        <f t="shared" si="78"/>
        <v>1800</v>
      </c>
      <c r="Q1651" s="61">
        <f t="shared" si="80"/>
        <v>0</v>
      </c>
    </row>
    <row r="1652" spans="1:17" ht="18.600000000000001" customHeight="1">
      <c r="A1652" s="58">
        <v>44403</v>
      </c>
      <c r="B1652" s="39" t="s">
        <v>48</v>
      </c>
      <c r="C1652" s="39" t="s">
        <v>138</v>
      </c>
      <c r="D1652" s="64"/>
      <c r="E1652" s="39" t="s">
        <v>103</v>
      </c>
      <c r="F1652" s="39">
        <v>124</v>
      </c>
      <c r="G1652" s="39" t="s">
        <v>172</v>
      </c>
      <c r="H1652" s="39" t="s">
        <v>176</v>
      </c>
      <c r="I1652" s="39" t="s">
        <v>176</v>
      </c>
      <c r="J1652" s="39" t="s">
        <v>176</v>
      </c>
      <c r="K1652" s="39" t="s">
        <v>176</v>
      </c>
      <c r="L1652" s="39">
        <v>1</v>
      </c>
      <c r="M1652" s="57" t="str">
        <f t="shared" si="79"/>
        <v>3 - Medium-Level Power Loss</v>
      </c>
      <c r="N1652" s="59"/>
      <c r="O1652" s="60"/>
      <c r="P1652" s="61">
        <f t="shared" si="78"/>
        <v>1800</v>
      </c>
      <c r="Q1652" s="61">
        <f t="shared" si="80"/>
        <v>0</v>
      </c>
    </row>
    <row r="1653" spans="1:17" ht="18.600000000000001" customHeight="1">
      <c r="A1653" s="58">
        <v>44403</v>
      </c>
      <c r="B1653" s="39" t="s">
        <v>48</v>
      </c>
      <c r="C1653" s="39" t="s">
        <v>138</v>
      </c>
      <c r="D1653" s="64"/>
      <c r="E1653" s="39" t="s">
        <v>103</v>
      </c>
      <c r="F1653" s="39">
        <v>125</v>
      </c>
      <c r="G1653" s="39" t="s">
        <v>172</v>
      </c>
      <c r="H1653" s="39" t="s">
        <v>176</v>
      </c>
      <c r="I1653" s="39" t="s">
        <v>176</v>
      </c>
      <c r="J1653" s="39" t="s">
        <v>176</v>
      </c>
      <c r="K1653" s="39" t="s">
        <v>176</v>
      </c>
      <c r="L1653" s="39">
        <v>1</v>
      </c>
      <c r="M1653" s="57" t="str">
        <f t="shared" si="79"/>
        <v>3 - Medium-Level Power Loss</v>
      </c>
      <c r="N1653" s="59"/>
      <c r="O1653" s="60"/>
      <c r="P1653" s="61">
        <f t="shared" si="78"/>
        <v>1800</v>
      </c>
      <c r="Q1653" s="61">
        <f t="shared" si="80"/>
        <v>0</v>
      </c>
    </row>
    <row r="1654" spans="1:17" ht="18.600000000000001" customHeight="1">
      <c r="A1654" s="58">
        <v>44403</v>
      </c>
      <c r="B1654" s="39" t="s">
        <v>48</v>
      </c>
      <c r="C1654" s="39" t="s">
        <v>138</v>
      </c>
      <c r="D1654" s="64"/>
      <c r="E1654" s="39" t="s">
        <v>103</v>
      </c>
      <c r="F1654" s="39">
        <v>126</v>
      </c>
      <c r="G1654" s="39" t="s">
        <v>172</v>
      </c>
      <c r="H1654" s="39" t="s">
        <v>176</v>
      </c>
      <c r="I1654" s="39" t="s">
        <v>176</v>
      </c>
      <c r="J1654" s="39" t="s">
        <v>176</v>
      </c>
      <c r="K1654" s="39" t="s">
        <v>176</v>
      </c>
      <c r="L1654" s="39">
        <v>1</v>
      </c>
      <c r="M1654" s="57" t="str">
        <f t="shared" si="79"/>
        <v>3 - Medium-Level Power Loss</v>
      </c>
      <c r="N1654" s="59"/>
      <c r="O1654" s="60"/>
      <c r="P1654" s="61">
        <f t="shared" si="78"/>
        <v>1800</v>
      </c>
      <c r="Q1654" s="61">
        <f t="shared" si="80"/>
        <v>0</v>
      </c>
    </row>
    <row r="1655" spans="1:17" ht="18.600000000000001" customHeight="1">
      <c r="A1655" s="58">
        <v>44403</v>
      </c>
      <c r="B1655" s="39" t="s">
        <v>48</v>
      </c>
      <c r="C1655" s="39" t="s">
        <v>138</v>
      </c>
      <c r="D1655" s="64"/>
      <c r="E1655" s="39" t="s">
        <v>103</v>
      </c>
      <c r="F1655" s="39">
        <v>127</v>
      </c>
      <c r="G1655" s="39" t="s">
        <v>172</v>
      </c>
      <c r="H1655" s="39" t="s">
        <v>176</v>
      </c>
      <c r="I1655" s="39" t="s">
        <v>176</v>
      </c>
      <c r="J1655" s="39" t="s">
        <v>176</v>
      </c>
      <c r="K1655" s="39" t="s">
        <v>176</v>
      </c>
      <c r="L1655" s="39">
        <v>1</v>
      </c>
      <c r="M1655" s="57" t="str">
        <f t="shared" si="79"/>
        <v>3 - Medium-Level Power Loss</v>
      </c>
      <c r="N1655" s="59"/>
      <c r="O1655" s="60"/>
      <c r="P1655" s="61">
        <f t="shared" si="78"/>
        <v>1800</v>
      </c>
      <c r="Q1655" s="61">
        <f t="shared" si="80"/>
        <v>0</v>
      </c>
    </row>
    <row r="1656" spans="1:17" ht="18.600000000000001" customHeight="1">
      <c r="A1656" s="58">
        <v>44403</v>
      </c>
      <c r="B1656" s="39" t="s">
        <v>48</v>
      </c>
      <c r="C1656" s="39" t="s">
        <v>138</v>
      </c>
      <c r="D1656" s="64"/>
      <c r="E1656" s="39" t="s">
        <v>103</v>
      </c>
      <c r="F1656" s="39">
        <v>128</v>
      </c>
      <c r="G1656" s="39" t="s">
        <v>172</v>
      </c>
      <c r="H1656" s="39" t="s">
        <v>176</v>
      </c>
      <c r="I1656" s="39" t="s">
        <v>176</v>
      </c>
      <c r="J1656" s="39" t="s">
        <v>176</v>
      </c>
      <c r="K1656" s="39" t="s">
        <v>176</v>
      </c>
      <c r="L1656" s="39">
        <v>1</v>
      </c>
      <c r="M1656" s="57" t="str">
        <f t="shared" si="79"/>
        <v>3 - Medium-Level Power Loss</v>
      </c>
      <c r="N1656" s="59"/>
      <c r="O1656" s="60"/>
      <c r="P1656" s="61">
        <f t="shared" si="78"/>
        <v>1800</v>
      </c>
      <c r="Q1656" s="61">
        <f t="shared" si="80"/>
        <v>0</v>
      </c>
    </row>
    <row r="1657" spans="1:17" ht="18.600000000000001" customHeight="1">
      <c r="A1657" s="58">
        <v>44403</v>
      </c>
      <c r="B1657" s="39" t="s">
        <v>48</v>
      </c>
      <c r="C1657" s="39" t="s">
        <v>138</v>
      </c>
      <c r="D1657" s="64"/>
      <c r="E1657" s="39" t="s">
        <v>103</v>
      </c>
      <c r="F1657" s="39">
        <v>57</v>
      </c>
      <c r="G1657" s="39" t="s">
        <v>172</v>
      </c>
      <c r="H1657" s="39" t="s">
        <v>176</v>
      </c>
      <c r="I1657" s="39" t="s">
        <v>176</v>
      </c>
      <c r="J1657" s="39" t="s">
        <v>176</v>
      </c>
      <c r="K1657" s="39" t="s">
        <v>176</v>
      </c>
      <c r="L1657" s="39">
        <v>1</v>
      </c>
      <c r="M1657" s="57" t="str">
        <f t="shared" si="79"/>
        <v>3 - Medium-Level Power Loss</v>
      </c>
      <c r="N1657" s="59"/>
      <c r="O1657" s="60"/>
      <c r="P1657" s="61">
        <f t="shared" si="78"/>
        <v>1800</v>
      </c>
      <c r="Q1657" s="61">
        <f t="shared" si="80"/>
        <v>0</v>
      </c>
    </row>
    <row r="1658" spans="1:17" ht="18.600000000000001" customHeight="1">
      <c r="A1658" s="58">
        <v>44403</v>
      </c>
      <c r="B1658" s="39" t="s">
        <v>48</v>
      </c>
      <c r="C1658" s="39" t="s">
        <v>138</v>
      </c>
      <c r="D1658" s="64"/>
      <c r="E1658" s="39" t="s">
        <v>103</v>
      </c>
      <c r="F1658" s="39">
        <v>58</v>
      </c>
      <c r="G1658" s="39" t="s">
        <v>172</v>
      </c>
      <c r="H1658" s="39" t="s">
        <v>176</v>
      </c>
      <c r="I1658" s="39" t="s">
        <v>176</v>
      </c>
      <c r="J1658" s="39" t="s">
        <v>176</v>
      </c>
      <c r="K1658" s="39" t="s">
        <v>176</v>
      </c>
      <c r="L1658" s="39">
        <v>1</v>
      </c>
      <c r="M1658" s="57" t="str">
        <f t="shared" si="79"/>
        <v>3 - Medium-Level Power Loss</v>
      </c>
      <c r="N1658" s="59"/>
      <c r="O1658" s="60"/>
      <c r="P1658" s="61">
        <f t="shared" si="78"/>
        <v>1800</v>
      </c>
      <c r="Q1658" s="61">
        <f t="shared" si="80"/>
        <v>0</v>
      </c>
    </row>
    <row r="1659" spans="1:17" ht="18.600000000000001" customHeight="1">
      <c r="A1659" s="58">
        <v>44403</v>
      </c>
      <c r="B1659" s="39" t="s">
        <v>48</v>
      </c>
      <c r="C1659" s="39" t="s">
        <v>138</v>
      </c>
      <c r="D1659" s="64"/>
      <c r="E1659" s="39" t="s">
        <v>103</v>
      </c>
      <c r="F1659" s="39">
        <v>59</v>
      </c>
      <c r="G1659" s="39" t="s">
        <v>172</v>
      </c>
      <c r="H1659" s="39" t="s">
        <v>176</v>
      </c>
      <c r="I1659" s="39" t="s">
        <v>176</v>
      </c>
      <c r="J1659" s="39" t="s">
        <v>176</v>
      </c>
      <c r="K1659" s="39" t="s">
        <v>176</v>
      </c>
      <c r="L1659" s="39">
        <v>1</v>
      </c>
      <c r="M1659" s="57" t="str">
        <f t="shared" si="79"/>
        <v>3 - Medium-Level Power Loss</v>
      </c>
      <c r="N1659" s="59"/>
      <c r="O1659" s="60"/>
      <c r="P1659" s="61">
        <f t="shared" si="78"/>
        <v>1800</v>
      </c>
      <c r="Q1659" s="61">
        <f t="shared" si="80"/>
        <v>0</v>
      </c>
    </row>
    <row r="1660" spans="1:17" ht="18.600000000000001" customHeight="1">
      <c r="A1660" s="58">
        <v>44403</v>
      </c>
      <c r="B1660" s="39" t="s">
        <v>48</v>
      </c>
      <c r="C1660" s="39" t="s">
        <v>138</v>
      </c>
      <c r="D1660" s="64"/>
      <c r="E1660" s="39" t="s">
        <v>103</v>
      </c>
      <c r="F1660" s="39">
        <v>60</v>
      </c>
      <c r="G1660" s="39" t="s">
        <v>172</v>
      </c>
      <c r="H1660" s="39" t="s">
        <v>176</v>
      </c>
      <c r="I1660" s="39" t="s">
        <v>176</v>
      </c>
      <c r="J1660" s="39" t="s">
        <v>176</v>
      </c>
      <c r="K1660" s="39" t="s">
        <v>176</v>
      </c>
      <c r="L1660" s="39">
        <v>1</v>
      </c>
      <c r="M1660" s="57" t="str">
        <f t="shared" si="79"/>
        <v>3 - Medium-Level Power Loss</v>
      </c>
      <c r="N1660" s="59"/>
      <c r="O1660" s="60"/>
      <c r="P1660" s="61">
        <f t="shared" si="78"/>
        <v>1800</v>
      </c>
      <c r="Q1660" s="61">
        <f t="shared" si="80"/>
        <v>0</v>
      </c>
    </row>
    <row r="1661" spans="1:17" ht="18.600000000000001" customHeight="1">
      <c r="A1661" s="58">
        <v>44403</v>
      </c>
      <c r="B1661" s="39" t="s">
        <v>48</v>
      </c>
      <c r="C1661" s="39" t="s">
        <v>138</v>
      </c>
      <c r="D1661" s="64"/>
      <c r="E1661" s="39" t="s">
        <v>103</v>
      </c>
      <c r="F1661" s="39">
        <v>61</v>
      </c>
      <c r="G1661" s="39" t="s">
        <v>172</v>
      </c>
      <c r="H1661" s="39" t="s">
        <v>176</v>
      </c>
      <c r="I1661" s="39" t="s">
        <v>176</v>
      </c>
      <c r="J1661" s="39" t="s">
        <v>176</v>
      </c>
      <c r="K1661" s="39" t="s">
        <v>176</v>
      </c>
      <c r="L1661" s="39">
        <v>1</v>
      </c>
      <c r="M1661" s="57" t="str">
        <f t="shared" si="79"/>
        <v>3 - Medium-Level Power Loss</v>
      </c>
      <c r="N1661" s="59"/>
      <c r="O1661" s="60"/>
      <c r="P1661" s="61">
        <f t="shared" si="78"/>
        <v>1800</v>
      </c>
      <c r="Q1661" s="61">
        <f t="shared" si="80"/>
        <v>0</v>
      </c>
    </row>
    <row r="1662" spans="1:17" ht="18.600000000000001" customHeight="1">
      <c r="A1662" s="58">
        <v>44403</v>
      </c>
      <c r="B1662" s="39" t="s">
        <v>48</v>
      </c>
      <c r="C1662" s="39" t="s">
        <v>138</v>
      </c>
      <c r="D1662" s="64"/>
      <c r="E1662" s="39" t="s">
        <v>103</v>
      </c>
      <c r="F1662" s="39">
        <v>62</v>
      </c>
      <c r="G1662" s="39" t="s">
        <v>172</v>
      </c>
      <c r="H1662" s="39" t="s">
        <v>176</v>
      </c>
      <c r="I1662" s="39" t="s">
        <v>176</v>
      </c>
      <c r="J1662" s="39" t="s">
        <v>176</v>
      </c>
      <c r="K1662" s="39" t="s">
        <v>176</v>
      </c>
      <c r="L1662" s="39">
        <v>1</v>
      </c>
      <c r="M1662" s="57" t="str">
        <f t="shared" si="79"/>
        <v>3 - Medium-Level Power Loss</v>
      </c>
      <c r="N1662" s="59"/>
      <c r="O1662" s="60"/>
      <c r="P1662" s="61">
        <f t="shared" si="78"/>
        <v>1800</v>
      </c>
      <c r="Q1662" s="61">
        <f t="shared" si="80"/>
        <v>0</v>
      </c>
    </row>
    <row r="1663" spans="1:17" ht="18.600000000000001" customHeight="1">
      <c r="A1663" s="58">
        <v>44403</v>
      </c>
      <c r="B1663" s="39" t="s">
        <v>48</v>
      </c>
      <c r="C1663" s="39" t="s">
        <v>138</v>
      </c>
      <c r="D1663" s="64"/>
      <c r="E1663" s="39" t="s">
        <v>103</v>
      </c>
      <c r="F1663" s="39">
        <v>63</v>
      </c>
      <c r="G1663" s="39" t="s">
        <v>172</v>
      </c>
      <c r="H1663" s="39" t="s">
        <v>176</v>
      </c>
      <c r="I1663" s="39" t="s">
        <v>176</v>
      </c>
      <c r="J1663" s="39" t="s">
        <v>176</v>
      </c>
      <c r="K1663" s="39" t="s">
        <v>176</v>
      </c>
      <c r="L1663" s="39">
        <v>1</v>
      </c>
      <c r="M1663" s="57" t="str">
        <f t="shared" si="79"/>
        <v>3 - Medium-Level Power Loss</v>
      </c>
      <c r="N1663" s="59"/>
      <c r="O1663" s="60"/>
      <c r="P1663" s="61">
        <f t="shared" si="78"/>
        <v>1800</v>
      </c>
      <c r="Q1663" s="61">
        <f t="shared" si="80"/>
        <v>0</v>
      </c>
    </row>
    <row r="1664" spans="1:17" ht="18.600000000000001" customHeight="1">
      <c r="A1664" s="58">
        <v>44403</v>
      </c>
      <c r="B1664" s="39" t="s">
        <v>48</v>
      </c>
      <c r="C1664" s="39" t="s">
        <v>138</v>
      </c>
      <c r="D1664" s="64"/>
      <c r="E1664" s="39" t="s">
        <v>103</v>
      </c>
      <c r="F1664" s="39">
        <v>64</v>
      </c>
      <c r="G1664" s="39" t="s">
        <v>172</v>
      </c>
      <c r="H1664" s="39" t="s">
        <v>176</v>
      </c>
      <c r="I1664" s="39" t="s">
        <v>176</v>
      </c>
      <c r="J1664" s="39" t="s">
        <v>176</v>
      </c>
      <c r="K1664" s="39" t="s">
        <v>176</v>
      </c>
      <c r="L1664" s="39">
        <v>1</v>
      </c>
      <c r="M1664" s="57" t="str">
        <f t="shared" si="79"/>
        <v>3 - Medium-Level Power Loss</v>
      </c>
      <c r="N1664" s="59"/>
      <c r="O1664" s="60"/>
      <c r="P1664" s="61">
        <f t="shared" si="78"/>
        <v>1800</v>
      </c>
      <c r="Q1664" s="61">
        <f t="shared" si="80"/>
        <v>0</v>
      </c>
    </row>
    <row r="1665" spans="1:17" ht="18.600000000000001" customHeight="1">
      <c r="A1665" s="58">
        <v>44403</v>
      </c>
      <c r="B1665" s="39" t="s">
        <v>48</v>
      </c>
      <c r="C1665" s="39" t="s">
        <v>138</v>
      </c>
      <c r="D1665" s="64"/>
      <c r="E1665" s="39" t="s">
        <v>103</v>
      </c>
      <c r="F1665" s="39">
        <v>97</v>
      </c>
      <c r="G1665" s="39" t="s">
        <v>172</v>
      </c>
      <c r="H1665" s="39" t="s">
        <v>176</v>
      </c>
      <c r="I1665" s="39" t="s">
        <v>176</v>
      </c>
      <c r="J1665" s="39" t="s">
        <v>176</v>
      </c>
      <c r="K1665" s="39" t="s">
        <v>176</v>
      </c>
      <c r="L1665" s="39">
        <v>1</v>
      </c>
      <c r="M1665" s="57" t="str">
        <f t="shared" si="79"/>
        <v>3 - Medium-Level Power Loss</v>
      </c>
      <c r="N1665" s="59"/>
      <c r="O1665" s="60"/>
      <c r="P1665" s="61">
        <f t="shared" si="78"/>
        <v>1800</v>
      </c>
      <c r="Q1665" s="61">
        <f t="shared" si="80"/>
        <v>0</v>
      </c>
    </row>
    <row r="1666" spans="1:17" ht="18.600000000000001" customHeight="1">
      <c r="A1666" s="58">
        <v>44403</v>
      </c>
      <c r="B1666" s="39" t="s">
        <v>48</v>
      </c>
      <c r="C1666" s="39" t="s">
        <v>138</v>
      </c>
      <c r="D1666" s="64"/>
      <c r="E1666" s="39" t="s">
        <v>103</v>
      </c>
      <c r="F1666" s="39">
        <v>98</v>
      </c>
      <c r="G1666" s="39" t="s">
        <v>172</v>
      </c>
      <c r="H1666" s="39" t="s">
        <v>176</v>
      </c>
      <c r="I1666" s="39" t="s">
        <v>176</v>
      </c>
      <c r="J1666" s="39" t="s">
        <v>176</v>
      </c>
      <c r="K1666" s="39" t="s">
        <v>176</v>
      </c>
      <c r="L1666" s="39">
        <v>1</v>
      </c>
      <c r="M1666" s="57" t="str">
        <f t="shared" si="79"/>
        <v>3 - Medium-Level Power Loss</v>
      </c>
      <c r="N1666" s="59"/>
      <c r="O1666" s="60"/>
      <c r="P1666" s="61">
        <f t="shared" si="78"/>
        <v>1800</v>
      </c>
      <c r="Q1666" s="61">
        <f t="shared" si="80"/>
        <v>0</v>
      </c>
    </row>
    <row r="1667" spans="1:17" ht="18.600000000000001" customHeight="1">
      <c r="A1667" s="58">
        <v>44403</v>
      </c>
      <c r="B1667" s="39" t="s">
        <v>48</v>
      </c>
      <c r="C1667" s="39" t="s">
        <v>138</v>
      </c>
      <c r="D1667" s="64"/>
      <c r="E1667" s="39" t="s">
        <v>103</v>
      </c>
      <c r="F1667" s="39">
        <v>99</v>
      </c>
      <c r="G1667" s="39" t="s">
        <v>172</v>
      </c>
      <c r="H1667" s="39" t="s">
        <v>176</v>
      </c>
      <c r="I1667" s="39" t="s">
        <v>176</v>
      </c>
      <c r="J1667" s="39" t="s">
        <v>176</v>
      </c>
      <c r="K1667" s="39" t="s">
        <v>176</v>
      </c>
      <c r="L1667" s="39">
        <v>1</v>
      </c>
      <c r="M1667" s="57" t="str">
        <f t="shared" si="79"/>
        <v>3 - Medium-Level Power Loss</v>
      </c>
      <c r="N1667" s="59"/>
      <c r="O1667" s="60"/>
      <c r="P1667" s="61">
        <f t="shared" si="78"/>
        <v>1800</v>
      </c>
      <c r="Q1667" s="61">
        <f t="shared" si="80"/>
        <v>0</v>
      </c>
    </row>
    <row r="1668" spans="1:17" ht="18.600000000000001" customHeight="1">
      <c r="A1668" s="58">
        <v>44403</v>
      </c>
      <c r="B1668" s="39" t="s">
        <v>48</v>
      </c>
      <c r="C1668" s="39" t="s">
        <v>138</v>
      </c>
      <c r="D1668" s="64"/>
      <c r="E1668" s="39" t="s">
        <v>104</v>
      </c>
      <c r="F1668" s="39">
        <v>113</v>
      </c>
      <c r="G1668" s="39" t="s">
        <v>172</v>
      </c>
      <c r="H1668" s="39" t="s">
        <v>176</v>
      </c>
      <c r="I1668" s="39" t="s">
        <v>176</v>
      </c>
      <c r="J1668" s="39" t="s">
        <v>176</v>
      </c>
      <c r="K1668" s="39" t="s">
        <v>176</v>
      </c>
      <c r="L1668" s="39">
        <v>1</v>
      </c>
      <c r="M1668" s="57" t="str">
        <f t="shared" si="79"/>
        <v>3 - Medium-Level Power Loss</v>
      </c>
      <c r="N1668" s="59"/>
      <c r="O1668" s="60"/>
      <c r="P1668" s="61">
        <f t="shared" si="78"/>
        <v>1800</v>
      </c>
      <c r="Q1668" s="61">
        <f t="shared" si="80"/>
        <v>0</v>
      </c>
    </row>
    <row r="1669" spans="1:17" ht="18.600000000000001" customHeight="1">
      <c r="A1669" s="58">
        <v>44403</v>
      </c>
      <c r="B1669" s="39" t="s">
        <v>48</v>
      </c>
      <c r="C1669" s="39" t="s">
        <v>138</v>
      </c>
      <c r="D1669" s="64"/>
      <c r="E1669" s="39" t="s">
        <v>104</v>
      </c>
      <c r="F1669" s="39">
        <v>114</v>
      </c>
      <c r="G1669" s="39" t="s">
        <v>172</v>
      </c>
      <c r="H1669" s="39" t="s">
        <v>176</v>
      </c>
      <c r="I1669" s="39" t="s">
        <v>176</v>
      </c>
      <c r="J1669" s="39" t="s">
        <v>176</v>
      </c>
      <c r="K1669" s="39" t="s">
        <v>176</v>
      </c>
      <c r="L1669" s="39">
        <v>1</v>
      </c>
      <c r="M1669" s="57" t="str">
        <f t="shared" si="79"/>
        <v>3 - Medium-Level Power Loss</v>
      </c>
      <c r="N1669" s="59"/>
      <c r="O1669" s="60"/>
      <c r="P1669" s="61">
        <f t="shared" si="78"/>
        <v>1800</v>
      </c>
      <c r="Q1669" s="61">
        <f t="shared" si="80"/>
        <v>0</v>
      </c>
    </row>
    <row r="1670" spans="1:17" ht="18.600000000000001" customHeight="1">
      <c r="A1670" s="58">
        <v>44403</v>
      </c>
      <c r="B1670" s="39" t="s">
        <v>48</v>
      </c>
      <c r="C1670" s="39" t="s">
        <v>138</v>
      </c>
      <c r="D1670" s="64"/>
      <c r="E1670" s="39" t="s">
        <v>104</v>
      </c>
      <c r="F1670" s="39">
        <v>115</v>
      </c>
      <c r="G1670" s="39" t="s">
        <v>172</v>
      </c>
      <c r="H1670" s="39" t="s">
        <v>176</v>
      </c>
      <c r="I1670" s="39" t="s">
        <v>176</v>
      </c>
      <c r="J1670" s="39" t="s">
        <v>176</v>
      </c>
      <c r="K1670" s="39" t="s">
        <v>176</v>
      </c>
      <c r="L1670" s="39">
        <v>1</v>
      </c>
      <c r="M1670" s="57" t="str">
        <f t="shared" si="79"/>
        <v>3 - Medium-Level Power Loss</v>
      </c>
      <c r="N1670" s="59"/>
      <c r="O1670" s="60"/>
      <c r="P1670" s="61">
        <f t="shared" si="78"/>
        <v>1800</v>
      </c>
      <c r="Q1670" s="61">
        <f t="shared" si="80"/>
        <v>0</v>
      </c>
    </row>
    <row r="1671" spans="1:17" ht="18.600000000000001" customHeight="1">
      <c r="A1671" s="58">
        <v>44403</v>
      </c>
      <c r="B1671" s="39" t="s">
        <v>48</v>
      </c>
      <c r="C1671" s="39" t="s">
        <v>138</v>
      </c>
      <c r="D1671" s="64"/>
      <c r="E1671" s="39" t="s">
        <v>104</v>
      </c>
      <c r="F1671" s="39">
        <v>116</v>
      </c>
      <c r="G1671" s="39" t="s">
        <v>172</v>
      </c>
      <c r="H1671" s="39" t="s">
        <v>176</v>
      </c>
      <c r="I1671" s="39" t="s">
        <v>176</v>
      </c>
      <c r="J1671" s="39" t="s">
        <v>176</v>
      </c>
      <c r="K1671" s="39" t="s">
        <v>176</v>
      </c>
      <c r="L1671" s="39">
        <v>1</v>
      </c>
      <c r="M1671" s="57" t="str">
        <f t="shared" si="79"/>
        <v>3 - Medium-Level Power Loss</v>
      </c>
      <c r="N1671" s="59"/>
      <c r="O1671" s="60"/>
      <c r="P1671" s="61">
        <f t="shared" si="78"/>
        <v>1800</v>
      </c>
      <c r="Q1671" s="61">
        <f t="shared" si="80"/>
        <v>0</v>
      </c>
    </row>
    <row r="1672" spans="1:17" ht="18.600000000000001" customHeight="1">
      <c r="A1672" s="58">
        <v>44403</v>
      </c>
      <c r="B1672" s="39" t="s">
        <v>48</v>
      </c>
      <c r="C1672" s="39" t="s">
        <v>138</v>
      </c>
      <c r="D1672" s="64"/>
      <c r="E1672" s="39" t="s">
        <v>104</v>
      </c>
      <c r="F1672" s="39">
        <v>49</v>
      </c>
      <c r="G1672" s="39" t="s">
        <v>172</v>
      </c>
      <c r="H1672" s="39" t="s">
        <v>176</v>
      </c>
      <c r="I1672" s="39" t="s">
        <v>176</v>
      </c>
      <c r="J1672" s="39" t="s">
        <v>176</v>
      </c>
      <c r="K1672" s="39" t="s">
        <v>176</v>
      </c>
      <c r="L1672" s="39">
        <v>1</v>
      </c>
      <c r="M1672" s="57" t="str">
        <f t="shared" si="79"/>
        <v>3 - Medium-Level Power Loss</v>
      </c>
      <c r="N1672" s="59"/>
      <c r="O1672" s="60"/>
      <c r="P1672" s="61">
        <f t="shared" si="78"/>
        <v>1800</v>
      </c>
      <c r="Q1672" s="61">
        <f t="shared" si="80"/>
        <v>0</v>
      </c>
    </row>
    <row r="1673" spans="1:17" ht="18.600000000000001" customHeight="1">
      <c r="A1673" s="58">
        <v>44403</v>
      </c>
      <c r="B1673" s="39" t="s">
        <v>48</v>
      </c>
      <c r="C1673" s="39" t="s">
        <v>138</v>
      </c>
      <c r="D1673" s="64"/>
      <c r="E1673" s="39" t="s">
        <v>104</v>
      </c>
      <c r="F1673" s="39">
        <v>50</v>
      </c>
      <c r="G1673" s="39" t="s">
        <v>172</v>
      </c>
      <c r="H1673" s="39" t="s">
        <v>176</v>
      </c>
      <c r="I1673" s="39" t="s">
        <v>176</v>
      </c>
      <c r="J1673" s="39" t="s">
        <v>176</v>
      </c>
      <c r="K1673" s="39" t="s">
        <v>176</v>
      </c>
      <c r="L1673" s="39">
        <v>1</v>
      </c>
      <c r="M1673" s="57" t="str">
        <f t="shared" si="79"/>
        <v>3 - Medium-Level Power Loss</v>
      </c>
      <c r="N1673" s="59"/>
      <c r="O1673" s="60"/>
      <c r="P1673" s="61">
        <f t="shared" si="78"/>
        <v>1800</v>
      </c>
      <c r="Q1673" s="61">
        <f t="shared" si="80"/>
        <v>0</v>
      </c>
    </row>
    <row r="1674" spans="1:17" ht="18.600000000000001" customHeight="1">
      <c r="A1674" s="58">
        <v>44403</v>
      </c>
      <c r="B1674" s="39" t="s">
        <v>48</v>
      </c>
      <c r="C1674" s="39" t="s">
        <v>138</v>
      </c>
      <c r="D1674" s="64"/>
      <c r="E1674" s="39" t="s">
        <v>104</v>
      </c>
      <c r="F1674" s="39">
        <v>51</v>
      </c>
      <c r="G1674" s="39" t="s">
        <v>172</v>
      </c>
      <c r="H1674" s="39" t="s">
        <v>176</v>
      </c>
      <c r="I1674" s="39" t="s">
        <v>176</v>
      </c>
      <c r="J1674" s="39" t="s">
        <v>176</v>
      </c>
      <c r="K1674" s="39" t="s">
        <v>176</v>
      </c>
      <c r="L1674" s="39">
        <v>1</v>
      </c>
      <c r="M1674" s="57" t="str">
        <f t="shared" si="79"/>
        <v>3 - Medium-Level Power Loss</v>
      </c>
      <c r="N1674" s="59"/>
      <c r="O1674" s="60"/>
      <c r="P1674" s="61">
        <f t="shared" si="78"/>
        <v>1800</v>
      </c>
      <c r="Q1674" s="61">
        <f t="shared" si="80"/>
        <v>0</v>
      </c>
    </row>
    <row r="1675" spans="1:17" ht="18.600000000000001" customHeight="1">
      <c r="A1675" s="58">
        <v>44403</v>
      </c>
      <c r="B1675" s="39" t="s">
        <v>48</v>
      </c>
      <c r="C1675" s="39" t="s">
        <v>138</v>
      </c>
      <c r="D1675" s="64"/>
      <c r="E1675" s="39" t="s">
        <v>104</v>
      </c>
      <c r="F1675" s="39">
        <v>52</v>
      </c>
      <c r="G1675" s="39" t="s">
        <v>172</v>
      </c>
      <c r="H1675" s="39" t="s">
        <v>176</v>
      </c>
      <c r="I1675" s="39" t="s">
        <v>176</v>
      </c>
      <c r="J1675" s="39" t="s">
        <v>176</v>
      </c>
      <c r="K1675" s="39" t="s">
        <v>176</v>
      </c>
      <c r="L1675" s="39">
        <v>1</v>
      </c>
      <c r="M1675" s="57" t="str">
        <f t="shared" si="79"/>
        <v>3 - Medium-Level Power Loss</v>
      </c>
      <c r="N1675" s="59"/>
      <c r="O1675" s="60"/>
      <c r="P1675" s="61">
        <f t="shared" si="78"/>
        <v>1800</v>
      </c>
      <c r="Q1675" s="61">
        <f t="shared" si="80"/>
        <v>0</v>
      </c>
    </row>
    <row r="1676" spans="1:17" ht="18.600000000000001" customHeight="1">
      <c r="A1676" s="58">
        <v>44403</v>
      </c>
      <c r="B1676" s="39" t="s">
        <v>48</v>
      </c>
      <c r="C1676" s="39" t="s">
        <v>138</v>
      </c>
      <c r="D1676" s="64"/>
      <c r="E1676" s="39" t="s">
        <v>104</v>
      </c>
      <c r="F1676" s="39">
        <v>53</v>
      </c>
      <c r="G1676" s="39" t="s">
        <v>172</v>
      </c>
      <c r="H1676" s="39" t="s">
        <v>176</v>
      </c>
      <c r="I1676" s="39" t="s">
        <v>176</v>
      </c>
      <c r="J1676" s="39" t="s">
        <v>176</v>
      </c>
      <c r="K1676" s="39" t="s">
        <v>176</v>
      </c>
      <c r="L1676" s="39">
        <v>1</v>
      </c>
      <c r="M1676" s="57" t="str">
        <f t="shared" si="79"/>
        <v>3 - Medium-Level Power Loss</v>
      </c>
      <c r="N1676" s="59"/>
      <c r="O1676" s="60"/>
      <c r="P1676" s="61">
        <f t="shared" si="78"/>
        <v>1800</v>
      </c>
      <c r="Q1676" s="61">
        <f t="shared" si="80"/>
        <v>0</v>
      </c>
    </row>
    <row r="1677" spans="1:17" ht="18.600000000000001" customHeight="1">
      <c r="A1677" s="58">
        <v>44403</v>
      </c>
      <c r="B1677" s="39" t="s">
        <v>48</v>
      </c>
      <c r="C1677" s="39" t="s">
        <v>138</v>
      </c>
      <c r="D1677" s="64"/>
      <c r="E1677" s="39" t="s">
        <v>104</v>
      </c>
      <c r="F1677" s="39">
        <v>54</v>
      </c>
      <c r="G1677" s="39" t="s">
        <v>172</v>
      </c>
      <c r="H1677" s="39" t="s">
        <v>176</v>
      </c>
      <c r="I1677" s="39" t="s">
        <v>176</v>
      </c>
      <c r="J1677" s="39" t="s">
        <v>176</v>
      </c>
      <c r="K1677" s="39" t="s">
        <v>176</v>
      </c>
      <c r="L1677" s="39">
        <v>1</v>
      </c>
      <c r="M1677" s="57" t="str">
        <f t="shared" si="79"/>
        <v>3 - Medium-Level Power Loss</v>
      </c>
      <c r="N1677" s="59"/>
      <c r="O1677" s="60"/>
      <c r="P1677" s="61">
        <f t="shared" si="78"/>
        <v>1800</v>
      </c>
      <c r="Q1677" s="61">
        <f t="shared" si="80"/>
        <v>0</v>
      </c>
    </row>
    <row r="1678" spans="1:17" ht="18.600000000000001" customHeight="1">
      <c r="A1678" s="58">
        <v>44403</v>
      </c>
      <c r="B1678" s="39" t="s">
        <v>48</v>
      </c>
      <c r="C1678" s="39" t="s">
        <v>138</v>
      </c>
      <c r="D1678" s="64"/>
      <c r="E1678" s="39" t="s">
        <v>104</v>
      </c>
      <c r="F1678" s="39">
        <v>55</v>
      </c>
      <c r="G1678" s="39" t="s">
        <v>172</v>
      </c>
      <c r="H1678" s="39" t="s">
        <v>176</v>
      </c>
      <c r="I1678" s="39" t="s">
        <v>176</v>
      </c>
      <c r="J1678" s="39" t="s">
        <v>176</v>
      </c>
      <c r="K1678" s="39" t="s">
        <v>176</v>
      </c>
      <c r="L1678" s="39">
        <v>1</v>
      </c>
      <c r="M1678" s="57" t="str">
        <f t="shared" si="79"/>
        <v>3 - Medium-Level Power Loss</v>
      </c>
      <c r="N1678" s="59"/>
      <c r="O1678" s="60"/>
      <c r="P1678" s="61">
        <f t="shared" si="78"/>
        <v>1800</v>
      </c>
      <c r="Q1678" s="61">
        <f t="shared" si="80"/>
        <v>0</v>
      </c>
    </row>
    <row r="1679" spans="1:17" ht="18.600000000000001" customHeight="1">
      <c r="A1679" s="58">
        <v>44403</v>
      </c>
      <c r="B1679" s="39" t="s">
        <v>48</v>
      </c>
      <c r="C1679" s="39" t="s">
        <v>138</v>
      </c>
      <c r="D1679" s="64"/>
      <c r="E1679" s="39" t="s">
        <v>104</v>
      </c>
      <c r="F1679" s="39">
        <v>56</v>
      </c>
      <c r="G1679" s="39" t="s">
        <v>172</v>
      </c>
      <c r="H1679" s="39" t="s">
        <v>176</v>
      </c>
      <c r="I1679" s="39" t="s">
        <v>176</v>
      </c>
      <c r="J1679" s="39" t="s">
        <v>176</v>
      </c>
      <c r="K1679" s="39" t="s">
        <v>176</v>
      </c>
      <c r="L1679" s="39">
        <v>1</v>
      </c>
      <c r="M1679" s="57" t="str">
        <f t="shared" si="79"/>
        <v>3 - Medium-Level Power Loss</v>
      </c>
      <c r="N1679" s="59"/>
      <c r="O1679" s="60"/>
      <c r="P1679" s="61">
        <f t="shared" si="78"/>
        <v>1800</v>
      </c>
      <c r="Q1679" s="61">
        <f t="shared" si="80"/>
        <v>0</v>
      </c>
    </row>
    <row r="1680" spans="1:17" ht="18.600000000000001" customHeight="1">
      <c r="A1680" s="58">
        <v>44403</v>
      </c>
      <c r="B1680" s="39" t="s">
        <v>48</v>
      </c>
      <c r="C1680" s="39" t="s">
        <v>138</v>
      </c>
      <c r="D1680" s="64"/>
      <c r="E1680" s="39" t="s">
        <v>104</v>
      </c>
      <c r="F1680" s="39">
        <v>57</v>
      </c>
      <c r="G1680" s="39" t="s">
        <v>172</v>
      </c>
      <c r="H1680" s="39" t="s">
        <v>176</v>
      </c>
      <c r="I1680" s="39" t="s">
        <v>176</v>
      </c>
      <c r="J1680" s="39" t="s">
        <v>176</v>
      </c>
      <c r="K1680" s="39" t="s">
        <v>176</v>
      </c>
      <c r="L1680" s="39">
        <v>1</v>
      </c>
      <c r="M1680" s="57" t="str">
        <f t="shared" si="79"/>
        <v>3 - Medium-Level Power Loss</v>
      </c>
      <c r="N1680" s="59"/>
      <c r="O1680" s="60"/>
      <c r="P1680" s="61">
        <f t="shared" si="78"/>
        <v>1800</v>
      </c>
      <c r="Q1680" s="61">
        <f t="shared" si="80"/>
        <v>0</v>
      </c>
    </row>
    <row r="1681" spans="1:17" ht="18.600000000000001" customHeight="1">
      <c r="A1681" s="58">
        <v>44403</v>
      </c>
      <c r="B1681" s="39" t="s">
        <v>48</v>
      </c>
      <c r="C1681" s="39" t="s">
        <v>138</v>
      </c>
      <c r="D1681" s="64"/>
      <c r="E1681" s="39" t="s">
        <v>104</v>
      </c>
      <c r="F1681" s="39">
        <v>58</v>
      </c>
      <c r="G1681" s="39" t="s">
        <v>172</v>
      </c>
      <c r="H1681" s="39" t="s">
        <v>176</v>
      </c>
      <c r="I1681" s="39" t="s">
        <v>176</v>
      </c>
      <c r="J1681" s="39" t="s">
        <v>176</v>
      </c>
      <c r="K1681" s="39" t="s">
        <v>176</v>
      </c>
      <c r="L1681" s="39">
        <v>1</v>
      </c>
      <c r="M1681" s="57" t="str">
        <f t="shared" si="79"/>
        <v>3 - Medium-Level Power Loss</v>
      </c>
      <c r="N1681" s="59"/>
      <c r="O1681" s="60"/>
      <c r="P1681" s="61">
        <f t="shared" ref="P1681:P1744" si="81">IF(G1681="hot spot",0,IF(G1681="string",$Q$5*L1681,IF(G1681="multiple strings",$Q$5*L1681,IF(G1681="Combiner",($Q$5)*L1681,IF(G1681="inverter",$Q$5*L1681,IF(G1681="tracker",$Q$5*L1681,IF(G1681="module",$Q$5*L1681,IF(G1681="module substring",($Q$5/3)*L1681,0))))))))</f>
        <v>1800</v>
      </c>
      <c r="Q1681" s="61">
        <f t="shared" si="80"/>
        <v>0</v>
      </c>
    </row>
    <row r="1682" spans="1:17" ht="18.600000000000001" customHeight="1">
      <c r="A1682" s="58">
        <v>44403</v>
      </c>
      <c r="B1682" s="39" t="s">
        <v>48</v>
      </c>
      <c r="C1682" s="39" t="s">
        <v>138</v>
      </c>
      <c r="D1682" s="64"/>
      <c r="E1682" s="39" t="s">
        <v>104</v>
      </c>
      <c r="F1682" s="39">
        <v>59</v>
      </c>
      <c r="G1682" s="39" t="s">
        <v>172</v>
      </c>
      <c r="H1682" s="39" t="s">
        <v>176</v>
      </c>
      <c r="I1682" s="39" t="s">
        <v>176</v>
      </c>
      <c r="J1682" s="39" t="s">
        <v>176</v>
      </c>
      <c r="K1682" s="39" t="s">
        <v>176</v>
      </c>
      <c r="L1682" s="39">
        <v>1</v>
      </c>
      <c r="M1682" s="57" t="str">
        <f t="shared" ref="M1682:M1745" si="82">IF(G1682="hot spot","1 - Safety",IF((P1682)/(1000000*$Q$4)&gt;0.01,"2 - High-Level Power Loss",IF(P1682&gt;($Q$5-1),"3 - Medium-Level Power Loss",IF(P1682&gt;0,"4 - Low-Level Power Loss",""))))</f>
        <v>3 - Medium-Level Power Loss</v>
      </c>
      <c r="N1682" s="59"/>
      <c r="O1682" s="60"/>
      <c r="P1682" s="61">
        <f t="shared" si="81"/>
        <v>1800</v>
      </c>
      <c r="Q1682" s="61">
        <f t="shared" si="80"/>
        <v>0</v>
      </c>
    </row>
    <row r="1683" spans="1:17" ht="18.600000000000001" customHeight="1">
      <c r="A1683" s="58">
        <v>44403</v>
      </c>
      <c r="B1683" s="39" t="s">
        <v>48</v>
      </c>
      <c r="C1683" s="39" t="s">
        <v>138</v>
      </c>
      <c r="D1683" s="64"/>
      <c r="E1683" s="39" t="s">
        <v>104</v>
      </c>
      <c r="F1683" s="39">
        <v>60</v>
      </c>
      <c r="G1683" s="39" t="s">
        <v>172</v>
      </c>
      <c r="H1683" s="39" t="s">
        <v>176</v>
      </c>
      <c r="I1683" s="39" t="s">
        <v>176</v>
      </c>
      <c r="J1683" s="39" t="s">
        <v>176</v>
      </c>
      <c r="K1683" s="39" t="s">
        <v>176</v>
      </c>
      <c r="L1683" s="39">
        <v>1</v>
      </c>
      <c r="M1683" s="57" t="str">
        <f t="shared" si="82"/>
        <v>3 - Medium-Level Power Loss</v>
      </c>
      <c r="N1683" s="59"/>
      <c r="O1683" s="60"/>
      <c r="P1683" s="61">
        <f t="shared" si="81"/>
        <v>1800</v>
      </c>
      <c r="Q1683" s="61">
        <f t="shared" si="80"/>
        <v>0</v>
      </c>
    </row>
    <row r="1684" spans="1:17" ht="18.600000000000001" customHeight="1">
      <c r="A1684" s="58">
        <v>44403</v>
      </c>
      <c r="B1684" s="39" t="s">
        <v>48</v>
      </c>
      <c r="C1684" s="39" t="s">
        <v>138</v>
      </c>
      <c r="D1684" s="64"/>
      <c r="E1684" s="39" t="s">
        <v>104</v>
      </c>
      <c r="F1684" s="39">
        <v>61</v>
      </c>
      <c r="G1684" s="39" t="s">
        <v>172</v>
      </c>
      <c r="H1684" s="39" t="s">
        <v>176</v>
      </c>
      <c r="I1684" s="39" t="s">
        <v>176</v>
      </c>
      <c r="J1684" s="39" t="s">
        <v>176</v>
      </c>
      <c r="K1684" s="39" t="s">
        <v>176</v>
      </c>
      <c r="L1684" s="39">
        <v>1</v>
      </c>
      <c r="M1684" s="57" t="str">
        <f t="shared" si="82"/>
        <v>3 - Medium-Level Power Loss</v>
      </c>
      <c r="N1684" s="59"/>
      <c r="O1684" s="60"/>
      <c r="P1684" s="61">
        <f t="shared" si="81"/>
        <v>1800</v>
      </c>
      <c r="Q1684" s="61">
        <f t="shared" si="80"/>
        <v>0</v>
      </c>
    </row>
    <row r="1685" spans="1:17" ht="18.600000000000001" customHeight="1">
      <c r="A1685" s="58">
        <v>44403</v>
      </c>
      <c r="B1685" s="39" t="s">
        <v>48</v>
      </c>
      <c r="C1685" s="39" t="s">
        <v>138</v>
      </c>
      <c r="D1685" s="64"/>
      <c r="E1685" s="39" t="s">
        <v>104</v>
      </c>
      <c r="F1685" s="39">
        <v>62</v>
      </c>
      <c r="G1685" s="39" t="s">
        <v>172</v>
      </c>
      <c r="H1685" s="39" t="s">
        <v>176</v>
      </c>
      <c r="I1685" s="39" t="s">
        <v>176</v>
      </c>
      <c r="J1685" s="39" t="s">
        <v>176</v>
      </c>
      <c r="K1685" s="39" t="s">
        <v>176</v>
      </c>
      <c r="L1685" s="39">
        <v>1</v>
      </c>
      <c r="M1685" s="57" t="str">
        <f t="shared" si="82"/>
        <v>3 - Medium-Level Power Loss</v>
      </c>
      <c r="N1685" s="59"/>
      <c r="O1685" s="60"/>
      <c r="P1685" s="61">
        <f t="shared" si="81"/>
        <v>1800</v>
      </c>
      <c r="Q1685" s="61">
        <f t="shared" si="80"/>
        <v>0</v>
      </c>
    </row>
    <row r="1686" spans="1:17" ht="18.600000000000001" customHeight="1">
      <c r="A1686" s="58">
        <v>44403</v>
      </c>
      <c r="B1686" s="39" t="s">
        <v>48</v>
      </c>
      <c r="C1686" s="39" t="s">
        <v>138</v>
      </c>
      <c r="D1686" s="64"/>
      <c r="E1686" s="39" t="s">
        <v>104</v>
      </c>
      <c r="F1686" s="39">
        <v>63</v>
      </c>
      <c r="G1686" s="39" t="s">
        <v>172</v>
      </c>
      <c r="H1686" s="39" t="s">
        <v>176</v>
      </c>
      <c r="I1686" s="39" t="s">
        <v>176</v>
      </c>
      <c r="J1686" s="39" t="s">
        <v>176</v>
      </c>
      <c r="K1686" s="39" t="s">
        <v>176</v>
      </c>
      <c r="L1686" s="39">
        <v>1</v>
      </c>
      <c r="M1686" s="57" t="str">
        <f t="shared" si="82"/>
        <v>3 - Medium-Level Power Loss</v>
      </c>
      <c r="N1686" s="59"/>
      <c r="O1686" s="60"/>
      <c r="P1686" s="61">
        <f t="shared" si="81"/>
        <v>1800</v>
      </c>
      <c r="Q1686" s="61">
        <f t="shared" si="80"/>
        <v>0</v>
      </c>
    </row>
    <row r="1687" spans="1:17" ht="18.600000000000001" customHeight="1">
      <c r="A1687" s="58">
        <v>44403</v>
      </c>
      <c r="B1687" s="39" t="s">
        <v>48</v>
      </c>
      <c r="C1687" s="39" t="s">
        <v>138</v>
      </c>
      <c r="D1687" s="64"/>
      <c r="E1687" s="39" t="s">
        <v>104</v>
      </c>
      <c r="F1687" s="39">
        <v>64</v>
      </c>
      <c r="G1687" s="39" t="s">
        <v>172</v>
      </c>
      <c r="H1687" s="39" t="s">
        <v>176</v>
      </c>
      <c r="I1687" s="39" t="s">
        <v>176</v>
      </c>
      <c r="J1687" s="39" t="s">
        <v>176</v>
      </c>
      <c r="K1687" s="39" t="s">
        <v>176</v>
      </c>
      <c r="L1687" s="39">
        <v>1</v>
      </c>
      <c r="M1687" s="57" t="str">
        <f t="shared" si="82"/>
        <v>3 - Medium-Level Power Loss</v>
      </c>
      <c r="N1687" s="59"/>
      <c r="O1687" s="60"/>
      <c r="P1687" s="61">
        <f t="shared" si="81"/>
        <v>1800</v>
      </c>
      <c r="Q1687" s="61">
        <f t="shared" si="80"/>
        <v>0</v>
      </c>
    </row>
    <row r="1688" spans="1:17" ht="18.600000000000001" customHeight="1">
      <c r="A1688" s="58">
        <v>44403</v>
      </c>
      <c r="B1688" s="39" t="s">
        <v>48</v>
      </c>
      <c r="C1688" s="39" t="s">
        <v>138</v>
      </c>
      <c r="D1688" s="64"/>
      <c r="E1688" s="39" t="s">
        <v>114</v>
      </c>
      <c r="F1688" s="39">
        <v>41</v>
      </c>
      <c r="G1688" s="39" t="s">
        <v>172</v>
      </c>
      <c r="H1688" s="39" t="s">
        <v>176</v>
      </c>
      <c r="I1688" s="39" t="s">
        <v>176</v>
      </c>
      <c r="J1688" s="39" t="s">
        <v>176</v>
      </c>
      <c r="K1688" s="39" t="s">
        <v>176</v>
      </c>
      <c r="L1688" s="39">
        <v>1</v>
      </c>
      <c r="M1688" s="57" t="str">
        <f t="shared" si="82"/>
        <v>3 - Medium-Level Power Loss</v>
      </c>
      <c r="N1688" s="59"/>
      <c r="O1688" s="60"/>
      <c r="P1688" s="61">
        <f t="shared" si="81"/>
        <v>1800</v>
      </c>
      <c r="Q1688" s="61">
        <f t="shared" si="80"/>
        <v>0</v>
      </c>
    </row>
    <row r="1689" spans="1:17" ht="18.600000000000001" customHeight="1">
      <c r="A1689" s="58">
        <v>44403</v>
      </c>
      <c r="B1689" s="39" t="s">
        <v>48</v>
      </c>
      <c r="C1689" s="39" t="s">
        <v>138</v>
      </c>
      <c r="D1689" s="64"/>
      <c r="E1689" s="39" t="s">
        <v>114</v>
      </c>
      <c r="F1689" s="39">
        <v>42</v>
      </c>
      <c r="G1689" s="39" t="s">
        <v>172</v>
      </c>
      <c r="H1689" s="39" t="s">
        <v>176</v>
      </c>
      <c r="I1689" s="39" t="s">
        <v>176</v>
      </c>
      <c r="J1689" s="39" t="s">
        <v>176</v>
      </c>
      <c r="K1689" s="39" t="s">
        <v>176</v>
      </c>
      <c r="L1689" s="39">
        <v>1</v>
      </c>
      <c r="M1689" s="57" t="str">
        <f t="shared" si="82"/>
        <v>3 - Medium-Level Power Loss</v>
      </c>
      <c r="N1689" s="59"/>
      <c r="O1689" s="60"/>
      <c r="P1689" s="61">
        <f t="shared" si="81"/>
        <v>1800</v>
      </c>
      <c r="Q1689" s="61">
        <f t="shared" ref="Q1689:Q1752" si="83">IF(O1689&gt;0,P1689,0)</f>
        <v>0</v>
      </c>
    </row>
    <row r="1690" spans="1:17" ht="18.600000000000001" customHeight="1">
      <c r="A1690" s="58">
        <v>44403</v>
      </c>
      <c r="B1690" s="39" t="s">
        <v>48</v>
      </c>
      <c r="C1690" s="39" t="s">
        <v>138</v>
      </c>
      <c r="D1690" s="64"/>
      <c r="E1690" s="39" t="s">
        <v>114</v>
      </c>
      <c r="F1690" s="39">
        <v>43</v>
      </c>
      <c r="G1690" s="39" t="s">
        <v>172</v>
      </c>
      <c r="H1690" s="39" t="s">
        <v>176</v>
      </c>
      <c r="I1690" s="39" t="s">
        <v>176</v>
      </c>
      <c r="J1690" s="39" t="s">
        <v>176</v>
      </c>
      <c r="K1690" s="39" t="s">
        <v>176</v>
      </c>
      <c r="L1690" s="39">
        <v>1</v>
      </c>
      <c r="M1690" s="57" t="str">
        <f t="shared" si="82"/>
        <v>3 - Medium-Level Power Loss</v>
      </c>
      <c r="N1690" s="59"/>
      <c r="O1690" s="60"/>
      <c r="P1690" s="61">
        <f t="shared" si="81"/>
        <v>1800</v>
      </c>
      <c r="Q1690" s="61">
        <f t="shared" si="83"/>
        <v>0</v>
      </c>
    </row>
    <row r="1691" spans="1:17" ht="18.600000000000001" customHeight="1">
      <c r="A1691" s="58">
        <v>44403</v>
      </c>
      <c r="B1691" s="39" t="s">
        <v>48</v>
      </c>
      <c r="C1691" s="39" t="s">
        <v>138</v>
      </c>
      <c r="D1691" s="64"/>
      <c r="E1691" s="39" t="s">
        <v>114</v>
      </c>
      <c r="F1691" s="39">
        <v>44</v>
      </c>
      <c r="G1691" s="39" t="s">
        <v>172</v>
      </c>
      <c r="H1691" s="39" t="s">
        <v>176</v>
      </c>
      <c r="I1691" s="39" t="s">
        <v>176</v>
      </c>
      <c r="J1691" s="39" t="s">
        <v>176</v>
      </c>
      <c r="K1691" s="39" t="s">
        <v>176</v>
      </c>
      <c r="L1691" s="39">
        <v>1</v>
      </c>
      <c r="M1691" s="57" t="str">
        <f t="shared" si="82"/>
        <v>3 - Medium-Level Power Loss</v>
      </c>
      <c r="N1691" s="59"/>
      <c r="O1691" s="60"/>
      <c r="P1691" s="61">
        <f t="shared" si="81"/>
        <v>1800</v>
      </c>
      <c r="Q1691" s="61">
        <f t="shared" si="83"/>
        <v>0</v>
      </c>
    </row>
    <row r="1692" spans="1:17" ht="18.600000000000001" customHeight="1">
      <c r="A1692" s="58">
        <v>44403</v>
      </c>
      <c r="B1692" s="39" t="s">
        <v>48</v>
      </c>
      <c r="C1692" s="39" t="s">
        <v>138</v>
      </c>
      <c r="D1692" s="64"/>
      <c r="E1692" s="39" t="s">
        <v>114</v>
      </c>
      <c r="F1692" s="39">
        <v>45</v>
      </c>
      <c r="G1692" s="39" t="s">
        <v>172</v>
      </c>
      <c r="H1692" s="39" t="s">
        <v>176</v>
      </c>
      <c r="I1692" s="39" t="s">
        <v>176</v>
      </c>
      <c r="J1692" s="39" t="s">
        <v>176</v>
      </c>
      <c r="K1692" s="39" t="s">
        <v>176</v>
      </c>
      <c r="L1692" s="39">
        <v>1</v>
      </c>
      <c r="M1692" s="57" t="str">
        <f t="shared" si="82"/>
        <v>3 - Medium-Level Power Loss</v>
      </c>
      <c r="N1692" s="59"/>
      <c r="O1692" s="60"/>
      <c r="P1692" s="61">
        <f t="shared" si="81"/>
        <v>1800</v>
      </c>
      <c r="Q1692" s="61">
        <f t="shared" si="83"/>
        <v>0</v>
      </c>
    </row>
    <row r="1693" spans="1:17" ht="18.600000000000001" customHeight="1">
      <c r="A1693" s="58">
        <v>44403</v>
      </c>
      <c r="B1693" s="39" t="s">
        <v>48</v>
      </c>
      <c r="C1693" s="39" t="s">
        <v>138</v>
      </c>
      <c r="D1693" s="64"/>
      <c r="E1693" s="39" t="s">
        <v>114</v>
      </c>
      <c r="F1693" s="39">
        <v>46</v>
      </c>
      <c r="G1693" s="39" t="s">
        <v>172</v>
      </c>
      <c r="H1693" s="39" t="s">
        <v>176</v>
      </c>
      <c r="I1693" s="39" t="s">
        <v>176</v>
      </c>
      <c r="J1693" s="39" t="s">
        <v>176</v>
      </c>
      <c r="K1693" s="39" t="s">
        <v>176</v>
      </c>
      <c r="L1693" s="39">
        <v>1</v>
      </c>
      <c r="M1693" s="57" t="str">
        <f t="shared" si="82"/>
        <v>3 - Medium-Level Power Loss</v>
      </c>
      <c r="N1693" s="59"/>
      <c r="O1693" s="60"/>
      <c r="P1693" s="61">
        <f t="shared" si="81"/>
        <v>1800</v>
      </c>
      <c r="Q1693" s="61">
        <f t="shared" si="83"/>
        <v>0</v>
      </c>
    </row>
    <row r="1694" spans="1:17" ht="18.600000000000001" customHeight="1">
      <c r="A1694" s="58">
        <v>44403</v>
      </c>
      <c r="B1694" s="39" t="s">
        <v>48</v>
      </c>
      <c r="C1694" s="39" t="s">
        <v>138</v>
      </c>
      <c r="D1694" s="64"/>
      <c r="E1694" s="39" t="s">
        <v>114</v>
      </c>
      <c r="F1694" s="39">
        <v>47</v>
      </c>
      <c r="G1694" s="39" t="s">
        <v>172</v>
      </c>
      <c r="H1694" s="39" t="s">
        <v>176</v>
      </c>
      <c r="I1694" s="39" t="s">
        <v>176</v>
      </c>
      <c r="J1694" s="39" t="s">
        <v>176</v>
      </c>
      <c r="K1694" s="39" t="s">
        <v>176</v>
      </c>
      <c r="L1694" s="39">
        <v>1</v>
      </c>
      <c r="M1694" s="57" t="str">
        <f t="shared" si="82"/>
        <v>3 - Medium-Level Power Loss</v>
      </c>
      <c r="N1694" s="59"/>
      <c r="O1694" s="60"/>
      <c r="P1694" s="61">
        <f t="shared" si="81"/>
        <v>1800</v>
      </c>
      <c r="Q1694" s="61">
        <f t="shared" si="83"/>
        <v>0</v>
      </c>
    </row>
    <row r="1695" spans="1:17" ht="18.600000000000001" customHeight="1">
      <c r="A1695" s="58">
        <v>44403</v>
      </c>
      <c r="B1695" s="39" t="s">
        <v>48</v>
      </c>
      <c r="C1695" s="39" t="s">
        <v>138</v>
      </c>
      <c r="D1695" s="64"/>
      <c r="E1695" s="39" t="s">
        <v>114</v>
      </c>
      <c r="F1695" s="39">
        <v>48</v>
      </c>
      <c r="G1695" s="39" t="s">
        <v>172</v>
      </c>
      <c r="H1695" s="39" t="s">
        <v>176</v>
      </c>
      <c r="I1695" s="39" t="s">
        <v>176</v>
      </c>
      <c r="J1695" s="39" t="s">
        <v>176</v>
      </c>
      <c r="K1695" s="39" t="s">
        <v>176</v>
      </c>
      <c r="L1695" s="39">
        <v>1</v>
      </c>
      <c r="M1695" s="57" t="str">
        <f t="shared" si="82"/>
        <v>3 - Medium-Level Power Loss</v>
      </c>
      <c r="N1695" s="59"/>
      <c r="O1695" s="60"/>
      <c r="P1695" s="61">
        <f t="shared" si="81"/>
        <v>1800</v>
      </c>
      <c r="Q1695" s="61">
        <f t="shared" si="83"/>
        <v>0</v>
      </c>
    </row>
    <row r="1696" spans="1:17" ht="18.600000000000001" customHeight="1">
      <c r="A1696" s="58">
        <v>44403</v>
      </c>
      <c r="B1696" s="39" t="s">
        <v>48</v>
      </c>
      <c r="C1696" s="39" t="s">
        <v>138</v>
      </c>
      <c r="D1696" s="64"/>
      <c r="E1696" s="39" t="s">
        <v>114</v>
      </c>
      <c r="F1696" s="39">
        <v>49</v>
      </c>
      <c r="G1696" s="39" t="s">
        <v>172</v>
      </c>
      <c r="H1696" s="39" t="s">
        <v>176</v>
      </c>
      <c r="I1696" s="39" t="s">
        <v>176</v>
      </c>
      <c r="J1696" s="39" t="s">
        <v>176</v>
      </c>
      <c r="K1696" s="39" t="s">
        <v>176</v>
      </c>
      <c r="L1696" s="39">
        <v>1</v>
      </c>
      <c r="M1696" s="57" t="str">
        <f t="shared" si="82"/>
        <v>3 - Medium-Level Power Loss</v>
      </c>
      <c r="N1696" s="59"/>
      <c r="O1696" s="60"/>
      <c r="P1696" s="61">
        <f t="shared" si="81"/>
        <v>1800</v>
      </c>
      <c r="Q1696" s="61">
        <f t="shared" si="83"/>
        <v>0</v>
      </c>
    </row>
    <row r="1697" spans="1:17" ht="18.600000000000001" customHeight="1">
      <c r="A1697" s="58">
        <v>44403</v>
      </c>
      <c r="B1697" s="39" t="s">
        <v>48</v>
      </c>
      <c r="C1697" s="39" t="s">
        <v>138</v>
      </c>
      <c r="D1697" s="64"/>
      <c r="E1697" s="39" t="s">
        <v>114</v>
      </c>
      <c r="F1697" s="39">
        <v>50</v>
      </c>
      <c r="G1697" s="39" t="s">
        <v>172</v>
      </c>
      <c r="H1697" s="39" t="s">
        <v>176</v>
      </c>
      <c r="I1697" s="39" t="s">
        <v>176</v>
      </c>
      <c r="J1697" s="39" t="s">
        <v>176</v>
      </c>
      <c r="K1697" s="39" t="s">
        <v>176</v>
      </c>
      <c r="L1697" s="39">
        <v>1</v>
      </c>
      <c r="M1697" s="57" t="str">
        <f t="shared" si="82"/>
        <v>3 - Medium-Level Power Loss</v>
      </c>
      <c r="N1697" s="59"/>
      <c r="O1697" s="60"/>
      <c r="P1697" s="61">
        <f t="shared" si="81"/>
        <v>1800</v>
      </c>
      <c r="Q1697" s="61">
        <f t="shared" si="83"/>
        <v>0</v>
      </c>
    </row>
    <row r="1698" spans="1:17" ht="18.600000000000001" customHeight="1">
      <c r="A1698" s="58">
        <v>44403</v>
      </c>
      <c r="B1698" s="39" t="s">
        <v>48</v>
      </c>
      <c r="C1698" s="39" t="s">
        <v>138</v>
      </c>
      <c r="D1698" s="64"/>
      <c r="E1698" s="39" t="s">
        <v>114</v>
      </c>
      <c r="F1698" s="39">
        <v>51</v>
      </c>
      <c r="G1698" s="39" t="s">
        <v>172</v>
      </c>
      <c r="H1698" s="39" t="s">
        <v>176</v>
      </c>
      <c r="I1698" s="39" t="s">
        <v>176</v>
      </c>
      <c r="J1698" s="39" t="s">
        <v>176</v>
      </c>
      <c r="K1698" s="39" t="s">
        <v>176</v>
      </c>
      <c r="L1698" s="39">
        <v>1</v>
      </c>
      <c r="M1698" s="57" t="str">
        <f t="shared" si="82"/>
        <v>3 - Medium-Level Power Loss</v>
      </c>
      <c r="N1698" s="59"/>
      <c r="O1698" s="60"/>
      <c r="P1698" s="61">
        <f t="shared" si="81"/>
        <v>1800</v>
      </c>
      <c r="Q1698" s="61">
        <f t="shared" si="83"/>
        <v>0</v>
      </c>
    </row>
    <row r="1699" spans="1:17" ht="18.600000000000001" customHeight="1">
      <c r="A1699" s="58">
        <v>44403</v>
      </c>
      <c r="B1699" s="39" t="s">
        <v>48</v>
      </c>
      <c r="C1699" s="39" t="s">
        <v>138</v>
      </c>
      <c r="D1699" s="64"/>
      <c r="E1699" s="39" t="s">
        <v>114</v>
      </c>
      <c r="F1699" s="39">
        <v>52</v>
      </c>
      <c r="G1699" s="39" t="s">
        <v>172</v>
      </c>
      <c r="H1699" s="39" t="s">
        <v>176</v>
      </c>
      <c r="I1699" s="39" t="s">
        <v>176</v>
      </c>
      <c r="J1699" s="39" t="s">
        <v>176</v>
      </c>
      <c r="K1699" s="39" t="s">
        <v>176</v>
      </c>
      <c r="L1699" s="39">
        <v>1</v>
      </c>
      <c r="M1699" s="57" t="str">
        <f t="shared" si="82"/>
        <v>3 - Medium-Level Power Loss</v>
      </c>
      <c r="N1699" s="59"/>
      <c r="O1699" s="60"/>
      <c r="P1699" s="61">
        <f t="shared" si="81"/>
        <v>1800</v>
      </c>
      <c r="Q1699" s="61">
        <f t="shared" si="83"/>
        <v>0</v>
      </c>
    </row>
    <row r="1700" spans="1:17" ht="18.600000000000001" customHeight="1">
      <c r="A1700" s="58">
        <v>44403</v>
      </c>
      <c r="B1700" s="39" t="s">
        <v>48</v>
      </c>
      <c r="C1700" s="39" t="s">
        <v>138</v>
      </c>
      <c r="D1700" s="64"/>
      <c r="E1700" s="39" t="s">
        <v>114</v>
      </c>
      <c r="F1700" s="39">
        <v>53</v>
      </c>
      <c r="G1700" s="39" t="s">
        <v>172</v>
      </c>
      <c r="H1700" s="39" t="s">
        <v>176</v>
      </c>
      <c r="I1700" s="39" t="s">
        <v>176</v>
      </c>
      <c r="J1700" s="39" t="s">
        <v>176</v>
      </c>
      <c r="K1700" s="39" t="s">
        <v>176</v>
      </c>
      <c r="L1700" s="39">
        <v>1</v>
      </c>
      <c r="M1700" s="57" t="str">
        <f t="shared" si="82"/>
        <v>3 - Medium-Level Power Loss</v>
      </c>
      <c r="N1700" s="59"/>
      <c r="O1700" s="60"/>
      <c r="P1700" s="61">
        <f t="shared" si="81"/>
        <v>1800</v>
      </c>
      <c r="Q1700" s="61">
        <f t="shared" si="83"/>
        <v>0</v>
      </c>
    </row>
    <row r="1701" spans="1:17" ht="18.600000000000001" customHeight="1">
      <c r="A1701" s="58">
        <v>44403</v>
      </c>
      <c r="B1701" s="39" t="s">
        <v>48</v>
      </c>
      <c r="C1701" s="39" t="s">
        <v>138</v>
      </c>
      <c r="D1701" s="64"/>
      <c r="E1701" s="39" t="s">
        <v>114</v>
      </c>
      <c r="F1701" s="39">
        <v>54</v>
      </c>
      <c r="G1701" s="39" t="s">
        <v>172</v>
      </c>
      <c r="H1701" s="39" t="s">
        <v>176</v>
      </c>
      <c r="I1701" s="39" t="s">
        <v>176</v>
      </c>
      <c r="J1701" s="39" t="s">
        <v>176</v>
      </c>
      <c r="K1701" s="39" t="s">
        <v>176</v>
      </c>
      <c r="L1701" s="39">
        <v>1</v>
      </c>
      <c r="M1701" s="57" t="str">
        <f t="shared" si="82"/>
        <v>3 - Medium-Level Power Loss</v>
      </c>
      <c r="N1701" s="59"/>
      <c r="O1701" s="60"/>
      <c r="P1701" s="61">
        <f t="shared" si="81"/>
        <v>1800</v>
      </c>
      <c r="Q1701" s="61">
        <f t="shared" si="83"/>
        <v>0</v>
      </c>
    </row>
    <row r="1702" spans="1:17" ht="18.600000000000001" customHeight="1">
      <c r="A1702" s="58">
        <v>44403</v>
      </c>
      <c r="B1702" s="39" t="s">
        <v>48</v>
      </c>
      <c r="C1702" s="39" t="s">
        <v>138</v>
      </c>
      <c r="D1702" s="64"/>
      <c r="E1702" s="39" t="s">
        <v>114</v>
      </c>
      <c r="F1702" s="39">
        <v>55</v>
      </c>
      <c r="G1702" s="39" t="s">
        <v>172</v>
      </c>
      <c r="H1702" s="39" t="s">
        <v>176</v>
      </c>
      <c r="I1702" s="39" t="s">
        <v>176</v>
      </c>
      <c r="J1702" s="39" t="s">
        <v>176</v>
      </c>
      <c r="K1702" s="39" t="s">
        <v>176</v>
      </c>
      <c r="L1702" s="39">
        <v>1</v>
      </c>
      <c r="M1702" s="57" t="str">
        <f t="shared" si="82"/>
        <v>3 - Medium-Level Power Loss</v>
      </c>
      <c r="N1702" s="59"/>
      <c r="O1702" s="60"/>
      <c r="P1702" s="61">
        <f t="shared" si="81"/>
        <v>1800</v>
      </c>
      <c r="Q1702" s="61">
        <f t="shared" si="83"/>
        <v>0</v>
      </c>
    </row>
    <row r="1703" spans="1:17" ht="18.600000000000001" customHeight="1">
      <c r="A1703" s="58">
        <v>44403</v>
      </c>
      <c r="B1703" s="39" t="s">
        <v>48</v>
      </c>
      <c r="C1703" s="39" t="s">
        <v>138</v>
      </c>
      <c r="D1703" s="64"/>
      <c r="E1703" s="39" t="s">
        <v>114</v>
      </c>
      <c r="F1703" s="39">
        <v>56</v>
      </c>
      <c r="G1703" s="39" t="s">
        <v>172</v>
      </c>
      <c r="H1703" s="39" t="s">
        <v>176</v>
      </c>
      <c r="I1703" s="39" t="s">
        <v>176</v>
      </c>
      <c r="J1703" s="39" t="s">
        <v>176</v>
      </c>
      <c r="K1703" s="39" t="s">
        <v>176</v>
      </c>
      <c r="L1703" s="39">
        <v>1</v>
      </c>
      <c r="M1703" s="57" t="str">
        <f t="shared" si="82"/>
        <v>3 - Medium-Level Power Loss</v>
      </c>
      <c r="N1703" s="59"/>
      <c r="O1703" s="60"/>
      <c r="P1703" s="61">
        <f t="shared" si="81"/>
        <v>1800</v>
      </c>
      <c r="Q1703" s="61">
        <f t="shared" si="83"/>
        <v>0</v>
      </c>
    </row>
    <row r="1704" spans="1:17" ht="18.600000000000001" customHeight="1">
      <c r="A1704" s="58">
        <v>44403</v>
      </c>
      <c r="B1704" s="39" t="s">
        <v>48</v>
      </c>
      <c r="C1704" s="39" t="s">
        <v>138</v>
      </c>
      <c r="D1704" s="64"/>
      <c r="E1704" s="39" t="s">
        <v>106</v>
      </c>
      <c r="F1704" s="39">
        <v>33</v>
      </c>
      <c r="G1704" s="39" t="s">
        <v>172</v>
      </c>
      <c r="H1704" s="39" t="s">
        <v>176</v>
      </c>
      <c r="I1704" s="39" t="s">
        <v>176</v>
      </c>
      <c r="J1704" s="39" t="s">
        <v>176</v>
      </c>
      <c r="K1704" s="39" t="s">
        <v>176</v>
      </c>
      <c r="L1704" s="39">
        <v>1</v>
      </c>
      <c r="M1704" s="57" t="str">
        <f t="shared" si="82"/>
        <v>3 - Medium-Level Power Loss</v>
      </c>
      <c r="N1704" s="59"/>
      <c r="O1704" s="60"/>
      <c r="P1704" s="61">
        <f t="shared" si="81"/>
        <v>1800</v>
      </c>
      <c r="Q1704" s="61">
        <f t="shared" si="83"/>
        <v>0</v>
      </c>
    </row>
    <row r="1705" spans="1:17" ht="18.600000000000001" customHeight="1">
      <c r="A1705" s="58">
        <v>44403</v>
      </c>
      <c r="B1705" s="39" t="s">
        <v>48</v>
      </c>
      <c r="C1705" s="39" t="s">
        <v>138</v>
      </c>
      <c r="D1705" s="64"/>
      <c r="E1705" s="39" t="s">
        <v>106</v>
      </c>
      <c r="F1705" s="39">
        <v>34</v>
      </c>
      <c r="G1705" s="39" t="s">
        <v>172</v>
      </c>
      <c r="H1705" s="39" t="s">
        <v>176</v>
      </c>
      <c r="I1705" s="39" t="s">
        <v>176</v>
      </c>
      <c r="J1705" s="39" t="s">
        <v>176</v>
      </c>
      <c r="K1705" s="39" t="s">
        <v>176</v>
      </c>
      <c r="L1705" s="39">
        <v>1</v>
      </c>
      <c r="M1705" s="57" t="str">
        <f t="shared" si="82"/>
        <v>3 - Medium-Level Power Loss</v>
      </c>
      <c r="N1705" s="59"/>
      <c r="O1705" s="60"/>
      <c r="P1705" s="61">
        <f t="shared" si="81"/>
        <v>1800</v>
      </c>
      <c r="Q1705" s="61">
        <f t="shared" si="83"/>
        <v>0</v>
      </c>
    </row>
    <row r="1706" spans="1:17" ht="18.600000000000001" customHeight="1">
      <c r="A1706" s="58">
        <v>44403</v>
      </c>
      <c r="B1706" s="39" t="s">
        <v>48</v>
      </c>
      <c r="C1706" s="39" t="s">
        <v>138</v>
      </c>
      <c r="D1706" s="64"/>
      <c r="E1706" s="39" t="s">
        <v>106</v>
      </c>
      <c r="F1706" s="39">
        <v>35</v>
      </c>
      <c r="G1706" s="39" t="s">
        <v>172</v>
      </c>
      <c r="H1706" s="39" t="s">
        <v>176</v>
      </c>
      <c r="I1706" s="39" t="s">
        <v>176</v>
      </c>
      <c r="J1706" s="39" t="s">
        <v>176</v>
      </c>
      <c r="K1706" s="39" t="s">
        <v>176</v>
      </c>
      <c r="L1706" s="39">
        <v>1</v>
      </c>
      <c r="M1706" s="57" t="str">
        <f t="shared" si="82"/>
        <v>3 - Medium-Level Power Loss</v>
      </c>
      <c r="N1706" s="59"/>
      <c r="O1706" s="60"/>
      <c r="P1706" s="61">
        <f t="shared" si="81"/>
        <v>1800</v>
      </c>
      <c r="Q1706" s="61">
        <f t="shared" si="83"/>
        <v>0</v>
      </c>
    </row>
    <row r="1707" spans="1:17" ht="18.600000000000001" customHeight="1">
      <c r="A1707" s="58">
        <v>44403</v>
      </c>
      <c r="B1707" s="39" t="s">
        <v>48</v>
      </c>
      <c r="C1707" s="39" t="s">
        <v>138</v>
      </c>
      <c r="D1707" s="64"/>
      <c r="E1707" s="39" t="s">
        <v>106</v>
      </c>
      <c r="F1707" s="39">
        <v>36</v>
      </c>
      <c r="G1707" s="39" t="s">
        <v>172</v>
      </c>
      <c r="H1707" s="39" t="s">
        <v>176</v>
      </c>
      <c r="I1707" s="39" t="s">
        <v>176</v>
      </c>
      <c r="J1707" s="39" t="s">
        <v>176</v>
      </c>
      <c r="K1707" s="39" t="s">
        <v>176</v>
      </c>
      <c r="L1707" s="39">
        <v>1</v>
      </c>
      <c r="M1707" s="57" t="str">
        <f t="shared" si="82"/>
        <v>3 - Medium-Level Power Loss</v>
      </c>
      <c r="N1707" s="59"/>
      <c r="O1707" s="60"/>
      <c r="P1707" s="61">
        <f t="shared" si="81"/>
        <v>1800</v>
      </c>
      <c r="Q1707" s="61">
        <f t="shared" si="83"/>
        <v>0</v>
      </c>
    </row>
    <row r="1708" spans="1:17" ht="18.600000000000001" customHeight="1">
      <c r="A1708" s="58">
        <v>44403</v>
      </c>
      <c r="B1708" s="39" t="s">
        <v>48</v>
      </c>
      <c r="C1708" s="39" t="s">
        <v>138</v>
      </c>
      <c r="D1708" s="64"/>
      <c r="E1708" s="39" t="s">
        <v>106</v>
      </c>
      <c r="F1708" s="39">
        <v>37</v>
      </c>
      <c r="G1708" s="39" t="s">
        <v>172</v>
      </c>
      <c r="H1708" s="39" t="s">
        <v>176</v>
      </c>
      <c r="I1708" s="39" t="s">
        <v>176</v>
      </c>
      <c r="J1708" s="39" t="s">
        <v>176</v>
      </c>
      <c r="K1708" s="39" t="s">
        <v>176</v>
      </c>
      <c r="L1708" s="39">
        <v>1</v>
      </c>
      <c r="M1708" s="57" t="str">
        <f t="shared" si="82"/>
        <v>3 - Medium-Level Power Loss</v>
      </c>
      <c r="N1708" s="59"/>
      <c r="O1708" s="60"/>
      <c r="P1708" s="61">
        <f t="shared" si="81"/>
        <v>1800</v>
      </c>
      <c r="Q1708" s="61">
        <f t="shared" si="83"/>
        <v>0</v>
      </c>
    </row>
    <row r="1709" spans="1:17" ht="18.600000000000001" customHeight="1">
      <c r="A1709" s="58">
        <v>44403</v>
      </c>
      <c r="B1709" s="39" t="s">
        <v>48</v>
      </c>
      <c r="C1709" s="39" t="s">
        <v>138</v>
      </c>
      <c r="D1709" s="64"/>
      <c r="E1709" s="39" t="s">
        <v>106</v>
      </c>
      <c r="F1709" s="39">
        <v>38</v>
      </c>
      <c r="G1709" s="39" t="s">
        <v>172</v>
      </c>
      <c r="H1709" s="39" t="s">
        <v>176</v>
      </c>
      <c r="I1709" s="39" t="s">
        <v>176</v>
      </c>
      <c r="J1709" s="39" t="s">
        <v>176</v>
      </c>
      <c r="K1709" s="39" t="s">
        <v>176</v>
      </c>
      <c r="L1709" s="39">
        <v>1</v>
      </c>
      <c r="M1709" s="57" t="str">
        <f t="shared" si="82"/>
        <v>3 - Medium-Level Power Loss</v>
      </c>
      <c r="N1709" s="59"/>
      <c r="O1709" s="60"/>
      <c r="P1709" s="61">
        <f t="shared" si="81"/>
        <v>1800</v>
      </c>
      <c r="Q1709" s="61">
        <f t="shared" si="83"/>
        <v>0</v>
      </c>
    </row>
    <row r="1710" spans="1:17" ht="18.600000000000001" customHeight="1">
      <c r="A1710" s="58">
        <v>44403</v>
      </c>
      <c r="B1710" s="39" t="s">
        <v>48</v>
      </c>
      <c r="C1710" s="39" t="s">
        <v>138</v>
      </c>
      <c r="D1710" s="64"/>
      <c r="E1710" s="39" t="s">
        <v>106</v>
      </c>
      <c r="F1710" s="39">
        <v>39</v>
      </c>
      <c r="G1710" s="39" t="s">
        <v>172</v>
      </c>
      <c r="H1710" s="39" t="s">
        <v>176</v>
      </c>
      <c r="I1710" s="39" t="s">
        <v>176</v>
      </c>
      <c r="J1710" s="39" t="s">
        <v>176</v>
      </c>
      <c r="K1710" s="39" t="s">
        <v>176</v>
      </c>
      <c r="L1710" s="39">
        <v>1</v>
      </c>
      <c r="M1710" s="57" t="str">
        <f t="shared" si="82"/>
        <v>3 - Medium-Level Power Loss</v>
      </c>
      <c r="N1710" s="59"/>
      <c r="O1710" s="60"/>
      <c r="P1710" s="61">
        <f t="shared" si="81"/>
        <v>1800</v>
      </c>
      <c r="Q1710" s="61">
        <f t="shared" si="83"/>
        <v>0</v>
      </c>
    </row>
    <row r="1711" spans="1:17" ht="18.600000000000001" customHeight="1">
      <c r="A1711" s="58">
        <v>44403</v>
      </c>
      <c r="B1711" s="39" t="s">
        <v>48</v>
      </c>
      <c r="C1711" s="39" t="s">
        <v>138</v>
      </c>
      <c r="D1711" s="64"/>
      <c r="E1711" s="39" t="s">
        <v>106</v>
      </c>
      <c r="F1711" s="39">
        <v>40</v>
      </c>
      <c r="G1711" s="39" t="s">
        <v>172</v>
      </c>
      <c r="H1711" s="39" t="s">
        <v>176</v>
      </c>
      <c r="I1711" s="39" t="s">
        <v>176</v>
      </c>
      <c r="J1711" s="39" t="s">
        <v>176</v>
      </c>
      <c r="K1711" s="39" t="s">
        <v>176</v>
      </c>
      <c r="L1711" s="39">
        <v>1</v>
      </c>
      <c r="M1711" s="57" t="str">
        <f t="shared" si="82"/>
        <v>3 - Medium-Level Power Loss</v>
      </c>
      <c r="N1711" s="59"/>
      <c r="O1711" s="60"/>
      <c r="P1711" s="61">
        <f t="shared" si="81"/>
        <v>1800</v>
      </c>
      <c r="Q1711" s="61">
        <f t="shared" si="83"/>
        <v>0</v>
      </c>
    </row>
    <row r="1712" spans="1:17" ht="18.600000000000001" customHeight="1">
      <c r="A1712" s="58">
        <v>44403</v>
      </c>
      <c r="B1712" s="39" t="s">
        <v>48</v>
      </c>
      <c r="C1712" s="39" t="s">
        <v>138</v>
      </c>
      <c r="D1712" s="64"/>
      <c r="E1712" s="39" t="s">
        <v>106</v>
      </c>
      <c r="F1712" s="39">
        <v>49</v>
      </c>
      <c r="G1712" s="39" t="s">
        <v>172</v>
      </c>
      <c r="H1712" s="39" t="s">
        <v>176</v>
      </c>
      <c r="I1712" s="39" t="s">
        <v>176</v>
      </c>
      <c r="J1712" s="39" t="s">
        <v>176</v>
      </c>
      <c r="K1712" s="39" t="s">
        <v>176</v>
      </c>
      <c r="L1712" s="39">
        <v>1</v>
      </c>
      <c r="M1712" s="57" t="str">
        <f t="shared" si="82"/>
        <v>3 - Medium-Level Power Loss</v>
      </c>
      <c r="N1712" s="59"/>
      <c r="O1712" s="60"/>
      <c r="P1712" s="61">
        <f t="shared" si="81"/>
        <v>1800</v>
      </c>
      <c r="Q1712" s="61">
        <f t="shared" si="83"/>
        <v>0</v>
      </c>
    </row>
    <row r="1713" spans="1:17" ht="18.600000000000001" customHeight="1">
      <c r="A1713" s="58">
        <v>44403</v>
      </c>
      <c r="B1713" s="39" t="s">
        <v>48</v>
      </c>
      <c r="C1713" s="39" t="s">
        <v>138</v>
      </c>
      <c r="D1713" s="64"/>
      <c r="E1713" s="39" t="s">
        <v>106</v>
      </c>
      <c r="F1713" s="39">
        <v>50</v>
      </c>
      <c r="G1713" s="39" t="s">
        <v>172</v>
      </c>
      <c r="H1713" s="39" t="s">
        <v>176</v>
      </c>
      <c r="I1713" s="39" t="s">
        <v>176</v>
      </c>
      <c r="J1713" s="39" t="s">
        <v>176</v>
      </c>
      <c r="K1713" s="39" t="s">
        <v>176</v>
      </c>
      <c r="L1713" s="39">
        <v>1</v>
      </c>
      <c r="M1713" s="57" t="str">
        <f t="shared" si="82"/>
        <v>3 - Medium-Level Power Loss</v>
      </c>
      <c r="N1713" s="59"/>
      <c r="O1713" s="60"/>
      <c r="P1713" s="61">
        <f t="shared" si="81"/>
        <v>1800</v>
      </c>
      <c r="Q1713" s="61">
        <f t="shared" si="83"/>
        <v>0</v>
      </c>
    </row>
    <row r="1714" spans="1:17" ht="18.600000000000001" customHeight="1">
      <c r="A1714" s="58">
        <v>44403</v>
      </c>
      <c r="B1714" s="39" t="s">
        <v>48</v>
      </c>
      <c r="C1714" s="39" t="s">
        <v>138</v>
      </c>
      <c r="D1714" s="64"/>
      <c r="E1714" s="39" t="s">
        <v>106</v>
      </c>
      <c r="F1714" s="39">
        <v>51</v>
      </c>
      <c r="G1714" s="39" t="s">
        <v>172</v>
      </c>
      <c r="H1714" s="39" t="s">
        <v>176</v>
      </c>
      <c r="I1714" s="39" t="s">
        <v>176</v>
      </c>
      <c r="J1714" s="39" t="s">
        <v>176</v>
      </c>
      <c r="K1714" s="39" t="s">
        <v>176</v>
      </c>
      <c r="L1714" s="39">
        <v>1</v>
      </c>
      <c r="M1714" s="57" t="str">
        <f t="shared" si="82"/>
        <v>3 - Medium-Level Power Loss</v>
      </c>
      <c r="N1714" s="59"/>
      <c r="O1714" s="60"/>
      <c r="P1714" s="61">
        <f t="shared" si="81"/>
        <v>1800</v>
      </c>
      <c r="Q1714" s="61">
        <f t="shared" si="83"/>
        <v>0</v>
      </c>
    </row>
    <row r="1715" spans="1:17" ht="18.600000000000001" customHeight="1">
      <c r="A1715" s="58">
        <v>44403</v>
      </c>
      <c r="B1715" s="39" t="s">
        <v>48</v>
      </c>
      <c r="C1715" s="39" t="s">
        <v>138</v>
      </c>
      <c r="D1715" s="64"/>
      <c r="E1715" s="39" t="s">
        <v>106</v>
      </c>
      <c r="F1715" s="39">
        <v>52</v>
      </c>
      <c r="G1715" s="39" t="s">
        <v>172</v>
      </c>
      <c r="H1715" s="39" t="s">
        <v>176</v>
      </c>
      <c r="I1715" s="39" t="s">
        <v>176</v>
      </c>
      <c r="J1715" s="39" t="s">
        <v>176</v>
      </c>
      <c r="K1715" s="39" t="s">
        <v>176</v>
      </c>
      <c r="L1715" s="39">
        <v>1</v>
      </c>
      <c r="M1715" s="57" t="str">
        <f t="shared" si="82"/>
        <v>3 - Medium-Level Power Loss</v>
      </c>
      <c r="N1715" s="59"/>
      <c r="O1715" s="60"/>
      <c r="P1715" s="61">
        <f t="shared" si="81"/>
        <v>1800</v>
      </c>
      <c r="Q1715" s="61">
        <f t="shared" si="83"/>
        <v>0</v>
      </c>
    </row>
    <row r="1716" spans="1:17" ht="18.600000000000001" customHeight="1">
      <c r="A1716" s="58">
        <v>44403</v>
      </c>
      <c r="B1716" s="39" t="s">
        <v>48</v>
      </c>
      <c r="C1716" s="39" t="s">
        <v>138</v>
      </c>
      <c r="D1716" s="64"/>
      <c r="E1716" s="39" t="s">
        <v>106</v>
      </c>
      <c r="F1716" s="39">
        <v>53</v>
      </c>
      <c r="G1716" s="39" t="s">
        <v>172</v>
      </c>
      <c r="H1716" s="39" t="s">
        <v>176</v>
      </c>
      <c r="I1716" s="39" t="s">
        <v>176</v>
      </c>
      <c r="J1716" s="39" t="s">
        <v>176</v>
      </c>
      <c r="K1716" s="39" t="s">
        <v>176</v>
      </c>
      <c r="L1716" s="39">
        <v>1</v>
      </c>
      <c r="M1716" s="57" t="str">
        <f t="shared" si="82"/>
        <v>3 - Medium-Level Power Loss</v>
      </c>
      <c r="N1716" s="59"/>
      <c r="O1716" s="60"/>
      <c r="P1716" s="61">
        <f t="shared" si="81"/>
        <v>1800</v>
      </c>
      <c r="Q1716" s="61">
        <f t="shared" si="83"/>
        <v>0</v>
      </c>
    </row>
    <row r="1717" spans="1:17" ht="18.600000000000001" customHeight="1">
      <c r="A1717" s="58">
        <v>44403</v>
      </c>
      <c r="B1717" s="39" t="s">
        <v>48</v>
      </c>
      <c r="C1717" s="39" t="s">
        <v>138</v>
      </c>
      <c r="D1717" s="64"/>
      <c r="E1717" s="39" t="s">
        <v>106</v>
      </c>
      <c r="F1717" s="39">
        <v>54</v>
      </c>
      <c r="G1717" s="39" t="s">
        <v>172</v>
      </c>
      <c r="H1717" s="39" t="s">
        <v>176</v>
      </c>
      <c r="I1717" s="39" t="s">
        <v>176</v>
      </c>
      <c r="J1717" s="39" t="s">
        <v>176</v>
      </c>
      <c r="K1717" s="39" t="s">
        <v>176</v>
      </c>
      <c r="L1717" s="39">
        <v>1</v>
      </c>
      <c r="M1717" s="57" t="str">
        <f t="shared" si="82"/>
        <v>3 - Medium-Level Power Loss</v>
      </c>
      <c r="N1717" s="59"/>
      <c r="O1717" s="60"/>
      <c r="P1717" s="61">
        <f t="shared" si="81"/>
        <v>1800</v>
      </c>
      <c r="Q1717" s="61">
        <f t="shared" si="83"/>
        <v>0</v>
      </c>
    </row>
    <row r="1718" spans="1:17" ht="18.600000000000001" customHeight="1">
      <c r="A1718" s="58">
        <v>44403</v>
      </c>
      <c r="B1718" s="39" t="s">
        <v>48</v>
      </c>
      <c r="C1718" s="39" t="s">
        <v>138</v>
      </c>
      <c r="D1718" s="64"/>
      <c r="E1718" s="39" t="s">
        <v>106</v>
      </c>
      <c r="F1718" s="39">
        <v>55</v>
      </c>
      <c r="G1718" s="39" t="s">
        <v>172</v>
      </c>
      <c r="H1718" s="39" t="s">
        <v>176</v>
      </c>
      <c r="I1718" s="39" t="s">
        <v>176</v>
      </c>
      <c r="J1718" s="39" t="s">
        <v>176</v>
      </c>
      <c r="K1718" s="39" t="s">
        <v>176</v>
      </c>
      <c r="L1718" s="39">
        <v>1</v>
      </c>
      <c r="M1718" s="57" t="str">
        <f t="shared" si="82"/>
        <v>3 - Medium-Level Power Loss</v>
      </c>
      <c r="N1718" s="59"/>
      <c r="O1718" s="60"/>
      <c r="P1718" s="61">
        <f t="shared" si="81"/>
        <v>1800</v>
      </c>
      <c r="Q1718" s="61">
        <f t="shared" si="83"/>
        <v>0</v>
      </c>
    </row>
    <row r="1719" spans="1:17" ht="18.600000000000001" customHeight="1">
      <c r="A1719" s="58">
        <v>44403</v>
      </c>
      <c r="B1719" s="39" t="s">
        <v>48</v>
      </c>
      <c r="C1719" s="39" t="s">
        <v>138</v>
      </c>
      <c r="D1719" s="64"/>
      <c r="E1719" s="39" t="s">
        <v>106</v>
      </c>
      <c r="F1719" s="39">
        <v>56</v>
      </c>
      <c r="G1719" s="39" t="s">
        <v>172</v>
      </c>
      <c r="H1719" s="39" t="s">
        <v>176</v>
      </c>
      <c r="I1719" s="39" t="s">
        <v>176</v>
      </c>
      <c r="J1719" s="39" t="s">
        <v>176</v>
      </c>
      <c r="K1719" s="39" t="s">
        <v>176</v>
      </c>
      <c r="L1719" s="39">
        <v>1</v>
      </c>
      <c r="M1719" s="57" t="str">
        <f t="shared" si="82"/>
        <v>3 - Medium-Level Power Loss</v>
      </c>
      <c r="N1719" s="59"/>
      <c r="O1719" s="60"/>
      <c r="P1719" s="61">
        <f t="shared" si="81"/>
        <v>1800</v>
      </c>
      <c r="Q1719" s="61">
        <f t="shared" si="83"/>
        <v>0</v>
      </c>
    </row>
    <row r="1720" spans="1:17" ht="18.600000000000001" customHeight="1">
      <c r="A1720" s="58">
        <v>44403</v>
      </c>
      <c r="B1720" s="39" t="s">
        <v>48</v>
      </c>
      <c r="C1720" s="39" t="s">
        <v>138</v>
      </c>
      <c r="D1720" s="64"/>
      <c r="E1720" s="39" t="s">
        <v>106</v>
      </c>
      <c r="F1720" s="39">
        <v>89</v>
      </c>
      <c r="G1720" s="39" t="s">
        <v>172</v>
      </c>
      <c r="H1720" s="39" t="s">
        <v>176</v>
      </c>
      <c r="I1720" s="39" t="s">
        <v>176</v>
      </c>
      <c r="J1720" s="39" t="s">
        <v>176</v>
      </c>
      <c r="K1720" s="39" t="s">
        <v>176</v>
      </c>
      <c r="L1720" s="39">
        <v>1</v>
      </c>
      <c r="M1720" s="57" t="str">
        <f t="shared" si="82"/>
        <v>3 - Medium-Level Power Loss</v>
      </c>
      <c r="N1720" s="59"/>
      <c r="O1720" s="60"/>
      <c r="P1720" s="61">
        <f t="shared" si="81"/>
        <v>1800</v>
      </c>
      <c r="Q1720" s="61">
        <f t="shared" si="83"/>
        <v>0</v>
      </c>
    </row>
    <row r="1721" spans="1:17" ht="18.600000000000001" customHeight="1">
      <c r="A1721" s="58">
        <v>44403</v>
      </c>
      <c r="B1721" s="39" t="s">
        <v>48</v>
      </c>
      <c r="C1721" s="39" t="s">
        <v>138</v>
      </c>
      <c r="D1721" s="64"/>
      <c r="E1721" s="39" t="s">
        <v>106</v>
      </c>
      <c r="F1721" s="39">
        <v>90</v>
      </c>
      <c r="G1721" s="39" t="s">
        <v>172</v>
      </c>
      <c r="H1721" s="39" t="s">
        <v>176</v>
      </c>
      <c r="I1721" s="39" t="s">
        <v>176</v>
      </c>
      <c r="J1721" s="39" t="s">
        <v>176</v>
      </c>
      <c r="K1721" s="39" t="s">
        <v>176</v>
      </c>
      <c r="L1721" s="39">
        <v>1</v>
      </c>
      <c r="M1721" s="57" t="str">
        <f t="shared" si="82"/>
        <v>3 - Medium-Level Power Loss</v>
      </c>
      <c r="N1721" s="59"/>
      <c r="O1721" s="60"/>
      <c r="P1721" s="61">
        <f t="shared" si="81"/>
        <v>1800</v>
      </c>
      <c r="Q1721" s="61">
        <f t="shared" si="83"/>
        <v>0</v>
      </c>
    </row>
    <row r="1722" spans="1:17" ht="18.600000000000001" customHeight="1">
      <c r="A1722" s="58">
        <v>44403</v>
      </c>
      <c r="B1722" s="39" t="s">
        <v>48</v>
      </c>
      <c r="C1722" s="39" t="s">
        <v>138</v>
      </c>
      <c r="D1722" s="64"/>
      <c r="E1722" s="39" t="s">
        <v>106</v>
      </c>
      <c r="F1722" s="39">
        <v>91</v>
      </c>
      <c r="G1722" s="39" t="s">
        <v>172</v>
      </c>
      <c r="H1722" s="39" t="s">
        <v>176</v>
      </c>
      <c r="I1722" s="39" t="s">
        <v>176</v>
      </c>
      <c r="J1722" s="39" t="s">
        <v>176</v>
      </c>
      <c r="K1722" s="39" t="s">
        <v>176</v>
      </c>
      <c r="L1722" s="39">
        <v>1</v>
      </c>
      <c r="M1722" s="57" t="str">
        <f t="shared" si="82"/>
        <v>3 - Medium-Level Power Loss</v>
      </c>
      <c r="N1722" s="59"/>
      <c r="O1722" s="60"/>
      <c r="P1722" s="61">
        <f t="shared" si="81"/>
        <v>1800</v>
      </c>
      <c r="Q1722" s="61">
        <f t="shared" si="83"/>
        <v>0</v>
      </c>
    </row>
    <row r="1723" spans="1:17" ht="18.600000000000001" customHeight="1">
      <c r="A1723" s="58">
        <v>44403</v>
      </c>
      <c r="B1723" s="39" t="s">
        <v>48</v>
      </c>
      <c r="C1723" s="39" t="s">
        <v>138</v>
      </c>
      <c r="D1723" s="64"/>
      <c r="E1723" s="39" t="s">
        <v>106</v>
      </c>
      <c r="F1723" s="39">
        <v>92</v>
      </c>
      <c r="G1723" s="39" t="s">
        <v>172</v>
      </c>
      <c r="H1723" s="39" t="s">
        <v>176</v>
      </c>
      <c r="I1723" s="39" t="s">
        <v>176</v>
      </c>
      <c r="J1723" s="39" t="s">
        <v>176</v>
      </c>
      <c r="K1723" s="39" t="s">
        <v>176</v>
      </c>
      <c r="L1723" s="39">
        <v>1</v>
      </c>
      <c r="M1723" s="57" t="str">
        <f t="shared" si="82"/>
        <v>3 - Medium-Level Power Loss</v>
      </c>
      <c r="N1723" s="59"/>
      <c r="O1723" s="60"/>
      <c r="P1723" s="61">
        <f t="shared" si="81"/>
        <v>1800</v>
      </c>
      <c r="Q1723" s="61">
        <f t="shared" si="83"/>
        <v>0</v>
      </c>
    </row>
    <row r="1724" spans="1:17" ht="18.600000000000001" customHeight="1">
      <c r="A1724" s="58">
        <v>44403</v>
      </c>
      <c r="B1724" s="39" t="s">
        <v>48</v>
      </c>
      <c r="C1724" s="39" t="s">
        <v>138</v>
      </c>
      <c r="D1724" s="64"/>
      <c r="E1724" s="39" t="s">
        <v>106</v>
      </c>
      <c r="F1724" s="39">
        <v>93</v>
      </c>
      <c r="G1724" s="39" t="s">
        <v>172</v>
      </c>
      <c r="H1724" s="39" t="s">
        <v>176</v>
      </c>
      <c r="I1724" s="39" t="s">
        <v>176</v>
      </c>
      <c r="J1724" s="39" t="s">
        <v>176</v>
      </c>
      <c r="K1724" s="39" t="s">
        <v>176</v>
      </c>
      <c r="L1724" s="39">
        <v>1</v>
      </c>
      <c r="M1724" s="57" t="str">
        <f t="shared" si="82"/>
        <v>3 - Medium-Level Power Loss</v>
      </c>
      <c r="N1724" s="59"/>
      <c r="O1724" s="60"/>
      <c r="P1724" s="61">
        <f t="shared" si="81"/>
        <v>1800</v>
      </c>
      <c r="Q1724" s="61">
        <f t="shared" si="83"/>
        <v>0</v>
      </c>
    </row>
    <row r="1725" spans="1:17" ht="18.600000000000001" customHeight="1">
      <c r="A1725" s="58">
        <v>44403</v>
      </c>
      <c r="B1725" s="39" t="s">
        <v>48</v>
      </c>
      <c r="C1725" s="39" t="s">
        <v>138</v>
      </c>
      <c r="D1725" s="64"/>
      <c r="E1725" s="39" t="s">
        <v>106</v>
      </c>
      <c r="F1725" s="39">
        <v>94</v>
      </c>
      <c r="G1725" s="39" t="s">
        <v>172</v>
      </c>
      <c r="H1725" s="39" t="s">
        <v>176</v>
      </c>
      <c r="I1725" s="39" t="s">
        <v>176</v>
      </c>
      <c r="J1725" s="39" t="s">
        <v>176</v>
      </c>
      <c r="K1725" s="39" t="s">
        <v>176</v>
      </c>
      <c r="L1725" s="39">
        <v>1</v>
      </c>
      <c r="M1725" s="57" t="str">
        <f t="shared" si="82"/>
        <v>3 - Medium-Level Power Loss</v>
      </c>
      <c r="N1725" s="59"/>
      <c r="O1725" s="60"/>
      <c r="P1725" s="61">
        <f t="shared" si="81"/>
        <v>1800</v>
      </c>
      <c r="Q1725" s="61">
        <f t="shared" si="83"/>
        <v>0</v>
      </c>
    </row>
    <row r="1726" spans="1:17" ht="18.600000000000001" customHeight="1">
      <c r="A1726" s="58">
        <v>44403</v>
      </c>
      <c r="B1726" s="39" t="s">
        <v>48</v>
      </c>
      <c r="C1726" s="39" t="s">
        <v>138</v>
      </c>
      <c r="D1726" s="64"/>
      <c r="E1726" s="39" t="s">
        <v>106</v>
      </c>
      <c r="F1726" s="39">
        <v>95</v>
      </c>
      <c r="G1726" s="39" t="s">
        <v>172</v>
      </c>
      <c r="H1726" s="39" t="s">
        <v>176</v>
      </c>
      <c r="I1726" s="39" t="s">
        <v>176</v>
      </c>
      <c r="J1726" s="39" t="s">
        <v>176</v>
      </c>
      <c r="K1726" s="39" t="s">
        <v>176</v>
      </c>
      <c r="L1726" s="39">
        <v>1</v>
      </c>
      <c r="M1726" s="57" t="str">
        <f t="shared" si="82"/>
        <v>3 - Medium-Level Power Loss</v>
      </c>
      <c r="N1726" s="59"/>
      <c r="O1726" s="60"/>
      <c r="P1726" s="61">
        <f t="shared" si="81"/>
        <v>1800</v>
      </c>
      <c r="Q1726" s="61">
        <f t="shared" si="83"/>
        <v>0</v>
      </c>
    </row>
    <row r="1727" spans="1:17" ht="18.600000000000001" customHeight="1">
      <c r="A1727" s="58">
        <v>44403</v>
      </c>
      <c r="B1727" s="39" t="s">
        <v>48</v>
      </c>
      <c r="C1727" s="39" t="s">
        <v>138</v>
      </c>
      <c r="D1727" s="64"/>
      <c r="E1727" s="39" t="s">
        <v>106</v>
      </c>
      <c r="F1727" s="39">
        <v>96</v>
      </c>
      <c r="G1727" s="39" t="s">
        <v>172</v>
      </c>
      <c r="H1727" s="39" t="s">
        <v>176</v>
      </c>
      <c r="I1727" s="39" t="s">
        <v>176</v>
      </c>
      <c r="J1727" s="39" t="s">
        <v>176</v>
      </c>
      <c r="K1727" s="39" t="s">
        <v>176</v>
      </c>
      <c r="L1727" s="39">
        <v>1</v>
      </c>
      <c r="M1727" s="57" t="str">
        <f t="shared" si="82"/>
        <v>3 - Medium-Level Power Loss</v>
      </c>
      <c r="N1727" s="59"/>
      <c r="O1727" s="60"/>
      <c r="P1727" s="61">
        <f t="shared" si="81"/>
        <v>1800</v>
      </c>
      <c r="Q1727" s="61">
        <f t="shared" si="83"/>
        <v>0</v>
      </c>
    </row>
    <row r="1728" spans="1:17" ht="18.600000000000001" customHeight="1">
      <c r="A1728" s="58">
        <v>44403</v>
      </c>
      <c r="B1728" s="39" t="s">
        <v>48</v>
      </c>
      <c r="C1728" s="39" t="s">
        <v>138</v>
      </c>
      <c r="D1728" s="64"/>
      <c r="E1728" s="39" t="s">
        <v>109</v>
      </c>
      <c r="F1728" s="39">
        <v>105</v>
      </c>
      <c r="G1728" s="39" t="s">
        <v>172</v>
      </c>
      <c r="H1728" s="39" t="s">
        <v>176</v>
      </c>
      <c r="I1728" s="39" t="s">
        <v>176</v>
      </c>
      <c r="J1728" s="39" t="s">
        <v>177</v>
      </c>
      <c r="K1728" s="39" t="s">
        <v>176</v>
      </c>
      <c r="L1728" s="39">
        <v>1</v>
      </c>
      <c r="M1728" s="57" t="str">
        <f t="shared" si="82"/>
        <v>3 - Medium-Level Power Loss</v>
      </c>
      <c r="N1728" s="59"/>
      <c r="O1728" s="60"/>
      <c r="P1728" s="61">
        <f t="shared" si="81"/>
        <v>1800</v>
      </c>
      <c r="Q1728" s="61">
        <f t="shared" si="83"/>
        <v>0</v>
      </c>
    </row>
    <row r="1729" spans="1:17" ht="18.600000000000001" customHeight="1">
      <c r="A1729" s="58">
        <v>44403</v>
      </c>
      <c r="B1729" s="39" t="s">
        <v>48</v>
      </c>
      <c r="C1729" s="39" t="s">
        <v>138</v>
      </c>
      <c r="D1729" s="64"/>
      <c r="E1729" s="39" t="s">
        <v>109</v>
      </c>
      <c r="F1729" s="39">
        <v>105</v>
      </c>
      <c r="G1729" s="39" t="s">
        <v>172</v>
      </c>
      <c r="H1729" s="39" t="s">
        <v>176</v>
      </c>
      <c r="I1729" s="39" t="s">
        <v>176</v>
      </c>
      <c r="J1729" s="39" t="s">
        <v>177</v>
      </c>
      <c r="K1729" s="39" t="s">
        <v>176</v>
      </c>
      <c r="L1729" s="39">
        <v>1</v>
      </c>
      <c r="M1729" s="57" t="str">
        <f t="shared" si="82"/>
        <v>3 - Medium-Level Power Loss</v>
      </c>
      <c r="N1729" s="59"/>
      <c r="O1729" s="60"/>
      <c r="P1729" s="61">
        <f t="shared" si="81"/>
        <v>1800</v>
      </c>
      <c r="Q1729" s="61">
        <f t="shared" si="83"/>
        <v>0</v>
      </c>
    </row>
    <row r="1730" spans="1:17" ht="18.600000000000001" customHeight="1">
      <c r="A1730" s="58">
        <v>44403</v>
      </c>
      <c r="B1730" s="39" t="s">
        <v>48</v>
      </c>
      <c r="C1730" s="39" t="s">
        <v>138</v>
      </c>
      <c r="D1730" s="64"/>
      <c r="E1730" s="39" t="s">
        <v>109</v>
      </c>
      <c r="F1730" s="39">
        <v>106</v>
      </c>
      <c r="G1730" s="39" t="s">
        <v>172</v>
      </c>
      <c r="H1730" s="39" t="s">
        <v>176</v>
      </c>
      <c r="I1730" s="39" t="s">
        <v>176</v>
      </c>
      <c r="J1730" s="39" t="s">
        <v>177</v>
      </c>
      <c r="K1730" s="39" t="s">
        <v>176</v>
      </c>
      <c r="L1730" s="39">
        <v>1</v>
      </c>
      <c r="M1730" s="57" t="str">
        <f t="shared" si="82"/>
        <v>3 - Medium-Level Power Loss</v>
      </c>
      <c r="N1730" s="59"/>
      <c r="O1730" s="60"/>
      <c r="P1730" s="61">
        <f t="shared" si="81"/>
        <v>1800</v>
      </c>
      <c r="Q1730" s="61">
        <f t="shared" si="83"/>
        <v>0</v>
      </c>
    </row>
    <row r="1731" spans="1:17" ht="18.600000000000001" customHeight="1">
      <c r="A1731" s="58">
        <v>44403</v>
      </c>
      <c r="B1731" s="39" t="s">
        <v>48</v>
      </c>
      <c r="C1731" s="39" t="s">
        <v>138</v>
      </c>
      <c r="D1731" s="64"/>
      <c r="E1731" s="39" t="s">
        <v>109</v>
      </c>
      <c r="F1731" s="39">
        <v>106</v>
      </c>
      <c r="G1731" s="39" t="s">
        <v>172</v>
      </c>
      <c r="H1731" s="39" t="s">
        <v>176</v>
      </c>
      <c r="I1731" s="39" t="s">
        <v>176</v>
      </c>
      <c r="J1731" s="39" t="s">
        <v>177</v>
      </c>
      <c r="K1731" s="39" t="s">
        <v>176</v>
      </c>
      <c r="L1731" s="39">
        <v>1</v>
      </c>
      <c r="M1731" s="57" t="str">
        <f t="shared" si="82"/>
        <v>3 - Medium-Level Power Loss</v>
      </c>
      <c r="N1731" s="59"/>
      <c r="O1731" s="60"/>
      <c r="P1731" s="61">
        <f t="shared" si="81"/>
        <v>1800</v>
      </c>
      <c r="Q1731" s="61">
        <f t="shared" si="83"/>
        <v>0</v>
      </c>
    </row>
    <row r="1732" spans="1:17" ht="18.600000000000001" customHeight="1">
      <c r="A1732" s="58">
        <v>44403</v>
      </c>
      <c r="B1732" s="39" t="s">
        <v>48</v>
      </c>
      <c r="C1732" s="39" t="s">
        <v>138</v>
      </c>
      <c r="D1732" s="64"/>
      <c r="E1732" s="39" t="s">
        <v>109</v>
      </c>
      <c r="F1732" s="39">
        <v>107</v>
      </c>
      <c r="G1732" s="39" t="s">
        <v>172</v>
      </c>
      <c r="H1732" s="39" t="s">
        <v>176</v>
      </c>
      <c r="I1732" s="39" t="s">
        <v>176</v>
      </c>
      <c r="J1732" s="39" t="s">
        <v>177</v>
      </c>
      <c r="K1732" s="39" t="s">
        <v>176</v>
      </c>
      <c r="L1732" s="39">
        <v>1</v>
      </c>
      <c r="M1732" s="57" t="str">
        <f t="shared" si="82"/>
        <v>3 - Medium-Level Power Loss</v>
      </c>
      <c r="N1732" s="59"/>
      <c r="O1732" s="60"/>
      <c r="P1732" s="61">
        <f t="shared" si="81"/>
        <v>1800</v>
      </c>
      <c r="Q1732" s="61">
        <f t="shared" si="83"/>
        <v>0</v>
      </c>
    </row>
    <row r="1733" spans="1:17" ht="18.600000000000001" customHeight="1">
      <c r="A1733" s="58">
        <v>44403</v>
      </c>
      <c r="B1733" s="39" t="s">
        <v>48</v>
      </c>
      <c r="C1733" s="39" t="s">
        <v>138</v>
      </c>
      <c r="D1733" s="64"/>
      <c r="E1733" s="39" t="s">
        <v>109</v>
      </c>
      <c r="F1733" s="39">
        <v>107</v>
      </c>
      <c r="G1733" s="39" t="s">
        <v>172</v>
      </c>
      <c r="H1733" s="39" t="s">
        <v>176</v>
      </c>
      <c r="I1733" s="39" t="s">
        <v>176</v>
      </c>
      <c r="J1733" s="39" t="s">
        <v>177</v>
      </c>
      <c r="K1733" s="39" t="s">
        <v>176</v>
      </c>
      <c r="L1733" s="39">
        <v>1</v>
      </c>
      <c r="M1733" s="57" t="str">
        <f t="shared" si="82"/>
        <v>3 - Medium-Level Power Loss</v>
      </c>
      <c r="N1733" s="59"/>
      <c r="O1733" s="60"/>
      <c r="P1733" s="61">
        <f t="shared" si="81"/>
        <v>1800</v>
      </c>
      <c r="Q1733" s="61">
        <f t="shared" si="83"/>
        <v>0</v>
      </c>
    </row>
    <row r="1734" spans="1:17" ht="18.600000000000001" customHeight="1">
      <c r="A1734" s="58">
        <v>44403</v>
      </c>
      <c r="B1734" s="39" t="s">
        <v>48</v>
      </c>
      <c r="C1734" s="39" t="s">
        <v>138</v>
      </c>
      <c r="D1734" s="64"/>
      <c r="E1734" s="39" t="s">
        <v>109</v>
      </c>
      <c r="F1734" s="39">
        <v>108</v>
      </c>
      <c r="G1734" s="39" t="s">
        <v>172</v>
      </c>
      <c r="H1734" s="39" t="s">
        <v>176</v>
      </c>
      <c r="I1734" s="39" t="s">
        <v>176</v>
      </c>
      <c r="J1734" s="39" t="s">
        <v>177</v>
      </c>
      <c r="K1734" s="39" t="s">
        <v>176</v>
      </c>
      <c r="L1734" s="39">
        <v>1</v>
      </c>
      <c r="M1734" s="57" t="str">
        <f t="shared" si="82"/>
        <v>3 - Medium-Level Power Loss</v>
      </c>
      <c r="N1734" s="59"/>
      <c r="O1734" s="60"/>
      <c r="P1734" s="61">
        <f t="shared" si="81"/>
        <v>1800</v>
      </c>
      <c r="Q1734" s="61">
        <f t="shared" si="83"/>
        <v>0</v>
      </c>
    </row>
    <row r="1735" spans="1:17" ht="18.600000000000001" customHeight="1">
      <c r="A1735" s="58">
        <v>44403</v>
      </c>
      <c r="B1735" s="39" t="s">
        <v>48</v>
      </c>
      <c r="C1735" s="39" t="s">
        <v>138</v>
      </c>
      <c r="D1735" s="64"/>
      <c r="E1735" s="39" t="s">
        <v>109</v>
      </c>
      <c r="F1735" s="39">
        <v>108</v>
      </c>
      <c r="G1735" s="39" t="s">
        <v>172</v>
      </c>
      <c r="H1735" s="39" t="s">
        <v>176</v>
      </c>
      <c r="I1735" s="39" t="s">
        <v>176</v>
      </c>
      <c r="J1735" s="39" t="s">
        <v>177</v>
      </c>
      <c r="K1735" s="39" t="s">
        <v>176</v>
      </c>
      <c r="L1735" s="39">
        <v>1</v>
      </c>
      <c r="M1735" s="57" t="str">
        <f t="shared" si="82"/>
        <v>3 - Medium-Level Power Loss</v>
      </c>
      <c r="N1735" s="59"/>
      <c r="O1735" s="60"/>
      <c r="P1735" s="61">
        <f t="shared" si="81"/>
        <v>1800</v>
      </c>
      <c r="Q1735" s="61">
        <f t="shared" si="83"/>
        <v>0</v>
      </c>
    </row>
    <row r="1736" spans="1:17" ht="18.600000000000001" customHeight="1">
      <c r="A1736" s="58">
        <v>44403</v>
      </c>
      <c r="B1736" s="39" t="s">
        <v>48</v>
      </c>
      <c r="C1736" s="39" t="s">
        <v>138</v>
      </c>
      <c r="D1736" s="64"/>
      <c r="E1736" s="39" t="s">
        <v>109</v>
      </c>
      <c r="F1736" s="39">
        <v>109</v>
      </c>
      <c r="G1736" s="39" t="s">
        <v>172</v>
      </c>
      <c r="H1736" s="39" t="s">
        <v>176</v>
      </c>
      <c r="I1736" s="39" t="s">
        <v>176</v>
      </c>
      <c r="J1736" s="39" t="s">
        <v>177</v>
      </c>
      <c r="K1736" s="39" t="s">
        <v>176</v>
      </c>
      <c r="L1736" s="39">
        <v>1</v>
      </c>
      <c r="M1736" s="57" t="str">
        <f t="shared" si="82"/>
        <v>3 - Medium-Level Power Loss</v>
      </c>
      <c r="N1736" s="59"/>
      <c r="O1736" s="60"/>
      <c r="P1736" s="61">
        <f t="shared" si="81"/>
        <v>1800</v>
      </c>
      <c r="Q1736" s="61">
        <f t="shared" si="83"/>
        <v>0</v>
      </c>
    </row>
    <row r="1737" spans="1:17" ht="18.600000000000001" customHeight="1">
      <c r="A1737" s="58">
        <v>44403</v>
      </c>
      <c r="B1737" s="39" t="s">
        <v>48</v>
      </c>
      <c r="C1737" s="39" t="s">
        <v>138</v>
      </c>
      <c r="D1737" s="64"/>
      <c r="E1737" s="39" t="s">
        <v>109</v>
      </c>
      <c r="F1737" s="39">
        <v>109</v>
      </c>
      <c r="G1737" s="39" t="s">
        <v>172</v>
      </c>
      <c r="H1737" s="39" t="s">
        <v>176</v>
      </c>
      <c r="I1737" s="39" t="s">
        <v>176</v>
      </c>
      <c r="J1737" s="39" t="s">
        <v>177</v>
      </c>
      <c r="K1737" s="39" t="s">
        <v>176</v>
      </c>
      <c r="L1737" s="39">
        <v>1</v>
      </c>
      <c r="M1737" s="57" t="str">
        <f t="shared" si="82"/>
        <v>3 - Medium-Level Power Loss</v>
      </c>
      <c r="N1737" s="59"/>
      <c r="O1737" s="60"/>
      <c r="P1737" s="61">
        <f t="shared" si="81"/>
        <v>1800</v>
      </c>
      <c r="Q1737" s="61">
        <f t="shared" si="83"/>
        <v>0</v>
      </c>
    </row>
    <row r="1738" spans="1:17" ht="18.600000000000001" customHeight="1">
      <c r="A1738" s="58">
        <v>44403</v>
      </c>
      <c r="B1738" s="39" t="s">
        <v>48</v>
      </c>
      <c r="C1738" s="39" t="s">
        <v>138</v>
      </c>
      <c r="D1738" s="64"/>
      <c r="E1738" s="39" t="s">
        <v>109</v>
      </c>
      <c r="F1738" s="39">
        <v>110</v>
      </c>
      <c r="G1738" s="39" t="s">
        <v>172</v>
      </c>
      <c r="H1738" s="39" t="s">
        <v>176</v>
      </c>
      <c r="I1738" s="39" t="s">
        <v>176</v>
      </c>
      <c r="J1738" s="39" t="s">
        <v>177</v>
      </c>
      <c r="K1738" s="39" t="s">
        <v>176</v>
      </c>
      <c r="L1738" s="39">
        <v>1</v>
      </c>
      <c r="M1738" s="57" t="str">
        <f t="shared" si="82"/>
        <v>3 - Medium-Level Power Loss</v>
      </c>
      <c r="N1738" s="59"/>
      <c r="O1738" s="60"/>
      <c r="P1738" s="61">
        <f t="shared" si="81"/>
        <v>1800</v>
      </c>
      <c r="Q1738" s="61">
        <f t="shared" si="83"/>
        <v>0</v>
      </c>
    </row>
    <row r="1739" spans="1:17" ht="18.600000000000001" customHeight="1">
      <c r="A1739" s="58">
        <v>44403</v>
      </c>
      <c r="B1739" s="39" t="s">
        <v>48</v>
      </c>
      <c r="C1739" s="39" t="s">
        <v>138</v>
      </c>
      <c r="D1739" s="64"/>
      <c r="E1739" s="39" t="s">
        <v>109</v>
      </c>
      <c r="F1739" s="39">
        <v>110</v>
      </c>
      <c r="G1739" s="39" t="s">
        <v>172</v>
      </c>
      <c r="H1739" s="39" t="s">
        <v>176</v>
      </c>
      <c r="I1739" s="39" t="s">
        <v>176</v>
      </c>
      <c r="J1739" s="39" t="s">
        <v>177</v>
      </c>
      <c r="K1739" s="39" t="s">
        <v>176</v>
      </c>
      <c r="L1739" s="39">
        <v>1</v>
      </c>
      <c r="M1739" s="57" t="str">
        <f t="shared" si="82"/>
        <v>3 - Medium-Level Power Loss</v>
      </c>
      <c r="N1739" s="59"/>
      <c r="O1739" s="60"/>
      <c r="P1739" s="61">
        <f t="shared" si="81"/>
        <v>1800</v>
      </c>
      <c r="Q1739" s="61">
        <f t="shared" si="83"/>
        <v>0</v>
      </c>
    </row>
    <row r="1740" spans="1:17" ht="18.600000000000001" customHeight="1">
      <c r="A1740" s="58">
        <v>44403</v>
      </c>
      <c r="B1740" s="39" t="s">
        <v>48</v>
      </c>
      <c r="C1740" s="39" t="s">
        <v>138</v>
      </c>
      <c r="D1740" s="64"/>
      <c r="E1740" s="39" t="s">
        <v>109</v>
      </c>
      <c r="F1740" s="39">
        <v>111</v>
      </c>
      <c r="G1740" s="39" t="s">
        <v>172</v>
      </c>
      <c r="H1740" s="39" t="s">
        <v>176</v>
      </c>
      <c r="I1740" s="39" t="s">
        <v>176</v>
      </c>
      <c r="J1740" s="39" t="s">
        <v>177</v>
      </c>
      <c r="K1740" s="39" t="s">
        <v>176</v>
      </c>
      <c r="L1740" s="39">
        <v>1</v>
      </c>
      <c r="M1740" s="57" t="str">
        <f t="shared" si="82"/>
        <v>3 - Medium-Level Power Loss</v>
      </c>
      <c r="N1740" s="59"/>
      <c r="O1740" s="60"/>
      <c r="P1740" s="61">
        <f t="shared" si="81"/>
        <v>1800</v>
      </c>
      <c r="Q1740" s="61">
        <f t="shared" si="83"/>
        <v>0</v>
      </c>
    </row>
    <row r="1741" spans="1:17" ht="18.600000000000001" customHeight="1">
      <c r="A1741" s="58">
        <v>44403</v>
      </c>
      <c r="B1741" s="39" t="s">
        <v>48</v>
      </c>
      <c r="C1741" s="39" t="s">
        <v>138</v>
      </c>
      <c r="D1741" s="64"/>
      <c r="E1741" s="39" t="s">
        <v>109</v>
      </c>
      <c r="F1741" s="39">
        <v>111</v>
      </c>
      <c r="G1741" s="39" t="s">
        <v>172</v>
      </c>
      <c r="H1741" s="39" t="s">
        <v>176</v>
      </c>
      <c r="I1741" s="39" t="s">
        <v>176</v>
      </c>
      <c r="J1741" s="39" t="s">
        <v>177</v>
      </c>
      <c r="K1741" s="39" t="s">
        <v>176</v>
      </c>
      <c r="L1741" s="39">
        <v>1</v>
      </c>
      <c r="M1741" s="57" t="str">
        <f t="shared" si="82"/>
        <v>3 - Medium-Level Power Loss</v>
      </c>
      <c r="N1741" s="59"/>
      <c r="O1741" s="60"/>
      <c r="P1741" s="61">
        <f t="shared" si="81"/>
        <v>1800</v>
      </c>
      <c r="Q1741" s="61">
        <f t="shared" si="83"/>
        <v>0</v>
      </c>
    </row>
    <row r="1742" spans="1:17" ht="18.600000000000001" customHeight="1">
      <c r="A1742" s="58">
        <v>44403</v>
      </c>
      <c r="B1742" s="39" t="s">
        <v>48</v>
      </c>
      <c r="C1742" s="39" t="s">
        <v>138</v>
      </c>
      <c r="D1742" s="64"/>
      <c r="E1742" s="39" t="s">
        <v>109</v>
      </c>
      <c r="F1742" s="39">
        <v>112</v>
      </c>
      <c r="G1742" s="39" t="s">
        <v>172</v>
      </c>
      <c r="H1742" s="39" t="s">
        <v>176</v>
      </c>
      <c r="I1742" s="39" t="s">
        <v>176</v>
      </c>
      <c r="J1742" s="39" t="s">
        <v>177</v>
      </c>
      <c r="K1742" s="39" t="s">
        <v>176</v>
      </c>
      <c r="L1742" s="39">
        <v>1</v>
      </c>
      <c r="M1742" s="57" t="str">
        <f t="shared" si="82"/>
        <v>3 - Medium-Level Power Loss</v>
      </c>
      <c r="N1742" s="59"/>
      <c r="O1742" s="60"/>
      <c r="P1742" s="61">
        <f t="shared" si="81"/>
        <v>1800</v>
      </c>
      <c r="Q1742" s="61">
        <f t="shared" si="83"/>
        <v>0</v>
      </c>
    </row>
    <row r="1743" spans="1:17" ht="18.600000000000001" customHeight="1">
      <c r="A1743" s="58">
        <v>44403</v>
      </c>
      <c r="B1743" s="39" t="s">
        <v>48</v>
      </c>
      <c r="C1743" s="39" t="s">
        <v>138</v>
      </c>
      <c r="D1743" s="64"/>
      <c r="E1743" s="39" t="s">
        <v>109</v>
      </c>
      <c r="F1743" s="39">
        <v>112</v>
      </c>
      <c r="G1743" s="39" t="s">
        <v>172</v>
      </c>
      <c r="H1743" s="39" t="s">
        <v>176</v>
      </c>
      <c r="I1743" s="39" t="s">
        <v>176</v>
      </c>
      <c r="J1743" s="39" t="s">
        <v>177</v>
      </c>
      <c r="K1743" s="39" t="s">
        <v>176</v>
      </c>
      <c r="L1743" s="39">
        <v>1</v>
      </c>
      <c r="M1743" s="57" t="str">
        <f t="shared" si="82"/>
        <v>3 - Medium-Level Power Loss</v>
      </c>
      <c r="N1743" s="59"/>
      <c r="O1743" s="60"/>
      <c r="P1743" s="61">
        <f t="shared" si="81"/>
        <v>1800</v>
      </c>
      <c r="Q1743" s="61">
        <f t="shared" si="83"/>
        <v>0</v>
      </c>
    </row>
    <row r="1744" spans="1:17" ht="18.600000000000001" customHeight="1">
      <c r="A1744" s="58">
        <v>44403</v>
      </c>
      <c r="B1744" s="39" t="s">
        <v>48</v>
      </c>
      <c r="C1744" s="39" t="s">
        <v>138</v>
      </c>
      <c r="D1744" s="64"/>
      <c r="E1744" s="39" t="s">
        <v>107</v>
      </c>
      <c r="F1744" s="39">
        <v>17</v>
      </c>
      <c r="G1744" s="39" t="s">
        <v>172</v>
      </c>
      <c r="H1744" s="39" t="s">
        <v>176</v>
      </c>
      <c r="I1744" s="39" t="s">
        <v>176</v>
      </c>
      <c r="J1744" s="39" t="s">
        <v>176</v>
      </c>
      <c r="K1744" s="39" t="s">
        <v>176</v>
      </c>
      <c r="L1744" s="39">
        <v>1</v>
      </c>
      <c r="M1744" s="57" t="str">
        <f t="shared" si="82"/>
        <v>3 - Medium-Level Power Loss</v>
      </c>
      <c r="N1744" s="59"/>
      <c r="O1744" s="60"/>
      <c r="P1744" s="61">
        <f t="shared" si="81"/>
        <v>1800</v>
      </c>
      <c r="Q1744" s="61">
        <f t="shared" si="83"/>
        <v>0</v>
      </c>
    </row>
    <row r="1745" spans="1:17" ht="18.600000000000001" customHeight="1">
      <c r="A1745" s="58">
        <v>44403</v>
      </c>
      <c r="B1745" s="39" t="s">
        <v>48</v>
      </c>
      <c r="C1745" s="39" t="s">
        <v>138</v>
      </c>
      <c r="D1745" s="64"/>
      <c r="E1745" s="39" t="s">
        <v>107</v>
      </c>
      <c r="F1745" s="39">
        <v>18</v>
      </c>
      <c r="G1745" s="39" t="s">
        <v>172</v>
      </c>
      <c r="H1745" s="39" t="s">
        <v>176</v>
      </c>
      <c r="I1745" s="39" t="s">
        <v>176</v>
      </c>
      <c r="J1745" s="39" t="s">
        <v>176</v>
      </c>
      <c r="K1745" s="39" t="s">
        <v>176</v>
      </c>
      <c r="L1745" s="39">
        <v>1</v>
      </c>
      <c r="M1745" s="57" t="str">
        <f t="shared" si="82"/>
        <v>3 - Medium-Level Power Loss</v>
      </c>
      <c r="N1745" s="59"/>
      <c r="O1745" s="60"/>
      <c r="P1745" s="61">
        <f t="shared" ref="P1745:P1808" si="84">IF(G1745="hot spot",0,IF(G1745="string",$Q$5*L1745,IF(G1745="multiple strings",$Q$5*L1745,IF(G1745="Combiner",($Q$5)*L1745,IF(G1745="inverter",$Q$5*L1745,IF(G1745="tracker",$Q$5*L1745,IF(G1745="module",$Q$5*L1745,IF(G1745="module substring",($Q$5/3)*L1745,0))))))))</f>
        <v>1800</v>
      </c>
      <c r="Q1745" s="61">
        <f t="shared" si="83"/>
        <v>0</v>
      </c>
    </row>
    <row r="1746" spans="1:17" ht="18.600000000000001" customHeight="1">
      <c r="A1746" s="58">
        <v>44403</v>
      </c>
      <c r="B1746" s="39" t="s">
        <v>48</v>
      </c>
      <c r="C1746" s="39" t="s">
        <v>138</v>
      </c>
      <c r="D1746" s="64"/>
      <c r="E1746" s="39" t="s">
        <v>107</v>
      </c>
      <c r="F1746" s="39">
        <v>19</v>
      </c>
      <c r="G1746" s="39" t="s">
        <v>172</v>
      </c>
      <c r="H1746" s="39" t="s">
        <v>176</v>
      </c>
      <c r="I1746" s="39" t="s">
        <v>176</v>
      </c>
      <c r="J1746" s="39" t="s">
        <v>176</v>
      </c>
      <c r="K1746" s="39" t="s">
        <v>176</v>
      </c>
      <c r="L1746" s="39">
        <v>1</v>
      </c>
      <c r="M1746" s="57" t="str">
        <f t="shared" ref="M1746:M1809" si="85">IF(G1746="hot spot","1 - Safety",IF((P1746)/(1000000*$Q$4)&gt;0.01,"2 - High-Level Power Loss",IF(P1746&gt;($Q$5-1),"3 - Medium-Level Power Loss",IF(P1746&gt;0,"4 - Low-Level Power Loss",""))))</f>
        <v>3 - Medium-Level Power Loss</v>
      </c>
      <c r="N1746" s="59"/>
      <c r="O1746" s="60"/>
      <c r="P1746" s="61">
        <f t="shared" si="84"/>
        <v>1800</v>
      </c>
      <c r="Q1746" s="61">
        <f t="shared" si="83"/>
        <v>0</v>
      </c>
    </row>
    <row r="1747" spans="1:17" ht="18.600000000000001" customHeight="1">
      <c r="A1747" s="58">
        <v>44403</v>
      </c>
      <c r="B1747" s="39" t="s">
        <v>48</v>
      </c>
      <c r="C1747" s="39" t="s">
        <v>138</v>
      </c>
      <c r="D1747" s="64"/>
      <c r="E1747" s="39" t="s">
        <v>107</v>
      </c>
      <c r="F1747" s="39">
        <v>20</v>
      </c>
      <c r="G1747" s="39" t="s">
        <v>172</v>
      </c>
      <c r="H1747" s="39" t="s">
        <v>176</v>
      </c>
      <c r="I1747" s="39" t="s">
        <v>176</v>
      </c>
      <c r="J1747" s="39" t="s">
        <v>176</v>
      </c>
      <c r="K1747" s="39" t="s">
        <v>176</v>
      </c>
      <c r="L1747" s="39">
        <v>1</v>
      </c>
      <c r="M1747" s="57" t="str">
        <f t="shared" si="85"/>
        <v>3 - Medium-Level Power Loss</v>
      </c>
      <c r="N1747" s="59"/>
      <c r="O1747" s="60"/>
      <c r="P1747" s="61">
        <f t="shared" si="84"/>
        <v>1800</v>
      </c>
      <c r="Q1747" s="61">
        <f t="shared" si="83"/>
        <v>0</v>
      </c>
    </row>
    <row r="1748" spans="1:17" ht="18.600000000000001" customHeight="1">
      <c r="A1748" s="58">
        <v>44403</v>
      </c>
      <c r="B1748" s="39" t="s">
        <v>48</v>
      </c>
      <c r="C1748" s="39" t="s">
        <v>138</v>
      </c>
      <c r="D1748" s="64"/>
      <c r="E1748" s="39" t="s">
        <v>107</v>
      </c>
      <c r="F1748" s="39">
        <v>21</v>
      </c>
      <c r="G1748" s="39" t="s">
        <v>172</v>
      </c>
      <c r="H1748" s="39" t="s">
        <v>176</v>
      </c>
      <c r="I1748" s="39" t="s">
        <v>176</v>
      </c>
      <c r="J1748" s="39" t="s">
        <v>176</v>
      </c>
      <c r="K1748" s="39" t="s">
        <v>176</v>
      </c>
      <c r="L1748" s="39">
        <v>1</v>
      </c>
      <c r="M1748" s="57" t="str">
        <f t="shared" si="85"/>
        <v>3 - Medium-Level Power Loss</v>
      </c>
      <c r="N1748" s="59"/>
      <c r="O1748" s="60"/>
      <c r="P1748" s="61">
        <f t="shared" si="84"/>
        <v>1800</v>
      </c>
      <c r="Q1748" s="61">
        <f t="shared" si="83"/>
        <v>0</v>
      </c>
    </row>
    <row r="1749" spans="1:17" ht="18.600000000000001" customHeight="1">
      <c r="A1749" s="58">
        <v>44403</v>
      </c>
      <c r="B1749" s="39" t="s">
        <v>48</v>
      </c>
      <c r="C1749" s="39" t="s">
        <v>138</v>
      </c>
      <c r="D1749" s="64"/>
      <c r="E1749" s="39" t="s">
        <v>107</v>
      </c>
      <c r="F1749" s="39">
        <v>22</v>
      </c>
      <c r="G1749" s="39" t="s">
        <v>172</v>
      </c>
      <c r="H1749" s="39" t="s">
        <v>176</v>
      </c>
      <c r="I1749" s="39" t="s">
        <v>176</v>
      </c>
      <c r="J1749" s="39" t="s">
        <v>176</v>
      </c>
      <c r="K1749" s="39" t="s">
        <v>176</v>
      </c>
      <c r="L1749" s="39">
        <v>1</v>
      </c>
      <c r="M1749" s="57" t="str">
        <f t="shared" si="85"/>
        <v>3 - Medium-Level Power Loss</v>
      </c>
      <c r="N1749" s="59"/>
      <c r="O1749" s="60"/>
      <c r="P1749" s="61">
        <f t="shared" si="84"/>
        <v>1800</v>
      </c>
      <c r="Q1749" s="61">
        <f t="shared" si="83"/>
        <v>0</v>
      </c>
    </row>
    <row r="1750" spans="1:17" ht="18.600000000000001" customHeight="1">
      <c r="A1750" s="58">
        <v>44403</v>
      </c>
      <c r="B1750" s="39" t="s">
        <v>48</v>
      </c>
      <c r="C1750" s="39" t="s">
        <v>138</v>
      </c>
      <c r="D1750" s="64"/>
      <c r="E1750" s="39" t="s">
        <v>107</v>
      </c>
      <c r="F1750" s="39">
        <v>23</v>
      </c>
      <c r="G1750" s="39" t="s">
        <v>172</v>
      </c>
      <c r="H1750" s="39" t="s">
        <v>176</v>
      </c>
      <c r="I1750" s="39" t="s">
        <v>176</v>
      </c>
      <c r="J1750" s="39" t="s">
        <v>176</v>
      </c>
      <c r="K1750" s="39" t="s">
        <v>176</v>
      </c>
      <c r="L1750" s="39">
        <v>1</v>
      </c>
      <c r="M1750" s="57" t="str">
        <f t="shared" si="85"/>
        <v>3 - Medium-Level Power Loss</v>
      </c>
      <c r="N1750" s="59"/>
      <c r="O1750" s="60"/>
      <c r="P1750" s="61">
        <f t="shared" si="84"/>
        <v>1800</v>
      </c>
      <c r="Q1750" s="61">
        <f t="shared" si="83"/>
        <v>0</v>
      </c>
    </row>
    <row r="1751" spans="1:17" ht="18.600000000000001" customHeight="1">
      <c r="A1751" s="58">
        <v>44403</v>
      </c>
      <c r="B1751" s="39" t="s">
        <v>48</v>
      </c>
      <c r="C1751" s="39" t="s">
        <v>138</v>
      </c>
      <c r="D1751" s="64"/>
      <c r="E1751" s="39" t="s">
        <v>107</v>
      </c>
      <c r="F1751" s="39">
        <v>24</v>
      </c>
      <c r="G1751" s="39" t="s">
        <v>172</v>
      </c>
      <c r="H1751" s="39" t="s">
        <v>176</v>
      </c>
      <c r="I1751" s="39" t="s">
        <v>176</v>
      </c>
      <c r="J1751" s="39" t="s">
        <v>176</v>
      </c>
      <c r="K1751" s="39" t="s">
        <v>176</v>
      </c>
      <c r="L1751" s="39">
        <v>1</v>
      </c>
      <c r="M1751" s="57" t="str">
        <f t="shared" si="85"/>
        <v>3 - Medium-Level Power Loss</v>
      </c>
      <c r="N1751" s="59"/>
      <c r="O1751" s="60"/>
      <c r="P1751" s="61">
        <f t="shared" si="84"/>
        <v>1800</v>
      </c>
      <c r="Q1751" s="61">
        <f t="shared" si="83"/>
        <v>0</v>
      </c>
    </row>
    <row r="1752" spans="1:17" ht="18.600000000000001" customHeight="1">
      <c r="A1752" s="58">
        <v>44403</v>
      </c>
      <c r="B1752" s="39" t="s">
        <v>48</v>
      </c>
      <c r="C1752" s="39" t="s">
        <v>138</v>
      </c>
      <c r="D1752" s="64"/>
      <c r="E1752" s="39" t="s">
        <v>107</v>
      </c>
      <c r="F1752" s="39">
        <v>65</v>
      </c>
      <c r="G1752" s="39" t="s">
        <v>172</v>
      </c>
      <c r="H1752" s="39" t="s">
        <v>176</v>
      </c>
      <c r="I1752" s="39" t="s">
        <v>176</v>
      </c>
      <c r="J1752" s="39" t="s">
        <v>177</v>
      </c>
      <c r="K1752" s="39" t="s">
        <v>176</v>
      </c>
      <c r="L1752" s="39">
        <v>1</v>
      </c>
      <c r="M1752" s="57" t="str">
        <f t="shared" si="85"/>
        <v>3 - Medium-Level Power Loss</v>
      </c>
      <c r="N1752" s="59"/>
      <c r="O1752" s="60"/>
      <c r="P1752" s="61">
        <f t="shared" si="84"/>
        <v>1800</v>
      </c>
      <c r="Q1752" s="61">
        <f t="shared" si="83"/>
        <v>0</v>
      </c>
    </row>
    <row r="1753" spans="1:17" ht="18.600000000000001" customHeight="1">
      <c r="A1753" s="58">
        <v>44403</v>
      </c>
      <c r="B1753" s="39" t="s">
        <v>48</v>
      </c>
      <c r="C1753" s="39" t="s">
        <v>138</v>
      </c>
      <c r="D1753" s="64"/>
      <c r="E1753" s="39" t="s">
        <v>107</v>
      </c>
      <c r="F1753" s="39">
        <v>65</v>
      </c>
      <c r="G1753" s="39" t="s">
        <v>172</v>
      </c>
      <c r="H1753" s="39" t="s">
        <v>176</v>
      </c>
      <c r="I1753" s="39" t="s">
        <v>176</v>
      </c>
      <c r="J1753" s="39" t="s">
        <v>177</v>
      </c>
      <c r="K1753" s="39" t="s">
        <v>176</v>
      </c>
      <c r="L1753" s="39">
        <v>1</v>
      </c>
      <c r="M1753" s="57" t="str">
        <f t="shared" si="85"/>
        <v>3 - Medium-Level Power Loss</v>
      </c>
      <c r="N1753" s="59"/>
      <c r="O1753" s="60"/>
      <c r="P1753" s="61">
        <f t="shared" si="84"/>
        <v>1800</v>
      </c>
      <c r="Q1753" s="61">
        <f t="shared" ref="Q1753:Q1816" si="86">IF(O1753&gt;0,P1753,0)</f>
        <v>0</v>
      </c>
    </row>
    <row r="1754" spans="1:17" ht="18.600000000000001" customHeight="1">
      <c r="A1754" s="58">
        <v>44403</v>
      </c>
      <c r="B1754" s="39" t="s">
        <v>48</v>
      </c>
      <c r="C1754" s="39" t="s">
        <v>138</v>
      </c>
      <c r="D1754" s="64"/>
      <c r="E1754" s="39" t="s">
        <v>107</v>
      </c>
      <c r="F1754" s="39">
        <v>66</v>
      </c>
      <c r="G1754" s="39" t="s">
        <v>172</v>
      </c>
      <c r="H1754" s="39" t="s">
        <v>176</v>
      </c>
      <c r="I1754" s="39" t="s">
        <v>176</v>
      </c>
      <c r="J1754" s="39" t="s">
        <v>177</v>
      </c>
      <c r="K1754" s="39" t="s">
        <v>176</v>
      </c>
      <c r="L1754" s="39">
        <v>1</v>
      </c>
      <c r="M1754" s="57" t="str">
        <f t="shared" si="85"/>
        <v>3 - Medium-Level Power Loss</v>
      </c>
      <c r="N1754" s="59"/>
      <c r="O1754" s="60"/>
      <c r="P1754" s="61">
        <f t="shared" si="84"/>
        <v>1800</v>
      </c>
      <c r="Q1754" s="61">
        <f t="shared" si="86"/>
        <v>0</v>
      </c>
    </row>
    <row r="1755" spans="1:17" ht="18.600000000000001" customHeight="1">
      <c r="A1755" s="58">
        <v>44403</v>
      </c>
      <c r="B1755" s="39" t="s">
        <v>48</v>
      </c>
      <c r="C1755" s="39" t="s">
        <v>138</v>
      </c>
      <c r="D1755" s="64"/>
      <c r="E1755" s="39" t="s">
        <v>107</v>
      </c>
      <c r="F1755" s="39">
        <v>66</v>
      </c>
      <c r="G1755" s="39" t="s">
        <v>172</v>
      </c>
      <c r="H1755" s="39" t="s">
        <v>176</v>
      </c>
      <c r="I1755" s="39" t="s">
        <v>176</v>
      </c>
      <c r="J1755" s="39" t="s">
        <v>177</v>
      </c>
      <c r="K1755" s="39" t="s">
        <v>176</v>
      </c>
      <c r="L1755" s="39">
        <v>1</v>
      </c>
      <c r="M1755" s="57" t="str">
        <f t="shared" si="85"/>
        <v>3 - Medium-Level Power Loss</v>
      </c>
      <c r="N1755" s="59"/>
      <c r="O1755" s="60"/>
      <c r="P1755" s="61">
        <f t="shared" si="84"/>
        <v>1800</v>
      </c>
      <c r="Q1755" s="61">
        <f t="shared" si="86"/>
        <v>0</v>
      </c>
    </row>
    <row r="1756" spans="1:17" ht="18.600000000000001" customHeight="1">
      <c r="A1756" s="58">
        <v>44403</v>
      </c>
      <c r="B1756" s="39" t="s">
        <v>48</v>
      </c>
      <c r="C1756" s="39" t="s">
        <v>138</v>
      </c>
      <c r="D1756" s="64"/>
      <c r="E1756" s="39" t="s">
        <v>107</v>
      </c>
      <c r="F1756" s="39">
        <v>67</v>
      </c>
      <c r="G1756" s="39" t="s">
        <v>172</v>
      </c>
      <c r="H1756" s="39" t="s">
        <v>176</v>
      </c>
      <c r="I1756" s="39" t="s">
        <v>176</v>
      </c>
      <c r="J1756" s="39" t="s">
        <v>177</v>
      </c>
      <c r="K1756" s="39" t="s">
        <v>176</v>
      </c>
      <c r="L1756" s="39">
        <v>1</v>
      </c>
      <c r="M1756" s="57" t="str">
        <f t="shared" si="85"/>
        <v>3 - Medium-Level Power Loss</v>
      </c>
      <c r="N1756" s="59"/>
      <c r="O1756" s="60"/>
      <c r="P1756" s="61">
        <f t="shared" si="84"/>
        <v>1800</v>
      </c>
      <c r="Q1756" s="61">
        <f t="shared" si="86"/>
        <v>0</v>
      </c>
    </row>
    <row r="1757" spans="1:17" ht="18.600000000000001" customHeight="1">
      <c r="A1757" s="58">
        <v>44403</v>
      </c>
      <c r="B1757" s="39" t="s">
        <v>48</v>
      </c>
      <c r="C1757" s="39" t="s">
        <v>138</v>
      </c>
      <c r="D1757" s="64"/>
      <c r="E1757" s="39" t="s">
        <v>107</v>
      </c>
      <c r="F1757" s="39">
        <v>67</v>
      </c>
      <c r="G1757" s="39" t="s">
        <v>172</v>
      </c>
      <c r="H1757" s="39" t="s">
        <v>176</v>
      </c>
      <c r="I1757" s="39" t="s">
        <v>176</v>
      </c>
      <c r="J1757" s="39" t="s">
        <v>177</v>
      </c>
      <c r="K1757" s="39" t="s">
        <v>176</v>
      </c>
      <c r="L1757" s="39">
        <v>1</v>
      </c>
      <c r="M1757" s="57" t="str">
        <f t="shared" si="85"/>
        <v>3 - Medium-Level Power Loss</v>
      </c>
      <c r="N1757" s="59"/>
      <c r="O1757" s="60"/>
      <c r="P1757" s="61">
        <f t="shared" si="84"/>
        <v>1800</v>
      </c>
      <c r="Q1757" s="61">
        <f t="shared" si="86"/>
        <v>0</v>
      </c>
    </row>
    <row r="1758" spans="1:17" ht="18.600000000000001" customHeight="1">
      <c r="A1758" s="58">
        <v>44403</v>
      </c>
      <c r="B1758" s="39" t="s">
        <v>48</v>
      </c>
      <c r="C1758" s="39" t="s">
        <v>138</v>
      </c>
      <c r="D1758" s="64"/>
      <c r="E1758" s="39" t="s">
        <v>107</v>
      </c>
      <c r="F1758" s="39">
        <v>68</v>
      </c>
      <c r="G1758" s="39" t="s">
        <v>172</v>
      </c>
      <c r="H1758" s="39" t="s">
        <v>176</v>
      </c>
      <c r="I1758" s="39" t="s">
        <v>176</v>
      </c>
      <c r="J1758" s="39" t="s">
        <v>177</v>
      </c>
      <c r="K1758" s="39" t="s">
        <v>176</v>
      </c>
      <c r="L1758" s="39">
        <v>1</v>
      </c>
      <c r="M1758" s="57" t="str">
        <f t="shared" si="85"/>
        <v>3 - Medium-Level Power Loss</v>
      </c>
      <c r="N1758" s="59"/>
      <c r="O1758" s="60"/>
      <c r="P1758" s="61">
        <f t="shared" si="84"/>
        <v>1800</v>
      </c>
      <c r="Q1758" s="61">
        <f t="shared" si="86"/>
        <v>0</v>
      </c>
    </row>
    <row r="1759" spans="1:17" ht="18.600000000000001" customHeight="1">
      <c r="A1759" s="58">
        <v>44403</v>
      </c>
      <c r="B1759" s="39" t="s">
        <v>48</v>
      </c>
      <c r="C1759" s="39" t="s">
        <v>138</v>
      </c>
      <c r="D1759" s="64"/>
      <c r="E1759" s="39" t="s">
        <v>107</v>
      </c>
      <c r="F1759" s="39">
        <v>68</v>
      </c>
      <c r="G1759" s="39" t="s">
        <v>172</v>
      </c>
      <c r="H1759" s="39" t="s">
        <v>176</v>
      </c>
      <c r="I1759" s="39" t="s">
        <v>176</v>
      </c>
      <c r="J1759" s="39" t="s">
        <v>177</v>
      </c>
      <c r="K1759" s="39" t="s">
        <v>176</v>
      </c>
      <c r="L1759" s="39">
        <v>1</v>
      </c>
      <c r="M1759" s="57" t="str">
        <f t="shared" si="85"/>
        <v>3 - Medium-Level Power Loss</v>
      </c>
      <c r="N1759" s="59"/>
      <c r="O1759" s="60"/>
      <c r="P1759" s="61">
        <f t="shared" si="84"/>
        <v>1800</v>
      </c>
      <c r="Q1759" s="61">
        <f t="shared" si="86"/>
        <v>0</v>
      </c>
    </row>
    <row r="1760" spans="1:17" ht="18.600000000000001" customHeight="1">
      <c r="A1760" s="58">
        <v>44403</v>
      </c>
      <c r="B1760" s="39" t="s">
        <v>48</v>
      </c>
      <c r="C1760" s="39" t="s">
        <v>138</v>
      </c>
      <c r="D1760" s="64"/>
      <c r="E1760" s="39" t="s">
        <v>107</v>
      </c>
      <c r="F1760" s="39">
        <v>69</v>
      </c>
      <c r="G1760" s="39" t="s">
        <v>172</v>
      </c>
      <c r="H1760" s="39" t="s">
        <v>176</v>
      </c>
      <c r="I1760" s="39" t="s">
        <v>176</v>
      </c>
      <c r="J1760" s="39" t="s">
        <v>177</v>
      </c>
      <c r="K1760" s="39" t="s">
        <v>176</v>
      </c>
      <c r="L1760" s="39">
        <v>1</v>
      </c>
      <c r="M1760" s="57" t="str">
        <f t="shared" si="85"/>
        <v>3 - Medium-Level Power Loss</v>
      </c>
      <c r="N1760" s="59"/>
      <c r="O1760" s="60"/>
      <c r="P1760" s="61">
        <f t="shared" si="84"/>
        <v>1800</v>
      </c>
      <c r="Q1760" s="61">
        <f t="shared" si="86"/>
        <v>0</v>
      </c>
    </row>
    <row r="1761" spans="1:17" ht="18.600000000000001" customHeight="1">
      <c r="A1761" s="58">
        <v>44403</v>
      </c>
      <c r="B1761" s="39" t="s">
        <v>48</v>
      </c>
      <c r="C1761" s="39" t="s">
        <v>138</v>
      </c>
      <c r="D1761" s="64"/>
      <c r="E1761" s="39" t="s">
        <v>107</v>
      </c>
      <c r="F1761" s="39">
        <v>69</v>
      </c>
      <c r="G1761" s="39" t="s">
        <v>172</v>
      </c>
      <c r="H1761" s="39" t="s">
        <v>176</v>
      </c>
      <c r="I1761" s="39" t="s">
        <v>176</v>
      </c>
      <c r="J1761" s="39" t="s">
        <v>177</v>
      </c>
      <c r="K1761" s="39" t="s">
        <v>176</v>
      </c>
      <c r="L1761" s="39">
        <v>1</v>
      </c>
      <c r="M1761" s="57" t="str">
        <f t="shared" si="85"/>
        <v>3 - Medium-Level Power Loss</v>
      </c>
      <c r="N1761" s="59"/>
      <c r="O1761" s="60"/>
      <c r="P1761" s="61">
        <f t="shared" si="84"/>
        <v>1800</v>
      </c>
      <c r="Q1761" s="61">
        <f t="shared" si="86"/>
        <v>0</v>
      </c>
    </row>
    <row r="1762" spans="1:17" ht="18.600000000000001" customHeight="1">
      <c r="A1762" s="58">
        <v>44403</v>
      </c>
      <c r="B1762" s="39" t="s">
        <v>48</v>
      </c>
      <c r="C1762" s="39" t="s">
        <v>138</v>
      </c>
      <c r="D1762" s="64"/>
      <c r="E1762" s="39" t="s">
        <v>107</v>
      </c>
      <c r="F1762" s="39">
        <v>70</v>
      </c>
      <c r="G1762" s="39" t="s">
        <v>172</v>
      </c>
      <c r="H1762" s="39" t="s">
        <v>176</v>
      </c>
      <c r="I1762" s="39" t="s">
        <v>176</v>
      </c>
      <c r="J1762" s="39" t="s">
        <v>177</v>
      </c>
      <c r="K1762" s="39" t="s">
        <v>176</v>
      </c>
      <c r="L1762" s="39">
        <v>1</v>
      </c>
      <c r="M1762" s="57" t="str">
        <f t="shared" si="85"/>
        <v>3 - Medium-Level Power Loss</v>
      </c>
      <c r="N1762" s="59"/>
      <c r="O1762" s="60"/>
      <c r="P1762" s="61">
        <f t="shared" si="84"/>
        <v>1800</v>
      </c>
      <c r="Q1762" s="61">
        <f t="shared" si="86"/>
        <v>0</v>
      </c>
    </row>
    <row r="1763" spans="1:17" ht="18.600000000000001" customHeight="1">
      <c r="A1763" s="58">
        <v>44403</v>
      </c>
      <c r="B1763" s="39" t="s">
        <v>48</v>
      </c>
      <c r="C1763" s="39" t="s">
        <v>138</v>
      </c>
      <c r="D1763" s="64"/>
      <c r="E1763" s="39" t="s">
        <v>107</v>
      </c>
      <c r="F1763" s="39">
        <v>70</v>
      </c>
      <c r="G1763" s="39" t="s">
        <v>172</v>
      </c>
      <c r="H1763" s="39" t="s">
        <v>176</v>
      </c>
      <c r="I1763" s="39" t="s">
        <v>176</v>
      </c>
      <c r="J1763" s="39" t="s">
        <v>177</v>
      </c>
      <c r="K1763" s="39" t="s">
        <v>176</v>
      </c>
      <c r="L1763" s="39">
        <v>1</v>
      </c>
      <c r="M1763" s="57" t="str">
        <f t="shared" si="85"/>
        <v>3 - Medium-Level Power Loss</v>
      </c>
      <c r="N1763" s="59"/>
      <c r="O1763" s="60"/>
      <c r="P1763" s="61">
        <f t="shared" si="84"/>
        <v>1800</v>
      </c>
      <c r="Q1763" s="61">
        <f t="shared" si="86"/>
        <v>0</v>
      </c>
    </row>
    <row r="1764" spans="1:17" ht="18.600000000000001" customHeight="1">
      <c r="A1764" s="58">
        <v>44403</v>
      </c>
      <c r="B1764" s="39" t="s">
        <v>48</v>
      </c>
      <c r="C1764" s="39" t="s">
        <v>138</v>
      </c>
      <c r="D1764" s="64"/>
      <c r="E1764" s="39" t="s">
        <v>107</v>
      </c>
      <c r="F1764" s="39">
        <v>71</v>
      </c>
      <c r="G1764" s="39" t="s">
        <v>172</v>
      </c>
      <c r="H1764" s="39" t="s">
        <v>176</v>
      </c>
      <c r="I1764" s="39" t="s">
        <v>176</v>
      </c>
      <c r="J1764" s="39" t="s">
        <v>177</v>
      </c>
      <c r="K1764" s="39" t="s">
        <v>176</v>
      </c>
      <c r="L1764" s="39">
        <v>1</v>
      </c>
      <c r="M1764" s="57" t="str">
        <f t="shared" si="85"/>
        <v>3 - Medium-Level Power Loss</v>
      </c>
      <c r="N1764" s="59"/>
      <c r="O1764" s="60"/>
      <c r="P1764" s="61">
        <f t="shared" si="84"/>
        <v>1800</v>
      </c>
      <c r="Q1764" s="61">
        <f t="shared" si="86"/>
        <v>0</v>
      </c>
    </row>
    <row r="1765" spans="1:17" ht="18.600000000000001" customHeight="1">
      <c r="A1765" s="58">
        <v>44403</v>
      </c>
      <c r="B1765" s="39" t="s">
        <v>48</v>
      </c>
      <c r="C1765" s="39" t="s">
        <v>138</v>
      </c>
      <c r="D1765" s="64"/>
      <c r="E1765" s="39" t="s">
        <v>107</v>
      </c>
      <c r="F1765" s="39">
        <v>71</v>
      </c>
      <c r="G1765" s="39" t="s">
        <v>172</v>
      </c>
      <c r="H1765" s="39" t="s">
        <v>176</v>
      </c>
      <c r="I1765" s="39" t="s">
        <v>176</v>
      </c>
      <c r="J1765" s="39" t="s">
        <v>177</v>
      </c>
      <c r="K1765" s="39" t="s">
        <v>176</v>
      </c>
      <c r="L1765" s="39">
        <v>1</v>
      </c>
      <c r="M1765" s="57" t="str">
        <f t="shared" si="85"/>
        <v>3 - Medium-Level Power Loss</v>
      </c>
      <c r="N1765" s="59"/>
      <c r="O1765" s="60"/>
      <c r="P1765" s="61">
        <f t="shared" si="84"/>
        <v>1800</v>
      </c>
      <c r="Q1765" s="61">
        <f t="shared" si="86"/>
        <v>0</v>
      </c>
    </row>
    <row r="1766" spans="1:17" ht="18.600000000000001" customHeight="1">
      <c r="A1766" s="58">
        <v>44403</v>
      </c>
      <c r="B1766" s="39" t="s">
        <v>48</v>
      </c>
      <c r="C1766" s="39" t="s">
        <v>138</v>
      </c>
      <c r="D1766" s="64"/>
      <c r="E1766" s="39" t="s">
        <v>107</v>
      </c>
      <c r="F1766" s="39">
        <v>72</v>
      </c>
      <c r="G1766" s="39" t="s">
        <v>172</v>
      </c>
      <c r="H1766" s="39" t="s">
        <v>176</v>
      </c>
      <c r="I1766" s="39" t="s">
        <v>176</v>
      </c>
      <c r="J1766" s="39" t="s">
        <v>177</v>
      </c>
      <c r="K1766" s="39" t="s">
        <v>176</v>
      </c>
      <c r="L1766" s="39">
        <v>1</v>
      </c>
      <c r="M1766" s="57" t="str">
        <f t="shared" si="85"/>
        <v>3 - Medium-Level Power Loss</v>
      </c>
      <c r="N1766" s="59"/>
      <c r="O1766" s="60"/>
      <c r="P1766" s="61">
        <f t="shared" si="84"/>
        <v>1800</v>
      </c>
      <c r="Q1766" s="61">
        <f t="shared" si="86"/>
        <v>0</v>
      </c>
    </row>
    <row r="1767" spans="1:17" ht="18.600000000000001" customHeight="1">
      <c r="A1767" s="58">
        <v>44403</v>
      </c>
      <c r="B1767" s="39" t="s">
        <v>48</v>
      </c>
      <c r="C1767" s="39" t="s">
        <v>138</v>
      </c>
      <c r="D1767" s="64"/>
      <c r="E1767" s="39" t="s">
        <v>107</v>
      </c>
      <c r="F1767" s="39">
        <v>72</v>
      </c>
      <c r="G1767" s="39" t="s">
        <v>172</v>
      </c>
      <c r="H1767" s="39" t="s">
        <v>176</v>
      </c>
      <c r="I1767" s="39" t="s">
        <v>176</v>
      </c>
      <c r="J1767" s="39" t="s">
        <v>177</v>
      </c>
      <c r="K1767" s="39" t="s">
        <v>176</v>
      </c>
      <c r="L1767" s="39">
        <v>1</v>
      </c>
      <c r="M1767" s="57" t="str">
        <f t="shared" si="85"/>
        <v>3 - Medium-Level Power Loss</v>
      </c>
      <c r="N1767" s="59"/>
      <c r="O1767" s="60"/>
      <c r="P1767" s="61">
        <f t="shared" si="84"/>
        <v>1800</v>
      </c>
      <c r="Q1767" s="61">
        <f t="shared" si="86"/>
        <v>0</v>
      </c>
    </row>
    <row r="1768" spans="1:17" ht="18.600000000000001" customHeight="1">
      <c r="A1768" s="58">
        <v>44403</v>
      </c>
      <c r="B1768" s="39" t="s">
        <v>48</v>
      </c>
      <c r="C1768" s="39" t="s">
        <v>138</v>
      </c>
      <c r="D1768" s="64"/>
      <c r="E1768" s="39" t="s">
        <v>107</v>
      </c>
      <c r="F1768" s="39">
        <v>73</v>
      </c>
      <c r="G1768" s="39" t="s">
        <v>172</v>
      </c>
      <c r="H1768" s="39" t="s">
        <v>176</v>
      </c>
      <c r="I1768" s="39" t="s">
        <v>176</v>
      </c>
      <c r="J1768" s="39" t="s">
        <v>176</v>
      </c>
      <c r="K1768" s="39" t="s">
        <v>176</v>
      </c>
      <c r="L1768" s="39">
        <v>1</v>
      </c>
      <c r="M1768" s="57" t="str">
        <f t="shared" si="85"/>
        <v>3 - Medium-Level Power Loss</v>
      </c>
      <c r="N1768" s="59"/>
      <c r="O1768" s="60"/>
      <c r="P1768" s="61">
        <f t="shared" si="84"/>
        <v>1800</v>
      </c>
      <c r="Q1768" s="61">
        <f t="shared" si="86"/>
        <v>0</v>
      </c>
    </row>
    <row r="1769" spans="1:17" ht="18.600000000000001" customHeight="1">
      <c r="A1769" s="58">
        <v>44403</v>
      </c>
      <c r="B1769" s="39" t="s">
        <v>48</v>
      </c>
      <c r="C1769" s="39" t="s">
        <v>138</v>
      </c>
      <c r="D1769" s="64"/>
      <c r="E1769" s="39" t="s">
        <v>107</v>
      </c>
      <c r="F1769" s="39">
        <v>74</v>
      </c>
      <c r="G1769" s="39" t="s">
        <v>172</v>
      </c>
      <c r="H1769" s="39" t="s">
        <v>176</v>
      </c>
      <c r="I1769" s="39" t="s">
        <v>176</v>
      </c>
      <c r="J1769" s="39" t="s">
        <v>176</v>
      </c>
      <c r="K1769" s="39" t="s">
        <v>176</v>
      </c>
      <c r="L1769" s="39">
        <v>1</v>
      </c>
      <c r="M1769" s="57" t="str">
        <f t="shared" si="85"/>
        <v>3 - Medium-Level Power Loss</v>
      </c>
      <c r="N1769" s="59"/>
      <c r="O1769" s="60"/>
      <c r="P1769" s="61">
        <f t="shared" si="84"/>
        <v>1800</v>
      </c>
      <c r="Q1769" s="61">
        <f t="shared" si="86"/>
        <v>0</v>
      </c>
    </row>
    <row r="1770" spans="1:17" ht="18.600000000000001" customHeight="1">
      <c r="A1770" s="58">
        <v>44403</v>
      </c>
      <c r="B1770" s="39" t="s">
        <v>48</v>
      </c>
      <c r="C1770" s="39" t="s">
        <v>138</v>
      </c>
      <c r="D1770" s="64"/>
      <c r="E1770" s="39" t="s">
        <v>107</v>
      </c>
      <c r="F1770" s="39">
        <v>75</v>
      </c>
      <c r="G1770" s="39" t="s">
        <v>172</v>
      </c>
      <c r="H1770" s="39" t="s">
        <v>176</v>
      </c>
      <c r="I1770" s="39" t="s">
        <v>176</v>
      </c>
      <c r="J1770" s="39" t="s">
        <v>176</v>
      </c>
      <c r="K1770" s="39" t="s">
        <v>176</v>
      </c>
      <c r="L1770" s="39">
        <v>1</v>
      </c>
      <c r="M1770" s="57" t="str">
        <f t="shared" si="85"/>
        <v>3 - Medium-Level Power Loss</v>
      </c>
      <c r="N1770" s="59"/>
      <c r="O1770" s="60"/>
      <c r="P1770" s="61">
        <f t="shared" si="84"/>
        <v>1800</v>
      </c>
      <c r="Q1770" s="61">
        <f t="shared" si="86"/>
        <v>0</v>
      </c>
    </row>
    <row r="1771" spans="1:17" ht="18.600000000000001" customHeight="1">
      <c r="A1771" s="58">
        <v>44403</v>
      </c>
      <c r="B1771" s="39" t="s">
        <v>48</v>
      </c>
      <c r="C1771" s="39" t="s">
        <v>138</v>
      </c>
      <c r="D1771" s="64"/>
      <c r="E1771" s="39" t="s">
        <v>107</v>
      </c>
      <c r="F1771" s="39">
        <v>76</v>
      </c>
      <c r="G1771" s="39" t="s">
        <v>172</v>
      </c>
      <c r="H1771" s="39" t="s">
        <v>176</v>
      </c>
      <c r="I1771" s="39" t="s">
        <v>176</v>
      </c>
      <c r="J1771" s="39" t="s">
        <v>176</v>
      </c>
      <c r="K1771" s="39" t="s">
        <v>176</v>
      </c>
      <c r="L1771" s="39">
        <v>1</v>
      </c>
      <c r="M1771" s="57" t="str">
        <f t="shared" si="85"/>
        <v>3 - Medium-Level Power Loss</v>
      </c>
      <c r="N1771" s="59"/>
      <c r="O1771" s="60"/>
      <c r="P1771" s="61">
        <f t="shared" si="84"/>
        <v>1800</v>
      </c>
      <c r="Q1771" s="61">
        <f t="shared" si="86"/>
        <v>0</v>
      </c>
    </row>
    <row r="1772" spans="1:17" ht="18.600000000000001" customHeight="1">
      <c r="A1772" s="58">
        <v>44403</v>
      </c>
      <c r="B1772" s="39" t="s">
        <v>48</v>
      </c>
      <c r="C1772" s="39" t="s">
        <v>138</v>
      </c>
      <c r="D1772" s="64"/>
      <c r="E1772" s="39" t="s">
        <v>107</v>
      </c>
      <c r="F1772" s="39">
        <v>77</v>
      </c>
      <c r="G1772" s="39" t="s">
        <v>172</v>
      </c>
      <c r="H1772" s="39" t="s">
        <v>176</v>
      </c>
      <c r="I1772" s="39" t="s">
        <v>176</v>
      </c>
      <c r="J1772" s="39" t="s">
        <v>176</v>
      </c>
      <c r="K1772" s="39" t="s">
        <v>176</v>
      </c>
      <c r="L1772" s="39">
        <v>1</v>
      </c>
      <c r="M1772" s="57" t="str">
        <f t="shared" si="85"/>
        <v>3 - Medium-Level Power Loss</v>
      </c>
      <c r="N1772" s="59"/>
      <c r="O1772" s="60"/>
      <c r="P1772" s="61">
        <f t="shared" si="84"/>
        <v>1800</v>
      </c>
      <c r="Q1772" s="61">
        <f t="shared" si="86"/>
        <v>0</v>
      </c>
    </row>
    <row r="1773" spans="1:17" ht="18.600000000000001" customHeight="1">
      <c r="A1773" s="58">
        <v>44403</v>
      </c>
      <c r="B1773" s="39" t="s">
        <v>48</v>
      </c>
      <c r="C1773" s="39" t="s">
        <v>138</v>
      </c>
      <c r="D1773" s="64"/>
      <c r="E1773" s="39" t="s">
        <v>107</v>
      </c>
      <c r="F1773" s="39">
        <v>78</v>
      </c>
      <c r="G1773" s="39" t="s">
        <v>172</v>
      </c>
      <c r="H1773" s="39" t="s">
        <v>176</v>
      </c>
      <c r="I1773" s="39" t="s">
        <v>176</v>
      </c>
      <c r="J1773" s="39" t="s">
        <v>176</v>
      </c>
      <c r="K1773" s="39" t="s">
        <v>176</v>
      </c>
      <c r="L1773" s="39">
        <v>1</v>
      </c>
      <c r="M1773" s="57" t="str">
        <f t="shared" si="85"/>
        <v>3 - Medium-Level Power Loss</v>
      </c>
      <c r="N1773" s="59"/>
      <c r="O1773" s="60"/>
      <c r="P1773" s="61">
        <f t="shared" si="84"/>
        <v>1800</v>
      </c>
      <c r="Q1773" s="61">
        <f t="shared" si="86"/>
        <v>0</v>
      </c>
    </row>
    <row r="1774" spans="1:17" ht="18.600000000000001" customHeight="1">
      <c r="A1774" s="58">
        <v>44403</v>
      </c>
      <c r="B1774" s="39" t="s">
        <v>48</v>
      </c>
      <c r="C1774" s="39" t="s">
        <v>138</v>
      </c>
      <c r="D1774" s="64"/>
      <c r="E1774" s="39" t="s">
        <v>107</v>
      </c>
      <c r="F1774" s="39">
        <v>79</v>
      </c>
      <c r="G1774" s="39" t="s">
        <v>172</v>
      </c>
      <c r="H1774" s="39" t="s">
        <v>176</v>
      </c>
      <c r="I1774" s="39" t="s">
        <v>176</v>
      </c>
      <c r="J1774" s="39" t="s">
        <v>176</v>
      </c>
      <c r="K1774" s="39" t="s">
        <v>176</v>
      </c>
      <c r="L1774" s="39">
        <v>1</v>
      </c>
      <c r="M1774" s="57" t="str">
        <f t="shared" si="85"/>
        <v>3 - Medium-Level Power Loss</v>
      </c>
      <c r="N1774" s="59"/>
      <c r="O1774" s="60"/>
      <c r="P1774" s="61">
        <f t="shared" si="84"/>
        <v>1800</v>
      </c>
      <c r="Q1774" s="61">
        <f t="shared" si="86"/>
        <v>0</v>
      </c>
    </row>
    <row r="1775" spans="1:17" ht="18.600000000000001" customHeight="1">
      <c r="A1775" s="58">
        <v>44403</v>
      </c>
      <c r="B1775" s="39" t="s">
        <v>48</v>
      </c>
      <c r="C1775" s="39" t="s">
        <v>138</v>
      </c>
      <c r="D1775" s="64"/>
      <c r="E1775" s="39" t="s">
        <v>107</v>
      </c>
      <c r="F1775" s="39">
        <v>80</v>
      </c>
      <c r="G1775" s="39" t="s">
        <v>172</v>
      </c>
      <c r="H1775" s="39" t="s">
        <v>176</v>
      </c>
      <c r="I1775" s="39" t="s">
        <v>176</v>
      </c>
      <c r="J1775" s="39" t="s">
        <v>176</v>
      </c>
      <c r="K1775" s="39" t="s">
        <v>176</v>
      </c>
      <c r="L1775" s="39">
        <v>1</v>
      </c>
      <c r="M1775" s="57" t="str">
        <f t="shared" si="85"/>
        <v>3 - Medium-Level Power Loss</v>
      </c>
      <c r="N1775" s="59"/>
      <c r="O1775" s="60"/>
      <c r="P1775" s="61">
        <f t="shared" si="84"/>
        <v>1800</v>
      </c>
      <c r="Q1775" s="61">
        <f t="shared" si="86"/>
        <v>0</v>
      </c>
    </row>
    <row r="1776" spans="1:17" ht="18.600000000000001" customHeight="1">
      <c r="A1776" s="58">
        <v>44403</v>
      </c>
      <c r="B1776" s="39" t="s">
        <v>48</v>
      </c>
      <c r="C1776" s="39" t="s">
        <v>138</v>
      </c>
      <c r="D1776" s="64"/>
      <c r="E1776" s="39" t="s">
        <v>110</v>
      </c>
      <c r="F1776" s="39">
        <v>113</v>
      </c>
      <c r="G1776" s="39" t="s">
        <v>172</v>
      </c>
      <c r="H1776" s="39" t="s">
        <v>176</v>
      </c>
      <c r="I1776" s="39" t="s">
        <v>176</v>
      </c>
      <c r="J1776" s="39" t="s">
        <v>176</v>
      </c>
      <c r="K1776" s="39" t="s">
        <v>176</v>
      </c>
      <c r="L1776" s="39">
        <v>1</v>
      </c>
      <c r="M1776" s="57" t="str">
        <f t="shared" si="85"/>
        <v>3 - Medium-Level Power Loss</v>
      </c>
      <c r="N1776" s="59"/>
      <c r="O1776" s="60"/>
      <c r="P1776" s="61">
        <f t="shared" si="84"/>
        <v>1800</v>
      </c>
      <c r="Q1776" s="61">
        <f t="shared" si="86"/>
        <v>0</v>
      </c>
    </row>
    <row r="1777" spans="1:17" ht="18.600000000000001" customHeight="1">
      <c r="A1777" s="58">
        <v>44403</v>
      </c>
      <c r="B1777" s="39" t="s">
        <v>48</v>
      </c>
      <c r="C1777" s="39" t="s">
        <v>138</v>
      </c>
      <c r="D1777" s="64"/>
      <c r="E1777" s="39" t="s">
        <v>110</v>
      </c>
      <c r="F1777" s="39">
        <v>114</v>
      </c>
      <c r="G1777" s="39" t="s">
        <v>172</v>
      </c>
      <c r="H1777" s="39" t="s">
        <v>176</v>
      </c>
      <c r="I1777" s="39" t="s">
        <v>176</v>
      </c>
      <c r="J1777" s="39" t="s">
        <v>176</v>
      </c>
      <c r="K1777" s="39" t="s">
        <v>176</v>
      </c>
      <c r="L1777" s="39">
        <v>1</v>
      </c>
      <c r="M1777" s="57" t="str">
        <f t="shared" si="85"/>
        <v>3 - Medium-Level Power Loss</v>
      </c>
      <c r="N1777" s="59"/>
      <c r="O1777" s="60"/>
      <c r="P1777" s="61">
        <f t="shared" si="84"/>
        <v>1800</v>
      </c>
      <c r="Q1777" s="61">
        <f t="shared" si="86"/>
        <v>0</v>
      </c>
    </row>
    <row r="1778" spans="1:17" ht="18.600000000000001" customHeight="1">
      <c r="A1778" s="58">
        <v>44403</v>
      </c>
      <c r="B1778" s="39" t="s">
        <v>48</v>
      </c>
      <c r="C1778" s="39" t="s">
        <v>138</v>
      </c>
      <c r="D1778" s="64"/>
      <c r="E1778" s="39" t="s">
        <v>110</v>
      </c>
      <c r="F1778" s="39">
        <v>115</v>
      </c>
      <c r="G1778" s="39" t="s">
        <v>172</v>
      </c>
      <c r="H1778" s="39" t="s">
        <v>176</v>
      </c>
      <c r="I1778" s="39" t="s">
        <v>176</v>
      </c>
      <c r="J1778" s="39" t="s">
        <v>176</v>
      </c>
      <c r="K1778" s="39" t="s">
        <v>176</v>
      </c>
      <c r="L1778" s="39">
        <v>1</v>
      </c>
      <c r="M1778" s="57" t="str">
        <f t="shared" si="85"/>
        <v>3 - Medium-Level Power Loss</v>
      </c>
      <c r="N1778" s="59"/>
      <c r="O1778" s="60"/>
      <c r="P1778" s="61">
        <f t="shared" si="84"/>
        <v>1800</v>
      </c>
      <c r="Q1778" s="61">
        <f t="shared" si="86"/>
        <v>0</v>
      </c>
    </row>
    <row r="1779" spans="1:17" ht="18.600000000000001" customHeight="1">
      <c r="A1779" s="58">
        <v>44403</v>
      </c>
      <c r="B1779" s="39" t="s">
        <v>48</v>
      </c>
      <c r="C1779" s="39" t="s">
        <v>138</v>
      </c>
      <c r="D1779" s="64"/>
      <c r="E1779" s="39" t="s">
        <v>110</v>
      </c>
      <c r="F1779" s="39">
        <v>116</v>
      </c>
      <c r="G1779" s="39" t="s">
        <v>172</v>
      </c>
      <c r="H1779" s="39" t="s">
        <v>176</v>
      </c>
      <c r="I1779" s="39" t="s">
        <v>176</v>
      </c>
      <c r="J1779" s="39" t="s">
        <v>176</v>
      </c>
      <c r="K1779" s="39" t="s">
        <v>176</v>
      </c>
      <c r="L1779" s="39">
        <v>1</v>
      </c>
      <c r="M1779" s="57" t="str">
        <f t="shared" si="85"/>
        <v>3 - Medium-Level Power Loss</v>
      </c>
      <c r="N1779" s="59"/>
      <c r="O1779" s="60"/>
      <c r="P1779" s="61">
        <f t="shared" si="84"/>
        <v>1800</v>
      </c>
      <c r="Q1779" s="61">
        <f t="shared" si="86"/>
        <v>0</v>
      </c>
    </row>
    <row r="1780" spans="1:17" ht="18.600000000000001" customHeight="1">
      <c r="A1780" s="58">
        <v>44403</v>
      </c>
      <c r="B1780" s="39" t="s">
        <v>48</v>
      </c>
      <c r="C1780" s="39" t="s">
        <v>138</v>
      </c>
      <c r="D1780" s="64"/>
      <c r="E1780" s="39" t="s">
        <v>110</v>
      </c>
      <c r="F1780" s="39">
        <v>117</v>
      </c>
      <c r="G1780" s="39" t="s">
        <v>172</v>
      </c>
      <c r="H1780" s="39" t="s">
        <v>176</v>
      </c>
      <c r="I1780" s="39" t="s">
        <v>176</v>
      </c>
      <c r="J1780" s="39" t="s">
        <v>176</v>
      </c>
      <c r="K1780" s="39" t="s">
        <v>176</v>
      </c>
      <c r="L1780" s="39">
        <v>1</v>
      </c>
      <c r="M1780" s="57" t="str">
        <f t="shared" si="85"/>
        <v>3 - Medium-Level Power Loss</v>
      </c>
      <c r="N1780" s="59"/>
      <c r="O1780" s="60"/>
      <c r="P1780" s="61">
        <f t="shared" si="84"/>
        <v>1800</v>
      </c>
      <c r="Q1780" s="61">
        <f t="shared" si="86"/>
        <v>0</v>
      </c>
    </row>
    <row r="1781" spans="1:17" ht="18.600000000000001" customHeight="1">
      <c r="A1781" s="58">
        <v>44403</v>
      </c>
      <c r="B1781" s="39" t="s">
        <v>48</v>
      </c>
      <c r="C1781" s="39" t="s">
        <v>138</v>
      </c>
      <c r="D1781" s="64"/>
      <c r="E1781" s="39" t="s">
        <v>110</v>
      </c>
      <c r="F1781" s="39">
        <v>118</v>
      </c>
      <c r="G1781" s="39" t="s">
        <v>172</v>
      </c>
      <c r="H1781" s="39" t="s">
        <v>176</v>
      </c>
      <c r="I1781" s="39" t="s">
        <v>176</v>
      </c>
      <c r="J1781" s="39" t="s">
        <v>176</v>
      </c>
      <c r="K1781" s="39" t="s">
        <v>176</v>
      </c>
      <c r="L1781" s="39">
        <v>1</v>
      </c>
      <c r="M1781" s="57" t="str">
        <f t="shared" si="85"/>
        <v>3 - Medium-Level Power Loss</v>
      </c>
      <c r="N1781" s="59"/>
      <c r="O1781" s="60"/>
      <c r="P1781" s="61">
        <f t="shared" si="84"/>
        <v>1800</v>
      </c>
      <c r="Q1781" s="61">
        <f t="shared" si="86"/>
        <v>0</v>
      </c>
    </row>
    <row r="1782" spans="1:17" ht="18.600000000000001" customHeight="1">
      <c r="A1782" s="58">
        <v>44403</v>
      </c>
      <c r="B1782" s="39" t="s">
        <v>48</v>
      </c>
      <c r="C1782" s="39" t="s">
        <v>138</v>
      </c>
      <c r="D1782" s="64"/>
      <c r="E1782" s="39" t="s">
        <v>110</v>
      </c>
      <c r="F1782" s="39">
        <v>119</v>
      </c>
      <c r="G1782" s="39" t="s">
        <v>172</v>
      </c>
      <c r="H1782" s="39" t="s">
        <v>176</v>
      </c>
      <c r="I1782" s="39" t="s">
        <v>176</v>
      </c>
      <c r="J1782" s="39" t="s">
        <v>176</v>
      </c>
      <c r="K1782" s="39" t="s">
        <v>176</v>
      </c>
      <c r="L1782" s="39">
        <v>1</v>
      </c>
      <c r="M1782" s="57" t="str">
        <f t="shared" si="85"/>
        <v>3 - Medium-Level Power Loss</v>
      </c>
      <c r="N1782" s="59"/>
      <c r="O1782" s="60"/>
      <c r="P1782" s="61">
        <f t="shared" si="84"/>
        <v>1800</v>
      </c>
      <c r="Q1782" s="61">
        <f t="shared" si="86"/>
        <v>0</v>
      </c>
    </row>
    <row r="1783" spans="1:17" ht="18.600000000000001" customHeight="1">
      <c r="A1783" s="58">
        <v>44403</v>
      </c>
      <c r="B1783" s="39" t="s">
        <v>48</v>
      </c>
      <c r="C1783" s="39" t="s">
        <v>138</v>
      </c>
      <c r="D1783" s="64"/>
      <c r="E1783" s="39" t="s">
        <v>110</v>
      </c>
      <c r="F1783" s="39">
        <v>120</v>
      </c>
      <c r="G1783" s="39" t="s">
        <v>172</v>
      </c>
      <c r="H1783" s="39" t="s">
        <v>176</v>
      </c>
      <c r="I1783" s="39" t="s">
        <v>176</v>
      </c>
      <c r="J1783" s="39" t="s">
        <v>176</v>
      </c>
      <c r="K1783" s="39" t="s">
        <v>176</v>
      </c>
      <c r="L1783" s="39">
        <v>1</v>
      </c>
      <c r="M1783" s="57" t="str">
        <f t="shared" si="85"/>
        <v>3 - Medium-Level Power Loss</v>
      </c>
      <c r="N1783" s="59"/>
      <c r="O1783" s="60"/>
      <c r="P1783" s="61">
        <f t="shared" si="84"/>
        <v>1800</v>
      </c>
      <c r="Q1783" s="61">
        <f t="shared" si="86"/>
        <v>0</v>
      </c>
    </row>
    <row r="1784" spans="1:17" ht="18.600000000000001" customHeight="1">
      <c r="A1784" s="58">
        <v>44403</v>
      </c>
      <c r="B1784" s="39" t="s">
        <v>48</v>
      </c>
      <c r="C1784" s="39" t="s">
        <v>138</v>
      </c>
      <c r="D1784" s="64"/>
      <c r="E1784" s="39" t="s">
        <v>111</v>
      </c>
      <c r="F1784" s="39">
        <v>17</v>
      </c>
      <c r="G1784" s="39" t="s">
        <v>172</v>
      </c>
      <c r="H1784" s="39" t="s">
        <v>176</v>
      </c>
      <c r="I1784" s="39" t="s">
        <v>176</v>
      </c>
      <c r="J1784" s="39" t="s">
        <v>176</v>
      </c>
      <c r="K1784" s="39" t="s">
        <v>176</v>
      </c>
      <c r="L1784" s="39">
        <v>1</v>
      </c>
      <c r="M1784" s="57" t="str">
        <f t="shared" si="85"/>
        <v>3 - Medium-Level Power Loss</v>
      </c>
      <c r="N1784" s="59"/>
      <c r="O1784" s="60"/>
      <c r="P1784" s="61">
        <f t="shared" si="84"/>
        <v>1800</v>
      </c>
      <c r="Q1784" s="61">
        <f t="shared" si="86"/>
        <v>0</v>
      </c>
    </row>
    <row r="1785" spans="1:17" ht="18.600000000000001" customHeight="1">
      <c r="A1785" s="58">
        <v>44403</v>
      </c>
      <c r="B1785" s="39" t="s">
        <v>48</v>
      </c>
      <c r="C1785" s="39" t="s">
        <v>138</v>
      </c>
      <c r="D1785" s="64"/>
      <c r="E1785" s="39" t="s">
        <v>111</v>
      </c>
      <c r="F1785" s="39">
        <v>18</v>
      </c>
      <c r="G1785" s="39" t="s">
        <v>172</v>
      </c>
      <c r="H1785" s="39" t="s">
        <v>176</v>
      </c>
      <c r="I1785" s="39" t="s">
        <v>176</v>
      </c>
      <c r="J1785" s="39" t="s">
        <v>176</v>
      </c>
      <c r="K1785" s="39" t="s">
        <v>176</v>
      </c>
      <c r="L1785" s="39">
        <v>1</v>
      </c>
      <c r="M1785" s="57" t="str">
        <f t="shared" si="85"/>
        <v>3 - Medium-Level Power Loss</v>
      </c>
      <c r="N1785" s="59"/>
      <c r="O1785" s="60"/>
      <c r="P1785" s="61">
        <f t="shared" si="84"/>
        <v>1800</v>
      </c>
      <c r="Q1785" s="61">
        <f t="shared" si="86"/>
        <v>0</v>
      </c>
    </row>
    <row r="1786" spans="1:17" ht="18.600000000000001" customHeight="1">
      <c r="A1786" s="58">
        <v>44403</v>
      </c>
      <c r="B1786" s="39" t="s">
        <v>48</v>
      </c>
      <c r="C1786" s="39" t="s">
        <v>138</v>
      </c>
      <c r="D1786" s="64"/>
      <c r="E1786" s="39" t="s">
        <v>111</v>
      </c>
      <c r="F1786" s="39">
        <v>19</v>
      </c>
      <c r="G1786" s="39" t="s">
        <v>172</v>
      </c>
      <c r="H1786" s="39" t="s">
        <v>176</v>
      </c>
      <c r="I1786" s="39" t="s">
        <v>176</v>
      </c>
      <c r="J1786" s="39" t="s">
        <v>176</v>
      </c>
      <c r="K1786" s="39" t="s">
        <v>176</v>
      </c>
      <c r="L1786" s="39">
        <v>1</v>
      </c>
      <c r="M1786" s="57" t="str">
        <f t="shared" si="85"/>
        <v>3 - Medium-Level Power Loss</v>
      </c>
      <c r="N1786" s="59"/>
      <c r="O1786" s="60"/>
      <c r="P1786" s="61">
        <f t="shared" si="84"/>
        <v>1800</v>
      </c>
      <c r="Q1786" s="61">
        <f t="shared" si="86"/>
        <v>0</v>
      </c>
    </row>
    <row r="1787" spans="1:17" ht="18.600000000000001" customHeight="1">
      <c r="A1787" s="58">
        <v>44403</v>
      </c>
      <c r="B1787" s="39" t="s">
        <v>48</v>
      </c>
      <c r="C1787" s="39" t="s">
        <v>138</v>
      </c>
      <c r="D1787" s="64"/>
      <c r="E1787" s="39" t="s">
        <v>111</v>
      </c>
      <c r="F1787" s="39">
        <v>20</v>
      </c>
      <c r="G1787" s="39" t="s">
        <v>172</v>
      </c>
      <c r="H1787" s="39" t="s">
        <v>176</v>
      </c>
      <c r="I1787" s="39" t="s">
        <v>176</v>
      </c>
      <c r="J1787" s="39" t="s">
        <v>176</v>
      </c>
      <c r="K1787" s="39" t="s">
        <v>176</v>
      </c>
      <c r="L1787" s="39">
        <v>1</v>
      </c>
      <c r="M1787" s="57" t="str">
        <f t="shared" si="85"/>
        <v>3 - Medium-Level Power Loss</v>
      </c>
      <c r="N1787" s="59"/>
      <c r="O1787" s="60"/>
      <c r="P1787" s="61">
        <f t="shared" si="84"/>
        <v>1800</v>
      </c>
      <c r="Q1787" s="61">
        <f t="shared" si="86"/>
        <v>0</v>
      </c>
    </row>
    <row r="1788" spans="1:17" ht="18.600000000000001" customHeight="1">
      <c r="A1788" s="58">
        <v>44403</v>
      </c>
      <c r="B1788" s="39" t="s">
        <v>48</v>
      </c>
      <c r="C1788" s="39" t="s">
        <v>138</v>
      </c>
      <c r="D1788" s="64"/>
      <c r="E1788" s="39" t="s">
        <v>111</v>
      </c>
      <c r="F1788" s="39">
        <v>21</v>
      </c>
      <c r="G1788" s="39" t="s">
        <v>172</v>
      </c>
      <c r="H1788" s="39" t="s">
        <v>176</v>
      </c>
      <c r="I1788" s="39" t="s">
        <v>176</v>
      </c>
      <c r="J1788" s="39" t="s">
        <v>176</v>
      </c>
      <c r="K1788" s="39" t="s">
        <v>176</v>
      </c>
      <c r="L1788" s="39">
        <v>1</v>
      </c>
      <c r="M1788" s="57" t="str">
        <f t="shared" si="85"/>
        <v>3 - Medium-Level Power Loss</v>
      </c>
      <c r="N1788" s="59"/>
      <c r="O1788" s="60"/>
      <c r="P1788" s="61">
        <f t="shared" si="84"/>
        <v>1800</v>
      </c>
      <c r="Q1788" s="61">
        <f t="shared" si="86"/>
        <v>0</v>
      </c>
    </row>
    <row r="1789" spans="1:17" ht="18.600000000000001" customHeight="1">
      <c r="A1789" s="58">
        <v>44403</v>
      </c>
      <c r="B1789" s="39" t="s">
        <v>48</v>
      </c>
      <c r="C1789" s="39" t="s">
        <v>138</v>
      </c>
      <c r="D1789" s="64"/>
      <c r="E1789" s="39" t="s">
        <v>111</v>
      </c>
      <c r="F1789" s="39">
        <v>22</v>
      </c>
      <c r="G1789" s="39" t="s">
        <v>172</v>
      </c>
      <c r="H1789" s="39" t="s">
        <v>176</v>
      </c>
      <c r="I1789" s="39" t="s">
        <v>176</v>
      </c>
      <c r="J1789" s="39" t="s">
        <v>176</v>
      </c>
      <c r="K1789" s="39" t="s">
        <v>176</v>
      </c>
      <c r="L1789" s="39">
        <v>1</v>
      </c>
      <c r="M1789" s="57" t="str">
        <f t="shared" si="85"/>
        <v>3 - Medium-Level Power Loss</v>
      </c>
      <c r="N1789" s="59"/>
      <c r="O1789" s="60"/>
      <c r="P1789" s="61">
        <f t="shared" si="84"/>
        <v>1800</v>
      </c>
      <c r="Q1789" s="61">
        <f t="shared" si="86"/>
        <v>0</v>
      </c>
    </row>
    <row r="1790" spans="1:17" ht="18.600000000000001" customHeight="1">
      <c r="A1790" s="58">
        <v>44403</v>
      </c>
      <c r="B1790" s="39" t="s">
        <v>48</v>
      </c>
      <c r="C1790" s="39" t="s">
        <v>138</v>
      </c>
      <c r="D1790" s="64"/>
      <c r="E1790" s="39" t="s">
        <v>111</v>
      </c>
      <c r="F1790" s="39">
        <v>23</v>
      </c>
      <c r="G1790" s="39" t="s">
        <v>172</v>
      </c>
      <c r="H1790" s="39" t="s">
        <v>176</v>
      </c>
      <c r="I1790" s="39" t="s">
        <v>176</v>
      </c>
      <c r="J1790" s="39" t="s">
        <v>176</v>
      </c>
      <c r="K1790" s="39" t="s">
        <v>176</v>
      </c>
      <c r="L1790" s="39">
        <v>1</v>
      </c>
      <c r="M1790" s="57" t="str">
        <f t="shared" si="85"/>
        <v>3 - Medium-Level Power Loss</v>
      </c>
      <c r="N1790" s="59"/>
      <c r="O1790" s="60"/>
      <c r="P1790" s="61">
        <f t="shared" si="84"/>
        <v>1800</v>
      </c>
      <c r="Q1790" s="61">
        <f t="shared" si="86"/>
        <v>0</v>
      </c>
    </row>
    <row r="1791" spans="1:17" ht="18.600000000000001" customHeight="1">
      <c r="A1791" s="58">
        <v>44403</v>
      </c>
      <c r="B1791" s="39" t="s">
        <v>48</v>
      </c>
      <c r="C1791" s="39" t="s">
        <v>138</v>
      </c>
      <c r="D1791" s="64"/>
      <c r="E1791" s="39" t="s">
        <v>111</v>
      </c>
      <c r="F1791" s="39">
        <v>24</v>
      </c>
      <c r="G1791" s="39" t="s">
        <v>172</v>
      </c>
      <c r="H1791" s="39" t="s">
        <v>176</v>
      </c>
      <c r="I1791" s="39" t="s">
        <v>176</v>
      </c>
      <c r="J1791" s="39" t="s">
        <v>176</v>
      </c>
      <c r="K1791" s="39" t="s">
        <v>176</v>
      </c>
      <c r="L1791" s="39">
        <v>1</v>
      </c>
      <c r="M1791" s="57" t="str">
        <f t="shared" si="85"/>
        <v>3 - Medium-Level Power Loss</v>
      </c>
      <c r="N1791" s="59"/>
      <c r="O1791" s="60"/>
      <c r="P1791" s="61">
        <f t="shared" si="84"/>
        <v>1800</v>
      </c>
      <c r="Q1791" s="61">
        <f t="shared" si="86"/>
        <v>0</v>
      </c>
    </row>
    <row r="1792" spans="1:17" ht="18.600000000000001" customHeight="1">
      <c r="A1792" s="58">
        <v>44403</v>
      </c>
      <c r="B1792" s="39" t="s">
        <v>48</v>
      </c>
      <c r="C1792" s="39" t="s">
        <v>139</v>
      </c>
      <c r="D1792" s="64"/>
      <c r="E1792" s="39" t="s">
        <v>95</v>
      </c>
      <c r="F1792" s="39">
        <v>10</v>
      </c>
      <c r="G1792" s="39" t="s">
        <v>172</v>
      </c>
      <c r="H1792" s="39" t="s">
        <v>176</v>
      </c>
      <c r="I1792" s="39" t="s">
        <v>176</v>
      </c>
      <c r="J1792" s="39" t="s">
        <v>176</v>
      </c>
      <c r="K1792" s="39" t="s">
        <v>176</v>
      </c>
      <c r="L1792" s="39">
        <v>1</v>
      </c>
      <c r="M1792" s="57" t="str">
        <f t="shared" si="85"/>
        <v>3 - Medium-Level Power Loss</v>
      </c>
      <c r="N1792" s="59"/>
      <c r="O1792" s="60"/>
      <c r="P1792" s="61">
        <f t="shared" si="84"/>
        <v>1800</v>
      </c>
      <c r="Q1792" s="61">
        <f t="shared" si="86"/>
        <v>0</v>
      </c>
    </row>
    <row r="1793" spans="1:17" ht="18.600000000000001" customHeight="1">
      <c r="A1793" s="58">
        <v>44403</v>
      </c>
      <c r="B1793" s="39" t="s">
        <v>48</v>
      </c>
      <c r="C1793" s="39" t="s">
        <v>139</v>
      </c>
      <c r="D1793" s="64"/>
      <c r="E1793" s="39" t="s">
        <v>96</v>
      </c>
      <c r="F1793" s="39">
        <v>48</v>
      </c>
      <c r="G1793" s="39" t="s">
        <v>172</v>
      </c>
      <c r="H1793" s="39" t="s">
        <v>176</v>
      </c>
      <c r="I1793" s="39" t="s">
        <v>176</v>
      </c>
      <c r="J1793" s="39" t="s">
        <v>176</v>
      </c>
      <c r="K1793" s="39" t="s">
        <v>176</v>
      </c>
      <c r="L1793" s="39">
        <v>1</v>
      </c>
      <c r="M1793" s="57" t="str">
        <f t="shared" si="85"/>
        <v>3 - Medium-Level Power Loss</v>
      </c>
      <c r="N1793" s="59"/>
      <c r="O1793" s="60"/>
      <c r="P1793" s="61">
        <f t="shared" si="84"/>
        <v>1800</v>
      </c>
      <c r="Q1793" s="61">
        <f t="shared" si="86"/>
        <v>0</v>
      </c>
    </row>
    <row r="1794" spans="1:17" ht="18.600000000000001" customHeight="1">
      <c r="A1794" s="58">
        <v>44403</v>
      </c>
      <c r="B1794" s="39" t="s">
        <v>48</v>
      </c>
      <c r="C1794" s="39" t="s">
        <v>139</v>
      </c>
      <c r="D1794" s="64"/>
      <c r="E1794" s="39" t="s">
        <v>103</v>
      </c>
      <c r="F1794" s="39">
        <v>25</v>
      </c>
      <c r="G1794" s="39" t="s">
        <v>172</v>
      </c>
      <c r="H1794" s="39" t="s">
        <v>176</v>
      </c>
      <c r="I1794" s="39" t="s">
        <v>177</v>
      </c>
      <c r="J1794" s="39" t="s">
        <v>176</v>
      </c>
      <c r="K1794" s="39" t="s">
        <v>176</v>
      </c>
      <c r="L1794" s="39">
        <v>1</v>
      </c>
      <c r="M1794" s="57" t="str">
        <f t="shared" si="85"/>
        <v>3 - Medium-Level Power Loss</v>
      </c>
      <c r="N1794" s="59"/>
      <c r="O1794" s="60"/>
      <c r="P1794" s="61">
        <f t="shared" si="84"/>
        <v>1800</v>
      </c>
      <c r="Q1794" s="61">
        <f t="shared" si="86"/>
        <v>0</v>
      </c>
    </row>
    <row r="1795" spans="1:17" ht="18.600000000000001" customHeight="1">
      <c r="A1795" s="58">
        <v>44403</v>
      </c>
      <c r="B1795" s="39" t="s">
        <v>48</v>
      </c>
      <c r="C1795" s="39" t="s">
        <v>139</v>
      </c>
      <c r="D1795" s="64"/>
      <c r="E1795" s="39" t="s">
        <v>103</v>
      </c>
      <c r="F1795" s="39">
        <v>26</v>
      </c>
      <c r="G1795" s="39" t="s">
        <v>172</v>
      </c>
      <c r="H1795" s="39" t="s">
        <v>176</v>
      </c>
      <c r="I1795" s="39" t="s">
        <v>177</v>
      </c>
      <c r="J1795" s="39" t="s">
        <v>176</v>
      </c>
      <c r="K1795" s="39" t="s">
        <v>176</v>
      </c>
      <c r="L1795" s="39">
        <v>1</v>
      </c>
      <c r="M1795" s="57" t="str">
        <f t="shared" si="85"/>
        <v>3 - Medium-Level Power Loss</v>
      </c>
      <c r="N1795" s="59"/>
      <c r="O1795" s="60"/>
      <c r="P1795" s="61">
        <f t="shared" si="84"/>
        <v>1800</v>
      </c>
      <c r="Q1795" s="61">
        <f t="shared" si="86"/>
        <v>0</v>
      </c>
    </row>
    <row r="1796" spans="1:17" ht="18.600000000000001" customHeight="1">
      <c r="A1796" s="58">
        <v>44403</v>
      </c>
      <c r="B1796" s="39" t="s">
        <v>48</v>
      </c>
      <c r="C1796" s="39" t="s">
        <v>139</v>
      </c>
      <c r="D1796" s="64"/>
      <c r="E1796" s="39" t="s">
        <v>103</v>
      </c>
      <c r="F1796" s="39">
        <v>27</v>
      </c>
      <c r="G1796" s="39" t="s">
        <v>172</v>
      </c>
      <c r="H1796" s="39" t="s">
        <v>176</v>
      </c>
      <c r="I1796" s="39" t="s">
        <v>177</v>
      </c>
      <c r="J1796" s="39" t="s">
        <v>176</v>
      </c>
      <c r="K1796" s="39" t="s">
        <v>176</v>
      </c>
      <c r="L1796" s="39">
        <v>1</v>
      </c>
      <c r="M1796" s="57" t="str">
        <f t="shared" si="85"/>
        <v>3 - Medium-Level Power Loss</v>
      </c>
      <c r="N1796" s="59"/>
      <c r="O1796" s="60"/>
      <c r="P1796" s="61">
        <f t="shared" si="84"/>
        <v>1800</v>
      </c>
      <c r="Q1796" s="61">
        <f t="shared" si="86"/>
        <v>0</v>
      </c>
    </row>
    <row r="1797" spans="1:17" ht="18.600000000000001" customHeight="1">
      <c r="A1797" s="58">
        <v>44403</v>
      </c>
      <c r="B1797" s="39" t="s">
        <v>48</v>
      </c>
      <c r="C1797" s="39" t="s">
        <v>139</v>
      </c>
      <c r="D1797" s="64"/>
      <c r="E1797" s="39" t="s">
        <v>103</v>
      </c>
      <c r="F1797" s="39">
        <v>28</v>
      </c>
      <c r="G1797" s="39" t="s">
        <v>172</v>
      </c>
      <c r="H1797" s="39" t="s">
        <v>176</v>
      </c>
      <c r="I1797" s="39" t="s">
        <v>177</v>
      </c>
      <c r="J1797" s="39" t="s">
        <v>176</v>
      </c>
      <c r="K1797" s="39" t="s">
        <v>176</v>
      </c>
      <c r="L1797" s="39">
        <v>1</v>
      </c>
      <c r="M1797" s="57" t="str">
        <f t="shared" si="85"/>
        <v>3 - Medium-Level Power Loss</v>
      </c>
      <c r="N1797" s="59"/>
      <c r="O1797" s="60"/>
      <c r="P1797" s="61">
        <f t="shared" si="84"/>
        <v>1800</v>
      </c>
      <c r="Q1797" s="61">
        <f t="shared" si="86"/>
        <v>0</v>
      </c>
    </row>
    <row r="1798" spans="1:17" ht="18.600000000000001" customHeight="1">
      <c r="A1798" s="58">
        <v>44403</v>
      </c>
      <c r="B1798" s="39" t="s">
        <v>48</v>
      </c>
      <c r="C1798" s="39" t="s">
        <v>139</v>
      </c>
      <c r="D1798" s="64"/>
      <c r="E1798" s="39" t="s">
        <v>103</v>
      </c>
      <c r="F1798" s="39">
        <v>29</v>
      </c>
      <c r="G1798" s="39" t="s">
        <v>172</v>
      </c>
      <c r="H1798" s="39" t="s">
        <v>176</v>
      </c>
      <c r="I1798" s="39" t="s">
        <v>177</v>
      </c>
      <c r="J1798" s="39" t="s">
        <v>176</v>
      </c>
      <c r="K1798" s="39" t="s">
        <v>176</v>
      </c>
      <c r="L1798" s="39">
        <v>1</v>
      </c>
      <c r="M1798" s="57" t="str">
        <f t="shared" si="85"/>
        <v>3 - Medium-Level Power Loss</v>
      </c>
      <c r="N1798" s="59"/>
      <c r="O1798" s="60"/>
      <c r="P1798" s="61">
        <f t="shared" si="84"/>
        <v>1800</v>
      </c>
      <c r="Q1798" s="61">
        <f t="shared" si="86"/>
        <v>0</v>
      </c>
    </row>
    <row r="1799" spans="1:17" ht="18.600000000000001" customHeight="1">
      <c r="A1799" s="58">
        <v>44403</v>
      </c>
      <c r="B1799" s="39" t="s">
        <v>48</v>
      </c>
      <c r="C1799" s="39" t="s">
        <v>139</v>
      </c>
      <c r="D1799" s="64"/>
      <c r="E1799" s="39" t="s">
        <v>103</v>
      </c>
      <c r="F1799" s="39">
        <v>30</v>
      </c>
      <c r="G1799" s="39" t="s">
        <v>172</v>
      </c>
      <c r="H1799" s="39" t="s">
        <v>176</v>
      </c>
      <c r="I1799" s="39" t="s">
        <v>177</v>
      </c>
      <c r="J1799" s="39" t="s">
        <v>176</v>
      </c>
      <c r="K1799" s="39" t="s">
        <v>176</v>
      </c>
      <c r="L1799" s="39">
        <v>1</v>
      </c>
      <c r="M1799" s="57" t="str">
        <f t="shared" si="85"/>
        <v>3 - Medium-Level Power Loss</v>
      </c>
      <c r="N1799" s="59"/>
      <c r="O1799" s="60"/>
      <c r="P1799" s="61">
        <f t="shared" si="84"/>
        <v>1800</v>
      </c>
      <c r="Q1799" s="61">
        <f t="shared" si="86"/>
        <v>0</v>
      </c>
    </row>
    <row r="1800" spans="1:17" ht="18.600000000000001" customHeight="1">
      <c r="A1800" s="58">
        <v>44403</v>
      </c>
      <c r="B1800" s="39" t="s">
        <v>48</v>
      </c>
      <c r="C1800" s="39" t="s">
        <v>139</v>
      </c>
      <c r="D1800" s="64"/>
      <c r="E1800" s="39" t="s">
        <v>103</v>
      </c>
      <c r="F1800" s="39">
        <v>31</v>
      </c>
      <c r="G1800" s="39" t="s">
        <v>172</v>
      </c>
      <c r="H1800" s="39" t="s">
        <v>176</v>
      </c>
      <c r="I1800" s="39" t="s">
        <v>177</v>
      </c>
      <c r="J1800" s="39" t="s">
        <v>176</v>
      </c>
      <c r="K1800" s="39" t="s">
        <v>176</v>
      </c>
      <c r="L1800" s="39">
        <v>1</v>
      </c>
      <c r="M1800" s="57" t="str">
        <f t="shared" si="85"/>
        <v>3 - Medium-Level Power Loss</v>
      </c>
      <c r="N1800" s="59"/>
      <c r="O1800" s="60"/>
      <c r="P1800" s="61">
        <f t="shared" si="84"/>
        <v>1800</v>
      </c>
      <c r="Q1800" s="61">
        <f t="shared" si="86"/>
        <v>0</v>
      </c>
    </row>
    <row r="1801" spans="1:17" ht="18.600000000000001" customHeight="1">
      <c r="A1801" s="58">
        <v>44403</v>
      </c>
      <c r="B1801" s="39" t="s">
        <v>48</v>
      </c>
      <c r="C1801" s="39" t="s">
        <v>139</v>
      </c>
      <c r="D1801" s="64"/>
      <c r="E1801" s="39" t="s">
        <v>103</v>
      </c>
      <c r="F1801" s="39">
        <v>32</v>
      </c>
      <c r="G1801" s="39" t="s">
        <v>172</v>
      </c>
      <c r="H1801" s="39" t="s">
        <v>176</v>
      </c>
      <c r="I1801" s="39" t="s">
        <v>177</v>
      </c>
      <c r="J1801" s="39" t="s">
        <v>176</v>
      </c>
      <c r="K1801" s="39" t="s">
        <v>176</v>
      </c>
      <c r="L1801" s="39">
        <v>1</v>
      </c>
      <c r="M1801" s="57" t="str">
        <f t="shared" si="85"/>
        <v>3 - Medium-Level Power Loss</v>
      </c>
      <c r="N1801" s="59"/>
      <c r="O1801" s="60"/>
      <c r="P1801" s="61">
        <f t="shared" si="84"/>
        <v>1800</v>
      </c>
      <c r="Q1801" s="61">
        <f t="shared" si="86"/>
        <v>0</v>
      </c>
    </row>
    <row r="1802" spans="1:17" ht="18.600000000000001" customHeight="1">
      <c r="A1802" s="58">
        <v>44403</v>
      </c>
      <c r="B1802" s="39" t="s">
        <v>48</v>
      </c>
      <c r="C1802" s="39" t="s">
        <v>139</v>
      </c>
      <c r="D1802" s="64"/>
      <c r="E1802" s="39" t="s">
        <v>104</v>
      </c>
      <c r="F1802" s="39">
        <v>105</v>
      </c>
      <c r="G1802" s="39" t="s">
        <v>172</v>
      </c>
      <c r="H1802" s="39" t="s">
        <v>176</v>
      </c>
      <c r="I1802" s="39" t="s">
        <v>177</v>
      </c>
      <c r="J1802" s="39" t="s">
        <v>176</v>
      </c>
      <c r="K1802" s="39" t="s">
        <v>176</v>
      </c>
      <c r="L1802" s="39">
        <v>1</v>
      </c>
      <c r="M1802" s="57" t="str">
        <f t="shared" si="85"/>
        <v>3 - Medium-Level Power Loss</v>
      </c>
      <c r="N1802" s="59"/>
      <c r="O1802" s="60"/>
      <c r="P1802" s="61">
        <f t="shared" si="84"/>
        <v>1800</v>
      </c>
      <c r="Q1802" s="61">
        <f t="shared" si="86"/>
        <v>0</v>
      </c>
    </row>
    <row r="1803" spans="1:17" ht="18.600000000000001" customHeight="1">
      <c r="A1803" s="58">
        <v>44403</v>
      </c>
      <c r="B1803" s="39" t="s">
        <v>48</v>
      </c>
      <c r="C1803" s="39" t="s">
        <v>139</v>
      </c>
      <c r="D1803" s="64"/>
      <c r="E1803" s="39" t="s">
        <v>104</v>
      </c>
      <c r="F1803" s="39">
        <v>106</v>
      </c>
      <c r="G1803" s="39" t="s">
        <v>172</v>
      </c>
      <c r="H1803" s="39" t="s">
        <v>176</v>
      </c>
      <c r="I1803" s="39" t="s">
        <v>177</v>
      </c>
      <c r="J1803" s="39" t="s">
        <v>176</v>
      </c>
      <c r="K1803" s="39" t="s">
        <v>176</v>
      </c>
      <c r="L1803" s="39">
        <v>1</v>
      </c>
      <c r="M1803" s="57" t="str">
        <f t="shared" si="85"/>
        <v>3 - Medium-Level Power Loss</v>
      </c>
      <c r="N1803" s="59"/>
      <c r="O1803" s="60"/>
      <c r="P1803" s="61">
        <f t="shared" si="84"/>
        <v>1800</v>
      </c>
      <c r="Q1803" s="61">
        <f t="shared" si="86"/>
        <v>0</v>
      </c>
    </row>
    <row r="1804" spans="1:17" ht="18.600000000000001" customHeight="1">
      <c r="A1804" s="58">
        <v>44403</v>
      </c>
      <c r="B1804" s="39" t="s">
        <v>48</v>
      </c>
      <c r="C1804" s="39" t="s">
        <v>139</v>
      </c>
      <c r="D1804" s="64"/>
      <c r="E1804" s="39" t="s">
        <v>104</v>
      </c>
      <c r="F1804" s="39">
        <v>107</v>
      </c>
      <c r="G1804" s="39" t="s">
        <v>172</v>
      </c>
      <c r="H1804" s="39" t="s">
        <v>176</v>
      </c>
      <c r="I1804" s="39" t="s">
        <v>177</v>
      </c>
      <c r="J1804" s="39" t="s">
        <v>176</v>
      </c>
      <c r="K1804" s="39" t="s">
        <v>176</v>
      </c>
      <c r="L1804" s="39">
        <v>1</v>
      </c>
      <c r="M1804" s="57" t="str">
        <f t="shared" si="85"/>
        <v>3 - Medium-Level Power Loss</v>
      </c>
      <c r="N1804" s="59"/>
      <c r="O1804" s="60"/>
      <c r="P1804" s="61">
        <f t="shared" si="84"/>
        <v>1800</v>
      </c>
      <c r="Q1804" s="61">
        <f t="shared" si="86"/>
        <v>0</v>
      </c>
    </row>
    <row r="1805" spans="1:17" ht="18.600000000000001" customHeight="1">
      <c r="A1805" s="58">
        <v>44403</v>
      </c>
      <c r="B1805" s="39" t="s">
        <v>48</v>
      </c>
      <c r="C1805" s="39" t="s">
        <v>139</v>
      </c>
      <c r="D1805" s="64"/>
      <c r="E1805" s="39" t="s">
        <v>104</v>
      </c>
      <c r="F1805" s="39">
        <v>108</v>
      </c>
      <c r="G1805" s="39" t="s">
        <v>172</v>
      </c>
      <c r="H1805" s="39" t="s">
        <v>176</v>
      </c>
      <c r="I1805" s="39" t="s">
        <v>177</v>
      </c>
      <c r="J1805" s="39" t="s">
        <v>176</v>
      </c>
      <c r="K1805" s="39" t="s">
        <v>176</v>
      </c>
      <c r="L1805" s="39">
        <v>1</v>
      </c>
      <c r="M1805" s="57" t="str">
        <f t="shared" si="85"/>
        <v>3 - Medium-Level Power Loss</v>
      </c>
      <c r="N1805" s="59"/>
      <c r="O1805" s="60"/>
      <c r="P1805" s="61">
        <f t="shared" si="84"/>
        <v>1800</v>
      </c>
      <c r="Q1805" s="61">
        <f t="shared" si="86"/>
        <v>0</v>
      </c>
    </row>
    <row r="1806" spans="1:17" ht="18.600000000000001" customHeight="1">
      <c r="A1806" s="58">
        <v>44403</v>
      </c>
      <c r="B1806" s="39" t="s">
        <v>48</v>
      </c>
      <c r="C1806" s="39" t="s">
        <v>139</v>
      </c>
      <c r="D1806" s="64"/>
      <c r="E1806" s="39" t="s">
        <v>104</v>
      </c>
      <c r="F1806" s="39">
        <v>109</v>
      </c>
      <c r="G1806" s="39" t="s">
        <v>172</v>
      </c>
      <c r="H1806" s="39" t="s">
        <v>176</v>
      </c>
      <c r="I1806" s="39" t="s">
        <v>177</v>
      </c>
      <c r="J1806" s="39" t="s">
        <v>176</v>
      </c>
      <c r="K1806" s="39" t="s">
        <v>176</v>
      </c>
      <c r="L1806" s="39">
        <v>1</v>
      </c>
      <c r="M1806" s="57" t="str">
        <f t="shared" si="85"/>
        <v>3 - Medium-Level Power Loss</v>
      </c>
      <c r="N1806" s="59"/>
      <c r="O1806" s="60"/>
      <c r="P1806" s="61">
        <f t="shared" si="84"/>
        <v>1800</v>
      </c>
      <c r="Q1806" s="61">
        <f t="shared" si="86"/>
        <v>0</v>
      </c>
    </row>
    <row r="1807" spans="1:17" ht="18.600000000000001" customHeight="1">
      <c r="A1807" s="58">
        <v>44403</v>
      </c>
      <c r="B1807" s="39" t="s">
        <v>48</v>
      </c>
      <c r="C1807" s="39" t="s">
        <v>139</v>
      </c>
      <c r="D1807" s="64"/>
      <c r="E1807" s="39" t="s">
        <v>104</v>
      </c>
      <c r="F1807" s="39">
        <v>110</v>
      </c>
      <c r="G1807" s="39" t="s">
        <v>172</v>
      </c>
      <c r="H1807" s="39" t="s">
        <v>176</v>
      </c>
      <c r="I1807" s="39" t="s">
        <v>177</v>
      </c>
      <c r="J1807" s="39" t="s">
        <v>176</v>
      </c>
      <c r="K1807" s="39" t="s">
        <v>176</v>
      </c>
      <c r="L1807" s="39">
        <v>1</v>
      </c>
      <c r="M1807" s="57" t="str">
        <f t="shared" si="85"/>
        <v>3 - Medium-Level Power Loss</v>
      </c>
      <c r="N1807" s="59"/>
      <c r="O1807" s="60"/>
      <c r="P1807" s="61">
        <f t="shared" si="84"/>
        <v>1800</v>
      </c>
      <c r="Q1807" s="61">
        <f t="shared" si="86"/>
        <v>0</v>
      </c>
    </row>
    <row r="1808" spans="1:17" ht="18.600000000000001" customHeight="1">
      <c r="A1808" s="58">
        <v>44403</v>
      </c>
      <c r="B1808" s="39" t="s">
        <v>48</v>
      </c>
      <c r="C1808" s="39" t="s">
        <v>139</v>
      </c>
      <c r="D1808" s="64"/>
      <c r="E1808" s="39" t="s">
        <v>104</v>
      </c>
      <c r="F1808" s="39">
        <v>111</v>
      </c>
      <c r="G1808" s="39" t="s">
        <v>172</v>
      </c>
      <c r="H1808" s="39" t="s">
        <v>176</v>
      </c>
      <c r="I1808" s="39" t="s">
        <v>177</v>
      </c>
      <c r="J1808" s="39" t="s">
        <v>176</v>
      </c>
      <c r="K1808" s="39" t="s">
        <v>176</v>
      </c>
      <c r="L1808" s="39">
        <v>1</v>
      </c>
      <c r="M1808" s="57" t="str">
        <f t="shared" si="85"/>
        <v>3 - Medium-Level Power Loss</v>
      </c>
      <c r="N1808" s="59"/>
      <c r="O1808" s="60"/>
      <c r="P1808" s="61">
        <f t="shared" si="84"/>
        <v>1800</v>
      </c>
      <c r="Q1808" s="61">
        <f t="shared" si="86"/>
        <v>0</v>
      </c>
    </row>
    <row r="1809" spans="1:17" ht="18.600000000000001" customHeight="1">
      <c r="A1809" s="58">
        <v>44403</v>
      </c>
      <c r="B1809" s="39" t="s">
        <v>48</v>
      </c>
      <c r="C1809" s="39" t="s">
        <v>139</v>
      </c>
      <c r="D1809" s="64"/>
      <c r="E1809" s="39" t="s">
        <v>104</v>
      </c>
      <c r="F1809" s="39">
        <v>112</v>
      </c>
      <c r="G1809" s="39" t="s">
        <v>172</v>
      </c>
      <c r="H1809" s="39" t="s">
        <v>176</v>
      </c>
      <c r="I1809" s="39" t="s">
        <v>177</v>
      </c>
      <c r="J1809" s="39" t="s">
        <v>176</v>
      </c>
      <c r="K1809" s="39" t="s">
        <v>176</v>
      </c>
      <c r="L1809" s="39">
        <v>1</v>
      </c>
      <c r="M1809" s="57" t="str">
        <f t="shared" si="85"/>
        <v>3 - Medium-Level Power Loss</v>
      </c>
      <c r="N1809" s="59"/>
      <c r="O1809" s="60"/>
      <c r="P1809" s="61">
        <f t="shared" ref="P1809:P1872" si="87">IF(G1809="hot spot",0,IF(G1809="string",$Q$5*L1809,IF(G1809="multiple strings",$Q$5*L1809,IF(G1809="Combiner",($Q$5)*L1809,IF(G1809="inverter",$Q$5*L1809,IF(G1809="tracker",$Q$5*L1809,IF(G1809="module",$Q$5*L1809,IF(G1809="module substring",($Q$5/3)*L1809,0))))))))</f>
        <v>1800</v>
      </c>
      <c r="Q1809" s="61">
        <f t="shared" si="86"/>
        <v>0</v>
      </c>
    </row>
    <row r="1810" spans="1:17" ht="18.600000000000001" customHeight="1">
      <c r="A1810" s="58">
        <v>44403</v>
      </c>
      <c r="B1810" s="39" t="s">
        <v>48</v>
      </c>
      <c r="C1810" s="39" t="s">
        <v>139</v>
      </c>
      <c r="D1810" s="64"/>
      <c r="E1810" s="39" t="s">
        <v>135</v>
      </c>
      <c r="F1810" s="39">
        <v>71</v>
      </c>
      <c r="G1810" s="39" t="s">
        <v>172</v>
      </c>
      <c r="H1810" s="39" t="s">
        <v>176</v>
      </c>
      <c r="I1810" s="39" t="s">
        <v>176</v>
      </c>
      <c r="J1810" s="39" t="s">
        <v>177</v>
      </c>
      <c r="K1810" s="39" t="s">
        <v>176</v>
      </c>
      <c r="L1810" s="39">
        <v>1</v>
      </c>
      <c r="M1810" s="57" t="str">
        <f t="shared" ref="M1810:M1873" si="88">IF(G1810="hot spot","1 - Safety",IF((P1810)/(1000000*$Q$4)&gt;0.01,"2 - High-Level Power Loss",IF(P1810&gt;($Q$5-1),"3 - Medium-Level Power Loss",IF(P1810&gt;0,"4 - Low-Level Power Loss",""))))</f>
        <v>3 - Medium-Level Power Loss</v>
      </c>
      <c r="N1810" s="59"/>
      <c r="O1810" s="60"/>
      <c r="P1810" s="61">
        <f t="shared" si="87"/>
        <v>1800</v>
      </c>
      <c r="Q1810" s="61">
        <f t="shared" si="86"/>
        <v>0</v>
      </c>
    </row>
    <row r="1811" spans="1:17" ht="18.600000000000001" customHeight="1">
      <c r="A1811" s="58">
        <v>44403</v>
      </c>
      <c r="B1811" s="39" t="s">
        <v>48</v>
      </c>
      <c r="C1811" s="39" t="s">
        <v>139</v>
      </c>
      <c r="D1811" s="64"/>
      <c r="E1811" s="39" t="s">
        <v>135</v>
      </c>
      <c r="F1811" s="39">
        <v>71</v>
      </c>
      <c r="G1811" s="39" t="s">
        <v>172</v>
      </c>
      <c r="H1811" s="39" t="s">
        <v>176</v>
      </c>
      <c r="I1811" s="39" t="s">
        <v>176</v>
      </c>
      <c r="J1811" s="39" t="s">
        <v>177</v>
      </c>
      <c r="K1811" s="39" t="s">
        <v>176</v>
      </c>
      <c r="L1811" s="39">
        <v>1</v>
      </c>
      <c r="M1811" s="57" t="str">
        <f t="shared" si="88"/>
        <v>3 - Medium-Level Power Loss</v>
      </c>
      <c r="N1811" s="59"/>
      <c r="O1811" s="60"/>
      <c r="P1811" s="61">
        <f t="shared" si="87"/>
        <v>1800</v>
      </c>
      <c r="Q1811" s="61">
        <f t="shared" si="86"/>
        <v>0</v>
      </c>
    </row>
    <row r="1812" spans="1:17" ht="18.600000000000001" customHeight="1">
      <c r="A1812" s="58">
        <v>44403</v>
      </c>
      <c r="B1812" s="39" t="s">
        <v>48</v>
      </c>
      <c r="C1812" s="39" t="s">
        <v>139</v>
      </c>
      <c r="D1812" s="64"/>
      <c r="E1812" s="39" t="s">
        <v>135</v>
      </c>
      <c r="F1812" s="39">
        <v>72</v>
      </c>
      <c r="G1812" s="39" t="s">
        <v>172</v>
      </c>
      <c r="H1812" s="39" t="s">
        <v>176</v>
      </c>
      <c r="I1812" s="39" t="s">
        <v>176</v>
      </c>
      <c r="J1812" s="39" t="s">
        <v>177</v>
      </c>
      <c r="K1812" s="39" t="s">
        <v>176</v>
      </c>
      <c r="L1812" s="39">
        <v>1</v>
      </c>
      <c r="M1812" s="57" t="str">
        <f t="shared" si="88"/>
        <v>3 - Medium-Level Power Loss</v>
      </c>
      <c r="N1812" s="59"/>
      <c r="O1812" s="60"/>
      <c r="P1812" s="61">
        <f t="shared" si="87"/>
        <v>1800</v>
      </c>
      <c r="Q1812" s="61">
        <f t="shared" si="86"/>
        <v>0</v>
      </c>
    </row>
    <row r="1813" spans="1:17" ht="18.600000000000001" customHeight="1">
      <c r="A1813" s="58">
        <v>44403</v>
      </c>
      <c r="B1813" s="39" t="s">
        <v>48</v>
      </c>
      <c r="C1813" s="39" t="s">
        <v>139</v>
      </c>
      <c r="D1813" s="64"/>
      <c r="E1813" s="39" t="s">
        <v>135</v>
      </c>
      <c r="F1813" s="39">
        <v>72</v>
      </c>
      <c r="G1813" s="39" t="s">
        <v>172</v>
      </c>
      <c r="H1813" s="39" t="s">
        <v>176</v>
      </c>
      <c r="I1813" s="39" t="s">
        <v>176</v>
      </c>
      <c r="J1813" s="39" t="s">
        <v>177</v>
      </c>
      <c r="K1813" s="39" t="s">
        <v>176</v>
      </c>
      <c r="L1813" s="39">
        <v>1</v>
      </c>
      <c r="M1813" s="57" t="str">
        <f t="shared" si="88"/>
        <v>3 - Medium-Level Power Loss</v>
      </c>
      <c r="N1813" s="59"/>
      <c r="O1813" s="60"/>
      <c r="P1813" s="61">
        <f t="shared" si="87"/>
        <v>1800</v>
      </c>
      <c r="Q1813" s="61">
        <f t="shared" si="86"/>
        <v>0</v>
      </c>
    </row>
    <row r="1814" spans="1:17" ht="18.600000000000001" customHeight="1">
      <c r="A1814" s="58">
        <v>44403</v>
      </c>
      <c r="B1814" s="39" t="s">
        <v>48</v>
      </c>
      <c r="C1814" s="39" t="s">
        <v>139</v>
      </c>
      <c r="D1814" s="64"/>
      <c r="E1814" s="39" t="s">
        <v>111</v>
      </c>
      <c r="F1814" s="39">
        <v>18</v>
      </c>
      <c r="G1814" s="39" t="s">
        <v>172</v>
      </c>
      <c r="H1814" s="39" t="s">
        <v>176</v>
      </c>
      <c r="I1814" s="39" t="s">
        <v>177</v>
      </c>
      <c r="J1814" s="39" t="s">
        <v>176</v>
      </c>
      <c r="K1814" s="39" t="s">
        <v>176</v>
      </c>
      <c r="L1814" s="39">
        <v>1</v>
      </c>
      <c r="M1814" s="57" t="str">
        <f t="shared" si="88"/>
        <v>3 - Medium-Level Power Loss</v>
      </c>
      <c r="N1814" s="59"/>
      <c r="O1814" s="60"/>
      <c r="P1814" s="61">
        <f t="shared" si="87"/>
        <v>1800</v>
      </c>
      <c r="Q1814" s="61">
        <f t="shared" si="86"/>
        <v>0</v>
      </c>
    </row>
    <row r="1815" spans="1:17" ht="18.600000000000001" customHeight="1">
      <c r="A1815" s="58">
        <v>44403</v>
      </c>
      <c r="B1815" s="39" t="s">
        <v>48</v>
      </c>
      <c r="C1815" s="39" t="s">
        <v>139</v>
      </c>
      <c r="D1815" s="64"/>
      <c r="E1815" s="39" t="s">
        <v>99</v>
      </c>
      <c r="F1815" s="39">
        <v>126</v>
      </c>
      <c r="G1815" s="39" t="s">
        <v>172</v>
      </c>
      <c r="H1815" s="39" t="s">
        <v>176</v>
      </c>
      <c r="I1815" s="39" t="s">
        <v>176</v>
      </c>
      <c r="J1815" s="39" t="s">
        <v>176</v>
      </c>
      <c r="K1815" s="39" t="s">
        <v>176</v>
      </c>
      <c r="L1815" s="39">
        <v>1</v>
      </c>
      <c r="M1815" s="57" t="str">
        <f t="shared" si="88"/>
        <v>3 - Medium-Level Power Loss</v>
      </c>
      <c r="N1815" s="59"/>
      <c r="O1815" s="60"/>
      <c r="P1815" s="61">
        <f t="shared" si="87"/>
        <v>1800</v>
      </c>
      <c r="Q1815" s="61">
        <f t="shared" si="86"/>
        <v>0</v>
      </c>
    </row>
    <row r="1816" spans="1:17" ht="18.600000000000001" customHeight="1">
      <c r="A1816" s="58">
        <v>44403</v>
      </c>
      <c r="B1816" s="39" t="s">
        <v>48</v>
      </c>
      <c r="C1816" s="39" t="s">
        <v>139</v>
      </c>
      <c r="D1816" s="64"/>
      <c r="E1816" s="39" t="s">
        <v>99</v>
      </c>
      <c r="F1816" s="39">
        <v>89</v>
      </c>
      <c r="G1816" s="39" t="s">
        <v>172</v>
      </c>
      <c r="H1816" s="39" t="s">
        <v>176</v>
      </c>
      <c r="I1816" s="39" t="s">
        <v>176</v>
      </c>
      <c r="J1816" s="39" t="s">
        <v>176</v>
      </c>
      <c r="K1816" s="39" t="s">
        <v>176</v>
      </c>
      <c r="L1816" s="39">
        <v>1</v>
      </c>
      <c r="M1816" s="57" t="str">
        <f t="shared" si="88"/>
        <v>3 - Medium-Level Power Loss</v>
      </c>
      <c r="N1816" s="59"/>
      <c r="O1816" s="60"/>
      <c r="P1816" s="61">
        <f t="shared" si="87"/>
        <v>1800</v>
      </c>
      <c r="Q1816" s="61">
        <f t="shared" si="86"/>
        <v>0</v>
      </c>
    </row>
    <row r="1817" spans="1:17" ht="18.600000000000001" customHeight="1">
      <c r="A1817" s="58">
        <v>44403</v>
      </c>
      <c r="B1817" s="39" t="s">
        <v>48</v>
      </c>
      <c r="C1817" s="39" t="s">
        <v>139</v>
      </c>
      <c r="D1817" s="64"/>
      <c r="E1817" s="39" t="s">
        <v>99</v>
      </c>
      <c r="F1817" s="39">
        <v>90</v>
      </c>
      <c r="G1817" s="39" t="s">
        <v>172</v>
      </c>
      <c r="H1817" s="39" t="s">
        <v>176</v>
      </c>
      <c r="I1817" s="39" t="s">
        <v>176</v>
      </c>
      <c r="J1817" s="39" t="s">
        <v>176</v>
      </c>
      <c r="K1817" s="39" t="s">
        <v>176</v>
      </c>
      <c r="L1817" s="39">
        <v>1</v>
      </c>
      <c r="M1817" s="57" t="str">
        <f t="shared" si="88"/>
        <v>3 - Medium-Level Power Loss</v>
      </c>
      <c r="N1817" s="59"/>
      <c r="O1817" s="60"/>
      <c r="P1817" s="61">
        <f t="shared" si="87"/>
        <v>1800</v>
      </c>
      <c r="Q1817" s="61">
        <f t="shared" ref="Q1817:Q1828" si="89">IF(O1817&gt;0,P1817,0)</f>
        <v>0</v>
      </c>
    </row>
    <row r="1818" spans="1:17" ht="18.600000000000001" customHeight="1">
      <c r="A1818" s="58">
        <v>44403</v>
      </c>
      <c r="B1818" s="39" t="s">
        <v>48</v>
      </c>
      <c r="C1818" s="39" t="s">
        <v>139</v>
      </c>
      <c r="D1818" s="64"/>
      <c r="E1818" s="39" t="s">
        <v>99</v>
      </c>
      <c r="F1818" s="39">
        <v>91</v>
      </c>
      <c r="G1818" s="39" t="s">
        <v>172</v>
      </c>
      <c r="H1818" s="39" t="s">
        <v>176</v>
      </c>
      <c r="I1818" s="39" t="s">
        <v>176</v>
      </c>
      <c r="J1818" s="39" t="s">
        <v>176</v>
      </c>
      <c r="K1818" s="39" t="s">
        <v>176</v>
      </c>
      <c r="L1818" s="39">
        <v>1</v>
      </c>
      <c r="M1818" s="57" t="str">
        <f t="shared" si="88"/>
        <v>3 - Medium-Level Power Loss</v>
      </c>
      <c r="N1818" s="59"/>
      <c r="O1818" s="60"/>
      <c r="P1818" s="61">
        <f t="shared" si="87"/>
        <v>1800</v>
      </c>
      <c r="Q1818" s="61">
        <f t="shared" si="89"/>
        <v>0</v>
      </c>
    </row>
    <row r="1819" spans="1:17" ht="18.600000000000001" customHeight="1">
      <c r="A1819" s="58">
        <v>44403</v>
      </c>
      <c r="B1819" s="39" t="s">
        <v>48</v>
      </c>
      <c r="C1819" s="39" t="s">
        <v>139</v>
      </c>
      <c r="D1819" s="64"/>
      <c r="E1819" s="39" t="s">
        <v>99</v>
      </c>
      <c r="F1819" s="39">
        <v>92</v>
      </c>
      <c r="G1819" s="39" t="s">
        <v>172</v>
      </c>
      <c r="H1819" s="39" t="s">
        <v>176</v>
      </c>
      <c r="I1819" s="39" t="s">
        <v>176</v>
      </c>
      <c r="J1819" s="39" t="s">
        <v>176</v>
      </c>
      <c r="K1819" s="39" t="s">
        <v>176</v>
      </c>
      <c r="L1819" s="39">
        <v>1</v>
      </c>
      <c r="M1819" s="57" t="str">
        <f t="shared" si="88"/>
        <v>3 - Medium-Level Power Loss</v>
      </c>
      <c r="N1819" s="59"/>
      <c r="O1819" s="60"/>
      <c r="P1819" s="61">
        <f t="shared" si="87"/>
        <v>1800</v>
      </c>
      <c r="Q1819" s="61">
        <f t="shared" si="89"/>
        <v>0</v>
      </c>
    </row>
    <row r="1820" spans="1:17" ht="18.600000000000001" customHeight="1">
      <c r="A1820" s="58">
        <v>44403</v>
      </c>
      <c r="B1820" s="39" t="s">
        <v>48</v>
      </c>
      <c r="C1820" s="39" t="s">
        <v>139</v>
      </c>
      <c r="D1820" s="64"/>
      <c r="E1820" s="39" t="s">
        <v>99</v>
      </c>
      <c r="F1820" s="39">
        <v>93</v>
      </c>
      <c r="G1820" s="39" t="s">
        <v>172</v>
      </c>
      <c r="H1820" s="39" t="s">
        <v>176</v>
      </c>
      <c r="I1820" s="39" t="s">
        <v>176</v>
      </c>
      <c r="J1820" s="39" t="s">
        <v>176</v>
      </c>
      <c r="K1820" s="39" t="s">
        <v>176</v>
      </c>
      <c r="L1820" s="39">
        <v>1</v>
      </c>
      <c r="M1820" s="57" t="str">
        <f t="shared" si="88"/>
        <v>3 - Medium-Level Power Loss</v>
      </c>
      <c r="N1820" s="59"/>
      <c r="O1820" s="60"/>
      <c r="P1820" s="61">
        <f t="shared" si="87"/>
        <v>1800</v>
      </c>
      <c r="Q1820" s="61">
        <f t="shared" si="89"/>
        <v>0</v>
      </c>
    </row>
    <row r="1821" spans="1:17" ht="18.600000000000001" customHeight="1">
      <c r="A1821" s="58">
        <v>44403</v>
      </c>
      <c r="B1821" s="39" t="s">
        <v>48</v>
      </c>
      <c r="C1821" s="39" t="s">
        <v>139</v>
      </c>
      <c r="D1821" s="64"/>
      <c r="E1821" s="39" t="s">
        <v>99</v>
      </c>
      <c r="F1821" s="39">
        <v>94</v>
      </c>
      <c r="G1821" s="39" t="s">
        <v>172</v>
      </c>
      <c r="H1821" s="39" t="s">
        <v>176</v>
      </c>
      <c r="I1821" s="39" t="s">
        <v>176</v>
      </c>
      <c r="J1821" s="39" t="s">
        <v>176</v>
      </c>
      <c r="K1821" s="39" t="s">
        <v>176</v>
      </c>
      <c r="L1821" s="39">
        <v>1</v>
      </c>
      <c r="M1821" s="57" t="str">
        <f t="shared" si="88"/>
        <v>3 - Medium-Level Power Loss</v>
      </c>
      <c r="N1821" s="59"/>
      <c r="O1821" s="60"/>
      <c r="P1821" s="61">
        <f t="shared" si="87"/>
        <v>1800</v>
      </c>
      <c r="Q1821" s="61">
        <f t="shared" si="89"/>
        <v>0</v>
      </c>
    </row>
    <row r="1822" spans="1:17" ht="18.600000000000001" customHeight="1">
      <c r="A1822" s="58">
        <v>44403</v>
      </c>
      <c r="B1822" s="39" t="s">
        <v>48</v>
      </c>
      <c r="C1822" s="39" t="s">
        <v>139</v>
      </c>
      <c r="D1822" s="64"/>
      <c r="E1822" s="39" t="s">
        <v>99</v>
      </c>
      <c r="F1822" s="39">
        <v>95</v>
      </c>
      <c r="G1822" s="39" t="s">
        <v>172</v>
      </c>
      <c r="H1822" s="39" t="s">
        <v>176</v>
      </c>
      <c r="I1822" s="39" t="s">
        <v>176</v>
      </c>
      <c r="J1822" s="39" t="s">
        <v>176</v>
      </c>
      <c r="K1822" s="39" t="s">
        <v>176</v>
      </c>
      <c r="L1822" s="39">
        <v>1</v>
      </c>
      <c r="M1822" s="57" t="str">
        <f t="shared" si="88"/>
        <v>3 - Medium-Level Power Loss</v>
      </c>
      <c r="N1822" s="59"/>
      <c r="O1822" s="60"/>
      <c r="P1822" s="61">
        <f t="shared" si="87"/>
        <v>1800</v>
      </c>
      <c r="Q1822" s="61">
        <f t="shared" si="89"/>
        <v>0</v>
      </c>
    </row>
    <row r="1823" spans="1:17" ht="18.600000000000001" customHeight="1">
      <c r="A1823" s="58">
        <v>44403</v>
      </c>
      <c r="B1823" s="39" t="s">
        <v>48</v>
      </c>
      <c r="C1823" s="39" t="s">
        <v>139</v>
      </c>
      <c r="D1823" s="64"/>
      <c r="E1823" s="39" t="s">
        <v>99</v>
      </c>
      <c r="F1823" s="39">
        <v>96</v>
      </c>
      <c r="G1823" s="39" t="s">
        <v>172</v>
      </c>
      <c r="H1823" s="39" t="s">
        <v>176</v>
      </c>
      <c r="I1823" s="39" t="s">
        <v>176</v>
      </c>
      <c r="J1823" s="39" t="s">
        <v>176</v>
      </c>
      <c r="K1823" s="39" t="s">
        <v>176</v>
      </c>
      <c r="L1823" s="39">
        <v>1</v>
      </c>
      <c r="M1823" s="57" t="str">
        <f t="shared" si="88"/>
        <v>3 - Medium-Level Power Loss</v>
      </c>
      <c r="N1823" s="59"/>
      <c r="O1823" s="60"/>
      <c r="P1823" s="61">
        <f t="shared" si="87"/>
        <v>1800</v>
      </c>
      <c r="Q1823" s="61">
        <f t="shared" si="89"/>
        <v>0</v>
      </c>
    </row>
    <row r="1824" spans="1:17" ht="18.600000000000001" customHeight="1">
      <c r="A1824" s="58">
        <v>44403</v>
      </c>
      <c r="B1824" s="39" t="s">
        <v>48</v>
      </c>
      <c r="C1824" s="39" t="s">
        <v>140</v>
      </c>
      <c r="D1824" s="64"/>
      <c r="E1824" s="39" t="s">
        <v>95</v>
      </c>
      <c r="F1824" s="39">
        <v>1</v>
      </c>
      <c r="G1824" s="39" t="s">
        <v>172</v>
      </c>
      <c r="H1824" s="39" t="s">
        <v>176</v>
      </c>
      <c r="I1824" s="39" t="s">
        <v>176</v>
      </c>
      <c r="J1824" s="39" t="s">
        <v>176</v>
      </c>
      <c r="K1824" s="39" t="s">
        <v>176</v>
      </c>
      <c r="L1824" s="39">
        <v>1</v>
      </c>
      <c r="M1824" s="57" t="str">
        <f t="shared" si="88"/>
        <v>3 - Medium-Level Power Loss</v>
      </c>
      <c r="N1824" s="59"/>
      <c r="O1824" s="60"/>
      <c r="P1824" s="61">
        <f t="shared" si="87"/>
        <v>1800</v>
      </c>
      <c r="Q1824" s="61">
        <f t="shared" si="89"/>
        <v>0</v>
      </c>
    </row>
    <row r="1825" spans="1:17" ht="18.600000000000001" customHeight="1">
      <c r="A1825" s="58">
        <v>44403</v>
      </c>
      <c r="B1825" s="39" t="s">
        <v>48</v>
      </c>
      <c r="C1825" s="39" t="s">
        <v>140</v>
      </c>
      <c r="D1825" s="64"/>
      <c r="E1825" s="39" t="s">
        <v>95</v>
      </c>
      <c r="F1825" s="39">
        <v>4</v>
      </c>
      <c r="G1825" s="39" t="s">
        <v>172</v>
      </c>
      <c r="H1825" s="39" t="s">
        <v>177</v>
      </c>
      <c r="I1825" s="39" t="s">
        <v>176</v>
      </c>
      <c r="J1825" s="39" t="s">
        <v>177</v>
      </c>
      <c r="K1825" s="39" t="s">
        <v>176</v>
      </c>
      <c r="L1825" s="39">
        <v>1</v>
      </c>
      <c r="M1825" s="57" t="str">
        <f t="shared" si="88"/>
        <v>3 - Medium-Level Power Loss</v>
      </c>
      <c r="N1825" s="59"/>
      <c r="O1825" s="60"/>
      <c r="P1825" s="61">
        <f t="shared" si="87"/>
        <v>1800</v>
      </c>
      <c r="Q1825" s="61">
        <f t="shared" si="89"/>
        <v>0</v>
      </c>
    </row>
    <row r="1826" spans="1:17" ht="18.600000000000001" customHeight="1">
      <c r="A1826" s="58">
        <v>44403</v>
      </c>
      <c r="B1826" s="39" t="s">
        <v>48</v>
      </c>
      <c r="C1826" s="39" t="s">
        <v>140</v>
      </c>
      <c r="D1826" s="64"/>
      <c r="E1826" s="39" t="s">
        <v>102</v>
      </c>
      <c r="F1826" s="39">
        <v>10</v>
      </c>
      <c r="G1826" s="39" t="s">
        <v>172</v>
      </c>
      <c r="H1826" s="39" t="s">
        <v>176</v>
      </c>
      <c r="I1826" s="39" t="s">
        <v>176</v>
      </c>
      <c r="J1826" s="39" t="s">
        <v>176</v>
      </c>
      <c r="K1826" s="39" t="s">
        <v>176</v>
      </c>
      <c r="L1826" s="39">
        <v>1</v>
      </c>
      <c r="M1826" s="57" t="str">
        <f t="shared" si="88"/>
        <v>3 - Medium-Level Power Loss</v>
      </c>
      <c r="N1826" s="59"/>
      <c r="O1826" s="60"/>
      <c r="P1826" s="61">
        <f t="shared" si="87"/>
        <v>1800</v>
      </c>
      <c r="Q1826" s="61">
        <f t="shared" si="89"/>
        <v>0</v>
      </c>
    </row>
    <row r="1827" spans="1:17" ht="18.600000000000001" customHeight="1">
      <c r="A1827" s="58">
        <v>44403</v>
      </c>
      <c r="B1827" s="39" t="s">
        <v>48</v>
      </c>
      <c r="C1827" s="39" t="s">
        <v>140</v>
      </c>
      <c r="D1827" s="64"/>
      <c r="E1827" s="39" t="s">
        <v>102</v>
      </c>
      <c r="F1827" s="39">
        <v>11</v>
      </c>
      <c r="G1827" s="39" t="s">
        <v>172</v>
      </c>
      <c r="H1827" s="39" t="s">
        <v>176</v>
      </c>
      <c r="I1827" s="39" t="s">
        <v>176</v>
      </c>
      <c r="J1827" s="39" t="s">
        <v>176</v>
      </c>
      <c r="K1827" s="39" t="s">
        <v>176</v>
      </c>
      <c r="L1827" s="39">
        <v>1</v>
      </c>
      <c r="M1827" s="57" t="str">
        <f t="shared" si="88"/>
        <v>3 - Medium-Level Power Loss</v>
      </c>
      <c r="N1827" s="59"/>
      <c r="O1827" s="60"/>
      <c r="P1827" s="61">
        <f t="shared" si="87"/>
        <v>1800</v>
      </c>
      <c r="Q1827" s="61">
        <f t="shared" si="89"/>
        <v>0</v>
      </c>
    </row>
    <row r="1828" spans="1:17" ht="18.600000000000001" customHeight="1">
      <c r="A1828" s="58">
        <v>44403</v>
      </c>
      <c r="B1828" s="39" t="s">
        <v>48</v>
      </c>
      <c r="C1828" s="39" t="s">
        <v>140</v>
      </c>
      <c r="D1828" s="64"/>
      <c r="E1828" s="39" t="s">
        <v>102</v>
      </c>
      <c r="F1828" s="39">
        <v>12</v>
      </c>
      <c r="G1828" s="39" t="s">
        <v>172</v>
      </c>
      <c r="H1828" s="39" t="s">
        <v>176</v>
      </c>
      <c r="I1828" s="39" t="s">
        <v>176</v>
      </c>
      <c r="J1828" s="39" t="s">
        <v>176</v>
      </c>
      <c r="K1828" s="39" t="s">
        <v>176</v>
      </c>
      <c r="L1828" s="39">
        <v>1</v>
      </c>
      <c r="M1828" s="57" t="str">
        <f t="shared" si="88"/>
        <v>3 - Medium-Level Power Loss</v>
      </c>
      <c r="N1828" s="59"/>
      <c r="O1828" s="60"/>
      <c r="P1828" s="61">
        <f t="shared" si="87"/>
        <v>1800</v>
      </c>
      <c r="Q1828" s="61">
        <f t="shared" si="89"/>
        <v>0</v>
      </c>
    </row>
    <row r="1829" spans="1:17" ht="18.600000000000001" customHeight="1">
      <c r="A1829" s="58">
        <v>44403</v>
      </c>
      <c r="B1829" s="39" t="s">
        <v>48</v>
      </c>
      <c r="C1829" s="39" t="s">
        <v>140</v>
      </c>
      <c r="D1829" s="64"/>
      <c r="E1829" s="39" t="s">
        <v>102</v>
      </c>
      <c r="F1829" s="39">
        <v>13</v>
      </c>
      <c r="G1829" s="39" t="s">
        <v>172</v>
      </c>
      <c r="H1829" s="39" t="s">
        <v>176</v>
      </c>
      <c r="I1829" s="39" t="s">
        <v>176</v>
      </c>
      <c r="J1829" s="39" t="s">
        <v>176</v>
      </c>
      <c r="K1829" s="39" t="s">
        <v>176</v>
      </c>
      <c r="L1829" s="39">
        <v>1</v>
      </c>
      <c r="M1829" s="57" t="str">
        <f t="shared" si="88"/>
        <v>3 - Medium-Level Power Loss</v>
      </c>
      <c r="N1829" s="59"/>
      <c r="O1829" s="60"/>
      <c r="P1829" s="61">
        <f t="shared" si="87"/>
        <v>1800</v>
      </c>
      <c r="Q1829" s="61">
        <f t="shared" ref="Q1829:Q1892" si="90">IF(O1829&gt;0,P1829,0)</f>
        <v>0</v>
      </c>
    </row>
    <row r="1830" spans="1:17" ht="18.600000000000001" customHeight="1">
      <c r="A1830" s="58">
        <v>44403</v>
      </c>
      <c r="B1830" s="39" t="s">
        <v>48</v>
      </c>
      <c r="C1830" s="39" t="s">
        <v>140</v>
      </c>
      <c r="D1830" s="64"/>
      <c r="E1830" s="39" t="s">
        <v>102</v>
      </c>
      <c r="F1830" s="39">
        <v>14</v>
      </c>
      <c r="G1830" s="39" t="s">
        <v>172</v>
      </c>
      <c r="H1830" s="39" t="s">
        <v>176</v>
      </c>
      <c r="I1830" s="39" t="s">
        <v>176</v>
      </c>
      <c r="J1830" s="39" t="s">
        <v>176</v>
      </c>
      <c r="K1830" s="39" t="s">
        <v>176</v>
      </c>
      <c r="L1830" s="39">
        <v>1</v>
      </c>
      <c r="M1830" s="57" t="str">
        <f t="shared" si="88"/>
        <v>3 - Medium-Level Power Loss</v>
      </c>
      <c r="N1830" s="59"/>
      <c r="O1830" s="60"/>
      <c r="P1830" s="61">
        <f t="shared" si="87"/>
        <v>1800</v>
      </c>
      <c r="Q1830" s="61">
        <f t="shared" si="90"/>
        <v>0</v>
      </c>
    </row>
    <row r="1831" spans="1:17" ht="18.600000000000001" customHeight="1">
      <c r="A1831" s="58">
        <v>44403</v>
      </c>
      <c r="B1831" s="39" t="s">
        <v>48</v>
      </c>
      <c r="C1831" s="39" t="s">
        <v>140</v>
      </c>
      <c r="D1831" s="64"/>
      <c r="E1831" s="39" t="s">
        <v>102</v>
      </c>
      <c r="F1831" s="39">
        <v>15</v>
      </c>
      <c r="G1831" s="39" t="s">
        <v>172</v>
      </c>
      <c r="H1831" s="39" t="s">
        <v>176</v>
      </c>
      <c r="I1831" s="39" t="s">
        <v>176</v>
      </c>
      <c r="J1831" s="39" t="s">
        <v>176</v>
      </c>
      <c r="K1831" s="39" t="s">
        <v>176</v>
      </c>
      <c r="L1831" s="39">
        <v>1</v>
      </c>
      <c r="M1831" s="57" t="str">
        <f t="shared" si="88"/>
        <v>3 - Medium-Level Power Loss</v>
      </c>
      <c r="N1831" s="59"/>
      <c r="O1831" s="60"/>
      <c r="P1831" s="61">
        <f t="shared" si="87"/>
        <v>1800</v>
      </c>
      <c r="Q1831" s="61">
        <f t="shared" si="90"/>
        <v>0</v>
      </c>
    </row>
    <row r="1832" spans="1:17" ht="18.600000000000001" customHeight="1">
      <c r="A1832" s="58">
        <v>44403</v>
      </c>
      <c r="B1832" s="39" t="s">
        <v>48</v>
      </c>
      <c r="C1832" s="39" t="s">
        <v>140</v>
      </c>
      <c r="D1832" s="64"/>
      <c r="E1832" s="39" t="s">
        <v>102</v>
      </c>
      <c r="F1832" s="39">
        <v>16</v>
      </c>
      <c r="G1832" s="39" t="s">
        <v>172</v>
      </c>
      <c r="H1832" s="39" t="s">
        <v>176</v>
      </c>
      <c r="I1832" s="39" t="s">
        <v>176</v>
      </c>
      <c r="J1832" s="39" t="s">
        <v>176</v>
      </c>
      <c r="K1832" s="39" t="s">
        <v>176</v>
      </c>
      <c r="L1832" s="39">
        <v>1</v>
      </c>
      <c r="M1832" s="57" t="str">
        <f t="shared" si="88"/>
        <v>3 - Medium-Level Power Loss</v>
      </c>
      <c r="N1832" s="59"/>
      <c r="O1832" s="60"/>
      <c r="P1832" s="61">
        <f t="shared" si="87"/>
        <v>1800</v>
      </c>
      <c r="Q1832" s="61">
        <f t="shared" si="90"/>
        <v>0</v>
      </c>
    </row>
    <row r="1833" spans="1:17" ht="18.600000000000001" customHeight="1">
      <c r="A1833" s="58">
        <v>44403</v>
      </c>
      <c r="B1833" s="39" t="s">
        <v>48</v>
      </c>
      <c r="C1833" s="39" t="s">
        <v>140</v>
      </c>
      <c r="D1833" s="64"/>
      <c r="E1833" s="39" t="s">
        <v>102</v>
      </c>
      <c r="F1833" s="39">
        <v>41</v>
      </c>
      <c r="G1833" s="39" t="s">
        <v>172</v>
      </c>
      <c r="H1833" s="39" t="s">
        <v>176</v>
      </c>
      <c r="I1833" s="39" t="s">
        <v>176</v>
      </c>
      <c r="J1833" s="39" t="s">
        <v>176</v>
      </c>
      <c r="K1833" s="39" t="s">
        <v>176</v>
      </c>
      <c r="L1833" s="39">
        <v>1</v>
      </c>
      <c r="M1833" s="57" t="str">
        <f t="shared" si="88"/>
        <v>3 - Medium-Level Power Loss</v>
      </c>
      <c r="N1833" s="59"/>
      <c r="O1833" s="60"/>
      <c r="P1833" s="61">
        <f t="shared" si="87"/>
        <v>1800</v>
      </c>
      <c r="Q1833" s="61">
        <f t="shared" si="90"/>
        <v>0</v>
      </c>
    </row>
    <row r="1834" spans="1:17" ht="18.600000000000001" customHeight="1">
      <c r="A1834" s="58">
        <v>44403</v>
      </c>
      <c r="B1834" s="39" t="s">
        <v>48</v>
      </c>
      <c r="C1834" s="39" t="s">
        <v>140</v>
      </c>
      <c r="D1834" s="64"/>
      <c r="E1834" s="39" t="s">
        <v>102</v>
      </c>
      <c r="F1834" s="39">
        <v>42</v>
      </c>
      <c r="G1834" s="39" t="s">
        <v>172</v>
      </c>
      <c r="H1834" s="39" t="s">
        <v>176</v>
      </c>
      <c r="I1834" s="39" t="s">
        <v>176</v>
      </c>
      <c r="J1834" s="39" t="s">
        <v>176</v>
      </c>
      <c r="K1834" s="39" t="s">
        <v>176</v>
      </c>
      <c r="L1834" s="39">
        <v>1</v>
      </c>
      <c r="M1834" s="57" t="str">
        <f t="shared" si="88"/>
        <v>3 - Medium-Level Power Loss</v>
      </c>
      <c r="N1834" s="59"/>
      <c r="O1834" s="60"/>
      <c r="P1834" s="61">
        <f t="shared" si="87"/>
        <v>1800</v>
      </c>
      <c r="Q1834" s="61">
        <f t="shared" si="90"/>
        <v>0</v>
      </c>
    </row>
    <row r="1835" spans="1:17" ht="18.600000000000001" customHeight="1">
      <c r="A1835" s="58">
        <v>44403</v>
      </c>
      <c r="B1835" s="39" t="s">
        <v>48</v>
      </c>
      <c r="C1835" s="39" t="s">
        <v>140</v>
      </c>
      <c r="D1835" s="64"/>
      <c r="E1835" s="39" t="s">
        <v>102</v>
      </c>
      <c r="F1835" s="39">
        <v>43</v>
      </c>
      <c r="G1835" s="39" t="s">
        <v>172</v>
      </c>
      <c r="H1835" s="39" t="s">
        <v>176</v>
      </c>
      <c r="I1835" s="39" t="s">
        <v>176</v>
      </c>
      <c r="J1835" s="39" t="s">
        <v>176</v>
      </c>
      <c r="K1835" s="39" t="s">
        <v>176</v>
      </c>
      <c r="L1835" s="39">
        <v>1</v>
      </c>
      <c r="M1835" s="57" t="str">
        <f t="shared" si="88"/>
        <v>3 - Medium-Level Power Loss</v>
      </c>
      <c r="N1835" s="59"/>
      <c r="O1835" s="60"/>
      <c r="P1835" s="61">
        <f t="shared" si="87"/>
        <v>1800</v>
      </c>
      <c r="Q1835" s="61">
        <f t="shared" si="90"/>
        <v>0</v>
      </c>
    </row>
    <row r="1836" spans="1:17" ht="18.600000000000001" customHeight="1">
      <c r="A1836" s="58">
        <v>44403</v>
      </c>
      <c r="B1836" s="39" t="s">
        <v>48</v>
      </c>
      <c r="C1836" s="39" t="s">
        <v>140</v>
      </c>
      <c r="D1836" s="64"/>
      <c r="E1836" s="39" t="s">
        <v>102</v>
      </c>
      <c r="F1836" s="39">
        <v>44</v>
      </c>
      <c r="G1836" s="39" t="s">
        <v>172</v>
      </c>
      <c r="H1836" s="39" t="s">
        <v>176</v>
      </c>
      <c r="I1836" s="39" t="s">
        <v>176</v>
      </c>
      <c r="J1836" s="39" t="s">
        <v>176</v>
      </c>
      <c r="K1836" s="39" t="s">
        <v>176</v>
      </c>
      <c r="L1836" s="39">
        <v>1</v>
      </c>
      <c r="M1836" s="57" t="str">
        <f t="shared" si="88"/>
        <v>3 - Medium-Level Power Loss</v>
      </c>
      <c r="N1836" s="59"/>
      <c r="O1836" s="60"/>
      <c r="P1836" s="61">
        <f t="shared" si="87"/>
        <v>1800</v>
      </c>
      <c r="Q1836" s="61">
        <f t="shared" si="90"/>
        <v>0</v>
      </c>
    </row>
    <row r="1837" spans="1:17" ht="18.600000000000001" customHeight="1">
      <c r="A1837" s="58">
        <v>44403</v>
      </c>
      <c r="B1837" s="39" t="s">
        <v>48</v>
      </c>
      <c r="C1837" s="39" t="s">
        <v>140</v>
      </c>
      <c r="D1837" s="64"/>
      <c r="E1837" s="39" t="s">
        <v>102</v>
      </c>
      <c r="F1837" s="39">
        <v>45</v>
      </c>
      <c r="G1837" s="39" t="s">
        <v>172</v>
      </c>
      <c r="H1837" s="39" t="s">
        <v>176</v>
      </c>
      <c r="I1837" s="39" t="s">
        <v>176</v>
      </c>
      <c r="J1837" s="39" t="s">
        <v>176</v>
      </c>
      <c r="K1837" s="39" t="s">
        <v>176</v>
      </c>
      <c r="L1837" s="39">
        <v>1</v>
      </c>
      <c r="M1837" s="57" t="str">
        <f t="shared" si="88"/>
        <v>3 - Medium-Level Power Loss</v>
      </c>
      <c r="N1837" s="59"/>
      <c r="O1837" s="60"/>
      <c r="P1837" s="61">
        <f t="shared" si="87"/>
        <v>1800</v>
      </c>
      <c r="Q1837" s="61">
        <f t="shared" si="90"/>
        <v>0</v>
      </c>
    </row>
    <row r="1838" spans="1:17" ht="18.600000000000001" customHeight="1">
      <c r="A1838" s="58">
        <v>44403</v>
      </c>
      <c r="B1838" s="39" t="s">
        <v>48</v>
      </c>
      <c r="C1838" s="39" t="s">
        <v>140</v>
      </c>
      <c r="D1838" s="64"/>
      <c r="E1838" s="39" t="s">
        <v>102</v>
      </c>
      <c r="F1838" s="39">
        <v>46</v>
      </c>
      <c r="G1838" s="39" t="s">
        <v>172</v>
      </c>
      <c r="H1838" s="39" t="s">
        <v>176</v>
      </c>
      <c r="I1838" s="39" t="s">
        <v>176</v>
      </c>
      <c r="J1838" s="39" t="s">
        <v>176</v>
      </c>
      <c r="K1838" s="39" t="s">
        <v>176</v>
      </c>
      <c r="L1838" s="39">
        <v>1</v>
      </c>
      <c r="M1838" s="57" t="str">
        <f t="shared" si="88"/>
        <v>3 - Medium-Level Power Loss</v>
      </c>
      <c r="N1838" s="59"/>
      <c r="O1838" s="60"/>
      <c r="P1838" s="61">
        <f t="shared" si="87"/>
        <v>1800</v>
      </c>
      <c r="Q1838" s="61">
        <f t="shared" si="90"/>
        <v>0</v>
      </c>
    </row>
    <row r="1839" spans="1:17" ht="18.600000000000001" customHeight="1">
      <c r="A1839" s="58">
        <v>44403</v>
      </c>
      <c r="B1839" s="39" t="s">
        <v>48</v>
      </c>
      <c r="C1839" s="39" t="s">
        <v>140</v>
      </c>
      <c r="D1839" s="64"/>
      <c r="E1839" s="39" t="s">
        <v>102</v>
      </c>
      <c r="F1839" s="39">
        <v>47</v>
      </c>
      <c r="G1839" s="39" t="s">
        <v>172</v>
      </c>
      <c r="H1839" s="39" t="s">
        <v>176</v>
      </c>
      <c r="I1839" s="39" t="s">
        <v>176</v>
      </c>
      <c r="J1839" s="39" t="s">
        <v>176</v>
      </c>
      <c r="K1839" s="39" t="s">
        <v>176</v>
      </c>
      <c r="L1839" s="39">
        <v>1</v>
      </c>
      <c r="M1839" s="57" t="str">
        <f t="shared" si="88"/>
        <v>3 - Medium-Level Power Loss</v>
      </c>
      <c r="N1839" s="59"/>
      <c r="O1839" s="60"/>
      <c r="P1839" s="61">
        <f t="shared" si="87"/>
        <v>1800</v>
      </c>
      <c r="Q1839" s="61">
        <f t="shared" si="90"/>
        <v>0</v>
      </c>
    </row>
    <row r="1840" spans="1:17" ht="18.600000000000001" customHeight="1">
      <c r="A1840" s="58">
        <v>44403</v>
      </c>
      <c r="B1840" s="39" t="s">
        <v>48</v>
      </c>
      <c r="C1840" s="39" t="s">
        <v>140</v>
      </c>
      <c r="D1840" s="64"/>
      <c r="E1840" s="39" t="s">
        <v>102</v>
      </c>
      <c r="F1840" s="39">
        <v>48</v>
      </c>
      <c r="G1840" s="39" t="s">
        <v>172</v>
      </c>
      <c r="H1840" s="39" t="s">
        <v>176</v>
      </c>
      <c r="I1840" s="39" t="s">
        <v>176</v>
      </c>
      <c r="J1840" s="39" t="s">
        <v>176</v>
      </c>
      <c r="K1840" s="39" t="s">
        <v>176</v>
      </c>
      <c r="L1840" s="39">
        <v>1</v>
      </c>
      <c r="M1840" s="57" t="str">
        <f t="shared" si="88"/>
        <v>3 - Medium-Level Power Loss</v>
      </c>
      <c r="N1840" s="59"/>
      <c r="O1840" s="60"/>
      <c r="P1840" s="61">
        <f t="shared" si="87"/>
        <v>1800</v>
      </c>
      <c r="Q1840" s="61">
        <f t="shared" si="90"/>
        <v>0</v>
      </c>
    </row>
    <row r="1841" spans="1:17" ht="18.600000000000001" customHeight="1">
      <c r="A1841" s="58">
        <v>44403</v>
      </c>
      <c r="B1841" s="39" t="s">
        <v>48</v>
      </c>
      <c r="C1841" s="39" t="s">
        <v>140</v>
      </c>
      <c r="D1841" s="64"/>
      <c r="E1841" s="39" t="s">
        <v>102</v>
      </c>
      <c r="F1841" s="39">
        <v>9</v>
      </c>
      <c r="G1841" s="39" t="s">
        <v>172</v>
      </c>
      <c r="H1841" s="39" t="s">
        <v>176</v>
      </c>
      <c r="I1841" s="39" t="s">
        <v>176</v>
      </c>
      <c r="J1841" s="39" t="s">
        <v>176</v>
      </c>
      <c r="K1841" s="39" t="s">
        <v>176</v>
      </c>
      <c r="L1841" s="39">
        <v>1</v>
      </c>
      <c r="M1841" s="57" t="str">
        <f t="shared" si="88"/>
        <v>3 - Medium-Level Power Loss</v>
      </c>
      <c r="N1841" s="59"/>
      <c r="O1841" s="60"/>
      <c r="P1841" s="61">
        <f t="shared" si="87"/>
        <v>1800</v>
      </c>
      <c r="Q1841" s="61">
        <f t="shared" si="90"/>
        <v>0</v>
      </c>
    </row>
    <row r="1842" spans="1:17" ht="18.600000000000001" customHeight="1">
      <c r="A1842" s="58">
        <v>44403</v>
      </c>
      <c r="B1842" s="39" t="s">
        <v>48</v>
      </c>
      <c r="C1842" s="39" t="s">
        <v>140</v>
      </c>
      <c r="D1842" s="64"/>
      <c r="E1842" s="39" t="s">
        <v>103</v>
      </c>
      <c r="F1842" s="39">
        <v>33</v>
      </c>
      <c r="G1842" s="39" t="s">
        <v>172</v>
      </c>
      <c r="H1842" s="39" t="s">
        <v>176</v>
      </c>
      <c r="I1842" s="39" t="s">
        <v>176</v>
      </c>
      <c r="J1842" s="39" t="s">
        <v>176</v>
      </c>
      <c r="K1842" s="39" t="s">
        <v>176</v>
      </c>
      <c r="L1842" s="39">
        <v>1</v>
      </c>
      <c r="M1842" s="57" t="str">
        <f t="shared" si="88"/>
        <v>3 - Medium-Level Power Loss</v>
      </c>
      <c r="N1842" s="59"/>
      <c r="O1842" s="60"/>
      <c r="P1842" s="61">
        <f t="shared" si="87"/>
        <v>1800</v>
      </c>
      <c r="Q1842" s="61">
        <f t="shared" si="90"/>
        <v>0</v>
      </c>
    </row>
    <row r="1843" spans="1:17" ht="18.600000000000001" customHeight="1">
      <c r="A1843" s="58">
        <v>44403</v>
      </c>
      <c r="B1843" s="39" t="s">
        <v>48</v>
      </c>
      <c r="C1843" s="39" t="s">
        <v>140</v>
      </c>
      <c r="D1843" s="64"/>
      <c r="E1843" s="39" t="s">
        <v>103</v>
      </c>
      <c r="F1843" s="39">
        <v>34</v>
      </c>
      <c r="G1843" s="39" t="s">
        <v>172</v>
      </c>
      <c r="H1843" s="39" t="s">
        <v>176</v>
      </c>
      <c r="I1843" s="39" t="s">
        <v>176</v>
      </c>
      <c r="J1843" s="39" t="s">
        <v>176</v>
      </c>
      <c r="K1843" s="39" t="s">
        <v>176</v>
      </c>
      <c r="L1843" s="39">
        <v>1</v>
      </c>
      <c r="M1843" s="57" t="str">
        <f t="shared" si="88"/>
        <v>3 - Medium-Level Power Loss</v>
      </c>
      <c r="N1843" s="59"/>
      <c r="O1843" s="60"/>
      <c r="P1843" s="61">
        <f t="shared" si="87"/>
        <v>1800</v>
      </c>
      <c r="Q1843" s="61">
        <f t="shared" si="90"/>
        <v>0</v>
      </c>
    </row>
    <row r="1844" spans="1:17" ht="18.600000000000001" customHeight="1">
      <c r="A1844" s="58">
        <v>44403</v>
      </c>
      <c r="B1844" s="39" t="s">
        <v>48</v>
      </c>
      <c r="C1844" s="39" t="s">
        <v>140</v>
      </c>
      <c r="D1844" s="64"/>
      <c r="E1844" s="39" t="s">
        <v>103</v>
      </c>
      <c r="F1844" s="39">
        <v>35</v>
      </c>
      <c r="G1844" s="39" t="s">
        <v>172</v>
      </c>
      <c r="H1844" s="39" t="s">
        <v>176</v>
      </c>
      <c r="I1844" s="39" t="s">
        <v>176</v>
      </c>
      <c r="J1844" s="39" t="s">
        <v>176</v>
      </c>
      <c r="K1844" s="39" t="s">
        <v>176</v>
      </c>
      <c r="L1844" s="39">
        <v>1</v>
      </c>
      <c r="M1844" s="57" t="str">
        <f t="shared" si="88"/>
        <v>3 - Medium-Level Power Loss</v>
      </c>
      <c r="N1844" s="59"/>
      <c r="O1844" s="60"/>
      <c r="P1844" s="61">
        <f t="shared" si="87"/>
        <v>1800</v>
      </c>
      <c r="Q1844" s="61">
        <f t="shared" si="90"/>
        <v>0</v>
      </c>
    </row>
    <row r="1845" spans="1:17" ht="18.600000000000001" customHeight="1">
      <c r="A1845" s="58">
        <v>44403</v>
      </c>
      <c r="B1845" s="39" t="s">
        <v>48</v>
      </c>
      <c r="C1845" s="39" t="s">
        <v>140</v>
      </c>
      <c r="D1845" s="64"/>
      <c r="E1845" s="39" t="s">
        <v>103</v>
      </c>
      <c r="F1845" s="39">
        <v>36</v>
      </c>
      <c r="G1845" s="39" t="s">
        <v>172</v>
      </c>
      <c r="H1845" s="39" t="s">
        <v>176</v>
      </c>
      <c r="I1845" s="39" t="s">
        <v>176</v>
      </c>
      <c r="J1845" s="39" t="s">
        <v>176</v>
      </c>
      <c r="K1845" s="39" t="s">
        <v>176</v>
      </c>
      <c r="L1845" s="39">
        <v>1</v>
      </c>
      <c r="M1845" s="57" t="str">
        <f t="shared" si="88"/>
        <v>3 - Medium-Level Power Loss</v>
      </c>
      <c r="N1845" s="59"/>
      <c r="O1845" s="60"/>
      <c r="P1845" s="61">
        <f t="shared" si="87"/>
        <v>1800</v>
      </c>
      <c r="Q1845" s="61">
        <f t="shared" si="90"/>
        <v>0</v>
      </c>
    </row>
    <row r="1846" spans="1:17" ht="18.600000000000001" customHeight="1">
      <c r="A1846" s="58">
        <v>44403</v>
      </c>
      <c r="B1846" s="39" t="s">
        <v>48</v>
      </c>
      <c r="C1846" s="39" t="s">
        <v>140</v>
      </c>
      <c r="D1846" s="64"/>
      <c r="E1846" s="39" t="s">
        <v>103</v>
      </c>
      <c r="F1846" s="39">
        <v>37</v>
      </c>
      <c r="G1846" s="39" t="s">
        <v>172</v>
      </c>
      <c r="H1846" s="39" t="s">
        <v>176</v>
      </c>
      <c r="I1846" s="39" t="s">
        <v>176</v>
      </c>
      <c r="J1846" s="39" t="s">
        <v>176</v>
      </c>
      <c r="K1846" s="39" t="s">
        <v>176</v>
      </c>
      <c r="L1846" s="39">
        <v>1</v>
      </c>
      <c r="M1846" s="57" t="str">
        <f t="shared" si="88"/>
        <v>3 - Medium-Level Power Loss</v>
      </c>
      <c r="N1846" s="59"/>
      <c r="O1846" s="60"/>
      <c r="P1846" s="61">
        <f t="shared" si="87"/>
        <v>1800</v>
      </c>
      <c r="Q1846" s="61">
        <f t="shared" si="90"/>
        <v>0</v>
      </c>
    </row>
    <row r="1847" spans="1:17" ht="18.600000000000001" customHeight="1">
      <c r="A1847" s="58">
        <v>44403</v>
      </c>
      <c r="B1847" s="39" t="s">
        <v>48</v>
      </c>
      <c r="C1847" s="39" t="s">
        <v>140</v>
      </c>
      <c r="D1847" s="64"/>
      <c r="E1847" s="39" t="s">
        <v>103</v>
      </c>
      <c r="F1847" s="39">
        <v>38</v>
      </c>
      <c r="G1847" s="39" t="s">
        <v>172</v>
      </c>
      <c r="H1847" s="39" t="s">
        <v>176</v>
      </c>
      <c r="I1847" s="39" t="s">
        <v>176</v>
      </c>
      <c r="J1847" s="39" t="s">
        <v>176</v>
      </c>
      <c r="K1847" s="39" t="s">
        <v>176</v>
      </c>
      <c r="L1847" s="39">
        <v>1</v>
      </c>
      <c r="M1847" s="57" t="str">
        <f t="shared" si="88"/>
        <v>3 - Medium-Level Power Loss</v>
      </c>
      <c r="N1847" s="59"/>
      <c r="O1847" s="60"/>
      <c r="P1847" s="61">
        <f t="shared" si="87"/>
        <v>1800</v>
      </c>
      <c r="Q1847" s="61">
        <f t="shared" si="90"/>
        <v>0</v>
      </c>
    </row>
    <row r="1848" spans="1:17" ht="18.600000000000001" customHeight="1">
      <c r="A1848" s="58">
        <v>44403</v>
      </c>
      <c r="B1848" s="39" t="s">
        <v>48</v>
      </c>
      <c r="C1848" s="39" t="s">
        <v>140</v>
      </c>
      <c r="D1848" s="64"/>
      <c r="E1848" s="39" t="s">
        <v>103</v>
      </c>
      <c r="F1848" s="39">
        <v>39</v>
      </c>
      <c r="G1848" s="39" t="s">
        <v>172</v>
      </c>
      <c r="H1848" s="39" t="s">
        <v>176</v>
      </c>
      <c r="I1848" s="39" t="s">
        <v>176</v>
      </c>
      <c r="J1848" s="39" t="s">
        <v>176</v>
      </c>
      <c r="K1848" s="39" t="s">
        <v>176</v>
      </c>
      <c r="L1848" s="39">
        <v>1</v>
      </c>
      <c r="M1848" s="57" t="str">
        <f t="shared" si="88"/>
        <v>3 - Medium-Level Power Loss</v>
      </c>
      <c r="N1848" s="59"/>
      <c r="O1848" s="60"/>
      <c r="P1848" s="61">
        <f t="shared" si="87"/>
        <v>1800</v>
      </c>
      <c r="Q1848" s="61">
        <f t="shared" si="90"/>
        <v>0</v>
      </c>
    </row>
    <row r="1849" spans="1:17" ht="18.600000000000001" customHeight="1">
      <c r="A1849" s="58">
        <v>44403</v>
      </c>
      <c r="B1849" s="39" t="s">
        <v>48</v>
      </c>
      <c r="C1849" s="39" t="s">
        <v>140</v>
      </c>
      <c r="D1849" s="64"/>
      <c r="E1849" s="39" t="s">
        <v>103</v>
      </c>
      <c r="F1849" s="39">
        <v>40</v>
      </c>
      <c r="G1849" s="39" t="s">
        <v>172</v>
      </c>
      <c r="H1849" s="39" t="s">
        <v>176</v>
      </c>
      <c r="I1849" s="39" t="s">
        <v>176</v>
      </c>
      <c r="J1849" s="39" t="s">
        <v>176</v>
      </c>
      <c r="K1849" s="39" t="s">
        <v>176</v>
      </c>
      <c r="L1849" s="39">
        <v>1</v>
      </c>
      <c r="M1849" s="57" t="str">
        <f t="shared" si="88"/>
        <v>3 - Medium-Level Power Loss</v>
      </c>
      <c r="N1849" s="59"/>
      <c r="O1849" s="60"/>
      <c r="P1849" s="61">
        <f t="shared" si="87"/>
        <v>1800</v>
      </c>
      <c r="Q1849" s="61">
        <f t="shared" si="90"/>
        <v>0</v>
      </c>
    </row>
    <row r="1850" spans="1:17" ht="18.600000000000001" customHeight="1">
      <c r="A1850" s="58">
        <v>44403</v>
      </c>
      <c r="B1850" s="39" t="s">
        <v>48</v>
      </c>
      <c r="C1850" s="39" t="s">
        <v>140</v>
      </c>
      <c r="D1850" s="64"/>
      <c r="E1850" s="39" t="s">
        <v>97</v>
      </c>
      <c r="F1850" s="39">
        <v>22</v>
      </c>
      <c r="G1850" s="39" t="s">
        <v>172</v>
      </c>
      <c r="H1850" s="39" t="s">
        <v>176</v>
      </c>
      <c r="I1850" s="39" t="s">
        <v>176</v>
      </c>
      <c r="J1850" s="39" t="s">
        <v>177</v>
      </c>
      <c r="K1850" s="39" t="s">
        <v>176</v>
      </c>
      <c r="L1850" s="39">
        <v>1</v>
      </c>
      <c r="M1850" s="57" t="str">
        <f t="shared" si="88"/>
        <v>3 - Medium-Level Power Loss</v>
      </c>
      <c r="N1850" s="59"/>
      <c r="O1850" s="60"/>
      <c r="P1850" s="61">
        <f t="shared" si="87"/>
        <v>1800</v>
      </c>
      <c r="Q1850" s="61">
        <f t="shared" si="90"/>
        <v>0</v>
      </c>
    </row>
    <row r="1851" spans="1:17" ht="18.600000000000001" customHeight="1">
      <c r="A1851" s="58">
        <v>44403</v>
      </c>
      <c r="B1851" s="39" t="s">
        <v>48</v>
      </c>
      <c r="C1851" s="39" t="s">
        <v>140</v>
      </c>
      <c r="D1851" s="64"/>
      <c r="E1851" s="39" t="s">
        <v>114</v>
      </c>
      <c r="F1851" s="39">
        <v>81</v>
      </c>
      <c r="G1851" s="39" t="s">
        <v>172</v>
      </c>
      <c r="H1851" s="39" t="s">
        <v>176</v>
      </c>
      <c r="I1851" s="39" t="s">
        <v>176</v>
      </c>
      <c r="J1851" s="39" t="s">
        <v>176</v>
      </c>
      <c r="K1851" s="39" t="s">
        <v>176</v>
      </c>
      <c r="L1851" s="39">
        <v>1</v>
      </c>
      <c r="M1851" s="57" t="str">
        <f t="shared" si="88"/>
        <v>3 - Medium-Level Power Loss</v>
      </c>
      <c r="N1851" s="59"/>
      <c r="O1851" s="60"/>
      <c r="P1851" s="61">
        <f t="shared" si="87"/>
        <v>1800</v>
      </c>
      <c r="Q1851" s="61">
        <f t="shared" si="90"/>
        <v>0</v>
      </c>
    </row>
    <row r="1852" spans="1:17" ht="18.600000000000001" customHeight="1">
      <c r="A1852" s="58">
        <v>44403</v>
      </c>
      <c r="B1852" s="39" t="s">
        <v>48</v>
      </c>
      <c r="C1852" s="39" t="s">
        <v>140</v>
      </c>
      <c r="D1852" s="64"/>
      <c r="E1852" s="39" t="s">
        <v>114</v>
      </c>
      <c r="F1852" s="39">
        <v>82</v>
      </c>
      <c r="G1852" s="39" t="s">
        <v>172</v>
      </c>
      <c r="H1852" s="39" t="s">
        <v>176</v>
      </c>
      <c r="I1852" s="39" t="s">
        <v>176</v>
      </c>
      <c r="J1852" s="39" t="s">
        <v>176</v>
      </c>
      <c r="K1852" s="39" t="s">
        <v>176</v>
      </c>
      <c r="L1852" s="39">
        <v>1</v>
      </c>
      <c r="M1852" s="57" t="str">
        <f t="shared" si="88"/>
        <v>3 - Medium-Level Power Loss</v>
      </c>
      <c r="N1852" s="59"/>
      <c r="O1852" s="60"/>
      <c r="P1852" s="61">
        <f t="shared" si="87"/>
        <v>1800</v>
      </c>
      <c r="Q1852" s="61">
        <f t="shared" si="90"/>
        <v>0</v>
      </c>
    </row>
    <row r="1853" spans="1:17" ht="18.600000000000001" customHeight="1">
      <c r="A1853" s="58">
        <v>44403</v>
      </c>
      <c r="B1853" s="39" t="s">
        <v>48</v>
      </c>
      <c r="C1853" s="39" t="s">
        <v>140</v>
      </c>
      <c r="D1853" s="64"/>
      <c r="E1853" s="39" t="s">
        <v>114</v>
      </c>
      <c r="F1853" s="39">
        <v>83</v>
      </c>
      <c r="G1853" s="39" t="s">
        <v>172</v>
      </c>
      <c r="H1853" s="39" t="s">
        <v>176</v>
      </c>
      <c r="I1853" s="39" t="s">
        <v>176</v>
      </c>
      <c r="J1853" s="39" t="s">
        <v>176</v>
      </c>
      <c r="K1853" s="39" t="s">
        <v>176</v>
      </c>
      <c r="L1853" s="39">
        <v>1</v>
      </c>
      <c r="M1853" s="57" t="str">
        <f t="shared" si="88"/>
        <v>3 - Medium-Level Power Loss</v>
      </c>
      <c r="N1853" s="59"/>
      <c r="O1853" s="60"/>
      <c r="P1853" s="61">
        <f t="shared" si="87"/>
        <v>1800</v>
      </c>
      <c r="Q1853" s="61">
        <f t="shared" si="90"/>
        <v>0</v>
      </c>
    </row>
    <row r="1854" spans="1:17" ht="18.600000000000001" customHeight="1">
      <c r="A1854" s="58">
        <v>44403</v>
      </c>
      <c r="B1854" s="39" t="s">
        <v>48</v>
      </c>
      <c r="C1854" s="39" t="s">
        <v>140</v>
      </c>
      <c r="D1854" s="64"/>
      <c r="E1854" s="39" t="s">
        <v>114</v>
      </c>
      <c r="F1854" s="39">
        <v>84</v>
      </c>
      <c r="G1854" s="39" t="s">
        <v>172</v>
      </c>
      <c r="H1854" s="39" t="s">
        <v>176</v>
      </c>
      <c r="I1854" s="39" t="s">
        <v>176</v>
      </c>
      <c r="J1854" s="39" t="s">
        <v>176</v>
      </c>
      <c r="K1854" s="39" t="s">
        <v>176</v>
      </c>
      <c r="L1854" s="39">
        <v>1</v>
      </c>
      <c r="M1854" s="57" t="str">
        <f t="shared" si="88"/>
        <v>3 - Medium-Level Power Loss</v>
      </c>
      <c r="N1854" s="59"/>
      <c r="O1854" s="60"/>
      <c r="P1854" s="61">
        <f t="shared" si="87"/>
        <v>1800</v>
      </c>
      <c r="Q1854" s="61">
        <f t="shared" si="90"/>
        <v>0</v>
      </c>
    </row>
    <row r="1855" spans="1:17" ht="18.600000000000001" customHeight="1">
      <c r="A1855" s="58">
        <v>44403</v>
      </c>
      <c r="B1855" s="39" t="s">
        <v>48</v>
      </c>
      <c r="C1855" s="39" t="s">
        <v>140</v>
      </c>
      <c r="D1855" s="64"/>
      <c r="E1855" s="39" t="s">
        <v>114</v>
      </c>
      <c r="F1855" s="39">
        <v>85</v>
      </c>
      <c r="G1855" s="39" t="s">
        <v>172</v>
      </c>
      <c r="H1855" s="39" t="s">
        <v>176</v>
      </c>
      <c r="I1855" s="39" t="s">
        <v>176</v>
      </c>
      <c r="J1855" s="39" t="s">
        <v>176</v>
      </c>
      <c r="K1855" s="39" t="s">
        <v>176</v>
      </c>
      <c r="L1855" s="39">
        <v>1</v>
      </c>
      <c r="M1855" s="57" t="str">
        <f t="shared" si="88"/>
        <v>3 - Medium-Level Power Loss</v>
      </c>
      <c r="N1855" s="59"/>
      <c r="O1855" s="60"/>
      <c r="P1855" s="61">
        <f t="shared" si="87"/>
        <v>1800</v>
      </c>
      <c r="Q1855" s="61">
        <f t="shared" si="90"/>
        <v>0</v>
      </c>
    </row>
    <row r="1856" spans="1:17" ht="18.600000000000001" customHeight="1">
      <c r="A1856" s="58">
        <v>44403</v>
      </c>
      <c r="B1856" s="39" t="s">
        <v>48</v>
      </c>
      <c r="C1856" s="39" t="s">
        <v>140</v>
      </c>
      <c r="D1856" s="64"/>
      <c r="E1856" s="39" t="s">
        <v>114</v>
      </c>
      <c r="F1856" s="39">
        <v>86</v>
      </c>
      <c r="G1856" s="39" t="s">
        <v>172</v>
      </c>
      <c r="H1856" s="39" t="s">
        <v>176</v>
      </c>
      <c r="I1856" s="39" t="s">
        <v>176</v>
      </c>
      <c r="J1856" s="39" t="s">
        <v>176</v>
      </c>
      <c r="K1856" s="39" t="s">
        <v>176</v>
      </c>
      <c r="L1856" s="39">
        <v>1</v>
      </c>
      <c r="M1856" s="57" t="str">
        <f t="shared" si="88"/>
        <v>3 - Medium-Level Power Loss</v>
      </c>
      <c r="N1856" s="59"/>
      <c r="O1856" s="60"/>
      <c r="P1856" s="61">
        <f t="shared" si="87"/>
        <v>1800</v>
      </c>
      <c r="Q1856" s="61">
        <f t="shared" si="90"/>
        <v>0</v>
      </c>
    </row>
    <row r="1857" spans="1:17" ht="18.600000000000001" customHeight="1">
      <c r="A1857" s="58">
        <v>44403</v>
      </c>
      <c r="B1857" s="39" t="s">
        <v>48</v>
      </c>
      <c r="C1857" s="39" t="s">
        <v>140</v>
      </c>
      <c r="D1857" s="64"/>
      <c r="E1857" s="39" t="s">
        <v>114</v>
      </c>
      <c r="F1857" s="39">
        <v>87</v>
      </c>
      <c r="G1857" s="39" t="s">
        <v>172</v>
      </c>
      <c r="H1857" s="39" t="s">
        <v>176</v>
      </c>
      <c r="I1857" s="39" t="s">
        <v>176</v>
      </c>
      <c r="J1857" s="39" t="s">
        <v>176</v>
      </c>
      <c r="K1857" s="39" t="s">
        <v>176</v>
      </c>
      <c r="L1857" s="39">
        <v>1</v>
      </c>
      <c r="M1857" s="57" t="str">
        <f t="shared" si="88"/>
        <v>3 - Medium-Level Power Loss</v>
      </c>
      <c r="N1857" s="59"/>
      <c r="O1857" s="60"/>
      <c r="P1857" s="61">
        <f t="shared" si="87"/>
        <v>1800</v>
      </c>
      <c r="Q1857" s="61">
        <f t="shared" si="90"/>
        <v>0</v>
      </c>
    </row>
    <row r="1858" spans="1:17" ht="18.600000000000001" customHeight="1">
      <c r="A1858" s="58">
        <v>44403</v>
      </c>
      <c r="B1858" s="39" t="s">
        <v>48</v>
      </c>
      <c r="C1858" s="39" t="s">
        <v>140</v>
      </c>
      <c r="D1858" s="64"/>
      <c r="E1858" s="39" t="s">
        <v>114</v>
      </c>
      <c r="F1858" s="39">
        <v>88</v>
      </c>
      <c r="G1858" s="39" t="s">
        <v>172</v>
      </c>
      <c r="H1858" s="39" t="s">
        <v>176</v>
      </c>
      <c r="I1858" s="39" t="s">
        <v>176</v>
      </c>
      <c r="J1858" s="39" t="s">
        <v>176</v>
      </c>
      <c r="K1858" s="39" t="s">
        <v>176</v>
      </c>
      <c r="L1858" s="39">
        <v>1</v>
      </c>
      <c r="M1858" s="57" t="str">
        <f t="shared" si="88"/>
        <v>3 - Medium-Level Power Loss</v>
      </c>
      <c r="N1858" s="59"/>
      <c r="O1858" s="60"/>
      <c r="P1858" s="61">
        <f t="shared" si="87"/>
        <v>1800</v>
      </c>
      <c r="Q1858" s="61">
        <f t="shared" si="90"/>
        <v>0</v>
      </c>
    </row>
    <row r="1859" spans="1:17" ht="18.600000000000001" customHeight="1">
      <c r="A1859" s="58">
        <v>44403</v>
      </c>
      <c r="B1859" s="39" t="s">
        <v>48</v>
      </c>
      <c r="C1859" s="39" t="s">
        <v>140</v>
      </c>
      <c r="D1859" s="64"/>
      <c r="E1859" s="39" t="s">
        <v>106</v>
      </c>
      <c r="F1859" s="39">
        <v>10</v>
      </c>
      <c r="G1859" s="39" t="s">
        <v>172</v>
      </c>
      <c r="H1859" s="39" t="s">
        <v>176</v>
      </c>
      <c r="I1859" s="39" t="s">
        <v>176</v>
      </c>
      <c r="J1859" s="39" t="s">
        <v>176</v>
      </c>
      <c r="K1859" s="39" t="s">
        <v>176</v>
      </c>
      <c r="L1859" s="39">
        <v>1</v>
      </c>
      <c r="M1859" s="57" t="str">
        <f t="shared" si="88"/>
        <v>3 - Medium-Level Power Loss</v>
      </c>
      <c r="N1859" s="59"/>
      <c r="O1859" s="60"/>
      <c r="P1859" s="61">
        <f t="shared" si="87"/>
        <v>1800</v>
      </c>
      <c r="Q1859" s="61">
        <f t="shared" si="90"/>
        <v>0</v>
      </c>
    </row>
    <row r="1860" spans="1:17" ht="18.600000000000001" customHeight="1">
      <c r="A1860" s="58">
        <v>44403</v>
      </c>
      <c r="B1860" s="39" t="s">
        <v>48</v>
      </c>
      <c r="C1860" s="39" t="s">
        <v>140</v>
      </c>
      <c r="D1860" s="64"/>
      <c r="E1860" s="39" t="s">
        <v>106</v>
      </c>
      <c r="F1860" s="39">
        <v>11</v>
      </c>
      <c r="G1860" s="39" t="s">
        <v>172</v>
      </c>
      <c r="H1860" s="39" t="s">
        <v>176</v>
      </c>
      <c r="I1860" s="39" t="s">
        <v>176</v>
      </c>
      <c r="J1860" s="39" t="s">
        <v>176</v>
      </c>
      <c r="K1860" s="39" t="s">
        <v>176</v>
      </c>
      <c r="L1860" s="39">
        <v>1</v>
      </c>
      <c r="M1860" s="57" t="str">
        <f t="shared" si="88"/>
        <v>3 - Medium-Level Power Loss</v>
      </c>
      <c r="N1860" s="59"/>
      <c r="O1860" s="60"/>
      <c r="P1860" s="61">
        <f t="shared" si="87"/>
        <v>1800</v>
      </c>
      <c r="Q1860" s="61">
        <f t="shared" si="90"/>
        <v>0</v>
      </c>
    </row>
    <row r="1861" spans="1:17" ht="18.600000000000001" customHeight="1">
      <c r="A1861" s="58">
        <v>44403</v>
      </c>
      <c r="B1861" s="39" t="s">
        <v>48</v>
      </c>
      <c r="C1861" s="39" t="s">
        <v>140</v>
      </c>
      <c r="D1861" s="64"/>
      <c r="E1861" s="39" t="s">
        <v>106</v>
      </c>
      <c r="F1861" s="39">
        <v>12</v>
      </c>
      <c r="G1861" s="39" t="s">
        <v>172</v>
      </c>
      <c r="H1861" s="39" t="s">
        <v>176</v>
      </c>
      <c r="I1861" s="39" t="s">
        <v>176</v>
      </c>
      <c r="J1861" s="39" t="s">
        <v>176</v>
      </c>
      <c r="K1861" s="39" t="s">
        <v>176</v>
      </c>
      <c r="L1861" s="39">
        <v>1</v>
      </c>
      <c r="M1861" s="57" t="str">
        <f t="shared" si="88"/>
        <v>3 - Medium-Level Power Loss</v>
      </c>
      <c r="N1861" s="59"/>
      <c r="O1861" s="60"/>
      <c r="P1861" s="61">
        <f t="shared" si="87"/>
        <v>1800</v>
      </c>
      <c r="Q1861" s="61">
        <f t="shared" si="90"/>
        <v>0</v>
      </c>
    </row>
    <row r="1862" spans="1:17" ht="18.600000000000001" customHeight="1">
      <c r="A1862" s="58">
        <v>44403</v>
      </c>
      <c r="B1862" s="39" t="s">
        <v>48</v>
      </c>
      <c r="C1862" s="39" t="s">
        <v>140</v>
      </c>
      <c r="D1862" s="64"/>
      <c r="E1862" s="39" t="s">
        <v>106</v>
      </c>
      <c r="F1862" s="39">
        <v>13</v>
      </c>
      <c r="G1862" s="39" t="s">
        <v>172</v>
      </c>
      <c r="H1862" s="39" t="s">
        <v>176</v>
      </c>
      <c r="I1862" s="39" t="s">
        <v>176</v>
      </c>
      <c r="J1862" s="39" t="s">
        <v>176</v>
      </c>
      <c r="K1862" s="39" t="s">
        <v>176</v>
      </c>
      <c r="L1862" s="39">
        <v>1</v>
      </c>
      <c r="M1862" s="57" t="str">
        <f t="shared" si="88"/>
        <v>3 - Medium-Level Power Loss</v>
      </c>
      <c r="N1862" s="59"/>
      <c r="O1862" s="60"/>
      <c r="P1862" s="61">
        <f t="shared" si="87"/>
        <v>1800</v>
      </c>
      <c r="Q1862" s="61">
        <f t="shared" si="90"/>
        <v>0</v>
      </c>
    </row>
    <row r="1863" spans="1:17" ht="18.600000000000001" customHeight="1">
      <c r="A1863" s="58">
        <v>44403</v>
      </c>
      <c r="B1863" s="39" t="s">
        <v>48</v>
      </c>
      <c r="C1863" s="39" t="s">
        <v>140</v>
      </c>
      <c r="D1863" s="64"/>
      <c r="E1863" s="39" t="s">
        <v>106</v>
      </c>
      <c r="F1863" s="39">
        <v>14</v>
      </c>
      <c r="G1863" s="39" t="s">
        <v>172</v>
      </c>
      <c r="H1863" s="39" t="s">
        <v>176</v>
      </c>
      <c r="I1863" s="39" t="s">
        <v>176</v>
      </c>
      <c r="J1863" s="39" t="s">
        <v>176</v>
      </c>
      <c r="K1863" s="39" t="s">
        <v>176</v>
      </c>
      <c r="L1863" s="39">
        <v>1</v>
      </c>
      <c r="M1863" s="57" t="str">
        <f t="shared" si="88"/>
        <v>3 - Medium-Level Power Loss</v>
      </c>
      <c r="N1863" s="59"/>
      <c r="O1863" s="60"/>
      <c r="P1863" s="61">
        <f t="shared" si="87"/>
        <v>1800</v>
      </c>
      <c r="Q1863" s="61">
        <f t="shared" si="90"/>
        <v>0</v>
      </c>
    </row>
    <row r="1864" spans="1:17" ht="18.600000000000001" customHeight="1">
      <c r="A1864" s="58">
        <v>44403</v>
      </c>
      <c r="B1864" s="39" t="s">
        <v>48</v>
      </c>
      <c r="C1864" s="39" t="s">
        <v>140</v>
      </c>
      <c r="D1864" s="64"/>
      <c r="E1864" s="39" t="s">
        <v>106</v>
      </c>
      <c r="F1864" s="39">
        <v>15</v>
      </c>
      <c r="G1864" s="39" t="s">
        <v>172</v>
      </c>
      <c r="H1864" s="39" t="s">
        <v>177</v>
      </c>
      <c r="I1864" s="39" t="s">
        <v>176</v>
      </c>
      <c r="J1864" s="39" t="s">
        <v>177</v>
      </c>
      <c r="K1864" s="39" t="s">
        <v>176</v>
      </c>
      <c r="L1864" s="39">
        <v>1</v>
      </c>
      <c r="M1864" s="57" t="str">
        <f t="shared" si="88"/>
        <v>3 - Medium-Level Power Loss</v>
      </c>
      <c r="N1864" s="59"/>
      <c r="O1864" s="60"/>
      <c r="P1864" s="61">
        <f t="shared" si="87"/>
        <v>1800</v>
      </c>
      <c r="Q1864" s="61">
        <f t="shared" si="90"/>
        <v>0</v>
      </c>
    </row>
    <row r="1865" spans="1:17" ht="18.600000000000001" customHeight="1">
      <c r="A1865" s="58">
        <v>44403</v>
      </c>
      <c r="B1865" s="39" t="s">
        <v>48</v>
      </c>
      <c r="C1865" s="39" t="s">
        <v>140</v>
      </c>
      <c r="D1865" s="64"/>
      <c r="E1865" s="39" t="s">
        <v>106</v>
      </c>
      <c r="F1865" s="39">
        <v>15</v>
      </c>
      <c r="G1865" s="39" t="s">
        <v>172</v>
      </c>
      <c r="H1865" s="39" t="s">
        <v>177</v>
      </c>
      <c r="I1865" s="39" t="s">
        <v>176</v>
      </c>
      <c r="J1865" s="39" t="s">
        <v>177</v>
      </c>
      <c r="K1865" s="39" t="s">
        <v>176</v>
      </c>
      <c r="L1865" s="39">
        <v>1</v>
      </c>
      <c r="M1865" s="57" t="str">
        <f t="shared" si="88"/>
        <v>3 - Medium-Level Power Loss</v>
      </c>
      <c r="N1865" s="59"/>
      <c r="O1865" s="60"/>
      <c r="P1865" s="61">
        <f t="shared" si="87"/>
        <v>1800</v>
      </c>
      <c r="Q1865" s="61">
        <f t="shared" si="90"/>
        <v>0</v>
      </c>
    </row>
    <row r="1866" spans="1:17" ht="18.600000000000001" customHeight="1">
      <c r="A1866" s="58">
        <v>44403</v>
      </c>
      <c r="B1866" s="39" t="s">
        <v>48</v>
      </c>
      <c r="C1866" s="39" t="s">
        <v>140</v>
      </c>
      <c r="D1866" s="64"/>
      <c r="E1866" s="39" t="s">
        <v>106</v>
      </c>
      <c r="F1866" s="39">
        <v>16</v>
      </c>
      <c r="G1866" s="39" t="s">
        <v>172</v>
      </c>
      <c r="H1866" s="39" t="s">
        <v>176</v>
      </c>
      <c r="I1866" s="39" t="s">
        <v>176</v>
      </c>
      <c r="J1866" s="39" t="s">
        <v>176</v>
      </c>
      <c r="K1866" s="39" t="s">
        <v>176</v>
      </c>
      <c r="L1866" s="39">
        <v>1</v>
      </c>
      <c r="M1866" s="57" t="str">
        <f t="shared" si="88"/>
        <v>3 - Medium-Level Power Loss</v>
      </c>
      <c r="N1866" s="59"/>
      <c r="O1866" s="60"/>
      <c r="P1866" s="61">
        <f t="shared" si="87"/>
        <v>1800</v>
      </c>
      <c r="Q1866" s="61">
        <f t="shared" si="90"/>
        <v>0</v>
      </c>
    </row>
    <row r="1867" spans="1:17" ht="18.600000000000001" customHeight="1">
      <c r="A1867" s="58">
        <v>44403</v>
      </c>
      <c r="B1867" s="39" t="s">
        <v>48</v>
      </c>
      <c r="C1867" s="39" t="s">
        <v>140</v>
      </c>
      <c r="D1867" s="64"/>
      <c r="E1867" s="39" t="s">
        <v>106</v>
      </c>
      <c r="F1867" s="39">
        <v>9</v>
      </c>
      <c r="G1867" s="39" t="s">
        <v>172</v>
      </c>
      <c r="H1867" s="39" t="s">
        <v>176</v>
      </c>
      <c r="I1867" s="39" t="s">
        <v>176</v>
      </c>
      <c r="J1867" s="39" t="s">
        <v>176</v>
      </c>
      <c r="K1867" s="39" t="s">
        <v>176</v>
      </c>
      <c r="L1867" s="39">
        <v>1</v>
      </c>
      <c r="M1867" s="57" t="str">
        <f t="shared" si="88"/>
        <v>3 - Medium-Level Power Loss</v>
      </c>
      <c r="N1867" s="59"/>
      <c r="O1867" s="60"/>
      <c r="P1867" s="61">
        <f t="shared" si="87"/>
        <v>1800</v>
      </c>
      <c r="Q1867" s="61">
        <f t="shared" si="90"/>
        <v>0</v>
      </c>
    </row>
    <row r="1868" spans="1:17" ht="18.600000000000001" customHeight="1">
      <c r="A1868" s="58">
        <v>44403</v>
      </c>
      <c r="B1868" s="39" t="s">
        <v>48</v>
      </c>
      <c r="C1868" s="39" t="s">
        <v>140</v>
      </c>
      <c r="D1868" s="64"/>
      <c r="E1868" s="39" t="s">
        <v>107</v>
      </c>
      <c r="F1868" s="39">
        <v>1</v>
      </c>
      <c r="G1868" s="39" t="s">
        <v>172</v>
      </c>
      <c r="H1868" s="39" t="s">
        <v>176</v>
      </c>
      <c r="I1868" s="39" t="s">
        <v>176</v>
      </c>
      <c r="J1868" s="39" t="s">
        <v>176</v>
      </c>
      <c r="K1868" s="39" t="s">
        <v>176</v>
      </c>
      <c r="L1868" s="39">
        <v>1</v>
      </c>
      <c r="M1868" s="57" t="str">
        <f t="shared" si="88"/>
        <v>3 - Medium-Level Power Loss</v>
      </c>
      <c r="N1868" s="59"/>
      <c r="O1868" s="60"/>
      <c r="P1868" s="61">
        <f t="shared" si="87"/>
        <v>1800</v>
      </c>
      <c r="Q1868" s="61">
        <f t="shared" si="90"/>
        <v>0</v>
      </c>
    </row>
    <row r="1869" spans="1:17" ht="18.600000000000001" customHeight="1">
      <c r="A1869" s="58">
        <v>44403</v>
      </c>
      <c r="B1869" s="39" t="s">
        <v>48</v>
      </c>
      <c r="C1869" s="39" t="s">
        <v>140</v>
      </c>
      <c r="D1869" s="64"/>
      <c r="E1869" s="39" t="s">
        <v>107</v>
      </c>
      <c r="F1869" s="39">
        <v>100</v>
      </c>
      <c r="G1869" s="39" t="s">
        <v>172</v>
      </c>
      <c r="H1869" s="39" t="s">
        <v>176</v>
      </c>
      <c r="I1869" s="39" t="s">
        <v>176</v>
      </c>
      <c r="J1869" s="39" t="s">
        <v>176</v>
      </c>
      <c r="K1869" s="39" t="s">
        <v>176</v>
      </c>
      <c r="L1869" s="39">
        <v>1</v>
      </c>
      <c r="M1869" s="57" t="str">
        <f t="shared" si="88"/>
        <v>3 - Medium-Level Power Loss</v>
      </c>
      <c r="N1869" s="59"/>
      <c r="O1869" s="60"/>
      <c r="P1869" s="61">
        <f t="shared" si="87"/>
        <v>1800</v>
      </c>
      <c r="Q1869" s="61">
        <f t="shared" si="90"/>
        <v>0</v>
      </c>
    </row>
    <row r="1870" spans="1:17" ht="18.600000000000001" customHeight="1">
      <c r="A1870" s="58">
        <v>44403</v>
      </c>
      <c r="B1870" s="39" t="s">
        <v>48</v>
      </c>
      <c r="C1870" s="39" t="s">
        <v>140</v>
      </c>
      <c r="D1870" s="64"/>
      <c r="E1870" s="39" t="s">
        <v>107</v>
      </c>
      <c r="F1870" s="39">
        <v>101</v>
      </c>
      <c r="G1870" s="39" t="s">
        <v>172</v>
      </c>
      <c r="H1870" s="39" t="s">
        <v>176</v>
      </c>
      <c r="I1870" s="39" t="s">
        <v>176</v>
      </c>
      <c r="J1870" s="39" t="s">
        <v>176</v>
      </c>
      <c r="K1870" s="39" t="s">
        <v>176</v>
      </c>
      <c r="L1870" s="39">
        <v>1</v>
      </c>
      <c r="M1870" s="57" t="str">
        <f t="shared" si="88"/>
        <v>3 - Medium-Level Power Loss</v>
      </c>
      <c r="N1870" s="59"/>
      <c r="O1870" s="60"/>
      <c r="P1870" s="61">
        <f t="shared" si="87"/>
        <v>1800</v>
      </c>
      <c r="Q1870" s="61">
        <f t="shared" si="90"/>
        <v>0</v>
      </c>
    </row>
    <row r="1871" spans="1:17" ht="18.600000000000001" customHeight="1">
      <c r="A1871" s="58">
        <v>44403</v>
      </c>
      <c r="B1871" s="39" t="s">
        <v>48</v>
      </c>
      <c r="C1871" s="39" t="s">
        <v>140</v>
      </c>
      <c r="D1871" s="64"/>
      <c r="E1871" s="39" t="s">
        <v>107</v>
      </c>
      <c r="F1871" s="39">
        <v>102</v>
      </c>
      <c r="G1871" s="39" t="s">
        <v>172</v>
      </c>
      <c r="H1871" s="39" t="s">
        <v>176</v>
      </c>
      <c r="I1871" s="39" t="s">
        <v>176</v>
      </c>
      <c r="J1871" s="39" t="s">
        <v>176</v>
      </c>
      <c r="K1871" s="39" t="s">
        <v>176</v>
      </c>
      <c r="L1871" s="39">
        <v>1</v>
      </c>
      <c r="M1871" s="57" t="str">
        <f t="shared" si="88"/>
        <v>3 - Medium-Level Power Loss</v>
      </c>
      <c r="N1871" s="59"/>
      <c r="O1871" s="60"/>
      <c r="P1871" s="61">
        <f t="shared" si="87"/>
        <v>1800</v>
      </c>
      <c r="Q1871" s="61">
        <f t="shared" si="90"/>
        <v>0</v>
      </c>
    </row>
    <row r="1872" spans="1:17" ht="18.600000000000001" customHeight="1">
      <c r="A1872" s="58">
        <v>44403</v>
      </c>
      <c r="B1872" s="39" t="s">
        <v>48</v>
      </c>
      <c r="C1872" s="39" t="s">
        <v>140</v>
      </c>
      <c r="D1872" s="64"/>
      <c r="E1872" s="39" t="s">
        <v>107</v>
      </c>
      <c r="F1872" s="39">
        <v>103</v>
      </c>
      <c r="G1872" s="39" t="s">
        <v>172</v>
      </c>
      <c r="H1872" s="39" t="s">
        <v>176</v>
      </c>
      <c r="I1872" s="39" t="s">
        <v>176</v>
      </c>
      <c r="J1872" s="39" t="s">
        <v>176</v>
      </c>
      <c r="K1872" s="39" t="s">
        <v>176</v>
      </c>
      <c r="L1872" s="39">
        <v>1</v>
      </c>
      <c r="M1872" s="57" t="str">
        <f t="shared" si="88"/>
        <v>3 - Medium-Level Power Loss</v>
      </c>
      <c r="N1872" s="59"/>
      <c r="O1872" s="60"/>
      <c r="P1872" s="61">
        <f t="shared" si="87"/>
        <v>1800</v>
      </c>
      <c r="Q1872" s="61">
        <f t="shared" si="90"/>
        <v>0</v>
      </c>
    </row>
    <row r="1873" spans="1:17" ht="18.600000000000001" customHeight="1">
      <c r="A1873" s="58">
        <v>44403</v>
      </c>
      <c r="B1873" s="39" t="s">
        <v>48</v>
      </c>
      <c r="C1873" s="39" t="s">
        <v>140</v>
      </c>
      <c r="D1873" s="64"/>
      <c r="E1873" s="39" t="s">
        <v>107</v>
      </c>
      <c r="F1873" s="39">
        <v>104</v>
      </c>
      <c r="G1873" s="39" t="s">
        <v>172</v>
      </c>
      <c r="H1873" s="39" t="s">
        <v>176</v>
      </c>
      <c r="I1873" s="39" t="s">
        <v>176</v>
      </c>
      <c r="J1873" s="39" t="s">
        <v>176</v>
      </c>
      <c r="K1873" s="39" t="s">
        <v>176</v>
      </c>
      <c r="L1873" s="39">
        <v>1</v>
      </c>
      <c r="M1873" s="57" t="str">
        <f t="shared" si="88"/>
        <v>3 - Medium-Level Power Loss</v>
      </c>
      <c r="N1873" s="59"/>
      <c r="O1873" s="60"/>
      <c r="P1873" s="61">
        <f t="shared" ref="P1873:P1936" si="91">IF(G1873="hot spot",0,IF(G1873="string",$Q$5*L1873,IF(G1873="multiple strings",$Q$5*L1873,IF(G1873="Combiner",($Q$5)*L1873,IF(G1873="inverter",$Q$5*L1873,IF(G1873="tracker",$Q$5*L1873,IF(G1873="module",$Q$5*L1873,IF(G1873="module substring",($Q$5/3)*L1873,0))))))))</f>
        <v>1800</v>
      </c>
      <c r="Q1873" s="61">
        <f t="shared" si="90"/>
        <v>0</v>
      </c>
    </row>
    <row r="1874" spans="1:17" ht="18.600000000000001" customHeight="1">
      <c r="A1874" s="58">
        <v>44403</v>
      </c>
      <c r="B1874" s="39" t="s">
        <v>48</v>
      </c>
      <c r="C1874" s="39" t="s">
        <v>140</v>
      </c>
      <c r="D1874" s="64"/>
      <c r="E1874" s="39" t="s">
        <v>107</v>
      </c>
      <c r="F1874" s="39">
        <v>2</v>
      </c>
      <c r="G1874" s="39" t="s">
        <v>172</v>
      </c>
      <c r="H1874" s="39" t="s">
        <v>176</v>
      </c>
      <c r="I1874" s="39" t="s">
        <v>176</v>
      </c>
      <c r="J1874" s="39" t="s">
        <v>176</v>
      </c>
      <c r="K1874" s="39" t="s">
        <v>176</v>
      </c>
      <c r="L1874" s="39">
        <v>1</v>
      </c>
      <c r="M1874" s="57" t="str">
        <f t="shared" ref="M1874:M1937" si="92">IF(G1874="hot spot","1 - Safety",IF((P1874)/(1000000*$Q$4)&gt;0.01,"2 - High-Level Power Loss",IF(P1874&gt;($Q$5-1),"3 - Medium-Level Power Loss",IF(P1874&gt;0,"4 - Low-Level Power Loss",""))))</f>
        <v>3 - Medium-Level Power Loss</v>
      </c>
      <c r="N1874" s="59"/>
      <c r="O1874" s="60"/>
      <c r="P1874" s="61">
        <f t="shared" si="91"/>
        <v>1800</v>
      </c>
      <c r="Q1874" s="61">
        <f t="shared" si="90"/>
        <v>0</v>
      </c>
    </row>
    <row r="1875" spans="1:17" ht="18.600000000000001" customHeight="1">
      <c r="A1875" s="58">
        <v>44403</v>
      </c>
      <c r="B1875" s="39" t="s">
        <v>48</v>
      </c>
      <c r="C1875" s="39" t="s">
        <v>140</v>
      </c>
      <c r="D1875" s="64"/>
      <c r="E1875" s="39" t="s">
        <v>107</v>
      </c>
      <c r="F1875" s="39">
        <v>3</v>
      </c>
      <c r="G1875" s="39" t="s">
        <v>172</v>
      </c>
      <c r="H1875" s="39" t="s">
        <v>176</v>
      </c>
      <c r="I1875" s="39" t="s">
        <v>176</v>
      </c>
      <c r="J1875" s="39" t="s">
        <v>176</v>
      </c>
      <c r="K1875" s="39" t="s">
        <v>176</v>
      </c>
      <c r="L1875" s="39">
        <v>1</v>
      </c>
      <c r="M1875" s="57" t="str">
        <f t="shared" si="92"/>
        <v>3 - Medium-Level Power Loss</v>
      </c>
      <c r="N1875" s="59"/>
      <c r="O1875" s="60"/>
      <c r="P1875" s="61">
        <f t="shared" si="91"/>
        <v>1800</v>
      </c>
      <c r="Q1875" s="61">
        <f t="shared" si="90"/>
        <v>0</v>
      </c>
    </row>
    <row r="1876" spans="1:17" ht="18.600000000000001" customHeight="1">
      <c r="A1876" s="58">
        <v>44403</v>
      </c>
      <c r="B1876" s="39" t="s">
        <v>48</v>
      </c>
      <c r="C1876" s="39" t="s">
        <v>140</v>
      </c>
      <c r="D1876" s="64"/>
      <c r="E1876" s="39" t="s">
        <v>107</v>
      </c>
      <c r="F1876" s="39">
        <v>33</v>
      </c>
      <c r="G1876" s="39" t="s">
        <v>172</v>
      </c>
      <c r="H1876" s="39" t="s">
        <v>176</v>
      </c>
      <c r="I1876" s="39" t="s">
        <v>176</v>
      </c>
      <c r="J1876" s="39" t="s">
        <v>176</v>
      </c>
      <c r="K1876" s="39" t="s">
        <v>176</v>
      </c>
      <c r="L1876" s="39">
        <v>1</v>
      </c>
      <c r="M1876" s="57" t="str">
        <f t="shared" si="92"/>
        <v>3 - Medium-Level Power Loss</v>
      </c>
      <c r="N1876" s="59"/>
      <c r="O1876" s="60"/>
      <c r="P1876" s="61">
        <f t="shared" si="91"/>
        <v>1800</v>
      </c>
      <c r="Q1876" s="61">
        <f t="shared" si="90"/>
        <v>0</v>
      </c>
    </row>
    <row r="1877" spans="1:17" ht="18.600000000000001" customHeight="1">
      <c r="A1877" s="58">
        <v>44403</v>
      </c>
      <c r="B1877" s="39" t="s">
        <v>48</v>
      </c>
      <c r="C1877" s="39" t="s">
        <v>140</v>
      </c>
      <c r="D1877" s="64"/>
      <c r="E1877" s="39" t="s">
        <v>107</v>
      </c>
      <c r="F1877" s="39">
        <v>34</v>
      </c>
      <c r="G1877" s="39" t="s">
        <v>172</v>
      </c>
      <c r="H1877" s="39" t="s">
        <v>176</v>
      </c>
      <c r="I1877" s="39" t="s">
        <v>176</v>
      </c>
      <c r="J1877" s="39" t="s">
        <v>176</v>
      </c>
      <c r="K1877" s="39" t="s">
        <v>176</v>
      </c>
      <c r="L1877" s="39">
        <v>1</v>
      </c>
      <c r="M1877" s="57" t="str">
        <f t="shared" si="92"/>
        <v>3 - Medium-Level Power Loss</v>
      </c>
      <c r="N1877" s="59"/>
      <c r="O1877" s="60"/>
      <c r="P1877" s="61">
        <f t="shared" si="91"/>
        <v>1800</v>
      </c>
      <c r="Q1877" s="61">
        <f t="shared" si="90"/>
        <v>0</v>
      </c>
    </row>
    <row r="1878" spans="1:17" ht="18.600000000000001" customHeight="1">
      <c r="A1878" s="58">
        <v>44403</v>
      </c>
      <c r="B1878" s="39" t="s">
        <v>48</v>
      </c>
      <c r="C1878" s="39" t="s">
        <v>140</v>
      </c>
      <c r="D1878" s="64"/>
      <c r="E1878" s="39" t="s">
        <v>107</v>
      </c>
      <c r="F1878" s="39">
        <v>35</v>
      </c>
      <c r="G1878" s="39" t="s">
        <v>172</v>
      </c>
      <c r="H1878" s="39" t="s">
        <v>176</v>
      </c>
      <c r="I1878" s="39" t="s">
        <v>176</v>
      </c>
      <c r="J1878" s="39" t="s">
        <v>176</v>
      </c>
      <c r="K1878" s="39" t="s">
        <v>176</v>
      </c>
      <c r="L1878" s="39">
        <v>1</v>
      </c>
      <c r="M1878" s="57" t="str">
        <f t="shared" si="92"/>
        <v>3 - Medium-Level Power Loss</v>
      </c>
      <c r="N1878" s="59"/>
      <c r="O1878" s="60"/>
      <c r="P1878" s="61">
        <f t="shared" si="91"/>
        <v>1800</v>
      </c>
      <c r="Q1878" s="61">
        <f t="shared" si="90"/>
        <v>0</v>
      </c>
    </row>
    <row r="1879" spans="1:17" ht="18.600000000000001" customHeight="1">
      <c r="A1879" s="58">
        <v>44403</v>
      </c>
      <c r="B1879" s="39" t="s">
        <v>48</v>
      </c>
      <c r="C1879" s="39" t="s">
        <v>140</v>
      </c>
      <c r="D1879" s="64"/>
      <c r="E1879" s="39" t="s">
        <v>107</v>
      </c>
      <c r="F1879" s="39">
        <v>36</v>
      </c>
      <c r="G1879" s="39" t="s">
        <v>172</v>
      </c>
      <c r="H1879" s="39" t="s">
        <v>176</v>
      </c>
      <c r="I1879" s="39" t="s">
        <v>176</v>
      </c>
      <c r="J1879" s="39" t="s">
        <v>176</v>
      </c>
      <c r="K1879" s="39" t="s">
        <v>176</v>
      </c>
      <c r="L1879" s="39">
        <v>1</v>
      </c>
      <c r="M1879" s="57" t="str">
        <f t="shared" si="92"/>
        <v>3 - Medium-Level Power Loss</v>
      </c>
      <c r="N1879" s="59"/>
      <c r="O1879" s="60"/>
      <c r="P1879" s="61">
        <f t="shared" si="91"/>
        <v>1800</v>
      </c>
      <c r="Q1879" s="61">
        <f t="shared" si="90"/>
        <v>0</v>
      </c>
    </row>
    <row r="1880" spans="1:17" ht="18.600000000000001" customHeight="1">
      <c r="A1880" s="58">
        <v>44403</v>
      </c>
      <c r="B1880" s="39" t="s">
        <v>48</v>
      </c>
      <c r="C1880" s="39" t="s">
        <v>140</v>
      </c>
      <c r="D1880" s="64"/>
      <c r="E1880" s="39" t="s">
        <v>107</v>
      </c>
      <c r="F1880" s="39">
        <v>37</v>
      </c>
      <c r="G1880" s="39" t="s">
        <v>172</v>
      </c>
      <c r="H1880" s="39" t="s">
        <v>176</v>
      </c>
      <c r="I1880" s="39" t="s">
        <v>176</v>
      </c>
      <c r="J1880" s="39" t="s">
        <v>176</v>
      </c>
      <c r="K1880" s="39" t="s">
        <v>176</v>
      </c>
      <c r="L1880" s="39">
        <v>1</v>
      </c>
      <c r="M1880" s="57" t="str">
        <f t="shared" si="92"/>
        <v>3 - Medium-Level Power Loss</v>
      </c>
      <c r="N1880" s="59"/>
      <c r="O1880" s="60"/>
      <c r="P1880" s="61">
        <f t="shared" si="91"/>
        <v>1800</v>
      </c>
      <c r="Q1880" s="61">
        <f t="shared" si="90"/>
        <v>0</v>
      </c>
    </row>
    <row r="1881" spans="1:17" ht="18.600000000000001" customHeight="1">
      <c r="A1881" s="58">
        <v>44403</v>
      </c>
      <c r="B1881" s="39" t="s">
        <v>48</v>
      </c>
      <c r="C1881" s="39" t="s">
        <v>140</v>
      </c>
      <c r="D1881" s="64"/>
      <c r="E1881" s="39" t="s">
        <v>107</v>
      </c>
      <c r="F1881" s="39">
        <v>38</v>
      </c>
      <c r="G1881" s="39" t="s">
        <v>172</v>
      </c>
      <c r="H1881" s="39" t="s">
        <v>176</v>
      </c>
      <c r="I1881" s="39" t="s">
        <v>176</v>
      </c>
      <c r="J1881" s="39" t="s">
        <v>176</v>
      </c>
      <c r="K1881" s="39" t="s">
        <v>176</v>
      </c>
      <c r="L1881" s="39">
        <v>1</v>
      </c>
      <c r="M1881" s="57" t="str">
        <f t="shared" si="92"/>
        <v>3 - Medium-Level Power Loss</v>
      </c>
      <c r="N1881" s="59"/>
      <c r="O1881" s="60"/>
      <c r="P1881" s="61">
        <f t="shared" si="91"/>
        <v>1800</v>
      </c>
      <c r="Q1881" s="61">
        <f t="shared" si="90"/>
        <v>0</v>
      </c>
    </row>
    <row r="1882" spans="1:17" ht="18.600000000000001" customHeight="1">
      <c r="A1882" s="58">
        <v>44403</v>
      </c>
      <c r="B1882" s="39" t="s">
        <v>48</v>
      </c>
      <c r="C1882" s="39" t="s">
        <v>140</v>
      </c>
      <c r="D1882" s="64"/>
      <c r="E1882" s="39" t="s">
        <v>107</v>
      </c>
      <c r="F1882" s="39">
        <v>39</v>
      </c>
      <c r="G1882" s="39" t="s">
        <v>172</v>
      </c>
      <c r="H1882" s="39" t="s">
        <v>176</v>
      </c>
      <c r="I1882" s="39" t="s">
        <v>176</v>
      </c>
      <c r="J1882" s="39" t="s">
        <v>176</v>
      </c>
      <c r="K1882" s="39" t="s">
        <v>176</v>
      </c>
      <c r="L1882" s="39">
        <v>1</v>
      </c>
      <c r="M1882" s="57" t="str">
        <f t="shared" si="92"/>
        <v>3 - Medium-Level Power Loss</v>
      </c>
      <c r="N1882" s="59"/>
      <c r="O1882" s="60"/>
      <c r="P1882" s="61">
        <f t="shared" si="91"/>
        <v>1800</v>
      </c>
      <c r="Q1882" s="61">
        <f t="shared" si="90"/>
        <v>0</v>
      </c>
    </row>
    <row r="1883" spans="1:17" ht="18.600000000000001" customHeight="1">
      <c r="A1883" s="58">
        <v>44403</v>
      </c>
      <c r="B1883" s="39" t="s">
        <v>48</v>
      </c>
      <c r="C1883" s="39" t="s">
        <v>140</v>
      </c>
      <c r="D1883" s="64"/>
      <c r="E1883" s="39" t="s">
        <v>107</v>
      </c>
      <c r="F1883" s="39">
        <v>4</v>
      </c>
      <c r="G1883" s="39" t="s">
        <v>172</v>
      </c>
      <c r="H1883" s="39" t="s">
        <v>176</v>
      </c>
      <c r="I1883" s="39" t="s">
        <v>176</v>
      </c>
      <c r="J1883" s="39" t="s">
        <v>176</v>
      </c>
      <c r="K1883" s="39" t="s">
        <v>176</v>
      </c>
      <c r="L1883" s="39">
        <v>1</v>
      </c>
      <c r="M1883" s="57" t="str">
        <f t="shared" si="92"/>
        <v>3 - Medium-Level Power Loss</v>
      </c>
      <c r="N1883" s="59"/>
      <c r="O1883" s="60"/>
      <c r="P1883" s="61">
        <f t="shared" si="91"/>
        <v>1800</v>
      </c>
      <c r="Q1883" s="61">
        <f t="shared" si="90"/>
        <v>0</v>
      </c>
    </row>
    <row r="1884" spans="1:17" ht="18.600000000000001" customHeight="1">
      <c r="A1884" s="58">
        <v>44403</v>
      </c>
      <c r="B1884" s="39" t="s">
        <v>48</v>
      </c>
      <c r="C1884" s="39" t="s">
        <v>140</v>
      </c>
      <c r="D1884" s="64"/>
      <c r="E1884" s="39" t="s">
        <v>107</v>
      </c>
      <c r="F1884" s="39">
        <v>40</v>
      </c>
      <c r="G1884" s="39" t="s">
        <v>172</v>
      </c>
      <c r="H1884" s="39" t="s">
        <v>176</v>
      </c>
      <c r="I1884" s="39" t="s">
        <v>176</v>
      </c>
      <c r="J1884" s="39" t="s">
        <v>176</v>
      </c>
      <c r="K1884" s="39" t="s">
        <v>176</v>
      </c>
      <c r="L1884" s="39">
        <v>1</v>
      </c>
      <c r="M1884" s="57" t="str">
        <f t="shared" si="92"/>
        <v>3 - Medium-Level Power Loss</v>
      </c>
      <c r="N1884" s="59"/>
      <c r="O1884" s="60"/>
      <c r="P1884" s="61">
        <f t="shared" si="91"/>
        <v>1800</v>
      </c>
      <c r="Q1884" s="61">
        <f t="shared" si="90"/>
        <v>0</v>
      </c>
    </row>
    <row r="1885" spans="1:17" ht="18.600000000000001" customHeight="1">
      <c r="A1885" s="58">
        <v>44403</v>
      </c>
      <c r="B1885" s="39" t="s">
        <v>48</v>
      </c>
      <c r="C1885" s="39" t="s">
        <v>140</v>
      </c>
      <c r="D1885" s="64"/>
      <c r="E1885" s="39" t="s">
        <v>107</v>
      </c>
      <c r="F1885" s="39">
        <v>5</v>
      </c>
      <c r="G1885" s="39" t="s">
        <v>172</v>
      </c>
      <c r="H1885" s="39" t="s">
        <v>176</v>
      </c>
      <c r="I1885" s="39" t="s">
        <v>176</v>
      </c>
      <c r="J1885" s="39" t="s">
        <v>176</v>
      </c>
      <c r="K1885" s="39" t="s">
        <v>176</v>
      </c>
      <c r="L1885" s="39">
        <v>1</v>
      </c>
      <c r="M1885" s="57" t="str">
        <f t="shared" si="92"/>
        <v>3 - Medium-Level Power Loss</v>
      </c>
      <c r="N1885" s="59"/>
      <c r="O1885" s="60"/>
      <c r="P1885" s="61">
        <f t="shared" si="91"/>
        <v>1800</v>
      </c>
      <c r="Q1885" s="61">
        <f t="shared" si="90"/>
        <v>0</v>
      </c>
    </row>
    <row r="1886" spans="1:17" ht="18.600000000000001" customHeight="1">
      <c r="A1886" s="58">
        <v>44403</v>
      </c>
      <c r="B1886" s="39" t="s">
        <v>48</v>
      </c>
      <c r="C1886" s="39" t="s">
        <v>140</v>
      </c>
      <c r="D1886" s="64"/>
      <c r="E1886" s="39" t="s">
        <v>107</v>
      </c>
      <c r="F1886" s="39">
        <v>6</v>
      </c>
      <c r="G1886" s="39" t="s">
        <v>172</v>
      </c>
      <c r="H1886" s="39" t="s">
        <v>176</v>
      </c>
      <c r="I1886" s="39" t="s">
        <v>176</v>
      </c>
      <c r="J1886" s="39" t="s">
        <v>176</v>
      </c>
      <c r="K1886" s="39" t="s">
        <v>176</v>
      </c>
      <c r="L1886" s="39">
        <v>1</v>
      </c>
      <c r="M1886" s="57" t="str">
        <f t="shared" si="92"/>
        <v>3 - Medium-Level Power Loss</v>
      </c>
      <c r="N1886" s="59"/>
      <c r="O1886" s="60"/>
      <c r="P1886" s="61">
        <f t="shared" si="91"/>
        <v>1800</v>
      </c>
      <c r="Q1886" s="61">
        <f t="shared" si="90"/>
        <v>0</v>
      </c>
    </row>
    <row r="1887" spans="1:17" ht="18.600000000000001" customHeight="1">
      <c r="A1887" s="58">
        <v>44403</v>
      </c>
      <c r="B1887" s="39" t="s">
        <v>48</v>
      </c>
      <c r="C1887" s="39" t="s">
        <v>140</v>
      </c>
      <c r="D1887" s="64"/>
      <c r="E1887" s="39" t="s">
        <v>107</v>
      </c>
      <c r="F1887" s="39">
        <v>7</v>
      </c>
      <c r="G1887" s="39" t="s">
        <v>172</v>
      </c>
      <c r="H1887" s="39" t="s">
        <v>176</v>
      </c>
      <c r="I1887" s="39" t="s">
        <v>176</v>
      </c>
      <c r="J1887" s="39" t="s">
        <v>176</v>
      </c>
      <c r="K1887" s="39" t="s">
        <v>176</v>
      </c>
      <c r="L1887" s="39">
        <v>1</v>
      </c>
      <c r="M1887" s="57" t="str">
        <f t="shared" si="92"/>
        <v>3 - Medium-Level Power Loss</v>
      </c>
      <c r="N1887" s="59"/>
      <c r="O1887" s="60"/>
      <c r="P1887" s="61">
        <f t="shared" si="91"/>
        <v>1800</v>
      </c>
      <c r="Q1887" s="61">
        <f t="shared" si="90"/>
        <v>0</v>
      </c>
    </row>
    <row r="1888" spans="1:17" ht="18.600000000000001" customHeight="1">
      <c r="A1888" s="58">
        <v>44403</v>
      </c>
      <c r="B1888" s="39" t="s">
        <v>48</v>
      </c>
      <c r="C1888" s="39" t="s">
        <v>140</v>
      </c>
      <c r="D1888" s="64"/>
      <c r="E1888" s="39" t="s">
        <v>107</v>
      </c>
      <c r="F1888" s="39">
        <v>8</v>
      </c>
      <c r="G1888" s="39" t="s">
        <v>172</v>
      </c>
      <c r="H1888" s="39" t="s">
        <v>176</v>
      </c>
      <c r="I1888" s="39" t="s">
        <v>176</v>
      </c>
      <c r="J1888" s="39" t="s">
        <v>176</v>
      </c>
      <c r="K1888" s="39" t="s">
        <v>176</v>
      </c>
      <c r="L1888" s="39">
        <v>1</v>
      </c>
      <c r="M1888" s="57" t="str">
        <f t="shared" si="92"/>
        <v>3 - Medium-Level Power Loss</v>
      </c>
      <c r="N1888" s="59"/>
      <c r="O1888" s="60"/>
      <c r="P1888" s="61">
        <f t="shared" si="91"/>
        <v>1800</v>
      </c>
      <c r="Q1888" s="61">
        <f t="shared" si="90"/>
        <v>0</v>
      </c>
    </row>
    <row r="1889" spans="1:17" ht="18.600000000000001" customHeight="1">
      <c r="A1889" s="58">
        <v>44403</v>
      </c>
      <c r="B1889" s="39" t="s">
        <v>48</v>
      </c>
      <c r="C1889" s="39" t="s">
        <v>140</v>
      </c>
      <c r="D1889" s="64"/>
      <c r="E1889" s="39" t="s">
        <v>107</v>
      </c>
      <c r="F1889" s="39">
        <v>97</v>
      </c>
      <c r="G1889" s="39" t="s">
        <v>172</v>
      </c>
      <c r="H1889" s="39" t="s">
        <v>176</v>
      </c>
      <c r="I1889" s="39" t="s">
        <v>176</v>
      </c>
      <c r="J1889" s="39" t="s">
        <v>176</v>
      </c>
      <c r="K1889" s="39" t="s">
        <v>176</v>
      </c>
      <c r="L1889" s="39">
        <v>1</v>
      </c>
      <c r="M1889" s="57" t="str">
        <f t="shared" si="92"/>
        <v>3 - Medium-Level Power Loss</v>
      </c>
      <c r="N1889" s="59"/>
      <c r="O1889" s="60"/>
      <c r="P1889" s="61">
        <f t="shared" si="91"/>
        <v>1800</v>
      </c>
      <c r="Q1889" s="61">
        <f t="shared" si="90"/>
        <v>0</v>
      </c>
    </row>
    <row r="1890" spans="1:17" ht="18.600000000000001" customHeight="1">
      <c r="A1890" s="58">
        <v>44403</v>
      </c>
      <c r="B1890" s="39" t="s">
        <v>48</v>
      </c>
      <c r="C1890" s="39" t="s">
        <v>140</v>
      </c>
      <c r="D1890" s="64"/>
      <c r="E1890" s="39" t="s">
        <v>107</v>
      </c>
      <c r="F1890" s="39">
        <v>98</v>
      </c>
      <c r="G1890" s="39" t="s">
        <v>172</v>
      </c>
      <c r="H1890" s="39" t="s">
        <v>176</v>
      </c>
      <c r="I1890" s="39" t="s">
        <v>176</v>
      </c>
      <c r="J1890" s="39" t="s">
        <v>176</v>
      </c>
      <c r="K1890" s="39" t="s">
        <v>176</v>
      </c>
      <c r="L1890" s="39">
        <v>1</v>
      </c>
      <c r="M1890" s="57" t="str">
        <f t="shared" si="92"/>
        <v>3 - Medium-Level Power Loss</v>
      </c>
      <c r="N1890" s="59"/>
      <c r="O1890" s="60"/>
      <c r="P1890" s="61">
        <f t="shared" si="91"/>
        <v>1800</v>
      </c>
      <c r="Q1890" s="61">
        <f t="shared" si="90"/>
        <v>0</v>
      </c>
    </row>
    <row r="1891" spans="1:17" ht="18.600000000000001" customHeight="1">
      <c r="A1891" s="58">
        <v>44403</v>
      </c>
      <c r="B1891" s="39" t="s">
        <v>48</v>
      </c>
      <c r="C1891" s="39" t="s">
        <v>140</v>
      </c>
      <c r="D1891" s="64"/>
      <c r="E1891" s="39" t="s">
        <v>107</v>
      </c>
      <c r="F1891" s="39">
        <v>99</v>
      </c>
      <c r="G1891" s="39" t="s">
        <v>172</v>
      </c>
      <c r="H1891" s="39" t="s">
        <v>176</v>
      </c>
      <c r="I1891" s="39" t="s">
        <v>176</v>
      </c>
      <c r="J1891" s="39" t="s">
        <v>176</v>
      </c>
      <c r="K1891" s="39" t="s">
        <v>176</v>
      </c>
      <c r="L1891" s="39">
        <v>1</v>
      </c>
      <c r="M1891" s="57" t="str">
        <f t="shared" si="92"/>
        <v>3 - Medium-Level Power Loss</v>
      </c>
      <c r="N1891" s="59"/>
      <c r="O1891" s="60"/>
      <c r="P1891" s="61">
        <f t="shared" si="91"/>
        <v>1800</v>
      </c>
      <c r="Q1891" s="61">
        <f t="shared" si="90"/>
        <v>0</v>
      </c>
    </row>
    <row r="1892" spans="1:17" ht="18.600000000000001" customHeight="1">
      <c r="A1892" s="58">
        <v>44403</v>
      </c>
      <c r="B1892" s="39" t="s">
        <v>48</v>
      </c>
      <c r="C1892" s="39" t="s">
        <v>140</v>
      </c>
      <c r="D1892" s="64"/>
      <c r="E1892" s="39" t="s">
        <v>111</v>
      </c>
      <c r="F1892" s="39">
        <v>33</v>
      </c>
      <c r="G1892" s="39" t="s">
        <v>172</v>
      </c>
      <c r="H1892" s="39" t="s">
        <v>176</v>
      </c>
      <c r="I1892" s="39" t="s">
        <v>176</v>
      </c>
      <c r="J1892" s="39" t="s">
        <v>176</v>
      </c>
      <c r="K1892" s="39" t="s">
        <v>176</v>
      </c>
      <c r="L1892" s="39">
        <v>1</v>
      </c>
      <c r="M1892" s="57" t="str">
        <f t="shared" si="92"/>
        <v>3 - Medium-Level Power Loss</v>
      </c>
      <c r="N1892" s="59"/>
      <c r="O1892" s="60"/>
      <c r="P1892" s="61">
        <f t="shared" si="91"/>
        <v>1800</v>
      </c>
      <c r="Q1892" s="61">
        <f t="shared" si="90"/>
        <v>0</v>
      </c>
    </row>
    <row r="1893" spans="1:17" ht="18.600000000000001" customHeight="1">
      <c r="A1893" s="58">
        <v>44403</v>
      </c>
      <c r="B1893" s="39" t="s">
        <v>48</v>
      </c>
      <c r="C1893" s="39" t="s">
        <v>140</v>
      </c>
      <c r="D1893" s="64"/>
      <c r="E1893" s="39" t="s">
        <v>111</v>
      </c>
      <c r="F1893" s="39">
        <v>34</v>
      </c>
      <c r="G1893" s="39" t="s">
        <v>172</v>
      </c>
      <c r="H1893" s="39" t="s">
        <v>176</v>
      </c>
      <c r="I1893" s="39" t="s">
        <v>176</v>
      </c>
      <c r="J1893" s="39" t="s">
        <v>176</v>
      </c>
      <c r="K1893" s="39" t="s">
        <v>176</v>
      </c>
      <c r="L1893" s="39">
        <v>1</v>
      </c>
      <c r="M1893" s="57" t="str">
        <f t="shared" si="92"/>
        <v>3 - Medium-Level Power Loss</v>
      </c>
      <c r="N1893" s="59"/>
      <c r="O1893" s="60"/>
      <c r="P1893" s="61">
        <f t="shared" si="91"/>
        <v>1800</v>
      </c>
      <c r="Q1893" s="61">
        <f t="shared" ref="Q1893:Q1956" si="93">IF(O1893&gt;0,P1893,0)</f>
        <v>0</v>
      </c>
    </row>
    <row r="1894" spans="1:17" ht="18.600000000000001" customHeight="1">
      <c r="A1894" s="58">
        <v>44403</v>
      </c>
      <c r="B1894" s="39" t="s">
        <v>48</v>
      </c>
      <c r="C1894" s="39" t="s">
        <v>140</v>
      </c>
      <c r="D1894" s="64"/>
      <c r="E1894" s="39" t="s">
        <v>111</v>
      </c>
      <c r="F1894" s="39">
        <v>35</v>
      </c>
      <c r="G1894" s="39" t="s">
        <v>172</v>
      </c>
      <c r="H1894" s="39" t="s">
        <v>176</v>
      </c>
      <c r="I1894" s="39" t="s">
        <v>176</v>
      </c>
      <c r="J1894" s="39" t="s">
        <v>176</v>
      </c>
      <c r="K1894" s="39" t="s">
        <v>176</v>
      </c>
      <c r="L1894" s="39">
        <v>1</v>
      </c>
      <c r="M1894" s="57" t="str">
        <f t="shared" si="92"/>
        <v>3 - Medium-Level Power Loss</v>
      </c>
      <c r="N1894" s="59"/>
      <c r="O1894" s="60"/>
      <c r="P1894" s="61">
        <f t="shared" si="91"/>
        <v>1800</v>
      </c>
      <c r="Q1894" s="61">
        <f t="shared" si="93"/>
        <v>0</v>
      </c>
    </row>
    <row r="1895" spans="1:17" ht="18.600000000000001" customHeight="1">
      <c r="A1895" s="58">
        <v>44403</v>
      </c>
      <c r="B1895" s="39" t="s">
        <v>48</v>
      </c>
      <c r="C1895" s="39" t="s">
        <v>140</v>
      </c>
      <c r="D1895" s="64"/>
      <c r="E1895" s="39" t="s">
        <v>111</v>
      </c>
      <c r="F1895" s="39">
        <v>36</v>
      </c>
      <c r="G1895" s="39" t="s">
        <v>172</v>
      </c>
      <c r="H1895" s="39" t="s">
        <v>176</v>
      </c>
      <c r="I1895" s="39" t="s">
        <v>176</v>
      </c>
      <c r="J1895" s="39" t="s">
        <v>176</v>
      </c>
      <c r="K1895" s="39" t="s">
        <v>176</v>
      </c>
      <c r="L1895" s="39">
        <v>1</v>
      </c>
      <c r="M1895" s="57" t="str">
        <f t="shared" si="92"/>
        <v>3 - Medium-Level Power Loss</v>
      </c>
      <c r="N1895" s="59"/>
      <c r="O1895" s="60"/>
      <c r="P1895" s="61">
        <f t="shared" si="91"/>
        <v>1800</v>
      </c>
      <c r="Q1895" s="61">
        <f t="shared" si="93"/>
        <v>0</v>
      </c>
    </row>
    <row r="1896" spans="1:17" ht="18.600000000000001" customHeight="1">
      <c r="A1896" s="58">
        <v>44403</v>
      </c>
      <c r="B1896" s="39" t="s">
        <v>48</v>
      </c>
      <c r="C1896" s="39" t="s">
        <v>140</v>
      </c>
      <c r="D1896" s="64"/>
      <c r="E1896" s="39" t="s">
        <v>111</v>
      </c>
      <c r="F1896" s="39">
        <v>37</v>
      </c>
      <c r="G1896" s="39" t="s">
        <v>172</v>
      </c>
      <c r="H1896" s="39" t="s">
        <v>176</v>
      </c>
      <c r="I1896" s="39" t="s">
        <v>176</v>
      </c>
      <c r="J1896" s="39" t="s">
        <v>176</v>
      </c>
      <c r="K1896" s="39" t="s">
        <v>176</v>
      </c>
      <c r="L1896" s="39">
        <v>1</v>
      </c>
      <c r="M1896" s="57" t="str">
        <f t="shared" si="92"/>
        <v>3 - Medium-Level Power Loss</v>
      </c>
      <c r="N1896" s="59"/>
      <c r="O1896" s="60"/>
      <c r="P1896" s="61">
        <f t="shared" si="91"/>
        <v>1800</v>
      </c>
      <c r="Q1896" s="61">
        <f t="shared" si="93"/>
        <v>0</v>
      </c>
    </row>
    <row r="1897" spans="1:17" ht="18.600000000000001" customHeight="1">
      <c r="A1897" s="58">
        <v>44403</v>
      </c>
      <c r="B1897" s="39" t="s">
        <v>48</v>
      </c>
      <c r="C1897" s="39" t="s">
        <v>140</v>
      </c>
      <c r="D1897" s="64"/>
      <c r="E1897" s="39" t="s">
        <v>111</v>
      </c>
      <c r="F1897" s="39">
        <v>38</v>
      </c>
      <c r="G1897" s="39" t="s">
        <v>172</v>
      </c>
      <c r="H1897" s="39" t="s">
        <v>176</v>
      </c>
      <c r="I1897" s="39" t="s">
        <v>176</v>
      </c>
      <c r="J1897" s="39" t="s">
        <v>176</v>
      </c>
      <c r="K1897" s="39" t="s">
        <v>176</v>
      </c>
      <c r="L1897" s="39">
        <v>1</v>
      </c>
      <c r="M1897" s="57" t="str">
        <f t="shared" si="92"/>
        <v>3 - Medium-Level Power Loss</v>
      </c>
      <c r="N1897" s="59"/>
      <c r="O1897" s="60"/>
      <c r="P1897" s="61">
        <f t="shared" si="91"/>
        <v>1800</v>
      </c>
      <c r="Q1897" s="61">
        <f t="shared" si="93"/>
        <v>0</v>
      </c>
    </row>
    <row r="1898" spans="1:17" ht="18.600000000000001" customHeight="1">
      <c r="A1898" s="58">
        <v>44403</v>
      </c>
      <c r="B1898" s="39" t="s">
        <v>48</v>
      </c>
      <c r="C1898" s="39" t="s">
        <v>140</v>
      </c>
      <c r="D1898" s="64"/>
      <c r="E1898" s="39" t="s">
        <v>111</v>
      </c>
      <c r="F1898" s="39">
        <v>39</v>
      </c>
      <c r="G1898" s="39" t="s">
        <v>172</v>
      </c>
      <c r="H1898" s="39" t="s">
        <v>176</v>
      </c>
      <c r="I1898" s="39" t="s">
        <v>176</v>
      </c>
      <c r="J1898" s="39" t="s">
        <v>176</v>
      </c>
      <c r="K1898" s="39" t="s">
        <v>176</v>
      </c>
      <c r="L1898" s="39">
        <v>1</v>
      </c>
      <c r="M1898" s="57" t="str">
        <f t="shared" si="92"/>
        <v>3 - Medium-Level Power Loss</v>
      </c>
      <c r="N1898" s="59"/>
      <c r="O1898" s="60"/>
      <c r="P1898" s="61">
        <f t="shared" si="91"/>
        <v>1800</v>
      </c>
      <c r="Q1898" s="61">
        <f t="shared" si="93"/>
        <v>0</v>
      </c>
    </row>
    <row r="1899" spans="1:17" ht="18.600000000000001" customHeight="1">
      <c r="A1899" s="58">
        <v>44403</v>
      </c>
      <c r="B1899" s="39" t="s">
        <v>48</v>
      </c>
      <c r="C1899" s="39" t="s">
        <v>140</v>
      </c>
      <c r="D1899" s="64"/>
      <c r="E1899" s="39" t="s">
        <v>111</v>
      </c>
      <c r="F1899" s="39">
        <v>40</v>
      </c>
      <c r="G1899" s="39" t="s">
        <v>172</v>
      </c>
      <c r="H1899" s="39" t="s">
        <v>176</v>
      </c>
      <c r="I1899" s="39" t="s">
        <v>176</v>
      </c>
      <c r="J1899" s="39" t="s">
        <v>176</v>
      </c>
      <c r="K1899" s="39" t="s">
        <v>176</v>
      </c>
      <c r="L1899" s="39">
        <v>1</v>
      </c>
      <c r="M1899" s="57" t="str">
        <f t="shared" si="92"/>
        <v>3 - Medium-Level Power Loss</v>
      </c>
      <c r="N1899" s="59"/>
      <c r="O1899" s="60"/>
      <c r="P1899" s="61">
        <f t="shared" si="91"/>
        <v>1800</v>
      </c>
      <c r="Q1899" s="61">
        <f t="shared" si="93"/>
        <v>0</v>
      </c>
    </row>
    <row r="1900" spans="1:17" ht="18.600000000000001" customHeight="1">
      <c r="A1900" s="58">
        <v>44403</v>
      </c>
      <c r="B1900" s="39" t="s">
        <v>48</v>
      </c>
      <c r="C1900" s="39" t="s">
        <v>140</v>
      </c>
      <c r="D1900" s="64"/>
      <c r="E1900" s="39" t="s">
        <v>111</v>
      </c>
      <c r="F1900" s="39">
        <v>65</v>
      </c>
      <c r="G1900" s="39" t="s">
        <v>172</v>
      </c>
      <c r="H1900" s="39" t="s">
        <v>176</v>
      </c>
      <c r="I1900" s="39" t="s">
        <v>176</v>
      </c>
      <c r="J1900" s="39" t="s">
        <v>176</v>
      </c>
      <c r="K1900" s="39" t="s">
        <v>176</v>
      </c>
      <c r="L1900" s="39">
        <v>1</v>
      </c>
      <c r="M1900" s="57" t="str">
        <f t="shared" si="92"/>
        <v>3 - Medium-Level Power Loss</v>
      </c>
      <c r="N1900" s="59"/>
      <c r="O1900" s="60"/>
      <c r="P1900" s="61">
        <f t="shared" si="91"/>
        <v>1800</v>
      </c>
      <c r="Q1900" s="61">
        <f t="shared" si="93"/>
        <v>0</v>
      </c>
    </row>
    <row r="1901" spans="1:17" ht="18.600000000000001" customHeight="1">
      <c r="A1901" s="58">
        <v>44403</v>
      </c>
      <c r="B1901" s="39" t="s">
        <v>48</v>
      </c>
      <c r="C1901" s="39" t="s">
        <v>140</v>
      </c>
      <c r="D1901" s="64"/>
      <c r="E1901" s="39" t="s">
        <v>111</v>
      </c>
      <c r="F1901" s="39">
        <v>66</v>
      </c>
      <c r="G1901" s="39" t="s">
        <v>172</v>
      </c>
      <c r="H1901" s="39" t="s">
        <v>176</v>
      </c>
      <c r="I1901" s="39" t="s">
        <v>176</v>
      </c>
      <c r="J1901" s="39" t="s">
        <v>176</v>
      </c>
      <c r="K1901" s="39" t="s">
        <v>176</v>
      </c>
      <c r="L1901" s="39">
        <v>1</v>
      </c>
      <c r="M1901" s="57" t="str">
        <f t="shared" si="92"/>
        <v>3 - Medium-Level Power Loss</v>
      </c>
      <c r="N1901" s="59"/>
      <c r="O1901" s="60"/>
      <c r="P1901" s="61">
        <f t="shared" si="91"/>
        <v>1800</v>
      </c>
      <c r="Q1901" s="61">
        <f t="shared" si="93"/>
        <v>0</v>
      </c>
    </row>
    <row r="1902" spans="1:17" ht="18.600000000000001" customHeight="1">
      <c r="A1902" s="58">
        <v>44403</v>
      </c>
      <c r="B1902" s="39" t="s">
        <v>48</v>
      </c>
      <c r="C1902" s="39" t="s">
        <v>140</v>
      </c>
      <c r="D1902" s="64"/>
      <c r="E1902" s="39" t="s">
        <v>111</v>
      </c>
      <c r="F1902" s="39">
        <v>67</v>
      </c>
      <c r="G1902" s="39" t="s">
        <v>172</v>
      </c>
      <c r="H1902" s="39" t="s">
        <v>176</v>
      </c>
      <c r="I1902" s="39" t="s">
        <v>176</v>
      </c>
      <c r="J1902" s="39" t="s">
        <v>176</v>
      </c>
      <c r="K1902" s="39" t="s">
        <v>176</v>
      </c>
      <c r="L1902" s="39">
        <v>1</v>
      </c>
      <c r="M1902" s="57" t="str">
        <f t="shared" si="92"/>
        <v>3 - Medium-Level Power Loss</v>
      </c>
      <c r="N1902" s="59"/>
      <c r="O1902" s="60"/>
      <c r="P1902" s="61">
        <f t="shared" si="91"/>
        <v>1800</v>
      </c>
      <c r="Q1902" s="61">
        <f t="shared" si="93"/>
        <v>0</v>
      </c>
    </row>
    <row r="1903" spans="1:17" ht="18.600000000000001" customHeight="1">
      <c r="A1903" s="58">
        <v>44403</v>
      </c>
      <c r="B1903" s="39" t="s">
        <v>48</v>
      </c>
      <c r="C1903" s="39" t="s">
        <v>140</v>
      </c>
      <c r="D1903" s="64"/>
      <c r="E1903" s="39" t="s">
        <v>111</v>
      </c>
      <c r="F1903" s="39">
        <v>68</v>
      </c>
      <c r="G1903" s="39" t="s">
        <v>172</v>
      </c>
      <c r="H1903" s="39" t="s">
        <v>176</v>
      </c>
      <c r="I1903" s="39" t="s">
        <v>176</v>
      </c>
      <c r="J1903" s="39" t="s">
        <v>176</v>
      </c>
      <c r="K1903" s="39" t="s">
        <v>176</v>
      </c>
      <c r="L1903" s="39">
        <v>1</v>
      </c>
      <c r="M1903" s="57" t="str">
        <f t="shared" si="92"/>
        <v>3 - Medium-Level Power Loss</v>
      </c>
      <c r="N1903" s="59"/>
      <c r="O1903" s="60"/>
      <c r="P1903" s="61">
        <f t="shared" si="91"/>
        <v>1800</v>
      </c>
      <c r="Q1903" s="61">
        <f t="shared" si="93"/>
        <v>0</v>
      </c>
    </row>
    <row r="1904" spans="1:17" ht="18.600000000000001" customHeight="1">
      <c r="A1904" s="58">
        <v>44403</v>
      </c>
      <c r="B1904" s="39" t="s">
        <v>48</v>
      </c>
      <c r="C1904" s="39" t="s">
        <v>140</v>
      </c>
      <c r="D1904" s="64"/>
      <c r="E1904" s="39" t="s">
        <v>111</v>
      </c>
      <c r="F1904" s="39">
        <v>69</v>
      </c>
      <c r="G1904" s="39" t="s">
        <v>172</v>
      </c>
      <c r="H1904" s="39" t="s">
        <v>176</v>
      </c>
      <c r="I1904" s="39" t="s">
        <v>176</v>
      </c>
      <c r="J1904" s="39" t="s">
        <v>176</v>
      </c>
      <c r="K1904" s="39" t="s">
        <v>176</v>
      </c>
      <c r="L1904" s="39">
        <v>1</v>
      </c>
      <c r="M1904" s="57" t="str">
        <f t="shared" si="92"/>
        <v>3 - Medium-Level Power Loss</v>
      </c>
      <c r="N1904" s="59"/>
      <c r="O1904" s="60"/>
      <c r="P1904" s="61">
        <f t="shared" si="91"/>
        <v>1800</v>
      </c>
      <c r="Q1904" s="61">
        <f t="shared" si="93"/>
        <v>0</v>
      </c>
    </row>
    <row r="1905" spans="1:17" ht="18.600000000000001" customHeight="1">
      <c r="A1905" s="58">
        <v>44403</v>
      </c>
      <c r="B1905" s="39" t="s">
        <v>48</v>
      </c>
      <c r="C1905" s="39" t="s">
        <v>140</v>
      </c>
      <c r="D1905" s="64"/>
      <c r="E1905" s="39" t="s">
        <v>111</v>
      </c>
      <c r="F1905" s="39">
        <v>70</v>
      </c>
      <c r="G1905" s="39" t="s">
        <v>172</v>
      </c>
      <c r="H1905" s="39" t="s">
        <v>176</v>
      </c>
      <c r="I1905" s="39" t="s">
        <v>176</v>
      </c>
      <c r="J1905" s="39" t="s">
        <v>176</v>
      </c>
      <c r="K1905" s="39" t="s">
        <v>176</v>
      </c>
      <c r="L1905" s="39">
        <v>1</v>
      </c>
      <c r="M1905" s="57" t="str">
        <f t="shared" si="92"/>
        <v>3 - Medium-Level Power Loss</v>
      </c>
      <c r="N1905" s="59"/>
      <c r="O1905" s="60"/>
      <c r="P1905" s="61">
        <f t="shared" si="91"/>
        <v>1800</v>
      </c>
      <c r="Q1905" s="61">
        <f t="shared" si="93"/>
        <v>0</v>
      </c>
    </row>
    <row r="1906" spans="1:17" ht="18.600000000000001" customHeight="1">
      <c r="A1906" s="58">
        <v>44403</v>
      </c>
      <c r="B1906" s="39" t="s">
        <v>48</v>
      </c>
      <c r="C1906" s="39" t="s">
        <v>140</v>
      </c>
      <c r="D1906" s="64"/>
      <c r="E1906" s="39" t="s">
        <v>111</v>
      </c>
      <c r="F1906" s="39">
        <v>71</v>
      </c>
      <c r="G1906" s="39" t="s">
        <v>172</v>
      </c>
      <c r="H1906" s="39" t="s">
        <v>176</v>
      </c>
      <c r="I1906" s="39" t="s">
        <v>176</v>
      </c>
      <c r="J1906" s="39" t="s">
        <v>176</v>
      </c>
      <c r="K1906" s="39" t="s">
        <v>176</v>
      </c>
      <c r="L1906" s="39">
        <v>1</v>
      </c>
      <c r="M1906" s="57" t="str">
        <f t="shared" si="92"/>
        <v>3 - Medium-Level Power Loss</v>
      </c>
      <c r="N1906" s="59"/>
      <c r="O1906" s="60"/>
      <c r="P1906" s="61">
        <f t="shared" si="91"/>
        <v>1800</v>
      </c>
      <c r="Q1906" s="61">
        <f t="shared" si="93"/>
        <v>0</v>
      </c>
    </row>
    <row r="1907" spans="1:17" ht="18.600000000000001" customHeight="1">
      <c r="A1907" s="58">
        <v>44403</v>
      </c>
      <c r="B1907" s="39" t="s">
        <v>48</v>
      </c>
      <c r="C1907" s="39" t="s">
        <v>140</v>
      </c>
      <c r="D1907" s="64"/>
      <c r="E1907" s="39" t="s">
        <v>111</v>
      </c>
      <c r="F1907" s="39">
        <v>72</v>
      </c>
      <c r="G1907" s="39" t="s">
        <v>172</v>
      </c>
      <c r="H1907" s="39" t="s">
        <v>176</v>
      </c>
      <c r="I1907" s="39" t="s">
        <v>176</v>
      </c>
      <c r="J1907" s="39" t="s">
        <v>176</v>
      </c>
      <c r="K1907" s="39" t="s">
        <v>176</v>
      </c>
      <c r="L1907" s="39">
        <v>1</v>
      </c>
      <c r="M1907" s="57" t="str">
        <f t="shared" si="92"/>
        <v>3 - Medium-Level Power Loss</v>
      </c>
      <c r="N1907" s="59"/>
      <c r="O1907" s="60"/>
      <c r="P1907" s="61">
        <f t="shared" si="91"/>
        <v>1800</v>
      </c>
      <c r="Q1907" s="61">
        <f t="shared" si="93"/>
        <v>0</v>
      </c>
    </row>
    <row r="1908" spans="1:17" ht="18.600000000000001" customHeight="1">
      <c r="A1908" s="58">
        <v>44403</v>
      </c>
      <c r="B1908" s="39" t="s">
        <v>48</v>
      </c>
      <c r="C1908" s="39" t="s">
        <v>141</v>
      </c>
      <c r="D1908" s="64"/>
      <c r="E1908" s="39" t="s">
        <v>95</v>
      </c>
      <c r="F1908" s="39">
        <v>105</v>
      </c>
      <c r="G1908" s="39" t="s">
        <v>172</v>
      </c>
      <c r="H1908" s="39" t="s">
        <v>176</v>
      </c>
      <c r="I1908" s="39" t="s">
        <v>176</v>
      </c>
      <c r="J1908" s="39" t="s">
        <v>176</v>
      </c>
      <c r="K1908" s="39" t="s">
        <v>176</v>
      </c>
      <c r="L1908" s="39">
        <v>1</v>
      </c>
      <c r="M1908" s="57" t="str">
        <f t="shared" si="92"/>
        <v>3 - Medium-Level Power Loss</v>
      </c>
      <c r="N1908" s="59"/>
      <c r="O1908" s="60"/>
      <c r="P1908" s="61">
        <f t="shared" si="91"/>
        <v>1800</v>
      </c>
      <c r="Q1908" s="61">
        <f t="shared" si="93"/>
        <v>0</v>
      </c>
    </row>
    <row r="1909" spans="1:17" ht="18.600000000000001" customHeight="1">
      <c r="A1909" s="58">
        <v>44403</v>
      </c>
      <c r="B1909" s="39" t="s">
        <v>48</v>
      </c>
      <c r="C1909" s="39" t="s">
        <v>141</v>
      </c>
      <c r="D1909" s="64"/>
      <c r="E1909" s="39" t="s">
        <v>95</v>
      </c>
      <c r="F1909" s="39">
        <v>106</v>
      </c>
      <c r="G1909" s="39" t="s">
        <v>172</v>
      </c>
      <c r="H1909" s="39" t="s">
        <v>176</v>
      </c>
      <c r="I1909" s="39" t="s">
        <v>176</v>
      </c>
      <c r="J1909" s="39" t="s">
        <v>176</v>
      </c>
      <c r="K1909" s="39" t="s">
        <v>176</v>
      </c>
      <c r="L1909" s="39">
        <v>1</v>
      </c>
      <c r="M1909" s="57" t="str">
        <f t="shared" si="92"/>
        <v>3 - Medium-Level Power Loss</v>
      </c>
      <c r="N1909" s="59"/>
      <c r="O1909" s="60"/>
      <c r="P1909" s="61">
        <f t="shared" si="91"/>
        <v>1800</v>
      </c>
      <c r="Q1909" s="61">
        <f t="shared" si="93"/>
        <v>0</v>
      </c>
    </row>
    <row r="1910" spans="1:17" ht="18.600000000000001" customHeight="1">
      <c r="A1910" s="58">
        <v>44403</v>
      </c>
      <c r="B1910" s="39" t="s">
        <v>48</v>
      </c>
      <c r="C1910" s="39" t="s">
        <v>141</v>
      </c>
      <c r="D1910" s="64"/>
      <c r="E1910" s="39" t="s">
        <v>95</v>
      </c>
      <c r="F1910" s="39">
        <v>107</v>
      </c>
      <c r="G1910" s="39" t="s">
        <v>172</v>
      </c>
      <c r="H1910" s="39" t="s">
        <v>176</v>
      </c>
      <c r="I1910" s="39" t="s">
        <v>176</v>
      </c>
      <c r="J1910" s="39" t="s">
        <v>176</v>
      </c>
      <c r="K1910" s="39" t="s">
        <v>176</v>
      </c>
      <c r="L1910" s="39">
        <v>1</v>
      </c>
      <c r="M1910" s="57" t="str">
        <f t="shared" si="92"/>
        <v>3 - Medium-Level Power Loss</v>
      </c>
      <c r="N1910" s="59"/>
      <c r="O1910" s="60"/>
      <c r="P1910" s="61">
        <f t="shared" si="91"/>
        <v>1800</v>
      </c>
      <c r="Q1910" s="61">
        <f t="shared" si="93"/>
        <v>0</v>
      </c>
    </row>
    <row r="1911" spans="1:17" ht="18.600000000000001" customHeight="1">
      <c r="A1911" s="58">
        <v>44403</v>
      </c>
      <c r="B1911" s="39" t="s">
        <v>48</v>
      </c>
      <c r="C1911" s="39" t="s">
        <v>141</v>
      </c>
      <c r="D1911" s="64"/>
      <c r="E1911" s="39" t="s">
        <v>95</v>
      </c>
      <c r="F1911" s="39">
        <v>108</v>
      </c>
      <c r="G1911" s="39" t="s">
        <v>172</v>
      </c>
      <c r="H1911" s="39" t="s">
        <v>176</v>
      </c>
      <c r="I1911" s="39" t="s">
        <v>176</v>
      </c>
      <c r="J1911" s="39" t="s">
        <v>176</v>
      </c>
      <c r="K1911" s="39" t="s">
        <v>176</v>
      </c>
      <c r="L1911" s="39">
        <v>1</v>
      </c>
      <c r="M1911" s="57" t="str">
        <f t="shared" si="92"/>
        <v>3 - Medium-Level Power Loss</v>
      </c>
      <c r="N1911" s="59"/>
      <c r="O1911" s="60"/>
      <c r="P1911" s="61">
        <f t="shared" si="91"/>
        <v>1800</v>
      </c>
      <c r="Q1911" s="61">
        <f t="shared" si="93"/>
        <v>0</v>
      </c>
    </row>
    <row r="1912" spans="1:17" ht="18.600000000000001" customHeight="1">
      <c r="A1912" s="58">
        <v>44403</v>
      </c>
      <c r="B1912" s="39" t="s">
        <v>48</v>
      </c>
      <c r="C1912" s="39" t="s">
        <v>141</v>
      </c>
      <c r="D1912" s="64"/>
      <c r="E1912" s="39" t="s">
        <v>95</v>
      </c>
      <c r="F1912" s="39">
        <v>109</v>
      </c>
      <c r="G1912" s="39" t="s">
        <v>172</v>
      </c>
      <c r="H1912" s="39" t="s">
        <v>176</v>
      </c>
      <c r="I1912" s="39" t="s">
        <v>176</v>
      </c>
      <c r="J1912" s="39" t="s">
        <v>176</v>
      </c>
      <c r="K1912" s="39" t="s">
        <v>176</v>
      </c>
      <c r="L1912" s="39">
        <v>1</v>
      </c>
      <c r="M1912" s="57" t="str">
        <f t="shared" si="92"/>
        <v>3 - Medium-Level Power Loss</v>
      </c>
      <c r="N1912" s="59"/>
      <c r="O1912" s="60"/>
      <c r="P1912" s="61">
        <f t="shared" si="91"/>
        <v>1800</v>
      </c>
      <c r="Q1912" s="61">
        <f t="shared" si="93"/>
        <v>0</v>
      </c>
    </row>
    <row r="1913" spans="1:17" ht="18.600000000000001" customHeight="1">
      <c r="A1913" s="58">
        <v>44403</v>
      </c>
      <c r="B1913" s="39" t="s">
        <v>48</v>
      </c>
      <c r="C1913" s="39" t="s">
        <v>141</v>
      </c>
      <c r="D1913" s="64"/>
      <c r="E1913" s="39" t="s">
        <v>95</v>
      </c>
      <c r="F1913" s="39">
        <v>110</v>
      </c>
      <c r="G1913" s="39" t="s">
        <v>172</v>
      </c>
      <c r="H1913" s="39" t="s">
        <v>176</v>
      </c>
      <c r="I1913" s="39" t="s">
        <v>176</v>
      </c>
      <c r="J1913" s="39" t="s">
        <v>176</v>
      </c>
      <c r="K1913" s="39" t="s">
        <v>176</v>
      </c>
      <c r="L1913" s="39">
        <v>1</v>
      </c>
      <c r="M1913" s="57" t="str">
        <f t="shared" si="92"/>
        <v>3 - Medium-Level Power Loss</v>
      </c>
      <c r="N1913" s="59"/>
      <c r="O1913" s="60"/>
      <c r="P1913" s="61">
        <f t="shared" si="91"/>
        <v>1800</v>
      </c>
      <c r="Q1913" s="61">
        <f t="shared" si="93"/>
        <v>0</v>
      </c>
    </row>
    <row r="1914" spans="1:17" ht="18.600000000000001" customHeight="1">
      <c r="A1914" s="58">
        <v>44403</v>
      </c>
      <c r="B1914" s="39" t="s">
        <v>48</v>
      </c>
      <c r="C1914" s="39" t="s">
        <v>141</v>
      </c>
      <c r="D1914" s="64"/>
      <c r="E1914" s="39" t="s">
        <v>95</v>
      </c>
      <c r="F1914" s="39">
        <v>111</v>
      </c>
      <c r="G1914" s="39" t="s">
        <v>172</v>
      </c>
      <c r="H1914" s="39" t="s">
        <v>176</v>
      </c>
      <c r="I1914" s="39" t="s">
        <v>176</v>
      </c>
      <c r="J1914" s="39" t="s">
        <v>176</v>
      </c>
      <c r="K1914" s="39" t="s">
        <v>176</v>
      </c>
      <c r="L1914" s="39">
        <v>1</v>
      </c>
      <c r="M1914" s="57" t="str">
        <f t="shared" si="92"/>
        <v>3 - Medium-Level Power Loss</v>
      </c>
      <c r="N1914" s="59"/>
      <c r="O1914" s="60"/>
      <c r="P1914" s="61">
        <f t="shared" si="91"/>
        <v>1800</v>
      </c>
      <c r="Q1914" s="61">
        <f t="shared" si="93"/>
        <v>0</v>
      </c>
    </row>
    <row r="1915" spans="1:17" ht="18.600000000000001" customHeight="1">
      <c r="A1915" s="58">
        <v>44403</v>
      </c>
      <c r="B1915" s="39" t="s">
        <v>48</v>
      </c>
      <c r="C1915" s="39" t="s">
        <v>141</v>
      </c>
      <c r="D1915" s="64"/>
      <c r="E1915" s="39" t="s">
        <v>95</v>
      </c>
      <c r="F1915" s="39">
        <v>112</v>
      </c>
      <c r="G1915" s="39" t="s">
        <v>172</v>
      </c>
      <c r="H1915" s="39" t="s">
        <v>176</v>
      </c>
      <c r="I1915" s="39" t="s">
        <v>176</v>
      </c>
      <c r="J1915" s="39" t="s">
        <v>176</v>
      </c>
      <c r="K1915" s="39" t="s">
        <v>176</v>
      </c>
      <c r="L1915" s="39">
        <v>1</v>
      </c>
      <c r="M1915" s="57" t="str">
        <f t="shared" si="92"/>
        <v>3 - Medium-Level Power Loss</v>
      </c>
      <c r="N1915" s="59"/>
      <c r="O1915" s="60"/>
      <c r="P1915" s="61">
        <f t="shared" si="91"/>
        <v>1800</v>
      </c>
      <c r="Q1915" s="61">
        <f t="shared" si="93"/>
        <v>0</v>
      </c>
    </row>
    <row r="1916" spans="1:17" ht="18.600000000000001" customHeight="1">
      <c r="A1916" s="58">
        <v>44403</v>
      </c>
      <c r="B1916" s="39" t="s">
        <v>48</v>
      </c>
      <c r="C1916" s="39" t="s">
        <v>141</v>
      </c>
      <c r="D1916" s="64"/>
      <c r="E1916" s="39" t="s">
        <v>95</v>
      </c>
      <c r="F1916" s="39">
        <v>113</v>
      </c>
      <c r="G1916" s="39" t="s">
        <v>172</v>
      </c>
      <c r="H1916" s="39" t="s">
        <v>176</v>
      </c>
      <c r="I1916" s="39" t="s">
        <v>176</v>
      </c>
      <c r="J1916" s="39" t="s">
        <v>176</v>
      </c>
      <c r="K1916" s="39" t="s">
        <v>176</v>
      </c>
      <c r="L1916" s="39">
        <v>1</v>
      </c>
      <c r="M1916" s="57" t="str">
        <f t="shared" si="92"/>
        <v>3 - Medium-Level Power Loss</v>
      </c>
      <c r="N1916" s="59"/>
      <c r="O1916" s="60"/>
      <c r="P1916" s="61">
        <f t="shared" si="91"/>
        <v>1800</v>
      </c>
      <c r="Q1916" s="61">
        <f t="shared" si="93"/>
        <v>0</v>
      </c>
    </row>
    <row r="1917" spans="1:17" ht="18.600000000000001" customHeight="1">
      <c r="A1917" s="58">
        <v>44403</v>
      </c>
      <c r="B1917" s="39" t="s">
        <v>48</v>
      </c>
      <c r="C1917" s="39" t="s">
        <v>141</v>
      </c>
      <c r="D1917" s="64"/>
      <c r="E1917" s="39" t="s">
        <v>95</v>
      </c>
      <c r="F1917" s="39">
        <v>114</v>
      </c>
      <c r="G1917" s="39" t="s">
        <v>172</v>
      </c>
      <c r="H1917" s="39" t="s">
        <v>176</v>
      </c>
      <c r="I1917" s="39" t="s">
        <v>176</v>
      </c>
      <c r="J1917" s="39" t="s">
        <v>176</v>
      </c>
      <c r="K1917" s="39" t="s">
        <v>176</v>
      </c>
      <c r="L1917" s="39">
        <v>1</v>
      </c>
      <c r="M1917" s="57" t="str">
        <f t="shared" si="92"/>
        <v>3 - Medium-Level Power Loss</v>
      </c>
      <c r="N1917" s="59"/>
      <c r="O1917" s="60"/>
      <c r="P1917" s="61">
        <f t="shared" si="91"/>
        <v>1800</v>
      </c>
      <c r="Q1917" s="61">
        <f t="shared" si="93"/>
        <v>0</v>
      </c>
    </row>
    <row r="1918" spans="1:17" ht="18.600000000000001" customHeight="1">
      <c r="A1918" s="58">
        <v>44403</v>
      </c>
      <c r="B1918" s="39" t="s">
        <v>48</v>
      </c>
      <c r="C1918" s="39" t="s">
        <v>141</v>
      </c>
      <c r="D1918" s="64"/>
      <c r="E1918" s="39" t="s">
        <v>95</v>
      </c>
      <c r="F1918" s="39">
        <v>115</v>
      </c>
      <c r="G1918" s="39" t="s">
        <v>172</v>
      </c>
      <c r="H1918" s="39" t="s">
        <v>176</v>
      </c>
      <c r="I1918" s="39" t="s">
        <v>176</v>
      </c>
      <c r="J1918" s="39" t="s">
        <v>176</v>
      </c>
      <c r="K1918" s="39" t="s">
        <v>176</v>
      </c>
      <c r="L1918" s="39">
        <v>1</v>
      </c>
      <c r="M1918" s="57" t="str">
        <f t="shared" si="92"/>
        <v>3 - Medium-Level Power Loss</v>
      </c>
      <c r="N1918" s="59"/>
      <c r="O1918" s="60"/>
      <c r="P1918" s="61">
        <f t="shared" si="91"/>
        <v>1800</v>
      </c>
      <c r="Q1918" s="61">
        <f t="shared" si="93"/>
        <v>0</v>
      </c>
    </row>
    <row r="1919" spans="1:17" ht="18.600000000000001" customHeight="1">
      <c r="A1919" s="58">
        <v>44403</v>
      </c>
      <c r="B1919" s="39" t="s">
        <v>48</v>
      </c>
      <c r="C1919" s="39" t="s">
        <v>141</v>
      </c>
      <c r="D1919" s="64"/>
      <c r="E1919" s="39" t="s">
        <v>95</v>
      </c>
      <c r="F1919" s="39">
        <v>116</v>
      </c>
      <c r="G1919" s="39" t="s">
        <v>172</v>
      </c>
      <c r="H1919" s="39" t="s">
        <v>176</v>
      </c>
      <c r="I1919" s="39" t="s">
        <v>176</v>
      </c>
      <c r="J1919" s="39" t="s">
        <v>176</v>
      </c>
      <c r="K1919" s="39" t="s">
        <v>176</v>
      </c>
      <c r="L1919" s="39">
        <v>1</v>
      </c>
      <c r="M1919" s="57" t="str">
        <f t="shared" si="92"/>
        <v>3 - Medium-Level Power Loss</v>
      </c>
      <c r="N1919" s="59"/>
      <c r="O1919" s="60"/>
      <c r="P1919" s="61">
        <f t="shared" si="91"/>
        <v>1800</v>
      </c>
      <c r="Q1919" s="61">
        <f t="shared" si="93"/>
        <v>0</v>
      </c>
    </row>
    <row r="1920" spans="1:17" ht="18.600000000000001" customHeight="1">
      <c r="A1920" s="58">
        <v>44403</v>
      </c>
      <c r="B1920" s="39" t="s">
        <v>48</v>
      </c>
      <c r="C1920" s="39" t="s">
        <v>141</v>
      </c>
      <c r="D1920" s="64"/>
      <c r="E1920" s="39" t="s">
        <v>95</v>
      </c>
      <c r="F1920" s="39">
        <v>117</v>
      </c>
      <c r="G1920" s="39" t="s">
        <v>172</v>
      </c>
      <c r="H1920" s="39" t="s">
        <v>176</v>
      </c>
      <c r="I1920" s="39" t="s">
        <v>176</v>
      </c>
      <c r="J1920" s="39" t="s">
        <v>176</v>
      </c>
      <c r="K1920" s="39" t="s">
        <v>176</v>
      </c>
      <c r="L1920" s="39">
        <v>1</v>
      </c>
      <c r="M1920" s="57" t="str">
        <f t="shared" si="92"/>
        <v>3 - Medium-Level Power Loss</v>
      </c>
      <c r="N1920" s="59"/>
      <c r="O1920" s="60"/>
      <c r="P1920" s="61">
        <f t="shared" si="91"/>
        <v>1800</v>
      </c>
      <c r="Q1920" s="61">
        <f t="shared" si="93"/>
        <v>0</v>
      </c>
    </row>
    <row r="1921" spans="1:17" ht="18.600000000000001" customHeight="1">
      <c r="A1921" s="58">
        <v>44403</v>
      </c>
      <c r="B1921" s="39" t="s">
        <v>48</v>
      </c>
      <c r="C1921" s="39" t="s">
        <v>141</v>
      </c>
      <c r="D1921" s="64"/>
      <c r="E1921" s="39" t="s">
        <v>95</v>
      </c>
      <c r="F1921" s="39">
        <v>118</v>
      </c>
      <c r="G1921" s="39" t="s">
        <v>172</v>
      </c>
      <c r="H1921" s="39" t="s">
        <v>176</v>
      </c>
      <c r="I1921" s="39" t="s">
        <v>176</v>
      </c>
      <c r="J1921" s="39" t="s">
        <v>176</v>
      </c>
      <c r="K1921" s="39" t="s">
        <v>176</v>
      </c>
      <c r="L1921" s="39">
        <v>1</v>
      </c>
      <c r="M1921" s="57" t="str">
        <f t="shared" si="92"/>
        <v>3 - Medium-Level Power Loss</v>
      </c>
      <c r="N1921" s="59"/>
      <c r="O1921" s="60"/>
      <c r="P1921" s="61">
        <f t="shared" si="91"/>
        <v>1800</v>
      </c>
      <c r="Q1921" s="61">
        <f t="shared" si="93"/>
        <v>0</v>
      </c>
    </row>
    <row r="1922" spans="1:17" ht="18.600000000000001" customHeight="1">
      <c r="A1922" s="58">
        <v>44403</v>
      </c>
      <c r="B1922" s="39" t="s">
        <v>48</v>
      </c>
      <c r="C1922" s="39" t="s">
        <v>141</v>
      </c>
      <c r="D1922" s="64"/>
      <c r="E1922" s="39" t="s">
        <v>95</v>
      </c>
      <c r="F1922" s="39">
        <v>119</v>
      </c>
      <c r="G1922" s="39" t="s">
        <v>172</v>
      </c>
      <c r="H1922" s="39" t="s">
        <v>176</v>
      </c>
      <c r="I1922" s="39" t="s">
        <v>176</v>
      </c>
      <c r="J1922" s="39" t="s">
        <v>176</v>
      </c>
      <c r="K1922" s="39" t="s">
        <v>176</v>
      </c>
      <c r="L1922" s="39">
        <v>1</v>
      </c>
      <c r="M1922" s="57" t="str">
        <f t="shared" si="92"/>
        <v>3 - Medium-Level Power Loss</v>
      </c>
      <c r="N1922" s="59"/>
      <c r="O1922" s="60"/>
      <c r="P1922" s="61">
        <f t="shared" si="91"/>
        <v>1800</v>
      </c>
      <c r="Q1922" s="61">
        <f t="shared" si="93"/>
        <v>0</v>
      </c>
    </row>
    <row r="1923" spans="1:17" ht="18.600000000000001" customHeight="1">
      <c r="A1923" s="58">
        <v>44403</v>
      </c>
      <c r="B1923" s="39" t="s">
        <v>48</v>
      </c>
      <c r="C1923" s="39" t="s">
        <v>141</v>
      </c>
      <c r="D1923" s="64"/>
      <c r="E1923" s="39" t="s">
        <v>95</v>
      </c>
      <c r="F1923" s="39">
        <v>120</v>
      </c>
      <c r="G1923" s="39" t="s">
        <v>172</v>
      </c>
      <c r="H1923" s="39" t="s">
        <v>176</v>
      </c>
      <c r="I1923" s="39" t="s">
        <v>176</v>
      </c>
      <c r="J1923" s="39" t="s">
        <v>176</v>
      </c>
      <c r="K1923" s="39" t="s">
        <v>176</v>
      </c>
      <c r="L1923" s="39">
        <v>1</v>
      </c>
      <c r="M1923" s="57" t="str">
        <f t="shared" si="92"/>
        <v>3 - Medium-Level Power Loss</v>
      </c>
      <c r="N1923" s="59"/>
      <c r="O1923" s="60"/>
      <c r="P1923" s="61">
        <f t="shared" si="91"/>
        <v>1800</v>
      </c>
      <c r="Q1923" s="61">
        <f t="shared" si="93"/>
        <v>0</v>
      </c>
    </row>
    <row r="1924" spans="1:17" ht="18.600000000000001" customHeight="1">
      <c r="A1924" s="58">
        <v>44403</v>
      </c>
      <c r="B1924" s="39" t="s">
        <v>48</v>
      </c>
      <c r="C1924" s="39" t="s">
        <v>141</v>
      </c>
      <c r="D1924" s="64"/>
      <c r="E1924" s="39" t="s">
        <v>95</v>
      </c>
      <c r="F1924" s="39">
        <v>73</v>
      </c>
      <c r="G1924" s="39" t="s">
        <v>172</v>
      </c>
      <c r="H1924" s="39" t="s">
        <v>176</v>
      </c>
      <c r="I1924" s="39" t="s">
        <v>176</v>
      </c>
      <c r="J1924" s="39" t="s">
        <v>176</v>
      </c>
      <c r="K1924" s="39" t="s">
        <v>176</v>
      </c>
      <c r="L1924" s="39">
        <v>1</v>
      </c>
      <c r="M1924" s="57" t="str">
        <f t="shared" si="92"/>
        <v>3 - Medium-Level Power Loss</v>
      </c>
      <c r="N1924" s="59"/>
      <c r="O1924" s="60"/>
      <c r="P1924" s="61">
        <f t="shared" si="91"/>
        <v>1800</v>
      </c>
      <c r="Q1924" s="61">
        <f t="shared" si="93"/>
        <v>0</v>
      </c>
    </row>
    <row r="1925" spans="1:17" ht="18.600000000000001" customHeight="1">
      <c r="A1925" s="58">
        <v>44403</v>
      </c>
      <c r="B1925" s="39" t="s">
        <v>48</v>
      </c>
      <c r="C1925" s="39" t="s">
        <v>141</v>
      </c>
      <c r="D1925" s="64"/>
      <c r="E1925" s="39" t="s">
        <v>95</v>
      </c>
      <c r="F1925" s="39">
        <v>74</v>
      </c>
      <c r="G1925" s="39" t="s">
        <v>172</v>
      </c>
      <c r="H1925" s="39" t="s">
        <v>176</v>
      </c>
      <c r="I1925" s="39" t="s">
        <v>176</v>
      </c>
      <c r="J1925" s="39" t="s">
        <v>176</v>
      </c>
      <c r="K1925" s="39" t="s">
        <v>176</v>
      </c>
      <c r="L1925" s="39">
        <v>1</v>
      </c>
      <c r="M1925" s="57" t="str">
        <f t="shared" si="92"/>
        <v>3 - Medium-Level Power Loss</v>
      </c>
      <c r="N1925" s="59"/>
      <c r="O1925" s="60"/>
      <c r="P1925" s="61">
        <f t="shared" si="91"/>
        <v>1800</v>
      </c>
      <c r="Q1925" s="61">
        <f t="shared" si="93"/>
        <v>0</v>
      </c>
    </row>
    <row r="1926" spans="1:17" ht="18.600000000000001" customHeight="1">
      <c r="A1926" s="58">
        <v>44403</v>
      </c>
      <c r="B1926" s="39" t="s">
        <v>48</v>
      </c>
      <c r="C1926" s="39" t="s">
        <v>141</v>
      </c>
      <c r="D1926" s="64"/>
      <c r="E1926" s="39" t="s">
        <v>95</v>
      </c>
      <c r="F1926" s="39">
        <v>75</v>
      </c>
      <c r="G1926" s="39" t="s">
        <v>172</v>
      </c>
      <c r="H1926" s="39" t="s">
        <v>176</v>
      </c>
      <c r="I1926" s="39" t="s">
        <v>176</v>
      </c>
      <c r="J1926" s="39" t="s">
        <v>176</v>
      </c>
      <c r="K1926" s="39" t="s">
        <v>176</v>
      </c>
      <c r="L1926" s="39">
        <v>1</v>
      </c>
      <c r="M1926" s="57" t="str">
        <f t="shared" si="92"/>
        <v>3 - Medium-Level Power Loss</v>
      </c>
      <c r="N1926" s="59"/>
      <c r="O1926" s="60"/>
      <c r="P1926" s="61">
        <f t="shared" si="91"/>
        <v>1800</v>
      </c>
      <c r="Q1926" s="61">
        <f t="shared" si="93"/>
        <v>0</v>
      </c>
    </row>
    <row r="1927" spans="1:17" ht="18.600000000000001" customHeight="1">
      <c r="A1927" s="58">
        <v>44403</v>
      </c>
      <c r="B1927" s="39" t="s">
        <v>48</v>
      </c>
      <c r="C1927" s="39" t="s">
        <v>141</v>
      </c>
      <c r="D1927" s="64"/>
      <c r="E1927" s="39" t="s">
        <v>95</v>
      </c>
      <c r="F1927" s="39">
        <v>76</v>
      </c>
      <c r="G1927" s="39" t="s">
        <v>172</v>
      </c>
      <c r="H1927" s="39" t="s">
        <v>176</v>
      </c>
      <c r="I1927" s="39" t="s">
        <v>176</v>
      </c>
      <c r="J1927" s="39" t="s">
        <v>176</v>
      </c>
      <c r="K1927" s="39" t="s">
        <v>176</v>
      </c>
      <c r="L1927" s="39">
        <v>1</v>
      </c>
      <c r="M1927" s="57" t="str">
        <f t="shared" si="92"/>
        <v>3 - Medium-Level Power Loss</v>
      </c>
      <c r="N1927" s="59"/>
      <c r="O1927" s="60"/>
      <c r="P1927" s="61">
        <f t="shared" si="91"/>
        <v>1800</v>
      </c>
      <c r="Q1927" s="61">
        <f t="shared" si="93"/>
        <v>0</v>
      </c>
    </row>
    <row r="1928" spans="1:17" ht="18.600000000000001" customHeight="1">
      <c r="A1928" s="58">
        <v>44403</v>
      </c>
      <c r="B1928" s="39" t="s">
        <v>48</v>
      </c>
      <c r="C1928" s="39" t="s">
        <v>141</v>
      </c>
      <c r="D1928" s="64"/>
      <c r="E1928" s="39" t="s">
        <v>95</v>
      </c>
      <c r="F1928" s="39">
        <v>77</v>
      </c>
      <c r="G1928" s="39" t="s">
        <v>172</v>
      </c>
      <c r="H1928" s="39" t="s">
        <v>176</v>
      </c>
      <c r="I1928" s="39" t="s">
        <v>176</v>
      </c>
      <c r="J1928" s="39" t="s">
        <v>176</v>
      </c>
      <c r="K1928" s="39" t="s">
        <v>176</v>
      </c>
      <c r="L1928" s="39">
        <v>1</v>
      </c>
      <c r="M1928" s="57" t="str">
        <f t="shared" si="92"/>
        <v>3 - Medium-Level Power Loss</v>
      </c>
      <c r="N1928" s="59"/>
      <c r="O1928" s="60"/>
      <c r="P1928" s="61">
        <f t="shared" si="91"/>
        <v>1800</v>
      </c>
      <c r="Q1928" s="61">
        <f t="shared" si="93"/>
        <v>0</v>
      </c>
    </row>
    <row r="1929" spans="1:17" ht="18.600000000000001" customHeight="1">
      <c r="A1929" s="58">
        <v>44403</v>
      </c>
      <c r="B1929" s="39" t="s">
        <v>48</v>
      </c>
      <c r="C1929" s="39" t="s">
        <v>141</v>
      </c>
      <c r="D1929" s="64"/>
      <c r="E1929" s="39" t="s">
        <v>95</v>
      </c>
      <c r="F1929" s="39">
        <v>78</v>
      </c>
      <c r="G1929" s="39" t="s">
        <v>172</v>
      </c>
      <c r="H1929" s="39" t="s">
        <v>176</v>
      </c>
      <c r="I1929" s="39" t="s">
        <v>176</v>
      </c>
      <c r="J1929" s="39" t="s">
        <v>176</v>
      </c>
      <c r="K1929" s="39" t="s">
        <v>176</v>
      </c>
      <c r="L1929" s="39">
        <v>1</v>
      </c>
      <c r="M1929" s="57" t="str">
        <f t="shared" si="92"/>
        <v>3 - Medium-Level Power Loss</v>
      </c>
      <c r="N1929" s="59"/>
      <c r="O1929" s="60"/>
      <c r="P1929" s="61">
        <f t="shared" si="91"/>
        <v>1800</v>
      </c>
      <c r="Q1929" s="61">
        <f t="shared" si="93"/>
        <v>0</v>
      </c>
    </row>
    <row r="1930" spans="1:17" ht="18.600000000000001" customHeight="1">
      <c r="A1930" s="58">
        <v>44403</v>
      </c>
      <c r="B1930" s="39" t="s">
        <v>48</v>
      </c>
      <c r="C1930" s="39" t="s">
        <v>141</v>
      </c>
      <c r="D1930" s="64"/>
      <c r="E1930" s="39" t="s">
        <v>95</v>
      </c>
      <c r="F1930" s="39">
        <v>79</v>
      </c>
      <c r="G1930" s="39" t="s">
        <v>172</v>
      </c>
      <c r="H1930" s="39" t="s">
        <v>176</v>
      </c>
      <c r="I1930" s="39" t="s">
        <v>176</v>
      </c>
      <c r="J1930" s="39" t="s">
        <v>176</v>
      </c>
      <c r="K1930" s="39" t="s">
        <v>176</v>
      </c>
      <c r="L1930" s="39">
        <v>1</v>
      </c>
      <c r="M1930" s="57" t="str">
        <f t="shared" si="92"/>
        <v>3 - Medium-Level Power Loss</v>
      </c>
      <c r="N1930" s="59"/>
      <c r="O1930" s="60"/>
      <c r="P1930" s="61">
        <f t="shared" si="91"/>
        <v>1800</v>
      </c>
      <c r="Q1930" s="61">
        <f t="shared" si="93"/>
        <v>0</v>
      </c>
    </row>
    <row r="1931" spans="1:17" ht="18.600000000000001" customHeight="1">
      <c r="A1931" s="58">
        <v>44403</v>
      </c>
      <c r="B1931" s="39" t="s">
        <v>48</v>
      </c>
      <c r="C1931" s="39" t="s">
        <v>141</v>
      </c>
      <c r="D1931" s="64"/>
      <c r="E1931" s="39" t="s">
        <v>95</v>
      </c>
      <c r="F1931" s="39">
        <v>80</v>
      </c>
      <c r="G1931" s="39" t="s">
        <v>172</v>
      </c>
      <c r="H1931" s="39" t="s">
        <v>176</v>
      </c>
      <c r="I1931" s="39" t="s">
        <v>176</v>
      </c>
      <c r="J1931" s="39" t="s">
        <v>176</v>
      </c>
      <c r="K1931" s="39" t="s">
        <v>176</v>
      </c>
      <c r="L1931" s="39">
        <v>1</v>
      </c>
      <c r="M1931" s="57" t="str">
        <f t="shared" si="92"/>
        <v>3 - Medium-Level Power Loss</v>
      </c>
      <c r="N1931" s="59"/>
      <c r="O1931" s="60"/>
      <c r="P1931" s="61">
        <f t="shared" si="91"/>
        <v>1800</v>
      </c>
      <c r="Q1931" s="61">
        <f t="shared" si="93"/>
        <v>0</v>
      </c>
    </row>
    <row r="1932" spans="1:17" ht="18.600000000000001" customHeight="1">
      <c r="A1932" s="58">
        <v>44403</v>
      </c>
      <c r="B1932" s="39" t="s">
        <v>48</v>
      </c>
      <c r="C1932" s="39" t="s">
        <v>141</v>
      </c>
      <c r="D1932" s="64"/>
      <c r="E1932" s="39" t="s">
        <v>95</v>
      </c>
      <c r="F1932" s="39">
        <v>81</v>
      </c>
      <c r="G1932" s="39" t="s">
        <v>172</v>
      </c>
      <c r="H1932" s="39" t="s">
        <v>176</v>
      </c>
      <c r="I1932" s="39" t="s">
        <v>176</v>
      </c>
      <c r="J1932" s="39" t="s">
        <v>176</v>
      </c>
      <c r="K1932" s="39" t="s">
        <v>176</v>
      </c>
      <c r="L1932" s="39">
        <v>1</v>
      </c>
      <c r="M1932" s="57" t="str">
        <f t="shared" si="92"/>
        <v>3 - Medium-Level Power Loss</v>
      </c>
      <c r="N1932" s="59"/>
      <c r="O1932" s="60"/>
      <c r="P1932" s="61">
        <f t="shared" si="91"/>
        <v>1800</v>
      </c>
      <c r="Q1932" s="61">
        <f t="shared" si="93"/>
        <v>0</v>
      </c>
    </row>
    <row r="1933" spans="1:17" ht="18.600000000000001" customHeight="1">
      <c r="A1933" s="58">
        <v>44403</v>
      </c>
      <c r="B1933" s="39" t="s">
        <v>48</v>
      </c>
      <c r="C1933" s="39" t="s">
        <v>141</v>
      </c>
      <c r="D1933" s="64"/>
      <c r="E1933" s="39" t="s">
        <v>95</v>
      </c>
      <c r="F1933" s="39">
        <v>82</v>
      </c>
      <c r="G1933" s="39" t="s">
        <v>172</v>
      </c>
      <c r="H1933" s="39" t="s">
        <v>176</v>
      </c>
      <c r="I1933" s="39" t="s">
        <v>176</v>
      </c>
      <c r="J1933" s="39" t="s">
        <v>176</v>
      </c>
      <c r="K1933" s="39" t="s">
        <v>176</v>
      </c>
      <c r="L1933" s="39">
        <v>1</v>
      </c>
      <c r="M1933" s="57" t="str">
        <f t="shared" si="92"/>
        <v>3 - Medium-Level Power Loss</v>
      </c>
      <c r="N1933" s="59"/>
      <c r="O1933" s="60"/>
      <c r="P1933" s="61">
        <f t="shared" si="91"/>
        <v>1800</v>
      </c>
      <c r="Q1933" s="61">
        <f t="shared" si="93"/>
        <v>0</v>
      </c>
    </row>
    <row r="1934" spans="1:17" ht="18.600000000000001" customHeight="1">
      <c r="A1934" s="58">
        <v>44403</v>
      </c>
      <c r="B1934" s="39" t="s">
        <v>48</v>
      </c>
      <c r="C1934" s="39" t="s">
        <v>141</v>
      </c>
      <c r="D1934" s="64"/>
      <c r="E1934" s="39" t="s">
        <v>95</v>
      </c>
      <c r="F1934" s="39">
        <v>83</v>
      </c>
      <c r="G1934" s="39" t="s">
        <v>172</v>
      </c>
      <c r="H1934" s="39" t="s">
        <v>176</v>
      </c>
      <c r="I1934" s="39" t="s">
        <v>176</v>
      </c>
      <c r="J1934" s="39" t="s">
        <v>176</v>
      </c>
      <c r="K1934" s="39" t="s">
        <v>176</v>
      </c>
      <c r="L1934" s="39">
        <v>1</v>
      </c>
      <c r="M1934" s="57" t="str">
        <f t="shared" si="92"/>
        <v>3 - Medium-Level Power Loss</v>
      </c>
      <c r="N1934" s="59"/>
      <c r="O1934" s="60"/>
      <c r="P1934" s="61">
        <f t="shared" si="91"/>
        <v>1800</v>
      </c>
      <c r="Q1934" s="61">
        <f t="shared" si="93"/>
        <v>0</v>
      </c>
    </row>
    <row r="1935" spans="1:17" ht="18.600000000000001" customHeight="1">
      <c r="A1935" s="58">
        <v>44403</v>
      </c>
      <c r="B1935" s="39" t="s">
        <v>48</v>
      </c>
      <c r="C1935" s="39" t="s">
        <v>141</v>
      </c>
      <c r="D1935" s="64"/>
      <c r="E1935" s="39" t="s">
        <v>95</v>
      </c>
      <c r="F1935" s="39">
        <v>84</v>
      </c>
      <c r="G1935" s="39" t="s">
        <v>172</v>
      </c>
      <c r="H1935" s="39" t="s">
        <v>176</v>
      </c>
      <c r="I1935" s="39" t="s">
        <v>176</v>
      </c>
      <c r="J1935" s="39" t="s">
        <v>176</v>
      </c>
      <c r="K1935" s="39" t="s">
        <v>176</v>
      </c>
      <c r="L1935" s="39">
        <v>1</v>
      </c>
      <c r="M1935" s="57" t="str">
        <f t="shared" si="92"/>
        <v>3 - Medium-Level Power Loss</v>
      </c>
      <c r="N1935" s="59"/>
      <c r="O1935" s="60"/>
      <c r="P1935" s="61">
        <f t="shared" si="91"/>
        <v>1800</v>
      </c>
      <c r="Q1935" s="61">
        <f t="shared" si="93"/>
        <v>0</v>
      </c>
    </row>
    <row r="1936" spans="1:17" ht="18.600000000000001" customHeight="1">
      <c r="A1936" s="58">
        <v>44403</v>
      </c>
      <c r="B1936" s="39" t="s">
        <v>48</v>
      </c>
      <c r="C1936" s="39" t="s">
        <v>141</v>
      </c>
      <c r="D1936" s="64"/>
      <c r="E1936" s="39" t="s">
        <v>95</v>
      </c>
      <c r="F1936" s="39">
        <v>85</v>
      </c>
      <c r="G1936" s="39" t="s">
        <v>172</v>
      </c>
      <c r="H1936" s="39" t="s">
        <v>176</v>
      </c>
      <c r="I1936" s="39" t="s">
        <v>176</v>
      </c>
      <c r="J1936" s="39" t="s">
        <v>176</v>
      </c>
      <c r="K1936" s="39" t="s">
        <v>176</v>
      </c>
      <c r="L1936" s="39">
        <v>1</v>
      </c>
      <c r="M1936" s="57" t="str">
        <f t="shared" si="92"/>
        <v>3 - Medium-Level Power Loss</v>
      </c>
      <c r="N1936" s="59"/>
      <c r="O1936" s="60"/>
      <c r="P1936" s="61">
        <f t="shared" si="91"/>
        <v>1800</v>
      </c>
      <c r="Q1936" s="61">
        <f t="shared" si="93"/>
        <v>0</v>
      </c>
    </row>
    <row r="1937" spans="1:17" ht="18.600000000000001" customHeight="1">
      <c r="A1937" s="58">
        <v>44403</v>
      </c>
      <c r="B1937" s="39" t="s">
        <v>48</v>
      </c>
      <c r="C1937" s="39" t="s">
        <v>141</v>
      </c>
      <c r="D1937" s="64"/>
      <c r="E1937" s="39" t="s">
        <v>95</v>
      </c>
      <c r="F1937" s="39">
        <v>86</v>
      </c>
      <c r="G1937" s="39" t="s">
        <v>172</v>
      </c>
      <c r="H1937" s="39" t="s">
        <v>176</v>
      </c>
      <c r="I1937" s="39" t="s">
        <v>176</v>
      </c>
      <c r="J1937" s="39" t="s">
        <v>176</v>
      </c>
      <c r="K1937" s="39" t="s">
        <v>176</v>
      </c>
      <c r="L1937" s="39">
        <v>1</v>
      </c>
      <c r="M1937" s="57" t="str">
        <f t="shared" si="92"/>
        <v>3 - Medium-Level Power Loss</v>
      </c>
      <c r="N1937" s="59"/>
      <c r="O1937" s="60"/>
      <c r="P1937" s="61">
        <f t="shared" ref="P1937:P2000" si="94">IF(G1937="hot spot",0,IF(G1937="string",$Q$5*L1937,IF(G1937="multiple strings",$Q$5*L1937,IF(G1937="Combiner",($Q$5)*L1937,IF(G1937="inverter",$Q$5*L1937,IF(G1937="tracker",$Q$5*L1937,IF(G1937="module",$Q$5*L1937,IF(G1937="module substring",($Q$5/3)*L1937,0))))))))</f>
        <v>1800</v>
      </c>
      <c r="Q1937" s="61">
        <f t="shared" si="93"/>
        <v>0</v>
      </c>
    </row>
    <row r="1938" spans="1:17" ht="18.600000000000001" customHeight="1">
      <c r="A1938" s="58">
        <v>44403</v>
      </c>
      <c r="B1938" s="39" t="s">
        <v>48</v>
      </c>
      <c r="C1938" s="39" t="s">
        <v>141</v>
      </c>
      <c r="D1938" s="64"/>
      <c r="E1938" s="39" t="s">
        <v>95</v>
      </c>
      <c r="F1938" s="39">
        <v>87</v>
      </c>
      <c r="G1938" s="39" t="s">
        <v>172</v>
      </c>
      <c r="H1938" s="39" t="s">
        <v>176</v>
      </c>
      <c r="I1938" s="39" t="s">
        <v>176</v>
      </c>
      <c r="J1938" s="39" t="s">
        <v>176</v>
      </c>
      <c r="K1938" s="39" t="s">
        <v>176</v>
      </c>
      <c r="L1938" s="39">
        <v>1</v>
      </c>
      <c r="M1938" s="57" t="str">
        <f t="shared" ref="M1938:M2001" si="95">IF(G1938="hot spot","1 - Safety",IF((P1938)/(1000000*$Q$4)&gt;0.01,"2 - High-Level Power Loss",IF(P1938&gt;($Q$5-1),"3 - Medium-Level Power Loss",IF(P1938&gt;0,"4 - Low-Level Power Loss",""))))</f>
        <v>3 - Medium-Level Power Loss</v>
      </c>
      <c r="N1938" s="59"/>
      <c r="O1938" s="60"/>
      <c r="P1938" s="61">
        <f t="shared" si="94"/>
        <v>1800</v>
      </c>
      <c r="Q1938" s="61">
        <f t="shared" si="93"/>
        <v>0</v>
      </c>
    </row>
    <row r="1939" spans="1:17" ht="18.600000000000001" customHeight="1">
      <c r="A1939" s="58">
        <v>44403</v>
      </c>
      <c r="B1939" s="39" t="s">
        <v>48</v>
      </c>
      <c r="C1939" s="39" t="s">
        <v>141</v>
      </c>
      <c r="D1939" s="64"/>
      <c r="E1939" s="39" t="s">
        <v>95</v>
      </c>
      <c r="F1939" s="39">
        <v>88</v>
      </c>
      <c r="G1939" s="39" t="s">
        <v>172</v>
      </c>
      <c r="H1939" s="39" t="s">
        <v>176</v>
      </c>
      <c r="I1939" s="39" t="s">
        <v>176</v>
      </c>
      <c r="J1939" s="39" t="s">
        <v>176</v>
      </c>
      <c r="K1939" s="39" t="s">
        <v>176</v>
      </c>
      <c r="L1939" s="39">
        <v>1</v>
      </c>
      <c r="M1939" s="57" t="str">
        <f t="shared" si="95"/>
        <v>3 - Medium-Level Power Loss</v>
      </c>
      <c r="N1939" s="59"/>
      <c r="O1939" s="60"/>
      <c r="P1939" s="61">
        <f t="shared" si="94"/>
        <v>1800</v>
      </c>
      <c r="Q1939" s="61">
        <f t="shared" si="93"/>
        <v>0</v>
      </c>
    </row>
    <row r="1940" spans="1:17" ht="18.600000000000001" customHeight="1">
      <c r="A1940" s="58">
        <v>44403</v>
      </c>
      <c r="B1940" s="39" t="s">
        <v>48</v>
      </c>
      <c r="C1940" s="39" t="s">
        <v>141</v>
      </c>
      <c r="D1940" s="64"/>
      <c r="E1940" s="39" t="s">
        <v>101</v>
      </c>
      <c r="F1940" s="39">
        <v>100</v>
      </c>
      <c r="G1940" s="39" t="s">
        <v>172</v>
      </c>
      <c r="H1940" s="39" t="s">
        <v>176</v>
      </c>
      <c r="I1940" s="39" t="s">
        <v>176</v>
      </c>
      <c r="J1940" s="39" t="s">
        <v>176</v>
      </c>
      <c r="K1940" s="39" t="s">
        <v>176</v>
      </c>
      <c r="L1940" s="39">
        <v>1</v>
      </c>
      <c r="M1940" s="57" t="str">
        <f t="shared" si="95"/>
        <v>3 - Medium-Level Power Loss</v>
      </c>
      <c r="N1940" s="59"/>
      <c r="O1940" s="60"/>
      <c r="P1940" s="61">
        <f t="shared" si="94"/>
        <v>1800</v>
      </c>
      <c r="Q1940" s="61">
        <f t="shared" si="93"/>
        <v>0</v>
      </c>
    </row>
    <row r="1941" spans="1:17" ht="18.600000000000001" customHeight="1">
      <c r="A1941" s="58">
        <v>44403</v>
      </c>
      <c r="B1941" s="39" t="s">
        <v>48</v>
      </c>
      <c r="C1941" s="39" t="s">
        <v>141</v>
      </c>
      <c r="D1941" s="64"/>
      <c r="E1941" s="39" t="s">
        <v>101</v>
      </c>
      <c r="F1941" s="39">
        <v>69</v>
      </c>
      <c r="G1941" s="39" t="s">
        <v>172</v>
      </c>
      <c r="H1941" s="39" t="s">
        <v>176</v>
      </c>
      <c r="I1941" s="39" t="s">
        <v>176</v>
      </c>
      <c r="J1941" s="39" t="s">
        <v>176</v>
      </c>
      <c r="K1941" s="39" t="s">
        <v>176</v>
      </c>
      <c r="L1941" s="39">
        <v>1</v>
      </c>
      <c r="M1941" s="57" t="str">
        <f t="shared" si="95"/>
        <v>3 - Medium-Level Power Loss</v>
      </c>
      <c r="N1941" s="59"/>
      <c r="O1941" s="60"/>
      <c r="P1941" s="61">
        <f t="shared" si="94"/>
        <v>1800</v>
      </c>
      <c r="Q1941" s="61">
        <f t="shared" si="93"/>
        <v>0</v>
      </c>
    </row>
    <row r="1942" spans="1:17" ht="18.600000000000001" customHeight="1">
      <c r="A1942" s="58">
        <v>44403</v>
      </c>
      <c r="B1942" s="39" t="s">
        <v>48</v>
      </c>
      <c r="C1942" s="39" t="s">
        <v>141</v>
      </c>
      <c r="D1942" s="64"/>
      <c r="E1942" s="39" t="s">
        <v>101</v>
      </c>
      <c r="F1942" s="39">
        <v>70</v>
      </c>
      <c r="G1942" s="39" t="s">
        <v>172</v>
      </c>
      <c r="H1942" s="39" t="s">
        <v>176</v>
      </c>
      <c r="I1942" s="39" t="s">
        <v>176</v>
      </c>
      <c r="J1942" s="39" t="s">
        <v>176</v>
      </c>
      <c r="K1942" s="39" t="s">
        <v>176</v>
      </c>
      <c r="L1942" s="39">
        <v>1</v>
      </c>
      <c r="M1942" s="57" t="str">
        <f t="shared" si="95"/>
        <v>3 - Medium-Level Power Loss</v>
      </c>
      <c r="N1942" s="59"/>
      <c r="O1942" s="60"/>
      <c r="P1942" s="61">
        <f t="shared" si="94"/>
        <v>1800</v>
      </c>
      <c r="Q1942" s="61">
        <f t="shared" si="93"/>
        <v>0</v>
      </c>
    </row>
    <row r="1943" spans="1:17" ht="18.600000000000001" customHeight="1">
      <c r="A1943" s="58">
        <v>44403</v>
      </c>
      <c r="B1943" s="39" t="s">
        <v>48</v>
      </c>
      <c r="C1943" s="39" t="s">
        <v>141</v>
      </c>
      <c r="D1943" s="64"/>
      <c r="E1943" s="39" t="s">
        <v>101</v>
      </c>
      <c r="F1943" s="39">
        <v>71</v>
      </c>
      <c r="G1943" s="39" t="s">
        <v>172</v>
      </c>
      <c r="H1943" s="39" t="s">
        <v>176</v>
      </c>
      <c r="I1943" s="39" t="s">
        <v>176</v>
      </c>
      <c r="J1943" s="39" t="s">
        <v>176</v>
      </c>
      <c r="K1943" s="39" t="s">
        <v>176</v>
      </c>
      <c r="L1943" s="39">
        <v>1</v>
      </c>
      <c r="M1943" s="57" t="str">
        <f t="shared" si="95"/>
        <v>3 - Medium-Level Power Loss</v>
      </c>
      <c r="N1943" s="59"/>
      <c r="O1943" s="60"/>
      <c r="P1943" s="61">
        <f t="shared" si="94"/>
        <v>1800</v>
      </c>
      <c r="Q1943" s="61">
        <f t="shared" si="93"/>
        <v>0</v>
      </c>
    </row>
    <row r="1944" spans="1:17" ht="18.600000000000001" customHeight="1">
      <c r="A1944" s="58">
        <v>44403</v>
      </c>
      <c r="B1944" s="39" t="s">
        <v>48</v>
      </c>
      <c r="C1944" s="39" t="s">
        <v>141</v>
      </c>
      <c r="D1944" s="64"/>
      <c r="E1944" s="39" t="s">
        <v>101</v>
      </c>
      <c r="F1944" s="39">
        <v>72</v>
      </c>
      <c r="G1944" s="39" t="s">
        <v>172</v>
      </c>
      <c r="H1944" s="39" t="s">
        <v>176</v>
      </c>
      <c r="I1944" s="39" t="s">
        <v>176</v>
      </c>
      <c r="J1944" s="39" t="s">
        <v>176</v>
      </c>
      <c r="K1944" s="39" t="s">
        <v>176</v>
      </c>
      <c r="L1944" s="39">
        <v>1</v>
      </c>
      <c r="M1944" s="57" t="str">
        <f t="shared" si="95"/>
        <v>3 - Medium-Level Power Loss</v>
      </c>
      <c r="N1944" s="59"/>
      <c r="O1944" s="60"/>
      <c r="P1944" s="61">
        <f t="shared" si="94"/>
        <v>1800</v>
      </c>
      <c r="Q1944" s="61">
        <f t="shared" si="93"/>
        <v>0</v>
      </c>
    </row>
    <row r="1945" spans="1:17" ht="18.600000000000001" customHeight="1">
      <c r="A1945" s="58">
        <v>44403</v>
      </c>
      <c r="B1945" s="39" t="s">
        <v>48</v>
      </c>
      <c r="C1945" s="39" t="s">
        <v>141</v>
      </c>
      <c r="D1945" s="64"/>
      <c r="E1945" s="39" t="s">
        <v>101</v>
      </c>
      <c r="F1945" s="39">
        <v>73</v>
      </c>
      <c r="G1945" s="39" t="s">
        <v>172</v>
      </c>
      <c r="H1945" s="39" t="s">
        <v>176</v>
      </c>
      <c r="I1945" s="39" t="s">
        <v>176</v>
      </c>
      <c r="J1945" s="39" t="s">
        <v>176</v>
      </c>
      <c r="K1945" s="39" t="s">
        <v>176</v>
      </c>
      <c r="L1945" s="39">
        <v>1</v>
      </c>
      <c r="M1945" s="57" t="str">
        <f t="shared" si="95"/>
        <v>3 - Medium-Level Power Loss</v>
      </c>
      <c r="N1945" s="59"/>
      <c r="O1945" s="60"/>
      <c r="P1945" s="61">
        <f t="shared" si="94"/>
        <v>1800</v>
      </c>
      <c r="Q1945" s="61">
        <f t="shared" si="93"/>
        <v>0</v>
      </c>
    </row>
    <row r="1946" spans="1:17" ht="18.600000000000001" customHeight="1">
      <c r="A1946" s="58">
        <v>44403</v>
      </c>
      <c r="B1946" s="39" t="s">
        <v>48</v>
      </c>
      <c r="C1946" s="39" t="s">
        <v>141</v>
      </c>
      <c r="D1946" s="64"/>
      <c r="E1946" s="39" t="s">
        <v>101</v>
      </c>
      <c r="F1946" s="39">
        <v>74</v>
      </c>
      <c r="G1946" s="39" t="s">
        <v>172</v>
      </c>
      <c r="H1946" s="39" t="s">
        <v>176</v>
      </c>
      <c r="I1946" s="39" t="s">
        <v>176</v>
      </c>
      <c r="J1946" s="39" t="s">
        <v>176</v>
      </c>
      <c r="K1946" s="39" t="s">
        <v>176</v>
      </c>
      <c r="L1946" s="39">
        <v>1</v>
      </c>
      <c r="M1946" s="57" t="str">
        <f t="shared" si="95"/>
        <v>3 - Medium-Level Power Loss</v>
      </c>
      <c r="N1946" s="59"/>
      <c r="O1946" s="60"/>
      <c r="P1946" s="61">
        <f t="shared" si="94"/>
        <v>1800</v>
      </c>
      <c r="Q1946" s="61">
        <f t="shared" si="93"/>
        <v>0</v>
      </c>
    </row>
    <row r="1947" spans="1:17" ht="18.600000000000001" customHeight="1">
      <c r="A1947" s="58">
        <v>44403</v>
      </c>
      <c r="B1947" s="39" t="s">
        <v>48</v>
      </c>
      <c r="C1947" s="39" t="s">
        <v>141</v>
      </c>
      <c r="D1947" s="64"/>
      <c r="E1947" s="39" t="s">
        <v>101</v>
      </c>
      <c r="F1947" s="39">
        <v>75</v>
      </c>
      <c r="G1947" s="39" t="s">
        <v>172</v>
      </c>
      <c r="H1947" s="39" t="s">
        <v>176</v>
      </c>
      <c r="I1947" s="39" t="s">
        <v>176</v>
      </c>
      <c r="J1947" s="39" t="s">
        <v>176</v>
      </c>
      <c r="K1947" s="39" t="s">
        <v>176</v>
      </c>
      <c r="L1947" s="39">
        <v>1</v>
      </c>
      <c r="M1947" s="57" t="str">
        <f t="shared" si="95"/>
        <v>3 - Medium-Level Power Loss</v>
      </c>
      <c r="N1947" s="59"/>
      <c r="O1947" s="60"/>
      <c r="P1947" s="61">
        <f t="shared" si="94"/>
        <v>1800</v>
      </c>
      <c r="Q1947" s="61">
        <f t="shared" si="93"/>
        <v>0</v>
      </c>
    </row>
    <row r="1948" spans="1:17" ht="18.600000000000001" customHeight="1">
      <c r="A1948" s="58">
        <v>44403</v>
      </c>
      <c r="B1948" s="39" t="s">
        <v>48</v>
      </c>
      <c r="C1948" s="39" t="s">
        <v>141</v>
      </c>
      <c r="D1948" s="64"/>
      <c r="E1948" s="39" t="s">
        <v>101</v>
      </c>
      <c r="F1948" s="39">
        <v>76</v>
      </c>
      <c r="G1948" s="39" t="s">
        <v>172</v>
      </c>
      <c r="H1948" s="39" t="s">
        <v>176</v>
      </c>
      <c r="I1948" s="39" t="s">
        <v>176</v>
      </c>
      <c r="J1948" s="39" t="s">
        <v>176</v>
      </c>
      <c r="K1948" s="39" t="s">
        <v>176</v>
      </c>
      <c r="L1948" s="39">
        <v>1</v>
      </c>
      <c r="M1948" s="57" t="str">
        <f t="shared" si="95"/>
        <v>3 - Medium-Level Power Loss</v>
      </c>
      <c r="N1948" s="59"/>
      <c r="O1948" s="60"/>
      <c r="P1948" s="61">
        <f t="shared" si="94"/>
        <v>1800</v>
      </c>
      <c r="Q1948" s="61">
        <f t="shared" si="93"/>
        <v>0</v>
      </c>
    </row>
    <row r="1949" spans="1:17" ht="18.600000000000001" customHeight="1">
      <c r="A1949" s="58">
        <v>44403</v>
      </c>
      <c r="B1949" s="39" t="s">
        <v>48</v>
      </c>
      <c r="C1949" s="39" t="s">
        <v>141</v>
      </c>
      <c r="D1949" s="64"/>
      <c r="E1949" s="39" t="s">
        <v>101</v>
      </c>
      <c r="F1949" s="39">
        <v>93</v>
      </c>
      <c r="G1949" s="39" t="s">
        <v>172</v>
      </c>
      <c r="H1949" s="39" t="s">
        <v>176</v>
      </c>
      <c r="I1949" s="39" t="s">
        <v>176</v>
      </c>
      <c r="J1949" s="39" t="s">
        <v>176</v>
      </c>
      <c r="K1949" s="39" t="s">
        <v>176</v>
      </c>
      <c r="L1949" s="39">
        <v>1</v>
      </c>
      <c r="M1949" s="57" t="str">
        <f t="shared" si="95"/>
        <v>3 - Medium-Level Power Loss</v>
      </c>
      <c r="N1949" s="59"/>
      <c r="O1949" s="60"/>
      <c r="P1949" s="61">
        <f t="shared" si="94"/>
        <v>1800</v>
      </c>
      <c r="Q1949" s="61">
        <f t="shared" si="93"/>
        <v>0</v>
      </c>
    </row>
    <row r="1950" spans="1:17" ht="18.600000000000001" customHeight="1">
      <c r="A1950" s="58">
        <v>44403</v>
      </c>
      <c r="B1950" s="39" t="s">
        <v>48</v>
      </c>
      <c r="C1950" s="39" t="s">
        <v>141</v>
      </c>
      <c r="D1950" s="64"/>
      <c r="E1950" s="39" t="s">
        <v>101</v>
      </c>
      <c r="F1950" s="39">
        <v>94</v>
      </c>
      <c r="G1950" s="39" t="s">
        <v>172</v>
      </c>
      <c r="H1950" s="39" t="s">
        <v>176</v>
      </c>
      <c r="I1950" s="39" t="s">
        <v>176</v>
      </c>
      <c r="J1950" s="39" t="s">
        <v>176</v>
      </c>
      <c r="K1950" s="39" t="s">
        <v>176</v>
      </c>
      <c r="L1950" s="39">
        <v>1</v>
      </c>
      <c r="M1950" s="57" t="str">
        <f t="shared" si="95"/>
        <v>3 - Medium-Level Power Loss</v>
      </c>
      <c r="N1950" s="59"/>
      <c r="O1950" s="60"/>
      <c r="P1950" s="61">
        <f t="shared" si="94"/>
        <v>1800</v>
      </c>
      <c r="Q1950" s="61">
        <f t="shared" si="93"/>
        <v>0</v>
      </c>
    </row>
    <row r="1951" spans="1:17" ht="18.600000000000001" customHeight="1">
      <c r="A1951" s="58">
        <v>44403</v>
      </c>
      <c r="B1951" s="39" t="s">
        <v>48</v>
      </c>
      <c r="C1951" s="39" t="s">
        <v>141</v>
      </c>
      <c r="D1951" s="64"/>
      <c r="E1951" s="39" t="s">
        <v>101</v>
      </c>
      <c r="F1951" s="39">
        <v>95</v>
      </c>
      <c r="G1951" s="39" t="s">
        <v>172</v>
      </c>
      <c r="H1951" s="39" t="s">
        <v>176</v>
      </c>
      <c r="I1951" s="39" t="s">
        <v>176</v>
      </c>
      <c r="J1951" s="39" t="s">
        <v>176</v>
      </c>
      <c r="K1951" s="39" t="s">
        <v>176</v>
      </c>
      <c r="L1951" s="39">
        <v>1</v>
      </c>
      <c r="M1951" s="57" t="str">
        <f t="shared" si="95"/>
        <v>3 - Medium-Level Power Loss</v>
      </c>
      <c r="N1951" s="59"/>
      <c r="O1951" s="60"/>
      <c r="P1951" s="61">
        <f t="shared" si="94"/>
        <v>1800</v>
      </c>
      <c r="Q1951" s="61">
        <f t="shared" si="93"/>
        <v>0</v>
      </c>
    </row>
    <row r="1952" spans="1:17" ht="18.600000000000001" customHeight="1">
      <c r="A1952" s="58">
        <v>44403</v>
      </c>
      <c r="B1952" s="39" t="s">
        <v>48</v>
      </c>
      <c r="C1952" s="39" t="s">
        <v>141</v>
      </c>
      <c r="D1952" s="64"/>
      <c r="E1952" s="39" t="s">
        <v>101</v>
      </c>
      <c r="F1952" s="39">
        <v>96</v>
      </c>
      <c r="G1952" s="39" t="s">
        <v>172</v>
      </c>
      <c r="H1952" s="39" t="s">
        <v>176</v>
      </c>
      <c r="I1952" s="39" t="s">
        <v>176</v>
      </c>
      <c r="J1952" s="39" t="s">
        <v>176</v>
      </c>
      <c r="K1952" s="39" t="s">
        <v>176</v>
      </c>
      <c r="L1952" s="39">
        <v>1</v>
      </c>
      <c r="M1952" s="57" t="str">
        <f t="shared" si="95"/>
        <v>3 - Medium-Level Power Loss</v>
      </c>
      <c r="N1952" s="59"/>
      <c r="O1952" s="60"/>
      <c r="P1952" s="61">
        <f t="shared" si="94"/>
        <v>1800</v>
      </c>
      <c r="Q1952" s="61">
        <f t="shared" si="93"/>
        <v>0</v>
      </c>
    </row>
    <row r="1953" spans="1:17" ht="18.600000000000001" customHeight="1">
      <c r="A1953" s="58">
        <v>44403</v>
      </c>
      <c r="B1953" s="39" t="s">
        <v>48</v>
      </c>
      <c r="C1953" s="39" t="s">
        <v>141</v>
      </c>
      <c r="D1953" s="64"/>
      <c r="E1953" s="39" t="s">
        <v>101</v>
      </c>
      <c r="F1953" s="39">
        <v>97</v>
      </c>
      <c r="G1953" s="39" t="s">
        <v>172</v>
      </c>
      <c r="H1953" s="39" t="s">
        <v>176</v>
      </c>
      <c r="I1953" s="39" t="s">
        <v>176</v>
      </c>
      <c r="J1953" s="39" t="s">
        <v>176</v>
      </c>
      <c r="K1953" s="39" t="s">
        <v>176</v>
      </c>
      <c r="L1953" s="39">
        <v>1</v>
      </c>
      <c r="M1953" s="57" t="str">
        <f t="shared" si="95"/>
        <v>3 - Medium-Level Power Loss</v>
      </c>
      <c r="N1953" s="59"/>
      <c r="O1953" s="60"/>
      <c r="P1953" s="61">
        <f t="shared" si="94"/>
        <v>1800</v>
      </c>
      <c r="Q1953" s="61">
        <f t="shared" si="93"/>
        <v>0</v>
      </c>
    </row>
    <row r="1954" spans="1:17" ht="18.600000000000001" customHeight="1">
      <c r="A1954" s="58">
        <v>44403</v>
      </c>
      <c r="B1954" s="39" t="s">
        <v>48</v>
      </c>
      <c r="C1954" s="39" t="s">
        <v>141</v>
      </c>
      <c r="D1954" s="64"/>
      <c r="E1954" s="39" t="s">
        <v>101</v>
      </c>
      <c r="F1954" s="39">
        <v>98</v>
      </c>
      <c r="G1954" s="39" t="s">
        <v>172</v>
      </c>
      <c r="H1954" s="39" t="s">
        <v>176</v>
      </c>
      <c r="I1954" s="39" t="s">
        <v>176</v>
      </c>
      <c r="J1954" s="39" t="s">
        <v>176</v>
      </c>
      <c r="K1954" s="39" t="s">
        <v>176</v>
      </c>
      <c r="L1954" s="39">
        <v>1</v>
      </c>
      <c r="M1954" s="57" t="str">
        <f t="shared" si="95"/>
        <v>3 - Medium-Level Power Loss</v>
      </c>
      <c r="N1954" s="59"/>
      <c r="O1954" s="60"/>
      <c r="P1954" s="61">
        <f t="shared" si="94"/>
        <v>1800</v>
      </c>
      <c r="Q1954" s="61">
        <f t="shared" si="93"/>
        <v>0</v>
      </c>
    </row>
    <row r="1955" spans="1:17" ht="18.600000000000001" customHeight="1">
      <c r="A1955" s="58">
        <v>44403</v>
      </c>
      <c r="B1955" s="39" t="s">
        <v>48</v>
      </c>
      <c r="C1955" s="39" t="s">
        <v>141</v>
      </c>
      <c r="D1955" s="64"/>
      <c r="E1955" s="39" t="s">
        <v>101</v>
      </c>
      <c r="F1955" s="39">
        <v>99</v>
      </c>
      <c r="G1955" s="39" t="s">
        <v>172</v>
      </c>
      <c r="H1955" s="39" t="s">
        <v>176</v>
      </c>
      <c r="I1955" s="39" t="s">
        <v>176</v>
      </c>
      <c r="J1955" s="39" t="s">
        <v>176</v>
      </c>
      <c r="K1955" s="39" t="s">
        <v>176</v>
      </c>
      <c r="L1955" s="39">
        <v>1</v>
      </c>
      <c r="M1955" s="57" t="str">
        <f t="shared" si="95"/>
        <v>3 - Medium-Level Power Loss</v>
      </c>
      <c r="N1955" s="59"/>
      <c r="O1955" s="60"/>
      <c r="P1955" s="61">
        <f t="shared" si="94"/>
        <v>1800</v>
      </c>
      <c r="Q1955" s="61">
        <f t="shared" si="93"/>
        <v>0</v>
      </c>
    </row>
    <row r="1956" spans="1:17" ht="18.600000000000001" customHeight="1">
      <c r="A1956" s="58">
        <v>44403</v>
      </c>
      <c r="B1956" s="39" t="s">
        <v>48</v>
      </c>
      <c r="C1956" s="39" t="s">
        <v>141</v>
      </c>
      <c r="D1956" s="64"/>
      <c r="E1956" s="39" t="s">
        <v>102</v>
      </c>
      <c r="F1956" s="39">
        <v>26</v>
      </c>
      <c r="G1956" s="39" t="s">
        <v>172</v>
      </c>
      <c r="H1956" s="39" t="s">
        <v>176</v>
      </c>
      <c r="I1956" s="39" t="s">
        <v>176</v>
      </c>
      <c r="J1956" s="39" t="s">
        <v>177</v>
      </c>
      <c r="K1956" s="39" t="s">
        <v>176</v>
      </c>
      <c r="L1956" s="39">
        <v>1</v>
      </c>
      <c r="M1956" s="57" t="str">
        <f t="shared" si="95"/>
        <v>3 - Medium-Level Power Loss</v>
      </c>
      <c r="N1956" s="59"/>
      <c r="O1956" s="60"/>
      <c r="P1956" s="61">
        <f t="shared" si="94"/>
        <v>1800</v>
      </c>
      <c r="Q1956" s="61">
        <f t="shared" si="93"/>
        <v>0</v>
      </c>
    </row>
    <row r="1957" spans="1:17" ht="18.600000000000001" customHeight="1">
      <c r="A1957" s="58">
        <v>44403</v>
      </c>
      <c r="B1957" s="39" t="s">
        <v>48</v>
      </c>
      <c r="C1957" s="39" t="s">
        <v>141</v>
      </c>
      <c r="D1957" s="64"/>
      <c r="E1957" s="39" t="s">
        <v>96</v>
      </c>
      <c r="F1957" s="39">
        <v>113</v>
      </c>
      <c r="G1957" s="39" t="s">
        <v>172</v>
      </c>
      <c r="H1957" s="39" t="s">
        <v>176</v>
      </c>
      <c r="I1957" s="39" t="s">
        <v>176</v>
      </c>
      <c r="J1957" s="39" t="s">
        <v>176</v>
      </c>
      <c r="K1957" s="39" t="s">
        <v>176</v>
      </c>
      <c r="L1957" s="39">
        <v>1</v>
      </c>
      <c r="M1957" s="57" t="str">
        <f t="shared" si="95"/>
        <v>3 - Medium-Level Power Loss</v>
      </c>
      <c r="N1957" s="59"/>
      <c r="O1957" s="60"/>
      <c r="P1957" s="61">
        <f t="shared" si="94"/>
        <v>1800</v>
      </c>
      <c r="Q1957" s="61">
        <f t="shared" ref="Q1957:Q2020" si="96">IF(O1957&gt;0,P1957,0)</f>
        <v>0</v>
      </c>
    </row>
    <row r="1958" spans="1:17" ht="18.600000000000001" customHeight="1">
      <c r="A1958" s="58">
        <v>44403</v>
      </c>
      <c r="B1958" s="39" t="s">
        <v>48</v>
      </c>
      <c r="C1958" s="39" t="s">
        <v>141</v>
      </c>
      <c r="D1958" s="64"/>
      <c r="E1958" s="39" t="s">
        <v>96</v>
      </c>
      <c r="F1958" s="39">
        <v>114</v>
      </c>
      <c r="G1958" s="39" t="s">
        <v>172</v>
      </c>
      <c r="H1958" s="39" t="s">
        <v>176</v>
      </c>
      <c r="I1958" s="39" t="s">
        <v>176</v>
      </c>
      <c r="J1958" s="39" t="s">
        <v>176</v>
      </c>
      <c r="K1958" s="39" t="s">
        <v>176</v>
      </c>
      <c r="L1958" s="39">
        <v>1</v>
      </c>
      <c r="M1958" s="57" t="str">
        <f t="shared" si="95"/>
        <v>3 - Medium-Level Power Loss</v>
      </c>
      <c r="N1958" s="59"/>
      <c r="O1958" s="60"/>
      <c r="P1958" s="61">
        <f t="shared" si="94"/>
        <v>1800</v>
      </c>
      <c r="Q1958" s="61">
        <f t="shared" si="96"/>
        <v>0</v>
      </c>
    </row>
    <row r="1959" spans="1:17" ht="18.600000000000001" customHeight="1">
      <c r="A1959" s="58">
        <v>44403</v>
      </c>
      <c r="B1959" s="39" t="s">
        <v>48</v>
      </c>
      <c r="C1959" s="39" t="s">
        <v>141</v>
      </c>
      <c r="D1959" s="64"/>
      <c r="E1959" s="39" t="s">
        <v>96</v>
      </c>
      <c r="F1959" s="39">
        <v>115</v>
      </c>
      <c r="G1959" s="39" t="s">
        <v>172</v>
      </c>
      <c r="H1959" s="39" t="s">
        <v>176</v>
      </c>
      <c r="I1959" s="39" t="s">
        <v>176</v>
      </c>
      <c r="J1959" s="39" t="s">
        <v>176</v>
      </c>
      <c r="K1959" s="39" t="s">
        <v>176</v>
      </c>
      <c r="L1959" s="39">
        <v>1</v>
      </c>
      <c r="M1959" s="57" t="str">
        <f t="shared" si="95"/>
        <v>3 - Medium-Level Power Loss</v>
      </c>
      <c r="N1959" s="59"/>
      <c r="O1959" s="60"/>
      <c r="P1959" s="61">
        <f t="shared" si="94"/>
        <v>1800</v>
      </c>
      <c r="Q1959" s="61">
        <f t="shared" si="96"/>
        <v>0</v>
      </c>
    </row>
    <row r="1960" spans="1:17" ht="18.600000000000001" customHeight="1">
      <c r="A1960" s="58">
        <v>44403</v>
      </c>
      <c r="B1960" s="39" t="s">
        <v>48</v>
      </c>
      <c r="C1960" s="39" t="s">
        <v>141</v>
      </c>
      <c r="D1960" s="64"/>
      <c r="E1960" s="39" t="s">
        <v>96</v>
      </c>
      <c r="F1960" s="39">
        <v>116</v>
      </c>
      <c r="G1960" s="39" t="s">
        <v>172</v>
      </c>
      <c r="H1960" s="39" t="s">
        <v>176</v>
      </c>
      <c r="I1960" s="39" t="s">
        <v>176</v>
      </c>
      <c r="J1960" s="39" t="s">
        <v>176</v>
      </c>
      <c r="K1960" s="39" t="s">
        <v>176</v>
      </c>
      <c r="L1960" s="39">
        <v>1</v>
      </c>
      <c r="M1960" s="57" t="str">
        <f t="shared" si="95"/>
        <v>3 - Medium-Level Power Loss</v>
      </c>
      <c r="N1960" s="59"/>
      <c r="O1960" s="60"/>
      <c r="P1960" s="61">
        <f t="shared" si="94"/>
        <v>1800</v>
      </c>
      <c r="Q1960" s="61">
        <f t="shared" si="96"/>
        <v>0</v>
      </c>
    </row>
    <row r="1961" spans="1:17" ht="18.600000000000001" customHeight="1">
      <c r="A1961" s="58">
        <v>44403</v>
      </c>
      <c r="B1961" s="39" t="s">
        <v>48</v>
      </c>
      <c r="C1961" s="39" t="s">
        <v>141</v>
      </c>
      <c r="D1961" s="64"/>
      <c r="E1961" s="39" t="s">
        <v>96</v>
      </c>
      <c r="F1961" s="39">
        <v>117</v>
      </c>
      <c r="G1961" s="39" t="s">
        <v>172</v>
      </c>
      <c r="H1961" s="39" t="s">
        <v>176</v>
      </c>
      <c r="I1961" s="39" t="s">
        <v>176</v>
      </c>
      <c r="J1961" s="39" t="s">
        <v>176</v>
      </c>
      <c r="K1961" s="39" t="s">
        <v>176</v>
      </c>
      <c r="L1961" s="39">
        <v>1</v>
      </c>
      <c r="M1961" s="57" t="str">
        <f t="shared" si="95"/>
        <v>3 - Medium-Level Power Loss</v>
      </c>
      <c r="N1961" s="59"/>
      <c r="O1961" s="60"/>
      <c r="P1961" s="61">
        <f t="shared" si="94"/>
        <v>1800</v>
      </c>
      <c r="Q1961" s="61">
        <f t="shared" si="96"/>
        <v>0</v>
      </c>
    </row>
    <row r="1962" spans="1:17" ht="18.600000000000001" customHeight="1">
      <c r="A1962" s="58">
        <v>44403</v>
      </c>
      <c r="B1962" s="39" t="s">
        <v>48</v>
      </c>
      <c r="C1962" s="39" t="s">
        <v>141</v>
      </c>
      <c r="D1962" s="64"/>
      <c r="E1962" s="39" t="s">
        <v>96</v>
      </c>
      <c r="F1962" s="39">
        <v>118</v>
      </c>
      <c r="G1962" s="39" t="s">
        <v>172</v>
      </c>
      <c r="H1962" s="39" t="s">
        <v>176</v>
      </c>
      <c r="I1962" s="39" t="s">
        <v>176</v>
      </c>
      <c r="J1962" s="39" t="s">
        <v>176</v>
      </c>
      <c r="K1962" s="39" t="s">
        <v>176</v>
      </c>
      <c r="L1962" s="39">
        <v>1</v>
      </c>
      <c r="M1962" s="57" t="str">
        <f t="shared" si="95"/>
        <v>3 - Medium-Level Power Loss</v>
      </c>
      <c r="N1962" s="59"/>
      <c r="O1962" s="60"/>
      <c r="P1962" s="61">
        <f t="shared" si="94"/>
        <v>1800</v>
      </c>
      <c r="Q1962" s="61">
        <f t="shared" si="96"/>
        <v>0</v>
      </c>
    </row>
    <row r="1963" spans="1:17" ht="18.600000000000001" customHeight="1">
      <c r="A1963" s="58">
        <v>44403</v>
      </c>
      <c r="B1963" s="39" t="s">
        <v>48</v>
      </c>
      <c r="C1963" s="39" t="s">
        <v>141</v>
      </c>
      <c r="D1963" s="64"/>
      <c r="E1963" s="39" t="s">
        <v>96</v>
      </c>
      <c r="F1963" s="39">
        <v>119</v>
      </c>
      <c r="G1963" s="39" t="s">
        <v>172</v>
      </c>
      <c r="H1963" s="39" t="s">
        <v>176</v>
      </c>
      <c r="I1963" s="39" t="s">
        <v>176</v>
      </c>
      <c r="J1963" s="39" t="s">
        <v>176</v>
      </c>
      <c r="K1963" s="39" t="s">
        <v>176</v>
      </c>
      <c r="L1963" s="39">
        <v>1</v>
      </c>
      <c r="M1963" s="57" t="str">
        <f t="shared" si="95"/>
        <v>3 - Medium-Level Power Loss</v>
      </c>
      <c r="N1963" s="59"/>
      <c r="O1963" s="60"/>
      <c r="P1963" s="61">
        <f t="shared" si="94"/>
        <v>1800</v>
      </c>
      <c r="Q1963" s="61">
        <f t="shared" si="96"/>
        <v>0</v>
      </c>
    </row>
    <row r="1964" spans="1:17" ht="18.600000000000001" customHeight="1">
      <c r="A1964" s="58">
        <v>44403</v>
      </c>
      <c r="B1964" s="39" t="s">
        <v>48</v>
      </c>
      <c r="C1964" s="39" t="s">
        <v>141</v>
      </c>
      <c r="D1964" s="64"/>
      <c r="E1964" s="39" t="s">
        <v>96</v>
      </c>
      <c r="F1964" s="39">
        <v>120</v>
      </c>
      <c r="G1964" s="39" t="s">
        <v>172</v>
      </c>
      <c r="H1964" s="39" t="s">
        <v>177</v>
      </c>
      <c r="I1964" s="39" t="s">
        <v>176</v>
      </c>
      <c r="J1964" s="39" t="s">
        <v>176</v>
      </c>
      <c r="K1964" s="39" t="s">
        <v>176</v>
      </c>
      <c r="L1964" s="39">
        <v>1</v>
      </c>
      <c r="M1964" s="57" t="str">
        <f t="shared" si="95"/>
        <v>3 - Medium-Level Power Loss</v>
      </c>
      <c r="N1964" s="59"/>
      <c r="O1964" s="60"/>
      <c r="P1964" s="61">
        <f t="shared" si="94"/>
        <v>1800</v>
      </c>
      <c r="Q1964" s="61">
        <f t="shared" si="96"/>
        <v>0</v>
      </c>
    </row>
    <row r="1965" spans="1:17" ht="18.600000000000001" customHeight="1">
      <c r="A1965" s="58">
        <v>44403</v>
      </c>
      <c r="B1965" s="39" t="s">
        <v>48</v>
      </c>
      <c r="C1965" s="39" t="s">
        <v>141</v>
      </c>
      <c r="D1965" s="64"/>
      <c r="E1965" s="39" t="s">
        <v>96</v>
      </c>
      <c r="F1965" s="39">
        <v>121</v>
      </c>
      <c r="G1965" s="39" t="s">
        <v>172</v>
      </c>
      <c r="H1965" s="39" t="s">
        <v>176</v>
      </c>
      <c r="I1965" s="39" t="s">
        <v>176</v>
      </c>
      <c r="J1965" s="39" t="s">
        <v>176</v>
      </c>
      <c r="K1965" s="39" t="s">
        <v>176</v>
      </c>
      <c r="L1965" s="39">
        <v>1</v>
      </c>
      <c r="M1965" s="57" t="str">
        <f t="shared" si="95"/>
        <v>3 - Medium-Level Power Loss</v>
      </c>
      <c r="N1965" s="59"/>
      <c r="O1965" s="60"/>
      <c r="P1965" s="61">
        <f t="shared" si="94"/>
        <v>1800</v>
      </c>
      <c r="Q1965" s="61">
        <f t="shared" si="96"/>
        <v>0</v>
      </c>
    </row>
    <row r="1966" spans="1:17" ht="18.600000000000001" customHeight="1">
      <c r="A1966" s="58">
        <v>44403</v>
      </c>
      <c r="B1966" s="39" t="s">
        <v>48</v>
      </c>
      <c r="C1966" s="39" t="s">
        <v>141</v>
      </c>
      <c r="D1966" s="64"/>
      <c r="E1966" s="39" t="s">
        <v>96</v>
      </c>
      <c r="F1966" s="39">
        <v>122</v>
      </c>
      <c r="G1966" s="39" t="s">
        <v>172</v>
      </c>
      <c r="H1966" s="39" t="s">
        <v>176</v>
      </c>
      <c r="I1966" s="39" t="s">
        <v>176</v>
      </c>
      <c r="J1966" s="39" t="s">
        <v>176</v>
      </c>
      <c r="K1966" s="39" t="s">
        <v>176</v>
      </c>
      <c r="L1966" s="39">
        <v>1</v>
      </c>
      <c r="M1966" s="57" t="str">
        <f t="shared" si="95"/>
        <v>3 - Medium-Level Power Loss</v>
      </c>
      <c r="N1966" s="59"/>
      <c r="O1966" s="60"/>
      <c r="P1966" s="61">
        <f t="shared" si="94"/>
        <v>1800</v>
      </c>
      <c r="Q1966" s="61">
        <f t="shared" si="96"/>
        <v>0</v>
      </c>
    </row>
    <row r="1967" spans="1:17" ht="18.600000000000001" customHeight="1">
      <c r="A1967" s="58">
        <v>44403</v>
      </c>
      <c r="B1967" s="39" t="s">
        <v>48</v>
      </c>
      <c r="C1967" s="39" t="s">
        <v>141</v>
      </c>
      <c r="D1967" s="64"/>
      <c r="E1967" s="39" t="s">
        <v>96</v>
      </c>
      <c r="F1967" s="39">
        <v>123</v>
      </c>
      <c r="G1967" s="39" t="s">
        <v>172</v>
      </c>
      <c r="H1967" s="39" t="s">
        <v>176</v>
      </c>
      <c r="I1967" s="39" t="s">
        <v>176</v>
      </c>
      <c r="J1967" s="39" t="s">
        <v>176</v>
      </c>
      <c r="K1967" s="39" t="s">
        <v>176</v>
      </c>
      <c r="L1967" s="39">
        <v>1</v>
      </c>
      <c r="M1967" s="57" t="str">
        <f t="shared" si="95"/>
        <v>3 - Medium-Level Power Loss</v>
      </c>
      <c r="N1967" s="59"/>
      <c r="O1967" s="60"/>
      <c r="P1967" s="61">
        <f t="shared" si="94"/>
        <v>1800</v>
      </c>
      <c r="Q1967" s="61">
        <f t="shared" si="96"/>
        <v>0</v>
      </c>
    </row>
    <row r="1968" spans="1:17" ht="18.600000000000001" customHeight="1">
      <c r="A1968" s="58">
        <v>44403</v>
      </c>
      <c r="B1968" s="39" t="s">
        <v>48</v>
      </c>
      <c r="C1968" s="39" t="s">
        <v>141</v>
      </c>
      <c r="D1968" s="64"/>
      <c r="E1968" s="39" t="s">
        <v>96</v>
      </c>
      <c r="F1968" s="39">
        <v>124</v>
      </c>
      <c r="G1968" s="39" t="s">
        <v>172</v>
      </c>
      <c r="H1968" s="39" t="s">
        <v>176</v>
      </c>
      <c r="I1968" s="39" t="s">
        <v>176</v>
      </c>
      <c r="J1968" s="39" t="s">
        <v>176</v>
      </c>
      <c r="K1968" s="39" t="s">
        <v>176</v>
      </c>
      <c r="L1968" s="39">
        <v>1</v>
      </c>
      <c r="M1968" s="57" t="str">
        <f t="shared" si="95"/>
        <v>3 - Medium-Level Power Loss</v>
      </c>
      <c r="N1968" s="59"/>
      <c r="O1968" s="60"/>
      <c r="P1968" s="61">
        <f t="shared" si="94"/>
        <v>1800</v>
      </c>
      <c r="Q1968" s="61">
        <f t="shared" si="96"/>
        <v>0</v>
      </c>
    </row>
    <row r="1969" spans="1:17" ht="18.600000000000001" customHeight="1">
      <c r="A1969" s="58">
        <v>44403</v>
      </c>
      <c r="B1969" s="39" t="s">
        <v>48</v>
      </c>
      <c r="C1969" s="39" t="s">
        <v>141</v>
      </c>
      <c r="D1969" s="64"/>
      <c r="E1969" s="39" t="s">
        <v>96</v>
      </c>
      <c r="F1969" s="39">
        <v>125</v>
      </c>
      <c r="G1969" s="39" t="s">
        <v>172</v>
      </c>
      <c r="H1969" s="39" t="s">
        <v>176</v>
      </c>
      <c r="I1969" s="39" t="s">
        <v>176</v>
      </c>
      <c r="J1969" s="39" t="s">
        <v>176</v>
      </c>
      <c r="K1969" s="39" t="s">
        <v>176</v>
      </c>
      <c r="L1969" s="39">
        <v>1</v>
      </c>
      <c r="M1969" s="57" t="str">
        <f t="shared" si="95"/>
        <v>3 - Medium-Level Power Loss</v>
      </c>
      <c r="N1969" s="59"/>
      <c r="O1969" s="60"/>
      <c r="P1969" s="61">
        <f t="shared" si="94"/>
        <v>1800</v>
      </c>
      <c r="Q1969" s="61">
        <f t="shared" si="96"/>
        <v>0</v>
      </c>
    </row>
    <row r="1970" spans="1:17" ht="18.600000000000001" customHeight="1">
      <c r="A1970" s="58">
        <v>44403</v>
      </c>
      <c r="B1970" s="39" t="s">
        <v>48</v>
      </c>
      <c r="C1970" s="39" t="s">
        <v>141</v>
      </c>
      <c r="D1970" s="64"/>
      <c r="E1970" s="39" t="s">
        <v>96</v>
      </c>
      <c r="F1970" s="39">
        <v>126</v>
      </c>
      <c r="G1970" s="39" t="s">
        <v>172</v>
      </c>
      <c r="H1970" s="39" t="s">
        <v>176</v>
      </c>
      <c r="I1970" s="39" t="s">
        <v>176</v>
      </c>
      <c r="J1970" s="39" t="s">
        <v>176</v>
      </c>
      <c r="K1970" s="39" t="s">
        <v>176</v>
      </c>
      <c r="L1970" s="39">
        <v>1</v>
      </c>
      <c r="M1970" s="57" t="str">
        <f t="shared" si="95"/>
        <v>3 - Medium-Level Power Loss</v>
      </c>
      <c r="N1970" s="59"/>
      <c r="O1970" s="60"/>
      <c r="P1970" s="61">
        <f t="shared" si="94"/>
        <v>1800</v>
      </c>
      <c r="Q1970" s="61">
        <f t="shared" si="96"/>
        <v>0</v>
      </c>
    </row>
    <row r="1971" spans="1:17" ht="18.600000000000001" customHeight="1">
      <c r="A1971" s="58">
        <v>44403</v>
      </c>
      <c r="B1971" s="39" t="s">
        <v>48</v>
      </c>
      <c r="C1971" s="39" t="s">
        <v>141</v>
      </c>
      <c r="D1971" s="64"/>
      <c r="E1971" s="39" t="s">
        <v>96</v>
      </c>
      <c r="F1971" s="39">
        <v>127</v>
      </c>
      <c r="G1971" s="39" t="s">
        <v>172</v>
      </c>
      <c r="H1971" s="39" t="s">
        <v>176</v>
      </c>
      <c r="I1971" s="39" t="s">
        <v>176</v>
      </c>
      <c r="J1971" s="39" t="s">
        <v>176</v>
      </c>
      <c r="K1971" s="39" t="s">
        <v>176</v>
      </c>
      <c r="L1971" s="39">
        <v>1</v>
      </c>
      <c r="M1971" s="57" t="str">
        <f t="shared" si="95"/>
        <v>3 - Medium-Level Power Loss</v>
      </c>
      <c r="N1971" s="59"/>
      <c r="O1971" s="60"/>
      <c r="P1971" s="61">
        <f t="shared" si="94"/>
        <v>1800</v>
      </c>
      <c r="Q1971" s="61">
        <f t="shared" si="96"/>
        <v>0</v>
      </c>
    </row>
    <row r="1972" spans="1:17" ht="18.600000000000001" customHeight="1">
      <c r="A1972" s="58">
        <v>44403</v>
      </c>
      <c r="B1972" s="39" t="s">
        <v>48</v>
      </c>
      <c r="C1972" s="39" t="s">
        <v>141</v>
      </c>
      <c r="D1972" s="64"/>
      <c r="E1972" s="39" t="s">
        <v>96</v>
      </c>
      <c r="F1972" s="39">
        <v>128</v>
      </c>
      <c r="G1972" s="39" t="s">
        <v>172</v>
      </c>
      <c r="H1972" s="39" t="s">
        <v>176</v>
      </c>
      <c r="I1972" s="39" t="s">
        <v>176</v>
      </c>
      <c r="J1972" s="39" t="s">
        <v>176</v>
      </c>
      <c r="K1972" s="39" t="s">
        <v>176</v>
      </c>
      <c r="L1972" s="39">
        <v>1</v>
      </c>
      <c r="M1972" s="57" t="str">
        <f t="shared" si="95"/>
        <v>3 - Medium-Level Power Loss</v>
      </c>
      <c r="N1972" s="59"/>
      <c r="O1972" s="60"/>
      <c r="P1972" s="61">
        <f t="shared" si="94"/>
        <v>1800</v>
      </c>
      <c r="Q1972" s="61">
        <f t="shared" si="96"/>
        <v>0</v>
      </c>
    </row>
    <row r="1973" spans="1:17" ht="18.600000000000001" customHeight="1">
      <c r="A1973" s="58">
        <v>44403</v>
      </c>
      <c r="B1973" s="39" t="s">
        <v>48</v>
      </c>
      <c r="C1973" s="39" t="s">
        <v>141</v>
      </c>
      <c r="D1973" s="64"/>
      <c r="E1973" s="39" t="s">
        <v>96</v>
      </c>
      <c r="F1973" s="39">
        <v>89</v>
      </c>
      <c r="G1973" s="39" t="s">
        <v>172</v>
      </c>
      <c r="H1973" s="39" t="s">
        <v>176</v>
      </c>
      <c r="I1973" s="39" t="s">
        <v>176</v>
      </c>
      <c r="J1973" s="39" t="s">
        <v>176</v>
      </c>
      <c r="K1973" s="39" t="s">
        <v>176</v>
      </c>
      <c r="L1973" s="39">
        <v>1</v>
      </c>
      <c r="M1973" s="57" t="str">
        <f t="shared" si="95"/>
        <v>3 - Medium-Level Power Loss</v>
      </c>
      <c r="N1973" s="59"/>
      <c r="O1973" s="60"/>
      <c r="P1973" s="61">
        <f t="shared" si="94"/>
        <v>1800</v>
      </c>
      <c r="Q1973" s="61">
        <f t="shared" si="96"/>
        <v>0</v>
      </c>
    </row>
    <row r="1974" spans="1:17" ht="18.600000000000001" customHeight="1">
      <c r="A1974" s="58">
        <v>44403</v>
      </c>
      <c r="B1974" s="39" t="s">
        <v>48</v>
      </c>
      <c r="C1974" s="39" t="s">
        <v>141</v>
      </c>
      <c r="D1974" s="64"/>
      <c r="E1974" s="39" t="s">
        <v>96</v>
      </c>
      <c r="F1974" s="39">
        <v>90</v>
      </c>
      <c r="G1974" s="39" t="s">
        <v>172</v>
      </c>
      <c r="H1974" s="39" t="s">
        <v>176</v>
      </c>
      <c r="I1974" s="39" t="s">
        <v>176</v>
      </c>
      <c r="J1974" s="39" t="s">
        <v>176</v>
      </c>
      <c r="K1974" s="39" t="s">
        <v>176</v>
      </c>
      <c r="L1974" s="39">
        <v>1</v>
      </c>
      <c r="M1974" s="57" t="str">
        <f t="shared" si="95"/>
        <v>3 - Medium-Level Power Loss</v>
      </c>
      <c r="N1974" s="59"/>
      <c r="O1974" s="60"/>
      <c r="P1974" s="61">
        <f t="shared" si="94"/>
        <v>1800</v>
      </c>
      <c r="Q1974" s="61">
        <f t="shared" si="96"/>
        <v>0</v>
      </c>
    </row>
    <row r="1975" spans="1:17" ht="18.600000000000001" customHeight="1">
      <c r="A1975" s="58">
        <v>44403</v>
      </c>
      <c r="B1975" s="39" t="s">
        <v>48</v>
      </c>
      <c r="C1975" s="39" t="s">
        <v>141</v>
      </c>
      <c r="D1975" s="64"/>
      <c r="E1975" s="39" t="s">
        <v>96</v>
      </c>
      <c r="F1975" s="39">
        <v>91</v>
      </c>
      <c r="G1975" s="39" t="s">
        <v>172</v>
      </c>
      <c r="H1975" s="39" t="s">
        <v>176</v>
      </c>
      <c r="I1975" s="39" t="s">
        <v>176</v>
      </c>
      <c r="J1975" s="39" t="s">
        <v>176</v>
      </c>
      <c r="K1975" s="39" t="s">
        <v>176</v>
      </c>
      <c r="L1975" s="39">
        <v>1</v>
      </c>
      <c r="M1975" s="57" t="str">
        <f t="shared" si="95"/>
        <v>3 - Medium-Level Power Loss</v>
      </c>
      <c r="N1975" s="59"/>
      <c r="O1975" s="60"/>
      <c r="P1975" s="61">
        <f t="shared" si="94"/>
        <v>1800</v>
      </c>
      <c r="Q1975" s="61">
        <f t="shared" si="96"/>
        <v>0</v>
      </c>
    </row>
    <row r="1976" spans="1:17" ht="18.600000000000001" customHeight="1">
      <c r="A1976" s="58">
        <v>44403</v>
      </c>
      <c r="B1976" s="39" t="s">
        <v>48</v>
      </c>
      <c r="C1976" s="39" t="s">
        <v>141</v>
      </c>
      <c r="D1976" s="64"/>
      <c r="E1976" s="39" t="s">
        <v>96</v>
      </c>
      <c r="F1976" s="39">
        <v>92</v>
      </c>
      <c r="G1976" s="39" t="s">
        <v>172</v>
      </c>
      <c r="H1976" s="39" t="s">
        <v>176</v>
      </c>
      <c r="I1976" s="39" t="s">
        <v>176</v>
      </c>
      <c r="J1976" s="39" t="s">
        <v>176</v>
      </c>
      <c r="K1976" s="39" t="s">
        <v>176</v>
      </c>
      <c r="L1976" s="39">
        <v>1</v>
      </c>
      <c r="M1976" s="57" t="str">
        <f t="shared" si="95"/>
        <v>3 - Medium-Level Power Loss</v>
      </c>
      <c r="N1976" s="59"/>
      <c r="O1976" s="60"/>
      <c r="P1976" s="61">
        <f t="shared" si="94"/>
        <v>1800</v>
      </c>
      <c r="Q1976" s="61">
        <f t="shared" si="96"/>
        <v>0</v>
      </c>
    </row>
    <row r="1977" spans="1:17" ht="18.600000000000001" customHeight="1">
      <c r="A1977" s="58">
        <v>44403</v>
      </c>
      <c r="B1977" s="39" t="s">
        <v>48</v>
      </c>
      <c r="C1977" s="39" t="s">
        <v>141</v>
      </c>
      <c r="D1977" s="64"/>
      <c r="E1977" s="39" t="s">
        <v>96</v>
      </c>
      <c r="F1977" s="39">
        <v>93</v>
      </c>
      <c r="G1977" s="39" t="s">
        <v>172</v>
      </c>
      <c r="H1977" s="39" t="s">
        <v>176</v>
      </c>
      <c r="I1977" s="39" t="s">
        <v>176</v>
      </c>
      <c r="J1977" s="39" t="s">
        <v>176</v>
      </c>
      <c r="K1977" s="39" t="s">
        <v>176</v>
      </c>
      <c r="L1977" s="39">
        <v>1</v>
      </c>
      <c r="M1977" s="57" t="str">
        <f t="shared" si="95"/>
        <v>3 - Medium-Level Power Loss</v>
      </c>
      <c r="N1977" s="59"/>
      <c r="O1977" s="60"/>
      <c r="P1977" s="61">
        <f t="shared" si="94"/>
        <v>1800</v>
      </c>
      <c r="Q1977" s="61">
        <f t="shared" si="96"/>
        <v>0</v>
      </c>
    </row>
    <row r="1978" spans="1:17" ht="18.600000000000001" customHeight="1">
      <c r="A1978" s="58">
        <v>44403</v>
      </c>
      <c r="B1978" s="39" t="s">
        <v>48</v>
      </c>
      <c r="C1978" s="39" t="s">
        <v>141</v>
      </c>
      <c r="D1978" s="64"/>
      <c r="E1978" s="39" t="s">
        <v>96</v>
      </c>
      <c r="F1978" s="39">
        <v>94</v>
      </c>
      <c r="G1978" s="39" t="s">
        <v>172</v>
      </c>
      <c r="H1978" s="39" t="s">
        <v>176</v>
      </c>
      <c r="I1978" s="39" t="s">
        <v>176</v>
      </c>
      <c r="J1978" s="39" t="s">
        <v>176</v>
      </c>
      <c r="K1978" s="39" t="s">
        <v>176</v>
      </c>
      <c r="L1978" s="39">
        <v>1</v>
      </c>
      <c r="M1978" s="57" t="str">
        <f t="shared" si="95"/>
        <v>3 - Medium-Level Power Loss</v>
      </c>
      <c r="N1978" s="59"/>
      <c r="O1978" s="60"/>
      <c r="P1978" s="61">
        <f t="shared" si="94"/>
        <v>1800</v>
      </c>
      <c r="Q1978" s="61">
        <f t="shared" si="96"/>
        <v>0</v>
      </c>
    </row>
    <row r="1979" spans="1:17" ht="18.600000000000001" customHeight="1">
      <c r="A1979" s="58">
        <v>44403</v>
      </c>
      <c r="B1979" s="39" t="s">
        <v>48</v>
      </c>
      <c r="C1979" s="39" t="s">
        <v>141</v>
      </c>
      <c r="D1979" s="64"/>
      <c r="E1979" s="39" t="s">
        <v>96</v>
      </c>
      <c r="F1979" s="39">
        <v>95</v>
      </c>
      <c r="G1979" s="39" t="s">
        <v>172</v>
      </c>
      <c r="H1979" s="39" t="s">
        <v>176</v>
      </c>
      <c r="I1979" s="39" t="s">
        <v>176</v>
      </c>
      <c r="J1979" s="39" t="s">
        <v>176</v>
      </c>
      <c r="K1979" s="39" t="s">
        <v>176</v>
      </c>
      <c r="L1979" s="39">
        <v>1</v>
      </c>
      <c r="M1979" s="57" t="str">
        <f t="shared" si="95"/>
        <v>3 - Medium-Level Power Loss</v>
      </c>
      <c r="N1979" s="59"/>
      <c r="O1979" s="60"/>
      <c r="P1979" s="61">
        <f t="shared" si="94"/>
        <v>1800</v>
      </c>
      <c r="Q1979" s="61">
        <f t="shared" si="96"/>
        <v>0</v>
      </c>
    </row>
    <row r="1980" spans="1:17" ht="18.600000000000001" customHeight="1">
      <c r="A1980" s="58">
        <v>44403</v>
      </c>
      <c r="B1980" s="39" t="s">
        <v>48</v>
      </c>
      <c r="C1980" s="39" t="s">
        <v>141</v>
      </c>
      <c r="D1980" s="64"/>
      <c r="E1980" s="39" t="s">
        <v>96</v>
      </c>
      <c r="F1980" s="39">
        <v>96</v>
      </c>
      <c r="G1980" s="39" t="s">
        <v>172</v>
      </c>
      <c r="H1980" s="39" t="s">
        <v>176</v>
      </c>
      <c r="I1980" s="39" t="s">
        <v>176</v>
      </c>
      <c r="J1980" s="39" t="s">
        <v>176</v>
      </c>
      <c r="K1980" s="39" t="s">
        <v>176</v>
      </c>
      <c r="L1980" s="39">
        <v>1</v>
      </c>
      <c r="M1980" s="57" t="str">
        <f t="shared" si="95"/>
        <v>3 - Medium-Level Power Loss</v>
      </c>
      <c r="N1980" s="59"/>
      <c r="O1980" s="60"/>
      <c r="P1980" s="61">
        <f t="shared" si="94"/>
        <v>1800</v>
      </c>
      <c r="Q1980" s="61">
        <f t="shared" si="96"/>
        <v>0</v>
      </c>
    </row>
    <row r="1981" spans="1:17" ht="18.600000000000001" customHeight="1">
      <c r="A1981" s="58">
        <v>44403</v>
      </c>
      <c r="B1981" s="39" t="s">
        <v>48</v>
      </c>
      <c r="C1981" s="39" t="s">
        <v>141</v>
      </c>
      <c r="D1981" s="64"/>
      <c r="E1981" s="39" t="s">
        <v>103</v>
      </c>
      <c r="F1981" s="39">
        <v>63</v>
      </c>
      <c r="G1981" s="39" t="s">
        <v>172</v>
      </c>
      <c r="H1981" s="39" t="s">
        <v>177</v>
      </c>
      <c r="I1981" s="39" t="s">
        <v>176</v>
      </c>
      <c r="J1981" s="39" t="s">
        <v>177</v>
      </c>
      <c r="K1981" s="39" t="s">
        <v>176</v>
      </c>
      <c r="L1981" s="39">
        <v>1</v>
      </c>
      <c r="M1981" s="57" t="str">
        <f t="shared" si="95"/>
        <v>3 - Medium-Level Power Loss</v>
      </c>
      <c r="N1981" s="59"/>
      <c r="O1981" s="60"/>
      <c r="P1981" s="61">
        <f t="shared" si="94"/>
        <v>1800</v>
      </c>
      <c r="Q1981" s="61">
        <f t="shared" si="96"/>
        <v>0</v>
      </c>
    </row>
    <row r="1982" spans="1:17" ht="18.600000000000001" customHeight="1">
      <c r="A1982" s="58">
        <v>44403</v>
      </c>
      <c r="B1982" s="39" t="s">
        <v>48</v>
      </c>
      <c r="C1982" s="39" t="s">
        <v>141</v>
      </c>
      <c r="D1982" s="64"/>
      <c r="E1982" s="39" t="s">
        <v>104</v>
      </c>
      <c r="F1982" s="39">
        <v>57</v>
      </c>
      <c r="G1982" s="39" t="s">
        <v>172</v>
      </c>
      <c r="H1982" s="39" t="s">
        <v>176</v>
      </c>
      <c r="I1982" s="39" t="s">
        <v>176</v>
      </c>
      <c r="J1982" s="39" t="s">
        <v>176</v>
      </c>
      <c r="K1982" s="39" t="s">
        <v>176</v>
      </c>
      <c r="L1982" s="39">
        <v>1</v>
      </c>
      <c r="M1982" s="57" t="str">
        <f t="shared" si="95"/>
        <v>3 - Medium-Level Power Loss</v>
      </c>
      <c r="N1982" s="59"/>
      <c r="O1982" s="60"/>
      <c r="P1982" s="61">
        <f t="shared" si="94"/>
        <v>1800</v>
      </c>
      <c r="Q1982" s="61">
        <f t="shared" si="96"/>
        <v>0</v>
      </c>
    </row>
    <row r="1983" spans="1:17" ht="18.600000000000001" customHeight="1">
      <c r="A1983" s="58">
        <v>44403</v>
      </c>
      <c r="B1983" s="39" t="s">
        <v>48</v>
      </c>
      <c r="C1983" s="39" t="s">
        <v>141</v>
      </c>
      <c r="D1983" s="64"/>
      <c r="E1983" s="39" t="s">
        <v>104</v>
      </c>
      <c r="F1983" s="39">
        <v>58</v>
      </c>
      <c r="G1983" s="39" t="s">
        <v>172</v>
      </c>
      <c r="H1983" s="39" t="s">
        <v>176</v>
      </c>
      <c r="I1983" s="39" t="s">
        <v>176</v>
      </c>
      <c r="J1983" s="39" t="s">
        <v>176</v>
      </c>
      <c r="K1983" s="39" t="s">
        <v>176</v>
      </c>
      <c r="L1983" s="39">
        <v>1</v>
      </c>
      <c r="M1983" s="57" t="str">
        <f t="shared" si="95"/>
        <v>3 - Medium-Level Power Loss</v>
      </c>
      <c r="N1983" s="59"/>
      <c r="O1983" s="60"/>
      <c r="P1983" s="61">
        <f t="shared" si="94"/>
        <v>1800</v>
      </c>
      <c r="Q1983" s="61">
        <f t="shared" si="96"/>
        <v>0</v>
      </c>
    </row>
    <row r="1984" spans="1:17" ht="18.600000000000001" customHeight="1">
      <c r="A1984" s="58">
        <v>44403</v>
      </c>
      <c r="B1984" s="39" t="s">
        <v>48</v>
      </c>
      <c r="C1984" s="39" t="s">
        <v>141</v>
      </c>
      <c r="D1984" s="64"/>
      <c r="E1984" s="39" t="s">
        <v>104</v>
      </c>
      <c r="F1984" s="39">
        <v>59</v>
      </c>
      <c r="G1984" s="39" t="s">
        <v>172</v>
      </c>
      <c r="H1984" s="39" t="s">
        <v>176</v>
      </c>
      <c r="I1984" s="39" t="s">
        <v>176</v>
      </c>
      <c r="J1984" s="39" t="s">
        <v>176</v>
      </c>
      <c r="K1984" s="39" t="s">
        <v>176</v>
      </c>
      <c r="L1984" s="39">
        <v>1</v>
      </c>
      <c r="M1984" s="57" t="str">
        <f t="shared" si="95"/>
        <v>3 - Medium-Level Power Loss</v>
      </c>
      <c r="N1984" s="59"/>
      <c r="O1984" s="60"/>
      <c r="P1984" s="61">
        <f t="shared" si="94"/>
        <v>1800</v>
      </c>
      <c r="Q1984" s="61">
        <f t="shared" si="96"/>
        <v>0</v>
      </c>
    </row>
    <row r="1985" spans="1:17" ht="18.600000000000001" customHeight="1">
      <c r="A1985" s="58">
        <v>44403</v>
      </c>
      <c r="B1985" s="39" t="s">
        <v>48</v>
      </c>
      <c r="C1985" s="39" t="s">
        <v>141</v>
      </c>
      <c r="D1985" s="64"/>
      <c r="E1985" s="39" t="s">
        <v>104</v>
      </c>
      <c r="F1985" s="39">
        <v>60</v>
      </c>
      <c r="G1985" s="39" t="s">
        <v>172</v>
      </c>
      <c r="H1985" s="39" t="s">
        <v>176</v>
      </c>
      <c r="I1985" s="39" t="s">
        <v>176</v>
      </c>
      <c r="J1985" s="39" t="s">
        <v>176</v>
      </c>
      <c r="K1985" s="39" t="s">
        <v>176</v>
      </c>
      <c r="L1985" s="39">
        <v>1</v>
      </c>
      <c r="M1985" s="57" t="str">
        <f t="shared" si="95"/>
        <v>3 - Medium-Level Power Loss</v>
      </c>
      <c r="N1985" s="59"/>
      <c r="O1985" s="60"/>
      <c r="P1985" s="61">
        <f t="shared" si="94"/>
        <v>1800</v>
      </c>
      <c r="Q1985" s="61">
        <f t="shared" si="96"/>
        <v>0</v>
      </c>
    </row>
    <row r="1986" spans="1:17" ht="18.600000000000001" customHeight="1">
      <c r="A1986" s="58">
        <v>44403</v>
      </c>
      <c r="B1986" s="39" t="s">
        <v>48</v>
      </c>
      <c r="C1986" s="39" t="s">
        <v>141</v>
      </c>
      <c r="D1986" s="64"/>
      <c r="E1986" s="39" t="s">
        <v>104</v>
      </c>
      <c r="F1986" s="39">
        <v>61</v>
      </c>
      <c r="G1986" s="39" t="s">
        <v>172</v>
      </c>
      <c r="H1986" s="39" t="s">
        <v>176</v>
      </c>
      <c r="I1986" s="39" t="s">
        <v>176</v>
      </c>
      <c r="J1986" s="39" t="s">
        <v>176</v>
      </c>
      <c r="K1986" s="39" t="s">
        <v>176</v>
      </c>
      <c r="L1986" s="39">
        <v>1</v>
      </c>
      <c r="M1986" s="57" t="str">
        <f t="shared" si="95"/>
        <v>3 - Medium-Level Power Loss</v>
      </c>
      <c r="N1986" s="59"/>
      <c r="O1986" s="60"/>
      <c r="P1986" s="61">
        <f t="shared" si="94"/>
        <v>1800</v>
      </c>
      <c r="Q1986" s="61">
        <f t="shared" si="96"/>
        <v>0</v>
      </c>
    </row>
    <row r="1987" spans="1:17" ht="18.600000000000001" customHeight="1">
      <c r="A1987" s="58">
        <v>44403</v>
      </c>
      <c r="B1987" s="39" t="s">
        <v>48</v>
      </c>
      <c r="C1987" s="39" t="s">
        <v>141</v>
      </c>
      <c r="D1987" s="64"/>
      <c r="E1987" s="39" t="s">
        <v>104</v>
      </c>
      <c r="F1987" s="39">
        <v>62</v>
      </c>
      <c r="G1987" s="39" t="s">
        <v>172</v>
      </c>
      <c r="H1987" s="39" t="s">
        <v>176</v>
      </c>
      <c r="I1987" s="39" t="s">
        <v>176</v>
      </c>
      <c r="J1987" s="39" t="s">
        <v>176</v>
      </c>
      <c r="K1987" s="39" t="s">
        <v>176</v>
      </c>
      <c r="L1987" s="39">
        <v>1</v>
      </c>
      <c r="M1987" s="57" t="str">
        <f t="shared" si="95"/>
        <v>3 - Medium-Level Power Loss</v>
      </c>
      <c r="N1987" s="59"/>
      <c r="O1987" s="60"/>
      <c r="P1987" s="61">
        <f t="shared" si="94"/>
        <v>1800</v>
      </c>
      <c r="Q1987" s="61">
        <f t="shared" si="96"/>
        <v>0</v>
      </c>
    </row>
    <row r="1988" spans="1:17" ht="18.600000000000001" customHeight="1">
      <c r="A1988" s="58">
        <v>44403</v>
      </c>
      <c r="B1988" s="39" t="s">
        <v>48</v>
      </c>
      <c r="C1988" s="39" t="s">
        <v>141</v>
      </c>
      <c r="D1988" s="64"/>
      <c r="E1988" s="39" t="s">
        <v>104</v>
      </c>
      <c r="F1988" s="39">
        <v>63</v>
      </c>
      <c r="G1988" s="39" t="s">
        <v>172</v>
      </c>
      <c r="H1988" s="39" t="s">
        <v>176</v>
      </c>
      <c r="I1988" s="39" t="s">
        <v>176</v>
      </c>
      <c r="J1988" s="39" t="s">
        <v>176</v>
      </c>
      <c r="K1988" s="39" t="s">
        <v>176</v>
      </c>
      <c r="L1988" s="39">
        <v>1</v>
      </c>
      <c r="M1988" s="57" t="str">
        <f t="shared" si="95"/>
        <v>3 - Medium-Level Power Loss</v>
      </c>
      <c r="N1988" s="59"/>
      <c r="O1988" s="60"/>
      <c r="P1988" s="61">
        <f t="shared" si="94"/>
        <v>1800</v>
      </c>
      <c r="Q1988" s="61">
        <f t="shared" si="96"/>
        <v>0</v>
      </c>
    </row>
    <row r="1989" spans="1:17" ht="18.600000000000001" customHeight="1">
      <c r="A1989" s="58">
        <v>44403</v>
      </c>
      <c r="B1989" s="39" t="s">
        <v>48</v>
      </c>
      <c r="C1989" s="39" t="s">
        <v>141</v>
      </c>
      <c r="D1989" s="64"/>
      <c r="E1989" s="39" t="s">
        <v>104</v>
      </c>
      <c r="F1989" s="39">
        <v>64</v>
      </c>
      <c r="G1989" s="39" t="s">
        <v>172</v>
      </c>
      <c r="H1989" s="39" t="s">
        <v>176</v>
      </c>
      <c r="I1989" s="39" t="s">
        <v>176</v>
      </c>
      <c r="J1989" s="39" t="s">
        <v>176</v>
      </c>
      <c r="K1989" s="39" t="s">
        <v>176</v>
      </c>
      <c r="L1989" s="39">
        <v>1</v>
      </c>
      <c r="M1989" s="57" t="str">
        <f t="shared" si="95"/>
        <v>3 - Medium-Level Power Loss</v>
      </c>
      <c r="N1989" s="59"/>
      <c r="O1989" s="60"/>
      <c r="P1989" s="61">
        <f t="shared" si="94"/>
        <v>1800</v>
      </c>
      <c r="Q1989" s="61">
        <f t="shared" si="96"/>
        <v>0</v>
      </c>
    </row>
    <row r="1990" spans="1:17" ht="18.600000000000001" customHeight="1">
      <c r="A1990" s="58">
        <v>44403</v>
      </c>
      <c r="B1990" s="39" t="s">
        <v>48</v>
      </c>
      <c r="C1990" s="39" t="s">
        <v>141</v>
      </c>
      <c r="D1990" s="64"/>
      <c r="E1990" s="39" t="s">
        <v>104</v>
      </c>
      <c r="F1990" s="39">
        <v>81</v>
      </c>
      <c r="G1990" s="39" t="s">
        <v>172</v>
      </c>
      <c r="H1990" s="39" t="s">
        <v>176</v>
      </c>
      <c r="I1990" s="39" t="s">
        <v>176</v>
      </c>
      <c r="J1990" s="39" t="s">
        <v>176</v>
      </c>
      <c r="K1990" s="39" t="s">
        <v>176</v>
      </c>
      <c r="L1990" s="39">
        <v>1</v>
      </c>
      <c r="M1990" s="57" t="str">
        <f t="shared" si="95"/>
        <v>3 - Medium-Level Power Loss</v>
      </c>
      <c r="N1990" s="59"/>
      <c r="O1990" s="60"/>
      <c r="P1990" s="61">
        <f t="shared" si="94"/>
        <v>1800</v>
      </c>
      <c r="Q1990" s="61">
        <f t="shared" si="96"/>
        <v>0</v>
      </c>
    </row>
    <row r="1991" spans="1:17" ht="18.600000000000001" customHeight="1">
      <c r="A1991" s="58">
        <v>44403</v>
      </c>
      <c r="B1991" s="39" t="s">
        <v>48</v>
      </c>
      <c r="C1991" s="39" t="s">
        <v>141</v>
      </c>
      <c r="D1991" s="64"/>
      <c r="E1991" s="39" t="s">
        <v>104</v>
      </c>
      <c r="F1991" s="39">
        <v>82</v>
      </c>
      <c r="G1991" s="39" t="s">
        <v>172</v>
      </c>
      <c r="H1991" s="39" t="s">
        <v>176</v>
      </c>
      <c r="I1991" s="39" t="s">
        <v>176</v>
      </c>
      <c r="J1991" s="39" t="s">
        <v>176</v>
      </c>
      <c r="K1991" s="39" t="s">
        <v>176</v>
      </c>
      <c r="L1991" s="39">
        <v>1</v>
      </c>
      <c r="M1991" s="57" t="str">
        <f t="shared" si="95"/>
        <v>3 - Medium-Level Power Loss</v>
      </c>
      <c r="N1991" s="59"/>
      <c r="O1991" s="60"/>
      <c r="P1991" s="61">
        <f t="shared" si="94"/>
        <v>1800</v>
      </c>
      <c r="Q1991" s="61">
        <f t="shared" si="96"/>
        <v>0</v>
      </c>
    </row>
    <row r="1992" spans="1:17" ht="18.600000000000001" customHeight="1">
      <c r="A1992" s="58">
        <v>44403</v>
      </c>
      <c r="B1992" s="39" t="s">
        <v>48</v>
      </c>
      <c r="C1992" s="39" t="s">
        <v>141</v>
      </c>
      <c r="D1992" s="64"/>
      <c r="E1992" s="39" t="s">
        <v>104</v>
      </c>
      <c r="F1992" s="39">
        <v>83</v>
      </c>
      <c r="G1992" s="39" t="s">
        <v>172</v>
      </c>
      <c r="H1992" s="39" t="s">
        <v>176</v>
      </c>
      <c r="I1992" s="39" t="s">
        <v>176</v>
      </c>
      <c r="J1992" s="39" t="s">
        <v>176</v>
      </c>
      <c r="K1992" s="39" t="s">
        <v>176</v>
      </c>
      <c r="L1992" s="39">
        <v>1</v>
      </c>
      <c r="M1992" s="57" t="str">
        <f t="shared" si="95"/>
        <v>3 - Medium-Level Power Loss</v>
      </c>
      <c r="N1992" s="59"/>
      <c r="O1992" s="60"/>
      <c r="P1992" s="61">
        <f t="shared" si="94"/>
        <v>1800</v>
      </c>
      <c r="Q1992" s="61">
        <f t="shared" si="96"/>
        <v>0</v>
      </c>
    </row>
    <row r="1993" spans="1:17" ht="18.600000000000001" customHeight="1">
      <c r="A1993" s="58">
        <v>44403</v>
      </c>
      <c r="B1993" s="39" t="s">
        <v>48</v>
      </c>
      <c r="C1993" s="39" t="s">
        <v>141</v>
      </c>
      <c r="D1993" s="64"/>
      <c r="E1993" s="39" t="s">
        <v>104</v>
      </c>
      <c r="F1993" s="39">
        <v>84</v>
      </c>
      <c r="G1993" s="39" t="s">
        <v>172</v>
      </c>
      <c r="H1993" s="39" t="s">
        <v>176</v>
      </c>
      <c r="I1993" s="39" t="s">
        <v>176</v>
      </c>
      <c r="J1993" s="39" t="s">
        <v>176</v>
      </c>
      <c r="K1993" s="39" t="s">
        <v>176</v>
      </c>
      <c r="L1993" s="39">
        <v>1</v>
      </c>
      <c r="M1993" s="57" t="str">
        <f t="shared" si="95"/>
        <v>3 - Medium-Level Power Loss</v>
      </c>
      <c r="N1993" s="59"/>
      <c r="O1993" s="60"/>
      <c r="P1993" s="61">
        <f t="shared" si="94"/>
        <v>1800</v>
      </c>
      <c r="Q1993" s="61">
        <f t="shared" si="96"/>
        <v>0</v>
      </c>
    </row>
    <row r="1994" spans="1:17" ht="18.600000000000001" customHeight="1">
      <c r="A1994" s="58">
        <v>44403</v>
      </c>
      <c r="B1994" s="39" t="s">
        <v>48</v>
      </c>
      <c r="C1994" s="39" t="s">
        <v>141</v>
      </c>
      <c r="D1994" s="64"/>
      <c r="E1994" s="39" t="s">
        <v>104</v>
      </c>
      <c r="F1994" s="39">
        <v>85</v>
      </c>
      <c r="G1994" s="39" t="s">
        <v>172</v>
      </c>
      <c r="H1994" s="39" t="s">
        <v>176</v>
      </c>
      <c r="I1994" s="39" t="s">
        <v>176</v>
      </c>
      <c r="J1994" s="39" t="s">
        <v>176</v>
      </c>
      <c r="K1994" s="39" t="s">
        <v>176</v>
      </c>
      <c r="L1994" s="39">
        <v>1</v>
      </c>
      <c r="M1994" s="57" t="str">
        <f t="shared" si="95"/>
        <v>3 - Medium-Level Power Loss</v>
      </c>
      <c r="N1994" s="59"/>
      <c r="O1994" s="60"/>
      <c r="P1994" s="61">
        <f t="shared" si="94"/>
        <v>1800</v>
      </c>
      <c r="Q1994" s="61">
        <f t="shared" si="96"/>
        <v>0</v>
      </c>
    </row>
    <row r="1995" spans="1:17" ht="18.600000000000001" customHeight="1">
      <c r="A1995" s="58">
        <v>44403</v>
      </c>
      <c r="B1995" s="39" t="s">
        <v>48</v>
      </c>
      <c r="C1995" s="39" t="s">
        <v>141</v>
      </c>
      <c r="D1995" s="64"/>
      <c r="E1995" s="39" t="s">
        <v>104</v>
      </c>
      <c r="F1995" s="39">
        <v>86</v>
      </c>
      <c r="G1995" s="39" t="s">
        <v>172</v>
      </c>
      <c r="H1995" s="39" t="s">
        <v>176</v>
      </c>
      <c r="I1995" s="39" t="s">
        <v>176</v>
      </c>
      <c r="J1995" s="39" t="s">
        <v>176</v>
      </c>
      <c r="K1995" s="39" t="s">
        <v>176</v>
      </c>
      <c r="L1995" s="39">
        <v>1</v>
      </c>
      <c r="M1995" s="57" t="str">
        <f t="shared" si="95"/>
        <v>3 - Medium-Level Power Loss</v>
      </c>
      <c r="N1995" s="59"/>
      <c r="O1995" s="60"/>
      <c r="P1995" s="61">
        <f t="shared" si="94"/>
        <v>1800</v>
      </c>
      <c r="Q1995" s="61">
        <f t="shared" si="96"/>
        <v>0</v>
      </c>
    </row>
    <row r="1996" spans="1:17" ht="18.600000000000001" customHeight="1">
      <c r="A1996" s="58">
        <v>44403</v>
      </c>
      <c r="B1996" s="39" t="s">
        <v>48</v>
      </c>
      <c r="C1996" s="39" t="s">
        <v>141</v>
      </c>
      <c r="D1996" s="64"/>
      <c r="E1996" s="39" t="s">
        <v>104</v>
      </c>
      <c r="F1996" s="39">
        <v>87</v>
      </c>
      <c r="G1996" s="39" t="s">
        <v>172</v>
      </c>
      <c r="H1996" s="39" t="s">
        <v>176</v>
      </c>
      <c r="I1996" s="39" t="s">
        <v>176</v>
      </c>
      <c r="J1996" s="39" t="s">
        <v>176</v>
      </c>
      <c r="K1996" s="39" t="s">
        <v>176</v>
      </c>
      <c r="L1996" s="39">
        <v>1</v>
      </c>
      <c r="M1996" s="57" t="str">
        <f t="shared" si="95"/>
        <v>3 - Medium-Level Power Loss</v>
      </c>
      <c r="N1996" s="59"/>
      <c r="O1996" s="60"/>
      <c r="P1996" s="61">
        <f t="shared" si="94"/>
        <v>1800</v>
      </c>
      <c r="Q1996" s="61">
        <f t="shared" si="96"/>
        <v>0</v>
      </c>
    </row>
    <row r="1997" spans="1:17" ht="18.600000000000001" customHeight="1">
      <c r="A1997" s="58">
        <v>44403</v>
      </c>
      <c r="B1997" s="39" t="s">
        <v>48</v>
      </c>
      <c r="C1997" s="39" t="s">
        <v>141</v>
      </c>
      <c r="D1997" s="64"/>
      <c r="E1997" s="39" t="s">
        <v>104</v>
      </c>
      <c r="F1997" s="39">
        <v>88</v>
      </c>
      <c r="G1997" s="39" t="s">
        <v>172</v>
      </c>
      <c r="H1997" s="39" t="s">
        <v>176</v>
      </c>
      <c r="I1997" s="39" t="s">
        <v>176</v>
      </c>
      <c r="J1997" s="39" t="s">
        <v>176</v>
      </c>
      <c r="K1997" s="39" t="s">
        <v>176</v>
      </c>
      <c r="L1997" s="39">
        <v>1</v>
      </c>
      <c r="M1997" s="57" t="str">
        <f t="shared" si="95"/>
        <v>3 - Medium-Level Power Loss</v>
      </c>
      <c r="N1997" s="59"/>
      <c r="O1997" s="60"/>
      <c r="P1997" s="61">
        <f t="shared" si="94"/>
        <v>1800</v>
      </c>
      <c r="Q1997" s="61">
        <f t="shared" si="96"/>
        <v>0</v>
      </c>
    </row>
    <row r="1998" spans="1:17" ht="18.600000000000001" customHeight="1">
      <c r="A1998" s="58">
        <v>44403</v>
      </c>
      <c r="B1998" s="39" t="s">
        <v>48</v>
      </c>
      <c r="C1998" s="39" t="s">
        <v>141</v>
      </c>
      <c r="D1998" s="64"/>
      <c r="E1998" s="39" t="s">
        <v>105</v>
      </c>
      <c r="F1998" s="39">
        <v>100</v>
      </c>
      <c r="G1998" s="39" t="s">
        <v>172</v>
      </c>
      <c r="H1998" s="39" t="s">
        <v>176</v>
      </c>
      <c r="I1998" s="39" t="s">
        <v>176</v>
      </c>
      <c r="J1998" s="39" t="s">
        <v>176</v>
      </c>
      <c r="K1998" s="39" t="s">
        <v>176</v>
      </c>
      <c r="L1998" s="39">
        <v>1</v>
      </c>
      <c r="M1998" s="57" t="str">
        <f t="shared" si="95"/>
        <v>3 - Medium-Level Power Loss</v>
      </c>
      <c r="N1998" s="59"/>
      <c r="O1998" s="60"/>
      <c r="P1998" s="61">
        <f t="shared" si="94"/>
        <v>1800</v>
      </c>
      <c r="Q1998" s="61">
        <f t="shared" si="96"/>
        <v>0</v>
      </c>
    </row>
    <row r="1999" spans="1:17" ht="18.600000000000001" customHeight="1">
      <c r="A1999" s="58">
        <v>44403</v>
      </c>
      <c r="B1999" s="39" t="s">
        <v>48</v>
      </c>
      <c r="C1999" s="39" t="s">
        <v>141</v>
      </c>
      <c r="D1999" s="64"/>
      <c r="E1999" s="39" t="s">
        <v>105</v>
      </c>
      <c r="F1999" s="39">
        <v>101</v>
      </c>
      <c r="G1999" s="39" t="s">
        <v>172</v>
      </c>
      <c r="H1999" s="39" t="s">
        <v>176</v>
      </c>
      <c r="I1999" s="39" t="s">
        <v>176</v>
      </c>
      <c r="J1999" s="39" t="s">
        <v>176</v>
      </c>
      <c r="K1999" s="39" t="s">
        <v>176</v>
      </c>
      <c r="L1999" s="39">
        <v>1</v>
      </c>
      <c r="M1999" s="57" t="str">
        <f t="shared" si="95"/>
        <v>3 - Medium-Level Power Loss</v>
      </c>
      <c r="N1999" s="59"/>
      <c r="O1999" s="60"/>
      <c r="P1999" s="61">
        <f t="shared" si="94"/>
        <v>1800</v>
      </c>
      <c r="Q1999" s="61">
        <f t="shared" si="96"/>
        <v>0</v>
      </c>
    </row>
    <row r="2000" spans="1:17" ht="18.600000000000001" customHeight="1">
      <c r="A2000" s="58">
        <v>44403</v>
      </c>
      <c r="B2000" s="39" t="s">
        <v>48</v>
      </c>
      <c r="C2000" s="39" t="s">
        <v>141</v>
      </c>
      <c r="D2000" s="64"/>
      <c r="E2000" s="39" t="s">
        <v>105</v>
      </c>
      <c r="F2000" s="39">
        <v>102</v>
      </c>
      <c r="G2000" s="39" t="s">
        <v>172</v>
      </c>
      <c r="H2000" s="39" t="s">
        <v>176</v>
      </c>
      <c r="I2000" s="39" t="s">
        <v>176</v>
      </c>
      <c r="J2000" s="39" t="s">
        <v>176</v>
      </c>
      <c r="K2000" s="39" t="s">
        <v>176</v>
      </c>
      <c r="L2000" s="39">
        <v>1</v>
      </c>
      <c r="M2000" s="57" t="str">
        <f t="shared" si="95"/>
        <v>3 - Medium-Level Power Loss</v>
      </c>
      <c r="N2000" s="59"/>
      <c r="O2000" s="60"/>
      <c r="P2000" s="61">
        <f t="shared" si="94"/>
        <v>1800</v>
      </c>
      <c r="Q2000" s="61">
        <f t="shared" si="96"/>
        <v>0</v>
      </c>
    </row>
    <row r="2001" spans="1:17" ht="18.600000000000001" customHeight="1">
      <c r="A2001" s="58">
        <v>44403</v>
      </c>
      <c r="B2001" s="39" t="s">
        <v>48</v>
      </c>
      <c r="C2001" s="39" t="s">
        <v>141</v>
      </c>
      <c r="D2001" s="64"/>
      <c r="E2001" s="39" t="s">
        <v>105</v>
      </c>
      <c r="F2001" s="39">
        <v>103</v>
      </c>
      <c r="G2001" s="39" t="s">
        <v>172</v>
      </c>
      <c r="H2001" s="39" t="s">
        <v>176</v>
      </c>
      <c r="I2001" s="39" t="s">
        <v>176</v>
      </c>
      <c r="J2001" s="39" t="s">
        <v>176</v>
      </c>
      <c r="K2001" s="39" t="s">
        <v>176</v>
      </c>
      <c r="L2001" s="39">
        <v>1</v>
      </c>
      <c r="M2001" s="57" t="str">
        <f t="shared" si="95"/>
        <v>3 - Medium-Level Power Loss</v>
      </c>
      <c r="N2001" s="59"/>
      <c r="O2001" s="60"/>
      <c r="P2001" s="61">
        <f t="shared" ref="P2001:P2064" si="97">IF(G2001="hot spot",0,IF(G2001="string",$Q$5*L2001,IF(G2001="multiple strings",$Q$5*L2001,IF(G2001="Combiner",($Q$5)*L2001,IF(G2001="inverter",$Q$5*L2001,IF(G2001="tracker",$Q$5*L2001,IF(G2001="module",$Q$5*L2001,IF(G2001="module substring",($Q$5/3)*L2001,0))))))))</f>
        <v>1800</v>
      </c>
      <c r="Q2001" s="61">
        <f t="shared" si="96"/>
        <v>0</v>
      </c>
    </row>
    <row r="2002" spans="1:17" ht="18.600000000000001" customHeight="1">
      <c r="A2002" s="58">
        <v>44403</v>
      </c>
      <c r="B2002" s="39" t="s">
        <v>48</v>
      </c>
      <c r="C2002" s="39" t="s">
        <v>141</v>
      </c>
      <c r="D2002" s="64"/>
      <c r="E2002" s="39" t="s">
        <v>105</v>
      </c>
      <c r="F2002" s="39">
        <v>104</v>
      </c>
      <c r="G2002" s="39" t="s">
        <v>172</v>
      </c>
      <c r="H2002" s="39" t="s">
        <v>176</v>
      </c>
      <c r="I2002" s="39" t="s">
        <v>176</v>
      </c>
      <c r="J2002" s="39" t="s">
        <v>176</v>
      </c>
      <c r="K2002" s="39" t="s">
        <v>176</v>
      </c>
      <c r="L2002" s="39">
        <v>1</v>
      </c>
      <c r="M2002" s="57" t="str">
        <f t="shared" ref="M2002:M2065" si="98">IF(G2002="hot spot","1 - Safety",IF((P2002)/(1000000*$Q$4)&gt;0.01,"2 - High-Level Power Loss",IF(P2002&gt;($Q$5-1),"3 - Medium-Level Power Loss",IF(P2002&gt;0,"4 - Low-Level Power Loss",""))))</f>
        <v>3 - Medium-Level Power Loss</v>
      </c>
      <c r="N2002" s="59"/>
      <c r="O2002" s="60"/>
      <c r="P2002" s="61">
        <f t="shared" si="97"/>
        <v>1800</v>
      </c>
      <c r="Q2002" s="61">
        <f t="shared" si="96"/>
        <v>0</v>
      </c>
    </row>
    <row r="2003" spans="1:17" ht="18.600000000000001" customHeight="1">
      <c r="A2003" s="58">
        <v>44403</v>
      </c>
      <c r="B2003" s="39" t="s">
        <v>48</v>
      </c>
      <c r="C2003" s="39" t="s">
        <v>141</v>
      </c>
      <c r="D2003" s="64"/>
      <c r="E2003" s="39" t="s">
        <v>105</v>
      </c>
      <c r="F2003" s="39">
        <v>49</v>
      </c>
      <c r="G2003" s="39" t="s">
        <v>172</v>
      </c>
      <c r="H2003" s="39" t="s">
        <v>176</v>
      </c>
      <c r="I2003" s="39" t="s">
        <v>176</v>
      </c>
      <c r="J2003" s="39" t="s">
        <v>176</v>
      </c>
      <c r="K2003" s="39" t="s">
        <v>176</v>
      </c>
      <c r="L2003" s="39">
        <v>1</v>
      </c>
      <c r="M2003" s="57" t="str">
        <f t="shared" si="98"/>
        <v>3 - Medium-Level Power Loss</v>
      </c>
      <c r="N2003" s="59"/>
      <c r="O2003" s="60"/>
      <c r="P2003" s="61">
        <f t="shared" si="97"/>
        <v>1800</v>
      </c>
      <c r="Q2003" s="61">
        <f t="shared" si="96"/>
        <v>0</v>
      </c>
    </row>
    <row r="2004" spans="1:17" ht="18.600000000000001" customHeight="1">
      <c r="A2004" s="58">
        <v>44403</v>
      </c>
      <c r="B2004" s="39" t="s">
        <v>48</v>
      </c>
      <c r="C2004" s="39" t="s">
        <v>141</v>
      </c>
      <c r="D2004" s="64"/>
      <c r="E2004" s="39" t="s">
        <v>105</v>
      </c>
      <c r="F2004" s="39">
        <v>50</v>
      </c>
      <c r="G2004" s="39" t="s">
        <v>172</v>
      </c>
      <c r="H2004" s="39" t="s">
        <v>176</v>
      </c>
      <c r="I2004" s="39" t="s">
        <v>176</v>
      </c>
      <c r="J2004" s="39" t="s">
        <v>176</v>
      </c>
      <c r="K2004" s="39" t="s">
        <v>176</v>
      </c>
      <c r="L2004" s="39">
        <v>1</v>
      </c>
      <c r="M2004" s="57" t="str">
        <f t="shared" si="98"/>
        <v>3 - Medium-Level Power Loss</v>
      </c>
      <c r="N2004" s="59"/>
      <c r="O2004" s="60"/>
      <c r="P2004" s="61">
        <f t="shared" si="97"/>
        <v>1800</v>
      </c>
      <c r="Q2004" s="61">
        <f t="shared" si="96"/>
        <v>0</v>
      </c>
    </row>
    <row r="2005" spans="1:17" ht="18.600000000000001" customHeight="1">
      <c r="A2005" s="58">
        <v>44403</v>
      </c>
      <c r="B2005" s="39" t="s">
        <v>48</v>
      </c>
      <c r="C2005" s="39" t="s">
        <v>141</v>
      </c>
      <c r="D2005" s="64"/>
      <c r="E2005" s="39" t="s">
        <v>105</v>
      </c>
      <c r="F2005" s="39">
        <v>51</v>
      </c>
      <c r="G2005" s="39" t="s">
        <v>172</v>
      </c>
      <c r="H2005" s="39" t="s">
        <v>176</v>
      </c>
      <c r="I2005" s="39" t="s">
        <v>176</v>
      </c>
      <c r="J2005" s="39" t="s">
        <v>176</v>
      </c>
      <c r="K2005" s="39" t="s">
        <v>176</v>
      </c>
      <c r="L2005" s="39">
        <v>1</v>
      </c>
      <c r="M2005" s="57" t="str">
        <f t="shared" si="98"/>
        <v>3 - Medium-Level Power Loss</v>
      </c>
      <c r="N2005" s="59"/>
      <c r="O2005" s="60"/>
      <c r="P2005" s="61">
        <f t="shared" si="97"/>
        <v>1800</v>
      </c>
      <c r="Q2005" s="61">
        <f t="shared" si="96"/>
        <v>0</v>
      </c>
    </row>
    <row r="2006" spans="1:17" ht="18.600000000000001" customHeight="1">
      <c r="A2006" s="58">
        <v>44403</v>
      </c>
      <c r="B2006" s="39" t="s">
        <v>48</v>
      </c>
      <c r="C2006" s="39" t="s">
        <v>141</v>
      </c>
      <c r="D2006" s="64"/>
      <c r="E2006" s="39" t="s">
        <v>105</v>
      </c>
      <c r="F2006" s="39">
        <v>52</v>
      </c>
      <c r="G2006" s="39" t="s">
        <v>172</v>
      </c>
      <c r="H2006" s="39" t="s">
        <v>176</v>
      </c>
      <c r="I2006" s="39" t="s">
        <v>176</v>
      </c>
      <c r="J2006" s="39" t="s">
        <v>176</v>
      </c>
      <c r="K2006" s="39" t="s">
        <v>176</v>
      </c>
      <c r="L2006" s="39">
        <v>1</v>
      </c>
      <c r="M2006" s="57" t="str">
        <f t="shared" si="98"/>
        <v>3 - Medium-Level Power Loss</v>
      </c>
      <c r="N2006" s="59"/>
      <c r="O2006" s="60"/>
      <c r="P2006" s="61">
        <f t="shared" si="97"/>
        <v>1800</v>
      </c>
      <c r="Q2006" s="61">
        <f t="shared" si="96"/>
        <v>0</v>
      </c>
    </row>
    <row r="2007" spans="1:17" ht="18.600000000000001" customHeight="1">
      <c r="A2007" s="58">
        <v>44403</v>
      </c>
      <c r="B2007" s="39" t="s">
        <v>48</v>
      </c>
      <c r="C2007" s="39" t="s">
        <v>141</v>
      </c>
      <c r="D2007" s="64"/>
      <c r="E2007" s="39" t="s">
        <v>105</v>
      </c>
      <c r="F2007" s="39">
        <v>53</v>
      </c>
      <c r="G2007" s="39" t="s">
        <v>172</v>
      </c>
      <c r="H2007" s="39" t="s">
        <v>176</v>
      </c>
      <c r="I2007" s="39" t="s">
        <v>176</v>
      </c>
      <c r="J2007" s="39" t="s">
        <v>176</v>
      </c>
      <c r="K2007" s="39" t="s">
        <v>176</v>
      </c>
      <c r="L2007" s="39">
        <v>1</v>
      </c>
      <c r="M2007" s="57" t="str">
        <f t="shared" si="98"/>
        <v>3 - Medium-Level Power Loss</v>
      </c>
      <c r="N2007" s="59"/>
      <c r="O2007" s="60"/>
      <c r="P2007" s="61">
        <f t="shared" si="97"/>
        <v>1800</v>
      </c>
      <c r="Q2007" s="61">
        <f t="shared" si="96"/>
        <v>0</v>
      </c>
    </row>
    <row r="2008" spans="1:17" ht="18.600000000000001" customHeight="1">
      <c r="A2008" s="58">
        <v>44403</v>
      </c>
      <c r="B2008" s="39" t="s">
        <v>48</v>
      </c>
      <c r="C2008" s="39" t="s">
        <v>141</v>
      </c>
      <c r="D2008" s="64"/>
      <c r="E2008" s="39" t="s">
        <v>105</v>
      </c>
      <c r="F2008" s="39">
        <v>54</v>
      </c>
      <c r="G2008" s="39" t="s">
        <v>172</v>
      </c>
      <c r="H2008" s="39" t="s">
        <v>176</v>
      </c>
      <c r="I2008" s="39" t="s">
        <v>176</v>
      </c>
      <c r="J2008" s="39" t="s">
        <v>176</v>
      </c>
      <c r="K2008" s="39" t="s">
        <v>176</v>
      </c>
      <c r="L2008" s="39">
        <v>1</v>
      </c>
      <c r="M2008" s="57" t="str">
        <f t="shared" si="98"/>
        <v>3 - Medium-Level Power Loss</v>
      </c>
      <c r="N2008" s="59"/>
      <c r="O2008" s="60"/>
      <c r="P2008" s="61">
        <f t="shared" si="97"/>
        <v>1800</v>
      </c>
      <c r="Q2008" s="61">
        <f t="shared" si="96"/>
        <v>0</v>
      </c>
    </row>
    <row r="2009" spans="1:17" ht="18.600000000000001" customHeight="1">
      <c r="A2009" s="58">
        <v>44403</v>
      </c>
      <c r="B2009" s="39" t="s">
        <v>48</v>
      </c>
      <c r="C2009" s="39" t="s">
        <v>141</v>
      </c>
      <c r="D2009" s="64"/>
      <c r="E2009" s="39" t="s">
        <v>105</v>
      </c>
      <c r="F2009" s="39">
        <v>55</v>
      </c>
      <c r="G2009" s="39" t="s">
        <v>172</v>
      </c>
      <c r="H2009" s="39" t="s">
        <v>176</v>
      </c>
      <c r="I2009" s="39" t="s">
        <v>176</v>
      </c>
      <c r="J2009" s="39" t="s">
        <v>176</v>
      </c>
      <c r="K2009" s="39" t="s">
        <v>176</v>
      </c>
      <c r="L2009" s="39">
        <v>1</v>
      </c>
      <c r="M2009" s="57" t="str">
        <f t="shared" si="98"/>
        <v>3 - Medium-Level Power Loss</v>
      </c>
      <c r="N2009" s="59"/>
      <c r="O2009" s="60"/>
      <c r="P2009" s="61">
        <f t="shared" si="97"/>
        <v>1800</v>
      </c>
      <c r="Q2009" s="61">
        <f t="shared" si="96"/>
        <v>0</v>
      </c>
    </row>
    <row r="2010" spans="1:17" ht="18.600000000000001" customHeight="1">
      <c r="A2010" s="58">
        <v>44403</v>
      </c>
      <c r="B2010" s="39" t="s">
        <v>48</v>
      </c>
      <c r="C2010" s="39" t="s">
        <v>141</v>
      </c>
      <c r="D2010" s="64"/>
      <c r="E2010" s="39" t="s">
        <v>105</v>
      </c>
      <c r="F2010" s="39">
        <v>56</v>
      </c>
      <c r="G2010" s="39" t="s">
        <v>172</v>
      </c>
      <c r="H2010" s="39" t="s">
        <v>176</v>
      </c>
      <c r="I2010" s="39" t="s">
        <v>176</v>
      </c>
      <c r="J2010" s="39" t="s">
        <v>176</v>
      </c>
      <c r="K2010" s="39" t="s">
        <v>176</v>
      </c>
      <c r="L2010" s="39">
        <v>1</v>
      </c>
      <c r="M2010" s="57" t="str">
        <f t="shared" si="98"/>
        <v>3 - Medium-Level Power Loss</v>
      </c>
      <c r="N2010" s="59"/>
      <c r="O2010" s="60"/>
      <c r="P2010" s="61">
        <f t="shared" si="97"/>
        <v>1800</v>
      </c>
      <c r="Q2010" s="61">
        <f t="shared" si="96"/>
        <v>0</v>
      </c>
    </row>
    <row r="2011" spans="1:17" ht="18.600000000000001" customHeight="1">
      <c r="A2011" s="58">
        <v>44403</v>
      </c>
      <c r="B2011" s="39" t="s">
        <v>48</v>
      </c>
      <c r="C2011" s="39" t="s">
        <v>141</v>
      </c>
      <c r="D2011" s="64"/>
      <c r="E2011" s="39" t="s">
        <v>105</v>
      </c>
      <c r="F2011" s="39">
        <v>97</v>
      </c>
      <c r="G2011" s="39" t="s">
        <v>172</v>
      </c>
      <c r="H2011" s="39" t="s">
        <v>176</v>
      </c>
      <c r="I2011" s="39" t="s">
        <v>176</v>
      </c>
      <c r="J2011" s="39" t="s">
        <v>176</v>
      </c>
      <c r="K2011" s="39" t="s">
        <v>176</v>
      </c>
      <c r="L2011" s="39">
        <v>1</v>
      </c>
      <c r="M2011" s="57" t="str">
        <f t="shared" si="98"/>
        <v>3 - Medium-Level Power Loss</v>
      </c>
      <c r="N2011" s="59"/>
      <c r="O2011" s="60"/>
      <c r="P2011" s="61">
        <f t="shared" si="97"/>
        <v>1800</v>
      </c>
      <c r="Q2011" s="61">
        <f t="shared" si="96"/>
        <v>0</v>
      </c>
    </row>
    <row r="2012" spans="1:17" ht="18.600000000000001" customHeight="1">
      <c r="A2012" s="58">
        <v>44403</v>
      </c>
      <c r="B2012" s="39" t="s">
        <v>48</v>
      </c>
      <c r="C2012" s="39" t="s">
        <v>141</v>
      </c>
      <c r="D2012" s="64"/>
      <c r="E2012" s="39" t="s">
        <v>105</v>
      </c>
      <c r="F2012" s="39">
        <v>98</v>
      </c>
      <c r="G2012" s="39" t="s">
        <v>172</v>
      </c>
      <c r="H2012" s="39" t="s">
        <v>176</v>
      </c>
      <c r="I2012" s="39" t="s">
        <v>176</v>
      </c>
      <c r="J2012" s="39" t="s">
        <v>176</v>
      </c>
      <c r="K2012" s="39" t="s">
        <v>176</v>
      </c>
      <c r="L2012" s="39">
        <v>1</v>
      </c>
      <c r="M2012" s="57" t="str">
        <f t="shared" si="98"/>
        <v>3 - Medium-Level Power Loss</v>
      </c>
      <c r="N2012" s="59"/>
      <c r="O2012" s="60"/>
      <c r="P2012" s="61">
        <f t="shared" si="97"/>
        <v>1800</v>
      </c>
      <c r="Q2012" s="61">
        <f t="shared" si="96"/>
        <v>0</v>
      </c>
    </row>
    <row r="2013" spans="1:17" ht="18.600000000000001" customHeight="1">
      <c r="A2013" s="58">
        <v>44403</v>
      </c>
      <c r="B2013" s="39" t="s">
        <v>48</v>
      </c>
      <c r="C2013" s="39" t="s">
        <v>141</v>
      </c>
      <c r="D2013" s="64"/>
      <c r="E2013" s="39" t="s">
        <v>105</v>
      </c>
      <c r="F2013" s="39">
        <v>99</v>
      </c>
      <c r="G2013" s="39" t="s">
        <v>172</v>
      </c>
      <c r="H2013" s="39" t="s">
        <v>176</v>
      </c>
      <c r="I2013" s="39" t="s">
        <v>176</v>
      </c>
      <c r="J2013" s="39" t="s">
        <v>176</v>
      </c>
      <c r="K2013" s="39" t="s">
        <v>176</v>
      </c>
      <c r="L2013" s="39">
        <v>1</v>
      </c>
      <c r="M2013" s="57" t="str">
        <f t="shared" si="98"/>
        <v>3 - Medium-Level Power Loss</v>
      </c>
      <c r="N2013" s="59"/>
      <c r="O2013" s="60"/>
      <c r="P2013" s="61">
        <f t="shared" si="97"/>
        <v>1800</v>
      </c>
      <c r="Q2013" s="61">
        <f t="shared" si="96"/>
        <v>0</v>
      </c>
    </row>
    <row r="2014" spans="1:17" ht="18.600000000000001" customHeight="1">
      <c r="A2014" s="58">
        <v>44403</v>
      </c>
      <c r="B2014" s="39" t="s">
        <v>48</v>
      </c>
      <c r="C2014" s="39" t="s">
        <v>141</v>
      </c>
      <c r="D2014" s="64"/>
      <c r="E2014" s="39" t="s">
        <v>114</v>
      </c>
      <c r="F2014" s="39">
        <v>77</v>
      </c>
      <c r="G2014" s="39" t="s">
        <v>172</v>
      </c>
      <c r="H2014" s="39" t="s">
        <v>176</v>
      </c>
      <c r="I2014" s="39" t="s">
        <v>176</v>
      </c>
      <c r="J2014" s="39" t="s">
        <v>176</v>
      </c>
      <c r="K2014" s="39" t="s">
        <v>176</v>
      </c>
      <c r="L2014" s="39">
        <v>1</v>
      </c>
      <c r="M2014" s="57" t="str">
        <f t="shared" si="98"/>
        <v>3 - Medium-Level Power Loss</v>
      </c>
      <c r="N2014" s="59"/>
      <c r="O2014" s="60"/>
      <c r="P2014" s="61">
        <f t="shared" si="97"/>
        <v>1800</v>
      </c>
      <c r="Q2014" s="61">
        <f t="shared" si="96"/>
        <v>0</v>
      </c>
    </row>
    <row r="2015" spans="1:17" ht="18.600000000000001" customHeight="1">
      <c r="A2015" s="58">
        <v>44403</v>
      </c>
      <c r="B2015" s="39" t="s">
        <v>48</v>
      </c>
      <c r="C2015" s="39" t="s">
        <v>141</v>
      </c>
      <c r="D2015" s="64"/>
      <c r="E2015" s="39" t="s">
        <v>106</v>
      </c>
      <c r="F2015" s="39">
        <v>113</v>
      </c>
      <c r="G2015" s="39" t="s">
        <v>172</v>
      </c>
      <c r="H2015" s="39" t="s">
        <v>176</v>
      </c>
      <c r="I2015" s="39" t="s">
        <v>176</v>
      </c>
      <c r="J2015" s="39" t="s">
        <v>176</v>
      </c>
      <c r="K2015" s="39" t="s">
        <v>176</v>
      </c>
      <c r="L2015" s="39">
        <v>1</v>
      </c>
      <c r="M2015" s="57" t="str">
        <f t="shared" si="98"/>
        <v>3 - Medium-Level Power Loss</v>
      </c>
      <c r="N2015" s="59"/>
      <c r="O2015" s="60"/>
      <c r="P2015" s="61">
        <f t="shared" si="97"/>
        <v>1800</v>
      </c>
      <c r="Q2015" s="61">
        <f t="shared" si="96"/>
        <v>0</v>
      </c>
    </row>
    <row r="2016" spans="1:17" ht="18.600000000000001" customHeight="1">
      <c r="A2016" s="58">
        <v>44403</v>
      </c>
      <c r="B2016" s="39" t="s">
        <v>48</v>
      </c>
      <c r="C2016" s="39" t="s">
        <v>141</v>
      </c>
      <c r="D2016" s="64"/>
      <c r="E2016" s="39" t="s">
        <v>106</v>
      </c>
      <c r="F2016" s="39">
        <v>114</v>
      </c>
      <c r="G2016" s="39" t="s">
        <v>172</v>
      </c>
      <c r="H2016" s="39" t="s">
        <v>176</v>
      </c>
      <c r="I2016" s="39" t="s">
        <v>176</v>
      </c>
      <c r="J2016" s="39" t="s">
        <v>176</v>
      </c>
      <c r="K2016" s="39" t="s">
        <v>176</v>
      </c>
      <c r="L2016" s="39">
        <v>1</v>
      </c>
      <c r="M2016" s="57" t="str">
        <f t="shared" si="98"/>
        <v>3 - Medium-Level Power Loss</v>
      </c>
      <c r="N2016" s="59"/>
      <c r="O2016" s="60"/>
      <c r="P2016" s="61">
        <f t="shared" si="97"/>
        <v>1800</v>
      </c>
      <c r="Q2016" s="61">
        <f t="shared" si="96"/>
        <v>0</v>
      </c>
    </row>
    <row r="2017" spans="1:17" ht="18.600000000000001" customHeight="1">
      <c r="A2017" s="58">
        <v>44403</v>
      </c>
      <c r="B2017" s="39" t="s">
        <v>48</v>
      </c>
      <c r="C2017" s="39" t="s">
        <v>141</v>
      </c>
      <c r="D2017" s="64"/>
      <c r="E2017" s="39" t="s">
        <v>106</v>
      </c>
      <c r="F2017" s="39">
        <v>115</v>
      </c>
      <c r="G2017" s="39" t="s">
        <v>172</v>
      </c>
      <c r="H2017" s="39" t="s">
        <v>176</v>
      </c>
      <c r="I2017" s="39" t="s">
        <v>176</v>
      </c>
      <c r="J2017" s="39" t="s">
        <v>176</v>
      </c>
      <c r="K2017" s="39" t="s">
        <v>176</v>
      </c>
      <c r="L2017" s="39">
        <v>1</v>
      </c>
      <c r="M2017" s="57" t="str">
        <f t="shared" si="98"/>
        <v>3 - Medium-Level Power Loss</v>
      </c>
      <c r="N2017" s="59"/>
      <c r="O2017" s="60"/>
      <c r="P2017" s="61">
        <f t="shared" si="97"/>
        <v>1800</v>
      </c>
      <c r="Q2017" s="61">
        <f t="shared" si="96"/>
        <v>0</v>
      </c>
    </row>
    <row r="2018" spans="1:17" ht="18.600000000000001" customHeight="1">
      <c r="A2018" s="58">
        <v>44403</v>
      </c>
      <c r="B2018" s="39" t="s">
        <v>48</v>
      </c>
      <c r="C2018" s="39" t="s">
        <v>141</v>
      </c>
      <c r="D2018" s="64"/>
      <c r="E2018" s="39" t="s">
        <v>106</v>
      </c>
      <c r="F2018" s="39">
        <v>116</v>
      </c>
      <c r="G2018" s="39" t="s">
        <v>172</v>
      </c>
      <c r="H2018" s="39" t="s">
        <v>176</v>
      </c>
      <c r="I2018" s="39" t="s">
        <v>176</v>
      </c>
      <c r="J2018" s="39" t="s">
        <v>176</v>
      </c>
      <c r="K2018" s="39" t="s">
        <v>176</v>
      </c>
      <c r="L2018" s="39">
        <v>1</v>
      </c>
      <c r="M2018" s="57" t="str">
        <f t="shared" si="98"/>
        <v>3 - Medium-Level Power Loss</v>
      </c>
      <c r="N2018" s="59"/>
      <c r="O2018" s="60"/>
      <c r="P2018" s="61">
        <f t="shared" si="97"/>
        <v>1800</v>
      </c>
      <c r="Q2018" s="61">
        <f t="shared" si="96"/>
        <v>0</v>
      </c>
    </row>
    <row r="2019" spans="1:17" ht="18.600000000000001" customHeight="1">
      <c r="A2019" s="58">
        <v>44403</v>
      </c>
      <c r="B2019" s="39" t="s">
        <v>48</v>
      </c>
      <c r="C2019" s="39" t="s">
        <v>141</v>
      </c>
      <c r="D2019" s="64"/>
      <c r="E2019" s="39" t="s">
        <v>106</v>
      </c>
      <c r="F2019" s="39">
        <v>117</v>
      </c>
      <c r="G2019" s="39" t="s">
        <v>172</v>
      </c>
      <c r="H2019" s="39" t="s">
        <v>176</v>
      </c>
      <c r="I2019" s="39" t="s">
        <v>176</v>
      </c>
      <c r="J2019" s="39" t="s">
        <v>176</v>
      </c>
      <c r="K2019" s="39" t="s">
        <v>176</v>
      </c>
      <c r="L2019" s="39">
        <v>1</v>
      </c>
      <c r="M2019" s="57" t="str">
        <f t="shared" si="98"/>
        <v>3 - Medium-Level Power Loss</v>
      </c>
      <c r="N2019" s="59"/>
      <c r="O2019" s="60"/>
      <c r="P2019" s="61">
        <f t="shared" si="97"/>
        <v>1800</v>
      </c>
      <c r="Q2019" s="61">
        <f t="shared" si="96"/>
        <v>0</v>
      </c>
    </row>
    <row r="2020" spans="1:17" ht="18.600000000000001" customHeight="1">
      <c r="A2020" s="58">
        <v>44403</v>
      </c>
      <c r="B2020" s="39" t="s">
        <v>48</v>
      </c>
      <c r="C2020" s="39" t="s">
        <v>141</v>
      </c>
      <c r="D2020" s="64"/>
      <c r="E2020" s="39" t="s">
        <v>106</v>
      </c>
      <c r="F2020" s="39">
        <v>118</v>
      </c>
      <c r="G2020" s="39" t="s">
        <v>172</v>
      </c>
      <c r="H2020" s="39" t="s">
        <v>176</v>
      </c>
      <c r="I2020" s="39" t="s">
        <v>176</v>
      </c>
      <c r="J2020" s="39" t="s">
        <v>176</v>
      </c>
      <c r="K2020" s="39" t="s">
        <v>176</v>
      </c>
      <c r="L2020" s="39">
        <v>1</v>
      </c>
      <c r="M2020" s="57" t="str">
        <f t="shared" si="98"/>
        <v>3 - Medium-Level Power Loss</v>
      </c>
      <c r="N2020" s="59"/>
      <c r="O2020" s="60"/>
      <c r="P2020" s="61">
        <f t="shared" si="97"/>
        <v>1800</v>
      </c>
      <c r="Q2020" s="61">
        <f t="shared" si="96"/>
        <v>0</v>
      </c>
    </row>
    <row r="2021" spans="1:17" ht="18.600000000000001" customHeight="1">
      <c r="A2021" s="58">
        <v>44403</v>
      </c>
      <c r="B2021" s="39" t="s">
        <v>48</v>
      </c>
      <c r="C2021" s="39" t="s">
        <v>141</v>
      </c>
      <c r="D2021" s="64"/>
      <c r="E2021" s="39" t="s">
        <v>106</v>
      </c>
      <c r="F2021" s="39">
        <v>119</v>
      </c>
      <c r="G2021" s="39" t="s">
        <v>172</v>
      </c>
      <c r="H2021" s="39" t="s">
        <v>176</v>
      </c>
      <c r="I2021" s="39" t="s">
        <v>176</v>
      </c>
      <c r="J2021" s="39" t="s">
        <v>176</v>
      </c>
      <c r="K2021" s="39" t="s">
        <v>176</v>
      </c>
      <c r="L2021" s="39">
        <v>1</v>
      </c>
      <c r="M2021" s="57" t="str">
        <f t="shared" si="98"/>
        <v>3 - Medium-Level Power Loss</v>
      </c>
      <c r="N2021" s="59"/>
      <c r="O2021" s="60"/>
      <c r="P2021" s="61">
        <f t="shared" si="97"/>
        <v>1800</v>
      </c>
      <c r="Q2021" s="61">
        <f t="shared" ref="Q2021:Q2084" si="99">IF(O2021&gt;0,P2021,0)</f>
        <v>0</v>
      </c>
    </row>
    <row r="2022" spans="1:17" ht="18.600000000000001" customHeight="1">
      <c r="A2022" s="58">
        <v>44403</v>
      </c>
      <c r="B2022" s="39" t="s">
        <v>48</v>
      </c>
      <c r="C2022" s="39" t="s">
        <v>141</v>
      </c>
      <c r="D2022" s="64"/>
      <c r="E2022" s="39" t="s">
        <v>106</v>
      </c>
      <c r="F2022" s="39">
        <v>120</v>
      </c>
      <c r="G2022" s="39" t="s">
        <v>172</v>
      </c>
      <c r="H2022" s="39" t="s">
        <v>176</v>
      </c>
      <c r="I2022" s="39" t="s">
        <v>176</v>
      </c>
      <c r="J2022" s="39" t="s">
        <v>176</v>
      </c>
      <c r="K2022" s="39" t="s">
        <v>176</v>
      </c>
      <c r="L2022" s="39">
        <v>1</v>
      </c>
      <c r="M2022" s="57" t="str">
        <f t="shared" si="98"/>
        <v>3 - Medium-Level Power Loss</v>
      </c>
      <c r="N2022" s="59"/>
      <c r="O2022" s="60"/>
      <c r="P2022" s="61">
        <f t="shared" si="97"/>
        <v>1800</v>
      </c>
      <c r="Q2022" s="61">
        <f t="shared" si="99"/>
        <v>0</v>
      </c>
    </row>
    <row r="2023" spans="1:17" ht="18.600000000000001" customHeight="1">
      <c r="A2023" s="58">
        <v>44403</v>
      </c>
      <c r="B2023" s="39" t="s">
        <v>48</v>
      </c>
      <c r="C2023" s="39" t="s">
        <v>141</v>
      </c>
      <c r="D2023" s="64"/>
      <c r="E2023" s="39" t="s">
        <v>106</v>
      </c>
      <c r="F2023" s="39">
        <v>19</v>
      </c>
      <c r="G2023" s="39" t="s">
        <v>172</v>
      </c>
      <c r="H2023" s="39" t="s">
        <v>177</v>
      </c>
      <c r="I2023" s="39" t="s">
        <v>176</v>
      </c>
      <c r="J2023" s="39" t="s">
        <v>177</v>
      </c>
      <c r="K2023" s="39" t="s">
        <v>176</v>
      </c>
      <c r="L2023" s="39">
        <v>1</v>
      </c>
      <c r="M2023" s="57" t="str">
        <f t="shared" si="98"/>
        <v>3 - Medium-Level Power Loss</v>
      </c>
      <c r="N2023" s="59"/>
      <c r="O2023" s="60"/>
      <c r="P2023" s="61">
        <f t="shared" si="97"/>
        <v>1800</v>
      </c>
      <c r="Q2023" s="61">
        <f t="shared" si="99"/>
        <v>0</v>
      </c>
    </row>
    <row r="2024" spans="1:17" ht="18.600000000000001" customHeight="1">
      <c r="A2024" s="58">
        <v>44403</v>
      </c>
      <c r="B2024" s="39" t="s">
        <v>48</v>
      </c>
      <c r="C2024" s="39" t="s">
        <v>141</v>
      </c>
      <c r="D2024" s="64"/>
      <c r="E2024" s="39" t="s">
        <v>109</v>
      </c>
      <c r="F2024" s="39">
        <v>17</v>
      </c>
      <c r="G2024" s="39" t="s">
        <v>172</v>
      </c>
      <c r="H2024" s="39" t="s">
        <v>176</v>
      </c>
      <c r="I2024" s="39" t="s">
        <v>176</v>
      </c>
      <c r="J2024" s="39" t="s">
        <v>176</v>
      </c>
      <c r="K2024" s="39" t="s">
        <v>176</v>
      </c>
      <c r="L2024" s="39">
        <v>1</v>
      </c>
      <c r="M2024" s="57" t="str">
        <f t="shared" si="98"/>
        <v>3 - Medium-Level Power Loss</v>
      </c>
      <c r="N2024" s="59"/>
      <c r="O2024" s="60"/>
      <c r="P2024" s="61">
        <f t="shared" si="97"/>
        <v>1800</v>
      </c>
      <c r="Q2024" s="61">
        <f t="shared" si="99"/>
        <v>0</v>
      </c>
    </row>
    <row r="2025" spans="1:17" ht="18.600000000000001" customHeight="1">
      <c r="A2025" s="58">
        <v>44403</v>
      </c>
      <c r="B2025" s="39" t="s">
        <v>48</v>
      </c>
      <c r="C2025" s="39" t="s">
        <v>141</v>
      </c>
      <c r="D2025" s="64"/>
      <c r="E2025" s="39" t="s">
        <v>109</v>
      </c>
      <c r="F2025" s="39">
        <v>18</v>
      </c>
      <c r="G2025" s="39" t="s">
        <v>172</v>
      </c>
      <c r="H2025" s="39" t="s">
        <v>176</v>
      </c>
      <c r="I2025" s="39" t="s">
        <v>176</v>
      </c>
      <c r="J2025" s="39" t="s">
        <v>176</v>
      </c>
      <c r="K2025" s="39" t="s">
        <v>176</v>
      </c>
      <c r="L2025" s="39">
        <v>1</v>
      </c>
      <c r="M2025" s="57" t="str">
        <f t="shared" si="98"/>
        <v>3 - Medium-Level Power Loss</v>
      </c>
      <c r="N2025" s="59"/>
      <c r="O2025" s="60"/>
      <c r="P2025" s="61">
        <f t="shared" si="97"/>
        <v>1800</v>
      </c>
      <c r="Q2025" s="61">
        <f t="shared" si="99"/>
        <v>0</v>
      </c>
    </row>
    <row r="2026" spans="1:17" ht="18.600000000000001" customHeight="1">
      <c r="A2026" s="58">
        <v>44403</v>
      </c>
      <c r="B2026" s="39" t="s">
        <v>48</v>
      </c>
      <c r="C2026" s="39" t="s">
        <v>141</v>
      </c>
      <c r="D2026" s="64"/>
      <c r="E2026" s="39" t="s">
        <v>109</v>
      </c>
      <c r="F2026" s="39">
        <v>19</v>
      </c>
      <c r="G2026" s="39" t="s">
        <v>172</v>
      </c>
      <c r="H2026" s="39" t="s">
        <v>176</v>
      </c>
      <c r="I2026" s="39" t="s">
        <v>176</v>
      </c>
      <c r="J2026" s="39" t="s">
        <v>176</v>
      </c>
      <c r="K2026" s="39" t="s">
        <v>176</v>
      </c>
      <c r="L2026" s="39">
        <v>1</v>
      </c>
      <c r="M2026" s="57" t="str">
        <f t="shared" si="98"/>
        <v>3 - Medium-Level Power Loss</v>
      </c>
      <c r="N2026" s="59"/>
      <c r="O2026" s="60"/>
      <c r="P2026" s="61">
        <f t="shared" si="97"/>
        <v>1800</v>
      </c>
      <c r="Q2026" s="61">
        <f t="shared" si="99"/>
        <v>0</v>
      </c>
    </row>
    <row r="2027" spans="1:17" ht="18.600000000000001" customHeight="1">
      <c r="A2027" s="58">
        <v>44403</v>
      </c>
      <c r="B2027" s="39" t="s">
        <v>48</v>
      </c>
      <c r="C2027" s="39" t="s">
        <v>141</v>
      </c>
      <c r="D2027" s="64"/>
      <c r="E2027" s="39" t="s">
        <v>109</v>
      </c>
      <c r="F2027" s="39">
        <v>20</v>
      </c>
      <c r="G2027" s="39" t="s">
        <v>172</v>
      </c>
      <c r="H2027" s="39" t="s">
        <v>176</v>
      </c>
      <c r="I2027" s="39" t="s">
        <v>176</v>
      </c>
      <c r="J2027" s="39" t="s">
        <v>176</v>
      </c>
      <c r="K2027" s="39" t="s">
        <v>176</v>
      </c>
      <c r="L2027" s="39">
        <v>1</v>
      </c>
      <c r="M2027" s="57" t="str">
        <f t="shared" si="98"/>
        <v>3 - Medium-Level Power Loss</v>
      </c>
      <c r="N2027" s="59"/>
      <c r="O2027" s="60"/>
      <c r="P2027" s="61">
        <f t="shared" si="97"/>
        <v>1800</v>
      </c>
      <c r="Q2027" s="61">
        <f t="shared" si="99"/>
        <v>0</v>
      </c>
    </row>
    <row r="2028" spans="1:17" ht="18.600000000000001" customHeight="1">
      <c r="A2028" s="58">
        <v>44403</v>
      </c>
      <c r="B2028" s="39" t="s">
        <v>48</v>
      </c>
      <c r="C2028" s="39" t="s">
        <v>141</v>
      </c>
      <c r="D2028" s="64"/>
      <c r="E2028" s="39" t="s">
        <v>109</v>
      </c>
      <c r="F2028" s="39">
        <v>21</v>
      </c>
      <c r="G2028" s="39" t="s">
        <v>172</v>
      </c>
      <c r="H2028" s="39" t="s">
        <v>176</v>
      </c>
      <c r="I2028" s="39" t="s">
        <v>176</v>
      </c>
      <c r="J2028" s="39" t="s">
        <v>176</v>
      </c>
      <c r="K2028" s="39" t="s">
        <v>176</v>
      </c>
      <c r="L2028" s="39">
        <v>1</v>
      </c>
      <c r="M2028" s="57" t="str">
        <f t="shared" si="98"/>
        <v>3 - Medium-Level Power Loss</v>
      </c>
      <c r="N2028" s="59"/>
      <c r="O2028" s="60"/>
      <c r="P2028" s="61">
        <f t="shared" si="97"/>
        <v>1800</v>
      </c>
      <c r="Q2028" s="61">
        <f t="shared" si="99"/>
        <v>0</v>
      </c>
    </row>
    <row r="2029" spans="1:17" ht="18.600000000000001" customHeight="1">
      <c r="A2029" s="58">
        <v>44403</v>
      </c>
      <c r="B2029" s="39" t="s">
        <v>48</v>
      </c>
      <c r="C2029" s="39" t="s">
        <v>141</v>
      </c>
      <c r="D2029" s="64"/>
      <c r="E2029" s="39" t="s">
        <v>109</v>
      </c>
      <c r="F2029" s="39">
        <v>22</v>
      </c>
      <c r="G2029" s="39" t="s">
        <v>172</v>
      </c>
      <c r="H2029" s="39" t="s">
        <v>176</v>
      </c>
      <c r="I2029" s="39" t="s">
        <v>176</v>
      </c>
      <c r="J2029" s="39" t="s">
        <v>176</v>
      </c>
      <c r="K2029" s="39" t="s">
        <v>176</v>
      </c>
      <c r="L2029" s="39">
        <v>1</v>
      </c>
      <c r="M2029" s="57" t="str">
        <f t="shared" si="98"/>
        <v>3 - Medium-Level Power Loss</v>
      </c>
      <c r="N2029" s="59"/>
      <c r="O2029" s="60"/>
      <c r="P2029" s="61">
        <f t="shared" si="97"/>
        <v>1800</v>
      </c>
      <c r="Q2029" s="61">
        <f t="shared" si="99"/>
        <v>0</v>
      </c>
    </row>
    <row r="2030" spans="1:17" ht="18.600000000000001" customHeight="1">
      <c r="A2030" s="58">
        <v>44403</v>
      </c>
      <c r="B2030" s="39" t="s">
        <v>48</v>
      </c>
      <c r="C2030" s="39" t="s">
        <v>141</v>
      </c>
      <c r="D2030" s="64"/>
      <c r="E2030" s="39" t="s">
        <v>109</v>
      </c>
      <c r="F2030" s="39">
        <v>23</v>
      </c>
      <c r="G2030" s="39" t="s">
        <v>172</v>
      </c>
      <c r="H2030" s="39" t="s">
        <v>176</v>
      </c>
      <c r="I2030" s="39" t="s">
        <v>176</v>
      </c>
      <c r="J2030" s="39" t="s">
        <v>176</v>
      </c>
      <c r="K2030" s="39" t="s">
        <v>176</v>
      </c>
      <c r="L2030" s="39">
        <v>1</v>
      </c>
      <c r="M2030" s="57" t="str">
        <f t="shared" si="98"/>
        <v>3 - Medium-Level Power Loss</v>
      </c>
      <c r="N2030" s="59"/>
      <c r="O2030" s="60"/>
      <c r="P2030" s="61">
        <f t="shared" si="97"/>
        <v>1800</v>
      </c>
      <c r="Q2030" s="61">
        <f t="shared" si="99"/>
        <v>0</v>
      </c>
    </row>
    <row r="2031" spans="1:17" ht="18.600000000000001" customHeight="1">
      <c r="A2031" s="58">
        <v>44403</v>
      </c>
      <c r="B2031" s="39" t="s">
        <v>48</v>
      </c>
      <c r="C2031" s="39" t="s">
        <v>141</v>
      </c>
      <c r="D2031" s="64"/>
      <c r="E2031" s="39" t="s">
        <v>109</v>
      </c>
      <c r="F2031" s="39">
        <v>24</v>
      </c>
      <c r="G2031" s="39" t="s">
        <v>172</v>
      </c>
      <c r="H2031" s="39" t="s">
        <v>176</v>
      </c>
      <c r="I2031" s="39" t="s">
        <v>176</v>
      </c>
      <c r="J2031" s="39" t="s">
        <v>176</v>
      </c>
      <c r="K2031" s="39" t="s">
        <v>176</v>
      </c>
      <c r="L2031" s="39">
        <v>1</v>
      </c>
      <c r="M2031" s="57" t="str">
        <f t="shared" si="98"/>
        <v>3 - Medium-Level Power Loss</v>
      </c>
      <c r="N2031" s="59"/>
      <c r="O2031" s="60"/>
      <c r="P2031" s="61">
        <f t="shared" si="97"/>
        <v>1800</v>
      </c>
      <c r="Q2031" s="61">
        <f t="shared" si="99"/>
        <v>0</v>
      </c>
    </row>
    <row r="2032" spans="1:17" ht="18.600000000000001" customHeight="1">
      <c r="A2032" s="58">
        <v>44403</v>
      </c>
      <c r="B2032" s="39" t="s">
        <v>48</v>
      </c>
      <c r="C2032" s="39" t="s">
        <v>141</v>
      </c>
      <c r="D2032" s="64"/>
      <c r="E2032" s="39" t="s">
        <v>109</v>
      </c>
      <c r="F2032" s="39">
        <v>73</v>
      </c>
      <c r="G2032" s="39" t="s">
        <v>172</v>
      </c>
      <c r="H2032" s="39" t="s">
        <v>176</v>
      </c>
      <c r="I2032" s="39" t="s">
        <v>176</v>
      </c>
      <c r="J2032" s="39" t="s">
        <v>176</v>
      </c>
      <c r="K2032" s="39" t="s">
        <v>176</v>
      </c>
      <c r="L2032" s="39">
        <v>1</v>
      </c>
      <c r="M2032" s="57" t="str">
        <f t="shared" si="98"/>
        <v>3 - Medium-Level Power Loss</v>
      </c>
      <c r="N2032" s="59"/>
      <c r="O2032" s="60"/>
      <c r="P2032" s="61">
        <f t="shared" si="97"/>
        <v>1800</v>
      </c>
      <c r="Q2032" s="61">
        <f t="shared" si="99"/>
        <v>0</v>
      </c>
    </row>
    <row r="2033" spans="1:17" ht="18.600000000000001" customHeight="1">
      <c r="A2033" s="58">
        <v>44403</v>
      </c>
      <c r="B2033" s="39" t="s">
        <v>48</v>
      </c>
      <c r="C2033" s="39" t="s">
        <v>141</v>
      </c>
      <c r="D2033" s="64"/>
      <c r="E2033" s="39" t="s">
        <v>109</v>
      </c>
      <c r="F2033" s="39">
        <v>74</v>
      </c>
      <c r="G2033" s="39" t="s">
        <v>172</v>
      </c>
      <c r="H2033" s="39" t="s">
        <v>176</v>
      </c>
      <c r="I2033" s="39" t="s">
        <v>176</v>
      </c>
      <c r="J2033" s="39" t="s">
        <v>176</v>
      </c>
      <c r="K2033" s="39" t="s">
        <v>176</v>
      </c>
      <c r="L2033" s="39">
        <v>1</v>
      </c>
      <c r="M2033" s="57" t="str">
        <f t="shared" si="98"/>
        <v>3 - Medium-Level Power Loss</v>
      </c>
      <c r="N2033" s="59"/>
      <c r="O2033" s="60"/>
      <c r="P2033" s="61">
        <f t="shared" si="97"/>
        <v>1800</v>
      </c>
      <c r="Q2033" s="61">
        <f t="shared" si="99"/>
        <v>0</v>
      </c>
    </row>
    <row r="2034" spans="1:17" ht="18.600000000000001" customHeight="1">
      <c r="A2034" s="58">
        <v>44403</v>
      </c>
      <c r="B2034" s="39" t="s">
        <v>48</v>
      </c>
      <c r="C2034" s="39" t="s">
        <v>141</v>
      </c>
      <c r="D2034" s="64"/>
      <c r="E2034" s="39" t="s">
        <v>109</v>
      </c>
      <c r="F2034" s="39">
        <v>75</v>
      </c>
      <c r="G2034" s="39" t="s">
        <v>172</v>
      </c>
      <c r="H2034" s="39" t="s">
        <v>176</v>
      </c>
      <c r="I2034" s="39" t="s">
        <v>176</v>
      </c>
      <c r="J2034" s="39" t="s">
        <v>176</v>
      </c>
      <c r="K2034" s="39" t="s">
        <v>176</v>
      </c>
      <c r="L2034" s="39">
        <v>1</v>
      </c>
      <c r="M2034" s="57" t="str">
        <f t="shared" si="98"/>
        <v>3 - Medium-Level Power Loss</v>
      </c>
      <c r="N2034" s="59"/>
      <c r="O2034" s="60"/>
      <c r="P2034" s="61">
        <f t="shared" si="97"/>
        <v>1800</v>
      </c>
      <c r="Q2034" s="61">
        <f t="shared" si="99"/>
        <v>0</v>
      </c>
    </row>
    <row r="2035" spans="1:17" ht="18.600000000000001" customHeight="1">
      <c r="A2035" s="58">
        <v>44403</v>
      </c>
      <c r="B2035" s="39" t="s">
        <v>48</v>
      </c>
      <c r="C2035" s="39" t="s">
        <v>141</v>
      </c>
      <c r="D2035" s="64"/>
      <c r="E2035" s="39" t="s">
        <v>109</v>
      </c>
      <c r="F2035" s="39">
        <v>76</v>
      </c>
      <c r="G2035" s="39" t="s">
        <v>172</v>
      </c>
      <c r="H2035" s="39" t="s">
        <v>176</v>
      </c>
      <c r="I2035" s="39" t="s">
        <v>176</v>
      </c>
      <c r="J2035" s="39" t="s">
        <v>176</v>
      </c>
      <c r="K2035" s="39" t="s">
        <v>176</v>
      </c>
      <c r="L2035" s="39">
        <v>1</v>
      </c>
      <c r="M2035" s="57" t="str">
        <f t="shared" si="98"/>
        <v>3 - Medium-Level Power Loss</v>
      </c>
      <c r="N2035" s="59"/>
      <c r="O2035" s="60"/>
      <c r="P2035" s="61">
        <f t="shared" si="97"/>
        <v>1800</v>
      </c>
      <c r="Q2035" s="61">
        <f t="shared" si="99"/>
        <v>0</v>
      </c>
    </row>
    <row r="2036" spans="1:17" ht="18.600000000000001" customHeight="1">
      <c r="A2036" s="58">
        <v>44403</v>
      </c>
      <c r="B2036" s="39" t="s">
        <v>48</v>
      </c>
      <c r="C2036" s="39" t="s">
        <v>141</v>
      </c>
      <c r="D2036" s="64"/>
      <c r="E2036" s="39" t="s">
        <v>109</v>
      </c>
      <c r="F2036" s="39">
        <v>77</v>
      </c>
      <c r="G2036" s="39" t="s">
        <v>172</v>
      </c>
      <c r="H2036" s="39" t="s">
        <v>176</v>
      </c>
      <c r="I2036" s="39" t="s">
        <v>176</v>
      </c>
      <c r="J2036" s="39" t="s">
        <v>176</v>
      </c>
      <c r="K2036" s="39" t="s">
        <v>176</v>
      </c>
      <c r="L2036" s="39">
        <v>1</v>
      </c>
      <c r="M2036" s="57" t="str">
        <f t="shared" si="98"/>
        <v>3 - Medium-Level Power Loss</v>
      </c>
      <c r="N2036" s="59"/>
      <c r="O2036" s="60"/>
      <c r="P2036" s="61">
        <f t="shared" si="97"/>
        <v>1800</v>
      </c>
      <c r="Q2036" s="61">
        <f t="shared" si="99"/>
        <v>0</v>
      </c>
    </row>
    <row r="2037" spans="1:17" ht="18.600000000000001" customHeight="1">
      <c r="A2037" s="58">
        <v>44403</v>
      </c>
      <c r="B2037" s="39" t="s">
        <v>48</v>
      </c>
      <c r="C2037" s="39" t="s">
        <v>141</v>
      </c>
      <c r="D2037" s="64"/>
      <c r="E2037" s="39" t="s">
        <v>109</v>
      </c>
      <c r="F2037" s="39">
        <v>78</v>
      </c>
      <c r="G2037" s="39" t="s">
        <v>172</v>
      </c>
      <c r="H2037" s="39" t="s">
        <v>176</v>
      </c>
      <c r="I2037" s="39" t="s">
        <v>176</v>
      </c>
      <c r="J2037" s="39" t="s">
        <v>176</v>
      </c>
      <c r="K2037" s="39" t="s">
        <v>176</v>
      </c>
      <c r="L2037" s="39">
        <v>1</v>
      </c>
      <c r="M2037" s="57" t="str">
        <f t="shared" si="98"/>
        <v>3 - Medium-Level Power Loss</v>
      </c>
      <c r="N2037" s="59"/>
      <c r="O2037" s="60"/>
      <c r="P2037" s="61">
        <f t="shared" si="97"/>
        <v>1800</v>
      </c>
      <c r="Q2037" s="61">
        <f t="shared" si="99"/>
        <v>0</v>
      </c>
    </row>
    <row r="2038" spans="1:17" ht="18.600000000000001" customHeight="1">
      <c r="A2038" s="58">
        <v>44403</v>
      </c>
      <c r="B2038" s="39" t="s">
        <v>48</v>
      </c>
      <c r="C2038" s="39" t="s">
        <v>141</v>
      </c>
      <c r="D2038" s="64"/>
      <c r="E2038" s="39" t="s">
        <v>109</v>
      </c>
      <c r="F2038" s="39">
        <v>79</v>
      </c>
      <c r="G2038" s="39" t="s">
        <v>172</v>
      </c>
      <c r="H2038" s="39" t="s">
        <v>176</v>
      </c>
      <c r="I2038" s="39" t="s">
        <v>176</v>
      </c>
      <c r="J2038" s="39" t="s">
        <v>176</v>
      </c>
      <c r="K2038" s="39" t="s">
        <v>176</v>
      </c>
      <c r="L2038" s="39">
        <v>1</v>
      </c>
      <c r="M2038" s="57" t="str">
        <f t="shared" si="98"/>
        <v>3 - Medium-Level Power Loss</v>
      </c>
      <c r="N2038" s="59"/>
      <c r="O2038" s="60"/>
      <c r="P2038" s="61">
        <f t="shared" si="97"/>
        <v>1800</v>
      </c>
      <c r="Q2038" s="61">
        <f t="shared" si="99"/>
        <v>0</v>
      </c>
    </row>
    <row r="2039" spans="1:17" ht="18.600000000000001" customHeight="1">
      <c r="A2039" s="58">
        <v>44403</v>
      </c>
      <c r="B2039" s="39" t="s">
        <v>48</v>
      </c>
      <c r="C2039" s="39" t="s">
        <v>141</v>
      </c>
      <c r="D2039" s="64"/>
      <c r="E2039" s="39" t="s">
        <v>109</v>
      </c>
      <c r="F2039" s="39">
        <v>80</v>
      </c>
      <c r="G2039" s="39" t="s">
        <v>172</v>
      </c>
      <c r="H2039" s="39" t="s">
        <v>176</v>
      </c>
      <c r="I2039" s="39" t="s">
        <v>176</v>
      </c>
      <c r="J2039" s="39" t="s">
        <v>176</v>
      </c>
      <c r="K2039" s="39" t="s">
        <v>176</v>
      </c>
      <c r="L2039" s="39">
        <v>1</v>
      </c>
      <c r="M2039" s="57" t="str">
        <f t="shared" si="98"/>
        <v>3 - Medium-Level Power Loss</v>
      </c>
      <c r="N2039" s="59"/>
      <c r="O2039" s="60"/>
      <c r="P2039" s="61">
        <f t="shared" si="97"/>
        <v>1800</v>
      </c>
      <c r="Q2039" s="61">
        <f t="shared" si="99"/>
        <v>0</v>
      </c>
    </row>
    <row r="2040" spans="1:17" ht="18.600000000000001" customHeight="1">
      <c r="A2040" s="58">
        <v>44403</v>
      </c>
      <c r="B2040" s="39" t="s">
        <v>48</v>
      </c>
      <c r="C2040" s="39" t="s">
        <v>141</v>
      </c>
      <c r="D2040" s="64"/>
      <c r="E2040" s="39" t="s">
        <v>107</v>
      </c>
      <c r="F2040" s="39">
        <v>41</v>
      </c>
      <c r="G2040" s="39" t="s">
        <v>172</v>
      </c>
      <c r="H2040" s="39" t="s">
        <v>176</v>
      </c>
      <c r="I2040" s="39" t="s">
        <v>176</v>
      </c>
      <c r="J2040" s="39" t="s">
        <v>177</v>
      </c>
      <c r="K2040" s="39" t="s">
        <v>176</v>
      </c>
      <c r="L2040" s="39">
        <v>1</v>
      </c>
      <c r="M2040" s="57" t="str">
        <f t="shared" si="98"/>
        <v>3 - Medium-Level Power Loss</v>
      </c>
      <c r="N2040" s="59"/>
      <c r="O2040" s="60"/>
      <c r="P2040" s="61">
        <f t="shared" si="97"/>
        <v>1800</v>
      </c>
      <c r="Q2040" s="61">
        <f t="shared" si="99"/>
        <v>0</v>
      </c>
    </row>
    <row r="2041" spans="1:17" ht="18.600000000000001" customHeight="1">
      <c r="A2041" s="58">
        <v>44403</v>
      </c>
      <c r="B2041" s="39" t="s">
        <v>48</v>
      </c>
      <c r="C2041" s="39" t="s">
        <v>141</v>
      </c>
      <c r="D2041" s="64"/>
      <c r="E2041" s="39" t="s">
        <v>107</v>
      </c>
      <c r="F2041" s="39">
        <v>41</v>
      </c>
      <c r="G2041" s="39" t="s">
        <v>172</v>
      </c>
      <c r="H2041" s="39" t="s">
        <v>176</v>
      </c>
      <c r="I2041" s="39" t="s">
        <v>176</v>
      </c>
      <c r="J2041" s="39" t="s">
        <v>177</v>
      </c>
      <c r="K2041" s="39" t="s">
        <v>176</v>
      </c>
      <c r="L2041" s="39">
        <v>1</v>
      </c>
      <c r="M2041" s="57" t="str">
        <f t="shared" si="98"/>
        <v>3 - Medium-Level Power Loss</v>
      </c>
      <c r="N2041" s="59"/>
      <c r="O2041" s="60"/>
      <c r="P2041" s="61">
        <f t="shared" si="97"/>
        <v>1800</v>
      </c>
      <c r="Q2041" s="61">
        <f t="shared" si="99"/>
        <v>0</v>
      </c>
    </row>
    <row r="2042" spans="1:17" ht="18.600000000000001" customHeight="1">
      <c r="A2042" s="58">
        <v>44403</v>
      </c>
      <c r="B2042" s="39" t="s">
        <v>48</v>
      </c>
      <c r="C2042" s="39" t="s">
        <v>141</v>
      </c>
      <c r="D2042" s="64"/>
      <c r="E2042" s="39" t="s">
        <v>107</v>
      </c>
      <c r="F2042" s="39">
        <v>42</v>
      </c>
      <c r="G2042" s="39" t="s">
        <v>172</v>
      </c>
      <c r="H2042" s="39" t="s">
        <v>176</v>
      </c>
      <c r="I2042" s="39" t="s">
        <v>176</v>
      </c>
      <c r="J2042" s="39" t="s">
        <v>177</v>
      </c>
      <c r="K2042" s="39" t="s">
        <v>176</v>
      </c>
      <c r="L2042" s="39">
        <v>1</v>
      </c>
      <c r="M2042" s="57" t="str">
        <f t="shared" si="98"/>
        <v>3 - Medium-Level Power Loss</v>
      </c>
      <c r="N2042" s="59"/>
      <c r="O2042" s="60"/>
      <c r="P2042" s="61">
        <f t="shared" si="97"/>
        <v>1800</v>
      </c>
      <c r="Q2042" s="61">
        <f t="shared" si="99"/>
        <v>0</v>
      </c>
    </row>
    <row r="2043" spans="1:17" ht="18.600000000000001" customHeight="1">
      <c r="A2043" s="58">
        <v>44403</v>
      </c>
      <c r="B2043" s="39" t="s">
        <v>48</v>
      </c>
      <c r="C2043" s="39" t="s">
        <v>141</v>
      </c>
      <c r="D2043" s="64"/>
      <c r="E2043" s="39" t="s">
        <v>107</v>
      </c>
      <c r="F2043" s="39">
        <v>42</v>
      </c>
      <c r="G2043" s="39" t="s">
        <v>172</v>
      </c>
      <c r="H2043" s="39" t="s">
        <v>176</v>
      </c>
      <c r="I2043" s="39" t="s">
        <v>176</v>
      </c>
      <c r="J2043" s="39" t="s">
        <v>177</v>
      </c>
      <c r="K2043" s="39" t="s">
        <v>176</v>
      </c>
      <c r="L2043" s="39">
        <v>1</v>
      </c>
      <c r="M2043" s="57" t="str">
        <f t="shared" si="98"/>
        <v>3 - Medium-Level Power Loss</v>
      </c>
      <c r="N2043" s="59"/>
      <c r="O2043" s="60"/>
      <c r="P2043" s="61">
        <f t="shared" si="97"/>
        <v>1800</v>
      </c>
      <c r="Q2043" s="61">
        <f t="shared" si="99"/>
        <v>0</v>
      </c>
    </row>
    <row r="2044" spans="1:17" ht="18.600000000000001" customHeight="1">
      <c r="A2044" s="58">
        <v>44403</v>
      </c>
      <c r="B2044" s="39" t="s">
        <v>48</v>
      </c>
      <c r="C2044" s="39" t="s">
        <v>141</v>
      </c>
      <c r="D2044" s="64"/>
      <c r="E2044" s="39" t="s">
        <v>107</v>
      </c>
      <c r="F2044" s="39">
        <v>43</v>
      </c>
      <c r="G2044" s="39" t="s">
        <v>172</v>
      </c>
      <c r="H2044" s="39" t="s">
        <v>176</v>
      </c>
      <c r="I2044" s="39" t="s">
        <v>176</v>
      </c>
      <c r="J2044" s="39" t="s">
        <v>177</v>
      </c>
      <c r="K2044" s="39" t="s">
        <v>176</v>
      </c>
      <c r="L2044" s="39">
        <v>1</v>
      </c>
      <c r="M2044" s="57" t="str">
        <f t="shared" si="98"/>
        <v>3 - Medium-Level Power Loss</v>
      </c>
      <c r="N2044" s="59"/>
      <c r="O2044" s="60"/>
      <c r="P2044" s="61">
        <f t="shared" si="97"/>
        <v>1800</v>
      </c>
      <c r="Q2044" s="61">
        <f t="shared" si="99"/>
        <v>0</v>
      </c>
    </row>
    <row r="2045" spans="1:17" ht="18.600000000000001" customHeight="1">
      <c r="A2045" s="58">
        <v>44403</v>
      </c>
      <c r="B2045" s="39" t="s">
        <v>48</v>
      </c>
      <c r="C2045" s="39" t="s">
        <v>141</v>
      </c>
      <c r="D2045" s="64"/>
      <c r="E2045" s="39" t="s">
        <v>107</v>
      </c>
      <c r="F2045" s="39">
        <v>43</v>
      </c>
      <c r="G2045" s="39" t="s">
        <v>172</v>
      </c>
      <c r="H2045" s="39" t="s">
        <v>176</v>
      </c>
      <c r="I2045" s="39" t="s">
        <v>176</v>
      </c>
      <c r="J2045" s="39" t="s">
        <v>177</v>
      </c>
      <c r="K2045" s="39" t="s">
        <v>176</v>
      </c>
      <c r="L2045" s="39">
        <v>1</v>
      </c>
      <c r="M2045" s="57" t="str">
        <f t="shared" si="98"/>
        <v>3 - Medium-Level Power Loss</v>
      </c>
      <c r="N2045" s="59"/>
      <c r="O2045" s="60"/>
      <c r="P2045" s="61">
        <f t="shared" si="97"/>
        <v>1800</v>
      </c>
      <c r="Q2045" s="61">
        <f t="shared" si="99"/>
        <v>0</v>
      </c>
    </row>
    <row r="2046" spans="1:17" ht="18.600000000000001" customHeight="1">
      <c r="A2046" s="58">
        <v>44403</v>
      </c>
      <c r="B2046" s="39" t="s">
        <v>48</v>
      </c>
      <c r="C2046" s="39" t="s">
        <v>141</v>
      </c>
      <c r="D2046" s="64"/>
      <c r="E2046" s="39" t="s">
        <v>107</v>
      </c>
      <c r="F2046" s="39">
        <v>44</v>
      </c>
      <c r="G2046" s="39" t="s">
        <v>172</v>
      </c>
      <c r="H2046" s="39" t="s">
        <v>177</v>
      </c>
      <c r="I2046" s="39" t="s">
        <v>176</v>
      </c>
      <c r="J2046" s="39" t="s">
        <v>177</v>
      </c>
      <c r="K2046" s="39" t="s">
        <v>176</v>
      </c>
      <c r="L2046" s="39">
        <v>1</v>
      </c>
      <c r="M2046" s="57" t="str">
        <f t="shared" si="98"/>
        <v>3 - Medium-Level Power Loss</v>
      </c>
      <c r="N2046" s="59"/>
      <c r="O2046" s="60"/>
      <c r="P2046" s="61">
        <f t="shared" si="97"/>
        <v>1800</v>
      </c>
      <c r="Q2046" s="61">
        <f t="shared" si="99"/>
        <v>0</v>
      </c>
    </row>
    <row r="2047" spans="1:17" ht="18.600000000000001" customHeight="1">
      <c r="A2047" s="58">
        <v>44403</v>
      </c>
      <c r="B2047" s="39" t="s">
        <v>48</v>
      </c>
      <c r="C2047" s="39" t="s">
        <v>141</v>
      </c>
      <c r="D2047" s="64"/>
      <c r="E2047" s="39" t="s">
        <v>107</v>
      </c>
      <c r="F2047" s="39">
        <v>44</v>
      </c>
      <c r="G2047" s="39" t="s">
        <v>172</v>
      </c>
      <c r="H2047" s="39" t="s">
        <v>177</v>
      </c>
      <c r="I2047" s="39" t="s">
        <v>176</v>
      </c>
      <c r="J2047" s="39" t="s">
        <v>177</v>
      </c>
      <c r="K2047" s="39" t="s">
        <v>176</v>
      </c>
      <c r="L2047" s="39">
        <v>1</v>
      </c>
      <c r="M2047" s="57" t="str">
        <f t="shared" si="98"/>
        <v>3 - Medium-Level Power Loss</v>
      </c>
      <c r="N2047" s="59"/>
      <c r="O2047" s="60"/>
      <c r="P2047" s="61">
        <f t="shared" si="97"/>
        <v>1800</v>
      </c>
      <c r="Q2047" s="61">
        <f t="shared" si="99"/>
        <v>0</v>
      </c>
    </row>
    <row r="2048" spans="1:17" ht="18.600000000000001" customHeight="1">
      <c r="A2048" s="58">
        <v>44403</v>
      </c>
      <c r="B2048" s="39" t="s">
        <v>48</v>
      </c>
      <c r="C2048" s="39" t="s">
        <v>141</v>
      </c>
      <c r="D2048" s="64"/>
      <c r="E2048" s="39" t="s">
        <v>107</v>
      </c>
      <c r="F2048" s="39">
        <v>45</v>
      </c>
      <c r="G2048" s="39" t="s">
        <v>172</v>
      </c>
      <c r="H2048" s="39" t="s">
        <v>176</v>
      </c>
      <c r="I2048" s="39" t="s">
        <v>176</v>
      </c>
      <c r="J2048" s="39" t="s">
        <v>177</v>
      </c>
      <c r="K2048" s="39" t="s">
        <v>176</v>
      </c>
      <c r="L2048" s="39">
        <v>1</v>
      </c>
      <c r="M2048" s="57" t="str">
        <f t="shared" si="98"/>
        <v>3 - Medium-Level Power Loss</v>
      </c>
      <c r="N2048" s="59"/>
      <c r="O2048" s="60"/>
      <c r="P2048" s="61">
        <f t="shared" si="97"/>
        <v>1800</v>
      </c>
      <c r="Q2048" s="61">
        <f t="shared" si="99"/>
        <v>0</v>
      </c>
    </row>
    <row r="2049" spans="1:17" ht="18.600000000000001" customHeight="1">
      <c r="A2049" s="58">
        <v>44403</v>
      </c>
      <c r="B2049" s="39" t="s">
        <v>48</v>
      </c>
      <c r="C2049" s="39" t="s">
        <v>141</v>
      </c>
      <c r="D2049" s="64"/>
      <c r="E2049" s="39" t="s">
        <v>107</v>
      </c>
      <c r="F2049" s="39">
        <v>45</v>
      </c>
      <c r="G2049" s="39" t="s">
        <v>172</v>
      </c>
      <c r="H2049" s="39" t="s">
        <v>176</v>
      </c>
      <c r="I2049" s="39" t="s">
        <v>176</v>
      </c>
      <c r="J2049" s="39" t="s">
        <v>177</v>
      </c>
      <c r="K2049" s="39" t="s">
        <v>176</v>
      </c>
      <c r="L2049" s="39">
        <v>1</v>
      </c>
      <c r="M2049" s="57" t="str">
        <f t="shared" si="98"/>
        <v>3 - Medium-Level Power Loss</v>
      </c>
      <c r="N2049" s="59"/>
      <c r="O2049" s="60"/>
      <c r="P2049" s="61">
        <f t="shared" si="97"/>
        <v>1800</v>
      </c>
      <c r="Q2049" s="61">
        <f t="shared" si="99"/>
        <v>0</v>
      </c>
    </row>
    <row r="2050" spans="1:17" ht="18.600000000000001" customHeight="1">
      <c r="A2050" s="58">
        <v>44403</v>
      </c>
      <c r="B2050" s="39" t="s">
        <v>48</v>
      </c>
      <c r="C2050" s="39" t="s">
        <v>141</v>
      </c>
      <c r="D2050" s="64"/>
      <c r="E2050" s="39" t="s">
        <v>107</v>
      </c>
      <c r="F2050" s="39">
        <v>46</v>
      </c>
      <c r="G2050" s="39" t="s">
        <v>172</v>
      </c>
      <c r="H2050" s="39" t="s">
        <v>176</v>
      </c>
      <c r="I2050" s="39" t="s">
        <v>176</v>
      </c>
      <c r="J2050" s="39" t="s">
        <v>177</v>
      </c>
      <c r="K2050" s="39" t="s">
        <v>176</v>
      </c>
      <c r="L2050" s="39">
        <v>1</v>
      </c>
      <c r="M2050" s="57" t="str">
        <f t="shared" si="98"/>
        <v>3 - Medium-Level Power Loss</v>
      </c>
      <c r="N2050" s="59"/>
      <c r="O2050" s="60"/>
      <c r="P2050" s="61">
        <f t="shared" si="97"/>
        <v>1800</v>
      </c>
      <c r="Q2050" s="61">
        <f t="shared" si="99"/>
        <v>0</v>
      </c>
    </row>
    <row r="2051" spans="1:17" ht="18.600000000000001" customHeight="1">
      <c r="A2051" s="58">
        <v>44403</v>
      </c>
      <c r="B2051" s="39" t="s">
        <v>48</v>
      </c>
      <c r="C2051" s="39" t="s">
        <v>141</v>
      </c>
      <c r="D2051" s="64"/>
      <c r="E2051" s="39" t="s">
        <v>107</v>
      </c>
      <c r="F2051" s="39">
        <v>46</v>
      </c>
      <c r="G2051" s="39" t="s">
        <v>172</v>
      </c>
      <c r="H2051" s="39" t="s">
        <v>176</v>
      </c>
      <c r="I2051" s="39" t="s">
        <v>176</v>
      </c>
      <c r="J2051" s="39" t="s">
        <v>177</v>
      </c>
      <c r="K2051" s="39" t="s">
        <v>176</v>
      </c>
      <c r="L2051" s="39">
        <v>1</v>
      </c>
      <c r="M2051" s="57" t="str">
        <f t="shared" si="98"/>
        <v>3 - Medium-Level Power Loss</v>
      </c>
      <c r="N2051" s="59"/>
      <c r="O2051" s="60"/>
      <c r="P2051" s="61">
        <f t="shared" si="97"/>
        <v>1800</v>
      </c>
      <c r="Q2051" s="61">
        <f t="shared" si="99"/>
        <v>0</v>
      </c>
    </row>
    <row r="2052" spans="1:17" ht="18.600000000000001" customHeight="1">
      <c r="A2052" s="58">
        <v>44403</v>
      </c>
      <c r="B2052" s="39" t="s">
        <v>48</v>
      </c>
      <c r="C2052" s="39" t="s">
        <v>141</v>
      </c>
      <c r="D2052" s="64"/>
      <c r="E2052" s="39" t="s">
        <v>107</v>
      </c>
      <c r="F2052" s="39">
        <v>47</v>
      </c>
      <c r="G2052" s="39" t="s">
        <v>172</v>
      </c>
      <c r="H2052" s="39" t="s">
        <v>176</v>
      </c>
      <c r="I2052" s="39" t="s">
        <v>176</v>
      </c>
      <c r="J2052" s="39" t="s">
        <v>177</v>
      </c>
      <c r="K2052" s="39" t="s">
        <v>176</v>
      </c>
      <c r="L2052" s="39">
        <v>1</v>
      </c>
      <c r="M2052" s="57" t="str">
        <f t="shared" si="98"/>
        <v>3 - Medium-Level Power Loss</v>
      </c>
      <c r="N2052" s="59"/>
      <c r="O2052" s="60"/>
      <c r="P2052" s="61">
        <f t="shared" si="97"/>
        <v>1800</v>
      </c>
      <c r="Q2052" s="61">
        <f t="shared" si="99"/>
        <v>0</v>
      </c>
    </row>
    <row r="2053" spans="1:17" ht="18.600000000000001" customHeight="1">
      <c r="A2053" s="58">
        <v>44403</v>
      </c>
      <c r="B2053" s="39" t="s">
        <v>48</v>
      </c>
      <c r="C2053" s="39" t="s">
        <v>141</v>
      </c>
      <c r="D2053" s="64"/>
      <c r="E2053" s="39" t="s">
        <v>107</v>
      </c>
      <c r="F2053" s="39">
        <v>47</v>
      </c>
      <c r="G2053" s="39" t="s">
        <v>172</v>
      </c>
      <c r="H2053" s="39" t="s">
        <v>176</v>
      </c>
      <c r="I2053" s="39" t="s">
        <v>176</v>
      </c>
      <c r="J2053" s="39" t="s">
        <v>177</v>
      </c>
      <c r="K2053" s="39" t="s">
        <v>176</v>
      </c>
      <c r="L2053" s="39">
        <v>1</v>
      </c>
      <c r="M2053" s="57" t="str">
        <f t="shared" si="98"/>
        <v>3 - Medium-Level Power Loss</v>
      </c>
      <c r="N2053" s="59"/>
      <c r="O2053" s="60"/>
      <c r="P2053" s="61">
        <f t="shared" si="97"/>
        <v>1800</v>
      </c>
      <c r="Q2053" s="61">
        <f t="shared" si="99"/>
        <v>0</v>
      </c>
    </row>
    <row r="2054" spans="1:17" ht="18.600000000000001" customHeight="1">
      <c r="A2054" s="58">
        <v>44403</v>
      </c>
      <c r="B2054" s="39" t="s">
        <v>48</v>
      </c>
      <c r="C2054" s="39" t="s">
        <v>141</v>
      </c>
      <c r="D2054" s="64"/>
      <c r="E2054" s="39" t="s">
        <v>107</v>
      </c>
      <c r="F2054" s="39">
        <v>48</v>
      </c>
      <c r="G2054" s="39" t="s">
        <v>172</v>
      </c>
      <c r="H2054" s="39" t="s">
        <v>176</v>
      </c>
      <c r="I2054" s="39" t="s">
        <v>176</v>
      </c>
      <c r="J2054" s="39" t="s">
        <v>177</v>
      </c>
      <c r="K2054" s="39" t="s">
        <v>176</v>
      </c>
      <c r="L2054" s="39">
        <v>1</v>
      </c>
      <c r="M2054" s="57" t="str">
        <f t="shared" si="98"/>
        <v>3 - Medium-Level Power Loss</v>
      </c>
      <c r="N2054" s="59"/>
      <c r="O2054" s="60"/>
      <c r="P2054" s="61">
        <f t="shared" si="97"/>
        <v>1800</v>
      </c>
      <c r="Q2054" s="61">
        <f t="shared" si="99"/>
        <v>0</v>
      </c>
    </row>
    <row r="2055" spans="1:17" ht="18.600000000000001" customHeight="1">
      <c r="A2055" s="58">
        <v>44403</v>
      </c>
      <c r="B2055" s="39" t="s">
        <v>48</v>
      </c>
      <c r="C2055" s="39" t="s">
        <v>141</v>
      </c>
      <c r="D2055" s="64"/>
      <c r="E2055" s="39" t="s">
        <v>107</v>
      </c>
      <c r="F2055" s="39">
        <v>48</v>
      </c>
      <c r="G2055" s="39" t="s">
        <v>172</v>
      </c>
      <c r="H2055" s="39" t="s">
        <v>176</v>
      </c>
      <c r="I2055" s="39" t="s">
        <v>176</v>
      </c>
      <c r="J2055" s="39" t="s">
        <v>177</v>
      </c>
      <c r="K2055" s="39" t="s">
        <v>176</v>
      </c>
      <c r="L2055" s="39">
        <v>1</v>
      </c>
      <c r="M2055" s="57" t="str">
        <f t="shared" si="98"/>
        <v>3 - Medium-Level Power Loss</v>
      </c>
      <c r="N2055" s="59"/>
      <c r="O2055" s="60"/>
      <c r="P2055" s="61">
        <f t="shared" si="97"/>
        <v>1800</v>
      </c>
      <c r="Q2055" s="61">
        <f t="shared" si="99"/>
        <v>0</v>
      </c>
    </row>
    <row r="2056" spans="1:17" ht="18.600000000000001" customHeight="1">
      <c r="A2056" s="58">
        <v>44403</v>
      </c>
      <c r="B2056" s="39" t="s">
        <v>48</v>
      </c>
      <c r="C2056" s="39" t="s">
        <v>141</v>
      </c>
      <c r="D2056" s="64"/>
      <c r="E2056" s="39" t="s">
        <v>110</v>
      </c>
      <c r="F2056" s="39">
        <v>38</v>
      </c>
      <c r="G2056" s="39" t="s">
        <v>172</v>
      </c>
      <c r="H2056" s="39" t="s">
        <v>177</v>
      </c>
      <c r="I2056" s="39" t="s">
        <v>176</v>
      </c>
      <c r="J2056" s="39" t="s">
        <v>177</v>
      </c>
      <c r="K2056" s="39" t="s">
        <v>176</v>
      </c>
      <c r="L2056" s="39">
        <v>1</v>
      </c>
      <c r="M2056" s="57" t="str">
        <f t="shared" si="98"/>
        <v>3 - Medium-Level Power Loss</v>
      </c>
      <c r="N2056" s="59"/>
      <c r="O2056" s="60"/>
      <c r="P2056" s="61">
        <f t="shared" si="97"/>
        <v>1800</v>
      </c>
      <c r="Q2056" s="61">
        <f t="shared" si="99"/>
        <v>0</v>
      </c>
    </row>
    <row r="2057" spans="1:17" ht="18.600000000000001" customHeight="1">
      <c r="A2057" s="58">
        <v>44403</v>
      </c>
      <c r="B2057" s="39" t="s">
        <v>48</v>
      </c>
      <c r="C2057" s="39" t="s">
        <v>141</v>
      </c>
      <c r="D2057" s="64"/>
      <c r="E2057" s="39" t="s">
        <v>111</v>
      </c>
      <c r="F2057" s="39">
        <v>81</v>
      </c>
      <c r="G2057" s="39" t="s">
        <v>172</v>
      </c>
      <c r="H2057" s="39" t="s">
        <v>176</v>
      </c>
      <c r="I2057" s="39" t="s">
        <v>176</v>
      </c>
      <c r="J2057" s="39" t="s">
        <v>176</v>
      </c>
      <c r="K2057" s="39" t="s">
        <v>176</v>
      </c>
      <c r="L2057" s="39">
        <v>1</v>
      </c>
      <c r="M2057" s="57" t="str">
        <f t="shared" si="98"/>
        <v>3 - Medium-Level Power Loss</v>
      </c>
      <c r="N2057" s="59"/>
      <c r="O2057" s="60"/>
      <c r="P2057" s="61">
        <f t="shared" si="97"/>
        <v>1800</v>
      </c>
      <c r="Q2057" s="61">
        <f t="shared" si="99"/>
        <v>0</v>
      </c>
    </row>
    <row r="2058" spans="1:17" ht="18.600000000000001" customHeight="1">
      <c r="A2058" s="58">
        <v>44403</v>
      </c>
      <c r="B2058" s="39" t="s">
        <v>48</v>
      </c>
      <c r="C2058" s="39" t="s">
        <v>141</v>
      </c>
      <c r="D2058" s="64"/>
      <c r="E2058" s="39" t="s">
        <v>111</v>
      </c>
      <c r="F2058" s="39">
        <v>82</v>
      </c>
      <c r="G2058" s="39" t="s">
        <v>172</v>
      </c>
      <c r="H2058" s="39" t="s">
        <v>176</v>
      </c>
      <c r="I2058" s="39" t="s">
        <v>176</v>
      </c>
      <c r="J2058" s="39" t="s">
        <v>176</v>
      </c>
      <c r="K2058" s="39" t="s">
        <v>176</v>
      </c>
      <c r="L2058" s="39">
        <v>1</v>
      </c>
      <c r="M2058" s="57" t="str">
        <f t="shared" si="98"/>
        <v>3 - Medium-Level Power Loss</v>
      </c>
      <c r="N2058" s="59"/>
      <c r="O2058" s="60"/>
      <c r="P2058" s="61">
        <f t="shared" si="97"/>
        <v>1800</v>
      </c>
      <c r="Q2058" s="61">
        <f t="shared" si="99"/>
        <v>0</v>
      </c>
    </row>
    <row r="2059" spans="1:17" ht="18.600000000000001" customHeight="1">
      <c r="A2059" s="58">
        <v>44403</v>
      </c>
      <c r="B2059" s="39" t="s">
        <v>48</v>
      </c>
      <c r="C2059" s="39" t="s">
        <v>141</v>
      </c>
      <c r="D2059" s="64"/>
      <c r="E2059" s="39" t="s">
        <v>111</v>
      </c>
      <c r="F2059" s="39">
        <v>83</v>
      </c>
      <c r="G2059" s="39" t="s">
        <v>172</v>
      </c>
      <c r="H2059" s="39" t="s">
        <v>176</v>
      </c>
      <c r="I2059" s="39" t="s">
        <v>176</v>
      </c>
      <c r="J2059" s="39" t="s">
        <v>176</v>
      </c>
      <c r="K2059" s="39" t="s">
        <v>176</v>
      </c>
      <c r="L2059" s="39">
        <v>1</v>
      </c>
      <c r="M2059" s="57" t="str">
        <f t="shared" si="98"/>
        <v>3 - Medium-Level Power Loss</v>
      </c>
      <c r="N2059" s="59"/>
      <c r="O2059" s="60"/>
      <c r="P2059" s="61">
        <f t="shared" si="97"/>
        <v>1800</v>
      </c>
      <c r="Q2059" s="61">
        <f t="shared" si="99"/>
        <v>0</v>
      </c>
    </row>
    <row r="2060" spans="1:17" ht="18.600000000000001" customHeight="1">
      <c r="A2060" s="58">
        <v>44403</v>
      </c>
      <c r="B2060" s="39" t="s">
        <v>48</v>
      </c>
      <c r="C2060" s="39" t="s">
        <v>141</v>
      </c>
      <c r="D2060" s="64"/>
      <c r="E2060" s="39" t="s">
        <v>111</v>
      </c>
      <c r="F2060" s="39">
        <v>84</v>
      </c>
      <c r="G2060" s="39" t="s">
        <v>172</v>
      </c>
      <c r="H2060" s="39" t="s">
        <v>176</v>
      </c>
      <c r="I2060" s="39" t="s">
        <v>176</v>
      </c>
      <c r="J2060" s="39" t="s">
        <v>176</v>
      </c>
      <c r="K2060" s="39" t="s">
        <v>176</v>
      </c>
      <c r="L2060" s="39">
        <v>1</v>
      </c>
      <c r="M2060" s="57" t="str">
        <f t="shared" si="98"/>
        <v>3 - Medium-Level Power Loss</v>
      </c>
      <c r="N2060" s="59"/>
      <c r="O2060" s="60"/>
      <c r="P2060" s="61">
        <f t="shared" si="97"/>
        <v>1800</v>
      </c>
      <c r="Q2060" s="61">
        <f t="shared" si="99"/>
        <v>0</v>
      </c>
    </row>
    <row r="2061" spans="1:17" ht="18.600000000000001" customHeight="1">
      <c r="A2061" s="58">
        <v>44403</v>
      </c>
      <c r="B2061" s="39" t="s">
        <v>48</v>
      </c>
      <c r="C2061" s="39" t="s">
        <v>141</v>
      </c>
      <c r="D2061" s="64"/>
      <c r="E2061" s="39" t="s">
        <v>111</v>
      </c>
      <c r="F2061" s="39">
        <v>85</v>
      </c>
      <c r="G2061" s="39" t="s">
        <v>172</v>
      </c>
      <c r="H2061" s="39" t="s">
        <v>176</v>
      </c>
      <c r="I2061" s="39" t="s">
        <v>176</v>
      </c>
      <c r="J2061" s="39" t="s">
        <v>176</v>
      </c>
      <c r="K2061" s="39" t="s">
        <v>176</v>
      </c>
      <c r="L2061" s="39">
        <v>1</v>
      </c>
      <c r="M2061" s="57" t="str">
        <f t="shared" si="98"/>
        <v>3 - Medium-Level Power Loss</v>
      </c>
      <c r="N2061" s="59"/>
      <c r="O2061" s="60"/>
      <c r="P2061" s="61">
        <f t="shared" si="97"/>
        <v>1800</v>
      </c>
      <c r="Q2061" s="61">
        <f t="shared" si="99"/>
        <v>0</v>
      </c>
    </row>
    <row r="2062" spans="1:17" ht="18.600000000000001" customHeight="1">
      <c r="A2062" s="58">
        <v>44403</v>
      </c>
      <c r="B2062" s="39" t="s">
        <v>48</v>
      </c>
      <c r="C2062" s="39" t="s">
        <v>141</v>
      </c>
      <c r="D2062" s="64"/>
      <c r="E2062" s="39" t="s">
        <v>111</v>
      </c>
      <c r="F2062" s="39">
        <v>86</v>
      </c>
      <c r="G2062" s="39" t="s">
        <v>172</v>
      </c>
      <c r="H2062" s="39" t="s">
        <v>176</v>
      </c>
      <c r="I2062" s="39" t="s">
        <v>176</v>
      </c>
      <c r="J2062" s="39" t="s">
        <v>176</v>
      </c>
      <c r="K2062" s="39" t="s">
        <v>176</v>
      </c>
      <c r="L2062" s="39">
        <v>1</v>
      </c>
      <c r="M2062" s="57" t="str">
        <f t="shared" si="98"/>
        <v>3 - Medium-Level Power Loss</v>
      </c>
      <c r="N2062" s="59"/>
      <c r="O2062" s="60"/>
      <c r="P2062" s="61">
        <f t="shared" si="97"/>
        <v>1800</v>
      </c>
      <c r="Q2062" s="61">
        <f t="shared" si="99"/>
        <v>0</v>
      </c>
    </row>
    <row r="2063" spans="1:17" ht="18.600000000000001" customHeight="1">
      <c r="A2063" s="58">
        <v>44403</v>
      </c>
      <c r="B2063" s="39" t="s">
        <v>48</v>
      </c>
      <c r="C2063" s="39" t="s">
        <v>141</v>
      </c>
      <c r="D2063" s="64"/>
      <c r="E2063" s="39" t="s">
        <v>111</v>
      </c>
      <c r="F2063" s="39">
        <v>87</v>
      </c>
      <c r="G2063" s="39" t="s">
        <v>172</v>
      </c>
      <c r="H2063" s="39" t="s">
        <v>176</v>
      </c>
      <c r="I2063" s="39" t="s">
        <v>176</v>
      </c>
      <c r="J2063" s="39" t="s">
        <v>176</v>
      </c>
      <c r="K2063" s="39" t="s">
        <v>176</v>
      </c>
      <c r="L2063" s="39">
        <v>1</v>
      </c>
      <c r="M2063" s="57" t="str">
        <f t="shared" si="98"/>
        <v>3 - Medium-Level Power Loss</v>
      </c>
      <c r="N2063" s="59"/>
      <c r="O2063" s="60"/>
      <c r="P2063" s="61">
        <f t="shared" si="97"/>
        <v>1800</v>
      </c>
      <c r="Q2063" s="61">
        <f t="shared" si="99"/>
        <v>0</v>
      </c>
    </row>
    <row r="2064" spans="1:17" ht="18.600000000000001" customHeight="1">
      <c r="A2064" s="58">
        <v>44403</v>
      </c>
      <c r="B2064" s="39" t="s">
        <v>48</v>
      </c>
      <c r="C2064" s="39" t="s">
        <v>141</v>
      </c>
      <c r="D2064" s="64"/>
      <c r="E2064" s="39" t="s">
        <v>111</v>
      </c>
      <c r="F2064" s="39">
        <v>88</v>
      </c>
      <c r="G2064" s="39" t="s">
        <v>172</v>
      </c>
      <c r="H2064" s="39" t="s">
        <v>176</v>
      </c>
      <c r="I2064" s="39" t="s">
        <v>176</v>
      </c>
      <c r="J2064" s="39" t="s">
        <v>176</v>
      </c>
      <c r="K2064" s="39" t="s">
        <v>176</v>
      </c>
      <c r="L2064" s="39">
        <v>1</v>
      </c>
      <c r="M2064" s="57" t="str">
        <f t="shared" si="98"/>
        <v>3 - Medium-Level Power Loss</v>
      </c>
      <c r="N2064" s="59"/>
      <c r="O2064" s="60"/>
      <c r="P2064" s="61">
        <f t="shared" si="97"/>
        <v>1800</v>
      </c>
      <c r="Q2064" s="61">
        <f t="shared" si="99"/>
        <v>0</v>
      </c>
    </row>
    <row r="2065" spans="1:17" ht="18.600000000000001" customHeight="1">
      <c r="A2065" s="58">
        <v>44403</v>
      </c>
      <c r="B2065" s="39" t="s">
        <v>48</v>
      </c>
      <c r="C2065" s="39" t="s">
        <v>141</v>
      </c>
      <c r="D2065" s="64"/>
      <c r="E2065" s="39" t="s">
        <v>99</v>
      </c>
      <c r="F2065" s="39">
        <v>23</v>
      </c>
      <c r="G2065" s="39" t="s">
        <v>172</v>
      </c>
      <c r="H2065" s="39" t="s">
        <v>176</v>
      </c>
      <c r="I2065" s="39" t="s">
        <v>176</v>
      </c>
      <c r="J2065" s="39" t="s">
        <v>176</v>
      </c>
      <c r="K2065" s="39" t="s">
        <v>176</v>
      </c>
      <c r="L2065" s="39">
        <v>1</v>
      </c>
      <c r="M2065" s="57" t="str">
        <f t="shared" si="98"/>
        <v>3 - Medium-Level Power Loss</v>
      </c>
      <c r="N2065" s="59"/>
      <c r="O2065" s="60"/>
      <c r="P2065" s="61">
        <f t="shared" ref="P2065:P2128" si="100">IF(G2065="hot spot",0,IF(G2065="string",$Q$5*L2065,IF(G2065="multiple strings",$Q$5*L2065,IF(G2065="Combiner",($Q$5)*L2065,IF(G2065="inverter",$Q$5*L2065,IF(G2065="tracker",$Q$5*L2065,IF(G2065="module",$Q$5*L2065,IF(G2065="module substring",($Q$5/3)*L2065,0))))))))</f>
        <v>1800</v>
      </c>
      <c r="Q2065" s="61">
        <f t="shared" si="99"/>
        <v>0</v>
      </c>
    </row>
    <row r="2066" spans="1:17" ht="18.600000000000001" customHeight="1">
      <c r="A2066" s="58">
        <v>44403</v>
      </c>
      <c r="B2066" s="39" t="s">
        <v>48</v>
      </c>
      <c r="C2066" s="39" t="s">
        <v>141</v>
      </c>
      <c r="D2066" s="64"/>
      <c r="E2066" s="39" t="s">
        <v>99</v>
      </c>
      <c r="F2066" s="39">
        <v>25</v>
      </c>
      <c r="G2066" s="39" t="s">
        <v>172</v>
      </c>
      <c r="H2066" s="39" t="s">
        <v>176</v>
      </c>
      <c r="I2066" s="39" t="s">
        <v>176</v>
      </c>
      <c r="J2066" s="39" t="s">
        <v>176</v>
      </c>
      <c r="K2066" s="39" t="s">
        <v>176</v>
      </c>
      <c r="L2066" s="39">
        <v>1</v>
      </c>
      <c r="M2066" s="57" t="str">
        <f t="shared" ref="M2066:M2129" si="101">IF(G2066="hot spot","1 - Safety",IF((P2066)/(1000000*$Q$4)&gt;0.01,"2 - High-Level Power Loss",IF(P2066&gt;($Q$5-1),"3 - Medium-Level Power Loss",IF(P2066&gt;0,"4 - Low-Level Power Loss",""))))</f>
        <v>3 - Medium-Level Power Loss</v>
      </c>
      <c r="N2066" s="59"/>
      <c r="O2066" s="60"/>
      <c r="P2066" s="61">
        <f t="shared" si="100"/>
        <v>1800</v>
      </c>
      <c r="Q2066" s="61">
        <f t="shared" si="99"/>
        <v>0</v>
      </c>
    </row>
    <row r="2067" spans="1:17" ht="18.600000000000001" customHeight="1">
      <c r="A2067" s="58">
        <v>44403</v>
      </c>
      <c r="B2067" s="39" t="s">
        <v>48</v>
      </c>
      <c r="C2067" s="39" t="s">
        <v>142</v>
      </c>
      <c r="D2067" s="64"/>
      <c r="E2067" s="39" t="s">
        <v>95</v>
      </c>
      <c r="F2067" s="39">
        <v>1</v>
      </c>
      <c r="G2067" s="39" t="s">
        <v>172</v>
      </c>
      <c r="H2067" s="39" t="s">
        <v>176</v>
      </c>
      <c r="I2067" s="39" t="s">
        <v>177</v>
      </c>
      <c r="J2067" s="39" t="s">
        <v>176</v>
      </c>
      <c r="K2067" s="39" t="s">
        <v>176</v>
      </c>
      <c r="L2067" s="39">
        <v>1</v>
      </c>
      <c r="M2067" s="57" t="str">
        <f t="shared" si="101"/>
        <v>3 - Medium-Level Power Loss</v>
      </c>
      <c r="N2067" s="59"/>
      <c r="O2067" s="60"/>
      <c r="P2067" s="61">
        <f t="shared" si="100"/>
        <v>1800</v>
      </c>
      <c r="Q2067" s="61">
        <f t="shared" si="99"/>
        <v>0</v>
      </c>
    </row>
    <row r="2068" spans="1:17" ht="18.600000000000001" customHeight="1">
      <c r="A2068" s="58">
        <v>44403</v>
      </c>
      <c r="B2068" s="39" t="s">
        <v>48</v>
      </c>
      <c r="C2068" s="39" t="s">
        <v>142</v>
      </c>
      <c r="D2068" s="64"/>
      <c r="E2068" s="39" t="s">
        <v>95</v>
      </c>
      <c r="F2068" s="39">
        <v>2</v>
      </c>
      <c r="G2068" s="39" t="s">
        <v>172</v>
      </c>
      <c r="H2068" s="39" t="s">
        <v>176</v>
      </c>
      <c r="I2068" s="39" t="s">
        <v>177</v>
      </c>
      <c r="J2068" s="39" t="s">
        <v>176</v>
      </c>
      <c r="K2068" s="39" t="s">
        <v>176</v>
      </c>
      <c r="L2068" s="39">
        <v>1</v>
      </c>
      <c r="M2068" s="57" t="str">
        <f t="shared" si="101"/>
        <v>3 - Medium-Level Power Loss</v>
      </c>
      <c r="N2068" s="59"/>
      <c r="O2068" s="60"/>
      <c r="P2068" s="61">
        <f t="shared" si="100"/>
        <v>1800</v>
      </c>
      <c r="Q2068" s="61">
        <f t="shared" si="99"/>
        <v>0</v>
      </c>
    </row>
    <row r="2069" spans="1:17" ht="18.600000000000001" customHeight="1">
      <c r="A2069" s="58">
        <v>44403</v>
      </c>
      <c r="B2069" s="39" t="s">
        <v>48</v>
      </c>
      <c r="C2069" s="39" t="s">
        <v>142</v>
      </c>
      <c r="D2069" s="64"/>
      <c r="E2069" s="39" t="s">
        <v>95</v>
      </c>
      <c r="F2069" s="39">
        <v>3</v>
      </c>
      <c r="G2069" s="39" t="s">
        <v>172</v>
      </c>
      <c r="H2069" s="39" t="s">
        <v>176</v>
      </c>
      <c r="I2069" s="39" t="s">
        <v>177</v>
      </c>
      <c r="J2069" s="39" t="s">
        <v>176</v>
      </c>
      <c r="K2069" s="39" t="s">
        <v>176</v>
      </c>
      <c r="L2069" s="39">
        <v>1</v>
      </c>
      <c r="M2069" s="57" t="str">
        <f t="shared" si="101"/>
        <v>3 - Medium-Level Power Loss</v>
      </c>
      <c r="N2069" s="59"/>
      <c r="O2069" s="60"/>
      <c r="P2069" s="61">
        <f t="shared" si="100"/>
        <v>1800</v>
      </c>
      <c r="Q2069" s="61">
        <f t="shared" si="99"/>
        <v>0</v>
      </c>
    </row>
    <row r="2070" spans="1:17" ht="18.600000000000001" customHeight="1">
      <c r="A2070" s="58">
        <v>44403</v>
      </c>
      <c r="B2070" s="39" t="s">
        <v>48</v>
      </c>
      <c r="C2070" s="39" t="s">
        <v>142</v>
      </c>
      <c r="D2070" s="64"/>
      <c r="E2070" s="39" t="s">
        <v>95</v>
      </c>
      <c r="F2070" s="39">
        <v>4</v>
      </c>
      <c r="G2070" s="39" t="s">
        <v>172</v>
      </c>
      <c r="H2070" s="39" t="s">
        <v>176</v>
      </c>
      <c r="I2070" s="39" t="s">
        <v>177</v>
      </c>
      <c r="J2070" s="39" t="s">
        <v>176</v>
      </c>
      <c r="K2070" s="39" t="s">
        <v>176</v>
      </c>
      <c r="L2070" s="39">
        <v>1</v>
      </c>
      <c r="M2070" s="57" t="str">
        <f t="shared" si="101"/>
        <v>3 - Medium-Level Power Loss</v>
      </c>
      <c r="N2070" s="59"/>
      <c r="O2070" s="60"/>
      <c r="P2070" s="61">
        <f t="shared" si="100"/>
        <v>1800</v>
      </c>
      <c r="Q2070" s="61">
        <f t="shared" si="99"/>
        <v>0</v>
      </c>
    </row>
    <row r="2071" spans="1:17" ht="18.600000000000001" customHeight="1">
      <c r="A2071" s="58">
        <v>44403</v>
      </c>
      <c r="B2071" s="39" t="s">
        <v>48</v>
      </c>
      <c r="C2071" s="39" t="s">
        <v>142</v>
      </c>
      <c r="D2071" s="64"/>
      <c r="E2071" s="39" t="s">
        <v>95</v>
      </c>
      <c r="F2071" s="39">
        <v>5</v>
      </c>
      <c r="G2071" s="39" t="s">
        <v>172</v>
      </c>
      <c r="H2071" s="39" t="s">
        <v>176</v>
      </c>
      <c r="I2071" s="39" t="s">
        <v>177</v>
      </c>
      <c r="J2071" s="39" t="s">
        <v>176</v>
      </c>
      <c r="K2071" s="39" t="s">
        <v>176</v>
      </c>
      <c r="L2071" s="39">
        <v>1</v>
      </c>
      <c r="M2071" s="57" t="str">
        <f t="shared" si="101"/>
        <v>3 - Medium-Level Power Loss</v>
      </c>
      <c r="N2071" s="59"/>
      <c r="O2071" s="60"/>
      <c r="P2071" s="61">
        <f t="shared" si="100"/>
        <v>1800</v>
      </c>
      <c r="Q2071" s="61">
        <f t="shared" si="99"/>
        <v>0</v>
      </c>
    </row>
    <row r="2072" spans="1:17" ht="18.600000000000001" customHeight="1">
      <c r="A2072" s="58">
        <v>44403</v>
      </c>
      <c r="B2072" s="39" t="s">
        <v>48</v>
      </c>
      <c r="C2072" s="39" t="s">
        <v>142</v>
      </c>
      <c r="D2072" s="64"/>
      <c r="E2072" s="39" t="s">
        <v>95</v>
      </c>
      <c r="F2072" s="39">
        <v>6</v>
      </c>
      <c r="G2072" s="39" t="s">
        <v>172</v>
      </c>
      <c r="H2072" s="39" t="s">
        <v>176</v>
      </c>
      <c r="I2072" s="39" t="s">
        <v>177</v>
      </c>
      <c r="J2072" s="39" t="s">
        <v>176</v>
      </c>
      <c r="K2072" s="39" t="s">
        <v>176</v>
      </c>
      <c r="L2072" s="39">
        <v>1</v>
      </c>
      <c r="M2072" s="57" t="str">
        <f t="shared" si="101"/>
        <v>3 - Medium-Level Power Loss</v>
      </c>
      <c r="N2072" s="59"/>
      <c r="O2072" s="60"/>
      <c r="P2072" s="61">
        <f t="shared" si="100"/>
        <v>1800</v>
      </c>
      <c r="Q2072" s="61">
        <f t="shared" si="99"/>
        <v>0</v>
      </c>
    </row>
    <row r="2073" spans="1:17" ht="18.600000000000001" customHeight="1">
      <c r="A2073" s="58">
        <v>44403</v>
      </c>
      <c r="B2073" s="39" t="s">
        <v>48</v>
      </c>
      <c r="C2073" s="39" t="s">
        <v>142</v>
      </c>
      <c r="D2073" s="64"/>
      <c r="E2073" s="39" t="s">
        <v>95</v>
      </c>
      <c r="F2073" s="39">
        <v>7</v>
      </c>
      <c r="G2073" s="39" t="s">
        <v>172</v>
      </c>
      <c r="H2073" s="39" t="s">
        <v>176</v>
      </c>
      <c r="I2073" s="39" t="s">
        <v>177</v>
      </c>
      <c r="J2073" s="39" t="s">
        <v>176</v>
      </c>
      <c r="K2073" s="39" t="s">
        <v>176</v>
      </c>
      <c r="L2073" s="39">
        <v>1</v>
      </c>
      <c r="M2073" s="57" t="str">
        <f t="shared" si="101"/>
        <v>3 - Medium-Level Power Loss</v>
      </c>
      <c r="N2073" s="59"/>
      <c r="O2073" s="60"/>
      <c r="P2073" s="61">
        <f t="shared" si="100"/>
        <v>1800</v>
      </c>
      <c r="Q2073" s="61">
        <f t="shared" si="99"/>
        <v>0</v>
      </c>
    </row>
    <row r="2074" spans="1:17" ht="18.600000000000001" customHeight="1">
      <c r="A2074" s="58">
        <v>44403</v>
      </c>
      <c r="B2074" s="39" t="s">
        <v>48</v>
      </c>
      <c r="C2074" s="39" t="s">
        <v>142</v>
      </c>
      <c r="D2074" s="64"/>
      <c r="E2074" s="39" t="s">
        <v>95</v>
      </c>
      <c r="F2074" s="39">
        <v>8</v>
      </c>
      <c r="G2074" s="39" t="s">
        <v>172</v>
      </c>
      <c r="H2074" s="39" t="s">
        <v>176</v>
      </c>
      <c r="I2074" s="39" t="s">
        <v>177</v>
      </c>
      <c r="J2074" s="39" t="s">
        <v>176</v>
      </c>
      <c r="K2074" s="39" t="s">
        <v>176</v>
      </c>
      <c r="L2074" s="39">
        <v>1</v>
      </c>
      <c r="M2074" s="57" t="str">
        <f t="shared" si="101"/>
        <v>3 - Medium-Level Power Loss</v>
      </c>
      <c r="N2074" s="59"/>
      <c r="O2074" s="60"/>
      <c r="P2074" s="61">
        <f t="shared" si="100"/>
        <v>1800</v>
      </c>
      <c r="Q2074" s="61">
        <f t="shared" si="99"/>
        <v>0</v>
      </c>
    </row>
    <row r="2075" spans="1:17" ht="18.600000000000001" customHeight="1">
      <c r="A2075" s="58">
        <v>44403</v>
      </c>
      <c r="B2075" s="39" t="s">
        <v>48</v>
      </c>
      <c r="C2075" s="39" t="s">
        <v>142</v>
      </c>
      <c r="D2075" s="64"/>
      <c r="E2075" s="39" t="s">
        <v>101</v>
      </c>
      <c r="F2075" s="39">
        <v>73</v>
      </c>
      <c r="G2075" s="39" t="s">
        <v>172</v>
      </c>
      <c r="H2075" s="39" t="s">
        <v>176</v>
      </c>
      <c r="I2075" s="39" t="s">
        <v>176</v>
      </c>
      <c r="J2075" s="39" t="s">
        <v>176</v>
      </c>
      <c r="K2075" s="39" t="s">
        <v>176</v>
      </c>
      <c r="L2075" s="39">
        <v>1</v>
      </c>
      <c r="M2075" s="57" t="str">
        <f t="shared" si="101"/>
        <v>3 - Medium-Level Power Loss</v>
      </c>
      <c r="N2075" s="59"/>
      <c r="O2075" s="60"/>
      <c r="P2075" s="61">
        <f t="shared" si="100"/>
        <v>1800</v>
      </c>
      <c r="Q2075" s="61">
        <f t="shared" si="99"/>
        <v>0</v>
      </c>
    </row>
    <row r="2076" spans="1:17" ht="18.600000000000001" customHeight="1">
      <c r="A2076" s="58">
        <v>44403</v>
      </c>
      <c r="B2076" s="39" t="s">
        <v>48</v>
      </c>
      <c r="C2076" s="39" t="s">
        <v>142</v>
      </c>
      <c r="D2076" s="64"/>
      <c r="E2076" s="39" t="s">
        <v>101</v>
      </c>
      <c r="F2076" s="39">
        <v>74</v>
      </c>
      <c r="G2076" s="39" t="s">
        <v>172</v>
      </c>
      <c r="H2076" s="39" t="s">
        <v>176</v>
      </c>
      <c r="I2076" s="39" t="s">
        <v>176</v>
      </c>
      <c r="J2076" s="39" t="s">
        <v>176</v>
      </c>
      <c r="K2076" s="39" t="s">
        <v>176</v>
      </c>
      <c r="L2076" s="39">
        <v>1</v>
      </c>
      <c r="M2076" s="57" t="str">
        <f t="shared" si="101"/>
        <v>3 - Medium-Level Power Loss</v>
      </c>
      <c r="N2076" s="59"/>
      <c r="O2076" s="60"/>
      <c r="P2076" s="61">
        <f t="shared" si="100"/>
        <v>1800</v>
      </c>
      <c r="Q2076" s="61">
        <f t="shared" si="99"/>
        <v>0</v>
      </c>
    </row>
    <row r="2077" spans="1:17" ht="18.600000000000001" customHeight="1">
      <c r="A2077" s="58">
        <v>44403</v>
      </c>
      <c r="B2077" s="39" t="s">
        <v>48</v>
      </c>
      <c r="C2077" s="39" t="s">
        <v>142</v>
      </c>
      <c r="D2077" s="64"/>
      <c r="E2077" s="39" t="s">
        <v>101</v>
      </c>
      <c r="F2077" s="39">
        <v>75</v>
      </c>
      <c r="G2077" s="39" t="s">
        <v>172</v>
      </c>
      <c r="H2077" s="39" t="s">
        <v>176</v>
      </c>
      <c r="I2077" s="39" t="s">
        <v>176</v>
      </c>
      <c r="J2077" s="39" t="s">
        <v>176</v>
      </c>
      <c r="K2077" s="39" t="s">
        <v>176</v>
      </c>
      <c r="L2077" s="39">
        <v>1</v>
      </c>
      <c r="M2077" s="57" t="str">
        <f t="shared" si="101"/>
        <v>3 - Medium-Level Power Loss</v>
      </c>
      <c r="N2077" s="59"/>
      <c r="O2077" s="60"/>
      <c r="P2077" s="61">
        <f t="shared" si="100"/>
        <v>1800</v>
      </c>
      <c r="Q2077" s="61">
        <f t="shared" si="99"/>
        <v>0</v>
      </c>
    </row>
    <row r="2078" spans="1:17" ht="18.600000000000001" customHeight="1">
      <c r="A2078" s="58">
        <v>44403</v>
      </c>
      <c r="B2078" s="39" t="s">
        <v>48</v>
      </c>
      <c r="C2078" s="39" t="s">
        <v>142</v>
      </c>
      <c r="D2078" s="64"/>
      <c r="E2078" s="39" t="s">
        <v>101</v>
      </c>
      <c r="F2078" s="39">
        <v>76</v>
      </c>
      <c r="G2078" s="39" t="s">
        <v>172</v>
      </c>
      <c r="H2078" s="39" t="s">
        <v>176</v>
      </c>
      <c r="I2078" s="39" t="s">
        <v>176</v>
      </c>
      <c r="J2078" s="39" t="s">
        <v>176</v>
      </c>
      <c r="K2078" s="39" t="s">
        <v>176</v>
      </c>
      <c r="L2078" s="39">
        <v>1</v>
      </c>
      <c r="M2078" s="57" t="str">
        <f t="shared" si="101"/>
        <v>3 - Medium-Level Power Loss</v>
      </c>
      <c r="N2078" s="59"/>
      <c r="O2078" s="60"/>
      <c r="P2078" s="61">
        <f t="shared" si="100"/>
        <v>1800</v>
      </c>
      <c r="Q2078" s="61">
        <f t="shared" si="99"/>
        <v>0</v>
      </c>
    </row>
    <row r="2079" spans="1:17" ht="18.600000000000001" customHeight="1">
      <c r="A2079" s="58">
        <v>44403</v>
      </c>
      <c r="B2079" s="39" t="s">
        <v>48</v>
      </c>
      <c r="C2079" s="39" t="s">
        <v>142</v>
      </c>
      <c r="D2079" s="64"/>
      <c r="E2079" s="39" t="s">
        <v>101</v>
      </c>
      <c r="F2079" s="39">
        <v>77</v>
      </c>
      <c r="G2079" s="39" t="s">
        <v>172</v>
      </c>
      <c r="H2079" s="39" t="s">
        <v>176</v>
      </c>
      <c r="I2079" s="39" t="s">
        <v>176</v>
      </c>
      <c r="J2079" s="39" t="s">
        <v>176</v>
      </c>
      <c r="K2079" s="39" t="s">
        <v>176</v>
      </c>
      <c r="L2079" s="39">
        <v>1</v>
      </c>
      <c r="M2079" s="57" t="str">
        <f t="shared" si="101"/>
        <v>3 - Medium-Level Power Loss</v>
      </c>
      <c r="N2079" s="59"/>
      <c r="O2079" s="60"/>
      <c r="P2079" s="61">
        <f t="shared" si="100"/>
        <v>1800</v>
      </c>
      <c r="Q2079" s="61">
        <f t="shared" si="99"/>
        <v>0</v>
      </c>
    </row>
    <row r="2080" spans="1:17" ht="18.600000000000001" customHeight="1">
      <c r="A2080" s="58">
        <v>44403</v>
      </c>
      <c r="B2080" s="39" t="s">
        <v>48</v>
      </c>
      <c r="C2080" s="39" t="s">
        <v>142</v>
      </c>
      <c r="D2080" s="64"/>
      <c r="E2080" s="39" t="s">
        <v>101</v>
      </c>
      <c r="F2080" s="39">
        <v>78</v>
      </c>
      <c r="G2080" s="39" t="s">
        <v>172</v>
      </c>
      <c r="H2080" s="39" t="s">
        <v>176</v>
      </c>
      <c r="I2080" s="39" t="s">
        <v>176</v>
      </c>
      <c r="J2080" s="39" t="s">
        <v>176</v>
      </c>
      <c r="K2080" s="39" t="s">
        <v>176</v>
      </c>
      <c r="L2080" s="39">
        <v>1</v>
      </c>
      <c r="M2080" s="57" t="str">
        <f t="shared" si="101"/>
        <v>3 - Medium-Level Power Loss</v>
      </c>
      <c r="N2080" s="59"/>
      <c r="O2080" s="60"/>
      <c r="P2080" s="61">
        <f t="shared" si="100"/>
        <v>1800</v>
      </c>
      <c r="Q2080" s="61">
        <f t="shared" si="99"/>
        <v>0</v>
      </c>
    </row>
    <row r="2081" spans="1:17" ht="18.600000000000001" customHeight="1">
      <c r="A2081" s="58">
        <v>44403</v>
      </c>
      <c r="B2081" s="39" t="s">
        <v>48</v>
      </c>
      <c r="C2081" s="39" t="s">
        <v>142</v>
      </c>
      <c r="D2081" s="64"/>
      <c r="E2081" s="39" t="s">
        <v>101</v>
      </c>
      <c r="F2081" s="39">
        <v>79</v>
      </c>
      <c r="G2081" s="39" t="s">
        <v>172</v>
      </c>
      <c r="H2081" s="39" t="s">
        <v>176</v>
      </c>
      <c r="I2081" s="39" t="s">
        <v>176</v>
      </c>
      <c r="J2081" s="39" t="s">
        <v>176</v>
      </c>
      <c r="K2081" s="39" t="s">
        <v>176</v>
      </c>
      <c r="L2081" s="39">
        <v>1</v>
      </c>
      <c r="M2081" s="57" t="str">
        <f t="shared" si="101"/>
        <v>3 - Medium-Level Power Loss</v>
      </c>
      <c r="N2081" s="59"/>
      <c r="O2081" s="60"/>
      <c r="P2081" s="61">
        <f t="shared" si="100"/>
        <v>1800</v>
      </c>
      <c r="Q2081" s="61">
        <f t="shared" si="99"/>
        <v>0</v>
      </c>
    </row>
    <row r="2082" spans="1:17" ht="18.600000000000001" customHeight="1">
      <c r="A2082" s="58">
        <v>44403</v>
      </c>
      <c r="B2082" s="39" t="s">
        <v>48</v>
      </c>
      <c r="C2082" s="39" t="s">
        <v>142</v>
      </c>
      <c r="D2082" s="64"/>
      <c r="E2082" s="39" t="s">
        <v>101</v>
      </c>
      <c r="F2082" s="39">
        <v>80</v>
      </c>
      <c r="G2082" s="39" t="s">
        <v>172</v>
      </c>
      <c r="H2082" s="39" t="s">
        <v>176</v>
      </c>
      <c r="I2082" s="39" t="s">
        <v>176</v>
      </c>
      <c r="J2082" s="39" t="s">
        <v>176</v>
      </c>
      <c r="K2082" s="39" t="s">
        <v>176</v>
      </c>
      <c r="L2082" s="39">
        <v>1</v>
      </c>
      <c r="M2082" s="57" t="str">
        <f t="shared" si="101"/>
        <v>3 - Medium-Level Power Loss</v>
      </c>
      <c r="N2082" s="59"/>
      <c r="O2082" s="60"/>
      <c r="P2082" s="61">
        <f t="shared" si="100"/>
        <v>1800</v>
      </c>
      <c r="Q2082" s="61">
        <f t="shared" si="99"/>
        <v>0</v>
      </c>
    </row>
    <row r="2083" spans="1:17" ht="18.600000000000001" customHeight="1">
      <c r="A2083" s="58">
        <v>44403</v>
      </c>
      <c r="B2083" s="39" t="s">
        <v>48</v>
      </c>
      <c r="C2083" s="39" t="s">
        <v>142</v>
      </c>
      <c r="D2083" s="64"/>
      <c r="E2083" s="39" t="s">
        <v>102</v>
      </c>
      <c r="F2083" s="39">
        <v>35</v>
      </c>
      <c r="G2083" s="39" t="s">
        <v>172</v>
      </c>
      <c r="H2083" s="39" t="s">
        <v>177</v>
      </c>
      <c r="I2083" s="39" t="s">
        <v>176</v>
      </c>
      <c r="J2083" s="39" t="s">
        <v>176</v>
      </c>
      <c r="K2083" s="39" t="s">
        <v>176</v>
      </c>
      <c r="L2083" s="39">
        <v>1</v>
      </c>
      <c r="M2083" s="57" t="str">
        <f t="shared" si="101"/>
        <v>3 - Medium-Level Power Loss</v>
      </c>
      <c r="N2083" s="59"/>
      <c r="O2083" s="60"/>
      <c r="P2083" s="61">
        <f t="shared" si="100"/>
        <v>1800</v>
      </c>
      <c r="Q2083" s="61">
        <f t="shared" si="99"/>
        <v>0</v>
      </c>
    </row>
    <row r="2084" spans="1:17" ht="18.600000000000001" customHeight="1">
      <c r="A2084" s="58">
        <v>44403</v>
      </c>
      <c r="B2084" s="39" t="s">
        <v>48</v>
      </c>
      <c r="C2084" s="39" t="s">
        <v>142</v>
      </c>
      <c r="D2084" s="64"/>
      <c r="E2084" s="39" t="s">
        <v>103</v>
      </c>
      <c r="F2084" s="39">
        <v>49</v>
      </c>
      <c r="G2084" s="39" t="s">
        <v>172</v>
      </c>
      <c r="H2084" s="39" t="s">
        <v>176</v>
      </c>
      <c r="I2084" s="39" t="s">
        <v>176</v>
      </c>
      <c r="J2084" s="39" t="s">
        <v>176</v>
      </c>
      <c r="K2084" s="39" t="s">
        <v>176</v>
      </c>
      <c r="L2084" s="39">
        <v>1</v>
      </c>
      <c r="M2084" s="57" t="str">
        <f t="shared" si="101"/>
        <v>3 - Medium-Level Power Loss</v>
      </c>
      <c r="N2084" s="59"/>
      <c r="O2084" s="60"/>
      <c r="P2084" s="61">
        <f t="shared" si="100"/>
        <v>1800</v>
      </c>
      <c r="Q2084" s="61">
        <f t="shared" si="99"/>
        <v>0</v>
      </c>
    </row>
    <row r="2085" spans="1:17" ht="18.600000000000001" customHeight="1">
      <c r="A2085" s="58">
        <v>44403</v>
      </c>
      <c r="B2085" s="39" t="s">
        <v>48</v>
      </c>
      <c r="C2085" s="39" t="s">
        <v>142</v>
      </c>
      <c r="D2085" s="64"/>
      <c r="E2085" s="39" t="s">
        <v>103</v>
      </c>
      <c r="F2085" s="39">
        <v>50</v>
      </c>
      <c r="G2085" s="39" t="s">
        <v>172</v>
      </c>
      <c r="H2085" s="39" t="s">
        <v>176</v>
      </c>
      <c r="I2085" s="39" t="s">
        <v>176</v>
      </c>
      <c r="J2085" s="39" t="s">
        <v>176</v>
      </c>
      <c r="K2085" s="39" t="s">
        <v>176</v>
      </c>
      <c r="L2085" s="39">
        <v>1</v>
      </c>
      <c r="M2085" s="57" t="str">
        <f t="shared" si="101"/>
        <v>3 - Medium-Level Power Loss</v>
      </c>
      <c r="N2085" s="59"/>
      <c r="O2085" s="60"/>
      <c r="P2085" s="61">
        <f t="shared" si="100"/>
        <v>1800</v>
      </c>
      <c r="Q2085" s="61">
        <f t="shared" ref="Q2085:Q2148" si="102">IF(O2085&gt;0,P2085,0)</f>
        <v>0</v>
      </c>
    </row>
    <row r="2086" spans="1:17" ht="18.600000000000001" customHeight="1">
      <c r="A2086" s="58">
        <v>44403</v>
      </c>
      <c r="B2086" s="39" t="s">
        <v>48</v>
      </c>
      <c r="C2086" s="39" t="s">
        <v>142</v>
      </c>
      <c r="D2086" s="64"/>
      <c r="E2086" s="39" t="s">
        <v>103</v>
      </c>
      <c r="F2086" s="39">
        <v>51</v>
      </c>
      <c r="G2086" s="39" t="s">
        <v>172</v>
      </c>
      <c r="H2086" s="39" t="s">
        <v>176</v>
      </c>
      <c r="I2086" s="39" t="s">
        <v>176</v>
      </c>
      <c r="J2086" s="39" t="s">
        <v>176</v>
      </c>
      <c r="K2086" s="39" t="s">
        <v>176</v>
      </c>
      <c r="L2086" s="39">
        <v>1</v>
      </c>
      <c r="M2086" s="57" t="str">
        <f t="shared" si="101"/>
        <v>3 - Medium-Level Power Loss</v>
      </c>
      <c r="N2086" s="59"/>
      <c r="O2086" s="60"/>
      <c r="P2086" s="61">
        <f t="shared" si="100"/>
        <v>1800</v>
      </c>
      <c r="Q2086" s="61">
        <f t="shared" si="102"/>
        <v>0</v>
      </c>
    </row>
    <row r="2087" spans="1:17" ht="18.600000000000001" customHeight="1">
      <c r="A2087" s="58">
        <v>44403</v>
      </c>
      <c r="B2087" s="39" t="s">
        <v>48</v>
      </c>
      <c r="C2087" s="39" t="s">
        <v>142</v>
      </c>
      <c r="D2087" s="64"/>
      <c r="E2087" s="39" t="s">
        <v>103</v>
      </c>
      <c r="F2087" s="39">
        <v>52</v>
      </c>
      <c r="G2087" s="39" t="s">
        <v>172</v>
      </c>
      <c r="H2087" s="39" t="s">
        <v>176</v>
      </c>
      <c r="I2087" s="39" t="s">
        <v>176</v>
      </c>
      <c r="J2087" s="39" t="s">
        <v>176</v>
      </c>
      <c r="K2087" s="39" t="s">
        <v>176</v>
      </c>
      <c r="L2087" s="39">
        <v>1</v>
      </c>
      <c r="M2087" s="57" t="str">
        <f t="shared" si="101"/>
        <v>3 - Medium-Level Power Loss</v>
      </c>
      <c r="N2087" s="59"/>
      <c r="O2087" s="60"/>
      <c r="P2087" s="61">
        <f t="shared" si="100"/>
        <v>1800</v>
      </c>
      <c r="Q2087" s="61">
        <f t="shared" si="102"/>
        <v>0</v>
      </c>
    </row>
    <row r="2088" spans="1:17" ht="18.600000000000001" customHeight="1">
      <c r="A2088" s="58">
        <v>44403</v>
      </c>
      <c r="B2088" s="39" t="s">
        <v>48</v>
      </c>
      <c r="C2088" s="39" t="s">
        <v>142</v>
      </c>
      <c r="D2088" s="64"/>
      <c r="E2088" s="39" t="s">
        <v>103</v>
      </c>
      <c r="F2088" s="39">
        <v>53</v>
      </c>
      <c r="G2088" s="39" t="s">
        <v>172</v>
      </c>
      <c r="H2088" s="39" t="s">
        <v>176</v>
      </c>
      <c r="I2088" s="39" t="s">
        <v>176</v>
      </c>
      <c r="J2088" s="39" t="s">
        <v>176</v>
      </c>
      <c r="K2088" s="39" t="s">
        <v>176</v>
      </c>
      <c r="L2088" s="39">
        <v>1</v>
      </c>
      <c r="M2088" s="57" t="str">
        <f t="shared" si="101"/>
        <v>3 - Medium-Level Power Loss</v>
      </c>
      <c r="N2088" s="59"/>
      <c r="O2088" s="60"/>
      <c r="P2088" s="61">
        <f t="shared" si="100"/>
        <v>1800</v>
      </c>
      <c r="Q2088" s="61">
        <f t="shared" si="102"/>
        <v>0</v>
      </c>
    </row>
    <row r="2089" spans="1:17" ht="18.600000000000001" customHeight="1">
      <c r="A2089" s="58">
        <v>44403</v>
      </c>
      <c r="B2089" s="39" t="s">
        <v>48</v>
      </c>
      <c r="C2089" s="39" t="s">
        <v>142</v>
      </c>
      <c r="D2089" s="64"/>
      <c r="E2089" s="39" t="s">
        <v>103</v>
      </c>
      <c r="F2089" s="39">
        <v>54</v>
      </c>
      <c r="G2089" s="39" t="s">
        <v>172</v>
      </c>
      <c r="H2089" s="39" t="s">
        <v>176</v>
      </c>
      <c r="I2089" s="39" t="s">
        <v>176</v>
      </c>
      <c r="J2089" s="39" t="s">
        <v>176</v>
      </c>
      <c r="K2089" s="39" t="s">
        <v>176</v>
      </c>
      <c r="L2089" s="39">
        <v>1</v>
      </c>
      <c r="M2089" s="57" t="str">
        <f t="shared" si="101"/>
        <v>3 - Medium-Level Power Loss</v>
      </c>
      <c r="N2089" s="59"/>
      <c r="O2089" s="60"/>
      <c r="P2089" s="61">
        <f t="shared" si="100"/>
        <v>1800</v>
      </c>
      <c r="Q2089" s="61">
        <f t="shared" si="102"/>
        <v>0</v>
      </c>
    </row>
    <row r="2090" spans="1:17" ht="18.600000000000001" customHeight="1">
      <c r="A2090" s="58">
        <v>44403</v>
      </c>
      <c r="B2090" s="39" t="s">
        <v>48</v>
      </c>
      <c r="C2090" s="39" t="s">
        <v>142</v>
      </c>
      <c r="D2090" s="64"/>
      <c r="E2090" s="39" t="s">
        <v>103</v>
      </c>
      <c r="F2090" s="39">
        <v>55</v>
      </c>
      <c r="G2090" s="39" t="s">
        <v>172</v>
      </c>
      <c r="H2090" s="39" t="s">
        <v>176</v>
      </c>
      <c r="I2090" s="39" t="s">
        <v>176</v>
      </c>
      <c r="J2090" s="39" t="s">
        <v>176</v>
      </c>
      <c r="K2090" s="39" t="s">
        <v>176</v>
      </c>
      <c r="L2090" s="39">
        <v>1</v>
      </c>
      <c r="M2090" s="57" t="str">
        <f t="shared" si="101"/>
        <v>3 - Medium-Level Power Loss</v>
      </c>
      <c r="N2090" s="59"/>
      <c r="O2090" s="60"/>
      <c r="P2090" s="61">
        <f t="shared" si="100"/>
        <v>1800</v>
      </c>
      <c r="Q2090" s="61">
        <f t="shared" si="102"/>
        <v>0</v>
      </c>
    </row>
    <row r="2091" spans="1:17" ht="18.600000000000001" customHeight="1">
      <c r="A2091" s="58">
        <v>44403</v>
      </c>
      <c r="B2091" s="39" t="s">
        <v>48</v>
      </c>
      <c r="C2091" s="39" t="s">
        <v>142</v>
      </c>
      <c r="D2091" s="64"/>
      <c r="E2091" s="39" t="s">
        <v>103</v>
      </c>
      <c r="F2091" s="39">
        <v>56</v>
      </c>
      <c r="G2091" s="39" t="s">
        <v>172</v>
      </c>
      <c r="H2091" s="39" t="s">
        <v>176</v>
      </c>
      <c r="I2091" s="39" t="s">
        <v>176</v>
      </c>
      <c r="J2091" s="39" t="s">
        <v>176</v>
      </c>
      <c r="K2091" s="39" t="s">
        <v>176</v>
      </c>
      <c r="L2091" s="39">
        <v>1</v>
      </c>
      <c r="M2091" s="57" t="str">
        <f t="shared" si="101"/>
        <v>3 - Medium-Level Power Loss</v>
      </c>
      <c r="N2091" s="59"/>
      <c r="O2091" s="60"/>
      <c r="P2091" s="61">
        <f t="shared" si="100"/>
        <v>1800</v>
      </c>
      <c r="Q2091" s="61">
        <f t="shared" si="102"/>
        <v>0</v>
      </c>
    </row>
    <row r="2092" spans="1:17" ht="18.600000000000001" customHeight="1">
      <c r="A2092" s="58">
        <v>44403</v>
      </c>
      <c r="B2092" s="39" t="s">
        <v>48</v>
      </c>
      <c r="C2092" s="39" t="s">
        <v>142</v>
      </c>
      <c r="D2092" s="64"/>
      <c r="E2092" s="39" t="s">
        <v>104</v>
      </c>
      <c r="F2092" s="39">
        <v>10</v>
      </c>
      <c r="G2092" s="39" t="s">
        <v>172</v>
      </c>
      <c r="H2092" s="39" t="s">
        <v>176</v>
      </c>
      <c r="I2092" s="39" t="s">
        <v>176</v>
      </c>
      <c r="J2092" s="39" t="s">
        <v>176</v>
      </c>
      <c r="K2092" s="39" t="s">
        <v>176</v>
      </c>
      <c r="L2092" s="39">
        <v>1</v>
      </c>
      <c r="M2092" s="57" t="str">
        <f t="shared" si="101"/>
        <v>3 - Medium-Level Power Loss</v>
      </c>
      <c r="N2092" s="59"/>
      <c r="O2092" s="60"/>
      <c r="P2092" s="61">
        <f t="shared" si="100"/>
        <v>1800</v>
      </c>
      <c r="Q2092" s="61">
        <f t="shared" si="102"/>
        <v>0</v>
      </c>
    </row>
    <row r="2093" spans="1:17" ht="18.600000000000001" customHeight="1">
      <c r="A2093" s="58">
        <v>44403</v>
      </c>
      <c r="B2093" s="39" t="s">
        <v>48</v>
      </c>
      <c r="C2093" s="39" t="s">
        <v>142</v>
      </c>
      <c r="D2093" s="64"/>
      <c r="E2093" s="39" t="s">
        <v>104</v>
      </c>
      <c r="F2093" s="39">
        <v>105</v>
      </c>
      <c r="G2093" s="39" t="s">
        <v>172</v>
      </c>
      <c r="H2093" s="39" t="s">
        <v>176</v>
      </c>
      <c r="I2093" s="39" t="s">
        <v>176</v>
      </c>
      <c r="J2093" s="39" t="s">
        <v>176</v>
      </c>
      <c r="K2093" s="39" t="s">
        <v>176</v>
      </c>
      <c r="L2093" s="39">
        <v>1</v>
      </c>
      <c r="M2093" s="57" t="str">
        <f t="shared" si="101"/>
        <v>3 - Medium-Level Power Loss</v>
      </c>
      <c r="N2093" s="59"/>
      <c r="O2093" s="60"/>
      <c r="P2093" s="61">
        <f t="shared" si="100"/>
        <v>1800</v>
      </c>
      <c r="Q2093" s="61">
        <f t="shared" si="102"/>
        <v>0</v>
      </c>
    </row>
    <row r="2094" spans="1:17" ht="18.600000000000001" customHeight="1">
      <c r="A2094" s="58">
        <v>44403</v>
      </c>
      <c r="B2094" s="39" t="s">
        <v>48</v>
      </c>
      <c r="C2094" s="39" t="s">
        <v>142</v>
      </c>
      <c r="D2094" s="64"/>
      <c r="E2094" s="39" t="s">
        <v>104</v>
      </c>
      <c r="F2094" s="39">
        <v>106</v>
      </c>
      <c r="G2094" s="39" t="s">
        <v>172</v>
      </c>
      <c r="H2094" s="39" t="s">
        <v>176</v>
      </c>
      <c r="I2094" s="39" t="s">
        <v>176</v>
      </c>
      <c r="J2094" s="39" t="s">
        <v>176</v>
      </c>
      <c r="K2094" s="39" t="s">
        <v>176</v>
      </c>
      <c r="L2094" s="39">
        <v>1</v>
      </c>
      <c r="M2094" s="57" t="str">
        <f t="shared" si="101"/>
        <v>3 - Medium-Level Power Loss</v>
      </c>
      <c r="N2094" s="59"/>
      <c r="O2094" s="60"/>
      <c r="P2094" s="61">
        <f t="shared" si="100"/>
        <v>1800</v>
      </c>
      <c r="Q2094" s="61">
        <f t="shared" si="102"/>
        <v>0</v>
      </c>
    </row>
    <row r="2095" spans="1:17" ht="18.600000000000001" customHeight="1">
      <c r="A2095" s="58">
        <v>44403</v>
      </c>
      <c r="B2095" s="39" t="s">
        <v>48</v>
      </c>
      <c r="C2095" s="39" t="s">
        <v>142</v>
      </c>
      <c r="D2095" s="64"/>
      <c r="E2095" s="39" t="s">
        <v>104</v>
      </c>
      <c r="F2095" s="39">
        <v>107</v>
      </c>
      <c r="G2095" s="39" t="s">
        <v>172</v>
      </c>
      <c r="H2095" s="39" t="s">
        <v>176</v>
      </c>
      <c r="I2095" s="39" t="s">
        <v>176</v>
      </c>
      <c r="J2095" s="39" t="s">
        <v>176</v>
      </c>
      <c r="K2095" s="39" t="s">
        <v>176</v>
      </c>
      <c r="L2095" s="39">
        <v>1</v>
      </c>
      <c r="M2095" s="57" t="str">
        <f t="shared" si="101"/>
        <v>3 - Medium-Level Power Loss</v>
      </c>
      <c r="N2095" s="59"/>
      <c r="O2095" s="60"/>
      <c r="P2095" s="61">
        <f t="shared" si="100"/>
        <v>1800</v>
      </c>
      <c r="Q2095" s="61">
        <f t="shared" si="102"/>
        <v>0</v>
      </c>
    </row>
    <row r="2096" spans="1:17" ht="18.600000000000001" customHeight="1">
      <c r="A2096" s="58">
        <v>44403</v>
      </c>
      <c r="B2096" s="39" t="s">
        <v>48</v>
      </c>
      <c r="C2096" s="39" t="s">
        <v>142</v>
      </c>
      <c r="D2096" s="64"/>
      <c r="E2096" s="39" t="s">
        <v>104</v>
      </c>
      <c r="F2096" s="39">
        <v>108</v>
      </c>
      <c r="G2096" s="39" t="s">
        <v>172</v>
      </c>
      <c r="H2096" s="39" t="s">
        <v>176</v>
      </c>
      <c r="I2096" s="39" t="s">
        <v>176</v>
      </c>
      <c r="J2096" s="39" t="s">
        <v>176</v>
      </c>
      <c r="K2096" s="39" t="s">
        <v>176</v>
      </c>
      <c r="L2096" s="39">
        <v>1</v>
      </c>
      <c r="M2096" s="57" t="str">
        <f t="shared" si="101"/>
        <v>3 - Medium-Level Power Loss</v>
      </c>
      <c r="N2096" s="59"/>
      <c r="O2096" s="60"/>
      <c r="P2096" s="61">
        <f t="shared" si="100"/>
        <v>1800</v>
      </c>
      <c r="Q2096" s="61">
        <f t="shared" si="102"/>
        <v>0</v>
      </c>
    </row>
    <row r="2097" spans="1:17" ht="18.600000000000001" customHeight="1">
      <c r="A2097" s="58">
        <v>44403</v>
      </c>
      <c r="B2097" s="39" t="s">
        <v>48</v>
      </c>
      <c r="C2097" s="39" t="s">
        <v>142</v>
      </c>
      <c r="D2097" s="64"/>
      <c r="E2097" s="39" t="s">
        <v>104</v>
      </c>
      <c r="F2097" s="39">
        <v>109</v>
      </c>
      <c r="G2097" s="39" t="s">
        <v>172</v>
      </c>
      <c r="H2097" s="39" t="s">
        <v>176</v>
      </c>
      <c r="I2097" s="39" t="s">
        <v>176</v>
      </c>
      <c r="J2097" s="39" t="s">
        <v>176</v>
      </c>
      <c r="K2097" s="39" t="s">
        <v>176</v>
      </c>
      <c r="L2097" s="39">
        <v>1</v>
      </c>
      <c r="M2097" s="57" t="str">
        <f t="shared" si="101"/>
        <v>3 - Medium-Level Power Loss</v>
      </c>
      <c r="N2097" s="59"/>
      <c r="O2097" s="60"/>
      <c r="P2097" s="61">
        <f t="shared" si="100"/>
        <v>1800</v>
      </c>
      <c r="Q2097" s="61">
        <f t="shared" si="102"/>
        <v>0</v>
      </c>
    </row>
    <row r="2098" spans="1:17" ht="18.600000000000001" customHeight="1">
      <c r="A2098" s="58">
        <v>44403</v>
      </c>
      <c r="B2098" s="39" t="s">
        <v>48</v>
      </c>
      <c r="C2098" s="39" t="s">
        <v>142</v>
      </c>
      <c r="D2098" s="64"/>
      <c r="E2098" s="39" t="s">
        <v>104</v>
      </c>
      <c r="F2098" s="39">
        <v>11</v>
      </c>
      <c r="G2098" s="39" t="s">
        <v>172</v>
      </c>
      <c r="H2098" s="39" t="s">
        <v>176</v>
      </c>
      <c r="I2098" s="39" t="s">
        <v>176</v>
      </c>
      <c r="J2098" s="39" t="s">
        <v>176</v>
      </c>
      <c r="K2098" s="39" t="s">
        <v>176</v>
      </c>
      <c r="L2098" s="39">
        <v>1</v>
      </c>
      <c r="M2098" s="57" t="str">
        <f t="shared" si="101"/>
        <v>3 - Medium-Level Power Loss</v>
      </c>
      <c r="N2098" s="59"/>
      <c r="O2098" s="60"/>
      <c r="P2098" s="61">
        <f t="shared" si="100"/>
        <v>1800</v>
      </c>
      <c r="Q2098" s="61">
        <f t="shared" si="102"/>
        <v>0</v>
      </c>
    </row>
    <row r="2099" spans="1:17" ht="18.600000000000001" customHeight="1">
      <c r="A2099" s="58">
        <v>44403</v>
      </c>
      <c r="B2099" s="39" t="s">
        <v>48</v>
      </c>
      <c r="C2099" s="39" t="s">
        <v>142</v>
      </c>
      <c r="D2099" s="64"/>
      <c r="E2099" s="39" t="s">
        <v>104</v>
      </c>
      <c r="F2099" s="39">
        <v>110</v>
      </c>
      <c r="G2099" s="39" t="s">
        <v>172</v>
      </c>
      <c r="H2099" s="39" t="s">
        <v>176</v>
      </c>
      <c r="I2099" s="39" t="s">
        <v>176</v>
      </c>
      <c r="J2099" s="39" t="s">
        <v>176</v>
      </c>
      <c r="K2099" s="39" t="s">
        <v>176</v>
      </c>
      <c r="L2099" s="39">
        <v>1</v>
      </c>
      <c r="M2099" s="57" t="str">
        <f t="shared" si="101"/>
        <v>3 - Medium-Level Power Loss</v>
      </c>
      <c r="N2099" s="59"/>
      <c r="O2099" s="60"/>
      <c r="P2099" s="61">
        <f t="shared" si="100"/>
        <v>1800</v>
      </c>
      <c r="Q2099" s="61">
        <f t="shared" si="102"/>
        <v>0</v>
      </c>
    </row>
    <row r="2100" spans="1:17" ht="18.600000000000001" customHeight="1">
      <c r="A2100" s="58">
        <v>44403</v>
      </c>
      <c r="B2100" s="39" t="s">
        <v>48</v>
      </c>
      <c r="C2100" s="39" t="s">
        <v>142</v>
      </c>
      <c r="D2100" s="64"/>
      <c r="E2100" s="39" t="s">
        <v>104</v>
      </c>
      <c r="F2100" s="39">
        <v>111</v>
      </c>
      <c r="G2100" s="39" t="s">
        <v>172</v>
      </c>
      <c r="H2100" s="39" t="s">
        <v>176</v>
      </c>
      <c r="I2100" s="39" t="s">
        <v>176</v>
      </c>
      <c r="J2100" s="39" t="s">
        <v>176</v>
      </c>
      <c r="K2100" s="39" t="s">
        <v>176</v>
      </c>
      <c r="L2100" s="39">
        <v>1</v>
      </c>
      <c r="M2100" s="57" t="str">
        <f t="shared" si="101"/>
        <v>3 - Medium-Level Power Loss</v>
      </c>
      <c r="N2100" s="59"/>
      <c r="O2100" s="60"/>
      <c r="P2100" s="61">
        <f t="shared" si="100"/>
        <v>1800</v>
      </c>
      <c r="Q2100" s="61">
        <f t="shared" si="102"/>
        <v>0</v>
      </c>
    </row>
    <row r="2101" spans="1:17" ht="18.600000000000001" customHeight="1">
      <c r="A2101" s="58">
        <v>44403</v>
      </c>
      <c r="B2101" s="39" t="s">
        <v>48</v>
      </c>
      <c r="C2101" s="39" t="s">
        <v>142</v>
      </c>
      <c r="D2101" s="64"/>
      <c r="E2101" s="39" t="s">
        <v>104</v>
      </c>
      <c r="F2101" s="39">
        <v>112</v>
      </c>
      <c r="G2101" s="39" t="s">
        <v>172</v>
      </c>
      <c r="H2101" s="39" t="s">
        <v>176</v>
      </c>
      <c r="I2101" s="39" t="s">
        <v>176</v>
      </c>
      <c r="J2101" s="39" t="s">
        <v>176</v>
      </c>
      <c r="K2101" s="39" t="s">
        <v>176</v>
      </c>
      <c r="L2101" s="39">
        <v>1</v>
      </c>
      <c r="M2101" s="57" t="str">
        <f t="shared" si="101"/>
        <v>3 - Medium-Level Power Loss</v>
      </c>
      <c r="N2101" s="59"/>
      <c r="O2101" s="60"/>
      <c r="P2101" s="61">
        <f t="shared" si="100"/>
        <v>1800</v>
      </c>
      <c r="Q2101" s="61">
        <f t="shared" si="102"/>
        <v>0</v>
      </c>
    </row>
    <row r="2102" spans="1:17" ht="18.600000000000001" customHeight="1">
      <c r="A2102" s="58">
        <v>44403</v>
      </c>
      <c r="B2102" s="39" t="s">
        <v>48</v>
      </c>
      <c r="C2102" s="39" t="s">
        <v>142</v>
      </c>
      <c r="D2102" s="64"/>
      <c r="E2102" s="39" t="s">
        <v>104</v>
      </c>
      <c r="F2102" s="39">
        <v>12</v>
      </c>
      <c r="G2102" s="39" t="s">
        <v>172</v>
      </c>
      <c r="H2102" s="39" t="s">
        <v>176</v>
      </c>
      <c r="I2102" s="39" t="s">
        <v>176</v>
      </c>
      <c r="J2102" s="39" t="s">
        <v>176</v>
      </c>
      <c r="K2102" s="39" t="s">
        <v>176</v>
      </c>
      <c r="L2102" s="39">
        <v>1</v>
      </c>
      <c r="M2102" s="57" t="str">
        <f t="shared" si="101"/>
        <v>3 - Medium-Level Power Loss</v>
      </c>
      <c r="N2102" s="59"/>
      <c r="O2102" s="60"/>
      <c r="P2102" s="61">
        <f t="shared" si="100"/>
        <v>1800</v>
      </c>
      <c r="Q2102" s="61">
        <f t="shared" si="102"/>
        <v>0</v>
      </c>
    </row>
    <row r="2103" spans="1:17" ht="18.600000000000001" customHeight="1">
      <c r="A2103" s="58">
        <v>44403</v>
      </c>
      <c r="B2103" s="39" t="s">
        <v>48</v>
      </c>
      <c r="C2103" s="39" t="s">
        <v>142</v>
      </c>
      <c r="D2103" s="64"/>
      <c r="E2103" s="39" t="s">
        <v>104</v>
      </c>
      <c r="F2103" s="39">
        <v>13</v>
      </c>
      <c r="G2103" s="39" t="s">
        <v>172</v>
      </c>
      <c r="H2103" s="39" t="s">
        <v>176</v>
      </c>
      <c r="I2103" s="39" t="s">
        <v>176</v>
      </c>
      <c r="J2103" s="39" t="s">
        <v>176</v>
      </c>
      <c r="K2103" s="39" t="s">
        <v>176</v>
      </c>
      <c r="L2103" s="39">
        <v>1</v>
      </c>
      <c r="M2103" s="57" t="str">
        <f t="shared" si="101"/>
        <v>3 - Medium-Level Power Loss</v>
      </c>
      <c r="N2103" s="59"/>
      <c r="O2103" s="60"/>
      <c r="P2103" s="61">
        <f t="shared" si="100"/>
        <v>1800</v>
      </c>
      <c r="Q2103" s="61">
        <f t="shared" si="102"/>
        <v>0</v>
      </c>
    </row>
    <row r="2104" spans="1:17" ht="18.600000000000001" customHeight="1">
      <c r="A2104" s="58">
        <v>44403</v>
      </c>
      <c r="B2104" s="39" t="s">
        <v>48</v>
      </c>
      <c r="C2104" s="39" t="s">
        <v>142</v>
      </c>
      <c r="D2104" s="64"/>
      <c r="E2104" s="39" t="s">
        <v>104</v>
      </c>
      <c r="F2104" s="39">
        <v>14</v>
      </c>
      <c r="G2104" s="39" t="s">
        <v>172</v>
      </c>
      <c r="H2104" s="39" t="s">
        <v>176</v>
      </c>
      <c r="I2104" s="39" t="s">
        <v>176</v>
      </c>
      <c r="J2104" s="39" t="s">
        <v>176</v>
      </c>
      <c r="K2104" s="39" t="s">
        <v>176</v>
      </c>
      <c r="L2104" s="39">
        <v>1</v>
      </c>
      <c r="M2104" s="57" t="str">
        <f t="shared" si="101"/>
        <v>3 - Medium-Level Power Loss</v>
      </c>
      <c r="N2104" s="59"/>
      <c r="O2104" s="60"/>
      <c r="P2104" s="61">
        <f t="shared" si="100"/>
        <v>1800</v>
      </c>
      <c r="Q2104" s="61">
        <f t="shared" si="102"/>
        <v>0</v>
      </c>
    </row>
    <row r="2105" spans="1:17" ht="18.600000000000001" customHeight="1">
      <c r="A2105" s="58">
        <v>44403</v>
      </c>
      <c r="B2105" s="39" t="s">
        <v>48</v>
      </c>
      <c r="C2105" s="39" t="s">
        <v>142</v>
      </c>
      <c r="D2105" s="64"/>
      <c r="E2105" s="39" t="s">
        <v>104</v>
      </c>
      <c r="F2105" s="39">
        <v>15</v>
      </c>
      <c r="G2105" s="39" t="s">
        <v>172</v>
      </c>
      <c r="H2105" s="39" t="s">
        <v>176</v>
      </c>
      <c r="I2105" s="39" t="s">
        <v>176</v>
      </c>
      <c r="J2105" s="39" t="s">
        <v>176</v>
      </c>
      <c r="K2105" s="39" t="s">
        <v>176</v>
      </c>
      <c r="L2105" s="39">
        <v>1</v>
      </c>
      <c r="M2105" s="57" t="str">
        <f t="shared" si="101"/>
        <v>3 - Medium-Level Power Loss</v>
      </c>
      <c r="N2105" s="59"/>
      <c r="O2105" s="60"/>
      <c r="P2105" s="61">
        <f t="shared" si="100"/>
        <v>1800</v>
      </c>
      <c r="Q2105" s="61">
        <f t="shared" si="102"/>
        <v>0</v>
      </c>
    </row>
    <row r="2106" spans="1:17" ht="18.600000000000001" customHeight="1">
      <c r="A2106" s="58">
        <v>44403</v>
      </c>
      <c r="B2106" s="39" t="s">
        <v>48</v>
      </c>
      <c r="C2106" s="39" t="s">
        <v>142</v>
      </c>
      <c r="D2106" s="64"/>
      <c r="E2106" s="39" t="s">
        <v>104</v>
      </c>
      <c r="F2106" s="39">
        <v>16</v>
      </c>
      <c r="G2106" s="39" t="s">
        <v>172</v>
      </c>
      <c r="H2106" s="39" t="s">
        <v>176</v>
      </c>
      <c r="I2106" s="39" t="s">
        <v>176</v>
      </c>
      <c r="J2106" s="39" t="s">
        <v>176</v>
      </c>
      <c r="K2106" s="39" t="s">
        <v>176</v>
      </c>
      <c r="L2106" s="39">
        <v>1</v>
      </c>
      <c r="M2106" s="57" t="str">
        <f t="shared" si="101"/>
        <v>3 - Medium-Level Power Loss</v>
      </c>
      <c r="N2106" s="59"/>
      <c r="O2106" s="60"/>
      <c r="P2106" s="61">
        <f t="shared" si="100"/>
        <v>1800</v>
      </c>
      <c r="Q2106" s="61">
        <f t="shared" si="102"/>
        <v>0</v>
      </c>
    </row>
    <row r="2107" spans="1:17" ht="18.600000000000001" customHeight="1">
      <c r="A2107" s="58">
        <v>44403</v>
      </c>
      <c r="B2107" s="39" t="s">
        <v>48</v>
      </c>
      <c r="C2107" s="39" t="s">
        <v>142</v>
      </c>
      <c r="D2107" s="64"/>
      <c r="E2107" s="39" t="s">
        <v>104</v>
      </c>
      <c r="F2107" s="39">
        <v>81</v>
      </c>
      <c r="G2107" s="39" t="s">
        <v>172</v>
      </c>
      <c r="H2107" s="39" t="s">
        <v>176</v>
      </c>
      <c r="I2107" s="39" t="s">
        <v>176</v>
      </c>
      <c r="J2107" s="39" t="s">
        <v>176</v>
      </c>
      <c r="K2107" s="39" t="s">
        <v>176</v>
      </c>
      <c r="L2107" s="39">
        <v>1</v>
      </c>
      <c r="M2107" s="57" t="str">
        <f t="shared" si="101"/>
        <v>3 - Medium-Level Power Loss</v>
      </c>
      <c r="N2107" s="59"/>
      <c r="O2107" s="60"/>
      <c r="P2107" s="61">
        <f t="shared" si="100"/>
        <v>1800</v>
      </c>
      <c r="Q2107" s="61">
        <f t="shared" si="102"/>
        <v>0</v>
      </c>
    </row>
    <row r="2108" spans="1:17" ht="18.600000000000001" customHeight="1">
      <c r="A2108" s="58">
        <v>44403</v>
      </c>
      <c r="B2108" s="39" t="s">
        <v>48</v>
      </c>
      <c r="C2108" s="39" t="s">
        <v>142</v>
      </c>
      <c r="D2108" s="64"/>
      <c r="E2108" s="39" t="s">
        <v>104</v>
      </c>
      <c r="F2108" s="39">
        <v>82</v>
      </c>
      <c r="G2108" s="39" t="s">
        <v>172</v>
      </c>
      <c r="H2108" s="39" t="s">
        <v>176</v>
      </c>
      <c r="I2108" s="39" t="s">
        <v>176</v>
      </c>
      <c r="J2108" s="39" t="s">
        <v>176</v>
      </c>
      <c r="K2108" s="39" t="s">
        <v>176</v>
      </c>
      <c r="L2108" s="39">
        <v>1</v>
      </c>
      <c r="M2108" s="57" t="str">
        <f t="shared" si="101"/>
        <v>3 - Medium-Level Power Loss</v>
      </c>
      <c r="N2108" s="59"/>
      <c r="O2108" s="60"/>
      <c r="P2108" s="61">
        <f t="shared" si="100"/>
        <v>1800</v>
      </c>
      <c r="Q2108" s="61">
        <f t="shared" si="102"/>
        <v>0</v>
      </c>
    </row>
    <row r="2109" spans="1:17" ht="18.600000000000001" customHeight="1">
      <c r="A2109" s="58">
        <v>44403</v>
      </c>
      <c r="B2109" s="39" t="s">
        <v>48</v>
      </c>
      <c r="C2109" s="39" t="s">
        <v>142</v>
      </c>
      <c r="D2109" s="64"/>
      <c r="E2109" s="39" t="s">
        <v>104</v>
      </c>
      <c r="F2109" s="39">
        <v>83</v>
      </c>
      <c r="G2109" s="39" t="s">
        <v>172</v>
      </c>
      <c r="H2109" s="39" t="s">
        <v>176</v>
      </c>
      <c r="I2109" s="39" t="s">
        <v>176</v>
      </c>
      <c r="J2109" s="39" t="s">
        <v>176</v>
      </c>
      <c r="K2109" s="39" t="s">
        <v>176</v>
      </c>
      <c r="L2109" s="39">
        <v>1</v>
      </c>
      <c r="M2109" s="57" t="str">
        <f t="shared" si="101"/>
        <v>3 - Medium-Level Power Loss</v>
      </c>
      <c r="N2109" s="59"/>
      <c r="O2109" s="60"/>
      <c r="P2109" s="61">
        <f t="shared" si="100"/>
        <v>1800</v>
      </c>
      <c r="Q2109" s="61">
        <f t="shared" si="102"/>
        <v>0</v>
      </c>
    </row>
    <row r="2110" spans="1:17" ht="18.600000000000001" customHeight="1">
      <c r="A2110" s="58">
        <v>44403</v>
      </c>
      <c r="B2110" s="39" t="s">
        <v>48</v>
      </c>
      <c r="C2110" s="39" t="s">
        <v>142</v>
      </c>
      <c r="D2110" s="64"/>
      <c r="E2110" s="39" t="s">
        <v>104</v>
      </c>
      <c r="F2110" s="39">
        <v>84</v>
      </c>
      <c r="G2110" s="39" t="s">
        <v>172</v>
      </c>
      <c r="H2110" s="39" t="s">
        <v>176</v>
      </c>
      <c r="I2110" s="39" t="s">
        <v>176</v>
      </c>
      <c r="J2110" s="39" t="s">
        <v>176</v>
      </c>
      <c r="K2110" s="39" t="s">
        <v>176</v>
      </c>
      <c r="L2110" s="39">
        <v>1</v>
      </c>
      <c r="M2110" s="57" t="str">
        <f t="shared" si="101"/>
        <v>3 - Medium-Level Power Loss</v>
      </c>
      <c r="N2110" s="59"/>
      <c r="O2110" s="60"/>
      <c r="P2110" s="61">
        <f t="shared" si="100"/>
        <v>1800</v>
      </c>
      <c r="Q2110" s="61">
        <f t="shared" si="102"/>
        <v>0</v>
      </c>
    </row>
    <row r="2111" spans="1:17" ht="18.600000000000001" customHeight="1">
      <c r="A2111" s="58">
        <v>44403</v>
      </c>
      <c r="B2111" s="39" t="s">
        <v>48</v>
      </c>
      <c r="C2111" s="39" t="s">
        <v>142</v>
      </c>
      <c r="D2111" s="64"/>
      <c r="E2111" s="39" t="s">
        <v>104</v>
      </c>
      <c r="F2111" s="39">
        <v>85</v>
      </c>
      <c r="G2111" s="39" t="s">
        <v>172</v>
      </c>
      <c r="H2111" s="39" t="s">
        <v>176</v>
      </c>
      <c r="I2111" s="39" t="s">
        <v>176</v>
      </c>
      <c r="J2111" s="39" t="s">
        <v>176</v>
      </c>
      <c r="K2111" s="39" t="s">
        <v>176</v>
      </c>
      <c r="L2111" s="39">
        <v>1</v>
      </c>
      <c r="M2111" s="57" t="str">
        <f t="shared" si="101"/>
        <v>3 - Medium-Level Power Loss</v>
      </c>
      <c r="N2111" s="59"/>
      <c r="O2111" s="60"/>
      <c r="P2111" s="61">
        <f t="shared" si="100"/>
        <v>1800</v>
      </c>
      <c r="Q2111" s="61">
        <f t="shared" si="102"/>
        <v>0</v>
      </c>
    </row>
    <row r="2112" spans="1:17" ht="18.600000000000001" customHeight="1">
      <c r="A2112" s="58">
        <v>44403</v>
      </c>
      <c r="B2112" s="39" t="s">
        <v>48</v>
      </c>
      <c r="C2112" s="39" t="s">
        <v>142</v>
      </c>
      <c r="D2112" s="64"/>
      <c r="E2112" s="39" t="s">
        <v>104</v>
      </c>
      <c r="F2112" s="39">
        <v>86</v>
      </c>
      <c r="G2112" s="39" t="s">
        <v>172</v>
      </c>
      <c r="H2112" s="39" t="s">
        <v>176</v>
      </c>
      <c r="I2112" s="39" t="s">
        <v>176</v>
      </c>
      <c r="J2112" s="39" t="s">
        <v>176</v>
      </c>
      <c r="K2112" s="39" t="s">
        <v>176</v>
      </c>
      <c r="L2112" s="39">
        <v>1</v>
      </c>
      <c r="M2112" s="57" t="str">
        <f t="shared" si="101"/>
        <v>3 - Medium-Level Power Loss</v>
      </c>
      <c r="N2112" s="59"/>
      <c r="O2112" s="60"/>
      <c r="P2112" s="61">
        <f t="shared" si="100"/>
        <v>1800</v>
      </c>
      <c r="Q2112" s="61">
        <f t="shared" si="102"/>
        <v>0</v>
      </c>
    </row>
    <row r="2113" spans="1:17" ht="18.600000000000001" customHeight="1">
      <c r="A2113" s="58">
        <v>44403</v>
      </c>
      <c r="B2113" s="39" t="s">
        <v>48</v>
      </c>
      <c r="C2113" s="39" t="s">
        <v>142</v>
      </c>
      <c r="D2113" s="64"/>
      <c r="E2113" s="39" t="s">
        <v>104</v>
      </c>
      <c r="F2113" s="39">
        <v>87</v>
      </c>
      <c r="G2113" s="39" t="s">
        <v>172</v>
      </c>
      <c r="H2113" s="39" t="s">
        <v>176</v>
      </c>
      <c r="I2113" s="39" t="s">
        <v>176</v>
      </c>
      <c r="J2113" s="39" t="s">
        <v>176</v>
      </c>
      <c r="K2113" s="39" t="s">
        <v>176</v>
      </c>
      <c r="L2113" s="39">
        <v>1</v>
      </c>
      <c r="M2113" s="57" t="str">
        <f t="shared" si="101"/>
        <v>3 - Medium-Level Power Loss</v>
      </c>
      <c r="N2113" s="59"/>
      <c r="O2113" s="60"/>
      <c r="P2113" s="61">
        <f t="shared" si="100"/>
        <v>1800</v>
      </c>
      <c r="Q2113" s="61">
        <f t="shared" si="102"/>
        <v>0</v>
      </c>
    </row>
    <row r="2114" spans="1:17" ht="18.600000000000001" customHeight="1">
      <c r="A2114" s="58">
        <v>44403</v>
      </c>
      <c r="B2114" s="39" t="s">
        <v>48</v>
      </c>
      <c r="C2114" s="39" t="s">
        <v>142</v>
      </c>
      <c r="D2114" s="64"/>
      <c r="E2114" s="39" t="s">
        <v>104</v>
      </c>
      <c r="F2114" s="39">
        <v>88</v>
      </c>
      <c r="G2114" s="39" t="s">
        <v>172</v>
      </c>
      <c r="H2114" s="39" t="s">
        <v>176</v>
      </c>
      <c r="I2114" s="39" t="s">
        <v>176</v>
      </c>
      <c r="J2114" s="39" t="s">
        <v>176</v>
      </c>
      <c r="K2114" s="39" t="s">
        <v>176</v>
      </c>
      <c r="L2114" s="39">
        <v>1</v>
      </c>
      <c r="M2114" s="57" t="str">
        <f t="shared" si="101"/>
        <v>3 - Medium-Level Power Loss</v>
      </c>
      <c r="N2114" s="59"/>
      <c r="O2114" s="60"/>
      <c r="P2114" s="61">
        <f t="shared" si="100"/>
        <v>1800</v>
      </c>
      <c r="Q2114" s="61">
        <f t="shared" si="102"/>
        <v>0</v>
      </c>
    </row>
    <row r="2115" spans="1:17" ht="18.600000000000001" customHeight="1">
      <c r="A2115" s="58">
        <v>44403</v>
      </c>
      <c r="B2115" s="39" t="s">
        <v>48</v>
      </c>
      <c r="C2115" s="39" t="s">
        <v>142</v>
      </c>
      <c r="D2115" s="64"/>
      <c r="E2115" s="39" t="s">
        <v>104</v>
      </c>
      <c r="F2115" s="39">
        <v>9</v>
      </c>
      <c r="G2115" s="39" t="s">
        <v>172</v>
      </c>
      <c r="H2115" s="39" t="s">
        <v>176</v>
      </c>
      <c r="I2115" s="39" t="s">
        <v>176</v>
      </c>
      <c r="J2115" s="39" t="s">
        <v>176</v>
      </c>
      <c r="K2115" s="39" t="s">
        <v>176</v>
      </c>
      <c r="L2115" s="39">
        <v>1</v>
      </c>
      <c r="M2115" s="57" t="str">
        <f t="shared" si="101"/>
        <v>3 - Medium-Level Power Loss</v>
      </c>
      <c r="N2115" s="59"/>
      <c r="O2115" s="60"/>
      <c r="P2115" s="61">
        <f t="shared" si="100"/>
        <v>1800</v>
      </c>
      <c r="Q2115" s="61">
        <f t="shared" si="102"/>
        <v>0</v>
      </c>
    </row>
    <row r="2116" spans="1:17" ht="18.600000000000001" customHeight="1">
      <c r="A2116" s="58">
        <v>44403</v>
      </c>
      <c r="B2116" s="39" t="s">
        <v>48</v>
      </c>
      <c r="C2116" s="39" t="s">
        <v>142</v>
      </c>
      <c r="D2116" s="64"/>
      <c r="E2116" s="39" t="s">
        <v>105</v>
      </c>
      <c r="F2116" s="39">
        <v>25</v>
      </c>
      <c r="G2116" s="39" t="s">
        <v>172</v>
      </c>
      <c r="H2116" s="39" t="s">
        <v>176</v>
      </c>
      <c r="I2116" s="39" t="s">
        <v>176</v>
      </c>
      <c r="J2116" s="39" t="s">
        <v>176</v>
      </c>
      <c r="K2116" s="39" t="s">
        <v>176</v>
      </c>
      <c r="L2116" s="39">
        <v>1</v>
      </c>
      <c r="M2116" s="57" t="str">
        <f t="shared" si="101"/>
        <v>3 - Medium-Level Power Loss</v>
      </c>
      <c r="N2116" s="59"/>
      <c r="O2116" s="60"/>
      <c r="P2116" s="61">
        <f t="shared" si="100"/>
        <v>1800</v>
      </c>
      <c r="Q2116" s="61">
        <f t="shared" si="102"/>
        <v>0</v>
      </c>
    </row>
    <row r="2117" spans="1:17" ht="18.600000000000001" customHeight="1">
      <c r="A2117" s="58">
        <v>44403</v>
      </c>
      <c r="B2117" s="39" t="s">
        <v>48</v>
      </c>
      <c r="C2117" s="39" t="s">
        <v>142</v>
      </c>
      <c r="D2117" s="64"/>
      <c r="E2117" s="39" t="s">
        <v>105</v>
      </c>
      <c r="F2117" s="39">
        <v>26</v>
      </c>
      <c r="G2117" s="39" t="s">
        <v>172</v>
      </c>
      <c r="H2117" s="39" t="s">
        <v>176</v>
      </c>
      <c r="I2117" s="39" t="s">
        <v>176</v>
      </c>
      <c r="J2117" s="39" t="s">
        <v>176</v>
      </c>
      <c r="K2117" s="39" t="s">
        <v>176</v>
      </c>
      <c r="L2117" s="39">
        <v>1</v>
      </c>
      <c r="M2117" s="57" t="str">
        <f t="shared" si="101"/>
        <v>3 - Medium-Level Power Loss</v>
      </c>
      <c r="N2117" s="59"/>
      <c r="O2117" s="60"/>
      <c r="P2117" s="61">
        <f t="shared" si="100"/>
        <v>1800</v>
      </c>
      <c r="Q2117" s="61">
        <f t="shared" si="102"/>
        <v>0</v>
      </c>
    </row>
    <row r="2118" spans="1:17" ht="18.600000000000001" customHeight="1">
      <c r="A2118" s="58">
        <v>44403</v>
      </c>
      <c r="B2118" s="39" t="s">
        <v>48</v>
      </c>
      <c r="C2118" s="39" t="s">
        <v>142</v>
      </c>
      <c r="D2118" s="64"/>
      <c r="E2118" s="39" t="s">
        <v>105</v>
      </c>
      <c r="F2118" s="39">
        <v>27</v>
      </c>
      <c r="G2118" s="39" t="s">
        <v>172</v>
      </c>
      <c r="H2118" s="39" t="s">
        <v>176</v>
      </c>
      <c r="I2118" s="39" t="s">
        <v>176</v>
      </c>
      <c r="J2118" s="39" t="s">
        <v>176</v>
      </c>
      <c r="K2118" s="39" t="s">
        <v>176</v>
      </c>
      <c r="L2118" s="39">
        <v>1</v>
      </c>
      <c r="M2118" s="57" t="str">
        <f t="shared" si="101"/>
        <v>3 - Medium-Level Power Loss</v>
      </c>
      <c r="N2118" s="59"/>
      <c r="O2118" s="60"/>
      <c r="P2118" s="61">
        <f t="shared" si="100"/>
        <v>1800</v>
      </c>
      <c r="Q2118" s="61">
        <f t="shared" si="102"/>
        <v>0</v>
      </c>
    </row>
    <row r="2119" spans="1:17" ht="18.600000000000001" customHeight="1">
      <c r="A2119" s="58">
        <v>44403</v>
      </c>
      <c r="B2119" s="39" t="s">
        <v>48</v>
      </c>
      <c r="C2119" s="39" t="s">
        <v>142</v>
      </c>
      <c r="D2119" s="64"/>
      <c r="E2119" s="39" t="s">
        <v>105</v>
      </c>
      <c r="F2119" s="39">
        <v>28</v>
      </c>
      <c r="G2119" s="39" t="s">
        <v>172</v>
      </c>
      <c r="H2119" s="39" t="s">
        <v>176</v>
      </c>
      <c r="I2119" s="39" t="s">
        <v>176</v>
      </c>
      <c r="J2119" s="39" t="s">
        <v>176</v>
      </c>
      <c r="K2119" s="39" t="s">
        <v>176</v>
      </c>
      <c r="L2119" s="39">
        <v>1</v>
      </c>
      <c r="M2119" s="57" t="str">
        <f t="shared" si="101"/>
        <v>3 - Medium-Level Power Loss</v>
      </c>
      <c r="N2119" s="59"/>
      <c r="O2119" s="60"/>
      <c r="P2119" s="61">
        <f t="shared" si="100"/>
        <v>1800</v>
      </c>
      <c r="Q2119" s="61">
        <f t="shared" si="102"/>
        <v>0</v>
      </c>
    </row>
    <row r="2120" spans="1:17" ht="18.600000000000001" customHeight="1">
      <c r="A2120" s="58">
        <v>44403</v>
      </c>
      <c r="B2120" s="39" t="s">
        <v>48</v>
      </c>
      <c r="C2120" s="39" t="s">
        <v>142</v>
      </c>
      <c r="D2120" s="64"/>
      <c r="E2120" s="39" t="s">
        <v>105</v>
      </c>
      <c r="F2120" s="39">
        <v>29</v>
      </c>
      <c r="G2120" s="39" t="s">
        <v>172</v>
      </c>
      <c r="H2120" s="39" t="s">
        <v>176</v>
      </c>
      <c r="I2120" s="39" t="s">
        <v>176</v>
      </c>
      <c r="J2120" s="39" t="s">
        <v>176</v>
      </c>
      <c r="K2120" s="39" t="s">
        <v>176</v>
      </c>
      <c r="L2120" s="39">
        <v>1</v>
      </c>
      <c r="M2120" s="57" t="str">
        <f t="shared" si="101"/>
        <v>3 - Medium-Level Power Loss</v>
      </c>
      <c r="N2120" s="59"/>
      <c r="O2120" s="60"/>
      <c r="P2120" s="61">
        <f t="shared" si="100"/>
        <v>1800</v>
      </c>
      <c r="Q2120" s="61">
        <f t="shared" si="102"/>
        <v>0</v>
      </c>
    </row>
    <row r="2121" spans="1:17" ht="18.600000000000001" customHeight="1">
      <c r="A2121" s="58">
        <v>44403</v>
      </c>
      <c r="B2121" s="39" t="s">
        <v>48</v>
      </c>
      <c r="C2121" s="39" t="s">
        <v>142</v>
      </c>
      <c r="D2121" s="64"/>
      <c r="E2121" s="39" t="s">
        <v>105</v>
      </c>
      <c r="F2121" s="39">
        <v>30</v>
      </c>
      <c r="G2121" s="39" t="s">
        <v>172</v>
      </c>
      <c r="H2121" s="39" t="s">
        <v>176</v>
      </c>
      <c r="I2121" s="39" t="s">
        <v>176</v>
      </c>
      <c r="J2121" s="39" t="s">
        <v>176</v>
      </c>
      <c r="K2121" s="39" t="s">
        <v>176</v>
      </c>
      <c r="L2121" s="39">
        <v>1</v>
      </c>
      <c r="M2121" s="57" t="str">
        <f t="shared" si="101"/>
        <v>3 - Medium-Level Power Loss</v>
      </c>
      <c r="N2121" s="59"/>
      <c r="O2121" s="60"/>
      <c r="P2121" s="61">
        <f t="shared" si="100"/>
        <v>1800</v>
      </c>
      <c r="Q2121" s="61">
        <f t="shared" si="102"/>
        <v>0</v>
      </c>
    </row>
    <row r="2122" spans="1:17" ht="18.600000000000001" customHeight="1">
      <c r="A2122" s="58">
        <v>44403</v>
      </c>
      <c r="B2122" s="39" t="s">
        <v>48</v>
      </c>
      <c r="C2122" s="39" t="s">
        <v>142</v>
      </c>
      <c r="D2122" s="64"/>
      <c r="E2122" s="39" t="s">
        <v>105</v>
      </c>
      <c r="F2122" s="39">
        <v>31</v>
      </c>
      <c r="G2122" s="39" t="s">
        <v>172</v>
      </c>
      <c r="H2122" s="39" t="s">
        <v>176</v>
      </c>
      <c r="I2122" s="39" t="s">
        <v>176</v>
      </c>
      <c r="J2122" s="39" t="s">
        <v>176</v>
      </c>
      <c r="K2122" s="39" t="s">
        <v>176</v>
      </c>
      <c r="L2122" s="39">
        <v>1</v>
      </c>
      <c r="M2122" s="57" t="str">
        <f t="shared" si="101"/>
        <v>3 - Medium-Level Power Loss</v>
      </c>
      <c r="N2122" s="59"/>
      <c r="O2122" s="60"/>
      <c r="P2122" s="61">
        <f t="shared" si="100"/>
        <v>1800</v>
      </c>
      <c r="Q2122" s="61">
        <f t="shared" si="102"/>
        <v>0</v>
      </c>
    </row>
    <row r="2123" spans="1:17" ht="18.600000000000001" customHeight="1">
      <c r="A2123" s="58">
        <v>44403</v>
      </c>
      <c r="B2123" s="39" t="s">
        <v>48</v>
      </c>
      <c r="C2123" s="39" t="s">
        <v>142</v>
      </c>
      <c r="D2123" s="64"/>
      <c r="E2123" s="39" t="s">
        <v>105</v>
      </c>
      <c r="F2123" s="39">
        <v>32</v>
      </c>
      <c r="G2123" s="39" t="s">
        <v>172</v>
      </c>
      <c r="H2123" s="39" t="s">
        <v>176</v>
      </c>
      <c r="I2123" s="39" t="s">
        <v>176</v>
      </c>
      <c r="J2123" s="39" t="s">
        <v>176</v>
      </c>
      <c r="K2123" s="39" t="s">
        <v>176</v>
      </c>
      <c r="L2123" s="39">
        <v>1</v>
      </c>
      <c r="M2123" s="57" t="str">
        <f t="shared" si="101"/>
        <v>3 - Medium-Level Power Loss</v>
      </c>
      <c r="N2123" s="59"/>
      <c r="O2123" s="60"/>
      <c r="P2123" s="61">
        <f t="shared" si="100"/>
        <v>1800</v>
      </c>
      <c r="Q2123" s="61">
        <f t="shared" si="102"/>
        <v>0</v>
      </c>
    </row>
    <row r="2124" spans="1:17" ht="18.600000000000001" customHeight="1">
      <c r="A2124" s="58">
        <v>44403</v>
      </c>
      <c r="B2124" s="39" t="s">
        <v>48</v>
      </c>
      <c r="C2124" s="39" t="s">
        <v>142</v>
      </c>
      <c r="D2124" s="64"/>
      <c r="E2124" s="39" t="s">
        <v>114</v>
      </c>
      <c r="F2124" s="39">
        <v>10</v>
      </c>
      <c r="G2124" s="39" t="s">
        <v>172</v>
      </c>
      <c r="H2124" s="39" t="s">
        <v>176</v>
      </c>
      <c r="I2124" s="39" t="s">
        <v>176</v>
      </c>
      <c r="J2124" s="39" t="s">
        <v>176</v>
      </c>
      <c r="K2124" s="39" t="s">
        <v>176</v>
      </c>
      <c r="L2124" s="39">
        <v>1</v>
      </c>
      <c r="M2124" s="57" t="str">
        <f t="shared" si="101"/>
        <v>3 - Medium-Level Power Loss</v>
      </c>
      <c r="N2124" s="59"/>
      <c r="O2124" s="60"/>
      <c r="P2124" s="61">
        <f t="shared" si="100"/>
        <v>1800</v>
      </c>
      <c r="Q2124" s="61">
        <f t="shared" si="102"/>
        <v>0</v>
      </c>
    </row>
    <row r="2125" spans="1:17" ht="18.600000000000001" customHeight="1">
      <c r="A2125" s="58">
        <v>44403</v>
      </c>
      <c r="B2125" s="39" t="s">
        <v>48</v>
      </c>
      <c r="C2125" s="39" t="s">
        <v>142</v>
      </c>
      <c r="D2125" s="64"/>
      <c r="E2125" s="39" t="s">
        <v>114</v>
      </c>
      <c r="F2125" s="39">
        <v>11</v>
      </c>
      <c r="G2125" s="39" t="s">
        <v>172</v>
      </c>
      <c r="H2125" s="39" t="s">
        <v>176</v>
      </c>
      <c r="I2125" s="39" t="s">
        <v>176</v>
      </c>
      <c r="J2125" s="39" t="s">
        <v>176</v>
      </c>
      <c r="K2125" s="39" t="s">
        <v>176</v>
      </c>
      <c r="L2125" s="39">
        <v>1</v>
      </c>
      <c r="M2125" s="57" t="str">
        <f t="shared" si="101"/>
        <v>3 - Medium-Level Power Loss</v>
      </c>
      <c r="N2125" s="59"/>
      <c r="O2125" s="60"/>
      <c r="P2125" s="61">
        <f t="shared" si="100"/>
        <v>1800</v>
      </c>
      <c r="Q2125" s="61">
        <f t="shared" si="102"/>
        <v>0</v>
      </c>
    </row>
    <row r="2126" spans="1:17" ht="18.600000000000001" customHeight="1">
      <c r="A2126" s="58">
        <v>44403</v>
      </c>
      <c r="B2126" s="39" t="s">
        <v>48</v>
      </c>
      <c r="C2126" s="39" t="s">
        <v>142</v>
      </c>
      <c r="D2126" s="64"/>
      <c r="E2126" s="39" t="s">
        <v>114</v>
      </c>
      <c r="F2126" s="39">
        <v>112</v>
      </c>
      <c r="G2126" s="39" t="s">
        <v>172</v>
      </c>
      <c r="H2126" s="39" t="s">
        <v>176</v>
      </c>
      <c r="I2126" s="39" t="s">
        <v>177</v>
      </c>
      <c r="J2126" s="39" t="s">
        <v>176</v>
      </c>
      <c r="K2126" s="39" t="s">
        <v>176</v>
      </c>
      <c r="L2126" s="39">
        <v>1</v>
      </c>
      <c r="M2126" s="57" t="str">
        <f t="shared" si="101"/>
        <v>3 - Medium-Level Power Loss</v>
      </c>
      <c r="N2126" s="59"/>
      <c r="O2126" s="60"/>
      <c r="P2126" s="61">
        <f t="shared" si="100"/>
        <v>1800</v>
      </c>
      <c r="Q2126" s="61">
        <f t="shared" si="102"/>
        <v>0</v>
      </c>
    </row>
    <row r="2127" spans="1:17" ht="18.600000000000001" customHeight="1">
      <c r="A2127" s="58">
        <v>44403</v>
      </c>
      <c r="B2127" s="39" t="s">
        <v>48</v>
      </c>
      <c r="C2127" s="39" t="s">
        <v>142</v>
      </c>
      <c r="D2127" s="64"/>
      <c r="E2127" s="39" t="s">
        <v>114</v>
      </c>
      <c r="F2127" s="39">
        <v>12</v>
      </c>
      <c r="G2127" s="39" t="s">
        <v>172</v>
      </c>
      <c r="H2127" s="39" t="s">
        <v>176</v>
      </c>
      <c r="I2127" s="39" t="s">
        <v>176</v>
      </c>
      <c r="J2127" s="39" t="s">
        <v>176</v>
      </c>
      <c r="K2127" s="39" t="s">
        <v>176</v>
      </c>
      <c r="L2127" s="39">
        <v>1</v>
      </c>
      <c r="M2127" s="57" t="str">
        <f t="shared" si="101"/>
        <v>3 - Medium-Level Power Loss</v>
      </c>
      <c r="N2127" s="59"/>
      <c r="O2127" s="60"/>
      <c r="P2127" s="61">
        <f t="shared" si="100"/>
        <v>1800</v>
      </c>
      <c r="Q2127" s="61">
        <f t="shared" si="102"/>
        <v>0</v>
      </c>
    </row>
    <row r="2128" spans="1:17" ht="18.600000000000001" customHeight="1">
      <c r="A2128" s="58">
        <v>44403</v>
      </c>
      <c r="B2128" s="39" t="s">
        <v>48</v>
      </c>
      <c r="C2128" s="39" t="s">
        <v>142</v>
      </c>
      <c r="D2128" s="64"/>
      <c r="E2128" s="39" t="s">
        <v>114</v>
      </c>
      <c r="F2128" s="39">
        <v>13</v>
      </c>
      <c r="G2128" s="39" t="s">
        <v>172</v>
      </c>
      <c r="H2128" s="39" t="s">
        <v>176</v>
      </c>
      <c r="I2128" s="39" t="s">
        <v>176</v>
      </c>
      <c r="J2128" s="39" t="s">
        <v>176</v>
      </c>
      <c r="K2128" s="39" t="s">
        <v>176</v>
      </c>
      <c r="L2128" s="39">
        <v>1</v>
      </c>
      <c r="M2128" s="57" t="str">
        <f t="shared" si="101"/>
        <v>3 - Medium-Level Power Loss</v>
      </c>
      <c r="N2128" s="59"/>
      <c r="O2128" s="60"/>
      <c r="P2128" s="61">
        <f t="shared" si="100"/>
        <v>1800</v>
      </c>
      <c r="Q2128" s="61">
        <f t="shared" si="102"/>
        <v>0</v>
      </c>
    </row>
    <row r="2129" spans="1:17" ht="18.600000000000001" customHeight="1">
      <c r="A2129" s="58">
        <v>44403</v>
      </c>
      <c r="B2129" s="39" t="s">
        <v>48</v>
      </c>
      <c r="C2129" s="39" t="s">
        <v>142</v>
      </c>
      <c r="D2129" s="64"/>
      <c r="E2129" s="39" t="s">
        <v>114</v>
      </c>
      <c r="F2129" s="39">
        <v>14</v>
      </c>
      <c r="G2129" s="39" t="s">
        <v>172</v>
      </c>
      <c r="H2129" s="39" t="s">
        <v>176</v>
      </c>
      <c r="I2129" s="39" t="s">
        <v>176</v>
      </c>
      <c r="J2129" s="39" t="s">
        <v>176</v>
      </c>
      <c r="K2129" s="39" t="s">
        <v>176</v>
      </c>
      <c r="L2129" s="39">
        <v>1</v>
      </c>
      <c r="M2129" s="57" t="str">
        <f t="shared" si="101"/>
        <v>3 - Medium-Level Power Loss</v>
      </c>
      <c r="N2129" s="59"/>
      <c r="O2129" s="60"/>
      <c r="P2129" s="61">
        <f t="shared" ref="P2129:P2192" si="103">IF(G2129="hot spot",0,IF(G2129="string",$Q$5*L2129,IF(G2129="multiple strings",$Q$5*L2129,IF(G2129="Combiner",($Q$5)*L2129,IF(G2129="inverter",$Q$5*L2129,IF(G2129="tracker",$Q$5*L2129,IF(G2129="module",$Q$5*L2129,IF(G2129="module substring",($Q$5/3)*L2129,0))))))))</f>
        <v>1800</v>
      </c>
      <c r="Q2129" s="61">
        <f t="shared" si="102"/>
        <v>0</v>
      </c>
    </row>
    <row r="2130" spans="1:17" ht="18.600000000000001" customHeight="1">
      <c r="A2130" s="58">
        <v>44403</v>
      </c>
      <c r="B2130" s="39" t="s">
        <v>48</v>
      </c>
      <c r="C2130" s="39" t="s">
        <v>142</v>
      </c>
      <c r="D2130" s="64"/>
      <c r="E2130" s="39" t="s">
        <v>114</v>
      </c>
      <c r="F2130" s="39">
        <v>15</v>
      </c>
      <c r="G2130" s="39" t="s">
        <v>172</v>
      </c>
      <c r="H2130" s="39" t="s">
        <v>176</v>
      </c>
      <c r="I2130" s="39" t="s">
        <v>176</v>
      </c>
      <c r="J2130" s="39" t="s">
        <v>176</v>
      </c>
      <c r="K2130" s="39" t="s">
        <v>176</v>
      </c>
      <c r="L2130" s="39">
        <v>1</v>
      </c>
      <c r="M2130" s="57" t="str">
        <f t="shared" ref="M2130:M2193" si="104">IF(G2130="hot spot","1 - Safety",IF((P2130)/(1000000*$Q$4)&gt;0.01,"2 - High-Level Power Loss",IF(P2130&gt;($Q$5-1),"3 - Medium-Level Power Loss",IF(P2130&gt;0,"4 - Low-Level Power Loss",""))))</f>
        <v>3 - Medium-Level Power Loss</v>
      </c>
      <c r="N2130" s="59"/>
      <c r="O2130" s="60"/>
      <c r="P2130" s="61">
        <f t="shared" si="103"/>
        <v>1800</v>
      </c>
      <c r="Q2130" s="61">
        <f t="shared" si="102"/>
        <v>0</v>
      </c>
    </row>
    <row r="2131" spans="1:17" ht="18.600000000000001" customHeight="1">
      <c r="A2131" s="58">
        <v>44403</v>
      </c>
      <c r="B2131" s="39" t="s">
        <v>48</v>
      </c>
      <c r="C2131" s="39" t="s">
        <v>142</v>
      </c>
      <c r="D2131" s="64"/>
      <c r="E2131" s="39" t="s">
        <v>114</v>
      </c>
      <c r="F2131" s="39">
        <v>16</v>
      </c>
      <c r="G2131" s="39" t="s">
        <v>172</v>
      </c>
      <c r="H2131" s="39" t="s">
        <v>176</v>
      </c>
      <c r="I2131" s="39" t="s">
        <v>176</v>
      </c>
      <c r="J2131" s="39" t="s">
        <v>176</v>
      </c>
      <c r="K2131" s="39" t="s">
        <v>176</v>
      </c>
      <c r="L2131" s="39">
        <v>1</v>
      </c>
      <c r="M2131" s="57" t="str">
        <f t="shared" si="104"/>
        <v>3 - Medium-Level Power Loss</v>
      </c>
      <c r="N2131" s="59"/>
      <c r="O2131" s="60"/>
      <c r="P2131" s="61">
        <f t="shared" si="103"/>
        <v>1800</v>
      </c>
      <c r="Q2131" s="61">
        <f t="shared" si="102"/>
        <v>0</v>
      </c>
    </row>
    <row r="2132" spans="1:17" ht="18.600000000000001" customHeight="1">
      <c r="A2132" s="58">
        <v>44403</v>
      </c>
      <c r="B2132" s="39" t="s">
        <v>48</v>
      </c>
      <c r="C2132" s="39" t="s">
        <v>142</v>
      </c>
      <c r="D2132" s="64"/>
      <c r="E2132" s="39" t="s">
        <v>114</v>
      </c>
      <c r="F2132" s="39">
        <v>25</v>
      </c>
      <c r="G2132" s="39" t="s">
        <v>172</v>
      </c>
      <c r="H2132" s="39" t="s">
        <v>176</v>
      </c>
      <c r="I2132" s="39" t="s">
        <v>176</v>
      </c>
      <c r="J2132" s="39" t="s">
        <v>176</v>
      </c>
      <c r="K2132" s="39" t="s">
        <v>176</v>
      </c>
      <c r="L2132" s="39">
        <v>1</v>
      </c>
      <c r="M2132" s="57" t="str">
        <f t="shared" si="104"/>
        <v>3 - Medium-Level Power Loss</v>
      </c>
      <c r="N2132" s="59"/>
      <c r="O2132" s="60"/>
      <c r="P2132" s="61">
        <f t="shared" si="103"/>
        <v>1800</v>
      </c>
      <c r="Q2132" s="61">
        <f t="shared" si="102"/>
        <v>0</v>
      </c>
    </row>
    <row r="2133" spans="1:17" ht="18.600000000000001" customHeight="1">
      <c r="A2133" s="58">
        <v>44403</v>
      </c>
      <c r="B2133" s="39" t="s">
        <v>48</v>
      </c>
      <c r="C2133" s="39" t="s">
        <v>142</v>
      </c>
      <c r="D2133" s="64"/>
      <c r="E2133" s="39" t="s">
        <v>114</v>
      </c>
      <c r="F2133" s="39">
        <v>26</v>
      </c>
      <c r="G2133" s="39" t="s">
        <v>172</v>
      </c>
      <c r="H2133" s="39" t="s">
        <v>176</v>
      </c>
      <c r="I2133" s="39" t="s">
        <v>176</v>
      </c>
      <c r="J2133" s="39" t="s">
        <v>176</v>
      </c>
      <c r="K2133" s="39" t="s">
        <v>176</v>
      </c>
      <c r="L2133" s="39">
        <v>1</v>
      </c>
      <c r="M2133" s="57" t="str">
        <f t="shared" si="104"/>
        <v>3 - Medium-Level Power Loss</v>
      </c>
      <c r="N2133" s="59"/>
      <c r="O2133" s="60"/>
      <c r="P2133" s="61">
        <f t="shared" si="103"/>
        <v>1800</v>
      </c>
      <c r="Q2133" s="61">
        <f t="shared" si="102"/>
        <v>0</v>
      </c>
    </row>
    <row r="2134" spans="1:17" ht="18.600000000000001" customHeight="1">
      <c r="A2134" s="58">
        <v>44403</v>
      </c>
      <c r="B2134" s="39" t="s">
        <v>48</v>
      </c>
      <c r="C2134" s="39" t="s">
        <v>142</v>
      </c>
      <c r="D2134" s="64"/>
      <c r="E2134" s="39" t="s">
        <v>114</v>
      </c>
      <c r="F2134" s="39">
        <v>27</v>
      </c>
      <c r="G2134" s="39" t="s">
        <v>172</v>
      </c>
      <c r="H2134" s="39" t="s">
        <v>176</v>
      </c>
      <c r="I2134" s="39" t="s">
        <v>176</v>
      </c>
      <c r="J2134" s="39" t="s">
        <v>176</v>
      </c>
      <c r="K2134" s="39" t="s">
        <v>176</v>
      </c>
      <c r="L2134" s="39">
        <v>1</v>
      </c>
      <c r="M2134" s="57" t="str">
        <f t="shared" si="104"/>
        <v>3 - Medium-Level Power Loss</v>
      </c>
      <c r="N2134" s="59"/>
      <c r="O2134" s="60"/>
      <c r="P2134" s="61">
        <f t="shared" si="103"/>
        <v>1800</v>
      </c>
      <c r="Q2134" s="61">
        <f t="shared" si="102"/>
        <v>0</v>
      </c>
    </row>
    <row r="2135" spans="1:17" ht="18.600000000000001" customHeight="1">
      <c r="A2135" s="58">
        <v>44403</v>
      </c>
      <c r="B2135" s="39" t="s">
        <v>48</v>
      </c>
      <c r="C2135" s="39" t="s">
        <v>142</v>
      </c>
      <c r="D2135" s="64"/>
      <c r="E2135" s="39" t="s">
        <v>114</v>
      </c>
      <c r="F2135" s="39">
        <v>28</v>
      </c>
      <c r="G2135" s="39" t="s">
        <v>172</v>
      </c>
      <c r="H2135" s="39" t="s">
        <v>176</v>
      </c>
      <c r="I2135" s="39" t="s">
        <v>176</v>
      </c>
      <c r="J2135" s="39" t="s">
        <v>176</v>
      </c>
      <c r="K2135" s="39" t="s">
        <v>176</v>
      </c>
      <c r="L2135" s="39">
        <v>1</v>
      </c>
      <c r="M2135" s="57" t="str">
        <f t="shared" si="104"/>
        <v>3 - Medium-Level Power Loss</v>
      </c>
      <c r="N2135" s="59"/>
      <c r="O2135" s="60"/>
      <c r="P2135" s="61">
        <f t="shared" si="103"/>
        <v>1800</v>
      </c>
      <c r="Q2135" s="61">
        <f t="shared" si="102"/>
        <v>0</v>
      </c>
    </row>
    <row r="2136" spans="1:17" ht="18.600000000000001" customHeight="1">
      <c r="A2136" s="58">
        <v>44403</v>
      </c>
      <c r="B2136" s="39" t="s">
        <v>48</v>
      </c>
      <c r="C2136" s="39" t="s">
        <v>142</v>
      </c>
      <c r="D2136" s="64"/>
      <c r="E2136" s="39" t="s">
        <v>114</v>
      </c>
      <c r="F2136" s="39">
        <v>29</v>
      </c>
      <c r="G2136" s="39" t="s">
        <v>172</v>
      </c>
      <c r="H2136" s="39" t="s">
        <v>177</v>
      </c>
      <c r="I2136" s="39" t="s">
        <v>176</v>
      </c>
      <c r="J2136" s="39" t="s">
        <v>176</v>
      </c>
      <c r="K2136" s="39" t="s">
        <v>176</v>
      </c>
      <c r="L2136" s="39">
        <v>1</v>
      </c>
      <c r="M2136" s="57" t="str">
        <f t="shared" si="104"/>
        <v>3 - Medium-Level Power Loss</v>
      </c>
      <c r="N2136" s="59"/>
      <c r="O2136" s="60"/>
      <c r="P2136" s="61">
        <f t="shared" si="103"/>
        <v>1800</v>
      </c>
      <c r="Q2136" s="61">
        <f t="shared" si="102"/>
        <v>0</v>
      </c>
    </row>
    <row r="2137" spans="1:17" ht="18.600000000000001" customHeight="1">
      <c r="A2137" s="58">
        <v>44403</v>
      </c>
      <c r="B2137" s="39" t="s">
        <v>48</v>
      </c>
      <c r="C2137" s="39" t="s">
        <v>142</v>
      </c>
      <c r="D2137" s="64"/>
      <c r="E2137" s="39" t="s">
        <v>114</v>
      </c>
      <c r="F2137" s="39">
        <v>30</v>
      </c>
      <c r="G2137" s="39" t="s">
        <v>172</v>
      </c>
      <c r="H2137" s="39" t="s">
        <v>177</v>
      </c>
      <c r="I2137" s="39" t="s">
        <v>176</v>
      </c>
      <c r="J2137" s="39" t="s">
        <v>176</v>
      </c>
      <c r="K2137" s="39" t="s">
        <v>176</v>
      </c>
      <c r="L2137" s="39">
        <v>1</v>
      </c>
      <c r="M2137" s="57" t="str">
        <f t="shared" si="104"/>
        <v>3 - Medium-Level Power Loss</v>
      </c>
      <c r="N2137" s="59"/>
      <c r="O2137" s="60"/>
      <c r="P2137" s="61">
        <f t="shared" si="103"/>
        <v>1800</v>
      </c>
      <c r="Q2137" s="61">
        <f t="shared" si="102"/>
        <v>0</v>
      </c>
    </row>
    <row r="2138" spans="1:17" ht="18.600000000000001" customHeight="1">
      <c r="A2138" s="58">
        <v>44403</v>
      </c>
      <c r="B2138" s="39" t="s">
        <v>48</v>
      </c>
      <c r="C2138" s="39" t="s">
        <v>142</v>
      </c>
      <c r="D2138" s="64"/>
      <c r="E2138" s="39" t="s">
        <v>114</v>
      </c>
      <c r="F2138" s="39">
        <v>31</v>
      </c>
      <c r="G2138" s="39" t="s">
        <v>172</v>
      </c>
      <c r="H2138" s="39" t="s">
        <v>176</v>
      </c>
      <c r="I2138" s="39" t="s">
        <v>176</v>
      </c>
      <c r="J2138" s="39" t="s">
        <v>176</v>
      </c>
      <c r="K2138" s="39" t="s">
        <v>176</v>
      </c>
      <c r="L2138" s="39">
        <v>1</v>
      </c>
      <c r="M2138" s="57" t="str">
        <f t="shared" si="104"/>
        <v>3 - Medium-Level Power Loss</v>
      </c>
      <c r="N2138" s="59"/>
      <c r="O2138" s="60"/>
      <c r="P2138" s="61">
        <f t="shared" si="103"/>
        <v>1800</v>
      </c>
      <c r="Q2138" s="61">
        <f t="shared" si="102"/>
        <v>0</v>
      </c>
    </row>
    <row r="2139" spans="1:17" ht="18.600000000000001" customHeight="1">
      <c r="A2139" s="58">
        <v>44403</v>
      </c>
      <c r="B2139" s="39" t="s">
        <v>48</v>
      </c>
      <c r="C2139" s="39" t="s">
        <v>142</v>
      </c>
      <c r="D2139" s="64"/>
      <c r="E2139" s="39" t="s">
        <v>114</v>
      </c>
      <c r="F2139" s="39">
        <v>32</v>
      </c>
      <c r="G2139" s="39" t="s">
        <v>172</v>
      </c>
      <c r="H2139" s="39" t="s">
        <v>176</v>
      </c>
      <c r="I2139" s="39" t="s">
        <v>176</v>
      </c>
      <c r="J2139" s="39" t="s">
        <v>176</v>
      </c>
      <c r="K2139" s="39" t="s">
        <v>176</v>
      </c>
      <c r="L2139" s="39">
        <v>1</v>
      </c>
      <c r="M2139" s="57" t="str">
        <f t="shared" si="104"/>
        <v>3 - Medium-Level Power Loss</v>
      </c>
      <c r="N2139" s="59"/>
      <c r="O2139" s="60"/>
      <c r="P2139" s="61">
        <f t="shared" si="103"/>
        <v>1800</v>
      </c>
      <c r="Q2139" s="61">
        <f t="shared" si="102"/>
        <v>0</v>
      </c>
    </row>
    <row r="2140" spans="1:17" ht="18.600000000000001" customHeight="1">
      <c r="A2140" s="58">
        <v>44403</v>
      </c>
      <c r="B2140" s="39" t="s">
        <v>48</v>
      </c>
      <c r="C2140" s="39" t="s">
        <v>142</v>
      </c>
      <c r="D2140" s="64"/>
      <c r="E2140" s="39" t="s">
        <v>114</v>
      </c>
      <c r="F2140" s="39">
        <v>73</v>
      </c>
      <c r="G2140" s="39" t="s">
        <v>172</v>
      </c>
      <c r="H2140" s="39" t="s">
        <v>176</v>
      </c>
      <c r="I2140" s="39" t="s">
        <v>177</v>
      </c>
      <c r="J2140" s="39" t="s">
        <v>176</v>
      </c>
      <c r="K2140" s="39" t="s">
        <v>176</v>
      </c>
      <c r="L2140" s="39">
        <v>1</v>
      </c>
      <c r="M2140" s="57" t="str">
        <f t="shared" si="104"/>
        <v>3 - Medium-Level Power Loss</v>
      </c>
      <c r="N2140" s="59"/>
      <c r="O2140" s="60"/>
      <c r="P2140" s="61">
        <f t="shared" si="103"/>
        <v>1800</v>
      </c>
      <c r="Q2140" s="61">
        <f t="shared" si="102"/>
        <v>0</v>
      </c>
    </row>
    <row r="2141" spans="1:17" ht="18.600000000000001" customHeight="1">
      <c r="A2141" s="58">
        <v>44403</v>
      </c>
      <c r="B2141" s="39" t="s">
        <v>48</v>
      </c>
      <c r="C2141" s="39" t="s">
        <v>142</v>
      </c>
      <c r="D2141" s="64"/>
      <c r="E2141" s="39" t="s">
        <v>114</v>
      </c>
      <c r="F2141" s="39">
        <v>9</v>
      </c>
      <c r="G2141" s="39" t="s">
        <v>172</v>
      </c>
      <c r="H2141" s="39" t="s">
        <v>176</v>
      </c>
      <c r="I2141" s="39" t="s">
        <v>176</v>
      </c>
      <c r="J2141" s="39" t="s">
        <v>176</v>
      </c>
      <c r="K2141" s="39" t="s">
        <v>176</v>
      </c>
      <c r="L2141" s="39">
        <v>1</v>
      </c>
      <c r="M2141" s="57" t="str">
        <f t="shared" si="104"/>
        <v>3 - Medium-Level Power Loss</v>
      </c>
      <c r="N2141" s="59"/>
      <c r="O2141" s="60"/>
      <c r="P2141" s="61">
        <f t="shared" si="103"/>
        <v>1800</v>
      </c>
      <c r="Q2141" s="61">
        <f t="shared" si="102"/>
        <v>0</v>
      </c>
    </row>
    <row r="2142" spans="1:17" ht="18.600000000000001" customHeight="1">
      <c r="A2142" s="58">
        <v>44403</v>
      </c>
      <c r="B2142" s="39" t="s">
        <v>48</v>
      </c>
      <c r="C2142" s="39" t="s">
        <v>142</v>
      </c>
      <c r="D2142" s="64"/>
      <c r="E2142" s="39" t="s">
        <v>106</v>
      </c>
      <c r="F2142" s="39">
        <v>25</v>
      </c>
      <c r="G2142" s="39" t="s">
        <v>172</v>
      </c>
      <c r="H2142" s="39" t="s">
        <v>176</v>
      </c>
      <c r="I2142" s="39" t="s">
        <v>176</v>
      </c>
      <c r="J2142" s="39" t="s">
        <v>176</v>
      </c>
      <c r="K2142" s="39" t="s">
        <v>176</v>
      </c>
      <c r="L2142" s="39">
        <v>1</v>
      </c>
      <c r="M2142" s="57" t="str">
        <f t="shared" si="104"/>
        <v>3 - Medium-Level Power Loss</v>
      </c>
      <c r="N2142" s="59"/>
      <c r="O2142" s="60"/>
      <c r="P2142" s="61">
        <f t="shared" si="103"/>
        <v>1800</v>
      </c>
      <c r="Q2142" s="61">
        <f t="shared" si="102"/>
        <v>0</v>
      </c>
    </row>
    <row r="2143" spans="1:17" ht="18.600000000000001" customHeight="1">
      <c r="A2143" s="58">
        <v>44403</v>
      </c>
      <c r="B2143" s="39" t="s">
        <v>48</v>
      </c>
      <c r="C2143" s="39" t="s">
        <v>142</v>
      </c>
      <c r="D2143" s="64"/>
      <c r="E2143" s="39" t="s">
        <v>106</v>
      </c>
      <c r="F2143" s="39">
        <v>26</v>
      </c>
      <c r="G2143" s="39" t="s">
        <v>172</v>
      </c>
      <c r="H2143" s="39" t="s">
        <v>176</v>
      </c>
      <c r="I2143" s="39" t="s">
        <v>176</v>
      </c>
      <c r="J2143" s="39" t="s">
        <v>176</v>
      </c>
      <c r="K2143" s="39" t="s">
        <v>176</v>
      </c>
      <c r="L2143" s="39">
        <v>1</v>
      </c>
      <c r="M2143" s="57" t="str">
        <f t="shared" si="104"/>
        <v>3 - Medium-Level Power Loss</v>
      </c>
      <c r="N2143" s="59"/>
      <c r="O2143" s="60"/>
      <c r="P2143" s="61">
        <f t="shared" si="103"/>
        <v>1800</v>
      </c>
      <c r="Q2143" s="61">
        <f t="shared" si="102"/>
        <v>0</v>
      </c>
    </row>
    <row r="2144" spans="1:17" ht="18.600000000000001" customHeight="1">
      <c r="A2144" s="58">
        <v>44403</v>
      </c>
      <c r="B2144" s="39" t="s">
        <v>48</v>
      </c>
      <c r="C2144" s="39" t="s">
        <v>142</v>
      </c>
      <c r="D2144" s="64"/>
      <c r="E2144" s="39" t="s">
        <v>106</v>
      </c>
      <c r="F2144" s="39">
        <v>27</v>
      </c>
      <c r="G2144" s="39" t="s">
        <v>172</v>
      </c>
      <c r="H2144" s="39" t="s">
        <v>176</v>
      </c>
      <c r="I2144" s="39" t="s">
        <v>176</v>
      </c>
      <c r="J2144" s="39" t="s">
        <v>176</v>
      </c>
      <c r="K2144" s="39" t="s">
        <v>176</v>
      </c>
      <c r="L2144" s="39">
        <v>1</v>
      </c>
      <c r="M2144" s="57" t="str">
        <f t="shared" si="104"/>
        <v>3 - Medium-Level Power Loss</v>
      </c>
      <c r="N2144" s="59"/>
      <c r="O2144" s="60"/>
      <c r="P2144" s="61">
        <f t="shared" si="103"/>
        <v>1800</v>
      </c>
      <c r="Q2144" s="61">
        <f t="shared" si="102"/>
        <v>0</v>
      </c>
    </row>
    <row r="2145" spans="1:17" ht="18.600000000000001" customHeight="1">
      <c r="A2145" s="58">
        <v>44403</v>
      </c>
      <c r="B2145" s="39" t="s">
        <v>48</v>
      </c>
      <c r="C2145" s="39" t="s">
        <v>142</v>
      </c>
      <c r="D2145" s="64"/>
      <c r="E2145" s="39" t="s">
        <v>106</v>
      </c>
      <c r="F2145" s="39">
        <v>28</v>
      </c>
      <c r="G2145" s="39" t="s">
        <v>172</v>
      </c>
      <c r="H2145" s="39" t="s">
        <v>176</v>
      </c>
      <c r="I2145" s="39" t="s">
        <v>176</v>
      </c>
      <c r="J2145" s="39" t="s">
        <v>176</v>
      </c>
      <c r="K2145" s="39" t="s">
        <v>176</v>
      </c>
      <c r="L2145" s="39">
        <v>1</v>
      </c>
      <c r="M2145" s="57" t="str">
        <f t="shared" si="104"/>
        <v>3 - Medium-Level Power Loss</v>
      </c>
      <c r="N2145" s="59"/>
      <c r="O2145" s="60"/>
      <c r="P2145" s="61">
        <f t="shared" si="103"/>
        <v>1800</v>
      </c>
      <c r="Q2145" s="61">
        <f t="shared" si="102"/>
        <v>0</v>
      </c>
    </row>
    <row r="2146" spans="1:17" ht="18.600000000000001" customHeight="1">
      <c r="A2146" s="58">
        <v>44403</v>
      </c>
      <c r="B2146" s="39" t="s">
        <v>48</v>
      </c>
      <c r="C2146" s="39" t="s">
        <v>142</v>
      </c>
      <c r="D2146" s="64"/>
      <c r="E2146" s="39" t="s">
        <v>106</v>
      </c>
      <c r="F2146" s="39">
        <v>29</v>
      </c>
      <c r="G2146" s="39" t="s">
        <v>172</v>
      </c>
      <c r="H2146" s="39" t="s">
        <v>176</v>
      </c>
      <c r="I2146" s="39" t="s">
        <v>176</v>
      </c>
      <c r="J2146" s="39" t="s">
        <v>176</v>
      </c>
      <c r="K2146" s="39" t="s">
        <v>176</v>
      </c>
      <c r="L2146" s="39">
        <v>1</v>
      </c>
      <c r="M2146" s="57" t="str">
        <f t="shared" si="104"/>
        <v>3 - Medium-Level Power Loss</v>
      </c>
      <c r="N2146" s="59"/>
      <c r="O2146" s="60"/>
      <c r="P2146" s="61">
        <f t="shared" si="103"/>
        <v>1800</v>
      </c>
      <c r="Q2146" s="61">
        <f t="shared" si="102"/>
        <v>0</v>
      </c>
    </row>
    <row r="2147" spans="1:17" ht="18.600000000000001" customHeight="1">
      <c r="A2147" s="58">
        <v>44403</v>
      </c>
      <c r="B2147" s="39" t="s">
        <v>48</v>
      </c>
      <c r="C2147" s="39" t="s">
        <v>142</v>
      </c>
      <c r="D2147" s="64"/>
      <c r="E2147" s="39" t="s">
        <v>106</v>
      </c>
      <c r="F2147" s="39">
        <v>30</v>
      </c>
      <c r="G2147" s="39" t="s">
        <v>172</v>
      </c>
      <c r="H2147" s="39" t="s">
        <v>176</v>
      </c>
      <c r="I2147" s="39" t="s">
        <v>176</v>
      </c>
      <c r="J2147" s="39" t="s">
        <v>176</v>
      </c>
      <c r="K2147" s="39" t="s">
        <v>176</v>
      </c>
      <c r="L2147" s="39">
        <v>1</v>
      </c>
      <c r="M2147" s="57" t="str">
        <f t="shared" si="104"/>
        <v>3 - Medium-Level Power Loss</v>
      </c>
      <c r="N2147" s="59"/>
      <c r="O2147" s="60"/>
      <c r="P2147" s="61">
        <f t="shared" si="103"/>
        <v>1800</v>
      </c>
      <c r="Q2147" s="61">
        <f t="shared" si="102"/>
        <v>0</v>
      </c>
    </row>
    <row r="2148" spans="1:17" ht="18.600000000000001" customHeight="1">
      <c r="A2148" s="58">
        <v>44403</v>
      </c>
      <c r="B2148" s="39" t="s">
        <v>48</v>
      </c>
      <c r="C2148" s="39" t="s">
        <v>142</v>
      </c>
      <c r="D2148" s="64"/>
      <c r="E2148" s="39" t="s">
        <v>106</v>
      </c>
      <c r="F2148" s="39">
        <v>31</v>
      </c>
      <c r="G2148" s="39" t="s">
        <v>172</v>
      </c>
      <c r="H2148" s="39" t="s">
        <v>176</v>
      </c>
      <c r="I2148" s="39" t="s">
        <v>176</v>
      </c>
      <c r="J2148" s="39" t="s">
        <v>176</v>
      </c>
      <c r="K2148" s="39" t="s">
        <v>176</v>
      </c>
      <c r="L2148" s="39">
        <v>1</v>
      </c>
      <c r="M2148" s="57" t="str">
        <f t="shared" si="104"/>
        <v>3 - Medium-Level Power Loss</v>
      </c>
      <c r="N2148" s="59"/>
      <c r="O2148" s="60"/>
      <c r="P2148" s="61">
        <f t="shared" si="103"/>
        <v>1800</v>
      </c>
      <c r="Q2148" s="61">
        <f t="shared" si="102"/>
        <v>0</v>
      </c>
    </row>
    <row r="2149" spans="1:17" ht="18.600000000000001" customHeight="1">
      <c r="A2149" s="58">
        <v>44403</v>
      </c>
      <c r="B2149" s="39" t="s">
        <v>48</v>
      </c>
      <c r="C2149" s="39" t="s">
        <v>142</v>
      </c>
      <c r="D2149" s="64"/>
      <c r="E2149" s="39" t="s">
        <v>106</v>
      </c>
      <c r="F2149" s="39">
        <v>32</v>
      </c>
      <c r="G2149" s="39" t="s">
        <v>172</v>
      </c>
      <c r="H2149" s="39" t="s">
        <v>176</v>
      </c>
      <c r="I2149" s="39" t="s">
        <v>176</v>
      </c>
      <c r="J2149" s="39" t="s">
        <v>176</v>
      </c>
      <c r="K2149" s="39" t="s">
        <v>176</v>
      </c>
      <c r="L2149" s="39">
        <v>1</v>
      </c>
      <c r="M2149" s="57" t="str">
        <f t="shared" si="104"/>
        <v>3 - Medium-Level Power Loss</v>
      </c>
      <c r="N2149" s="59"/>
      <c r="O2149" s="60"/>
      <c r="P2149" s="61">
        <f t="shared" si="103"/>
        <v>1800</v>
      </c>
      <c r="Q2149" s="61">
        <f t="shared" ref="Q2149:Q2212" si="105">IF(O2149&gt;0,P2149,0)</f>
        <v>0</v>
      </c>
    </row>
    <row r="2150" spans="1:17" ht="18.600000000000001" customHeight="1">
      <c r="A2150" s="58">
        <v>44403</v>
      </c>
      <c r="B2150" s="39" t="s">
        <v>48</v>
      </c>
      <c r="C2150" s="39" t="s">
        <v>142</v>
      </c>
      <c r="D2150" s="64"/>
      <c r="E2150" s="39" t="s">
        <v>106</v>
      </c>
      <c r="F2150" s="39">
        <v>57</v>
      </c>
      <c r="G2150" s="39" t="s">
        <v>172</v>
      </c>
      <c r="H2150" s="39" t="s">
        <v>176</v>
      </c>
      <c r="I2150" s="39" t="s">
        <v>176</v>
      </c>
      <c r="J2150" s="39" t="s">
        <v>176</v>
      </c>
      <c r="K2150" s="39" t="s">
        <v>176</v>
      </c>
      <c r="L2150" s="39">
        <v>1</v>
      </c>
      <c r="M2150" s="57" t="str">
        <f t="shared" si="104"/>
        <v>3 - Medium-Level Power Loss</v>
      </c>
      <c r="N2150" s="59"/>
      <c r="O2150" s="60"/>
      <c r="P2150" s="61">
        <f t="shared" si="103"/>
        <v>1800</v>
      </c>
      <c r="Q2150" s="61">
        <f t="shared" si="105"/>
        <v>0</v>
      </c>
    </row>
    <row r="2151" spans="1:17" ht="18.600000000000001" customHeight="1">
      <c r="A2151" s="58">
        <v>44403</v>
      </c>
      <c r="B2151" s="39" t="s">
        <v>48</v>
      </c>
      <c r="C2151" s="39" t="s">
        <v>142</v>
      </c>
      <c r="D2151" s="64"/>
      <c r="E2151" s="39" t="s">
        <v>106</v>
      </c>
      <c r="F2151" s="39">
        <v>58</v>
      </c>
      <c r="G2151" s="39" t="s">
        <v>172</v>
      </c>
      <c r="H2151" s="39" t="s">
        <v>176</v>
      </c>
      <c r="I2151" s="39" t="s">
        <v>176</v>
      </c>
      <c r="J2151" s="39" t="s">
        <v>176</v>
      </c>
      <c r="K2151" s="39" t="s">
        <v>176</v>
      </c>
      <c r="L2151" s="39">
        <v>1</v>
      </c>
      <c r="M2151" s="57" t="str">
        <f t="shared" si="104"/>
        <v>3 - Medium-Level Power Loss</v>
      </c>
      <c r="N2151" s="59"/>
      <c r="O2151" s="60"/>
      <c r="P2151" s="61">
        <f t="shared" si="103"/>
        <v>1800</v>
      </c>
      <c r="Q2151" s="61">
        <f t="shared" si="105"/>
        <v>0</v>
      </c>
    </row>
    <row r="2152" spans="1:17" ht="18.600000000000001" customHeight="1">
      <c r="A2152" s="58">
        <v>44403</v>
      </c>
      <c r="B2152" s="39" t="s">
        <v>48</v>
      </c>
      <c r="C2152" s="39" t="s">
        <v>142</v>
      </c>
      <c r="D2152" s="64"/>
      <c r="E2152" s="39" t="s">
        <v>106</v>
      </c>
      <c r="F2152" s="39">
        <v>59</v>
      </c>
      <c r="G2152" s="39" t="s">
        <v>172</v>
      </c>
      <c r="H2152" s="39" t="s">
        <v>176</v>
      </c>
      <c r="I2152" s="39" t="s">
        <v>176</v>
      </c>
      <c r="J2152" s="39" t="s">
        <v>176</v>
      </c>
      <c r="K2152" s="39" t="s">
        <v>176</v>
      </c>
      <c r="L2152" s="39">
        <v>1</v>
      </c>
      <c r="M2152" s="57" t="str">
        <f t="shared" si="104"/>
        <v>3 - Medium-Level Power Loss</v>
      </c>
      <c r="N2152" s="59"/>
      <c r="O2152" s="60"/>
      <c r="P2152" s="61">
        <f t="shared" si="103"/>
        <v>1800</v>
      </c>
      <c r="Q2152" s="61">
        <f t="shared" si="105"/>
        <v>0</v>
      </c>
    </row>
    <row r="2153" spans="1:17" ht="18.600000000000001" customHeight="1">
      <c r="A2153" s="58">
        <v>44403</v>
      </c>
      <c r="B2153" s="39" t="s">
        <v>48</v>
      </c>
      <c r="C2153" s="39" t="s">
        <v>142</v>
      </c>
      <c r="D2153" s="64"/>
      <c r="E2153" s="39" t="s">
        <v>106</v>
      </c>
      <c r="F2153" s="39">
        <v>60</v>
      </c>
      <c r="G2153" s="39" t="s">
        <v>172</v>
      </c>
      <c r="H2153" s="39" t="s">
        <v>177</v>
      </c>
      <c r="I2153" s="39" t="s">
        <v>176</v>
      </c>
      <c r="J2153" s="39" t="s">
        <v>176</v>
      </c>
      <c r="K2153" s="39" t="s">
        <v>176</v>
      </c>
      <c r="L2153" s="39">
        <v>1</v>
      </c>
      <c r="M2153" s="57" t="str">
        <f t="shared" si="104"/>
        <v>3 - Medium-Level Power Loss</v>
      </c>
      <c r="N2153" s="59"/>
      <c r="O2153" s="60"/>
      <c r="P2153" s="61">
        <f t="shared" si="103"/>
        <v>1800</v>
      </c>
      <c r="Q2153" s="61">
        <f t="shared" si="105"/>
        <v>0</v>
      </c>
    </row>
    <row r="2154" spans="1:17" ht="18.600000000000001" customHeight="1">
      <c r="A2154" s="58">
        <v>44403</v>
      </c>
      <c r="B2154" s="39" t="s">
        <v>48</v>
      </c>
      <c r="C2154" s="39" t="s">
        <v>142</v>
      </c>
      <c r="D2154" s="64"/>
      <c r="E2154" s="39" t="s">
        <v>106</v>
      </c>
      <c r="F2154" s="39">
        <v>61</v>
      </c>
      <c r="G2154" s="39" t="s">
        <v>172</v>
      </c>
      <c r="H2154" s="39" t="s">
        <v>176</v>
      </c>
      <c r="I2154" s="39" t="s">
        <v>176</v>
      </c>
      <c r="J2154" s="39" t="s">
        <v>176</v>
      </c>
      <c r="K2154" s="39" t="s">
        <v>176</v>
      </c>
      <c r="L2154" s="39">
        <v>1</v>
      </c>
      <c r="M2154" s="57" t="str">
        <f t="shared" si="104"/>
        <v>3 - Medium-Level Power Loss</v>
      </c>
      <c r="N2154" s="59"/>
      <c r="O2154" s="60"/>
      <c r="P2154" s="61">
        <f t="shared" si="103"/>
        <v>1800</v>
      </c>
      <c r="Q2154" s="61">
        <f t="shared" si="105"/>
        <v>0</v>
      </c>
    </row>
    <row r="2155" spans="1:17" ht="18.600000000000001" customHeight="1">
      <c r="A2155" s="58">
        <v>44403</v>
      </c>
      <c r="B2155" s="39" t="s">
        <v>48</v>
      </c>
      <c r="C2155" s="39" t="s">
        <v>142</v>
      </c>
      <c r="D2155" s="64"/>
      <c r="E2155" s="39" t="s">
        <v>106</v>
      </c>
      <c r="F2155" s="39">
        <v>62</v>
      </c>
      <c r="G2155" s="39" t="s">
        <v>172</v>
      </c>
      <c r="H2155" s="39" t="s">
        <v>176</v>
      </c>
      <c r="I2155" s="39" t="s">
        <v>176</v>
      </c>
      <c r="J2155" s="39" t="s">
        <v>176</v>
      </c>
      <c r="K2155" s="39" t="s">
        <v>176</v>
      </c>
      <c r="L2155" s="39">
        <v>1</v>
      </c>
      <c r="M2155" s="57" t="str">
        <f t="shared" si="104"/>
        <v>3 - Medium-Level Power Loss</v>
      </c>
      <c r="N2155" s="59"/>
      <c r="O2155" s="60"/>
      <c r="P2155" s="61">
        <f t="shared" si="103"/>
        <v>1800</v>
      </c>
      <c r="Q2155" s="61">
        <f t="shared" si="105"/>
        <v>0</v>
      </c>
    </row>
    <row r="2156" spans="1:17" ht="18.600000000000001" customHeight="1">
      <c r="A2156" s="58">
        <v>44403</v>
      </c>
      <c r="B2156" s="39" t="s">
        <v>48</v>
      </c>
      <c r="C2156" s="39" t="s">
        <v>142</v>
      </c>
      <c r="D2156" s="64"/>
      <c r="E2156" s="39" t="s">
        <v>106</v>
      </c>
      <c r="F2156" s="39">
        <v>63</v>
      </c>
      <c r="G2156" s="39" t="s">
        <v>172</v>
      </c>
      <c r="H2156" s="39" t="s">
        <v>176</v>
      </c>
      <c r="I2156" s="39" t="s">
        <v>176</v>
      </c>
      <c r="J2156" s="39" t="s">
        <v>176</v>
      </c>
      <c r="K2156" s="39" t="s">
        <v>176</v>
      </c>
      <c r="L2156" s="39">
        <v>1</v>
      </c>
      <c r="M2156" s="57" t="str">
        <f t="shared" si="104"/>
        <v>3 - Medium-Level Power Loss</v>
      </c>
      <c r="N2156" s="59"/>
      <c r="O2156" s="60"/>
      <c r="P2156" s="61">
        <f t="shared" si="103"/>
        <v>1800</v>
      </c>
      <c r="Q2156" s="61">
        <f t="shared" si="105"/>
        <v>0</v>
      </c>
    </row>
    <row r="2157" spans="1:17" ht="18.600000000000001" customHeight="1">
      <c r="A2157" s="58">
        <v>44403</v>
      </c>
      <c r="B2157" s="39" t="s">
        <v>48</v>
      </c>
      <c r="C2157" s="39" t="s">
        <v>142</v>
      </c>
      <c r="D2157" s="64"/>
      <c r="E2157" s="39" t="s">
        <v>106</v>
      </c>
      <c r="F2157" s="39">
        <v>64</v>
      </c>
      <c r="G2157" s="39" t="s">
        <v>172</v>
      </c>
      <c r="H2157" s="39" t="s">
        <v>176</v>
      </c>
      <c r="I2157" s="39" t="s">
        <v>176</v>
      </c>
      <c r="J2157" s="39" t="s">
        <v>176</v>
      </c>
      <c r="K2157" s="39" t="s">
        <v>176</v>
      </c>
      <c r="L2157" s="39">
        <v>1</v>
      </c>
      <c r="M2157" s="57" t="str">
        <f t="shared" si="104"/>
        <v>3 - Medium-Level Power Loss</v>
      </c>
      <c r="N2157" s="59"/>
      <c r="O2157" s="60"/>
      <c r="P2157" s="61">
        <f t="shared" si="103"/>
        <v>1800</v>
      </c>
      <c r="Q2157" s="61">
        <f t="shared" si="105"/>
        <v>0</v>
      </c>
    </row>
    <row r="2158" spans="1:17" ht="18.600000000000001" customHeight="1">
      <c r="A2158" s="58">
        <v>44403</v>
      </c>
      <c r="B2158" s="39" t="s">
        <v>48</v>
      </c>
      <c r="C2158" s="39" t="s">
        <v>142</v>
      </c>
      <c r="D2158" s="64"/>
      <c r="E2158" s="39" t="s">
        <v>107</v>
      </c>
      <c r="F2158" s="39">
        <v>49</v>
      </c>
      <c r="G2158" s="39" t="s">
        <v>172</v>
      </c>
      <c r="H2158" s="39" t="s">
        <v>176</v>
      </c>
      <c r="I2158" s="39" t="s">
        <v>176</v>
      </c>
      <c r="J2158" s="39" t="s">
        <v>176</v>
      </c>
      <c r="K2158" s="39" t="s">
        <v>176</v>
      </c>
      <c r="L2158" s="39">
        <v>1</v>
      </c>
      <c r="M2158" s="57" t="str">
        <f t="shared" si="104"/>
        <v>3 - Medium-Level Power Loss</v>
      </c>
      <c r="N2158" s="59"/>
      <c r="O2158" s="60"/>
      <c r="P2158" s="61">
        <f t="shared" si="103"/>
        <v>1800</v>
      </c>
      <c r="Q2158" s="61">
        <f t="shared" si="105"/>
        <v>0</v>
      </c>
    </row>
    <row r="2159" spans="1:17" ht="18.600000000000001" customHeight="1">
      <c r="A2159" s="58">
        <v>44403</v>
      </c>
      <c r="B2159" s="39" t="s">
        <v>48</v>
      </c>
      <c r="C2159" s="39" t="s">
        <v>142</v>
      </c>
      <c r="D2159" s="64"/>
      <c r="E2159" s="39" t="s">
        <v>107</v>
      </c>
      <c r="F2159" s="39">
        <v>50</v>
      </c>
      <c r="G2159" s="39" t="s">
        <v>172</v>
      </c>
      <c r="H2159" s="39" t="s">
        <v>176</v>
      </c>
      <c r="I2159" s="39" t="s">
        <v>176</v>
      </c>
      <c r="J2159" s="39" t="s">
        <v>176</v>
      </c>
      <c r="K2159" s="39" t="s">
        <v>176</v>
      </c>
      <c r="L2159" s="39">
        <v>1</v>
      </c>
      <c r="M2159" s="57" t="str">
        <f t="shared" si="104"/>
        <v>3 - Medium-Level Power Loss</v>
      </c>
      <c r="N2159" s="59"/>
      <c r="O2159" s="60"/>
      <c r="P2159" s="61">
        <f t="shared" si="103"/>
        <v>1800</v>
      </c>
      <c r="Q2159" s="61">
        <f t="shared" si="105"/>
        <v>0</v>
      </c>
    </row>
    <row r="2160" spans="1:17" ht="18.600000000000001" customHeight="1">
      <c r="A2160" s="58">
        <v>44403</v>
      </c>
      <c r="B2160" s="39" t="s">
        <v>48</v>
      </c>
      <c r="C2160" s="39" t="s">
        <v>142</v>
      </c>
      <c r="D2160" s="64"/>
      <c r="E2160" s="39" t="s">
        <v>107</v>
      </c>
      <c r="F2160" s="39">
        <v>51</v>
      </c>
      <c r="G2160" s="39" t="s">
        <v>172</v>
      </c>
      <c r="H2160" s="39" t="s">
        <v>176</v>
      </c>
      <c r="I2160" s="39" t="s">
        <v>176</v>
      </c>
      <c r="J2160" s="39" t="s">
        <v>176</v>
      </c>
      <c r="K2160" s="39" t="s">
        <v>176</v>
      </c>
      <c r="L2160" s="39">
        <v>1</v>
      </c>
      <c r="M2160" s="57" t="str">
        <f t="shared" si="104"/>
        <v>3 - Medium-Level Power Loss</v>
      </c>
      <c r="N2160" s="59"/>
      <c r="O2160" s="60"/>
      <c r="P2160" s="61">
        <f t="shared" si="103"/>
        <v>1800</v>
      </c>
      <c r="Q2160" s="61">
        <f t="shared" si="105"/>
        <v>0</v>
      </c>
    </row>
    <row r="2161" spans="1:17" ht="18.600000000000001" customHeight="1">
      <c r="A2161" s="58">
        <v>44403</v>
      </c>
      <c r="B2161" s="39" t="s">
        <v>48</v>
      </c>
      <c r="C2161" s="39" t="s">
        <v>142</v>
      </c>
      <c r="D2161" s="64"/>
      <c r="E2161" s="39" t="s">
        <v>107</v>
      </c>
      <c r="F2161" s="39">
        <v>52</v>
      </c>
      <c r="G2161" s="39" t="s">
        <v>172</v>
      </c>
      <c r="H2161" s="39" t="s">
        <v>176</v>
      </c>
      <c r="I2161" s="39" t="s">
        <v>176</v>
      </c>
      <c r="J2161" s="39" t="s">
        <v>176</v>
      </c>
      <c r="K2161" s="39" t="s">
        <v>176</v>
      </c>
      <c r="L2161" s="39">
        <v>1</v>
      </c>
      <c r="M2161" s="57" t="str">
        <f t="shared" si="104"/>
        <v>3 - Medium-Level Power Loss</v>
      </c>
      <c r="N2161" s="59"/>
      <c r="O2161" s="60"/>
      <c r="P2161" s="61">
        <f t="shared" si="103"/>
        <v>1800</v>
      </c>
      <c r="Q2161" s="61">
        <f t="shared" si="105"/>
        <v>0</v>
      </c>
    </row>
    <row r="2162" spans="1:17" ht="18.600000000000001" customHeight="1">
      <c r="A2162" s="58">
        <v>44403</v>
      </c>
      <c r="B2162" s="39" t="s">
        <v>48</v>
      </c>
      <c r="C2162" s="39" t="s">
        <v>142</v>
      </c>
      <c r="D2162" s="64"/>
      <c r="E2162" s="39" t="s">
        <v>107</v>
      </c>
      <c r="F2162" s="39">
        <v>53</v>
      </c>
      <c r="G2162" s="39" t="s">
        <v>172</v>
      </c>
      <c r="H2162" s="39" t="s">
        <v>176</v>
      </c>
      <c r="I2162" s="39" t="s">
        <v>176</v>
      </c>
      <c r="J2162" s="39" t="s">
        <v>176</v>
      </c>
      <c r="K2162" s="39" t="s">
        <v>176</v>
      </c>
      <c r="L2162" s="39">
        <v>1</v>
      </c>
      <c r="M2162" s="57" t="str">
        <f t="shared" si="104"/>
        <v>3 - Medium-Level Power Loss</v>
      </c>
      <c r="N2162" s="59"/>
      <c r="O2162" s="60"/>
      <c r="P2162" s="61">
        <f t="shared" si="103"/>
        <v>1800</v>
      </c>
      <c r="Q2162" s="61">
        <f t="shared" si="105"/>
        <v>0</v>
      </c>
    </row>
    <row r="2163" spans="1:17" ht="18.600000000000001" customHeight="1">
      <c r="A2163" s="58">
        <v>44403</v>
      </c>
      <c r="B2163" s="39" t="s">
        <v>48</v>
      </c>
      <c r="C2163" s="39" t="s">
        <v>142</v>
      </c>
      <c r="D2163" s="64"/>
      <c r="E2163" s="39" t="s">
        <v>107</v>
      </c>
      <c r="F2163" s="39">
        <v>54</v>
      </c>
      <c r="G2163" s="39" t="s">
        <v>172</v>
      </c>
      <c r="H2163" s="39" t="s">
        <v>176</v>
      </c>
      <c r="I2163" s="39" t="s">
        <v>176</v>
      </c>
      <c r="J2163" s="39" t="s">
        <v>176</v>
      </c>
      <c r="K2163" s="39" t="s">
        <v>176</v>
      </c>
      <c r="L2163" s="39">
        <v>1</v>
      </c>
      <c r="M2163" s="57" t="str">
        <f t="shared" si="104"/>
        <v>3 - Medium-Level Power Loss</v>
      </c>
      <c r="N2163" s="59"/>
      <c r="O2163" s="60"/>
      <c r="P2163" s="61">
        <f t="shared" si="103"/>
        <v>1800</v>
      </c>
      <c r="Q2163" s="61">
        <f t="shared" si="105"/>
        <v>0</v>
      </c>
    </row>
    <row r="2164" spans="1:17" ht="18.600000000000001" customHeight="1">
      <c r="A2164" s="58">
        <v>44403</v>
      </c>
      <c r="B2164" s="39" t="s">
        <v>48</v>
      </c>
      <c r="C2164" s="39" t="s">
        <v>142</v>
      </c>
      <c r="D2164" s="64"/>
      <c r="E2164" s="39" t="s">
        <v>107</v>
      </c>
      <c r="F2164" s="39">
        <v>55</v>
      </c>
      <c r="G2164" s="39" t="s">
        <v>172</v>
      </c>
      <c r="H2164" s="39" t="s">
        <v>176</v>
      </c>
      <c r="I2164" s="39" t="s">
        <v>176</v>
      </c>
      <c r="J2164" s="39" t="s">
        <v>176</v>
      </c>
      <c r="K2164" s="39" t="s">
        <v>176</v>
      </c>
      <c r="L2164" s="39">
        <v>1</v>
      </c>
      <c r="M2164" s="57" t="str">
        <f t="shared" si="104"/>
        <v>3 - Medium-Level Power Loss</v>
      </c>
      <c r="N2164" s="59"/>
      <c r="O2164" s="60"/>
      <c r="P2164" s="61">
        <f t="shared" si="103"/>
        <v>1800</v>
      </c>
      <c r="Q2164" s="61">
        <f t="shared" si="105"/>
        <v>0</v>
      </c>
    </row>
    <row r="2165" spans="1:17" ht="18.600000000000001" customHeight="1">
      <c r="A2165" s="58">
        <v>44403</v>
      </c>
      <c r="B2165" s="39" t="s">
        <v>48</v>
      </c>
      <c r="C2165" s="39" t="s">
        <v>142</v>
      </c>
      <c r="D2165" s="64"/>
      <c r="E2165" s="39" t="s">
        <v>107</v>
      </c>
      <c r="F2165" s="39">
        <v>56</v>
      </c>
      <c r="G2165" s="39" t="s">
        <v>172</v>
      </c>
      <c r="H2165" s="39" t="s">
        <v>176</v>
      </c>
      <c r="I2165" s="39" t="s">
        <v>176</v>
      </c>
      <c r="J2165" s="39" t="s">
        <v>176</v>
      </c>
      <c r="K2165" s="39" t="s">
        <v>176</v>
      </c>
      <c r="L2165" s="39">
        <v>1</v>
      </c>
      <c r="M2165" s="57" t="str">
        <f t="shared" si="104"/>
        <v>3 - Medium-Level Power Loss</v>
      </c>
      <c r="N2165" s="59"/>
      <c r="O2165" s="60"/>
      <c r="P2165" s="61">
        <f t="shared" si="103"/>
        <v>1800</v>
      </c>
      <c r="Q2165" s="61">
        <f t="shared" si="105"/>
        <v>0</v>
      </c>
    </row>
    <row r="2166" spans="1:17" ht="18.600000000000001" customHeight="1">
      <c r="A2166" s="58">
        <v>44403</v>
      </c>
      <c r="B2166" s="39" t="s">
        <v>48</v>
      </c>
      <c r="C2166" s="39" t="s">
        <v>142</v>
      </c>
      <c r="D2166" s="64"/>
      <c r="E2166" s="39" t="s">
        <v>98</v>
      </c>
      <c r="F2166" s="39">
        <v>49</v>
      </c>
      <c r="G2166" s="39" t="s">
        <v>172</v>
      </c>
      <c r="H2166" s="39" t="s">
        <v>176</v>
      </c>
      <c r="I2166" s="39" t="s">
        <v>176</v>
      </c>
      <c r="J2166" s="39" t="s">
        <v>176</v>
      </c>
      <c r="K2166" s="39" t="s">
        <v>176</v>
      </c>
      <c r="L2166" s="39">
        <v>1</v>
      </c>
      <c r="M2166" s="57" t="str">
        <f t="shared" si="104"/>
        <v>3 - Medium-Level Power Loss</v>
      </c>
      <c r="N2166" s="59"/>
      <c r="O2166" s="60"/>
      <c r="P2166" s="61">
        <f t="shared" si="103"/>
        <v>1800</v>
      </c>
      <c r="Q2166" s="61">
        <f t="shared" si="105"/>
        <v>0</v>
      </c>
    </row>
    <row r="2167" spans="1:17" ht="18.600000000000001" customHeight="1">
      <c r="A2167" s="58">
        <v>44403</v>
      </c>
      <c r="B2167" s="39" t="s">
        <v>48</v>
      </c>
      <c r="C2167" s="39" t="s">
        <v>142</v>
      </c>
      <c r="D2167" s="64"/>
      <c r="E2167" s="39" t="s">
        <v>98</v>
      </c>
      <c r="F2167" s="39">
        <v>50</v>
      </c>
      <c r="G2167" s="39" t="s">
        <v>172</v>
      </c>
      <c r="H2167" s="39" t="s">
        <v>176</v>
      </c>
      <c r="I2167" s="39" t="s">
        <v>176</v>
      </c>
      <c r="J2167" s="39" t="s">
        <v>176</v>
      </c>
      <c r="K2167" s="39" t="s">
        <v>176</v>
      </c>
      <c r="L2167" s="39">
        <v>1</v>
      </c>
      <c r="M2167" s="57" t="str">
        <f t="shared" si="104"/>
        <v>3 - Medium-Level Power Loss</v>
      </c>
      <c r="N2167" s="59"/>
      <c r="O2167" s="60"/>
      <c r="P2167" s="61">
        <f t="shared" si="103"/>
        <v>1800</v>
      </c>
      <c r="Q2167" s="61">
        <f t="shared" si="105"/>
        <v>0</v>
      </c>
    </row>
    <row r="2168" spans="1:17" ht="18.600000000000001" customHeight="1">
      <c r="A2168" s="58">
        <v>44403</v>
      </c>
      <c r="B2168" s="39" t="s">
        <v>48</v>
      </c>
      <c r="C2168" s="39" t="s">
        <v>142</v>
      </c>
      <c r="D2168" s="64"/>
      <c r="E2168" s="39" t="s">
        <v>98</v>
      </c>
      <c r="F2168" s="39">
        <v>51</v>
      </c>
      <c r="G2168" s="39" t="s">
        <v>172</v>
      </c>
      <c r="H2168" s="39" t="s">
        <v>176</v>
      </c>
      <c r="I2168" s="39" t="s">
        <v>176</v>
      </c>
      <c r="J2168" s="39" t="s">
        <v>176</v>
      </c>
      <c r="K2168" s="39" t="s">
        <v>176</v>
      </c>
      <c r="L2168" s="39">
        <v>1</v>
      </c>
      <c r="M2168" s="57" t="str">
        <f t="shared" si="104"/>
        <v>3 - Medium-Level Power Loss</v>
      </c>
      <c r="N2168" s="59"/>
      <c r="O2168" s="60"/>
      <c r="P2168" s="61">
        <f t="shared" si="103"/>
        <v>1800</v>
      </c>
      <c r="Q2168" s="61">
        <f t="shared" si="105"/>
        <v>0</v>
      </c>
    </row>
    <row r="2169" spans="1:17" ht="18.600000000000001" customHeight="1">
      <c r="A2169" s="58">
        <v>44403</v>
      </c>
      <c r="B2169" s="39" t="s">
        <v>48</v>
      </c>
      <c r="C2169" s="39" t="s">
        <v>142</v>
      </c>
      <c r="D2169" s="64"/>
      <c r="E2169" s="39" t="s">
        <v>98</v>
      </c>
      <c r="F2169" s="39">
        <v>52</v>
      </c>
      <c r="G2169" s="39" t="s">
        <v>172</v>
      </c>
      <c r="H2169" s="39" t="s">
        <v>176</v>
      </c>
      <c r="I2169" s="39" t="s">
        <v>176</v>
      </c>
      <c r="J2169" s="39" t="s">
        <v>176</v>
      </c>
      <c r="K2169" s="39" t="s">
        <v>176</v>
      </c>
      <c r="L2169" s="39">
        <v>1</v>
      </c>
      <c r="M2169" s="57" t="str">
        <f t="shared" si="104"/>
        <v>3 - Medium-Level Power Loss</v>
      </c>
      <c r="N2169" s="59"/>
      <c r="O2169" s="60"/>
      <c r="P2169" s="61">
        <f t="shared" si="103"/>
        <v>1800</v>
      </c>
      <c r="Q2169" s="61">
        <f t="shared" si="105"/>
        <v>0</v>
      </c>
    </row>
    <row r="2170" spans="1:17" ht="18.600000000000001" customHeight="1">
      <c r="A2170" s="58">
        <v>44403</v>
      </c>
      <c r="B2170" s="39" t="s">
        <v>48</v>
      </c>
      <c r="C2170" s="39" t="s">
        <v>142</v>
      </c>
      <c r="D2170" s="64"/>
      <c r="E2170" s="39" t="s">
        <v>98</v>
      </c>
      <c r="F2170" s="39">
        <v>53</v>
      </c>
      <c r="G2170" s="39" t="s">
        <v>172</v>
      </c>
      <c r="H2170" s="39" t="s">
        <v>176</v>
      </c>
      <c r="I2170" s="39" t="s">
        <v>176</v>
      </c>
      <c r="J2170" s="39" t="s">
        <v>176</v>
      </c>
      <c r="K2170" s="39" t="s">
        <v>176</v>
      </c>
      <c r="L2170" s="39">
        <v>1</v>
      </c>
      <c r="M2170" s="57" t="str">
        <f t="shared" si="104"/>
        <v>3 - Medium-Level Power Loss</v>
      </c>
      <c r="N2170" s="59"/>
      <c r="O2170" s="60"/>
      <c r="P2170" s="61">
        <f t="shared" si="103"/>
        <v>1800</v>
      </c>
      <c r="Q2170" s="61">
        <f t="shared" si="105"/>
        <v>0</v>
      </c>
    </row>
    <row r="2171" spans="1:17" ht="18.600000000000001" customHeight="1">
      <c r="A2171" s="58">
        <v>44403</v>
      </c>
      <c r="B2171" s="39" t="s">
        <v>48</v>
      </c>
      <c r="C2171" s="39" t="s">
        <v>142</v>
      </c>
      <c r="D2171" s="64"/>
      <c r="E2171" s="39" t="s">
        <v>98</v>
      </c>
      <c r="F2171" s="39">
        <v>54</v>
      </c>
      <c r="G2171" s="39" t="s">
        <v>172</v>
      </c>
      <c r="H2171" s="39" t="s">
        <v>176</v>
      </c>
      <c r="I2171" s="39" t="s">
        <v>176</v>
      </c>
      <c r="J2171" s="39" t="s">
        <v>176</v>
      </c>
      <c r="K2171" s="39" t="s">
        <v>176</v>
      </c>
      <c r="L2171" s="39">
        <v>1</v>
      </c>
      <c r="M2171" s="57" t="str">
        <f t="shared" si="104"/>
        <v>3 - Medium-Level Power Loss</v>
      </c>
      <c r="N2171" s="59"/>
      <c r="O2171" s="60"/>
      <c r="P2171" s="61">
        <f t="shared" si="103"/>
        <v>1800</v>
      </c>
      <c r="Q2171" s="61">
        <f t="shared" si="105"/>
        <v>0</v>
      </c>
    </row>
    <row r="2172" spans="1:17" ht="18.600000000000001" customHeight="1">
      <c r="A2172" s="58">
        <v>44403</v>
      </c>
      <c r="B2172" s="39" t="s">
        <v>48</v>
      </c>
      <c r="C2172" s="39" t="s">
        <v>142</v>
      </c>
      <c r="D2172" s="64"/>
      <c r="E2172" s="39" t="s">
        <v>98</v>
      </c>
      <c r="F2172" s="39">
        <v>55</v>
      </c>
      <c r="G2172" s="39" t="s">
        <v>172</v>
      </c>
      <c r="H2172" s="39" t="s">
        <v>176</v>
      </c>
      <c r="I2172" s="39" t="s">
        <v>176</v>
      </c>
      <c r="J2172" s="39" t="s">
        <v>176</v>
      </c>
      <c r="K2172" s="39" t="s">
        <v>176</v>
      </c>
      <c r="L2172" s="39">
        <v>1</v>
      </c>
      <c r="M2172" s="57" t="str">
        <f t="shared" si="104"/>
        <v>3 - Medium-Level Power Loss</v>
      </c>
      <c r="N2172" s="59"/>
      <c r="O2172" s="60"/>
      <c r="P2172" s="61">
        <f t="shared" si="103"/>
        <v>1800</v>
      </c>
      <c r="Q2172" s="61">
        <f t="shared" si="105"/>
        <v>0</v>
      </c>
    </row>
    <row r="2173" spans="1:17" ht="18.600000000000001" customHeight="1">
      <c r="A2173" s="58">
        <v>44403</v>
      </c>
      <c r="B2173" s="39" t="s">
        <v>48</v>
      </c>
      <c r="C2173" s="39" t="s">
        <v>142</v>
      </c>
      <c r="D2173" s="64"/>
      <c r="E2173" s="39" t="s">
        <v>98</v>
      </c>
      <c r="F2173" s="39">
        <v>56</v>
      </c>
      <c r="G2173" s="39" t="s">
        <v>172</v>
      </c>
      <c r="H2173" s="39" t="s">
        <v>176</v>
      </c>
      <c r="I2173" s="39" t="s">
        <v>176</v>
      </c>
      <c r="J2173" s="39" t="s">
        <v>176</v>
      </c>
      <c r="K2173" s="39" t="s">
        <v>176</v>
      </c>
      <c r="L2173" s="39">
        <v>1</v>
      </c>
      <c r="M2173" s="57" t="str">
        <f t="shared" si="104"/>
        <v>3 - Medium-Level Power Loss</v>
      </c>
      <c r="N2173" s="59"/>
      <c r="O2173" s="60"/>
      <c r="P2173" s="61">
        <f t="shared" si="103"/>
        <v>1800</v>
      </c>
      <c r="Q2173" s="61">
        <f t="shared" si="105"/>
        <v>0</v>
      </c>
    </row>
    <row r="2174" spans="1:17" ht="18.600000000000001" customHeight="1">
      <c r="A2174" s="58">
        <v>44403</v>
      </c>
      <c r="B2174" s="39" t="s">
        <v>48</v>
      </c>
      <c r="C2174" s="39" t="s">
        <v>142</v>
      </c>
      <c r="D2174" s="64"/>
      <c r="E2174" s="39" t="s">
        <v>111</v>
      </c>
      <c r="F2174" s="39">
        <v>49</v>
      </c>
      <c r="G2174" s="39" t="s">
        <v>172</v>
      </c>
      <c r="H2174" s="39" t="s">
        <v>176</v>
      </c>
      <c r="I2174" s="39" t="s">
        <v>176</v>
      </c>
      <c r="J2174" s="39" t="s">
        <v>176</v>
      </c>
      <c r="K2174" s="39" t="s">
        <v>176</v>
      </c>
      <c r="L2174" s="39">
        <v>1</v>
      </c>
      <c r="M2174" s="57" t="str">
        <f t="shared" si="104"/>
        <v>3 - Medium-Level Power Loss</v>
      </c>
      <c r="N2174" s="59"/>
      <c r="O2174" s="60"/>
      <c r="P2174" s="61">
        <f t="shared" si="103"/>
        <v>1800</v>
      </c>
      <c r="Q2174" s="61">
        <f t="shared" si="105"/>
        <v>0</v>
      </c>
    </row>
    <row r="2175" spans="1:17" ht="18.600000000000001" customHeight="1">
      <c r="A2175" s="58">
        <v>44403</v>
      </c>
      <c r="B2175" s="39" t="s">
        <v>48</v>
      </c>
      <c r="C2175" s="39" t="s">
        <v>142</v>
      </c>
      <c r="D2175" s="64"/>
      <c r="E2175" s="39" t="s">
        <v>111</v>
      </c>
      <c r="F2175" s="39">
        <v>50</v>
      </c>
      <c r="G2175" s="39" t="s">
        <v>172</v>
      </c>
      <c r="H2175" s="39" t="s">
        <v>176</v>
      </c>
      <c r="I2175" s="39" t="s">
        <v>176</v>
      </c>
      <c r="J2175" s="39" t="s">
        <v>176</v>
      </c>
      <c r="K2175" s="39" t="s">
        <v>176</v>
      </c>
      <c r="L2175" s="39">
        <v>1</v>
      </c>
      <c r="M2175" s="57" t="str">
        <f t="shared" si="104"/>
        <v>3 - Medium-Level Power Loss</v>
      </c>
      <c r="N2175" s="59"/>
      <c r="O2175" s="60"/>
      <c r="P2175" s="61">
        <f t="shared" si="103"/>
        <v>1800</v>
      </c>
      <c r="Q2175" s="61">
        <f t="shared" si="105"/>
        <v>0</v>
      </c>
    </row>
    <row r="2176" spans="1:17" ht="18.600000000000001" customHeight="1">
      <c r="A2176" s="58">
        <v>44403</v>
      </c>
      <c r="B2176" s="39" t="s">
        <v>48</v>
      </c>
      <c r="C2176" s="39" t="s">
        <v>142</v>
      </c>
      <c r="D2176" s="64"/>
      <c r="E2176" s="39" t="s">
        <v>111</v>
      </c>
      <c r="F2176" s="39">
        <v>51</v>
      </c>
      <c r="G2176" s="39" t="s">
        <v>172</v>
      </c>
      <c r="H2176" s="39" t="s">
        <v>176</v>
      </c>
      <c r="I2176" s="39" t="s">
        <v>176</v>
      </c>
      <c r="J2176" s="39" t="s">
        <v>176</v>
      </c>
      <c r="K2176" s="39" t="s">
        <v>176</v>
      </c>
      <c r="L2176" s="39">
        <v>1</v>
      </c>
      <c r="M2176" s="57" t="str">
        <f t="shared" si="104"/>
        <v>3 - Medium-Level Power Loss</v>
      </c>
      <c r="N2176" s="59"/>
      <c r="O2176" s="60"/>
      <c r="P2176" s="61">
        <f t="shared" si="103"/>
        <v>1800</v>
      </c>
      <c r="Q2176" s="61">
        <f t="shared" si="105"/>
        <v>0</v>
      </c>
    </row>
    <row r="2177" spans="1:17" ht="18.600000000000001" customHeight="1">
      <c r="A2177" s="58">
        <v>44403</v>
      </c>
      <c r="B2177" s="39" t="s">
        <v>48</v>
      </c>
      <c r="C2177" s="39" t="s">
        <v>142</v>
      </c>
      <c r="D2177" s="64"/>
      <c r="E2177" s="39" t="s">
        <v>111</v>
      </c>
      <c r="F2177" s="39">
        <v>52</v>
      </c>
      <c r="G2177" s="39" t="s">
        <v>172</v>
      </c>
      <c r="H2177" s="39" t="s">
        <v>176</v>
      </c>
      <c r="I2177" s="39" t="s">
        <v>176</v>
      </c>
      <c r="J2177" s="39" t="s">
        <v>176</v>
      </c>
      <c r="K2177" s="39" t="s">
        <v>176</v>
      </c>
      <c r="L2177" s="39">
        <v>1</v>
      </c>
      <c r="M2177" s="57" t="str">
        <f t="shared" si="104"/>
        <v>3 - Medium-Level Power Loss</v>
      </c>
      <c r="N2177" s="59"/>
      <c r="O2177" s="60"/>
      <c r="P2177" s="61">
        <f t="shared" si="103"/>
        <v>1800</v>
      </c>
      <c r="Q2177" s="61">
        <f t="shared" si="105"/>
        <v>0</v>
      </c>
    </row>
    <row r="2178" spans="1:17" ht="18.600000000000001" customHeight="1">
      <c r="A2178" s="58">
        <v>44403</v>
      </c>
      <c r="B2178" s="39" t="s">
        <v>48</v>
      </c>
      <c r="C2178" s="39" t="s">
        <v>142</v>
      </c>
      <c r="D2178" s="64"/>
      <c r="E2178" s="39" t="s">
        <v>111</v>
      </c>
      <c r="F2178" s="39">
        <v>53</v>
      </c>
      <c r="G2178" s="39" t="s">
        <v>172</v>
      </c>
      <c r="H2178" s="39" t="s">
        <v>176</v>
      </c>
      <c r="I2178" s="39" t="s">
        <v>176</v>
      </c>
      <c r="J2178" s="39" t="s">
        <v>176</v>
      </c>
      <c r="K2178" s="39" t="s">
        <v>176</v>
      </c>
      <c r="L2178" s="39">
        <v>1</v>
      </c>
      <c r="M2178" s="57" t="str">
        <f t="shared" si="104"/>
        <v>3 - Medium-Level Power Loss</v>
      </c>
      <c r="N2178" s="59"/>
      <c r="O2178" s="60"/>
      <c r="P2178" s="61">
        <f t="shared" si="103"/>
        <v>1800</v>
      </c>
      <c r="Q2178" s="61">
        <f t="shared" si="105"/>
        <v>0</v>
      </c>
    </row>
    <row r="2179" spans="1:17" ht="18.600000000000001" customHeight="1">
      <c r="A2179" s="58">
        <v>44403</v>
      </c>
      <c r="B2179" s="39" t="s">
        <v>48</v>
      </c>
      <c r="C2179" s="39" t="s">
        <v>142</v>
      </c>
      <c r="D2179" s="64"/>
      <c r="E2179" s="39" t="s">
        <v>111</v>
      </c>
      <c r="F2179" s="39">
        <v>54</v>
      </c>
      <c r="G2179" s="39" t="s">
        <v>172</v>
      </c>
      <c r="H2179" s="39" t="s">
        <v>176</v>
      </c>
      <c r="I2179" s="39" t="s">
        <v>176</v>
      </c>
      <c r="J2179" s="39" t="s">
        <v>176</v>
      </c>
      <c r="K2179" s="39" t="s">
        <v>176</v>
      </c>
      <c r="L2179" s="39">
        <v>1</v>
      </c>
      <c r="M2179" s="57" t="str">
        <f t="shared" si="104"/>
        <v>3 - Medium-Level Power Loss</v>
      </c>
      <c r="N2179" s="59"/>
      <c r="O2179" s="60"/>
      <c r="P2179" s="61">
        <f t="shared" si="103"/>
        <v>1800</v>
      </c>
      <c r="Q2179" s="61">
        <f t="shared" si="105"/>
        <v>0</v>
      </c>
    </row>
    <row r="2180" spans="1:17" ht="18.600000000000001" customHeight="1">
      <c r="A2180" s="58">
        <v>44403</v>
      </c>
      <c r="B2180" s="39" t="s">
        <v>48</v>
      </c>
      <c r="C2180" s="39" t="s">
        <v>142</v>
      </c>
      <c r="D2180" s="64"/>
      <c r="E2180" s="39" t="s">
        <v>111</v>
      </c>
      <c r="F2180" s="39">
        <v>55</v>
      </c>
      <c r="G2180" s="39" t="s">
        <v>172</v>
      </c>
      <c r="H2180" s="39" t="s">
        <v>176</v>
      </c>
      <c r="I2180" s="39" t="s">
        <v>176</v>
      </c>
      <c r="J2180" s="39" t="s">
        <v>176</v>
      </c>
      <c r="K2180" s="39" t="s">
        <v>176</v>
      </c>
      <c r="L2180" s="39">
        <v>1</v>
      </c>
      <c r="M2180" s="57" t="str">
        <f t="shared" si="104"/>
        <v>3 - Medium-Level Power Loss</v>
      </c>
      <c r="N2180" s="59"/>
      <c r="O2180" s="60"/>
      <c r="P2180" s="61">
        <f t="shared" si="103"/>
        <v>1800</v>
      </c>
      <c r="Q2180" s="61">
        <f t="shared" si="105"/>
        <v>0</v>
      </c>
    </row>
    <row r="2181" spans="1:17" ht="18.600000000000001" customHeight="1">
      <c r="A2181" s="58">
        <v>44403</v>
      </c>
      <c r="B2181" s="39" t="s">
        <v>48</v>
      </c>
      <c r="C2181" s="39" t="s">
        <v>142</v>
      </c>
      <c r="D2181" s="64"/>
      <c r="E2181" s="39" t="s">
        <v>111</v>
      </c>
      <c r="F2181" s="39">
        <v>56</v>
      </c>
      <c r="G2181" s="39" t="s">
        <v>172</v>
      </c>
      <c r="H2181" s="39" t="s">
        <v>176</v>
      </c>
      <c r="I2181" s="39" t="s">
        <v>176</v>
      </c>
      <c r="J2181" s="39" t="s">
        <v>176</v>
      </c>
      <c r="K2181" s="39" t="s">
        <v>176</v>
      </c>
      <c r="L2181" s="39">
        <v>1</v>
      </c>
      <c r="M2181" s="57" t="str">
        <f t="shared" si="104"/>
        <v>3 - Medium-Level Power Loss</v>
      </c>
      <c r="N2181" s="59"/>
      <c r="O2181" s="60"/>
      <c r="P2181" s="61">
        <f t="shared" si="103"/>
        <v>1800</v>
      </c>
      <c r="Q2181" s="61">
        <f t="shared" si="105"/>
        <v>0</v>
      </c>
    </row>
    <row r="2182" spans="1:17" ht="18.600000000000001" customHeight="1">
      <c r="A2182" s="58">
        <v>44403</v>
      </c>
      <c r="B2182" s="39" t="s">
        <v>48</v>
      </c>
      <c r="C2182" s="39" t="s">
        <v>143</v>
      </c>
      <c r="D2182" s="64"/>
      <c r="E2182" s="39" t="s">
        <v>102</v>
      </c>
      <c r="F2182" s="39">
        <v>5</v>
      </c>
      <c r="G2182" s="39" t="s">
        <v>172</v>
      </c>
      <c r="H2182" s="39" t="s">
        <v>176</v>
      </c>
      <c r="I2182" s="39" t="s">
        <v>176</v>
      </c>
      <c r="J2182" s="39" t="s">
        <v>176</v>
      </c>
      <c r="K2182" s="39" t="s">
        <v>176</v>
      </c>
      <c r="L2182" s="39">
        <v>1</v>
      </c>
      <c r="M2182" s="57" t="str">
        <f t="shared" si="104"/>
        <v>3 - Medium-Level Power Loss</v>
      </c>
      <c r="N2182" s="59"/>
      <c r="O2182" s="60"/>
      <c r="P2182" s="61">
        <f t="shared" si="103"/>
        <v>1800</v>
      </c>
      <c r="Q2182" s="61">
        <f t="shared" si="105"/>
        <v>0</v>
      </c>
    </row>
    <row r="2183" spans="1:17" ht="18.600000000000001" customHeight="1">
      <c r="A2183" s="58">
        <v>44403</v>
      </c>
      <c r="B2183" s="39" t="s">
        <v>48</v>
      </c>
      <c r="C2183" s="39" t="s">
        <v>143</v>
      </c>
      <c r="D2183" s="64"/>
      <c r="E2183" s="39" t="s">
        <v>102</v>
      </c>
      <c r="F2183" s="39">
        <v>6</v>
      </c>
      <c r="G2183" s="39" t="s">
        <v>172</v>
      </c>
      <c r="H2183" s="39" t="s">
        <v>176</v>
      </c>
      <c r="I2183" s="39" t="s">
        <v>176</v>
      </c>
      <c r="J2183" s="39" t="s">
        <v>176</v>
      </c>
      <c r="K2183" s="39" t="s">
        <v>176</v>
      </c>
      <c r="L2183" s="39">
        <v>1</v>
      </c>
      <c r="M2183" s="57" t="str">
        <f t="shared" si="104"/>
        <v>3 - Medium-Level Power Loss</v>
      </c>
      <c r="N2183" s="59"/>
      <c r="O2183" s="60"/>
      <c r="P2183" s="61">
        <f t="shared" si="103"/>
        <v>1800</v>
      </c>
      <c r="Q2183" s="61">
        <f t="shared" si="105"/>
        <v>0</v>
      </c>
    </row>
    <row r="2184" spans="1:17" ht="18.600000000000001" customHeight="1">
      <c r="A2184" s="58">
        <v>44403</v>
      </c>
      <c r="B2184" s="39" t="s">
        <v>48</v>
      </c>
      <c r="C2184" s="39" t="s">
        <v>143</v>
      </c>
      <c r="D2184" s="64"/>
      <c r="E2184" s="39" t="s">
        <v>103</v>
      </c>
      <c r="F2184" s="39">
        <v>57</v>
      </c>
      <c r="G2184" s="39" t="s">
        <v>172</v>
      </c>
      <c r="H2184" s="39" t="s">
        <v>176</v>
      </c>
      <c r="I2184" s="39" t="s">
        <v>176</v>
      </c>
      <c r="J2184" s="39" t="s">
        <v>177</v>
      </c>
      <c r="K2184" s="39" t="s">
        <v>176</v>
      </c>
      <c r="L2184" s="39">
        <v>1</v>
      </c>
      <c r="M2184" s="57" t="str">
        <f t="shared" si="104"/>
        <v>3 - Medium-Level Power Loss</v>
      </c>
      <c r="N2184" s="59"/>
      <c r="O2184" s="60"/>
      <c r="P2184" s="61">
        <f t="shared" si="103"/>
        <v>1800</v>
      </c>
      <c r="Q2184" s="61">
        <f t="shared" si="105"/>
        <v>0</v>
      </c>
    </row>
    <row r="2185" spans="1:17" ht="18.600000000000001" customHeight="1">
      <c r="A2185" s="58">
        <v>44403</v>
      </c>
      <c r="B2185" s="39" t="s">
        <v>48</v>
      </c>
      <c r="C2185" s="39" t="s">
        <v>143</v>
      </c>
      <c r="D2185" s="64"/>
      <c r="E2185" s="39" t="s">
        <v>103</v>
      </c>
      <c r="F2185" s="39">
        <v>57</v>
      </c>
      <c r="G2185" s="39" t="s">
        <v>172</v>
      </c>
      <c r="H2185" s="39" t="s">
        <v>176</v>
      </c>
      <c r="I2185" s="39" t="s">
        <v>176</v>
      </c>
      <c r="J2185" s="39" t="s">
        <v>177</v>
      </c>
      <c r="K2185" s="39" t="s">
        <v>176</v>
      </c>
      <c r="L2185" s="39">
        <v>1</v>
      </c>
      <c r="M2185" s="57" t="str">
        <f t="shared" si="104"/>
        <v>3 - Medium-Level Power Loss</v>
      </c>
      <c r="N2185" s="59"/>
      <c r="O2185" s="60"/>
      <c r="P2185" s="61">
        <f t="shared" si="103"/>
        <v>1800</v>
      </c>
      <c r="Q2185" s="61">
        <f t="shared" si="105"/>
        <v>0</v>
      </c>
    </row>
    <row r="2186" spans="1:17" ht="18.600000000000001" customHeight="1">
      <c r="A2186" s="58">
        <v>44403</v>
      </c>
      <c r="B2186" s="39" t="s">
        <v>48</v>
      </c>
      <c r="C2186" s="39" t="s">
        <v>143</v>
      </c>
      <c r="D2186" s="64"/>
      <c r="E2186" s="39" t="s">
        <v>103</v>
      </c>
      <c r="F2186" s="39">
        <v>58</v>
      </c>
      <c r="G2186" s="39" t="s">
        <v>172</v>
      </c>
      <c r="H2186" s="39" t="s">
        <v>176</v>
      </c>
      <c r="I2186" s="39" t="s">
        <v>176</v>
      </c>
      <c r="J2186" s="39" t="s">
        <v>177</v>
      </c>
      <c r="K2186" s="39" t="s">
        <v>176</v>
      </c>
      <c r="L2186" s="39">
        <v>1</v>
      </c>
      <c r="M2186" s="57" t="str">
        <f t="shared" si="104"/>
        <v>3 - Medium-Level Power Loss</v>
      </c>
      <c r="N2186" s="59"/>
      <c r="O2186" s="60"/>
      <c r="P2186" s="61">
        <f t="shared" si="103"/>
        <v>1800</v>
      </c>
      <c r="Q2186" s="61">
        <f t="shared" si="105"/>
        <v>0</v>
      </c>
    </row>
    <row r="2187" spans="1:17" ht="18.600000000000001" customHeight="1">
      <c r="A2187" s="58">
        <v>44403</v>
      </c>
      <c r="B2187" s="39" t="s">
        <v>48</v>
      </c>
      <c r="C2187" s="39" t="s">
        <v>143</v>
      </c>
      <c r="D2187" s="64"/>
      <c r="E2187" s="39" t="s">
        <v>103</v>
      </c>
      <c r="F2187" s="39">
        <v>58</v>
      </c>
      <c r="G2187" s="39" t="s">
        <v>172</v>
      </c>
      <c r="H2187" s="39" t="s">
        <v>176</v>
      </c>
      <c r="I2187" s="39" t="s">
        <v>176</v>
      </c>
      <c r="J2187" s="39" t="s">
        <v>177</v>
      </c>
      <c r="K2187" s="39" t="s">
        <v>176</v>
      </c>
      <c r="L2187" s="39">
        <v>1</v>
      </c>
      <c r="M2187" s="57" t="str">
        <f t="shared" si="104"/>
        <v>3 - Medium-Level Power Loss</v>
      </c>
      <c r="N2187" s="59"/>
      <c r="O2187" s="60"/>
      <c r="P2187" s="61">
        <f t="shared" si="103"/>
        <v>1800</v>
      </c>
      <c r="Q2187" s="61">
        <f t="shared" si="105"/>
        <v>0</v>
      </c>
    </row>
    <row r="2188" spans="1:17" ht="18.600000000000001" customHeight="1">
      <c r="A2188" s="58">
        <v>44403</v>
      </c>
      <c r="B2188" s="39" t="s">
        <v>48</v>
      </c>
      <c r="C2188" s="39" t="s">
        <v>143</v>
      </c>
      <c r="D2188" s="64"/>
      <c r="E2188" s="39" t="s">
        <v>103</v>
      </c>
      <c r="F2188" s="39">
        <v>59</v>
      </c>
      <c r="G2188" s="39" t="s">
        <v>172</v>
      </c>
      <c r="H2188" s="39" t="s">
        <v>176</v>
      </c>
      <c r="I2188" s="39" t="s">
        <v>176</v>
      </c>
      <c r="J2188" s="39" t="s">
        <v>177</v>
      </c>
      <c r="K2188" s="39" t="s">
        <v>176</v>
      </c>
      <c r="L2188" s="39">
        <v>1</v>
      </c>
      <c r="M2188" s="57" t="str">
        <f t="shared" si="104"/>
        <v>3 - Medium-Level Power Loss</v>
      </c>
      <c r="N2188" s="59"/>
      <c r="O2188" s="60"/>
      <c r="P2188" s="61">
        <f t="shared" si="103"/>
        <v>1800</v>
      </c>
      <c r="Q2188" s="61">
        <f t="shared" si="105"/>
        <v>0</v>
      </c>
    </row>
    <row r="2189" spans="1:17" ht="18.600000000000001" customHeight="1">
      <c r="A2189" s="58">
        <v>44403</v>
      </c>
      <c r="B2189" s="39" t="s">
        <v>48</v>
      </c>
      <c r="C2189" s="39" t="s">
        <v>143</v>
      </c>
      <c r="D2189" s="64"/>
      <c r="E2189" s="39" t="s">
        <v>103</v>
      </c>
      <c r="F2189" s="39">
        <v>59</v>
      </c>
      <c r="G2189" s="39" t="s">
        <v>172</v>
      </c>
      <c r="H2189" s="39" t="s">
        <v>176</v>
      </c>
      <c r="I2189" s="39" t="s">
        <v>176</v>
      </c>
      <c r="J2189" s="39" t="s">
        <v>177</v>
      </c>
      <c r="K2189" s="39" t="s">
        <v>176</v>
      </c>
      <c r="L2189" s="39">
        <v>1</v>
      </c>
      <c r="M2189" s="57" t="str">
        <f t="shared" si="104"/>
        <v>3 - Medium-Level Power Loss</v>
      </c>
      <c r="N2189" s="59"/>
      <c r="O2189" s="60"/>
      <c r="P2189" s="61">
        <f t="shared" si="103"/>
        <v>1800</v>
      </c>
      <c r="Q2189" s="61">
        <f t="shared" si="105"/>
        <v>0</v>
      </c>
    </row>
    <row r="2190" spans="1:17" ht="18.600000000000001" customHeight="1">
      <c r="A2190" s="58">
        <v>44403</v>
      </c>
      <c r="B2190" s="39" t="s">
        <v>48</v>
      </c>
      <c r="C2190" s="39" t="s">
        <v>143</v>
      </c>
      <c r="D2190" s="64"/>
      <c r="E2190" s="39" t="s">
        <v>103</v>
      </c>
      <c r="F2190" s="39">
        <v>60</v>
      </c>
      <c r="G2190" s="39" t="s">
        <v>172</v>
      </c>
      <c r="H2190" s="39" t="s">
        <v>176</v>
      </c>
      <c r="I2190" s="39" t="s">
        <v>176</v>
      </c>
      <c r="J2190" s="39" t="s">
        <v>177</v>
      </c>
      <c r="K2190" s="39" t="s">
        <v>176</v>
      </c>
      <c r="L2190" s="39">
        <v>1</v>
      </c>
      <c r="M2190" s="57" t="str">
        <f t="shared" si="104"/>
        <v>3 - Medium-Level Power Loss</v>
      </c>
      <c r="N2190" s="59"/>
      <c r="O2190" s="60"/>
      <c r="P2190" s="61">
        <f t="shared" si="103"/>
        <v>1800</v>
      </c>
      <c r="Q2190" s="61">
        <f t="shared" si="105"/>
        <v>0</v>
      </c>
    </row>
    <row r="2191" spans="1:17" ht="18.600000000000001" customHeight="1">
      <c r="A2191" s="58">
        <v>44403</v>
      </c>
      <c r="B2191" s="39" t="s">
        <v>48</v>
      </c>
      <c r="C2191" s="39" t="s">
        <v>143</v>
      </c>
      <c r="D2191" s="64"/>
      <c r="E2191" s="39" t="s">
        <v>103</v>
      </c>
      <c r="F2191" s="39">
        <v>60</v>
      </c>
      <c r="G2191" s="39" t="s">
        <v>172</v>
      </c>
      <c r="H2191" s="39" t="s">
        <v>176</v>
      </c>
      <c r="I2191" s="39" t="s">
        <v>176</v>
      </c>
      <c r="J2191" s="39" t="s">
        <v>177</v>
      </c>
      <c r="K2191" s="39" t="s">
        <v>176</v>
      </c>
      <c r="L2191" s="39">
        <v>1</v>
      </c>
      <c r="M2191" s="57" t="str">
        <f t="shared" si="104"/>
        <v>3 - Medium-Level Power Loss</v>
      </c>
      <c r="N2191" s="59"/>
      <c r="O2191" s="60"/>
      <c r="P2191" s="61">
        <f t="shared" si="103"/>
        <v>1800</v>
      </c>
      <c r="Q2191" s="61">
        <f t="shared" si="105"/>
        <v>0</v>
      </c>
    </row>
    <row r="2192" spans="1:17" ht="18.600000000000001" customHeight="1">
      <c r="A2192" s="58">
        <v>44403</v>
      </c>
      <c r="B2192" s="39" t="s">
        <v>48</v>
      </c>
      <c r="C2192" s="39" t="s">
        <v>143</v>
      </c>
      <c r="D2192" s="64"/>
      <c r="E2192" s="39" t="s">
        <v>104</v>
      </c>
      <c r="F2192" s="39">
        <v>34</v>
      </c>
      <c r="G2192" s="39" t="s">
        <v>172</v>
      </c>
      <c r="H2192" s="39" t="s">
        <v>177</v>
      </c>
      <c r="I2192" s="39" t="s">
        <v>176</v>
      </c>
      <c r="J2192" s="39" t="s">
        <v>176</v>
      </c>
      <c r="K2192" s="39" t="s">
        <v>176</v>
      </c>
      <c r="L2192" s="39">
        <v>1</v>
      </c>
      <c r="M2192" s="57" t="str">
        <f t="shared" si="104"/>
        <v>3 - Medium-Level Power Loss</v>
      </c>
      <c r="N2192" s="59"/>
      <c r="O2192" s="60"/>
      <c r="P2192" s="61">
        <f t="shared" si="103"/>
        <v>1800</v>
      </c>
      <c r="Q2192" s="61">
        <f t="shared" si="105"/>
        <v>0</v>
      </c>
    </row>
    <row r="2193" spans="1:17" ht="18.600000000000001" customHeight="1">
      <c r="A2193" s="58">
        <v>44403</v>
      </c>
      <c r="B2193" s="39" t="s">
        <v>48</v>
      </c>
      <c r="C2193" s="39" t="s">
        <v>143</v>
      </c>
      <c r="D2193" s="64"/>
      <c r="E2193" s="39" t="s">
        <v>105</v>
      </c>
      <c r="F2193" s="39">
        <v>125</v>
      </c>
      <c r="G2193" s="39" t="s">
        <v>172</v>
      </c>
      <c r="H2193" s="39" t="s">
        <v>176</v>
      </c>
      <c r="I2193" s="39" t="s">
        <v>176</v>
      </c>
      <c r="J2193" s="39" t="s">
        <v>176</v>
      </c>
      <c r="K2193" s="39" t="s">
        <v>176</v>
      </c>
      <c r="L2193" s="39">
        <v>1</v>
      </c>
      <c r="M2193" s="57" t="str">
        <f t="shared" si="104"/>
        <v>3 - Medium-Level Power Loss</v>
      </c>
      <c r="N2193" s="59"/>
      <c r="O2193" s="60"/>
      <c r="P2193" s="61">
        <f t="shared" ref="P2193:P2256" si="106">IF(G2193="hot spot",0,IF(G2193="string",$Q$5*L2193,IF(G2193="multiple strings",$Q$5*L2193,IF(G2193="Combiner",($Q$5)*L2193,IF(G2193="inverter",$Q$5*L2193,IF(G2193="tracker",$Q$5*L2193,IF(G2193="module",$Q$5*L2193,IF(G2193="module substring",($Q$5/3)*L2193,0))))))))</f>
        <v>1800</v>
      </c>
      <c r="Q2193" s="61">
        <f t="shared" si="105"/>
        <v>0</v>
      </c>
    </row>
    <row r="2194" spans="1:17" ht="18.600000000000001" customHeight="1">
      <c r="A2194" s="58">
        <v>44403</v>
      </c>
      <c r="B2194" s="39" t="s">
        <v>48</v>
      </c>
      <c r="C2194" s="39" t="s">
        <v>143</v>
      </c>
      <c r="D2194" s="64"/>
      <c r="E2194" s="39" t="s">
        <v>105</v>
      </c>
      <c r="F2194" s="39">
        <v>49</v>
      </c>
      <c r="G2194" s="39" t="s">
        <v>172</v>
      </c>
      <c r="H2194" s="39" t="s">
        <v>176</v>
      </c>
      <c r="I2194" s="39" t="s">
        <v>176</v>
      </c>
      <c r="J2194" s="39" t="s">
        <v>176</v>
      </c>
      <c r="K2194" s="39" t="s">
        <v>176</v>
      </c>
      <c r="L2194" s="39">
        <v>1</v>
      </c>
      <c r="M2194" s="57" t="str">
        <f t="shared" ref="M2194:M2257" si="107">IF(G2194="hot spot","1 - Safety",IF((P2194)/(1000000*$Q$4)&gt;0.01,"2 - High-Level Power Loss",IF(P2194&gt;($Q$5-1),"3 - Medium-Level Power Loss",IF(P2194&gt;0,"4 - Low-Level Power Loss",""))))</f>
        <v>3 - Medium-Level Power Loss</v>
      </c>
      <c r="N2194" s="59"/>
      <c r="O2194" s="60"/>
      <c r="P2194" s="61">
        <f t="shared" si="106"/>
        <v>1800</v>
      </c>
      <c r="Q2194" s="61">
        <f t="shared" si="105"/>
        <v>0</v>
      </c>
    </row>
    <row r="2195" spans="1:17" ht="18.600000000000001" customHeight="1">
      <c r="A2195" s="58">
        <v>44403</v>
      </c>
      <c r="B2195" s="39" t="s">
        <v>48</v>
      </c>
      <c r="C2195" s="39" t="s">
        <v>143</v>
      </c>
      <c r="D2195" s="64"/>
      <c r="E2195" s="39" t="s">
        <v>105</v>
      </c>
      <c r="F2195" s="39">
        <v>50</v>
      </c>
      <c r="G2195" s="39" t="s">
        <v>172</v>
      </c>
      <c r="H2195" s="39" t="s">
        <v>176</v>
      </c>
      <c r="I2195" s="39" t="s">
        <v>176</v>
      </c>
      <c r="J2195" s="39" t="s">
        <v>176</v>
      </c>
      <c r="K2195" s="39" t="s">
        <v>176</v>
      </c>
      <c r="L2195" s="39">
        <v>1</v>
      </c>
      <c r="M2195" s="57" t="str">
        <f t="shared" si="107"/>
        <v>3 - Medium-Level Power Loss</v>
      </c>
      <c r="N2195" s="59"/>
      <c r="O2195" s="60"/>
      <c r="P2195" s="61">
        <f t="shared" si="106"/>
        <v>1800</v>
      </c>
      <c r="Q2195" s="61">
        <f t="shared" si="105"/>
        <v>0</v>
      </c>
    </row>
    <row r="2196" spans="1:17" ht="18.600000000000001" customHeight="1">
      <c r="A2196" s="58">
        <v>44403</v>
      </c>
      <c r="B2196" s="39" t="s">
        <v>48</v>
      </c>
      <c r="C2196" s="39" t="s">
        <v>143</v>
      </c>
      <c r="D2196" s="64"/>
      <c r="E2196" s="39" t="s">
        <v>105</v>
      </c>
      <c r="F2196" s="39">
        <v>51</v>
      </c>
      <c r="G2196" s="39" t="s">
        <v>172</v>
      </c>
      <c r="H2196" s="39" t="s">
        <v>176</v>
      </c>
      <c r="I2196" s="39" t="s">
        <v>176</v>
      </c>
      <c r="J2196" s="39" t="s">
        <v>176</v>
      </c>
      <c r="K2196" s="39" t="s">
        <v>176</v>
      </c>
      <c r="L2196" s="39">
        <v>1</v>
      </c>
      <c r="M2196" s="57" t="str">
        <f t="shared" si="107"/>
        <v>3 - Medium-Level Power Loss</v>
      </c>
      <c r="N2196" s="59"/>
      <c r="O2196" s="60"/>
      <c r="P2196" s="61">
        <f t="shared" si="106"/>
        <v>1800</v>
      </c>
      <c r="Q2196" s="61">
        <f t="shared" si="105"/>
        <v>0</v>
      </c>
    </row>
    <row r="2197" spans="1:17" ht="18.600000000000001" customHeight="1">
      <c r="A2197" s="58">
        <v>44403</v>
      </c>
      <c r="B2197" s="39" t="s">
        <v>48</v>
      </c>
      <c r="C2197" s="39" t="s">
        <v>143</v>
      </c>
      <c r="D2197" s="64"/>
      <c r="E2197" s="39" t="s">
        <v>105</v>
      </c>
      <c r="F2197" s="39">
        <v>52</v>
      </c>
      <c r="G2197" s="39" t="s">
        <v>172</v>
      </c>
      <c r="H2197" s="39" t="s">
        <v>176</v>
      </c>
      <c r="I2197" s="39" t="s">
        <v>176</v>
      </c>
      <c r="J2197" s="39" t="s">
        <v>176</v>
      </c>
      <c r="K2197" s="39" t="s">
        <v>176</v>
      </c>
      <c r="L2197" s="39">
        <v>1</v>
      </c>
      <c r="M2197" s="57" t="str">
        <f t="shared" si="107"/>
        <v>3 - Medium-Level Power Loss</v>
      </c>
      <c r="N2197" s="59"/>
      <c r="O2197" s="60"/>
      <c r="P2197" s="61">
        <f t="shared" si="106"/>
        <v>1800</v>
      </c>
      <c r="Q2197" s="61">
        <f t="shared" si="105"/>
        <v>0</v>
      </c>
    </row>
    <row r="2198" spans="1:17" ht="18.600000000000001" customHeight="1">
      <c r="A2198" s="58">
        <v>44403</v>
      </c>
      <c r="B2198" s="39" t="s">
        <v>48</v>
      </c>
      <c r="C2198" s="39" t="s">
        <v>143</v>
      </c>
      <c r="D2198" s="64"/>
      <c r="E2198" s="39" t="s">
        <v>105</v>
      </c>
      <c r="F2198" s="39">
        <v>53</v>
      </c>
      <c r="G2198" s="39" t="s">
        <v>172</v>
      </c>
      <c r="H2198" s="39" t="s">
        <v>176</v>
      </c>
      <c r="I2198" s="39" t="s">
        <v>176</v>
      </c>
      <c r="J2198" s="39" t="s">
        <v>176</v>
      </c>
      <c r="K2198" s="39" t="s">
        <v>176</v>
      </c>
      <c r="L2198" s="39">
        <v>1</v>
      </c>
      <c r="M2198" s="57" t="str">
        <f t="shared" si="107"/>
        <v>3 - Medium-Level Power Loss</v>
      </c>
      <c r="N2198" s="59"/>
      <c r="O2198" s="60"/>
      <c r="P2198" s="61">
        <f t="shared" si="106"/>
        <v>1800</v>
      </c>
      <c r="Q2198" s="61">
        <f t="shared" si="105"/>
        <v>0</v>
      </c>
    </row>
    <row r="2199" spans="1:17" ht="18.600000000000001" customHeight="1">
      <c r="A2199" s="58">
        <v>44403</v>
      </c>
      <c r="B2199" s="39" t="s">
        <v>48</v>
      </c>
      <c r="C2199" s="39" t="s">
        <v>143</v>
      </c>
      <c r="D2199" s="64"/>
      <c r="E2199" s="39" t="s">
        <v>105</v>
      </c>
      <c r="F2199" s="39">
        <v>54</v>
      </c>
      <c r="G2199" s="39" t="s">
        <v>172</v>
      </c>
      <c r="H2199" s="39" t="s">
        <v>176</v>
      </c>
      <c r="I2199" s="39" t="s">
        <v>176</v>
      </c>
      <c r="J2199" s="39" t="s">
        <v>176</v>
      </c>
      <c r="K2199" s="39" t="s">
        <v>176</v>
      </c>
      <c r="L2199" s="39">
        <v>1</v>
      </c>
      <c r="M2199" s="57" t="str">
        <f t="shared" si="107"/>
        <v>3 - Medium-Level Power Loss</v>
      </c>
      <c r="N2199" s="59"/>
      <c r="O2199" s="60"/>
      <c r="P2199" s="61">
        <f t="shared" si="106"/>
        <v>1800</v>
      </c>
      <c r="Q2199" s="61">
        <f t="shared" si="105"/>
        <v>0</v>
      </c>
    </row>
    <row r="2200" spans="1:17" ht="18.600000000000001" customHeight="1">
      <c r="A2200" s="58">
        <v>44403</v>
      </c>
      <c r="B2200" s="39" t="s">
        <v>48</v>
      </c>
      <c r="C2200" s="39" t="s">
        <v>143</v>
      </c>
      <c r="D2200" s="64"/>
      <c r="E2200" s="39" t="s">
        <v>105</v>
      </c>
      <c r="F2200" s="39">
        <v>55</v>
      </c>
      <c r="G2200" s="39" t="s">
        <v>172</v>
      </c>
      <c r="H2200" s="39" t="s">
        <v>176</v>
      </c>
      <c r="I2200" s="39" t="s">
        <v>176</v>
      </c>
      <c r="J2200" s="39" t="s">
        <v>176</v>
      </c>
      <c r="K2200" s="39" t="s">
        <v>176</v>
      </c>
      <c r="L2200" s="39">
        <v>1</v>
      </c>
      <c r="M2200" s="57" t="str">
        <f t="shared" si="107"/>
        <v>3 - Medium-Level Power Loss</v>
      </c>
      <c r="N2200" s="59"/>
      <c r="O2200" s="60"/>
      <c r="P2200" s="61">
        <f t="shared" si="106"/>
        <v>1800</v>
      </c>
      <c r="Q2200" s="61">
        <f t="shared" si="105"/>
        <v>0</v>
      </c>
    </row>
    <row r="2201" spans="1:17" ht="18.600000000000001" customHeight="1">
      <c r="A2201" s="58">
        <v>44403</v>
      </c>
      <c r="B2201" s="39" t="s">
        <v>48</v>
      </c>
      <c r="C2201" s="39" t="s">
        <v>143</v>
      </c>
      <c r="D2201" s="64"/>
      <c r="E2201" s="39" t="s">
        <v>105</v>
      </c>
      <c r="F2201" s="39">
        <v>56</v>
      </c>
      <c r="G2201" s="39" t="s">
        <v>172</v>
      </c>
      <c r="H2201" s="39" t="s">
        <v>176</v>
      </c>
      <c r="I2201" s="39" t="s">
        <v>176</v>
      </c>
      <c r="J2201" s="39" t="s">
        <v>176</v>
      </c>
      <c r="K2201" s="39" t="s">
        <v>176</v>
      </c>
      <c r="L2201" s="39">
        <v>1</v>
      </c>
      <c r="M2201" s="57" t="str">
        <f t="shared" si="107"/>
        <v>3 - Medium-Level Power Loss</v>
      </c>
      <c r="N2201" s="59"/>
      <c r="O2201" s="60"/>
      <c r="P2201" s="61">
        <f t="shared" si="106"/>
        <v>1800</v>
      </c>
      <c r="Q2201" s="61">
        <f t="shared" si="105"/>
        <v>0</v>
      </c>
    </row>
    <row r="2202" spans="1:17" ht="18.600000000000001" customHeight="1">
      <c r="A2202" s="58">
        <v>44403</v>
      </c>
      <c r="B2202" s="39" t="s">
        <v>48</v>
      </c>
      <c r="C2202" s="39" t="s">
        <v>143</v>
      </c>
      <c r="D2202" s="64"/>
      <c r="E2202" s="39" t="s">
        <v>105</v>
      </c>
      <c r="F2202" s="39">
        <v>81</v>
      </c>
      <c r="G2202" s="39" t="s">
        <v>172</v>
      </c>
      <c r="H2202" s="39" t="s">
        <v>176</v>
      </c>
      <c r="I2202" s="39" t="s">
        <v>176</v>
      </c>
      <c r="J2202" s="39" t="s">
        <v>176</v>
      </c>
      <c r="K2202" s="39" t="s">
        <v>176</v>
      </c>
      <c r="L2202" s="39">
        <v>1</v>
      </c>
      <c r="M2202" s="57" t="str">
        <f t="shared" si="107"/>
        <v>3 - Medium-Level Power Loss</v>
      </c>
      <c r="N2202" s="59"/>
      <c r="O2202" s="60"/>
      <c r="P2202" s="61">
        <f t="shared" si="106"/>
        <v>1800</v>
      </c>
      <c r="Q2202" s="61">
        <f t="shared" si="105"/>
        <v>0</v>
      </c>
    </row>
    <row r="2203" spans="1:17" ht="18.600000000000001" customHeight="1">
      <c r="A2203" s="58">
        <v>44403</v>
      </c>
      <c r="B2203" s="39" t="s">
        <v>48</v>
      </c>
      <c r="C2203" s="39" t="s">
        <v>143</v>
      </c>
      <c r="D2203" s="64"/>
      <c r="E2203" s="39" t="s">
        <v>105</v>
      </c>
      <c r="F2203" s="39">
        <v>82</v>
      </c>
      <c r="G2203" s="39" t="s">
        <v>172</v>
      </c>
      <c r="H2203" s="39" t="s">
        <v>176</v>
      </c>
      <c r="I2203" s="39" t="s">
        <v>176</v>
      </c>
      <c r="J2203" s="39" t="s">
        <v>176</v>
      </c>
      <c r="K2203" s="39" t="s">
        <v>176</v>
      </c>
      <c r="L2203" s="39">
        <v>1</v>
      </c>
      <c r="M2203" s="57" t="str">
        <f t="shared" si="107"/>
        <v>3 - Medium-Level Power Loss</v>
      </c>
      <c r="N2203" s="59"/>
      <c r="O2203" s="60"/>
      <c r="P2203" s="61">
        <f t="shared" si="106"/>
        <v>1800</v>
      </c>
      <c r="Q2203" s="61">
        <f t="shared" si="105"/>
        <v>0</v>
      </c>
    </row>
    <row r="2204" spans="1:17" ht="18.600000000000001" customHeight="1">
      <c r="A2204" s="58">
        <v>44403</v>
      </c>
      <c r="B2204" s="39" t="s">
        <v>48</v>
      </c>
      <c r="C2204" s="39" t="s">
        <v>143</v>
      </c>
      <c r="D2204" s="64"/>
      <c r="E2204" s="39" t="s">
        <v>105</v>
      </c>
      <c r="F2204" s="39">
        <v>83</v>
      </c>
      <c r="G2204" s="39" t="s">
        <v>172</v>
      </c>
      <c r="H2204" s="39" t="s">
        <v>176</v>
      </c>
      <c r="I2204" s="39" t="s">
        <v>176</v>
      </c>
      <c r="J2204" s="39" t="s">
        <v>176</v>
      </c>
      <c r="K2204" s="39" t="s">
        <v>176</v>
      </c>
      <c r="L2204" s="39">
        <v>1</v>
      </c>
      <c r="M2204" s="57" t="str">
        <f t="shared" si="107"/>
        <v>3 - Medium-Level Power Loss</v>
      </c>
      <c r="N2204" s="59"/>
      <c r="O2204" s="60"/>
      <c r="P2204" s="61">
        <f t="shared" si="106"/>
        <v>1800</v>
      </c>
      <c r="Q2204" s="61">
        <f t="shared" si="105"/>
        <v>0</v>
      </c>
    </row>
    <row r="2205" spans="1:17" ht="18.600000000000001" customHeight="1">
      <c r="A2205" s="58">
        <v>44403</v>
      </c>
      <c r="B2205" s="39" t="s">
        <v>48</v>
      </c>
      <c r="C2205" s="39" t="s">
        <v>143</v>
      </c>
      <c r="D2205" s="64"/>
      <c r="E2205" s="39" t="s">
        <v>105</v>
      </c>
      <c r="F2205" s="39">
        <v>84</v>
      </c>
      <c r="G2205" s="39" t="s">
        <v>172</v>
      </c>
      <c r="H2205" s="39" t="s">
        <v>176</v>
      </c>
      <c r="I2205" s="39" t="s">
        <v>176</v>
      </c>
      <c r="J2205" s="39" t="s">
        <v>176</v>
      </c>
      <c r="K2205" s="39" t="s">
        <v>176</v>
      </c>
      <c r="L2205" s="39">
        <v>1</v>
      </c>
      <c r="M2205" s="57" t="str">
        <f t="shared" si="107"/>
        <v>3 - Medium-Level Power Loss</v>
      </c>
      <c r="N2205" s="59"/>
      <c r="O2205" s="60"/>
      <c r="P2205" s="61">
        <f t="shared" si="106"/>
        <v>1800</v>
      </c>
      <c r="Q2205" s="61">
        <f t="shared" si="105"/>
        <v>0</v>
      </c>
    </row>
    <row r="2206" spans="1:17" ht="18.600000000000001" customHeight="1">
      <c r="A2206" s="58">
        <v>44403</v>
      </c>
      <c r="B2206" s="39" t="s">
        <v>48</v>
      </c>
      <c r="C2206" s="39" t="s">
        <v>143</v>
      </c>
      <c r="D2206" s="64"/>
      <c r="E2206" s="39" t="s">
        <v>97</v>
      </c>
      <c r="F2206" s="39">
        <v>1</v>
      </c>
      <c r="G2206" s="39" t="s">
        <v>172</v>
      </c>
      <c r="H2206" s="39" t="s">
        <v>176</v>
      </c>
      <c r="I2206" s="39" t="s">
        <v>176</v>
      </c>
      <c r="J2206" s="39" t="s">
        <v>176</v>
      </c>
      <c r="K2206" s="39" t="s">
        <v>176</v>
      </c>
      <c r="L2206" s="39">
        <v>1</v>
      </c>
      <c r="M2206" s="57" t="str">
        <f t="shared" si="107"/>
        <v>3 - Medium-Level Power Loss</v>
      </c>
      <c r="N2206" s="59"/>
      <c r="O2206" s="60"/>
      <c r="P2206" s="61">
        <f t="shared" si="106"/>
        <v>1800</v>
      </c>
      <c r="Q2206" s="61">
        <f t="shared" si="105"/>
        <v>0</v>
      </c>
    </row>
    <row r="2207" spans="1:17" ht="18.600000000000001" customHeight="1">
      <c r="A2207" s="58">
        <v>44403</v>
      </c>
      <c r="B2207" s="39" t="s">
        <v>48</v>
      </c>
      <c r="C2207" s="39" t="s">
        <v>143</v>
      </c>
      <c r="D2207" s="64"/>
      <c r="E2207" s="39" t="s">
        <v>97</v>
      </c>
      <c r="F2207" s="39">
        <v>2</v>
      </c>
      <c r="G2207" s="39" t="s">
        <v>172</v>
      </c>
      <c r="H2207" s="39" t="s">
        <v>176</v>
      </c>
      <c r="I2207" s="39" t="s">
        <v>176</v>
      </c>
      <c r="J2207" s="39" t="s">
        <v>176</v>
      </c>
      <c r="K2207" s="39" t="s">
        <v>176</v>
      </c>
      <c r="L2207" s="39">
        <v>1</v>
      </c>
      <c r="M2207" s="57" t="str">
        <f t="shared" si="107"/>
        <v>3 - Medium-Level Power Loss</v>
      </c>
      <c r="N2207" s="59"/>
      <c r="O2207" s="60"/>
      <c r="P2207" s="61">
        <f t="shared" si="106"/>
        <v>1800</v>
      </c>
      <c r="Q2207" s="61">
        <f t="shared" si="105"/>
        <v>0</v>
      </c>
    </row>
    <row r="2208" spans="1:17" ht="18.600000000000001" customHeight="1">
      <c r="A2208" s="58">
        <v>44403</v>
      </c>
      <c r="B2208" s="39" t="s">
        <v>48</v>
      </c>
      <c r="C2208" s="39" t="s">
        <v>143</v>
      </c>
      <c r="D2208" s="64"/>
      <c r="E2208" s="39" t="s">
        <v>97</v>
      </c>
      <c r="F2208" s="39">
        <v>3</v>
      </c>
      <c r="G2208" s="39" t="s">
        <v>172</v>
      </c>
      <c r="H2208" s="39" t="s">
        <v>176</v>
      </c>
      <c r="I2208" s="39" t="s">
        <v>176</v>
      </c>
      <c r="J2208" s="39" t="s">
        <v>176</v>
      </c>
      <c r="K2208" s="39" t="s">
        <v>176</v>
      </c>
      <c r="L2208" s="39">
        <v>1</v>
      </c>
      <c r="M2208" s="57" t="str">
        <f t="shared" si="107"/>
        <v>3 - Medium-Level Power Loss</v>
      </c>
      <c r="N2208" s="59"/>
      <c r="O2208" s="60"/>
      <c r="P2208" s="61">
        <f t="shared" si="106"/>
        <v>1800</v>
      </c>
      <c r="Q2208" s="61">
        <f t="shared" si="105"/>
        <v>0</v>
      </c>
    </row>
    <row r="2209" spans="1:17" ht="18.600000000000001" customHeight="1">
      <c r="A2209" s="58">
        <v>44403</v>
      </c>
      <c r="B2209" s="39" t="s">
        <v>48</v>
      </c>
      <c r="C2209" s="39" t="s">
        <v>143</v>
      </c>
      <c r="D2209" s="64"/>
      <c r="E2209" s="39" t="s">
        <v>97</v>
      </c>
      <c r="F2209" s="39">
        <v>4</v>
      </c>
      <c r="G2209" s="39" t="s">
        <v>172</v>
      </c>
      <c r="H2209" s="39" t="s">
        <v>176</v>
      </c>
      <c r="I2209" s="39" t="s">
        <v>176</v>
      </c>
      <c r="J2209" s="39" t="s">
        <v>176</v>
      </c>
      <c r="K2209" s="39" t="s">
        <v>176</v>
      </c>
      <c r="L2209" s="39">
        <v>1</v>
      </c>
      <c r="M2209" s="57" t="str">
        <f t="shared" si="107"/>
        <v>3 - Medium-Level Power Loss</v>
      </c>
      <c r="N2209" s="59"/>
      <c r="O2209" s="60"/>
      <c r="P2209" s="61">
        <f t="shared" si="106"/>
        <v>1800</v>
      </c>
      <c r="Q2209" s="61">
        <f t="shared" si="105"/>
        <v>0</v>
      </c>
    </row>
    <row r="2210" spans="1:17" ht="18.600000000000001" customHeight="1">
      <c r="A2210" s="58">
        <v>44403</v>
      </c>
      <c r="B2210" s="39" t="s">
        <v>48</v>
      </c>
      <c r="C2210" s="39" t="s">
        <v>143</v>
      </c>
      <c r="D2210" s="64"/>
      <c r="E2210" s="39" t="s">
        <v>97</v>
      </c>
      <c r="F2210" s="39">
        <v>5</v>
      </c>
      <c r="G2210" s="39" t="s">
        <v>172</v>
      </c>
      <c r="H2210" s="39" t="s">
        <v>176</v>
      </c>
      <c r="I2210" s="39" t="s">
        <v>176</v>
      </c>
      <c r="J2210" s="39" t="s">
        <v>176</v>
      </c>
      <c r="K2210" s="39" t="s">
        <v>176</v>
      </c>
      <c r="L2210" s="39">
        <v>1</v>
      </c>
      <c r="M2210" s="57" t="str">
        <f t="shared" si="107"/>
        <v>3 - Medium-Level Power Loss</v>
      </c>
      <c r="N2210" s="59"/>
      <c r="O2210" s="60"/>
      <c r="P2210" s="61">
        <f t="shared" si="106"/>
        <v>1800</v>
      </c>
      <c r="Q2210" s="61">
        <f t="shared" si="105"/>
        <v>0</v>
      </c>
    </row>
    <row r="2211" spans="1:17" ht="18.600000000000001" customHeight="1">
      <c r="A2211" s="58">
        <v>44403</v>
      </c>
      <c r="B2211" s="39" t="s">
        <v>48</v>
      </c>
      <c r="C2211" s="39" t="s">
        <v>143</v>
      </c>
      <c r="D2211" s="64"/>
      <c r="E2211" s="39" t="s">
        <v>97</v>
      </c>
      <c r="F2211" s="39">
        <v>57</v>
      </c>
      <c r="G2211" s="39" t="s">
        <v>172</v>
      </c>
      <c r="H2211" s="39" t="s">
        <v>176</v>
      </c>
      <c r="I2211" s="39" t="s">
        <v>176</v>
      </c>
      <c r="J2211" s="39" t="s">
        <v>176</v>
      </c>
      <c r="K2211" s="39" t="s">
        <v>176</v>
      </c>
      <c r="L2211" s="39">
        <v>1</v>
      </c>
      <c r="M2211" s="57" t="str">
        <f t="shared" si="107"/>
        <v>3 - Medium-Level Power Loss</v>
      </c>
      <c r="N2211" s="59"/>
      <c r="O2211" s="60"/>
      <c r="P2211" s="61">
        <f t="shared" si="106"/>
        <v>1800</v>
      </c>
      <c r="Q2211" s="61">
        <f t="shared" si="105"/>
        <v>0</v>
      </c>
    </row>
    <row r="2212" spans="1:17" ht="18.600000000000001" customHeight="1">
      <c r="A2212" s="58">
        <v>44403</v>
      </c>
      <c r="B2212" s="39" t="s">
        <v>48</v>
      </c>
      <c r="C2212" s="39" t="s">
        <v>143</v>
      </c>
      <c r="D2212" s="64"/>
      <c r="E2212" s="39" t="s">
        <v>97</v>
      </c>
      <c r="F2212" s="39">
        <v>58</v>
      </c>
      <c r="G2212" s="39" t="s">
        <v>172</v>
      </c>
      <c r="H2212" s="39" t="s">
        <v>176</v>
      </c>
      <c r="I2212" s="39" t="s">
        <v>176</v>
      </c>
      <c r="J2212" s="39" t="s">
        <v>176</v>
      </c>
      <c r="K2212" s="39" t="s">
        <v>176</v>
      </c>
      <c r="L2212" s="39">
        <v>1</v>
      </c>
      <c r="M2212" s="57" t="str">
        <f t="shared" si="107"/>
        <v>3 - Medium-Level Power Loss</v>
      </c>
      <c r="N2212" s="59"/>
      <c r="O2212" s="60"/>
      <c r="P2212" s="61">
        <f t="shared" si="106"/>
        <v>1800</v>
      </c>
      <c r="Q2212" s="61">
        <f t="shared" si="105"/>
        <v>0</v>
      </c>
    </row>
    <row r="2213" spans="1:17" ht="18.600000000000001" customHeight="1">
      <c r="A2213" s="58">
        <v>44403</v>
      </c>
      <c r="B2213" s="39" t="s">
        <v>48</v>
      </c>
      <c r="C2213" s="39" t="s">
        <v>143</v>
      </c>
      <c r="D2213" s="64"/>
      <c r="E2213" s="39" t="s">
        <v>97</v>
      </c>
      <c r="F2213" s="39">
        <v>59</v>
      </c>
      <c r="G2213" s="39" t="s">
        <v>172</v>
      </c>
      <c r="H2213" s="39" t="s">
        <v>176</v>
      </c>
      <c r="I2213" s="39" t="s">
        <v>176</v>
      </c>
      <c r="J2213" s="39" t="s">
        <v>176</v>
      </c>
      <c r="K2213" s="39" t="s">
        <v>176</v>
      </c>
      <c r="L2213" s="39">
        <v>1</v>
      </c>
      <c r="M2213" s="57" t="str">
        <f t="shared" si="107"/>
        <v>3 - Medium-Level Power Loss</v>
      </c>
      <c r="N2213" s="59"/>
      <c r="O2213" s="60"/>
      <c r="P2213" s="61">
        <f t="shared" si="106"/>
        <v>1800</v>
      </c>
      <c r="Q2213" s="61">
        <f t="shared" ref="Q2213:Q2276" si="108">IF(O2213&gt;0,P2213,0)</f>
        <v>0</v>
      </c>
    </row>
    <row r="2214" spans="1:17" ht="18.600000000000001" customHeight="1">
      <c r="A2214" s="58">
        <v>44403</v>
      </c>
      <c r="B2214" s="39" t="s">
        <v>48</v>
      </c>
      <c r="C2214" s="39" t="s">
        <v>143</v>
      </c>
      <c r="D2214" s="64"/>
      <c r="E2214" s="39" t="s">
        <v>97</v>
      </c>
      <c r="F2214" s="39">
        <v>6</v>
      </c>
      <c r="G2214" s="39" t="s">
        <v>172</v>
      </c>
      <c r="H2214" s="39" t="s">
        <v>176</v>
      </c>
      <c r="I2214" s="39" t="s">
        <v>176</v>
      </c>
      <c r="J2214" s="39" t="s">
        <v>176</v>
      </c>
      <c r="K2214" s="39" t="s">
        <v>176</v>
      </c>
      <c r="L2214" s="39">
        <v>1</v>
      </c>
      <c r="M2214" s="57" t="str">
        <f t="shared" si="107"/>
        <v>3 - Medium-Level Power Loss</v>
      </c>
      <c r="N2214" s="59"/>
      <c r="O2214" s="60"/>
      <c r="P2214" s="61">
        <f t="shared" si="106"/>
        <v>1800</v>
      </c>
      <c r="Q2214" s="61">
        <f t="shared" si="108"/>
        <v>0</v>
      </c>
    </row>
    <row r="2215" spans="1:17" ht="18.600000000000001" customHeight="1">
      <c r="A2215" s="58">
        <v>44403</v>
      </c>
      <c r="B2215" s="39" t="s">
        <v>48</v>
      </c>
      <c r="C2215" s="39" t="s">
        <v>143</v>
      </c>
      <c r="D2215" s="64"/>
      <c r="E2215" s="39" t="s">
        <v>97</v>
      </c>
      <c r="F2215" s="39">
        <v>60</v>
      </c>
      <c r="G2215" s="39" t="s">
        <v>172</v>
      </c>
      <c r="H2215" s="39" t="s">
        <v>176</v>
      </c>
      <c r="I2215" s="39" t="s">
        <v>176</v>
      </c>
      <c r="J2215" s="39" t="s">
        <v>176</v>
      </c>
      <c r="K2215" s="39" t="s">
        <v>176</v>
      </c>
      <c r="L2215" s="39">
        <v>1</v>
      </c>
      <c r="M2215" s="57" t="str">
        <f t="shared" si="107"/>
        <v>3 - Medium-Level Power Loss</v>
      </c>
      <c r="N2215" s="59"/>
      <c r="O2215" s="60"/>
      <c r="P2215" s="61">
        <f t="shared" si="106"/>
        <v>1800</v>
      </c>
      <c r="Q2215" s="61">
        <f t="shared" si="108"/>
        <v>0</v>
      </c>
    </row>
    <row r="2216" spans="1:17" ht="18.600000000000001" customHeight="1">
      <c r="A2216" s="58">
        <v>44403</v>
      </c>
      <c r="B2216" s="39" t="s">
        <v>48</v>
      </c>
      <c r="C2216" s="39" t="s">
        <v>143</v>
      </c>
      <c r="D2216" s="64"/>
      <c r="E2216" s="39" t="s">
        <v>97</v>
      </c>
      <c r="F2216" s="39">
        <v>61</v>
      </c>
      <c r="G2216" s="39" t="s">
        <v>172</v>
      </c>
      <c r="H2216" s="39" t="s">
        <v>176</v>
      </c>
      <c r="I2216" s="39" t="s">
        <v>176</v>
      </c>
      <c r="J2216" s="39" t="s">
        <v>176</v>
      </c>
      <c r="K2216" s="39" t="s">
        <v>176</v>
      </c>
      <c r="L2216" s="39">
        <v>1</v>
      </c>
      <c r="M2216" s="57" t="str">
        <f t="shared" si="107"/>
        <v>3 - Medium-Level Power Loss</v>
      </c>
      <c r="N2216" s="59"/>
      <c r="O2216" s="60"/>
      <c r="P2216" s="61">
        <f t="shared" si="106"/>
        <v>1800</v>
      </c>
      <c r="Q2216" s="61">
        <f t="shared" si="108"/>
        <v>0</v>
      </c>
    </row>
    <row r="2217" spans="1:17" ht="18.600000000000001" customHeight="1">
      <c r="A2217" s="58">
        <v>44403</v>
      </c>
      <c r="B2217" s="39" t="s">
        <v>48</v>
      </c>
      <c r="C2217" s="39" t="s">
        <v>143</v>
      </c>
      <c r="D2217" s="64"/>
      <c r="E2217" s="39" t="s">
        <v>97</v>
      </c>
      <c r="F2217" s="39">
        <v>62</v>
      </c>
      <c r="G2217" s="39" t="s">
        <v>172</v>
      </c>
      <c r="H2217" s="39" t="s">
        <v>176</v>
      </c>
      <c r="I2217" s="39" t="s">
        <v>176</v>
      </c>
      <c r="J2217" s="39" t="s">
        <v>176</v>
      </c>
      <c r="K2217" s="39" t="s">
        <v>176</v>
      </c>
      <c r="L2217" s="39">
        <v>1</v>
      </c>
      <c r="M2217" s="57" t="str">
        <f t="shared" si="107"/>
        <v>3 - Medium-Level Power Loss</v>
      </c>
      <c r="N2217" s="59"/>
      <c r="O2217" s="60"/>
      <c r="P2217" s="61">
        <f t="shared" si="106"/>
        <v>1800</v>
      </c>
      <c r="Q2217" s="61">
        <f t="shared" si="108"/>
        <v>0</v>
      </c>
    </row>
    <row r="2218" spans="1:17" ht="18.600000000000001" customHeight="1">
      <c r="A2218" s="58">
        <v>44403</v>
      </c>
      <c r="B2218" s="39" t="s">
        <v>48</v>
      </c>
      <c r="C2218" s="39" t="s">
        <v>143</v>
      </c>
      <c r="D2218" s="64"/>
      <c r="E2218" s="39" t="s">
        <v>97</v>
      </c>
      <c r="F2218" s="39">
        <v>63</v>
      </c>
      <c r="G2218" s="39" t="s">
        <v>172</v>
      </c>
      <c r="H2218" s="39" t="s">
        <v>176</v>
      </c>
      <c r="I2218" s="39" t="s">
        <v>176</v>
      </c>
      <c r="J2218" s="39" t="s">
        <v>176</v>
      </c>
      <c r="K2218" s="39" t="s">
        <v>176</v>
      </c>
      <c r="L2218" s="39">
        <v>1</v>
      </c>
      <c r="M2218" s="57" t="str">
        <f t="shared" si="107"/>
        <v>3 - Medium-Level Power Loss</v>
      </c>
      <c r="N2218" s="59"/>
      <c r="O2218" s="60"/>
      <c r="P2218" s="61">
        <f t="shared" si="106"/>
        <v>1800</v>
      </c>
      <c r="Q2218" s="61">
        <f t="shared" si="108"/>
        <v>0</v>
      </c>
    </row>
    <row r="2219" spans="1:17" ht="18.600000000000001" customHeight="1">
      <c r="A2219" s="58">
        <v>44403</v>
      </c>
      <c r="B2219" s="39" t="s">
        <v>48</v>
      </c>
      <c r="C2219" s="39" t="s">
        <v>143</v>
      </c>
      <c r="D2219" s="64"/>
      <c r="E2219" s="39" t="s">
        <v>97</v>
      </c>
      <c r="F2219" s="39">
        <v>64</v>
      </c>
      <c r="G2219" s="39" t="s">
        <v>172</v>
      </c>
      <c r="H2219" s="39" t="s">
        <v>176</v>
      </c>
      <c r="I2219" s="39" t="s">
        <v>176</v>
      </c>
      <c r="J2219" s="39" t="s">
        <v>176</v>
      </c>
      <c r="K2219" s="39" t="s">
        <v>176</v>
      </c>
      <c r="L2219" s="39">
        <v>1</v>
      </c>
      <c r="M2219" s="57" t="str">
        <f t="shared" si="107"/>
        <v>3 - Medium-Level Power Loss</v>
      </c>
      <c r="N2219" s="59"/>
      <c r="O2219" s="60"/>
      <c r="P2219" s="61">
        <f t="shared" si="106"/>
        <v>1800</v>
      </c>
      <c r="Q2219" s="61">
        <f t="shared" si="108"/>
        <v>0</v>
      </c>
    </row>
    <row r="2220" spans="1:17" ht="18.600000000000001" customHeight="1">
      <c r="A2220" s="58">
        <v>44403</v>
      </c>
      <c r="B2220" s="39" t="s">
        <v>48</v>
      </c>
      <c r="C2220" s="39" t="s">
        <v>143</v>
      </c>
      <c r="D2220" s="64"/>
      <c r="E2220" s="39" t="s">
        <v>97</v>
      </c>
      <c r="F2220" s="39">
        <v>7</v>
      </c>
      <c r="G2220" s="39" t="s">
        <v>172</v>
      </c>
      <c r="H2220" s="39" t="s">
        <v>176</v>
      </c>
      <c r="I2220" s="39" t="s">
        <v>176</v>
      </c>
      <c r="J2220" s="39" t="s">
        <v>176</v>
      </c>
      <c r="K2220" s="39" t="s">
        <v>176</v>
      </c>
      <c r="L2220" s="39">
        <v>1</v>
      </c>
      <c r="M2220" s="57" t="str">
        <f t="shared" si="107"/>
        <v>3 - Medium-Level Power Loss</v>
      </c>
      <c r="N2220" s="59"/>
      <c r="O2220" s="60"/>
      <c r="P2220" s="61">
        <f t="shared" si="106"/>
        <v>1800</v>
      </c>
      <c r="Q2220" s="61">
        <f t="shared" si="108"/>
        <v>0</v>
      </c>
    </row>
    <row r="2221" spans="1:17" ht="18.600000000000001" customHeight="1">
      <c r="A2221" s="58">
        <v>44403</v>
      </c>
      <c r="B2221" s="39" t="s">
        <v>48</v>
      </c>
      <c r="C2221" s="39" t="s">
        <v>143</v>
      </c>
      <c r="D2221" s="64"/>
      <c r="E2221" s="39" t="s">
        <v>97</v>
      </c>
      <c r="F2221" s="39">
        <v>78</v>
      </c>
      <c r="G2221" s="39" t="s">
        <v>172</v>
      </c>
      <c r="H2221" s="39" t="s">
        <v>176</v>
      </c>
      <c r="I2221" s="39" t="s">
        <v>176</v>
      </c>
      <c r="J2221" s="39" t="s">
        <v>176</v>
      </c>
      <c r="K2221" s="39" t="s">
        <v>176</v>
      </c>
      <c r="L2221" s="39">
        <v>1</v>
      </c>
      <c r="M2221" s="57" t="str">
        <f t="shared" si="107"/>
        <v>3 - Medium-Level Power Loss</v>
      </c>
      <c r="N2221" s="59"/>
      <c r="O2221" s="60"/>
      <c r="P2221" s="61">
        <f t="shared" si="106"/>
        <v>1800</v>
      </c>
      <c r="Q2221" s="61">
        <f t="shared" si="108"/>
        <v>0</v>
      </c>
    </row>
    <row r="2222" spans="1:17" ht="18.600000000000001" customHeight="1">
      <c r="A2222" s="58">
        <v>44403</v>
      </c>
      <c r="B2222" s="39" t="s">
        <v>48</v>
      </c>
      <c r="C2222" s="39" t="s">
        <v>143</v>
      </c>
      <c r="D2222" s="64"/>
      <c r="E2222" s="39" t="s">
        <v>97</v>
      </c>
      <c r="F2222" s="39">
        <v>8</v>
      </c>
      <c r="G2222" s="39" t="s">
        <v>172</v>
      </c>
      <c r="H2222" s="39" t="s">
        <v>176</v>
      </c>
      <c r="I2222" s="39" t="s">
        <v>176</v>
      </c>
      <c r="J2222" s="39" t="s">
        <v>176</v>
      </c>
      <c r="K2222" s="39" t="s">
        <v>176</v>
      </c>
      <c r="L2222" s="39">
        <v>1</v>
      </c>
      <c r="M2222" s="57" t="str">
        <f t="shared" si="107"/>
        <v>3 - Medium-Level Power Loss</v>
      </c>
      <c r="N2222" s="59"/>
      <c r="O2222" s="60"/>
      <c r="P2222" s="61">
        <f t="shared" si="106"/>
        <v>1800</v>
      </c>
      <c r="Q2222" s="61">
        <f t="shared" si="108"/>
        <v>0</v>
      </c>
    </row>
    <row r="2223" spans="1:17" ht="18.600000000000001" customHeight="1">
      <c r="A2223" s="58">
        <v>44403</v>
      </c>
      <c r="B2223" s="39" t="s">
        <v>48</v>
      </c>
      <c r="C2223" s="39" t="s">
        <v>143</v>
      </c>
      <c r="D2223" s="64"/>
      <c r="E2223" s="39" t="s">
        <v>114</v>
      </c>
      <c r="F2223" s="39">
        <v>41</v>
      </c>
      <c r="G2223" s="39" t="s">
        <v>172</v>
      </c>
      <c r="H2223" s="39" t="s">
        <v>177</v>
      </c>
      <c r="I2223" s="39" t="s">
        <v>176</v>
      </c>
      <c r="J2223" s="39" t="s">
        <v>177</v>
      </c>
      <c r="K2223" s="39" t="s">
        <v>176</v>
      </c>
      <c r="L2223" s="39">
        <v>1</v>
      </c>
      <c r="M2223" s="57" t="str">
        <f t="shared" si="107"/>
        <v>3 - Medium-Level Power Loss</v>
      </c>
      <c r="N2223" s="59"/>
      <c r="O2223" s="60"/>
      <c r="P2223" s="61">
        <f t="shared" si="106"/>
        <v>1800</v>
      </c>
      <c r="Q2223" s="61">
        <f t="shared" si="108"/>
        <v>0</v>
      </c>
    </row>
    <row r="2224" spans="1:17" ht="18.600000000000001" customHeight="1">
      <c r="A2224" s="58">
        <v>44403</v>
      </c>
      <c r="B2224" s="39" t="s">
        <v>48</v>
      </c>
      <c r="C2224" s="39" t="s">
        <v>143</v>
      </c>
      <c r="D2224" s="64"/>
      <c r="E2224" s="39" t="s">
        <v>114</v>
      </c>
      <c r="F2224" s="39">
        <v>41</v>
      </c>
      <c r="G2224" s="39" t="s">
        <v>172</v>
      </c>
      <c r="H2224" s="39" t="s">
        <v>177</v>
      </c>
      <c r="I2224" s="39" t="s">
        <v>176</v>
      </c>
      <c r="J2224" s="39" t="s">
        <v>177</v>
      </c>
      <c r="K2224" s="39" t="s">
        <v>176</v>
      </c>
      <c r="L2224" s="39">
        <v>1</v>
      </c>
      <c r="M2224" s="57" t="str">
        <f t="shared" si="107"/>
        <v>3 - Medium-Level Power Loss</v>
      </c>
      <c r="N2224" s="59"/>
      <c r="O2224" s="60"/>
      <c r="P2224" s="61">
        <f t="shared" si="106"/>
        <v>1800</v>
      </c>
      <c r="Q2224" s="61">
        <f t="shared" si="108"/>
        <v>0</v>
      </c>
    </row>
    <row r="2225" spans="1:17" ht="18.600000000000001" customHeight="1">
      <c r="A2225" s="58">
        <v>44403</v>
      </c>
      <c r="B2225" s="39" t="s">
        <v>48</v>
      </c>
      <c r="C2225" s="39" t="s">
        <v>143</v>
      </c>
      <c r="D2225" s="64"/>
      <c r="E2225" s="39" t="s">
        <v>114</v>
      </c>
      <c r="F2225" s="39">
        <v>42</v>
      </c>
      <c r="G2225" s="39" t="s">
        <v>172</v>
      </c>
      <c r="H2225" s="39" t="s">
        <v>177</v>
      </c>
      <c r="I2225" s="39" t="s">
        <v>176</v>
      </c>
      <c r="J2225" s="39" t="s">
        <v>177</v>
      </c>
      <c r="K2225" s="39" t="s">
        <v>176</v>
      </c>
      <c r="L2225" s="39">
        <v>1</v>
      </c>
      <c r="M2225" s="57" t="str">
        <f t="shared" si="107"/>
        <v>3 - Medium-Level Power Loss</v>
      </c>
      <c r="N2225" s="59"/>
      <c r="O2225" s="60"/>
      <c r="P2225" s="61">
        <f t="shared" si="106"/>
        <v>1800</v>
      </c>
      <c r="Q2225" s="61">
        <f t="shared" si="108"/>
        <v>0</v>
      </c>
    </row>
    <row r="2226" spans="1:17" ht="18.600000000000001" customHeight="1">
      <c r="A2226" s="58">
        <v>44403</v>
      </c>
      <c r="B2226" s="39" t="s">
        <v>48</v>
      </c>
      <c r="C2226" s="39" t="s">
        <v>143</v>
      </c>
      <c r="D2226" s="64"/>
      <c r="E2226" s="39" t="s">
        <v>114</v>
      </c>
      <c r="F2226" s="39">
        <v>42</v>
      </c>
      <c r="G2226" s="39" t="s">
        <v>172</v>
      </c>
      <c r="H2226" s="39" t="s">
        <v>177</v>
      </c>
      <c r="I2226" s="39" t="s">
        <v>176</v>
      </c>
      <c r="J2226" s="39" t="s">
        <v>177</v>
      </c>
      <c r="K2226" s="39" t="s">
        <v>176</v>
      </c>
      <c r="L2226" s="39">
        <v>1</v>
      </c>
      <c r="M2226" s="57" t="str">
        <f t="shared" si="107"/>
        <v>3 - Medium-Level Power Loss</v>
      </c>
      <c r="N2226" s="59"/>
      <c r="O2226" s="60"/>
      <c r="P2226" s="61">
        <f t="shared" si="106"/>
        <v>1800</v>
      </c>
      <c r="Q2226" s="61">
        <f t="shared" si="108"/>
        <v>0</v>
      </c>
    </row>
    <row r="2227" spans="1:17" ht="18.600000000000001" customHeight="1">
      <c r="A2227" s="58">
        <v>44403</v>
      </c>
      <c r="B2227" s="39" t="s">
        <v>48</v>
      </c>
      <c r="C2227" s="39" t="s">
        <v>143</v>
      </c>
      <c r="D2227" s="64"/>
      <c r="E2227" s="39" t="s">
        <v>114</v>
      </c>
      <c r="F2227" s="39">
        <v>43</v>
      </c>
      <c r="G2227" s="39" t="s">
        <v>172</v>
      </c>
      <c r="H2227" s="39" t="s">
        <v>177</v>
      </c>
      <c r="I2227" s="39" t="s">
        <v>176</v>
      </c>
      <c r="J2227" s="39" t="s">
        <v>177</v>
      </c>
      <c r="K2227" s="39" t="s">
        <v>176</v>
      </c>
      <c r="L2227" s="39">
        <v>1</v>
      </c>
      <c r="M2227" s="57" t="str">
        <f t="shared" si="107"/>
        <v>3 - Medium-Level Power Loss</v>
      </c>
      <c r="N2227" s="59"/>
      <c r="O2227" s="60"/>
      <c r="P2227" s="61">
        <f t="shared" si="106"/>
        <v>1800</v>
      </c>
      <c r="Q2227" s="61">
        <f t="shared" si="108"/>
        <v>0</v>
      </c>
    </row>
    <row r="2228" spans="1:17" ht="18.600000000000001" customHeight="1">
      <c r="A2228" s="58">
        <v>44403</v>
      </c>
      <c r="B2228" s="39" t="s">
        <v>48</v>
      </c>
      <c r="C2228" s="39" t="s">
        <v>143</v>
      </c>
      <c r="D2228" s="64"/>
      <c r="E2228" s="39" t="s">
        <v>114</v>
      </c>
      <c r="F2228" s="39">
        <v>43</v>
      </c>
      <c r="G2228" s="39" t="s">
        <v>172</v>
      </c>
      <c r="H2228" s="39" t="s">
        <v>177</v>
      </c>
      <c r="I2228" s="39" t="s">
        <v>176</v>
      </c>
      <c r="J2228" s="39" t="s">
        <v>177</v>
      </c>
      <c r="K2228" s="39" t="s">
        <v>176</v>
      </c>
      <c r="L2228" s="39">
        <v>1</v>
      </c>
      <c r="M2228" s="57" t="str">
        <f t="shared" si="107"/>
        <v>3 - Medium-Level Power Loss</v>
      </c>
      <c r="N2228" s="59"/>
      <c r="O2228" s="60"/>
      <c r="P2228" s="61">
        <f t="shared" si="106"/>
        <v>1800</v>
      </c>
      <c r="Q2228" s="61">
        <f t="shared" si="108"/>
        <v>0</v>
      </c>
    </row>
    <row r="2229" spans="1:17" ht="18.600000000000001" customHeight="1">
      <c r="A2229" s="58">
        <v>44403</v>
      </c>
      <c r="B2229" s="39" t="s">
        <v>48</v>
      </c>
      <c r="C2229" s="39" t="s">
        <v>143</v>
      </c>
      <c r="D2229" s="64"/>
      <c r="E2229" s="39" t="s">
        <v>114</v>
      </c>
      <c r="F2229" s="39">
        <v>44</v>
      </c>
      <c r="G2229" s="39" t="s">
        <v>172</v>
      </c>
      <c r="H2229" s="39" t="s">
        <v>177</v>
      </c>
      <c r="I2229" s="39" t="s">
        <v>176</v>
      </c>
      <c r="J2229" s="39" t="s">
        <v>177</v>
      </c>
      <c r="K2229" s="39" t="s">
        <v>176</v>
      </c>
      <c r="L2229" s="39">
        <v>1</v>
      </c>
      <c r="M2229" s="57" t="str">
        <f t="shared" si="107"/>
        <v>3 - Medium-Level Power Loss</v>
      </c>
      <c r="N2229" s="59"/>
      <c r="O2229" s="60"/>
      <c r="P2229" s="61">
        <f t="shared" si="106"/>
        <v>1800</v>
      </c>
      <c r="Q2229" s="61">
        <f t="shared" si="108"/>
        <v>0</v>
      </c>
    </row>
    <row r="2230" spans="1:17" ht="18.600000000000001" customHeight="1">
      <c r="A2230" s="58">
        <v>44403</v>
      </c>
      <c r="B2230" s="39" t="s">
        <v>48</v>
      </c>
      <c r="C2230" s="39" t="s">
        <v>143</v>
      </c>
      <c r="D2230" s="64"/>
      <c r="E2230" s="39" t="s">
        <v>114</v>
      </c>
      <c r="F2230" s="39">
        <v>44</v>
      </c>
      <c r="G2230" s="39" t="s">
        <v>172</v>
      </c>
      <c r="H2230" s="39" t="s">
        <v>177</v>
      </c>
      <c r="I2230" s="39" t="s">
        <v>176</v>
      </c>
      <c r="J2230" s="39" t="s">
        <v>177</v>
      </c>
      <c r="K2230" s="39" t="s">
        <v>176</v>
      </c>
      <c r="L2230" s="39">
        <v>1</v>
      </c>
      <c r="M2230" s="57" t="str">
        <f t="shared" si="107"/>
        <v>3 - Medium-Level Power Loss</v>
      </c>
      <c r="N2230" s="59"/>
      <c r="O2230" s="60"/>
      <c r="P2230" s="61">
        <f t="shared" si="106"/>
        <v>1800</v>
      </c>
      <c r="Q2230" s="61">
        <f t="shared" si="108"/>
        <v>0</v>
      </c>
    </row>
    <row r="2231" spans="1:17" ht="18.600000000000001" customHeight="1">
      <c r="A2231" s="58">
        <v>44403</v>
      </c>
      <c r="B2231" s="39" t="s">
        <v>48</v>
      </c>
      <c r="C2231" s="39" t="s">
        <v>143</v>
      </c>
      <c r="D2231" s="64"/>
      <c r="E2231" s="39" t="s">
        <v>114</v>
      </c>
      <c r="F2231" s="39">
        <v>45</v>
      </c>
      <c r="G2231" s="39" t="s">
        <v>172</v>
      </c>
      <c r="H2231" s="39" t="s">
        <v>177</v>
      </c>
      <c r="I2231" s="39" t="s">
        <v>176</v>
      </c>
      <c r="J2231" s="39" t="s">
        <v>177</v>
      </c>
      <c r="K2231" s="39" t="s">
        <v>176</v>
      </c>
      <c r="L2231" s="39">
        <v>1</v>
      </c>
      <c r="M2231" s="57" t="str">
        <f t="shared" si="107"/>
        <v>3 - Medium-Level Power Loss</v>
      </c>
      <c r="N2231" s="59"/>
      <c r="O2231" s="60"/>
      <c r="P2231" s="61">
        <f t="shared" si="106"/>
        <v>1800</v>
      </c>
      <c r="Q2231" s="61">
        <f t="shared" si="108"/>
        <v>0</v>
      </c>
    </row>
    <row r="2232" spans="1:17" ht="18.600000000000001" customHeight="1">
      <c r="A2232" s="58">
        <v>44403</v>
      </c>
      <c r="B2232" s="39" t="s">
        <v>48</v>
      </c>
      <c r="C2232" s="39" t="s">
        <v>143</v>
      </c>
      <c r="D2232" s="64"/>
      <c r="E2232" s="39" t="s">
        <v>114</v>
      </c>
      <c r="F2232" s="39">
        <v>45</v>
      </c>
      <c r="G2232" s="39" t="s">
        <v>172</v>
      </c>
      <c r="H2232" s="39" t="s">
        <v>177</v>
      </c>
      <c r="I2232" s="39" t="s">
        <v>176</v>
      </c>
      <c r="J2232" s="39" t="s">
        <v>177</v>
      </c>
      <c r="K2232" s="39" t="s">
        <v>176</v>
      </c>
      <c r="L2232" s="39">
        <v>1</v>
      </c>
      <c r="M2232" s="57" t="str">
        <f t="shared" si="107"/>
        <v>3 - Medium-Level Power Loss</v>
      </c>
      <c r="N2232" s="59"/>
      <c r="O2232" s="60"/>
      <c r="P2232" s="61">
        <f t="shared" si="106"/>
        <v>1800</v>
      </c>
      <c r="Q2232" s="61">
        <f t="shared" si="108"/>
        <v>0</v>
      </c>
    </row>
    <row r="2233" spans="1:17" ht="18.600000000000001" customHeight="1">
      <c r="A2233" s="58">
        <v>44403</v>
      </c>
      <c r="B2233" s="39" t="s">
        <v>48</v>
      </c>
      <c r="C2233" s="39" t="s">
        <v>143</v>
      </c>
      <c r="D2233" s="64"/>
      <c r="E2233" s="39" t="s">
        <v>114</v>
      </c>
      <c r="F2233" s="39">
        <v>46</v>
      </c>
      <c r="G2233" s="39" t="s">
        <v>172</v>
      </c>
      <c r="H2233" s="39" t="s">
        <v>177</v>
      </c>
      <c r="I2233" s="39" t="s">
        <v>176</v>
      </c>
      <c r="J2233" s="39" t="s">
        <v>177</v>
      </c>
      <c r="K2233" s="39" t="s">
        <v>176</v>
      </c>
      <c r="L2233" s="39">
        <v>1</v>
      </c>
      <c r="M2233" s="57" t="str">
        <f t="shared" si="107"/>
        <v>3 - Medium-Level Power Loss</v>
      </c>
      <c r="N2233" s="59"/>
      <c r="O2233" s="60"/>
      <c r="P2233" s="61">
        <f t="shared" si="106"/>
        <v>1800</v>
      </c>
      <c r="Q2233" s="61">
        <f t="shared" si="108"/>
        <v>0</v>
      </c>
    </row>
    <row r="2234" spans="1:17" ht="18.600000000000001" customHeight="1">
      <c r="A2234" s="58">
        <v>44403</v>
      </c>
      <c r="B2234" s="39" t="s">
        <v>48</v>
      </c>
      <c r="C2234" s="39" t="s">
        <v>143</v>
      </c>
      <c r="D2234" s="64"/>
      <c r="E2234" s="39" t="s">
        <v>114</v>
      </c>
      <c r="F2234" s="39">
        <v>46</v>
      </c>
      <c r="G2234" s="39" t="s">
        <v>172</v>
      </c>
      <c r="H2234" s="39" t="s">
        <v>177</v>
      </c>
      <c r="I2234" s="39" t="s">
        <v>176</v>
      </c>
      <c r="J2234" s="39" t="s">
        <v>177</v>
      </c>
      <c r="K2234" s="39" t="s">
        <v>176</v>
      </c>
      <c r="L2234" s="39">
        <v>1</v>
      </c>
      <c r="M2234" s="57" t="str">
        <f t="shared" si="107"/>
        <v>3 - Medium-Level Power Loss</v>
      </c>
      <c r="N2234" s="59"/>
      <c r="O2234" s="60"/>
      <c r="P2234" s="61">
        <f t="shared" si="106"/>
        <v>1800</v>
      </c>
      <c r="Q2234" s="61">
        <f t="shared" si="108"/>
        <v>0</v>
      </c>
    </row>
    <row r="2235" spans="1:17" ht="18.600000000000001" customHeight="1">
      <c r="A2235" s="58">
        <v>44403</v>
      </c>
      <c r="B2235" s="39" t="s">
        <v>48</v>
      </c>
      <c r="C2235" s="39" t="s">
        <v>143</v>
      </c>
      <c r="D2235" s="64"/>
      <c r="E2235" s="39" t="s">
        <v>114</v>
      </c>
      <c r="F2235" s="39">
        <v>47</v>
      </c>
      <c r="G2235" s="39" t="s">
        <v>172</v>
      </c>
      <c r="H2235" s="39" t="s">
        <v>177</v>
      </c>
      <c r="I2235" s="39" t="s">
        <v>176</v>
      </c>
      <c r="J2235" s="39" t="s">
        <v>177</v>
      </c>
      <c r="K2235" s="39" t="s">
        <v>176</v>
      </c>
      <c r="L2235" s="39">
        <v>1</v>
      </c>
      <c r="M2235" s="57" t="str">
        <f t="shared" si="107"/>
        <v>3 - Medium-Level Power Loss</v>
      </c>
      <c r="N2235" s="59"/>
      <c r="O2235" s="60"/>
      <c r="P2235" s="61">
        <f t="shared" si="106"/>
        <v>1800</v>
      </c>
      <c r="Q2235" s="61">
        <f t="shared" si="108"/>
        <v>0</v>
      </c>
    </row>
    <row r="2236" spans="1:17" ht="18.600000000000001" customHeight="1">
      <c r="A2236" s="58">
        <v>44403</v>
      </c>
      <c r="B2236" s="39" t="s">
        <v>48</v>
      </c>
      <c r="C2236" s="39" t="s">
        <v>143</v>
      </c>
      <c r="D2236" s="64"/>
      <c r="E2236" s="39" t="s">
        <v>114</v>
      </c>
      <c r="F2236" s="39">
        <v>47</v>
      </c>
      <c r="G2236" s="39" t="s">
        <v>172</v>
      </c>
      <c r="H2236" s="39" t="s">
        <v>177</v>
      </c>
      <c r="I2236" s="39" t="s">
        <v>176</v>
      </c>
      <c r="J2236" s="39" t="s">
        <v>177</v>
      </c>
      <c r="K2236" s="39" t="s">
        <v>176</v>
      </c>
      <c r="L2236" s="39">
        <v>1</v>
      </c>
      <c r="M2236" s="57" t="str">
        <f t="shared" si="107"/>
        <v>3 - Medium-Level Power Loss</v>
      </c>
      <c r="N2236" s="59"/>
      <c r="O2236" s="60"/>
      <c r="P2236" s="61">
        <f t="shared" si="106"/>
        <v>1800</v>
      </c>
      <c r="Q2236" s="61">
        <f t="shared" si="108"/>
        <v>0</v>
      </c>
    </row>
    <row r="2237" spans="1:17" ht="18.600000000000001" customHeight="1">
      <c r="A2237" s="58">
        <v>44403</v>
      </c>
      <c r="B2237" s="39" t="s">
        <v>48</v>
      </c>
      <c r="C2237" s="39" t="s">
        <v>143</v>
      </c>
      <c r="D2237" s="64"/>
      <c r="E2237" s="39" t="s">
        <v>114</v>
      </c>
      <c r="F2237" s="39">
        <v>48</v>
      </c>
      <c r="G2237" s="39" t="s">
        <v>172</v>
      </c>
      <c r="H2237" s="39" t="s">
        <v>177</v>
      </c>
      <c r="I2237" s="39" t="s">
        <v>176</v>
      </c>
      <c r="J2237" s="39" t="s">
        <v>177</v>
      </c>
      <c r="K2237" s="39" t="s">
        <v>176</v>
      </c>
      <c r="L2237" s="39">
        <v>1</v>
      </c>
      <c r="M2237" s="57" t="str">
        <f t="shared" si="107"/>
        <v>3 - Medium-Level Power Loss</v>
      </c>
      <c r="N2237" s="59"/>
      <c r="O2237" s="60"/>
      <c r="P2237" s="61">
        <f t="shared" si="106"/>
        <v>1800</v>
      </c>
      <c r="Q2237" s="61">
        <f t="shared" si="108"/>
        <v>0</v>
      </c>
    </row>
    <row r="2238" spans="1:17" ht="18.600000000000001" customHeight="1">
      <c r="A2238" s="58">
        <v>44403</v>
      </c>
      <c r="B2238" s="39" t="s">
        <v>48</v>
      </c>
      <c r="C2238" s="39" t="s">
        <v>143</v>
      </c>
      <c r="D2238" s="64"/>
      <c r="E2238" s="39" t="s">
        <v>114</v>
      </c>
      <c r="F2238" s="39">
        <v>48</v>
      </c>
      <c r="G2238" s="39" t="s">
        <v>172</v>
      </c>
      <c r="H2238" s="39" t="s">
        <v>177</v>
      </c>
      <c r="I2238" s="39" t="s">
        <v>176</v>
      </c>
      <c r="J2238" s="39" t="s">
        <v>177</v>
      </c>
      <c r="K2238" s="39" t="s">
        <v>176</v>
      </c>
      <c r="L2238" s="39">
        <v>1</v>
      </c>
      <c r="M2238" s="57" t="str">
        <f t="shared" si="107"/>
        <v>3 - Medium-Level Power Loss</v>
      </c>
      <c r="N2238" s="59"/>
      <c r="O2238" s="60"/>
      <c r="P2238" s="61">
        <f t="shared" si="106"/>
        <v>1800</v>
      </c>
      <c r="Q2238" s="61">
        <f t="shared" si="108"/>
        <v>0</v>
      </c>
    </row>
    <row r="2239" spans="1:17" ht="18.600000000000001" customHeight="1">
      <c r="A2239" s="58">
        <v>44403</v>
      </c>
      <c r="B2239" s="39" t="s">
        <v>48</v>
      </c>
      <c r="C2239" s="39" t="s">
        <v>143</v>
      </c>
      <c r="D2239" s="64"/>
      <c r="E2239" s="39" t="s">
        <v>114</v>
      </c>
      <c r="F2239" s="39">
        <v>53</v>
      </c>
      <c r="G2239" s="39" t="s">
        <v>172</v>
      </c>
      <c r="H2239" s="39" t="s">
        <v>177</v>
      </c>
      <c r="I2239" s="39" t="s">
        <v>176</v>
      </c>
      <c r="J2239" s="39" t="s">
        <v>176</v>
      </c>
      <c r="K2239" s="39" t="s">
        <v>176</v>
      </c>
      <c r="L2239" s="39">
        <v>1</v>
      </c>
      <c r="M2239" s="57" t="str">
        <f t="shared" si="107"/>
        <v>3 - Medium-Level Power Loss</v>
      </c>
      <c r="N2239" s="59"/>
      <c r="O2239" s="60"/>
      <c r="P2239" s="61">
        <f t="shared" si="106"/>
        <v>1800</v>
      </c>
      <c r="Q2239" s="61">
        <f t="shared" si="108"/>
        <v>0</v>
      </c>
    </row>
    <row r="2240" spans="1:17" ht="18.600000000000001" customHeight="1">
      <c r="A2240" s="58">
        <v>44403</v>
      </c>
      <c r="B2240" s="39" t="s">
        <v>48</v>
      </c>
      <c r="C2240" s="39" t="s">
        <v>143</v>
      </c>
      <c r="D2240" s="64"/>
      <c r="E2240" s="39" t="s">
        <v>106</v>
      </c>
      <c r="F2240" s="39">
        <v>105</v>
      </c>
      <c r="G2240" s="39" t="s">
        <v>172</v>
      </c>
      <c r="H2240" s="39" t="s">
        <v>176</v>
      </c>
      <c r="I2240" s="39" t="s">
        <v>176</v>
      </c>
      <c r="J2240" s="39" t="s">
        <v>176</v>
      </c>
      <c r="K2240" s="39" t="s">
        <v>176</v>
      </c>
      <c r="L2240" s="39">
        <v>1</v>
      </c>
      <c r="M2240" s="57" t="str">
        <f t="shared" si="107"/>
        <v>3 - Medium-Level Power Loss</v>
      </c>
      <c r="N2240" s="59"/>
      <c r="O2240" s="60"/>
      <c r="P2240" s="61">
        <f t="shared" si="106"/>
        <v>1800</v>
      </c>
      <c r="Q2240" s="61">
        <f t="shared" si="108"/>
        <v>0</v>
      </c>
    </row>
    <row r="2241" spans="1:17" ht="18.600000000000001" customHeight="1">
      <c r="A2241" s="58">
        <v>44403</v>
      </c>
      <c r="B2241" s="39" t="s">
        <v>48</v>
      </c>
      <c r="C2241" s="39" t="s">
        <v>143</v>
      </c>
      <c r="D2241" s="64"/>
      <c r="E2241" s="39" t="s">
        <v>106</v>
      </c>
      <c r="F2241" s="39">
        <v>58</v>
      </c>
      <c r="G2241" s="39" t="s">
        <v>172</v>
      </c>
      <c r="H2241" s="39" t="s">
        <v>176</v>
      </c>
      <c r="I2241" s="39" t="s">
        <v>176</v>
      </c>
      <c r="J2241" s="39" t="s">
        <v>176</v>
      </c>
      <c r="K2241" s="39" t="s">
        <v>176</v>
      </c>
      <c r="L2241" s="39">
        <v>1</v>
      </c>
      <c r="M2241" s="57" t="str">
        <f t="shared" si="107"/>
        <v>3 - Medium-Level Power Loss</v>
      </c>
      <c r="N2241" s="59"/>
      <c r="O2241" s="60"/>
      <c r="P2241" s="61">
        <f t="shared" si="106"/>
        <v>1800</v>
      </c>
      <c r="Q2241" s="61">
        <f t="shared" si="108"/>
        <v>0</v>
      </c>
    </row>
    <row r="2242" spans="1:17" ht="18.600000000000001" customHeight="1">
      <c r="A2242" s="58">
        <v>44403</v>
      </c>
      <c r="B2242" s="39" t="s">
        <v>48</v>
      </c>
      <c r="C2242" s="39" t="s">
        <v>143</v>
      </c>
      <c r="D2242" s="64"/>
      <c r="E2242" s="39" t="s">
        <v>109</v>
      </c>
      <c r="F2242" s="39">
        <v>10</v>
      </c>
      <c r="G2242" s="39" t="s">
        <v>172</v>
      </c>
      <c r="H2242" s="39" t="s">
        <v>176</v>
      </c>
      <c r="I2242" s="39" t="s">
        <v>176</v>
      </c>
      <c r="J2242" s="39" t="s">
        <v>177</v>
      </c>
      <c r="K2242" s="39" t="s">
        <v>176</v>
      </c>
      <c r="L2242" s="39">
        <v>1</v>
      </c>
      <c r="M2242" s="57" t="str">
        <f t="shared" si="107"/>
        <v>3 - Medium-Level Power Loss</v>
      </c>
      <c r="N2242" s="59"/>
      <c r="O2242" s="60"/>
      <c r="P2242" s="61">
        <f t="shared" si="106"/>
        <v>1800</v>
      </c>
      <c r="Q2242" s="61">
        <f t="shared" si="108"/>
        <v>0</v>
      </c>
    </row>
    <row r="2243" spans="1:17" ht="18.600000000000001" customHeight="1">
      <c r="A2243" s="58">
        <v>44403</v>
      </c>
      <c r="B2243" s="39" t="s">
        <v>48</v>
      </c>
      <c r="C2243" s="39" t="s">
        <v>143</v>
      </c>
      <c r="D2243" s="64"/>
      <c r="E2243" s="39" t="s">
        <v>109</v>
      </c>
      <c r="F2243" s="39">
        <v>46</v>
      </c>
      <c r="G2243" s="39" t="s">
        <v>172</v>
      </c>
      <c r="H2243" s="39" t="s">
        <v>176</v>
      </c>
      <c r="I2243" s="39" t="s">
        <v>176</v>
      </c>
      <c r="J2243" s="39" t="s">
        <v>177</v>
      </c>
      <c r="K2243" s="39" t="s">
        <v>176</v>
      </c>
      <c r="L2243" s="39">
        <v>1</v>
      </c>
      <c r="M2243" s="57" t="str">
        <f t="shared" si="107"/>
        <v>3 - Medium-Level Power Loss</v>
      </c>
      <c r="N2243" s="59"/>
      <c r="O2243" s="60"/>
      <c r="P2243" s="61">
        <f t="shared" si="106"/>
        <v>1800</v>
      </c>
      <c r="Q2243" s="61">
        <f t="shared" si="108"/>
        <v>0</v>
      </c>
    </row>
    <row r="2244" spans="1:17" ht="18.600000000000001" customHeight="1">
      <c r="A2244" s="58">
        <v>44403</v>
      </c>
      <c r="B2244" s="39" t="s">
        <v>48</v>
      </c>
      <c r="C2244" s="39" t="s">
        <v>143</v>
      </c>
      <c r="D2244" s="64"/>
      <c r="E2244" s="39" t="s">
        <v>109</v>
      </c>
      <c r="F2244" s="39">
        <v>65</v>
      </c>
      <c r="G2244" s="39" t="s">
        <v>172</v>
      </c>
      <c r="H2244" s="39" t="s">
        <v>177</v>
      </c>
      <c r="I2244" s="39" t="s">
        <v>176</v>
      </c>
      <c r="J2244" s="39" t="s">
        <v>176</v>
      </c>
      <c r="K2244" s="39" t="s">
        <v>176</v>
      </c>
      <c r="L2244" s="39">
        <v>1</v>
      </c>
      <c r="M2244" s="57" t="str">
        <f t="shared" si="107"/>
        <v>3 - Medium-Level Power Loss</v>
      </c>
      <c r="N2244" s="59"/>
      <c r="O2244" s="60"/>
      <c r="P2244" s="61">
        <f t="shared" si="106"/>
        <v>1800</v>
      </c>
      <c r="Q2244" s="61">
        <f t="shared" si="108"/>
        <v>0</v>
      </c>
    </row>
    <row r="2245" spans="1:17" ht="18.600000000000001" customHeight="1">
      <c r="A2245" s="58">
        <v>44403</v>
      </c>
      <c r="B2245" s="39" t="s">
        <v>48</v>
      </c>
      <c r="C2245" s="39" t="s">
        <v>143</v>
      </c>
      <c r="D2245" s="64"/>
      <c r="E2245" s="39" t="s">
        <v>109</v>
      </c>
      <c r="F2245" s="39">
        <v>66</v>
      </c>
      <c r="G2245" s="39" t="s">
        <v>172</v>
      </c>
      <c r="H2245" s="39" t="s">
        <v>177</v>
      </c>
      <c r="I2245" s="39" t="s">
        <v>176</v>
      </c>
      <c r="J2245" s="39" t="s">
        <v>176</v>
      </c>
      <c r="K2245" s="39" t="s">
        <v>176</v>
      </c>
      <c r="L2245" s="39">
        <v>1</v>
      </c>
      <c r="M2245" s="57" t="str">
        <f t="shared" si="107"/>
        <v>3 - Medium-Level Power Loss</v>
      </c>
      <c r="N2245" s="59"/>
      <c r="O2245" s="60"/>
      <c r="P2245" s="61">
        <f t="shared" si="106"/>
        <v>1800</v>
      </c>
      <c r="Q2245" s="61">
        <f t="shared" si="108"/>
        <v>0</v>
      </c>
    </row>
    <row r="2246" spans="1:17" ht="18.600000000000001" customHeight="1">
      <c r="A2246" s="58">
        <v>44403</v>
      </c>
      <c r="B2246" s="39" t="s">
        <v>48</v>
      </c>
      <c r="C2246" s="39" t="s">
        <v>143</v>
      </c>
      <c r="D2246" s="64"/>
      <c r="E2246" s="39" t="s">
        <v>109</v>
      </c>
      <c r="F2246" s="39">
        <v>67</v>
      </c>
      <c r="G2246" s="39" t="s">
        <v>172</v>
      </c>
      <c r="H2246" s="39" t="s">
        <v>177</v>
      </c>
      <c r="I2246" s="39" t="s">
        <v>176</v>
      </c>
      <c r="J2246" s="39" t="s">
        <v>176</v>
      </c>
      <c r="K2246" s="39" t="s">
        <v>176</v>
      </c>
      <c r="L2246" s="39">
        <v>1</v>
      </c>
      <c r="M2246" s="57" t="str">
        <f t="shared" si="107"/>
        <v>3 - Medium-Level Power Loss</v>
      </c>
      <c r="N2246" s="59"/>
      <c r="O2246" s="60"/>
      <c r="P2246" s="61">
        <f t="shared" si="106"/>
        <v>1800</v>
      </c>
      <c r="Q2246" s="61">
        <f t="shared" si="108"/>
        <v>0</v>
      </c>
    </row>
    <row r="2247" spans="1:17" ht="18.600000000000001" customHeight="1">
      <c r="A2247" s="58">
        <v>44403</v>
      </c>
      <c r="B2247" s="39" t="s">
        <v>48</v>
      </c>
      <c r="C2247" s="39" t="s">
        <v>143</v>
      </c>
      <c r="D2247" s="64"/>
      <c r="E2247" s="39" t="s">
        <v>109</v>
      </c>
      <c r="F2247" s="39">
        <v>68</v>
      </c>
      <c r="G2247" s="39" t="s">
        <v>172</v>
      </c>
      <c r="H2247" s="39" t="s">
        <v>177</v>
      </c>
      <c r="I2247" s="39" t="s">
        <v>176</v>
      </c>
      <c r="J2247" s="39" t="s">
        <v>176</v>
      </c>
      <c r="K2247" s="39" t="s">
        <v>176</v>
      </c>
      <c r="L2247" s="39">
        <v>1</v>
      </c>
      <c r="M2247" s="57" t="str">
        <f t="shared" si="107"/>
        <v>3 - Medium-Level Power Loss</v>
      </c>
      <c r="N2247" s="59"/>
      <c r="O2247" s="60"/>
      <c r="P2247" s="61">
        <f t="shared" si="106"/>
        <v>1800</v>
      </c>
      <c r="Q2247" s="61">
        <f t="shared" si="108"/>
        <v>0</v>
      </c>
    </row>
    <row r="2248" spans="1:17" ht="18.600000000000001" customHeight="1">
      <c r="A2248" s="58">
        <v>44403</v>
      </c>
      <c r="B2248" s="39" t="s">
        <v>48</v>
      </c>
      <c r="C2248" s="39" t="s">
        <v>143</v>
      </c>
      <c r="D2248" s="64"/>
      <c r="E2248" s="39" t="s">
        <v>109</v>
      </c>
      <c r="F2248" s="39">
        <v>69</v>
      </c>
      <c r="G2248" s="39" t="s">
        <v>172</v>
      </c>
      <c r="H2248" s="39" t="s">
        <v>177</v>
      </c>
      <c r="I2248" s="39" t="s">
        <v>176</v>
      </c>
      <c r="J2248" s="39" t="s">
        <v>176</v>
      </c>
      <c r="K2248" s="39" t="s">
        <v>176</v>
      </c>
      <c r="L2248" s="39">
        <v>1</v>
      </c>
      <c r="M2248" s="57" t="str">
        <f t="shared" si="107"/>
        <v>3 - Medium-Level Power Loss</v>
      </c>
      <c r="N2248" s="59"/>
      <c r="O2248" s="60"/>
      <c r="P2248" s="61">
        <f t="shared" si="106"/>
        <v>1800</v>
      </c>
      <c r="Q2248" s="61">
        <f t="shared" si="108"/>
        <v>0</v>
      </c>
    </row>
    <row r="2249" spans="1:17" ht="18.600000000000001" customHeight="1">
      <c r="A2249" s="58">
        <v>44403</v>
      </c>
      <c r="B2249" s="39" t="s">
        <v>48</v>
      </c>
      <c r="C2249" s="39" t="s">
        <v>143</v>
      </c>
      <c r="D2249" s="64"/>
      <c r="E2249" s="39" t="s">
        <v>109</v>
      </c>
      <c r="F2249" s="39">
        <v>70</v>
      </c>
      <c r="G2249" s="39" t="s">
        <v>172</v>
      </c>
      <c r="H2249" s="39" t="s">
        <v>177</v>
      </c>
      <c r="I2249" s="39" t="s">
        <v>176</v>
      </c>
      <c r="J2249" s="39" t="s">
        <v>176</v>
      </c>
      <c r="K2249" s="39" t="s">
        <v>176</v>
      </c>
      <c r="L2249" s="39">
        <v>1</v>
      </c>
      <c r="M2249" s="57" t="str">
        <f t="shared" si="107"/>
        <v>3 - Medium-Level Power Loss</v>
      </c>
      <c r="N2249" s="59"/>
      <c r="O2249" s="60"/>
      <c r="P2249" s="61">
        <f t="shared" si="106"/>
        <v>1800</v>
      </c>
      <c r="Q2249" s="61">
        <f t="shared" si="108"/>
        <v>0</v>
      </c>
    </row>
    <row r="2250" spans="1:17" ht="18.600000000000001" customHeight="1">
      <c r="A2250" s="58">
        <v>44403</v>
      </c>
      <c r="B2250" s="39" t="s">
        <v>48</v>
      </c>
      <c r="C2250" s="39" t="s">
        <v>143</v>
      </c>
      <c r="D2250" s="64"/>
      <c r="E2250" s="39" t="s">
        <v>109</v>
      </c>
      <c r="F2250" s="39">
        <v>71</v>
      </c>
      <c r="G2250" s="39" t="s">
        <v>172</v>
      </c>
      <c r="H2250" s="39" t="s">
        <v>177</v>
      </c>
      <c r="I2250" s="39" t="s">
        <v>176</v>
      </c>
      <c r="J2250" s="39" t="s">
        <v>176</v>
      </c>
      <c r="K2250" s="39" t="s">
        <v>176</v>
      </c>
      <c r="L2250" s="39">
        <v>1</v>
      </c>
      <c r="M2250" s="57" t="str">
        <f t="shared" si="107"/>
        <v>3 - Medium-Level Power Loss</v>
      </c>
      <c r="N2250" s="59"/>
      <c r="O2250" s="60"/>
      <c r="P2250" s="61">
        <f t="shared" si="106"/>
        <v>1800</v>
      </c>
      <c r="Q2250" s="61">
        <f t="shared" si="108"/>
        <v>0</v>
      </c>
    </row>
    <row r="2251" spans="1:17" ht="18.600000000000001" customHeight="1">
      <c r="A2251" s="58">
        <v>44403</v>
      </c>
      <c r="B2251" s="39" t="s">
        <v>48</v>
      </c>
      <c r="C2251" s="39" t="s">
        <v>143</v>
      </c>
      <c r="D2251" s="64"/>
      <c r="E2251" s="39" t="s">
        <v>109</v>
      </c>
      <c r="F2251" s="39">
        <v>72</v>
      </c>
      <c r="G2251" s="39" t="s">
        <v>172</v>
      </c>
      <c r="H2251" s="39" t="s">
        <v>177</v>
      </c>
      <c r="I2251" s="39" t="s">
        <v>176</v>
      </c>
      <c r="J2251" s="39" t="s">
        <v>176</v>
      </c>
      <c r="K2251" s="39" t="s">
        <v>176</v>
      </c>
      <c r="L2251" s="39">
        <v>1</v>
      </c>
      <c r="M2251" s="57" t="str">
        <f t="shared" si="107"/>
        <v>3 - Medium-Level Power Loss</v>
      </c>
      <c r="N2251" s="59"/>
      <c r="O2251" s="60"/>
      <c r="P2251" s="61">
        <f t="shared" si="106"/>
        <v>1800</v>
      </c>
      <c r="Q2251" s="61">
        <f t="shared" si="108"/>
        <v>0</v>
      </c>
    </row>
    <row r="2252" spans="1:17" ht="18.600000000000001" customHeight="1">
      <c r="A2252" s="58">
        <v>44403</v>
      </c>
      <c r="B2252" s="39" t="s">
        <v>48</v>
      </c>
      <c r="C2252" s="39" t="s">
        <v>143</v>
      </c>
      <c r="D2252" s="64"/>
      <c r="E2252" s="39" t="s">
        <v>110</v>
      </c>
      <c r="F2252" s="39">
        <v>17</v>
      </c>
      <c r="G2252" s="39" t="s">
        <v>172</v>
      </c>
      <c r="H2252" s="39" t="s">
        <v>176</v>
      </c>
      <c r="I2252" s="39" t="s">
        <v>176</v>
      </c>
      <c r="J2252" s="39" t="s">
        <v>176</v>
      </c>
      <c r="K2252" s="39" t="s">
        <v>176</v>
      </c>
      <c r="L2252" s="39">
        <v>1</v>
      </c>
      <c r="M2252" s="57" t="str">
        <f t="shared" si="107"/>
        <v>3 - Medium-Level Power Loss</v>
      </c>
      <c r="N2252" s="59"/>
      <c r="O2252" s="60"/>
      <c r="P2252" s="61">
        <f t="shared" si="106"/>
        <v>1800</v>
      </c>
      <c r="Q2252" s="61">
        <f t="shared" si="108"/>
        <v>0</v>
      </c>
    </row>
    <row r="2253" spans="1:17" ht="18.600000000000001" customHeight="1">
      <c r="A2253" s="58">
        <v>44403</v>
      </c>
      <c r="B2253" s="39" t="s">
        <v>48</v>
      </c>
      <c r="C2253" s="39" t="s">
        <v>143</v>
      </c>
      <c r="D2253" s="64"/>
      <c r="E2253" s="39" t="s">
        <v>110</v>
      </c>
      <c r="F2253" s="39">
        <v>18</v>
      </c>
      <c r="G2253" s="39" t="s">
        <v>172</v>
      </c>
      <c r="H2253" s="39" t="s">
        <v>176</v>
      </c>
      <c r="I2253" s="39" t="s">
        <v>176</v>
      </c>
      <c r="J2253" s="39" t="s">
        <v>176</v>
      </c>
      <c r="K2253" s="39" t="s">
        <v>176</v>
      </c>
      <c r="L2253" s="39">
        <v>1</v>
      </c>
      <c r="M2253" s="57" t="str">
        <f t="shared" si="107"/>
        <v>3 - Medium-Level Power Loss</v>
      </c>
      <c r="N2253" s="59"/>
      <c r="O2253" s="60"/>
      <c r="P2253" s="61">
        <f t="shared" si="106"/>
        <v>1800</v>
      </c>
      <c r="Q2253" s="61">
        <f t="shared" si="108"/>
        <v>0</v>
      </c>
    </row>
    <row r="2254" spans="1:17" ht="18.600000000000001" customHeight="1">
      <c r="A2254" s="58">
        <v>44403</v>
      </c>
      <c r="B2254" s="39" t="s">
        <v>48</v>
      </c>
      <c r="C2254" s="39" t="s">
        <v>143</v>
      </c>
      <c r="D2254" s="64"/>
      <c r="E2254" s="39" t="s">
        <v>110</v>
      </c>
      <c r="F2254" s="39">
        <v>19</v>
      </c>
      <c r="G2254" s="39" t="s">
        <v>172</v>
      </c>
      <c r="H2254" s="39" t="s">
        <v>176</v>
      </c>
      <c r="I2254" s="39" t="s">
        <v>176</v>
      </c>
      <c r="J2254" s="39" t="s">
        <v>176</v>
      </c>
      <c r="K2254" s="39" t="s">
        <v>176</v>
      </c>
      <c r="L2254" s="39">
        <v>1</v>
      </c>
      <c r="M2254" s="57" t="str">
        <f t="shared" si="107"/>
        <v>3 - Medium-Level Power Loss</v>
      </c>
      <c r="N2254" s="59"/>
      <c r="O2254" s="60"/>
      <c r="P2254" s="61">
        <f t="shared" si="106"/>
        <v>1800</v>
      </c>
      <c r="Q2254" s="61">
        <f t="shared" si="108"/>
        <v>0</v>
      </c>
    </row>
    <row r="2255" spans="1:17" ht="18.600000000000001" customHeight="1">
      <c r="A2255" s="58">
        <v>44403</v>
      </c>
      <c r="B2255" s="39" t="s">
        <v>48</v>
      </c>
      <c r="C2255" s="39" t="s">
        <v>143</v>
      </c>
      <c r="D2255" s="64"/>
      <c r="E2255" s="39" t="s">
        <v>110</v>
      </c>
      <c r="F2255" s="39">
        <v>20</v>
      </c>
      <c r="G2255" s="39" t="s">
        <v>172</v>
      </c>
      <c r="H2255" s="39" t="s">
        <v>176</v>
      </c>
      <c r="I2255" s="39" t="s">
        <v>176</v>
      </c>
      <c r="J2255" s="39" t="s">
        <v>176</v>
      </c>
      <c r="K2255" s="39" t="s">
        <v>176</v>
      </c>
      <c r="L2255" s="39">
        <v>1</v>
      </c>
      <c r="M2255" s="57" t="str">
        <f t="shared" si="107"/>
        <v>3 - Medium-Level Power Loss</v>
      </c>
      <c r="N2255" s="59"/>
      <c r="O2255" s="60"/>
      <c r="P2255" s="61">
        <f t="shared" si="106"/>
        <v>1800</v>
      </c>
      <c r="Q2255" s="61">
        <f t="shared" si="108"/>
        <v>0</v>
      </c>
    </row>
    <row r="2256" spans="1:17" ht="18.600000000000001" customHeight="1">
      <c r="A2256" s="58">
        <v>44403</v>
      </c>
      <c r="B2256" s="39" t="s">
        <v>48</v>
      </c>
      <c r="C2256" s="39" t="s">
        <v>143</v>
      </c>
      <c r="D2256" s="64"/>
      <c r="E2256" s="39" t="s">
        <v>110</v>
      </c>
      <c r="F2256" s="39">
        <v>21</v>
      </c>
      <c r="G2256" s="39" t="s">
        <v>172</v>
      </c>
      <c r="H2256" s="39" t="s">
        <v>176</v>
      </c>
      <c r="I2256" s="39" t="s">
        <v>176</v>
      </c>
      <c r="J2256" s="39" t="s">
        <v>176</v>
      </c>
      <c r="K2256" s="39" t="s">
        <v>176</v>
      </c>
      <c r="L2256" s="39">
        <v>1</v>
      </c>
      <c r="M2256" s="57" t="str">
        <f t="shared" si="107"/>
        <v>3 - Medium-Level Power Loss</v>
      </c>
      <c r="N2256" s="59"/>
      <c r="O2256" s="60"/>
      <c r="P2256" s="61">
        <f t="shared" si="106"/>
        <v>1800</v>
      </c>
      <c r="Q2256" s="61">
        <f t="shared" si="108"/>
        <v>0</v>
      </c>
    </row>
    <row r="2257" spans="1:17" ht="18.600000000000001" customHeight="1">
      <c r="A2257" s="58">
        <v>44403</v>
      </c>
      <c r="B2257" s="39" t="s">
        <v>48</v>
      </c>
      <c r="C2257" s="39" t="s">
        <v>143</v>
      </c>
      <c r="D2257" s="64"/>
      <c r="E2257" s="39" t="s">
        <v>110</v>
      </c>
      <c r="F2257" s="39">
        <v>22</v>
      </c>
      <c r="G2257" s="39" t="s">
        <v>172</v>
      </c>
      <c r="H2257" s="39" t="s">
        <v>176</v>
      </c>
      <c r="I2257" s="39" t="s">
        <v>176</v>
      </c>
      <c r="J2257" s="39" t="s">
        <v>176</v>
      </c>
      <c r="K2257" s="39" t="s">
        <v>176</v>
      </c>
      <c r="L2257" s="39">
        <v>1</v>
      </c>
      <c r="M2257" s="57" t="str">
        <f t="shared" si="107"/>
        <v>3 - Medium-Level Power Loss</v>
      </c>
      <c r="N2257" s="59"/>
      <c r="O2257" s="60"/>
      <c r="P2257" s="61">
        <f t="shared" ref="P2257:P2320" si="109">IF(G2257="hot spot",0,IF(G2257="string",$Q$5*L2257,IF(G2257="multiple strings",$Q$5*L2257,IF(G2257="Combiner",($Q$5)*L2257,IF(G2257="inverter",$Q$5*L2257,IF(G2257="tracker",$Q$5*L2257,IF(G2257="module",$Q$5*L2257,IF(G2257="module substring",($Q$5/3)*L2257,0))))))))</f>
        <v>1800</v>
      </c>
      <c r="Q2257" s="61">
        <f t="shared" si="108"/>
        <v>0</v>
      </c>
    </row>
    <row r="2258" spans="1:17" ht="18.600000000000001" customHeight="1">
      <c r="A2258" s="58">
        <v>44403</v>
      </c>
      <c r="B2258" s="39" t="s">
        <v>48</v>
      </c>
      <c r="C2258" s="39" t="s">
        <v>143</v>
      </c>
      <c r="D2258" s="64"/>
      <c r="E2258" s="39" t="s">
        <v>110</v>
      </c>
      <c r="F2258" s="39">
        <v>23</v>
      </c>
      <c r="G2258" s="39" t="s">
        <v>172</v>
      </c>
      <c r="H2258" s="39" t="s">
        <v>176</v>
      </c>
      <c r="I2258" s="39" t="s">
        <v>176</v>
      </c>
      <c r="J2258" s="39" t="s">
        <v>176</v>
      </c>
      <c r="K2258" s="39" t="s">
        <v>176</v>
      </c>
      <c r="L2258" s="39">
        <v>1</v>
      </c>
      <c r="M2258" s="57" t="str">
        <f t="shared" ref="M2258:M2321" si="110">IF(G2258="hot spot","1 - Safety",IF((P2258)/(1000000*$Q$4)&gt;0.01,"2 - High-Level Power Loss",IF(P2258&gt;($Q$5-1),"3 - Medium-Level Power Loss",IF(P2258&gt;0,"4 - Low-Level Power Loss",""))))</f>
        <v>3 - Medium-Level Power Loss</v>
      </c>
      <c r="N2258" s="59"/>
      <c r="O2258" s="60"/>
      <c r="P2258" s="61">
        <f t="shared" si="109"/>
        <v>1800</v>
      </c>
      <c r="Q2258" s="61">
        <f t="shared" si="108"/>
        <v>0</v>
      </c>
    </row>
    <row r="2259" spans="1:17" ht="18.600000000000001" customHeight="1">
      <c r="A2259" s="58">
        <v>44403</v>
      </c>
      <c r="B2259" s="39" t="s">
        <v>48</v>
      </c>
      <c r="C2259" s="39" t="s">
        <v>143</v>
      </c>
      <c r="D2259" s="64"/>
      <c r="E2259" s="39" t="s">
        <v>110</v>
      </c>
      <c r="F2259" s="39">
        <v>24</v>
      </c>
      <c r="G2259" s="39" t="s">
        <v>172</v>
      </c>
      <c r="H2259" s="39" t="s">
        <v>176</v>
      </c>
      <c r="I2259" s="39" t="s">
        <v>176</v>
      </c>
      <c r="J2259" s="39" t="s">
        <v>176</v>
      </c>
      <c r="K2259" s="39" t="s">
        <v>176</v>
      </c>
      <c r="L2259" s="39">
        <v>1</v>
      </c>
      <c r="M2259" s="57" t="str">
        <f t="shared" si="110"/>
        <v>3 - Medium-Level Power Loss</v>
      </c>
      <c r="N2259" s="59"/>
      <c r="O2259" s="60"/>
      <c r="P2259" s="61">
        <f t="shared" si="109"/>
        <v>1800</v>
      </c>
      <c r="Q2259" s="61">
        <f t="shared" si="108"/>
        <v>0</v>
      </c>
    </row>
    <row r="2260" spans="1:17" ht="18.600000000000001" customHeight="1">
      <c r="A2260" s="58">
        <v>44403</v>
      </c>
      <c r="B2260" s="39" t="s">
        <v>48</v>
      </c>
      <c r="C2260" s="39" t="s">
        <v>143</v>
      </c>
      <c r="D2260" s="64"/>
      <c r="E2260" s="39" t="s">
        <v>110</v>
      </c>
      <c r="F2260" s="39">
        <v>46</v>
      </c>
      <c r="G2260" s="39" t="s">
        <v>172</v>
      </c>
      <c r="H2260" s="39" t="s">
        <v>176</v>
      </c>
      <c r="I2260" s="39" t="s">
        <v>176</v>
      </c>
      <c r="J2260" s="39" t="s">
        <v>176</v>
      </c>
      <c r="K2260" s="39" t="s">
        <v>177</v>
      </c>
      <c r="L2260" s="39">
        <v>1</v>
      </c>
      <c r="M2260" s="57" t="str">
        <f t="shared" si="110"/>
        <v>3 - Medium-Level Power Loss</v>
      </c>
      <c r="N2260" s="59"/>
      <c r="O2260" s="60"/>
      <c r="P2260" s="61">
        <f t="shared" si="109"/>
        <v>1800</v>
      </c>
      <c r="Q2260" s="61">
        <f t="shared" si="108"/>
        <v>0</v>
      </c>
    </row>
    <row r="2261" spans="1:17" ht="18.600000000000001" customHeight="1">
      <c r="A2261" s="58">
        <v>44403</v>
      </c>
      <c r="B2261" s="39" t="s">
        <v>48</v>
      </c>
      <c r="C2261" s="39" t="s">
        <v>143</v>
      </c>
      <c r="D2261" s="64"/>
      <c r="E2261" s="39" t="s">
        <v>98</v>
      </c>
      <c r="F2261" s="39">
        <v>98</v>
      </c>
      <c r="G2261" s="39" t="s">
        <v>172</v>
      </c>
      <c r="H2261" s="39" t="s">
        <v>177</v>
      </c>
      <c r="I2261" s="39" t="s">
        <v>176</v>
      </c>
      <c r="J2261" s="39" t="s">
        <v>176</v>
      </c>
      <c r="K2261" s="39" t="s">
        <v>176</v>
      </c>
      <c r="L2261" s="39">
        <v>1</v>
      </c>
      <c r="M2261" s="57" t="str">
        <f t="shared" si="110"/>
        <v>3 - Medium-Level Power Loss</v>
      </c>
      <c r="N2261" s="59"/>
      <c r="O2261" s="60"/>
      <c r="P2261" s="61">
        <f t="shared" si="109"/>
        <v>1800</v>
      </c>
      <c r="Q2261" s="61">
        <f t="shared" si="108"/>
        <v>0</v>
      </c>
    </row>
    <row r="2262" spans="1:17" ht="18.600000000000001" customHeight="1">
      <c r="A2262" s="58">
        <v>44403</v>
      </c>
      <c r="B2262" s="39" t="s">
        <v>48</v>
      </c>
      <c r="C2262" s="39" t="s">
        <v>143</v>
      </c>
      <c r="D2262" s="64"/>
      <c r="E2262" s="39" t="s">
        <v>99</v>
      </c>
      <c r="F2262" s="39">
        <v>109</v>
      </c>
      <c r="G2262" s="39" t="s">
        <v>172</v>
      </c>
      <c r="H2262" s="39" t="s">
        <v>176</v>
      </c>
      <c r="I2262" s="39" t="s">
        <v>176</v>
      </c>
      <c r="J2262" s="39" t="s">
        <v>176</v>
      </c>
      <c r="K2262" s="39" t="s">
        <v>176</v>
      </c>
      <c r="L2262" s="39">
        <v>1</v>
      </c>
      <c r="M2262" s="57" t="str">
        <f t="shared" si="110"/>
        <v>3 - Medium-Level Power Loss</v>
      </c>
      <c r="N2262" s="59"/>
      <c r="O2262" s="60"/>
      <c r="P2262" s="61">
        <f t="shared" si="109"/>
        <v>1800</v>
      </c>
      <c r="Q2262" s="61">
        <f t="shared" si="108"/>
        <v>0</v>
      </c>
    </row>
    <row r="2263" spans="1:17" ht="18.600000000000001" customHeight="1">
      <c r="A2263" s="58">
        <v>44403</v>
      </c>
      <c r="B2263" s="39" t="s">
        <v>48</v>
      </c>
      <c r="C2263" s="39" t="s">
        <v>143</v>
      </c>
      <c r="D2263" s="64"/>
      <c r="E2263" s="39" t="s">
        <v>99</v>
      </c>
      <c r="F2263" s="39">
        <v>110</v>
      </c>
      <c r="G2263" s="39" t="s">
        <v>172</v>
      </c>
      <c r="H2263" s="39" t="s">
        <v>176</v>
      </c>
      <c r="I2263" s="39" t="s">
        <v>176</v>
      </c>
      <c r="J2263" s="39" t="s">
        <v>176</v>
      </c>
      <c r="K2263" s="39" t="s">
        <v>176</v>
      </c>
      <c r="L2263" s="39">
        <v>1</v>
      </c>
      <c r="M2263" s="57" t="str">
        <f t="shared" si="110"/>
        <v>3 - Medium-Level Power Loss</v>
      </c>
      <c r="N2263" s="59"/>
      <c r="O2263" s="60"/>
      <c r="P2263" s="61">
        <f t="shared" si="109"/>
        <v>1800</v>
      </c>
      <c r="Q2263" s="61">
        <f t="shared" si="108"/>
        <v>0</v>
      </c>
    </row>
    <row r="2264" spans="1:17" ht="18.600000000000001" customHeight="1">
      <c r="A2264" s="58">
        <v>44403</v>
      </c>
      <c r="B2264" s="39" t="s">
        <v>48</v>
      </c>
      <c r="C2264" s="39" t="s">
        <v>143</v>
      </c>
      <c r="D2264" s="64"/>
      <c r="E2264" s="39" t="s">
        <v>99</v>
      </c>
      <c r="F2264" s="39">
        <v>111</v>
      </c>
      <c r="G2264" s="39" t="s">
        <v>172</v>
      </c>
      <c r="H2264" s="39" t="s">
        <v>176</v>
      </c>
      <c r="I2264" s="39" t="s">
        <v>176</v>
      </c>
      <c r="J2264" s="39" t="s">
        <v>176</v>
      </c>
      <c r="K2264" s="39" t="s">
        <v>176</v>
      </c>
      <c r="L2264" s="39">
        <v>1</v>
      </c>
      <c r="M2264" s="57" t="str">
        <f t="shared" si="110"/>
        <v>3 - Medium-Level Power Loss</v>
      </c>
      <c r="N2264" s="59"/>
      <c r="O2264" s="60"/>
      <c r="P2264" s="61">
        <f t="shared" si="109"/>
        <v>1800</v>
      </c>
      <c r="Q2264" s="61">
        <f t="shared" si="108"/>
        <v>0</v>
      </c>
    </row>
    <row r="2265" spans="1:17" ht="18.600000000000001" customHeight="1">
      <c r="A2265" s="58">
        <v>44403</v>
      </c>
      <c r="B2265" s="39" t="s">
        <v>48</v>
      </c>
      <c r="C2265" s="39" t="s">
        <v>143</v>
      </c>
      <c r="D2265" s="64"/>
      <c r="E2265" s="39" t="s">
        <v>99</v>
      </c>
      <c r="F2265" s="39">
        <v>112</v>
      </c>
      <c r="G2265" s="39" t="s">
        <v>172</v>
      </c>
      <c r="H2265" s="39" t="s">
        <v>176</v>
      </c>
      <c r="I2265" s="39" t="s">
        <v>176</v>
      </c>
      <c r="J2265" s="39" t="s">
        <v>176</v>
      </c>
      <c r="K2265" s="39" t="s">
        <v>176</v>
      </c>
      <c r="L2265" s="39">
        <v>1</v>
      </c>
      <c r="M2265" s="57" t="str">
        <f t="shared" si="110"/>
        <v>3 - Medium-Level Power Loss</v>
      </c>
      <c r="N2265" s="59"/>
      <c r="O2265" s="60"/>
      <c r="P2265" s="61">
        <f t="shared" si="109"/>
        <v>1800</v>
      </c>
      <c r="Q2265" s="61">
        <f t="shared" si="108"/>
        <v>0</v>
      </c>
    </row>
    <row r="2266" spans="1:17" ht="18.600000000000001" customHeight="1">
      <c r="A2266" s="58">
        <v>44403</v>
      </c>
      <c r="B2266" s="39" t="s">
        <v>48</v>
      </c>
      <c r="C2266" s="39" t="s">
        <v>143</v>
      </c>
      <c r="D2266" s="64"/>
      <c r="E2266" s="39" t="s">
        <v>99</v>
      </c>
      <c r="F2266" s="39">
        <v>113</v>
      </c>
      <c r="G2266" s="39" t="s">
        <v>172</v>
      </c>
      <c r="H2266" s="39" t="s">
        <v>176</v>
      </c>
      <c r="I2266" s="39" t="s">
        <v>176</v>
      </c>
      <c r="J2266" s="39" t="s">
        <v>176</v>
      </c>
      <c r="K2266" s="39" t="s">
        <v>176</v>
      </c>
      <c r="L2266" s="39">
        <v>1</v>
      </c>
      <c r="M2266" s="57" t="str">
        <f t="shared" si="110"/>
        <v>3 - Medium-Level Power Loss</v>
      </c>
      <c r="N2266" s="59"/>
      <c r="O2266" s="60"/>
      <c r="P2266" s="61">
        <f t="shared" si="109"/>
        <v>1800</v>
      </c>
      <c r="Q2266" s="61">
        <f t="shared" si="108"/>
        <v>0</v>
      </c>
    </row>
    <row r="2267" spans="1:17" ht="18.600000000000001" customHeight="1">
      <c r="A2267" s="58">
        <v>44403</v>
      </c>
      <c r="B2267" s="39" t="s">
        <v>48</v>
      </c>
      <c r="C2267" s="39" t="s">
        <v>143</v>
      </c>
      <c r="D2267" s="64"/>
      <c r="E2267" s="39" t="s">
        <v>99</v>
      </c>
      <c r="F2267" s="39">
        <v>114</v>
      </c>
      <c r="G2267" s="39" t="s">
        <v>172</v>
      </c>
      <c r="H2267" s="39" t="s">
        <v>176</v>
      </c>
      <c r="I2267" s="39" t="s">
        <v>176</v>
      </c>
      <c r="J2267" s="39" t="s">
        <v>176</v>
      </c>
      <c r="K2267" s="39" t="s">
        <v>176</v>
      </c>
      <c r="L2267" s="39">
        <v>1</v>
      </c>
      <c r="M2267" s="57" t="str">
        <f t="shared" si="110"/>
        <v>3 - Medium-Level Power Loss</v>
      </c>
      <c r="N2267" s="59"/>
      <c r="O2267" s="60"/>
      <c r="P2267" s="61">
        <f t="shared" si="109"/>
        <v>1800</v>
      </c>
      <c r="Q2267" s="61">
        <f t="shared" si="108"/>
        <v>0</v>
      </c>
    </row>
    <row r="2268" spans="1:17" ht="18.600000000000001" customHeight="1">
      <c r="A2268" s="58">
        <v>44403</v>
      </c>
      <c r="B2268" s="39" t="s">
        <v>48</v>
      </c>
      <c r="C2268" s="39" t="s">
        <v>143</v>
      </c>
      <c r="D2268" s="64"/>
      <c r="E2268" s="39" t="s">
        <v>99</v>
      </c>
      <c r="F2268" s="39">
        <v>115</v>
      </c>
      <c r="G2268" s="39" t="s">
        <v>172</v>
      </c>
      <c r="H2268" s="39" t="s">
        <v>176</v>
      </c>
      <c r="I2268" s="39" t="s">
        <v>176</v>
      </c>
      <c r="J2268" s="39" t="s">
        <v>176</v>
      </c>
      <c r="K2268" s="39" t="s">
        <v>176</v>
      </c>
      <c r="L2268" s="39">
        <v>1</v>
      </c>
      <c r="M2268" s="57" t="str">
        <f t="shared" si="110"/>
        <v>3 - Medium-Level Power Loss</v>
      </c>
      <c r="N2268" s="59"/>
      <c r="O2268" s="60"/>
      <c r="P2268" s="61">
        <f t="shared" si="109"/>
        <v>1800</v>
      </c>
      <c r="Q2268" s="61">
        <f t="shared" si="108"/>
        <v>0</v>
      </c>
    </row>
    <row r="2269" spans="1:17" ht="18.600000000000001" customHeight="1">
      <c r="A2269" s="58">
        <v>44403</v>
      </c>
      <c r="B2269" s="39" t="s">
        <v>48</v>
      </c>
      <c r="C2269" s="39" t="s">
        <v>143</v>
      </c>
      <c r="D2269" s="64"/>
      <c r="E2269" s="39" t="s">
        <v>99</v>
      </c>
      <c r="F2269" s="39">
        <v>116</v>
      </c>
      <c r="G2269" s="39" t="s">
        <v>172</v>
      </c>
      <c r="H2269" s="39" t="s">
        <v>176</v>
      </c>
      <c r="I2269" s="39" t="s">
        <v>176</v>
      </c>
      <c r="J2269" s="39" t="s">
        <v>176</v>
      </c>
      <c r="K2269" s="39" t="s">
        <v>176</v>
      </c>
      <c r="L2269" s="39">
        <v>1</v>
      </c>
      <c r="M2269" s="57" t="str">
        <f t="shared" si="110"/>
        <v>3 - Medium-Level Power Loss</v>
      </c>
      <c r="N2269" s="59"/>
      <c r="O2269" s="60"/>
      <c r="P2269" s="61">
        <f t="shared" si="109"/>
        <v>1800</v>
      </c>
      <c r="Q2269" s="61">
        <f t="shared" si="108"/>
        <v>0</v>
      </c>
    </row>
    <row r="2270" spans="1:17" ht="18.600000000000001" customHeight="1">
      <c r="A2270" s="58">
        <v>44403</v>
      </c>
      <c r="B2270" s="39" t="s">
        <v>48</v>
      </c>
      <c r="C2270" s="39" t="s">
        <v>143</v>
      </c>
      <c r="D2270" s="64"/>
      <c r="E2270" s="39" t="s">
        <v>99</v>
      </c>
      <c r="F2270" s="39">
        <v>25</v>
      </c>
      <c r="G2270" s="39" t="s">
        <v>172</v>
      </c>
      <c r="H2270" s="39" t="s">
        <v>176</v>
      </c>
      <c r="I2270" s="39" t="s">
        <v>176</v>
      </c>
      <c r="J2270" s="39" t="s">
        <v>176</v>
      </c>
      <c r="K2270" s="39" t="s">
        <v>176</v>
      </c>
      <c r="L2270" s="39">
        <v>1</v>
      </c>
      <c r="M2270" s="57" t="str">
        <f t="shared" si="110"/>
        <v>3 - Medium-Level Power Loss</v>
      </c>
      <c r="N2270" s="59"/>
      <c r="O2270" s="60"/>
      <c r="P2270" s="61">
        <f t="shared" si="109"/>
        <v>1800</v>
      </c>
      <c r="Q2270" s="61">
        <f t="shared" si="108"/>
        <v>0</v>
      </c>
    </row>
    <row r="2271" spans="1:17" ht="18.600000000000001" customHeight="1">
      <c r="A2271" s="58">
        <v>44403</v>
      </c>
      <c r="B2271" s="39" t="s">
        <v>48</v>
      </c>
      <c r="C2271" s="39" t="s">
        <v>143</v>
      </c>
      <c r="D2271" s="64"/>
      <c r="E2271" s="39" t="s">
        <v>99</v>
      </c>
      <c r="F2271" s="39">
        <v>53</v>
      </c>
      <c r="G2271" s="39" t="s">
        <v>172</v>
      </c>
      <c r="H2271" s="39" t="s">
        <v>176</v>
      </c>
      <c r="I2271" s="39" t="s">
        <v>176</v>
      </c>
      <c r="J2271" s="39" t="s">
        <v>176</v>
      </c>
      <c r="K2271" s="39" t="s">
        <v>176</v>
      </c>
      <c r="L2271" s="39">
        <v>1</v>
      </c>
      <c r="M2271" s="57" t="str">
        <f t="shared" si="110"/>
        <v>3 - Medium-Level Power Loss</v>
      </c>
      <c r="N2271" s="59"/>
      <c r="O2271" s="60"/>
      <c r="P2271" s="61">
        <f t="shared" si="109"/>
        <v>1800</v>
      </c>
      <c r="Q2271" s="61">
        <f t="shared" si="108"/>
        <v>0</v>
      </c>
    </row>
    <row r="2272" spans="1:17" ht="18.600000000000001" customHeight="1">
      <c r="A2272" s="58">
        <v>44403</v>
      </c>
      <c r="B2272" s="39" t="s">
        <v>48</v>
      </c>
      <c r="C2272" s="39" t="s">
        <v>143</v>
      </c>
      <c r="D2272" s="64"/>
      <c r="E2272" s="39" t="s">
        <v>99</v>
      </c>
      <c r="F2272" s="39">
        <v>54</v>
      </c>
      <c r="G2272" s="39" t="s">
        <v>172</v>
      </c>
      <c r="H2272" s="39" t="s">
        <v>176</v>
      </c>
      <c r="I2272" s="39" t="s">
        <v>176</v>
      </c>
      <c r="J2272" s="39" t="s">
        <v>176</v>
      </c>
      <c r="K2272" s="39" t="s">
        <v>176</v>
      </c>
      <c r="L2272" s="39">
        <v>1</v>
      </c>
      <c r="M2272" s="57" t="str">
        <f t="shared" si="110"/>
        <v>3 - Medium-Level Power Loss</v>
      </c>
      <c r="N2272" s="59"/>
      <c r="O2272" s="60"/>
      <c r="P2272" s="61">
        <f t="shared" si="109"/>
        <v>1800</v>
      </c>
      <c r="Q2272" s="61">
        <f t="shared" si="108"/>
        <v>0</v>
      </c>
    </row>
    <row r="2273" spans="1:17" ht="18.600000000000001" customHeight="1">
      <c r="A2273" s="58">
        <v>44403</v>
      </c>
      <c r="B2273" s="39" t="s">
        <v>48</v>
      </c>
      <c r="C2273" s="39" t="s">
        <v>143</v>
      </c>
      <c r="D2273" s="64"/>
      <c r="E2273" s="39" t="s">
        <v>99</v>
      </c>
      <c r="F2273" s="39">
        <v>55</v>
      </c>
      <c r="G2273" s="39" t="s">
        <v>172</v>
      </c>
      <c r="H2273" s="39" t="s">
        <v>176</v>
      </c>
      <c r="I2273" s="39" t="s">
        <v>176</v>
      </c>
      <c r="J2273" s="39" t="s">
        <v>176</v>
      </c>
      <c r="K2273" s="39" t="s">
        <v>176</v>
      </c>
      <c r="L2273" s="39">
        <v>1</v>
      </c>
      <c r="M2273" s="57" t="str">
        <f t="shared" si="110"/>
        <v>3 - Medium-Level Power Loss</v>
      </c>
      <c r="N2273" s="59"/>
      <c r="O2273" s="60"/>
      <c r="P2273" s="61">
        <f t="shared" si="109"/>
        <v>1800</v>
      </c>
      <c r="Q2273" s="61">
        <f t="shared" si="108"/>
        <v>0</v>
      </c>
    </row>
    <row r="2274" spans="1:17" ht="18.600000000000001" customHeight="1">
      <c r="A2274" s="58">
        <v>44403</v>
      </c>
      <c r="B2274" s="39" t="s">
        <v>48</v>
      </c>
      <c r="C2274" s="39" t="s">
        <v>143</v>
      </c>
      <c r="D2274" s="64"/>
      <c r="E2274" s="39" t="s">
        <v>99</v>
      </c>
      <c r="F2274" s="39">
        <v>56</v>
      </c>
      <c r="G2274" s="39" t="s">
        <v>172</v>
      </c>
      <c r="H2274" s="39" t="s">
        <v>176</v>
      </c>
      <c r="I2274" s="39" t="s">
        <v>176</v>
      </c>
      <c r="J2274" s="39" t="s">
        <v>176</v>
      </c>
      <c r="K2274" s="39" t="s">
        <v>176</v>
      </c>
      <c r="L2274" s="39">
        <v>1</v>
      </c>
      <c r="M2274" s="57" t="str">
        <f t="shared" si="110"/>
        <v>3 - Medium-Level Power Loss</v>
      </c>
      <c r="N2274" s="59"/>
      <c r="O2274" s="60"/>
      <c r="P2274" s="61">
        <f t="shared" si="109"/>
        <v>1800</v>
      </c>
      <c r="Q2274" s="61">
        <f t="shared" si="108"/>
        <v>0</v>
      </c>
    </row>
    <row r="2275" spans="1:17" ht="18.600000000000001" customHeight="1">
      <c r="A2275" s="58">
        <v>44403</v>
      </c>
      <c r="B2275" s="39" t="s">
        <v>48</v>
      </c>
      <c r="C2275" s="39" t="s">
        <v>143</v>
      </c>
      <c r="D2275" s="64"/>
      <c r="E2275" s="39" t="s">
        <v>99</v>
      </c>
      <c r="F2275" s="39">
        <v>57</v>
      </c>
      <c r="G2275" s="39" t="s">
        <v>172</v>
      </c>
      <c r="H2275" s="39" t="s">
        <v>176</v>
      </c>
      <c r="I2275" s="39" t="s">
        <v>176</v>
      </c>
      <c r="J2275" s="39" t="s">
        <v>176</v>
      </c>
      <c r="K2275" s="39" t="s">
        <v>176</v>
      </c>
      <c r="L2275" s="39">
        <v>1</v>
      </c>
      <c r="M2275" s="57" t="str">
        <f t="shared" si="110"/>
        <v>3 - Medium-Level Power Loss</v>
      </c>
      <c r="N2275" s="59"/>
      <c r="O2275" s="60"/>
      <c r="P2275" s="61">
        <f t="shared" si="109"/>
        <v>1800</v>
      </c>
      <c r="Q2275" s="61">
        <f t="shared" si="108"/>
        <v>0</v>
      </c>
    </row>
    <row r="2276" spans="1:17" ht="18.600000000000001" customHeight="1">
      <c r="A2276" s="58">
        <v>44403</v>
      </c>
      <c r="B2276" s="39" t="s">
        <v>48</v>
      </c>
      <c r="C2276" s="39" t="s">
        <v>143</v>
      </c>
      <c r="D2276" s="64"/>
      <c r="E2276" s="39" t="s">
        <v>99</v>
      </c>
      <c r="F2276" s="39">
        <v>58</v>
      </c>
      <c r="G2276" s="39" t="s">
        <v>172</v>
      </c>
      <c r="H2276" s="39" t="s">
        <v>176</v>
      </c>
      <c r="I2276" s="39" t="s">
        <v>176</v>
      </c>
      <c r="J2276" s="39" t="s">
        <v>176</v>
      </c>
      <c r="K2276" s="39" t="s">
        <v>176</v>
      </c>
      <c r="L2276" s="39">
        <v>1</v>
      </c>
      <c r="M2276" s="57" t="str">
        <f t="shared" si="110"/>
        <v>3 - Medium-Level Power Loss</v>
      </c>
      <c r="N2276" s="59"/>
      <c r="O2276" s="60"/>
      <c r="P2276" s="61">
        <f t="shared" si="109"/>
        <v>1800</v>
      </c>
      <c r="Q2276" s="61">
        <f t="shared" si="108"/>
        <v>0</v>
      </c>
    </row>
    <row r="2277" spans="1:17" ht="18.600000000000001" customHeight="1">
      <c r="A2277" s="58">
        <v>44403</v>
      </c>
      <c r="B2277" s="39" t="s">
        <v>48</v>
      </c>
      <c r="C2277" s="39" t="s">
        <v>143</v>
      </c>
      <c r="D2277" s="64"/>
      <c r="E2277" s="39" t="s">
        <v>99</v>
      </c>
      <c r="F2277" s="39">
        <v>59</v>
      </c>
      <c r="G2277" s="39" t="s">
        <v>172</v>
      </c>
      <c r="H2277" s="39" t="s">
        <v>176</v>
      </c>
      <c r="I2277" s="39" t="s">
        <v>176</v>
      </c>
      <c r="J2277" s="39" t="s">
        <v>176</v>
      </c>
      <c r="K2277" s="39" t="s">
        <v>176</v>
      </c>
      <c r="L2277" s="39">
        <v>1</v>
      </c>
      <c r="M2277" s="57" t="str">
        <f t="shared" si="110"/>
        <v>3 - Medium-Level Power Loss</v>
      </c>
      <c r="N2277" s="59"/>
      <c r="O2277" s="60"/>
      <c r="P2277" s="61">
        <f t="shared" si="109"/>
        <v>1800</v>
      </c>
      <c r="Q2277" s="61">
        <f t="shared" ref="Q2277:Q2340" si="111">IF(O2277&gt;0,P2277,0)</f>
        <v>0</v>
      </c>
    </row>
    <row r="2278" spans="1:17" ht="18.600000000000001" customHeight="1">
      <c r="A2278" s="58">
        <v>44403</v>
      </c>
      <c r="B2278" s="39" t="s">
        <v>48</v>
      </c>
      <c r="C2278" s="39" t="s">
        <v>143</v>
      </c>
      <c r="D2278" s="64"/>
      <c r="E2278" s="39" t="s">
        <v>99</v>
      </c>
      <c r="F2278" s="39">
        <v>60</v>
      </c>
      <c r="G2278" s="39" t="s">
        <v>172</v>
      </c>
      <c r="H2278" s="39" t="s">
        <v>176</v>
      </c>
      <c r="I2278" s="39" t="s">
        <v>176</v>
      </c>
      <c r="J2278" s="39" t="s">
        <v>176</v>
      </c>
      <c r="K2278" s="39" t="s">
        <v>176</v>
      </c>
      <c r="L2278" s="39">
        <v>1</v>
      </c>
      <c r="M2278" s="57" t="str">
        <f t="shared" si="110"/>
        <v>3 - Medium-Level Power Loss</v>
      </c>
      <c r="N2278" s="59"/>
      <c r="O2278" s="60"/>
      <c r="P2278" s="61">
        <f t="shared" si="109"/>
        <v>1800</v>
      </c>
      <c r="Q2278" s="61">
        <f t="shared" si="111"/>
        <v>0</v>
      </c>
    </row>
    <row r="2279" spans="1:17" ht="18.600000000000001" customHeight="1">
      <c r="A2279" s="58">
        <v>44403</v>
      </c>
      <c r="B2279" s="39" t="s">
        <v>48</v>
      </c>
      <c r="C2279" s="39" t="s">
        <v>143</v>
      </c>
      <c r="D2279" s="64"/>
      <c r="E2279" s="39" t="s">
        <v>99</v>
      </c>
      <c r="F2279" s="39">
        <v>82</v>
      </c>
      <c r="G2279" s="39" t="s">
        <v>172</v>
      </c>
      <c r="H2279" s="39" t="s">
        <v>176</v>
      </c>
      <c r="I2279" s="39" t="s">
        <v>176</v>
      </c>
      <c r="J2279" s="39" t="s">
        <v>177</v>
      </c>
      <c r="K2279" s="39" t="s">
        <v>176</v>
      </c>
      <c r="L2279" s="39">
        <v>1</v>
      </c>
      <c r="M2279" s="57" t="str">
        <f t="shared" si="110"/>
        <v>3 - Medium-Level Power Loss</v>
      </c>
      <c r="N2279" s="59"/>
      <c r="O2279" s="60"/>
      <c r="P2279" s="61">
        <f t="shared" si="109"/>
        <v>1800</v>
      </c>
      <c r="Q2279" s="61">
        <f t="shared" si="111"/>
        <v>0</v>
      </c>
    </row>
    <row r="2280" spans="1:17" ht="18.600000000000001" customHeight="1">
      <c r="A2280" s="58">
        <v>44403</v>
      </c>
      <c r="B2280" s="39" t="s">
        <v>48</v>
      </c>
      <c r="C2280" s="39" t="s">
        <v>144</v>
      </c>
      <c r="D2280" s="64"/>
      <c r="E2280" s="39" t="s">
        <v>95</v>
      </c>
      <c r="F2280" s="39">
        <v>1</v>
      </c>
      <c r="G2280" s="39" t="s">
        <v>172</v>
      </c>
      <c r="H2280" s="39" t="s">
        <v>176</v>
      </c>
      <c r="I2280" s="39" t="s">
        <v>176</v>
      </c>
      <c r="J2280" s="39" t="s">
        <v>176</v>
      </c>
      <c r="K2280" s="39" t="s">
        <v>176</v>
      </c>
      <c r="L2280" s="39">
        <v>1</v>
      </c>
      <c r="M2280" s="57" t="str">
        <f t="shared" si="110"/>
        <v>3 - Medium-Level Power Loss</v>
      </c>
      <c r="N2280" s="59"/>
      <c r="O2280" s="60"/>
      <c r="P2280" s="61">
        <f t="shared" si="109"/>
        <v>1800</v>
      </c>
      <c r="Q2280" s="61">
        <f t="shared" si="111"/>
        <v>0</v>
      </c>
    </row>
    <row r="2281" spans="1:17" ht="18.600000000000001" customHeight="1">
      <c r="A2281" s="58">
        <v>44403</v>
      </c>
      <c r="B2281" s="39" t="s">
        <v>48</v>
      </c>
      <c r="C2281" s="39" t="s">
        <v>144</v>
      </c>
      <c r="D2281" s="64"/>
      <c r="E2281" s="39" t="s">
        <v>95</v>
      </c>
      <c r="F2281" s="39">
        <v>10</v>
      </c>
      <c r="G2281" s="39" t="s">
        <v>172</v>
      </c>
      <c r="H2281" s="39" t="s">
        <v>176</v>
      </c>
      <c r="I2281" s="39" t="s">
        <v>176</v>
      </c>
      <c r="J2281" s="39" t="s">
        <v>176</v>
      </c>
      <c r="K2281" s="39" t="s">
        <v>176</v>
      </c>
      <c r="L2281" s="39">
        <v>1</v>
      </c>
      <c r="M2281" s="57" t="str">
        <f t="shared" si="110"/>
        <v>3 - Medium-Level Power Loss</v>
      </c>
      <c r="N2281" s="59"/>
      <c r="O2281" s="60"/>
      <c r="P2281" s="61">
        <f t="shared" si="109"/>
        <v>1800</v>
      </c>
      <c r="Q2281" s="61">
        <f t="shared" si="111"/>
        <v>0</v>
      </c>
    </row>
    <row r="2282" spans="1:17" ht="18.600000000000001" customHeight="1">
      <c r="A2282" s="58">
        <v>44403</v>
      </c>
      <c r="B2282" s="39" t="s">
        <v>48</v>
      </c>
      <c r="C2282" s="39" t="s">
        <v>144</v>
      </c>
      <c r="D2282" s="64"/>
      <c r="E2282" s="39" t="s">
        <v>95</v>
      </c>
      <c r="F2282" s="39">
        <v>11</v>
      </c>
      <c r="G2282" s="39" t="s">
        <v>172</v>
      </c>
      <c r="H2282" s="39" t="s">
        <v>176</v>
      </c>
      <c r="I2282" s="39" t="s">
        <v>176</v>
      </c>
      <c r="J2282" s="39" t="s">
        <v>176</v>
      </c>
      <c r="K2282" s="39" t="s">
        <v>176</v>
      </c>
      <c r="L2282" s="39">
        <v>1</v>
      </c>
      <c r="M2282" s="57" t="str">
        <f t="shared" si="110"/>
        <v>3 - Medium-Level Power Loss</v>
      </c>
      <c r="N2282" s="59"/>
      <c r="O2282" s="60"/>
      <c r="P2282" s="61">
        <f t="shared" si="109"/>
        <v>1800</v>
      </c>
      <c r="Q2282" s="61">
        <f t="shared" si="111"/>
        <v>0</v>
      </c>
    </row>
    <row r="2283" spans="1:17" ht="18.600000000000001" customHeight="1">
      <c r="A2283" s="58">
        <v>44403</v>
      </c>
      <c r="B2283" s="39" t="s">
        <v>48</v>
      </c>
      <c r="C2283" s="39" t="s">
        <v>144</v>
      </c>
      <c r="D2283" s="64"/>
      <c r="E2283" s="39" t="s">
        <v>95</v>
      </c>
      <c r="F2283" s="39">
        <v>12</v>
      </c>
      <c r="G2283" s="39" t="s">
        <v>172</v>
      </c>
      <c r="H2283" s="39" t="s">
        <v>176</v>
      </c>
      <c r="I2283" s="39" t="s">
        <v>176</v>
      </c>
      <c r="J2283" s="39" t="s">
        <v>176</v>
      </c>
      <c r="K2283" s="39" t="s">
        <v>176</v>
      </c>
      <c r="L2283" s="39">
        <v>1</v>
      </c>
      <c r="M2283" s="57" t="str">
        <f t="shared" si="110"/>
        <v>3 - Medium-Level Power Loss</v>
      </c>
      <c r="N2283" s="59"/>
      <c r="O2283" s="60"/>
      <c r="P2283" s="61">
        <f t="shared" si="109"/>
        <v>1800</v>
      </c>
      <c r="Q2283" s="61">
        <f t="shared" si="111"/>
        <v>0</v>
      </c>
    </row>
    <row r="2284" spans="1:17" ht="18.600000000000001" customHeight="1">
      <c r="A2284" s="58">
        <v>44403</v>
      </c>
      <c r="B2284" s="39" t="s">
        <v>48</v>
      </c>
      <c r="C2284" s="39" t="s">
        <v>144</v>
      </c>
      <c r="D2284" s="64"/>
      <c r="E2284" s="39" t="s">
        <v>95</v>
      </c>
      <c r="F2284" s="39">
        <v>13</v>
      </c>
      <c r="G2284" s="39" t="s">
        <v>172</v>
      </c>
      <c r="H2284" s="39" t="s">
        <v>176</v>
      </c>
      <c r="I2284" s="39" t="s">
        <v>176</v>
      </c>
      <c r="J2284" s="39" t="s">
        <v>176</v>
      </c>
      <c r="K2284" s="39" t="s">
        <v>176</v>
      </c>
      <c r="L2284" s="39">
        <v>1</v>
      </c>
      <c r="M2284" s="57" t="str">
        <f t="shared" si="110"/>
        <v>3 - Medium-Level Power Loss</v>
      </c>
      <c r="N2284" s="59"/>
      <c r="O2284" s="60"/>
      <c r="P2284" s="61">
        <f t="shared" si="109"/>
        <v>1800</v>
      </c>
      <c r="Q2284" s="61">
        <f t="shared" si="111"/>
        <v>0</v>
      </c>
    </row>
    <row r="2285" spans="1:17" ht="18.600000000000001" customHeight="1">
      <c r="A2285" s="58">
        <v>44403</v>
      </c>
      <c r="B2285" s="39" t="s">
        <v>48</v>
      </c>
      <c r="C2285" s="39" t="s">
        <v>144</v>
      </c>
      <c r="D2285" s="64"/>
      <c r="E2285" s="39" t="s">
        <v>95</v>
      </c>
      <c r="F2285" s="39">
        <v>14</v>
      </c>
      <c r="G2285" s="39" t="s">
        <v>172</v>
      </c>
      <c r="H2285" s="39" t="s">
        <v>176</v>
      </c>
      <c r="I2285" s="39" t="s">
        <v>176</v>
      </c>
      <c r="J2285" s="39" t="s">
        <v>176</v>
      </c>
      <c r="K2285" s="39" t="s">
        <v>176</v>
      </c>
      <c r="L2285" s="39">
        <v>1</v>
      </c>
      <c r="M2285" s="57" t="str">
        <f t="shared" si="110"/>
        <v>3 - Medium-Level Power Loss</v>
      </c>
      <c r="N2285" s="59"/>
      <c r="O2285" s="60"/>
      <c r="P2285" s="61">
        <f t="shared" si="109"/>
        <v>1800</v>
      </c>
      <c r="Q2285" s="61">
        <f t="shared" si="111"/>
        <v>0</v>
      </c>
    </row>
    <row r="2286" spans="1:17" ht="18.600000000000001" customHeight="1">
      <c r="A2286" s="58">
        <v>44403</v>
      </c>
      <c r="B2286" s="39" t="s">
        <v>48</v>
      </c>
      <c r="C2286" s="39" t="s">
        <v>144</v>
      </c>
      <c r="D2286" s="64"/>
      <c r="E2286" s="39" t="s">
        <v>95</v>
      </c>
      <c r="F2286" s="39">
        <v>15</v>
      </c>
      <c r="G2286" s="39" t="s">
        <v>172</v>
      </c>
      <c r="H2286" s="39" t="s">
        <v>176</v>
      </c>
      <c r="I2286" s="39" t="s">
        <v>176</v>
      </c>
      <c r="J2286" s="39" t="s">
        <v>176</v>
      </c>
      <c r="K2286" s="39" t="s">
        <v>176</v>
      </c>
      <c r="L2286" s="39">
        <v>1</v>
      </c>
      <c r="M2286" s="57" t="str">
        <f t="shared" si="110"/>
        <v>3 - Medium-Level Power Loss</v>
      </c>
      <c r="N2286" s="59"/>
      <c r="O2286" s="60"/>
      <c r="P2286" s="61">
        <f t="shared" si="109"/>
        <v>1800</v>
      </c>
      <c r="Q2286" s="61">
        <f t="shared" si="111"/>
        <v>0</v>
      </c>
    </row>
    <row r="2287" spans="1:17" ht="18.600000000000001" customHeight="1">
      <c r="A2287" s="58">
        <v>44403</v>
      </c>
      <c r="B2287" s="39" t="s">
        <v>48</v>
      </c>
      <c r="C2287" s="39" t="s">
        <v>144</v>
      </c>
      <c r="D2287" s="64"/>
      <c r="E2287" s="39" t="s">
        <v>95</v>
      </c>
      <c r="F2287" s="39">
        <v>16</v>
      </c>
      <c r="G2287" s="39" t="s">
        <v>172</v>
      </c>
      <c r="H2287" s="39" t="s">
        <v>176</v>
      </c>
      <c r="I2287" s="39" t="s">
        <v>176</v>
      </c>
      <c r="J2287" s="39" t="s">
        <v>176</v>
      </c>
      <c r="K2287" s="39" t="s">
        <v>176</v>
      </c>
      <c r="L2287" s="39">
        <v>1</v>
      </c>
      <c r="M2287" s="57" t="str">
        <f t="shared" si="110"/>
        <v>3 - Medium-Level Power Loss</v>
      </c>
      <c r="N2287" s="59"/>
      <c r="O2287" s="60"/>
      <c r="P2287" s="61">
        <f t="shared" si="109"/>
        <v>1800</v>
      </c>
      <c r="Q2287" s="61">
        <f t="shared" si="111"/>
        <v>0</v>
      </c>
    </row>
    <row r="2288" spans="1:17" ht="18.600000000000001" customHeight="1">
      <c r="A2288" s="58">
        <v>44403</v>
      </c>
      <c r="B2288" s="39" t="s">
        <v>48</v>
      </c>
      <c r="C2288" s="39" t="s">
        <v>144</v>
      </c>
      <c r="D2288" s="64"/>
      <c r="E2288" s="39" t="s">
        <v>95</v>
      </c>
      <c r="F2288" s="39">
        <v>2</v>
      </c>
      <c r="G2288" s="39" t="s">
        <v>172</v>
      </c>
      <c r="H2288" s="39" t="s">
        <v>176</v>
      </c>
      <c r="I2288" s="39" t="s">
        <v>176</v>
      </c>
      <c r="J2288" s="39" t="s">
        <v>176</v>
      </c>
      <c r="K2288" s="39" t="s">
        <v>176</v>
      </c>
      <c r="L2288" s="39">
        <v>1</v>
      </c>
      <c r="M2288" s="57" t="str">
        <f t="shared" si="110"/>
        <v>3 - Medium-Level Power Loss</v>
      </c>
      <c r="N2288" s="59"/>
      <c r="O2288" s="60"/>
      <c r="P2288" s="61">
        <f t="shared" si="109"/>
        <v>1800</v>
      </c>
      <c r="Q2288" s="61">
        <f t="shared" si="111"/>
        <v>0</v>
      </c>
    </row>
    <row r="2289" spans="1:17" ht="18.600000000000001" customHeight="1">
      <c r="A2289" s="58">
        <v>44403</v>
      </c>
      <c r="B2289" s="39" t="s">
        <v>48</v>
      </c>
      <c r="C2289" s="39" t="s">
        <v>144</v>
      </c>
      <c r="D2289" s="64"/>
      <c r="E2289" s="39" t="s">
        <v>95</v>
      </c>
      <c r="F2289" s="39">
        <v>3</v>
      </c>
      <c r="G2289" s="39" t="s">
        <v>172</v>
      </c>
      <c r="H2289" s="39" t="s">
        <v>176</v>
      </c>
      <c r="I2289" s="39" t="s">
        <v>176</v>
      </c>
      <c r="J2289" s="39" t="s">
        <v>176</v>
      </c>
      <c r="K2289" s="39" t="s">
        <v>176</v>
      </c>
      <c r="L2289" s="39">
        <v>1</v>
      </c>
      <c r="M2289" s="57" t="str">
        <f t="shared" si="110"/>
        <v>3 - Medium-Level Power Loss</v>
      </c>
      <c r="N2289" s="59"/>
      <c r="O2289" s="60"/>
      <c r="P2289" s="61">
        <f t="shared" si="109"/>
        <v>1800</v>
      </c>
      <c r="Q2289" s="61">
        <f t="shared" si="111"/>
        <v>0</v>
      </c>
    </row>
    <row r="2290" spans="1:17" ht="18.600000000000001" customHeight="1">
      <c r="A2290" s="58">
        <v>44403</v>
      </c>
      <c r="B2290" s="39" t="s">
        <v>48</v>
      </c>
      <c r="C2290" s="39" t="s">
        <v>144</v>
      </c>
      <c r="D2290" s="64"/>
      <c r="E2290" s="39" t="s">
        <v>95</v>
      </c>
      <c r="F2290" s="39">
        <v>4</v>
      </c>
      <c r="G2290" s="39" t="s">
        <v>172</v>
      </c>
      <c r="H2290" s="39" t="s">
        <v>176</v>
      </c>
      <c r="I2290" s="39" t="s">
        <v>176</v>
      </c>
      <c r="J2290" s="39" t="s">
        <v>176</v>
      </c>
      <c r="K2290" s="39" t="s">
        <v>176</v>
      </c>
      <c r="L2290" s="39">
        <v>1</v>
      </c>
      <c r="M2290" s="57" t="str">
        <f t="shared" si="110"/>
        <v>3 - Medium-Level Power Loss</v>
      </c>
      <c r="N2290" s="59"/>
      <c r="O2290" s="60"/>
      <c r="P2290" s="61">
        <f t="shared" si="109"/>
        <v>1800</v>
      </c>
      <c r="Q2290" s="61">
        <f t="shared" si="111"/>
        <v>0</v>
      </c>
    </row>
    <row r="2291" spans="1:17" ht="18.600000000000001" customHeight="1">
      <c r="A2291" s="58">
        <v>44403</v>
      </c>
      <c r="B2291" s="39" t="s">
        <v>48</v>
      </c>
      <c r="C2291" s="39" t="s">
        <v>144</v>
      </c>
      <c r="D2291" s="64"/>
      <c r="E2291" s="39" t="s">
        <v>95</v>
      </c>
      <c r="F2291" s="39">
        <v>5</v>
      </c>
      <c r="G2291" s="39" t="s">
        <v>172</v>
      </c>
      <c r="H2291" s="39" t="s">
        <v>176</v>
      </c>
      <c r="I2291" s="39" t="s">
        <v>176</v>
      </c>
      <c r="J2291" s="39" t="s">
        <v>176</v>
      </c>
      <c r="K2291" s="39" t="s">
        <v>176</v>
      </c>
      <c r="L2291" s="39">
        <v>1</v>
      </c>
      <c r="M2291" s="57" t="str">
        <f t="shared" si="110"/>
        <v>3 - Medium-Level Power Loss</v>
      </c>
      <c r="N2291" s="59"/>
      <c r="O2291" s="60"/>
      <c r="P2291" s="61">
        <f t="shared" si="109"/>
        <v>1800</v>
      </c>
      <c r="Q2291" s="61">
        <f t="shared" si="111"/>
        <v>0</v>
      </c>
    </row>
    <row r="2292" spans="1:17" ht="18.600000000000001" customHeight="1">
      <c r="A2292" s="58">
        <v>44403</v>
      </c>
      <c r="B2292" s="39" t="s">
        <v>48</v>
      </c>
      <c r="C2292" s="39" t="s">
        <v>144</v>
      </c>
      <c r="D2292" s="64"/>
      <c r="E2292" s="39" t="s">
        <v>95</v>
      </c>
      <c r="F2292" s="39">
        <v>57</v>
      </c>
      <c r="G2292" s="39" t="s">
        <v>172</v>
      </c>
      <c r="H2292" s="39" t="s">
        <v>176</v>
      </c>
      <c r="I2292" s="39" t="s">
        <v>176</v>
      </c>
      <c r="J2292" s="39" t="s">
        <v>177</v>
      </c>
      <c r="K2292" s="39" t="s">
        <v>176</v>
      </c>
      <c r="L2292" s="39">
        <v>1</v>
      </c>
      <c r="M2292" s="57" t="str">
        <f t="shared" si="110"/>
        <v>3 - Medium-Level Power Loss</v>
      </c>
      <c r="N2292" s="59"/>
      <c r="O2292" s="60"/>
      <c r="P2292" s="61">
        <f t="shared" si="109"/>
        <v>1800</v>
      </c>
      <c r="Q2292" s="61">
        <f t="shared" si="111"/>
        <v>0</v>
      </c>
    </row>
    <row r="2293" spans="1:17" ht="18.600000000000001" customHeight="1">
      <c r="A2293" s="58">
        <v>44403</v>
      </c>
      <c r="B2293" s="39" t="s">
        <v>48</v>
      </c>
      <c r="C2293" s="39" t="s">
        <v>144</v>
      </c>
      <c r="D2293" s="64"/>
      <c r="E2293" s="39" t="s">
        <v>95</v>
      </c>
      <c r="F2293" s="39">
        <v>57</v>
      </c>
      <c r="G2293" s="39" t="s">
        <v>172</v>
      </c>
      <c r="H2293" s="39" t="s">
        <v>176</v>
      </c>
      <c r="I2293" s="39" t="s">
        <v>176</v>
      </c>
      <c r="J2293" s="39" t="s">
        <v>177</v>
      </c>
      <c r="K2293" s="39" t="s">
        <v>176</v>
      </c>
      <c r="L2293" s="39">
        <v>1</v>
      </c>
      <c r="M2293" s="57" t="str">
        <f t="shared" si="110"/>
        <v>3 - Medium-Level Power Loss</v>
      </c>
      <c r="N2293" s="59"/>
      <c r="O2293" s="60"/>
      <c r="P2293" s="61">
        <f t="shared" si="109"/>
        <v>1800</v>
      </c>
      <c r="Q2293" s="61">
        <f t="shared" si="111"/>
        <v>0</v>
      </c>
    </row>
    <row r="2294" spans="1:17" ht="18.600000000000001" customHeight="1">
      <c r="A2294" s="58">
        <v>44403</v>
      </c>
      <c r="B2294" s="39" t="s">
        <v>48</v>
      </c>
      <c r="C2294" s="39" t="s">
        <v>144</v>
      </c>
      <c r="D2294" s="64"/>
      <c r="E2294" s="39" t="s">
        <v>95</v>
      </c>
      <c r="F2294" s="39">
        <v>58</v>
      </c>
      <c r="G2294" s="39" t="s">
        <v>172</v>
      </c>
      <c r="H2294" s="39" t="s">
        <v>176</v>
      </c>
      <c r="I2294" s="39" t="s">
        <v>176</v>
      </c>
      <c r="J2294" s="39" t="s">
        <v>177</v>
      </c>
      <c r="K2294" s="39" t="s">
        <v>176</v>
      </c>
      <c r="L2294" s="39">
        <v>1</v>
      </c>
      <c r="M2294" s="57" t="str">
        <f t="shared" si="110"/>
        <v>3 - Medium-Level Power Loss</v>
      </c>
      <c r="N2294" s="59"/>
      <c r="O2294" s="60"/>
      <c r="P2294" s="61">
        <f t="shared" si="109"/>
        <v>1800</v>
      </c>
      <c r="Q2294" s="61">
        <f t="shared" si="111"/>
        <v>0</v>
      </c>
    </row>
    <row r="2295" spans="1:17" ht="18.600000000000001" customHeight="1">
      <c r="A2295" s="58">
        <v>44403</v>
      </c>
      <c r="B2295" s="39" t="s">
        <v>48</v>
      </c>
      <c r="C2295" s="39" t="s">
        <v>144</v>
      </c>
      <c r="D2295" s="64"/>
      <c r="E2295" s="39" t="s">
        <v>95</v>
      </c>
      <c r="F2295" s="39">
        <v>58</v>
      </c>
      <c r="G2295" s="39" t="s">
        <v>172</v>
      </c>
      <c r="H2295" s="39" t="s">
        <v>176</v>
      </c>
      <c r="I2295" s="39" t="s">
        <v>176</v>
      </c>
      <c r="J2295" s="39" t="s">
        <v>177</v>
      </c>
      <c r="K2295" s="39" t="s">
        <v>176</v>
      </c>
      <c r="L2295" s="39">
        <v>1</v>
      </c>
      <c r="M2295" s="57" t="str">
        <f t="shared" si="110"/>
        <v>3 - Medium-Level Power Loss</v>
      </c>
      <c r="N2295" s="59"/>
      <c r="O2295" s="60"/>
      <c r="P2295" s="61">
        <f t="shared" si="109"/>
        <v>1800</v>
      </c>
      <c r="Q2295" s="61">
        <f t="shared" si="111"/>
        <v>0</v>
      </c>
    </row>
    <row r="2296" spans="1:17" ht="18.600000000000001" customHeight="1">
      <c r="A2296" s="58">
        <v>44403</v>
      </c>
      <c r="B2296" s="39" t="s">
        <v>48</v>
      </c>
      <c r="C2296" s="39" t="s">
        <v>144</v>
      </c>
      <c r="D2296" s="64"/>
      <c r="E2296" s="39" t="s">
        <v>95</v>
      </c>
      <c r="F2296" s="39">
        <v>59</v>
      </c>
      <c r="G2296" s="39" t="s">
        <v>172</v>
      </c>
      <c r="H2296" s="39" t="s">
        <v>176</v>
      </c>
      <c r="I2296" s="39" t="s">
        <v>176</v>
      </c>
      <c r="J2296" s="39" t="s">
        <v>177</v>
      </c>
      <c r="K2296" s="39" t="s">
        <v>176</v>
      </c>
      <c r="L2296" s="39">
        <v>1</v>
      </c>
      <c r="M2296" s="57" t="str">
        <f t="shared" si="110"/>
        <v>3 - Medium-Level Power Loss</v>
      </c>
      <c r="N2296" s="59"/>
      <c r="O2296" s="60"/>
      <c r="P2296" s="61">
        <f t="shared" si="109"/>
        <v>1800</v>
      </c>
      <c r="Q2296" s="61">
        <f t="shared" si="111"/>
        <v>0</v>
      </c>
    </row>
    <row r="2297" spans="1:17" ht="18.600000000000001" customHeight="1">
      <c r="A2297" s="58">
        <v>44403</v>
      </c>
      <c r="B2297" s="39" t="s">
        <v>48</v>
      </c>
      <c r="C2297" s="39" t="s">
        <v>144</v>
      </c>
      <c r="D2297" s="64"/>
      <c r="E2297" s="39" t="s">
        <v>95</v>
      </c>
      <c r="F2297" s="39">
        <v>59</v>
      </c>
      <c r="G2297" s="39" t="s">
        <v>172</v>
      </c>
      <c r="H2297" s="39" t="s">
        <v>176</v>
      </c>
      <c r="I2297" s="39" t="s">
        <v>176</v>
      </c>
      <c r="J2297" s="39" t="s">
        <v>177</v>
      </c>
      <c r="K2297" s="39" t="s">
        <v>176</v>
      </c>
      <c r="L2297" s="39">
        <v>1</v>
      </c>
      <c r="M2297" s="57" t="str">
        <f t="shared" si="110"/>
        <v>3 - Medium-Level Power Loss</v>
      </c>
      <c r="N2297" s="59"/>
      <c r="O2297" s="60"/>
      <c r="P2297" s="61">
        <f t="shared" si="109"/>
        <v>1800</v>
      </c>
      <c r="Q2297" s="61">
        <f t="shared" si="111"/>
        <v>0</v>
      </c>
    </row>
    <row r="2298" spans="1:17" ht="18.600000000000001" customHeight="1">
      <c r="A2298" s="58">
        <v>44403</v>
      </c>
      <c r="B2298" s="39" t="s">
        <v>48</v>
      </c>
      <c r="C2298" s="39" t="s">
        <v>144</v>
      </c>
      <c r="D2298" s="64"/>
      <c r="E2298" s="39" t="s">
        <v>95</v>
      </c>
      <c r="F2298" s="39">
        <v>6</v>
      </c>
      <c r="G2298" s="39" t="s">
        <v>172</v>
      </c>
      <c r="H2298" s="39" t="s">
        <v>176</v>
      </c>
      <c r="I2298" s="39" t="s">
        <v>176</v>
      </c>
      <c r="J2298" s="39" t="s">
        <v>176</v>
      </c>
      <c r="K2298" s="39" t="s">
        <v>176</v>
      </c>
      <c r="L2298" s="39">
        <v>1</v>
      </c>
      <c r="M2298" s="57" t="str">
        <f t="shared" si="110"/>
        <v>3 - Medium-Level Power Loss</v>
      </c>
      <c r="N2298" s="59"/>
      <c r="O2298" s="60"/>
      <c r="P2298" s="61">
        <f t="shared" si="109"/>
        <v>1800</v>
      </c>
      <c r="Q2298" s="61">
        <f t="shared" si="111"/>
        <v>0</v>
      </c>
    </row>
    <row r="2299" spans="1:17" ht="18.600000000000001" customHeight="1">
      <c r="A2299" s="58">
        <v>44403</v>
      </c>
      <c r="B2299" s="39" t="s">
        <v>48</v>
      </c>
      <c r="C2299" s="39" t="s">
        <v>144</v>
      </c>
      <c r="D2299" s="64"/>
      <c r="E2299" s="39" t="s">
        <v>95</v>
      </c>
      <c r="F2299" s="39">
        <v>60</v>
      </c>
      <c r="G2299" s="39" t="s">
        <v>172</v>
      </c>
      <c r="H2299" s="39" t="s">
        <v>176</v>
      </c>
      <c r="I2299" s="39" t="s">
        <v>176</v>
      </c>
      <c r="J2299" s="39" t="s">
        <v>177</v>
      </c>
      <c r="K2299" s="39" t="s">
        <v>176</v>
      </c>
      <c r="L2299" s="39">
        <v>1</v>
      </c>
      <c r="M2299" s="57" t="str">
        <f t="shared" si="110"/>
        <v>3 - Medium-Level Power Loss</v>
      </c>
      <c r="N2299" s="59"/>
      <c r="O2299" s="60"/>
      <c r="P2299" s="61">
        <f t="shared" si="109"/>
        <v>1800</v>
      </c>
      <c r="Q2299" s="61">
        <f t="shared" si="111"/>
        <v>0</v>
      </c>
    </row>
    <row r="2300" spans="1:17" ht="18.600000000000001" customHeight="1">
      <c r="A2300" s="58">
        <v>44403</v>
      </c>
      <c r="B2300" s="39" t="s">
        <v>48</v>
      </c>
      <c r="C2300" s="39" t="s">
        <v>144</v>
      </c>
      <c r="D2300" s="64"/>
      <c r="E2300" s="39" t="s">
        <v>95</v>
      </c>
      <c r="F2300" s="39">
        <v>60</v>
      </c>
      <c r="G2300" s="39" t="s">
        <v>172</v>
      </c>
      <c r="H2300" s="39" t="s">
        <v>176</v>
      </c>
      <c r="I2300" s="39" t="s">
        <v>176</v>
      </c>
      <c r="J2300" s="39" t="s">
        <v>177</v>
      </c>
      <c r="K2300" s="39" t="s">
        <v>176</v>
      </c>
      <c r="L2300" s="39">
        <v>1</v>
      </c>
      <c r="M2300" s="57" t="str">
        <f t="shared" si="110"/>
        <v>3 - Medium-Level Power Loss</v>
      </c>
      <c r="N2300" s="59"/>
      <c r="O2300" s="60"/>
      <c r="P2300" s="61">
        <f t="shared" si="109"/>
        <v>1800</v>
      </c>
      <c r="Q2300" s="61">
        <f t="shared" si="111"/>
        <v>0</v>
      </c>
    </row>
    <row r="2301" spans="1:17" ht="18.600000000000001" customHeight="1">
      <c r="A2301" s="58">
        <v>44403</v>
      </c>
      <c r="B2301" s="39" t="s">
        <v>48</v>
      </c>
      <c r="C2301" s="39" t="s">
        <v>144</v>
      </c>
      <c r="D2301" s="64"/>
      <c r="E2301" s="39" t="s">
        <v>95</v>
      </c>
      <c r="F2301" s="39">
        <v>61</v>
      </c>
      <c r="G2301" s="39" t="s">
        <v>172</v>
      </c>
      <c r="H2301" s="39" t="s">
        <v>176</v>
      </c>
      <c r="I2301" s="39" t="s">
        <v>176</v>
      </c>
      <c r="J2301" s="39" t="s">
        <v>177</v>
      </c>
      <c r="K2301" s="39" t="s">
        <v>176</v>
      </c>
      <c r="L2301" s="39">
        <v>1</v>
      </c>
      <c r="M2301" s="57" t="str">
        <f t="shared" si="110"/>
        <v>3 - Medium-Level Power Loss</v>
      </c>
      <c r="N2301" s="59"/>
      <c r="O2301" s="60"/>
      <c r="P2301" s="61">
        <f t="shared" si="109"/>
        <v>1800</v>
      </c>
      <c r="Q2301" s="61">
        <f t="shared" si="111"/>
        <v>0</v>
      </c>
    </row>
    <row r="2302" spans="1:17" ht="18.600000000000001" customHeight="1">
      <c r="A2302" s="58">
        <v>44403</v>
      </c>
      <c r="B2302" s="39" t="s">
        <v>48</v>
      </c>
      <c r="C2302" s="39" t="s">
        <v>144</v>
      </c>
      <c r="D2302" s="64"/>
      <c r="E2302" s="39" t="s">
        <v>95</v>
      </c>
      <c r="F2302" s="39">
        <v>61</v>
      </c>
      <c r="G2302" s="39" t="s">
        <v>172</v>
      </c>
      <c r="H2302" s="39" t="s">
        <v>176</v>
      </c>
      <c r="I2302" s="39" t="s">
        <v>176</v>
      </c>
      <c r="J2302" s="39" t="s">
        <v>177</v>
      </c>
      <c r="K2302" s="39" t="s">
        <v>176</v>
      </c>
      <c r="L2302" s="39">
        <v>1</v>
      </c>
      <c r="M2302" s="57" t="str">
        <f t="shared" si="110"/>
        <v>3 - Medium-Level Power Loss</v>
      </c>
      <c r="N2302" s="59"/>
      <c r="O2302" s="60"/>
      <c r="P2302" s="61">
        <f t="shared" si="109"/>
        <v>1800</v>
      </c>
      <c r="Q2302" s="61">
        <f t="shared" si="111"/>
        <v>0</v>
      </c>
    </row>
    <row r="2303" spans="1:17" ht="18.600000000000001" customHeight="1">
      <c r="A2303" s="58">
        <v>44403</v>
      </c>
      <c r="B2303" s="39" t="s">
        <v>48</v>
      </c>
      <c r="C2303" s="39" t="s">
        <v>144</v>
      </c>
      <c r="D2303" s="64"/>
      <c r="E2303" s="39" t="s">
        <v>95</v>
      </c>
      <c r="F2303" s="39">
        <v>62</v>
      </c>
      <c r="G2303" s="39" t="s">
        <v>172</v>
      </c>
      <c r="H2303" s="39" t="s">
        <v>176</v>
      </c>
      <c r="I2303" s="39" t="s">
        <v>176</v>
      </c>
      <c r="J2303" s="39" t="s">
        <v>177</v>
      </c>
      <c r="K2303" s="39" t="s">
        <v>176</v>
      </c>
      <c r="L2303" s="39">
        <v>1</v>
      </c>
      <c r="M2303" s="57" t="str">
        <f t="shared" si="110"/>
        <v>3 - Medium-Level Power Loss</v>
      </c>
      <c r="N2303" s="59"/>
      <c r="O2303" s="60"/>
      <c r="P2303" s="61">
        <f t="shared" si="109"/>
        <v>1800</v>
      </c>
      <c r="Q2303" s="61">
        <f t="shared" si="111"/>
        <v>0</v>
      </c>
    </row>
    <row r="2304" spans="1:17" ht="18.600000000000001" customHeight="1">
      <c r="A2304" s="58">
        <v>44403</v>
      </c>
      <c r="B2304" s="39" t="s">
        <v>48</v>
      </c>
      <c r="C2304" s="39" t="s">
        <v>144</v>
      </c>
      <c r="D2304" s="64"/>
      <c r="E2304" s="39" t="s">
        <v>95</v>
      </c>
      <c r="F2304" s="39">
        <v>62</v>
      </c>
      <c r="G2304" s="39" t="s">
        <v>172</v>
      </c>
      <c r="H2304" s="39" t="s">
        <v>176</v>
      </c>
      <c r="I2304" s="39" t="s">
        <v>176</v>
      </c>
      <c r="J2304" s="39" t="s">
        <v>177</v>
      </c>
      <c r="K2304" s="39" t="s">
        <v>176</v>
      </c>
      <c r="L2304" s="39">
        <v>1</v>
      </c>
      <c r="M2304" s="57" t="str">
        <f t="shared" si="110"/>
        <v>3 - Medium-Level Power Loss</v>
      </c>
      <c r="N2304" s="59"/>
      <c r="O2304" s="60"/>
      <c r="P2304" s="61">
        <f t="shared" si="109"/>
        <v>1800</v>
      </c>
      <c r="Q2304" s="61">
        <f t="shared" si="111"/>
        <v>0</v>
      </c>
    </row>
    <row r="2305" spans="1:17" ht="18.600000000000001" customHeight="1">
      <c r="A2305" s="58">
        <v>44403</v>
      </c>
      <c r="B2305" s="39" t="s">
        <v>48</v>
      </c>
      <c r="C2305" s="39" t="s">
        <v>144</v>
      </c>
      <c r="D2305" s="64"/>
      <c r="E2305" s="39" t="s">
        <v>95</v>
      </c>
      <c r="F2305" s="39">
        <v>63</v>
      </c>
      <c r="G2305" s="39" t="s">
        <v>172</v>
      </c>
      <c r="H2305" s="39" t="s">
        <v>176</v>
      </c>
      <c r="I2305" s="39" t="s">
        <v>176</v>
      </c>
      <c r="J2305" s="39" t="s">
        <v>177</v>
      </c>
      <c r="K2305" s="39" t="s">
        <v>176</v>
      </c>
      <c r="L2305" s="39">
        <v>1</v>
      </c>
      <c r="M2305" s="57" t="str">
        <f t="shared" si="110"/>
        <v>3 - Medium-Level Power Loss</v>
      </c>
      <c r="N2305" s="59"/>
      <c r="O2305" s="60"/>
      <c r="P2305" s="61">
        <f t="shared" si="109"/>
        <v>1800</v>
      </c>
      <c r="Q2305" s="61">
        <f t="shared" si="111"/>
        <v>0</v>
      </c>
    </row>
    <row r="2306" spans="1:17" ht="18.600000000000001" customHeight="1">
      <c r="A2306" s="58">
        <v>44403</v>
      </c>
      <c r="B2306" s="39" t="s">
        <v>48</v>
      </c>
      <c r="C2306" s="39" t="s">
        <v>144</v>
      </c>
      <c r="D2306" s="64"/>
      <c r="E2306" s="39" t="s">
        <v>95</v>
      </c>
      <c r="F2306" s="39">
        <v>63</v>
      </c>
      <c r="G2306" s="39" t="s">
        <v>172</v>
      </c>
      <c r="H2306" s="39" t="s">
        <v>176</v>
      </c>
      <c r="I2306" s="39" t="s">
        <v>176</v>
      </c>
      <c r="J2306" s="39" t="s">
        <v>177</v>
      </c>
      <c r="K2306" s="39" t="s">
        <v>176</v>
      </c>
      <c r="L2306" s="39">
        <v>1</v>
      </c>
      <c r="M2306" s="57" t="str">
        <f t="shared" si="110"/>
        <v>3 - Medium-Level Power Loss</v>
      </c>
      <c r="N2306" s="59"/>
      <c r="O2306" s="60"/>
      <c r="P2306" s="61">
        <f t="shared" si="109"/>
        <v>1800</v>
      </c>
      <c r="Q2306" s="61">
        <f t="shared" si="111"/>
        <v>0</v>
      </c>
    </row>
    <row r="2307" spans="1:17" ht="18.600000000000001" customHeight="1">
      <c r="A2307" s="58">
        <v>44403</v>
      </c>
      <c r="B2307" s="39" t="s">
        <v>48</v>
      </c>
      <c r="C2307" s="39" t="s">
        <v>144</v>
      </c>
      <c r="D2307" s="64"/>
      <c r="E2307" s="39" t="s">
        <v>95</v>
      </c>
      <c r="F2307" s="39">
        <v>64</v>
      </c>
      <c r="G2307" s="39" t="s">
        <v>172</v>
      </c>
      <c r="H2307" s="39" t="s">
        <v>176</v>
      </c>
      <c r="I2307" s="39" t="s">
        <v>176</v>
      </c>
      <c r="J2307" s="39" t="s">
        <v>177</v>
      </c>
      <c r="K2307" s="39" t="s">
        <v>176</v>
      </c>
      <c r="L2307" s="39">
        <v>1</v>
      </c>
      <c r="M2307" s="57" t="str">
        <f t="shared" si="110"/>
        <v>3 - Medium-Level Power Loss</v>
      </c>
      <c r="N2307" s="59"/>
      <c r="O2307" s="60"/>
      <c r="P2307" s="61">
        <f t="shared" si="109"/>
        <v>1800</v>
      </c>
      <c r="Q2307" s="61">
        <f t="shared" si="111"/>
        <v>0</v>
      </c>
    </row>
    <row r="2308" spans="1:17" ht="18.600000000000001" customHeight="1">
      <c r="A2308" s="58">
        <v>44403</v>
      </c>
      <c r="B2308" s="39" t="s">
        <v>48</v>
      </c>
      <c r="C2308" s="39" t="s">
        <v>144</v>
      </c>
      <c r="D2308" s="64"/>
      <c r="E2308" s="39" t="s">
        <v>95</v>
      </c>
      <c r="F2308" s="39">
        <v>64</v>
      </c>
      <c r="G2308" s="39" t="s">
        <v>172</v>
      </c>
      <c r="H2308" s="39" t="s">
        <v>176</v>
      </c>
      <c r="I2308" s="39" t="s">
        <v>176</v>
      </c>
      <c r="J2308" s="39" t="s">
        <v>177</v>
      </c>
      <c r="K2308" s="39" t="s">
        <v>176</v>
      </c>
      <c r="L2308" s="39">
        <v>1</v>
      </c>
      <c r="M2308" s="57" t="str">
        <f t="shared" si="110"/>
        <v>3 - Medium-Level Power Loss</v>
      </c>
      <c r="N2308" s="59"/>
      <c r="O2308" s="60"/>
      <c r="P2308" s="61">
        <f t="shared" si="109"/>
        <v>1800</v>
      </c>
      <c r="Q2308" s="61">
        <f t="shared" si="111"/>
        <v>0</v>
      </c>
    </row>
    <row r="2309" spans="1:17" ht="18.600000000000001" customHeight="1">
      <c r="A2309" s="58">
        <v>44403</v>
      </c>
      <c r="B2309" s="39" t="s">
        <v>48</v>
      </c>
      <c r="C2309" s="39" t="s">
        <v>144</v>
      </c>
      <c r="D2309" s="64"/>
      <c r="E2309" s="39" t="s">
        <v>95</v>
      </c>
      <c r="F2309" s="39">
        <v>65</v>
      </c>
      <c r="G2309" s="39" t="s">
        <v>172</v>
      </c>
      <c r="H2309" s="39" t="s">
        <v>176</v>
      </c>
      <c r="I2309" s="39" t="s">
        <v>176</v>
      </c>
      <c r="J2309" s="39" t="s">
        <v>176</v>
      </c>
      <c r="K2309" s="39" t="s">
        <v>176</v>
      </c>
      <c r="L2309" s="39">
        <v>1</v>
      </c>
      <c r="M2309" s="57" t="str">
        <f t="shared" si="110"/>
        <v>3 - Medium-Level Power Loss</v>
      </c>
      <c r="N2309" s="59"/>
      <c r="O2309" s="60"/>
      <c r="P2309" s="61">
        <f t="shared" si="109"/>
        <v>1800</v>
      </c>
      <c r="Q2309" s="61">
        <f t="shared" si="111"/>
        <v>0</v>
      </c>
    </row>
    <row r="2310" spans="1:17" ht="18.600000000000001" customHeight="1">
      <c r="A2310" s="58">
        <v>44403</v>
      </c>
      <c r="B2310" s="39" t="s">
        <v>48</v>
      </c>
      <c r="C2310" s="39" t="s">
        <v>144</v>
      </c>
      <c r="D2310" s="64"/>
      <c r="E2310" s="39" t="s">
        <v>95</v>
      </c>
      <c r="F2310" s="39">
        <v>7</v>
      </c>
      <c r="G2310" s="39" t="s">
        <v>172</v>
      </c>
      <c r="H2310" s="39" t="s">
        <v>176</v>
      </c>
      <c r="I2310" s="39" t="s">
        <v>176</v>
      </c>
      <c r="J2310" s="39" t="s">
        <v>176</v>
      </c>
      <c r="K2310" s="39" t="s">
        <v>176</v>
      </c>
      <c r="L2310" s="39">
        <v>1</v>
      </c>
      <c r="M2310" s="57" t="str">
        <f t="shared" si="110"/>
        <v>3 - Medium-Level Power Loss</v>
      </c>
      <c r="N2310" s="59"/>
      <c r="O2310" s="60"/>
      <c r="P2310" s="61">
        <f t="shared" si="109"/>
        <v>1800</v>
      </c>
      <c r="Q2310" s="61">
        <f t="shared" si="111"/>
        <v>0</v>
      </c>
    </row>
    <row r="2311" spans="1:17" ht="18.600000000000001" customHeight="1">
      <c r="A2311" s="58">
        <v>44403</v>
      </c>
      <c r="B2311" s="39" t="s">
        <v>48</v>
      </c>
      <c r="C2311" s="39" t="s">
        <v>144</v>
      </c>
      <c r="D2311" s="64"/>
      <c r="E2311" s="39" t="s">
        <v>95</v>
      </c>
      <c r="F2311" s="39">
        <v>8</v>
      </c>
      <c r="G2311" s="39" t="s">
        <v>172</v>
      </c>
      <c r="H2311" s="39" t="s">
        <v>176</v>
      </c>
      <c r="I2311" s="39" t="s">
        <v>176</v>
      </c>
      <c r="J2311" s="39" t="s">
        <v>176</v>
      </c>
      <c r="K2311" s="39" t="s">
        <v>176</v>
      </c>
      <c r="L2311" s="39">
        <v>1</v>
      </c>
      <c r="M2311" s="57" t="str">
        <f t="shared" si="110"/>
        <v>3 - Medium-Level Power Loss</v>
      </c>
      <c r="N2311" s="59"/>
      <c r="O2311" s="60"/>
      <c r="P2311" s="61">
        <f t="shared" si="109"/>
        <v>1800</v>
      </c>
      <c r="Q2311" s="61">
        <f t="shared" si="111"/>
        <v>0</v>
      </c>
    </row>
    <row r="2312" spans="1:17" ht="18.600000000000001" customHeight="1">
      <c r="A2312" s="58">
        <v>44403</v>
      </c>
      <c r="B2312" s="39" t="s">
        <v>48</v>
      </c>
      <c r="C2312" s="39" t="s">
        <v>144</v>
      </c>
      <c r="D2312" s="64"/>
      <c r="E2312" s="39" t="s">
        <v>95</v>
      </c>
      <c r="F2312" s="39">
        <v>9</v>
      </c>
      <c r="G2312" s="39" t="s">
        <v>172</v>
      </c>
      <c r="H2312" s="39" t="s">
        <v>176</v>
      </c>
      <c r="I2312" s="39" t="s">
        <v>176</v>
      </c>
      <c r="J2312" s="39" t="s">
        <v>176</v>
      </c>
      <c r="K2312" s="39" t="s">
        <v>176</v>
      </c>
      <c r="L2312" s="39">
        <v>1</v>
      </c>
      <c r="M2312" s="57" t="str">
        <f t="shared" si="110"/>
        <v>3 - Medium-Level Power Loss</v>
      </c>
      <c r="N2312" s="59"/>
      <c r="O2312" s="60"/>
      <c r="P2312" s="61">
        <f t="shared" si="109"/>
        <v>1800</v>
      </c>
      <c r="Q2312" s="61">
        <f t="shared" si="111"/>
        <v>0</v>
      </c>
    </row>
    <row r="2313" spans="1:17" ht="18.600000000000001" customHeight="1">
      <c r="A2313" s="58">
        <v>44403</v>
      </c>
      <c r="B2313" s="39" t="s">
        <v>48</v>
      </c>
      <c r="C2313" s="39" t="s">
        <v>144</v>
      </c>
      <c r="D2313" s="64"/>
      <c r="E2313" s="39" t="s">
        <v>101</v>
      </c>
      <c r="F2313" s="39">
        <v>1</v>
      </c>
      <c r="G2313" s="39" t="s">
        <v>172</v>
      </c>
      <c r="H2313" s="39" t="s">
        <v>176</v>
      </c>
      <c r="I2313" s="39" t="s">
        <v>176</v>
      </c>
      <c r="J2313" s="39" t="s">
        <v>176</v>
      </c>
      <c r="K2313" s="39" t="s">
        <v>176</v>
      </c>
      <c r="L2313" s="39">
        <v>1</v>
      </c>
      <c r="M2313" s="57" t="str">
        <f t="shared" si="110"/>
        <v>3 - Medium-Level Power Loss</v>
      </c>
      <c r="N2313" s="59"/>
      <c r="O2313" s="60"/>
      <c r="P2313" s="61">
        <f t="shared" si="109"/>
        <v>1800</v>
      </c>
      <c r="Q2313" s="61">
        <f t="shared" si="111"/>
        <v>0</v>
      </c>
    </row>
    <row r="2314" spans="1:17" ht="18.600000000000001" customHeight="1">
      <c r="A2314" s="58">
        <v>44403</v>
      </c>
      <c r="B2314" s="39" t="s">
        <v>48</v>
      </c>
      <c r="C2314" s="39" t="s">
        <v>144</v>
      </c>
      <c r="D2314" s="64"/>
      <c r="E2314" s="39" t="s">
        <v>101</v>
      </c>
      <c r="F2314" s="39">
        <v>100</v>
      </c>
      <c r="G2314" s="39" t="s">
        <v>172</v>
      </c>
      <c r="H2314" s="39" t="s">
        <v>176</v>
      </c>
      <c r="I2314" s="39" t="s">
        <v>176</v>
      </c>
      <c r="J2314" s="39" t="s">
        <v>176</v>
      </c>
      <c r="K2314" s="39" t="s">
        <v>176</v>
      </c>
      <c r="L2314" s="39">
        <v>1</v>
      </c>
      <c r="M2314" s="57" t="str">
        <f t="shared" si="110"/>
        <v>3 - Medium-Level Power Loss</v>
      </c>
      <c r="N2314" s="59"/>
      <c r="O2314" s="60"/>
      <c r="P2314" s="61">
        <f t="shared" si="109"/>
        <v>1800</v>
      </c>
      <c r="Q2314" s="61">
        <f t="shared" si="111"/>
        <v>0</v>
      </c>
    </row>
    <row r="2315" spans="1:17" ht="18.600000000000001" customHeight="1">
      <c r="A2315" s="58">
        <v>44403</v>
      </c>
      <c r="B2315" s="39" t="s">
        <v>48</v>
      </c>
      <c r="C2315" s="39" t="s">
        <v>144</v>
      </c>
      <c r="D2315" s="64"/>
      <c r="E2315" s="39" t="s">
        <v>101</v>
      </c>
      <c r="F2315" s="39">
        <v>101</v>
      </c>
      <c r="G2315" s="39" t="s">
        <v>172</v>
      </c>
      <c r="H2315" s="39" t="s">
        <v>176</v>
      </c>
      <c r="I2315" s="39" t="s">
        <v>176</v>
      </c>
      <c r="J2315" s="39" t="s">
        <v>176</v>
      </c>
      <c r="K2315" s="39" t="s">
        <v>176</v>
      </c>
      <c r="L2315" s="39">
        <v>1</v>
      </c>
      <c r="M2315" s="57" t="str">
        <f t="shared" si="110"/>
        <v>3 - Medium-Level Power Loss</v>
      </c>
      <c r="N2315" s="59"/>
      <c r="O2315" s="60"/>
      <c r="P2315" s="61">
        <f t="shared" si="109"/>
        <v>1800</v>
      </c>
      <c r="Q2315" s="61">
        <f t="shared" si="111"/>
        <v>0</v>
      </c>
    </row>
    <row r="2316" spans="1:17" ht="18.600000000000001" customHeight="1">
      <c r="A2316" s="58">
        <v>44403</v>
      </c>
      <c r="B2316" s="39" t="s">
        <v>48</v>
      </c>
      <c r="C2316" s="39" t="s">
        <v>144</v>
      </c>
      <c r="D2316" s="64"/>
      <c r="E2316" s="39" t="s">
        <v>101</v>
      </c>
      <c r="F2316" s="39">
        <v>102</v>
      </c>
      <c r="G2316" s="39" t="s">
        <v>172</v>
      </c>
      <c r="H2316" s="39" t="s">
        <v>176</v>
      </c>
      <c r="I2316" s="39" t="s">
        <v>176</v>
      </c>
      <c r="J2316" s="39" t="s">
        <v>176</v>
      </c>
      <c r="K2316" s="39" t="s">
        <v>176</v>
      </c>
      <c r="L2316" s="39">
        <v>1</v>
      </c>
      <c r="M2316" s="57" t="str">
        <f t="shared" si="110"/>
        <v>3 - Medium-Level Power Loss</v>
      </c>
      <c r="N2316" s="59"/>
      <c r="O2316" s="60"/>
      <c r="P2316" s="61">
        <f t="shared" si="109"/>
        <v>1800</v>
      </c>
      <c r="Q2316" s="61">
        <f t="shared" si="111"/>
        <v>0</v>
      </c>
    </row>
    <row r="2317" spans="1:17" ht="18.600000000000001" customHeight="1">
      <c r="A2317" s="58">
        <v>44403</v>
      </c>
      <c r="B2317" s="39" t="s">
        <v>48</v>
      </c>
      <c r="C2317" s="39" t="s">
        <v>144</v>
      </c>
      <c r="D2317" s="64"/>
      <c r="E2317" s="39" t="s">
        <v>101</v>
      </c>
      <c r="F2317" s="39">
        <v>103</v>
      </c>
      <c r="G2317" s="39" t="s">
        <v>172</v>
      </c>
      <c r="H2317" s="39" t="s">
        <v>176</v>
      </c>
      <c r="I2317" s="39" t="s">
        <v>176</v>
      </c>
      <c r="J2317" s="39" t="s">
        <v>176</v>
      </c>
      <c r="K2317" s="39" t="s">
        <v>176</v>
      </c>
      <c r="L2317" s="39">
        <v>1</v>
      </c>
      <c r="M2317" s="57" t="str">
        <f t="shared" si="110"/>
        <v>3 - Medium-Level Power Loss</v>
      </c>
      <c r="N2317" s="59"/>
      <c r="O2317" s="60"/>
      <c r="P2317" s="61">
        <f t="shared" si="109"/>
        <v>1800</v>
      </c>
      <c r="Q2317" s="61">
        <f t="shared" si="111"/>
        <v>0</v>
      </c>
    </row>
    <row r="2318" spans="1:17" ht="18.600000000000001" customHeight="1">
      <c r="A2318" s="58">
        <v>44403</v>
      </c>
      <c r="B2318" s="39" t="s">
        <v>48</v>
      </c>
      <c r="C2318" s="39" t="s">
        <v>144</v>
      </c>
      <c r="D2318" s="64"/>
      <c r="E2318" s="39" t="s">
        <v>101</v>
      </c>
      <c r="F2318" s="39">
        <v>104</v>
      </c>
      <c r="G2318" s="39" t="s">
        <v>172</v>
      </c>
      <c r="H2318" s="39" t="s">
        <v>176</v>
      </c>
      <c r="I2318" s="39" t="s">
        <v>176</v>
      </c>
      <c r="J2318" s="39" t="s">
        <v>176</v>
      </c>
      <c r="K2318" s="39" t="s">
        <v>176</v>
      </c>
      <c r="L2318" s="39">
        <v>1</v>
      </c>
      <c r="M2318" s="57" t="str">
        <f t="shared" si="110"/>
        <v>3 - Medium-Level Power Loss</v>
      </c>
      <c r="N2318" s="59"/>
      <c r="O2318" s="60"/>
      <c r="P2318" s="61">
        <f t="shared" si="109"/>
        <v>1800</v>
      </c>
      <c r="Q2318" s="61">
        <f t="shared" si="111"/>
        <v>0</v>
      </c>
    </row>
    <row r="2319" spans="1:17" ht="18.600000000000001" customHeight="1">
      <c r="A2319" s="58">
        <v>44403</v>
      </c>
      <c r="B2319" s="39" t="s">
        <v>48</v>
      </c>
      <c r="C2319" s="39" t="s">
        <v>144</v>
      </c>
      <c r="D2319" s="64"/>
      <c r="E2319" s="39" t="s">
        <v>101</v>
      </c>
      <c r="F2319" s="39">
        <v>105</v>
      </c>
      <c r="G2319" s="39" t="s">
        <v>172</v>
      </c>
      <c r="H2319" s="39" t="s">
        <v>176</v>
      </c>
      <c r="I2319" s="39" t="s">
        <v>176</v>
      </c>
      <c r="J2319" s="39" t="s">
        <v>176</v>
      </c>
      <c r="K2319" s="39" t="s">
        <v>176</v>
      </c>
      <c r="L2319" s="39">
        <v>1</v>
      </c>
      <c r="M2319" s="57" t="str">
        <f t="shared" si="110"/>
        <v>3 - Medium-Level Power Loss</v>
      </c>
      <c r="N2319" s="59"/>
      <c r="O2319" s="60"/>
      <c r="P2319" s="61">
        <f t="shared" si="109"/>
        <v>1800</v>
      </c>
      <c r="Q2319" s="61">
        <f t="shared" si="111"/>
        <v>0</v>
      </c>
    </row>
    <row r="2320" spans="1:17" ht="18.600000000000001" customHeight="1">
      <c r="A2320" s="58">
        <v>44403</v>
      </c>
      <c r="B2320" s="39" t="s">
        <v>48</v>
      </c>
      <c r="C2320" s="39" t="s">
        <v>144</v>
      </c>
      <c r="D2320" s="64"/>
      <c r="E2320" s="39" t="s">
        <v>101</v>
      </c>
      <c r="F2320" s="39">
        <v>106</v>
      </c>
      <c r="G2320" s="39" t="s">
        <v>172</v>
      </c>
      <c r="H2320" s="39" t="s">
        <v>176</v>
      </c>
      <c r="I2320" s="39" t="s">
        <v>176</v>
      </c>
      <c r="J2320" s="39" t="s">
        <v>176</v>
      </c>
      <c r="K2320" s="39" t="s">
        <v>176</v>
      </c>
      <c r="L2320" s="39">
        <v>1</v>
      </c>
      <c r="M2320" s="57" t="str">
        <f t="shared" si="110"/>
        <v>3 - Medium-Level Power Loss</v>
      </c>
      <c r="N2320" s="59"/>
      <c r="O2320" s="60"/>
      <c r="P2320" s="61">
        <f t="shared" si="109"/>
        <v>1800</v>
      </c>
      <c r="Q2320" s="61">
        <f t="shared" si="111"/>
        <v>0</v>
      </c>
    </row>
    <row r="2321" spans="1:17" ht="18.600000000000001" customHeight="1">
      <c r="A2321" s="58">
        <v>44403</v>
      </c>
      <c r="B2321" s="39" t="s">
        <v>48</v>
      </c>
      <c r="C2321" s="39" t="s">
        <v>144</v>
      </c>
      <c r="D2321" s="64"/>
      <c r="E2321" s="39" t="s">
        <v>101</v>
      </c>
      <c r="F2321" s="39">
        <v>107</v>
      </c>
      <c r="G2321" s="39" t="s">
        <v>172</v>
      </c>
      <c r="H2321" s="39" t="s">
        <v>176</v>
      </c>
      <c r="I2321" s="39" t="s">
        <v>176</v>
      </c>
      <c r="J2321" s="39" t="s">
        <v>176</v>
      </c>
      <c r="K2321" s="39" t="s">
        <v>176</v>
      </c>
      <c r="L2321" s="39">
        <v>1</v>
      </c>
      <c r="M2321" s="57" t="str">
        <f t="shared" si="110"/>
        <v>3 - Medium-Level Power Loss</v>
      </c>
      <c r="N2321" s="59"/>
      <c r="O2321" s="60"/>
      <c r="P2321" s="61">
        <f t="shared" ref="P2321:P2384" si="112">IF(G2321="hot spot",0,IF(G2321="string",$Q$5*L2321,IF(G2321="multiple strings",$Q$5*L2321,IF(G2321="Combiner",($Q$5)*L2321,IF(G2321="inverter",$Q$5*L2321,IF(G2321="tracker",$Q$5*L2321,IF(G2321="module",$Q$5*L2321,IF(G2321="module substring",($Q$5/3)*L2321,0))))))))</f>
        <v>1800</v>
      </c>
      <c r="Q2321" s="61">
        <f t="shared" si="111"/>
        <v>0</v>
      </c>
    </row>
    <row r="2322" spans="1:17" ht="18.600000000000001" customHeight="1">
      <c r="A2322" s="58">
        <v>44403</v>
      </c>
      <c r="B2322" s="39" t="s">
        <v>48</v>
      </c>
      <c r="C2322" s="39" t="s">
        <v>144</v>
      </c>
      <c r="D2322" s="64"/>
      <c r="E2322" s="39" t="s">
        <v>101</v>
      </c>
      <c r="F2322" s="39">
        <v>108</v>
      </c>
      <c r="G2322" s="39" t="s">
        <v>172</v>
      </c>
      <c r="H2322" s="39" t="s">
        <v>176</v>
      </c>
      <c r="I2322" s="39" t="s">
        <v>176</v>
      </c>
      <c r="J2322" s="39" t="s">
        <v>176</v>
      </c>
      <c r="K2322" s="39" t="s">
        <v>176</v>
      </c>
      <c r="L2322" s="39">
        <v>1</v>
      </c>
      <c r="M2322" s="57" t="str">
        <f t="shared" ref="M2322:M2385" si="113">IF(G2322="hot spot","1 - Safety",IF((P2322)/(1000000*$Q$4)&gt;0.01,"2 - High-Level Power Loss",IF(P2322&gt;($Q$5-1),"3 - Medium-Level Power Loss",IF(P2322&gt;0,"4 - Low-Level Power Loss",""))))</f>
        <v>3 - Medium-Level Power Loss</v>
      </c>
      <c r="N2322" s="59"/>
      <c r="O2322" s="60"/>
      <c r="P2322" s="61">
        <f t="shared" si="112"/>
        <v>1800</v>
      </c>
      <c r="Q2322" s="61">
        <f t="shared" si="111"/>
        <v>0</v>
      </c>
    </row>
    <row r="2323" spans="1:17" ht="18.600000000000001" customHeight="1">
      <c r="A2323" s="58">
        <v>44403</v>
      </c>
      <c r="B2323" s="39" t="s">
        <v>48</v>
      </c>
      <c r="C2323" s="39" t="s">
        <v>144</v>
      </c>
      <c r="D2323" s="64"/>
      <c r="E2323" s="39" t="s">
        <v>101</v>
      </c>
      <c r="F2323" s="39">
        <v>109</v>
      </c>
      <c r="G2323" s="39" t="s">
        <v>172</v>
      </c>
      <c r="H2323" s="39" t="s">
        <v>176</v>
      </c>
      <c r="I2323" s="39" t="s">
        <v>176</v>
      </c>
      <c r="J2323" s="39" t="s">
        <v>176</v>
      </c>
      <c r="K2323" s="39" t="s">
        <v>176</v>
      </c>
      <c r="L2323" s="39">
        <v>1</v>
      </c>
      <c r="M2323" s="57" t="str">
        <f t="shared" si="113"/>
        <v>3 - Medium-Level Power Loss</v>
      </c>
      <c r="N2323" s="59"/>
      <c r="O2323" s="60"/>
      <c r="P2323" s="61">
        <f t="shared" si="112"/>
        <v>1800</v>
      </c>
      <c r="Q2323" s="61">
        <f t="shared" si="111"/>
        <v>0</v>
      </c>
    </row>
    <row r="2324" spans="1:17" ht="18.600000000000001" customHeight="1">
      <c r="A2324" s="58">
        <v>44403</v>
      </c>
      <c r="B2324" s="39" t="s">
        <v>48</v>
      </c>
      <c r="C2324" s="39" t="s">
        <v>144</v>
      </c>
      <c r="D2324" s="64"/>
      <c r="E2324" s="39" t="s">
        <v>101</v>
      </c>
      <c r="F2324" s="39">
        <v>110</v>
      </c>
      <c r="G2324" s="39" t="s">
        <v>172</v>
      </c>
      <c r="H2324" s="39" t="s">
        <v>176</v>
      </c>
      <c r="I2324" s="39" t="s">
        <v>176</v>
      </c>
      <c r="J2324" s="39" t="s">
        <v>176</v>
      </c>
      <c r="K2324" s="39" t="s">
        <v>176</v>
      </c>
      <c r="L2324" s="39">
        <v>1</v>
      </c>
      <c r="M2324" s="57" t="str">
        <f t="shared" si="113"/>
        <v>3 - Medium-Level Power Loss</v>
      </c>
      <c r="N2324" s="59"/>
      <c r="O2324" s="60"/>
      <c r="P2324" s="61">
        <f t="shared" si="112"/>
        <v>1800</v>
      </c>
      <c r="Q2324" s="61">
        <f t="shared" si="111"/>
        <v>0</v>
      </c>
    </row>
    <row r="2325" spans="1:17" ht="18.600000000000001" customHeight="1">
      <c r="A2325" s="58">
        <v>44403</v>
      </c>
      <c r="B2325" s="39" t="s">
        <v>48</v>
      </c>
      <c r="C2325" s="39" t="s">
        <v>144</v>
      </c>
      <c r="D2325" s="64"/>
      <c r="E2325" s="39" t="s">
        <v>101</v>
      </c>
      <c r="F2325" s="39">
        <v>111</v>
      </c>
      <c r="G2325" s="39" t="s">
        <v>172</v>
      </c>
      <c r="H2325" s="39" t="s">
        <v>176</v>
      </c>
      <c r="I2325" s="39" t="s">
        <v>176</v>
      </c>
      <c r="J2325" s="39" t="s">
        <v>176</v>
      </c>
      <c r="K2325" s="39" t="s">
        <v>176</v>
      </c>
      <c r="L2325" s="39">
        <v>1</v>
      </c>
      <c r="M2325" s="57" t="str">
        <f t="shared" si="113"/>
        <v>3 - Medium-Level Power Loss</v>
      </c>
      <c r="N2325" s="59"/>
      <c r="O2325" s="60"/>
      <c r="P2325" s="61">
        <f t="shared" si="112"/>
        <v>1800</v>
      </c>
      <c r="Q2325" s="61">
        <f t="shared" si="111"/>
        <v>0</v>
      </c>
    </row>
    <row r="2326" spans="1:17" ht="18.600000000000001" customHeight="1">
      <c r="A2326" s="58">
        <v>44403</v>
      </c>
      <c r="B2326" s="39" t="s">
        <v>48</v>
      </c>
      <c r="C2326" s="39" t="s">
        <v>144</v>
      </c>
      <c r="D2326" s="64"/>
      <c r="E2326" s="39" t="s">
        <v>101</v>
      </c>
      <c r="F2326" s="39">
        <v>112</v>
      </c>
      <c r="G2326" s="39" t="s">
        <v>172</v>
      </c>
      <c r="H2326" s="39" t="s">
        <v>176</v>
      </c>
      <c r="I2326" s="39" t="s">
        <v>176</v>
      </c>
      <c r="J2326" s="39" t="s">
        <v>176</v>
      </c>
      <c r="K2326" s="39" t="s">
        <v>176</v>
      </c>
      <c r="L2326" s="39">
        <v>1</v>
      </c>
      <c r="M2326" s="57" t="str">
        <f t="shared" si="113"/>
        <v>3 - Medium-Level Power Loss</v>
      </c>
      <c r="N2326" s="59"/>
      <c r="O2326" s="60"/>
      <c r="P2326" s="61">
        <f t="shared" si="112"/>
        <v>1800</v>
      </c>
      <c r="Q2326" s="61">
        <f t="shared" si="111"/>
        <v>0</v>
      </c>
    </row>
    <row r="2327" spans="1:17" ht="18.600000000000001" customHeight="1">
      <c r="A2327" s="58">
        <v>44403</v>
      </c>
      <c r="B2327" s="39" t="s">
        <v>48</v>
      </c>
      <c r="C2327" s="39" t="s">
        <v>144</v>
      </c>
      <c r="D2327" s="64"/>
      <c r="E2327" s="39" t="s">
        <v>101</v>
      </c>
      <c r="F2327" s="39">
        <v>2</v>
      </c>
      <c r="G2327" s="39" t="s">
        <v>172</v>
      </c>
      <c r="H2327" s="39" t="s">
        <v>176</v>
      </c>
      <c r="I2327" s="39" t="s">
        <v>176</v>
      </c>
      <c r="J2327" s="39" t="s">
        <v>176</v>
      </c>
      <c r="K2327" s="39" t="s">
        <v>176</v>
      </c>
      <c r="L2327" s="39">
        <v>1</v>
      </c>
      <c r="M2327" s="57" t="str">
        <f t="shared" si="113"/>
        <v>3 - Medium-Level Power Loss</v>
      </c>
      <c r="N2327" s="59"/>
      <c r="O2327" s="60"/>
      <c r="P2327" s="61">
        <f t="shared" si="112"/>
        <v>1800</v>
      </c>
      <c r="Q2327" s="61">
        <f t="shared" si="111"/>
        <v>0</v>
      </c>
    </row>
    <row r="2328" spans="1:17" ht="18.600000000000001" customHeight="1">
      <c r="A2328" s="58">
        <v>44403</v>
      </c>
      <c r="B2328" s="39" t="s">
        <v>48</v>
      </c>
      <c r="C2328" s="39" t="s">
        <v>144</v>
      </c>
      <c r="D2328" s="64"/>
      <c r="E2328" s="39" t="s">
        <v>101</v>
      </c>
      <c r="F2328" s="39">
        <v>3</v>
      </c>
      <c r="G2328" s="39" t="s">
        <v>172</v>
      </c>
      <c r="H2328" s="39" t="s">
        <v>176</v>
      </c>
      <c r="I2328" s="39" t="s">
        <v>176</v>
      </c>
      <c r="J2328" s="39" t="s">
        <v>176</v>
      </c>
      <c r="K2328" s="39" t="s">
        <v>176</v>
      </c>
      <c r="L2328" s="39">
        <v>1</v>
      </c>
      <c r="M2328" s="57" t="str">
        <f t="shared" si="113"/>
        <v>3 - Medium-Level Power Loss</v>
      </c>
      <c r="N2328" s="59"/>
      <c r="O2328" s="60"/>
      <c r="P2328" s="61">
        <f t="shared" si="112"/>
        <v>1800</v>
      </c>
      <c r="Q2328" s="61">
        <f t="shared" si="111"/>
        <v>0</v>
      </c>
    </row>
    <row r="2329" spans="1:17" ht="18.600000000000001" customHeight="1">
      <c r="A2329" s="58">
        <v>44403</v>
      </c>
      <c r="B2329" s="39" t="s">
        <v>48</v>
      </c>
      <c r="C2329" s="39" t="s">
        <v>144</v>
      </c>
      <c r="D2329" s="64"/>
      <c r="E2329" s="39" t="s">
        <v>101</v>
      </c>
      <c r="F2329" s="39">
        <v>4</v>
      </c>
      <c r="G2329" s="39" t="s">
        <v>172</v>
      </c>
      <c r="H2329" s="39" t="s">
        <v>176</v>
      </c>
      <c r="I2329" s="39" t="s">
        <v>176</v>
      </c>
      <c r="J2329" s="39" t="s">
        <v>176</v>
      </c>
      <c r="K2329" s="39" t="s">
        <v>176</v>
      </c>
      <c r="L2329" s="39">
        <v>1</v>
      </c>
      <c r="M2329" s="57" t="str">
        <f t="shared" si="113"/>
        <v>3 - Medium-Level Power Loss</v>
      </c>
      <c r="N2329" s="59"/>
      <c r="O2329" s="60"/>
      <c r="P2329" s="61">
        <f t="shared" si="112"/>
        <v>1800</v>
      </c>
      <c r="Q2329" s="61">
        <f t="shared" si="111"/>
        <v>0</v>
      </c>
    </row>
    <row r="2330" spans="1:17" ht="18.600000000000001" customHeight="1">
      <c r="A2330" s="58">
        <v>44403</v>
      </c>
      <c r="B2330" s="39" t="s">
        <v>48</v>
      </c>
      <c r="C2330" s="39" t="s">
        <v>144</v>
      </c>
      <c r="D2330" s="64"/>
      <c r="E2330" s="39" t="s">
        <v>101</v>
      </c>
      <c r="F2330" s="39">
        <v>41</v>
      </c>
      <c r="G2330" s="39" t="s">
        <v>172</v>
      </c>
      <c r="H2330" s="39" t="s">
        <v>176</v>
      </c>
      <c r="I2330" s="39" t="s">
        <v>176</v>
      </c>
      <c r="J2330" s="39" t="s">
        <v>176</v>
      </c>
      <c r="K2330" s="39" t="s">
        <v>176</v>
      </c>
      <c r="L2330" s="39">
        <v>1</v>
      </c>
      <c r="M2330" s="57" t="str">
        <f t="shared" si="113"/>
        <v>3 - Medium-Level Power Loss</v>
      </c>
      <c r="N2330" s="59"/>
      <c r="O2330" s="60"/>
      <c r="P2330" s="61">
        <f t="shared" si="112"/>
        <v>1800</v>
      </c>
      <c r="Q2330" s="61">
        <f t="shared" si="111"/>
        <v>0</v>
      </c>
    </row>
    <row r="2331" spans="1:17" ht="18.600000000000001" customHeight="1">
      <c r="A2331" s="58">
        <v>44403</v>
      </c>
      <c r="B2331" s="39" t="s">
        <v>48</v>
      </c>
      <c r="C2331" s="39" t="s">
        <v>144</v>
      </c>
      <c r="D2331" s="64"/>
      <c r="E2331" s="39" t="s">
        <v>101</v>
      </c>
      <c r="F2331" s="39">
        <v>42</v>
      </c>
      <c r="G2331" s="39" t="s">
        <v>172</v>
      </c>
      <c r="H2331" s="39" t="s">
        <v>176</v>
      </c>
      <c r="I2331" s="39" t="s">
        <v>176</v>
      </c>
      <c r="J2331" s="39" t="s">
        <v>176</v>
      </c>
      <c r="K2331" s="39" t="s">
        <v>176</v>
      </c>
      <c r="L2331" s="39">
        <v>1</v>
      </c>
      <c r="M2331" s="57" t="str">
        <f t="shared" si="113"/>
        <v>3 - Medium-Level Power Loss</v>
      </c>
      <c r="N2331" s="59"/>
      <c r="O2331" s="60"/>
      <c r="P2331" s="61">
        <f t="shared" si="112"/>
        <v>1800</v>
      </c>
      <c r="Q2331" s="61">
        <f t="shared" si="111"/>
        <v>0</v>
      </c>
    </row>
    <row r="2332" spans="1:17" ht="18.600000000000001" customHeight="1">
      <c r="A2332" s="58">
        <v>44403</v>
      </c>
      <c r="B2332" s="39" t="s">
        <v>48</v>
      </c>
      <c r="C2332" s="39" t="s">
        <v>144</v>
      </c>
      <c r="D2332" s="64"/>
      <c r="E2332" s="39" t="s">
        <v>101</v>
      </c>
      <c r="F2332" s="39">
        <v>43</v>
      </c>
      <c r="G2332" s="39" t="s">
        <v>172</v>
      </c>
      <c r="H2332" s="39" t="s">
        <v>176</v>
      </c>
      <c r="I2332" s="39" t="s">
        <v>176</v>
      </c>
      <c r="J2332" s="39" t="s">
        <v>176</v>
      </c>
      <c r="K2332" s="39" t="s">
        <v>176</v>
      </c>
      <c r="L2332" s="39">
        <v>1</v>
      </c>
      <c r="M2332" s="57" t="str">
        <f t="shared" si="113"/>
        <v>3 - Medium-Level Power Loss</v>
      </c>
      <c r="N2332" s="59"/>
      <c r="O2332" s="60"/>
      <c r="P2332" s="61">
        <f t="shared" si="112"/>
        <v>1800</v>
      </c>
      <c r="Q2332" s="61">
        <f t="shared" si="111"/>
        <v>0</v>
      </c>
    </row>
    <row r="2333" spans="1:17" ht="18.600000000000001" customHeight="1">
      <c r="A2333" s="58">
        <v>44403</v>
      </c>
      <c r="B2333" s="39" t="s">
        <v>48</v>
      </c>
      <c r="C2333" s="39" t="s">
        <v>144</v>
      </c>
      <c r="D2333" s="64"/>
      <c r="E2333" s="39" t="s">
        <v>101</v>
      </c>
      <c r="F2333" s="39">
        <v>44</v>
      </c>
      <c r="G2333" s="39" t="s">
        <v>172</v>
      </c>
      <c r="H2333" s="39" t="s">
        <v>176</v>
      </c>
      <c r="I2333" s="39" t="s">
        <v>176</v>
      </c>
      <c r="J2333" s="39" t="s">
        <v>176</v>
      </c>
      <c r="K2333" s="39" t="s">
        <v>176</v>
      </c>
      <c r="L2333" s="39">
        <v>1</v>
      </c>
      <c r="M2333" s="57" t="str">
        <f t="shared" si="113"/>
        <v>3 - Medium-Level Power Loss</v>
      </c>
      <c r="N2333" s="59"/>
      <c r="O2333" s="60"/>
      <c r="P2333" s="61">
        <f t="shared" si="112"/>
        <v>1800</v>
      </c>
      <c r="Q2333" s="61">
        <f t="shared" si="111"/>
        <v>0</v>
      </c>
    </row>
    <row r="2334" spans="1:17" ht="18.600000000000001" customHeight="1">
      <c r="A2334" s="58">
        <v>44403</v>
      </c>
      <c r="B2334" s="39" t="s">
        <v>48</v>
      </c>
      <c r="C2334" s="39" t="s">
        <v>144</v>
      </c>
      <c r="D2334" s="64"/>
      <c r="E2334" s="39" t="s">
        <v>101</v>
      </c>
      <c r="F2334" s="39">
        <v>45</v>
      </c>
      <c r="G2334" s="39" t="s">
        <v>172</v>
      </c>
      <c r="H2334" s="39" t="s">
        <v>176</v>
      </c>
      <c r="I2334" s="39" t="s">
        <v>176</v>
      </c>
      <c r="J2334" s="39" t="s">
        <v>176</v>
      </c>
      <c r="K2334" s="39" t="s">
        <v>176</v>
      </c>
      <c r="L2334" s="39">
        <v>1</v>
      </c>
      <c r="M2334" s="57" t="str">
        <f t="shared" si="113"/>
        <v>3 - Medium-Level Power Loss</v>
      </c>
      <c r="N2334" s="59"/>
      <c r="O2334" s="60"/>
      <c r="P2334" s="61">
        <f t="shared" si="112"/>
        <v>1800</v>
      </c>
      <c r="Q2334" s="61">
        <f t="shared" si="111"/>
        <v>0</v>
      </c>
    </row>
    <row r="2335" spans="1:17" ht="18.600000000000001" customHeight="1">
      <c r="A2335" s="58">
        <v>44403</v>
      </c>
      <c r="B2335" s="39" t="s">
        <v>48</v>
      </c>
      <c r="C2335" s="39" t="s">
        <v>144</v>
      </c>
      <c r="D2335" s="64"/>
      <c r="E2335" s="39" t="s">
        <v>101</v>
      </c>
      <c r="F2335" s="39">
        <v>46</v>
      </c>
      <c r="G2335" s="39" t="s">
        <v>172</v>
      </c>
      <c r="H2335" s="39" t="s">
        <v>176</v>
      </c>
      <c r="I2335" s="39" t="s">
        <v>176</v>
      </c>
      <c r="J2335" s="39" t="s">
        <v>176</v>
      </c>
      <c r="K2335" s="39" t="s">
        <v>176</v>
      </c>
      <c r="L2335" s="39">
        <v>1</v>
      </c>
      <c r="M2335" s="57" t="str">
        <f t="shared" si="113"/>
        <v>3 - Medium-Level Power Loss</v>
      </c>
      <c r="N2335" s="59"/>
      <c r="O2335" s="60"/>
      <c r="P2335" s="61">
        <f t="shared" si="112"/>
        <v>1800</v>
      </c>
      <c r="Q2335" s="61">
        <f t="shared" si="111"/>
        <v>0</v>
      </c>
    </row>
    <row r="2336" spans="1:17" ht="18.600000000000001" customHeight="1">
      <c r="A2336" s="58">
        <v>44403</v>
      </c>
      <c r="B2336" s="39" t="s">
        <v>48</v>
      </c>
      <c r="C2336" s="39" t="s">
        <v>144</v>
      </c>
      <c r="D2336" s="64"/>
      <c r="E2336" s="39" t="s">
        <v>101</v>
      </c>
      <c r="F2336" s="39">
        <v>47</v>
      </c>
      <c r="G2336" s="39" t="s">
        <v>172</v>
      </c>
      <c r="H2336" s="39" t="s">
        <v>176</v>
      </c>
      <c r="I2336" s="39" t="s">
        <v>176</v>
      </c>
      <c r="J2336" s="39" t="s">
        <v>176</v>
      </c>
      <c r="K2336" s="39" t="s">
        <v>176</v>
      </c>
      <c r="L2336" s="39">
        <v>1</v>
      </c>
      <c r="M2336" s="57" t="str">
        <f t="shared" si="113"/>
        <v>3 - Medium-Level Power Loss</v>
      </c>
      <c r="N2336" s="59"/>
      <c r="O2336" s="60"/>
      <c r="P2336" s="61">
        <f t="shared" si="112"/>
        <v>1800</v>
      </c>
      <c r="Q2336" s="61">
        <f t="shared" si="111"/>
        <v>0</v>
      </c>
    </row>
    <row r="2337" spans="1:17" ht="18.600000000000001" customHeight="1">
      <c r="A2337" s="58">
        <v>44403</v>
      </c>
      <c r="B2337" s="39" t="s">
        <v>48</v>
      </c>
      <c r="C2337" s="39" t="s">
        <v>144</v>
      </c>
      <c r="D2337" s="64"/>
      <c r="E2337" s="39" t="s">
        <v>101</v>
      </c>
      <c r="F2337" s="39">
        <v>48</v>
      </c>
      <c r="G2337" s="39" t="s">
        <v>172</v>
      </c>
      <c r="H2337" s="39" t="s">
        <v>176</v>
      </c>
      <c r="I2337" s="39" t="s">
        <v>176</v>
      </c>
      <c r="J2337" s="39" t="s">
        <v>176</v>
      </c>
      <c r="K2337" s="39" t="s">
        <v>176</v>
      </c>
      <c r="L2337" s="39">
        <v>1</v>
      </c>
      <c r="M2337" s="57" t="str">
        <f t="shared" si="113"/>
        <v>3 - Medium-Level Power Loss</v>
      </c>
      <c r="N2337" s="59"/>
      <c r="O2337" s="60"/>
      <c r="P2337" s="61">
        <f t="shared" si="112"/>
        <v>1800</v>
      </c>
      <c r="Q2337" s="61">
        <f t="shared" si="111"/>
        <v>0</v>
      </c>
    </row>
    <row r="2338" spans="1:17" ht="18.600000000000001" customHeight="1">
      <c r="A2338" s="58">
        <v>44403</v>
      </c>
      <c r="B2338" s="39" t="s">
        <v>48</v>
      </c>
      <c r="C2338" s="39" t="s">
        <v>144</v>
      </c>
      <c r="D2338" s="64"/>
      <c r="E2338" s="39" t="s">
        <v>101</v>
      </c>
      <c r="F2338" s="39">
        <v>49</v>
      </c>
      <c r="G2338" s="39" t="s">
        <v>172</v>
      </c>
      <c r="H2338" s="39" t="s">
        <v>176</v>
      </c>
      <c r="I2338" s="39" t="s">
        <v>176</v>
      </c>
      <c r="J2338" s="39" t="s">
        <v>176</v>
      </c>
      <c r="K2338" s="39" t="s">
        <v>176</v>
      </c>
      <c r="L2338" s="39">
        <v>1</v>
      </c>
      <c r="M2338" s="57" t="str">
        <f t="shared" si="113"/>
        <v>3 - Medium-Level Power Loss</v>
      </c>
      <c r="N2338" s="59"/>
      <c r="O2338" s="60"/>
      <c r="P2338" s="61">
        <f t="shared" si="112"/>
        <v>1800</v>
      </c>
      <c r="Q2338" s="61">
        <f t="shared" si="111"/>
        <v>0</v>
      </c>
    </row>
    <row r="2339" spans="1:17" ht="18.600000000000001" customHeight="1">
      <c r="A2339" s="58">
        <v>44403</v>
      </c>
      <c r="B2339" s="39" t="s">
        <v>48</v>
      </c>
      <c r="C2339" s="39" t="s">
        <v>144</v>
      </c>
      <c r="D2339" s="64"/>
      <c r="E2339" s="39" t="s">
        <v>101</v>
      </c>
      <c r="F2339" s="39">
        <v>5</v>
      </c>
      <c r="G2339" s="39" t="s">
        <v>172</v>
      </c>
      <c r="H2339" s="39" t="s">
        <v>176</v>
      </c>
      <c r="I2339" s="39" t="s">
        <v>176</v>
      </c>
      <c r="J2339" s="39" t="s">
        <v>176</v>
      </c>
      <c r="K2339" s="39" t="s">
        <v>176</v>
      </c>
      <c r="L2339" s="39">
        <v>1</v>
      </c>
      <c r="M2339" s="57" t="str">
        <f t="shared" si="113"/>
        <v>3 - Medium-Level Power Loss</v>
      </c>
      <c r="N2339" s="59"/>
      <c r="O2339" s="60"/>
      <c r="P2339" s="61">
        <f t="shared" si="112"/>
        <v>1800</v>
      </c>
      <c r="Q2339" s="61">
        <f t="shared" si="111"/>
        <v>0</v>
      </c>
    </row>
    <row r="2340" spans="1:17" ht="18.600000000000001" customHeight="1">
      <c r="A2340" s="58">
        <v>44403</v>
      </c>
      <c r="B2340" s="39" t="s">
        <v>48</v>
      </c>
      <c r="C2340" s="39" t="s">
        <v>144</v>
      </c>
      <c r="D2340" s="64"/>
      <c r="E2340" s="39" t="s">
        <v>101</v>
      </c>
      <c r="F2340" s="39">
        <v>50</v>
      </c>
      <c r="G2340" s="39" t="s">
        <v>172</v>
      </c>
      <c r="H2340" s="39" t="s">
        <v>176</v>
      </c>
      <c r="I2340" s="39" t="s">
        <v>176</v>
      </c>
      <c r="J2340" s="39" t="s">
        <v>176</v>
      </c>
      <c r="K2340" s="39" t="s">
        <v>176</v>
      </c>
      <c r="L2340" s="39">
        <v>1</v>
      </c>
      <c r="M2340" s="57" t="str">
        <f t="shared" si="113"/>
        <v>3 - Medium-Level Power Loss</v>
      </c>
      <c r="N2340" s="59"/>
      <c r="O2340" s="60"/>
      <c r="P2340" s="61">
        <f t="shared" si="112"/>
        <v>1800</v>
      </c>
      <c r="Q2340" s="61">
        <f t="shared" si="111"/>
        <v>0</v>
      </c>
    </row>
    <row r="2341" spans="1:17" ht="18.600000000000001" customHeight="1">
      <c r="A2341" s="58">
        <v>44403</v>
      </c>
      <c r="B2341" s="39" t="s">
        <v>48</v>
      </c>
      <c r="C2341" s="39" t="s">
        <v>144</v>
      </c>
      <c r="D2341" s="64"/>
      <c r="E2341" s="39" t="s">
        <v>101</v>
      </c>
      <c r="F2341" s="39">
        <v>51</v>
      </c>
      <c r="G2341" s="39" t="s">
        <v>172</v>
      </c>
      <c r="H2341" s="39" t="s">
        <v>176</v>
      </c>
      <c r="I2341" s="39" t="s">
        <v>176</v>
      </c>
      <c r="J2341" s="39" t="s">
        <v>176</v>
      </c>
      <c r="K2341" s="39" t="s">
        <v>176</v>
      </c>
      <c r="L2341" s="39">
        <v>1</v>
      </c>
      <c r="M2341" s="57" t="str">
        <f t="shared" si="113"/>
        <v>3 - Medium-Level Power Loss</v>
      </c>
      <c r="N2341" s="59"/>
      <c r="O2341" s="60"/>
      <c r="P2341" s="61">
        <f t="shared" si="112"/>
        <v>1800</v>
      </c>
      <c r="Q2341" s="61">
        <f t="shared" ref="Q2341:Q2404" si="114">IF(O2341&gt;0,P2341,0)</f>
        <v>0</v>
      </c>
    </row>
    <row r="2342" spans="1:17" ht="18.600000000000001" customHeight="1">
      <c r="A2342" s="58">
        <v>44403</v>
      </c>
      <c r="B2342" s="39" t="s">
        <v>48</v>
      </c>
      <c r="C2342" s="39" t="s">
        <v>144</v>
      </c>
      <c r="D2342" s="64"/>
      <c r="E2342" s="39" t="s">
        <v>101</v>
      </c>
      <c r="F2342" s="39">
        <v>52</v>
      </c>
      <c r="G2342" s="39" t="s">
        <v>172</v>
      </c>
      <c r="H2342" s="39" t="s">
        <v>176</v>
      </c>
      <c r="I2342" s="39" t="s">
        <v>176</v>
      </c>
      <c r="J2342" s="39" t="s">
        <v>176</v>
      </c>
      <c r="K2342" s="39" t="s">
        <v>176</v>
      </c>
      <c r="L2342" s="39">
        <v>1</v>
      </c>
      <c r="M2342" s="57" t="str">
        <f t="shared" si="113"/>
        <v>3 - Medium-Level Power Loss</v>
      </c>
      <c r="N2342" s="59"/>
      <c r="O2342" s="60"/>
      <c r="P2342" s="61">
        <f t="shared" si="112"/>
        <v>1800</v>
      </c>
      <c r="Q2342" s="61">
        <f t="shared" si="114"/>
        <v>0</v>
      </c>
    </row>
    <row r="2343" spans="1:17" ht="18.600000000000001" customHeight="1">
      <c r="A2343" s="58">
        <v>44403</v>
      </c>
      <c r="B2343" s="39" t="s">
        <v>48</v>
      </c>
      <c r="C2343" s="39" t="s">
        <v>144</v>
      </c>
      <c r="D2343" s="64"/>
      <c r="E2343" s="39" t="s">
        <v>101</v>
      </c>
      <c r="F2343" s="39">
        <v>53</v>
      </c>
      <c r="G2343" s="39" t="s">
        <v>172</v>
      </c>
      <c r="H2343" s="39" t="s">
        <v>176</v>
      </c>
      <c r="I2343" s="39" t="s">
        <v>176</v>
      </c>
      <c r="J2343" s="39" t="s">
        <v>176</v>
      </c>
      <c r="K2343" s="39" t="s">
        <v>176</v>
      </c>
      <c r="L2343" s="39">
        <v>1</v>
      </c>
      <c r="M2343" s="57" t="str">
        <f t="shared" si="113"/>
        <v>3 - Medium-Level Power Loss</v>
      </c>
      <c r="N2343" s="59"/>
      <c r="O2343" s="60"/>
      <c r="P2343" s="61">
        <f t="shared" si="112"/>
        <v>1800</v>
      </c>
      <c r="Q2343" s="61">
        <f t="shared" si="114"/>
        <v>0</v>
      </c>
    </row>
    <row r="2344" spans="1:17" ht="18.600000000000001" customHeight="1">
      <c r="A2344" s="58">
        <v>44403</v>
      </c>
      <c r="B2344" s="39" t="s">
        <v>48</v>
      </c>
      <c r="C2344" s="39" t="s">
        <v>144</v>
      </c>
      <c r="D2344" s="64"/>
      <c r="E2344" s="39" t="s">
        <v>101</v>
      </c>
      <c r="F2344" s="39">
        <v>54</v>
      </c>
      <c r="G2344" s="39" t="s">
        <v>172</v>
      </c>
      <c r="H2344" s="39" t="s">
        <v>176</v>
      </c>
      <c r="I2344" s="39" t="s">
        <v>176</v>
      </c>
      <c r="J2344" s="39" t="s">
        <v>176</v>
      </c>
      <c r="K2344" s="39" t="s">
        <v>176</v>
      </c>
      <c r="L2344" s="39">
        <v>1</v>
      </c>
      <c r="M2344" s="57" t="str">
        <f t="shared" si="113"/>
        <v>3 - Medium-Level Power Loss</v>
      </c>
      <c r="N2344" s="59"/>
      <c r="O2344" s="60"/>
      <c r="P2344" s="61">
        <f t="shared" si="112"/>
        <v>1800</v>
      </c>
      <c r="Q2344" s="61">
        <f t="shared" si="114"/>
        <v>0</v>
      </c>
    </row>
    <row r="2345" spans="1:17" ht="18.600000000000001" customHeight="1">
      <c r="A2345" s="58">
        <v>44403</v>
      </c>
      <c r="B2345" s="39" t="s">
        <v>48</v>
      </c>
      <c r="C2345" s="39" t="s">
        <v>144</v>
      </c>
      <c r="D2345" s="64"/>
      <c r="E2345" s="39" t="s">
        <v>101</v>
      </c>
      <c r="F2345" s="39">
        <v>55</v>
      </c>
      <c r="G2345" s="39" t="s">
        <v>172</v>
      </c>
      <c r="H2345" s="39" t="s">
        <v>176</v>
      </c>
      <c r="I2345" s="39" t="s">
        <v>176</v>
      </c>
      <c r="J2345" s="39" t="s">
        <v>176</v>
      </c>
      <c r="K2345" s="39" t="s">
        <v>176</v>
      </c>
      <c r="L2345" s="39">
        <v>1</v>
      </c>
      <c r="M2345" s="57" t="str">
        <f t="shared" si="113"/>
        <v>3 - Medium-Level Power Loss</v>
      </c>
      <c r="N2345" s="59"/>
      <c r="O2345" s="60"/>
      <c r="P2345" s="61">
        <f t="shared" si="112"/>
        <v>1800</v>
      </c>
      <c r="Q2345" s="61">
        <f t="shared" si="114"/>
        <v>0</v>
      </c>
    </row>
    <row r="2346" spans="1:17" ht="18.600000000000001" customHeight="1">
      <c r="A2346" s="58">
        <v>44403</v>
      </c>
      <c r="B2346" s="39" t="s">
        <v>48</v>
      </c>
      <c r="C2346" s="39" t="s">
        <v>144</v>
      </c>
      <c r="D2346" s="64"/>
      <c r="E2346" s="39" t="s">
        <v>101</v>
      </c>
      <c r="F2346" s="39">
        <v>56</v>
      </c>
      <c r="G2346" s="39" t="s">
        <v>172</v>
      </c>
      <c r="H2346" s="39" t="s">
        <v>176</v>
      </c>
      <c r="I2346" s="39" t="s">
        <v>176</v>
      </c>
      <c r="J2346" s="39" t="s">
        <v>176</v>
      </c>
      <c r="K2346" s="39" t="s">
        <v>176</v>
      </c>
      <c r="L2346" s="39">
        <v>1</v>
      </c>
      <c r="M2346" s="57" t="str">
        <f t="shared" si="113"/>
        <v>3 - Medium-Level Power Loss</v>
      </c>
      <c r="N2346" s="59"/>
      <c r="O2346" s="60"/>
      <c r="P2346" s="61">
        <f t="shared" si="112"/>
        <v>1800</v>
      </c>
      <c r="Q2346" s="61">
        <f t="shared" si="114"/>
        <v>0</v>
      </c>
    </row>
    <row r="2347" spans="1:17" ht="18.600000000000001" customHeight="1">
      <c r="A2347" s="58">
        <v>44403</v>
      </c>
      <c r="B2347" s="39" t="s">
        <v>48</v>
      </c>
      <c r="C2347" s="39" t="s">
        <v>144</v>
      </c>
      <c r="D2347" s="64"/>
      <c r="E2347" s="39" t="s">
        <v>101</v>
      </c>
      <c r="F2347" s="39">
        <v>57</v>
      </c>
      <c r="G2347" s="39" t="s">
        <v>172</v>
      </c>
      <c r="H2347" s="39" t="s">
        <v>176</v>
      </c>
      <c r="I2347" s="39" t="s">
        <v>176</v>
      </c>
      <c r="J2347" s="39" t="s">
        <v>176</v>
      </c>
      <c r="K2347" s="39" t="s">
        <v>176</v>
      </c>
      <c r="L2347" s="39">
        <v>1</v>
      </c>
      <c r="M2347" s="57" t="str">
        <f t="shared" si="113"/>
        <v>3 - Medium-Level Power Loss</v>
      </c>
      <c r="N2347" s="59"/>
      <c r="O2347" s="60"/>
      <c r="P2347" s="61">
        <f t="shared" si="112"/>
        <v>1800</v>
      </c>
      <c r="Q2347" s="61">
        <f t="shared" si="114"/>
        <v>0</v>
      </c>
    </row>
    <row r="2348" spans="1:17" ht="18.600000000000001" customHeight="1">
      <c r="A2348" s="58">
        <v>44403</v>
      </c>
      <c r="B2348" s="39" t="s">
        <v>48</v>
      </c>
      <c r="C2348" s="39" t="s">
        <v>144</v>
      </c>
      <c r="D2348" s="64"/>
      <c r="E2348" s="39" t="s">
        <v>101</v>
      </c>
      <c r="F2348" s="39">
        <v>58</v>
      </c>
      <c r="G2348" s="39" t="s">
        <v>172</v>
      </c>
      <c r="H2348" s="39" t="s">
        <v>176</v>
      </c>
      <c r="I2348" s="39" t="s">
        <v>176</v>
      </c>
      <c r="J2348" s="39" t="s">
        <v>176</v>
      </c>
      <c r="K2348" s="39" t="s">
        <v>176</v>
      </c>
      <c r="L2348" s="39">
        <v>1</v>
      </c>
      <c r="M2348" s="57" t="str">
        <f t="shared" si="113"/>
        <v>3 - Medium-Level Power Loss</v>
      </c>
      <c r="N2348" s="59"/>
      <c r="O2348" s="60"/>
      <c r="P2348" s="61">
        <f t="shared" si="112"/>
        <v>1800</v>
      </c>
      <c r="Q2348" s="61">
        <f t="shared" si="114"/>
        <v>0</v>
      </c>
    </row>
    <row r="2349" spans="1:17" ht="18.600000000000001" customHeight="1">
      <c r="A2349" s="58">
        <v>44403</v>
      </c>
      <c r="B2349" s="39" t="s">
        <v>48</v>
      </c>
      <c r="C2349" s="39" t="s">
        <v>144</v>
      </c>
      <c r="D2349" s="64"/>
      <c r="E2349" s="39" t="s">
        <v>101</v>
      </c>
      <c r="F2349" s="39">
        <v>59</v>
      </c>
      <c r="G2349" s="39" t="s">
        <v>172</v>
      </c>
      <c r="H2349" s="39" t="s">
        <v>176</v>
      </c>
      <c r="I2349" s="39" t="s">
        <v>176</v>
      </c>
      <c r="J2349" s="39" t="s">
        <v>176</v>
      </c>
      <c r="K2349" s="39" t="s">
        <v>176</v>
      </c>
      <c r="L2349" s="39">
        <v>1</v>
      </c>
      <c r="M2349" s="57" t="str">
        <f t="shared" si="113"/>
        <v>3 - Medium-Level Power Loss</v>
      </c>
      <c r="N2349" s="59"/>
      <c r="O2349" s="60"/>
      <c r="P2349" s="61">
        <f t="shared" si="112"/>
        <v>1800</v>
      </c>
      <c r="Q2349" s="61">
        <f t="shared" si="114"/>
        <v>0</v>
      </c>
    </row>
    <row r="2350" spans="1:17" ht="18.600000000000001" customHeight="1">
      <c r="A2350" s="58">
        <v>44403</v>
      </c>
      <c r="B2350" s="39" t="s">
        <v>48</v>
      </c>
      <c r="C2350" s="39" t="s">
        <v>144</v>
      </c>
      <c r="D2350" s="64"/>
      <c r="E2350" s="39" t="s">
        <v>101</v>
      </c>
      <c r="F2350" s="39">
        <v>6</v>
      </c>
      <c r="G2350" s="39" t="s">
        <v>172</v>
      </c>
      <c r="H2350" s="39" t="s">
        <v>176</v>
      </c>
      <c r="I2350" s="39" t="s">
        <v>176</v>
      </c>
      <c r="J2350" s="39" t="s">
        <v>176</v>
      </c>
      <c r="K2350" s="39" t="s">
        <v>176</v>
      </c>
      <c r="L2350" s="39">
        <v>1</v>
      </c>
      <c r="M2350" s="57" t="str">
        <f t="shared" si="113"/>
        <v>3 - Medium-Level Power Loss</v>
      </c>
      <c r="N2350" s="59"/>
      <c r="O2350" s="60"/>
      <c r="P2350" s="61">
        <f t="shared" si="112"/>
        <v>1800</v>
      </c>
      <c r="Q2350" s="61">
        <f t="shared" si="114"/>
        <v>0</v>
      </c>
    </row>
    <row r="2351" spans="1:17" ht="18.600000000000001" customHeight="1">
      <c r="A2351" s="58">
        <v>44403</v>
      </c>
      <c r="B2351" s="39" t="s">
        <v>48</v>
      </c>
      <c r="C2351" s="39" t="s">
        <v>144</v>
      </c>
      <c r="D2351" s="64"/>
      <c r="E2351" s="39" t="s">
        <v>101</v>
      </c>
      <c r="F2351" s="39">
        <v>60</v>
      </c>
      <c r="G2351" s="39" t="s">
        <v>172</v>
      </c>
      <c r="H2351" s="39" t="s">
        <v>176</v>
      </c>
      <c r="I2351" s="39" t="s">
        <v>176</v>
      </c>
      <c r="J2351" s="39" t="s">
        <v>176</v>
      </c>
      <c r="K2351" s="39" t="s">
        <v>176</v>
      </c>
      <c r="L2351" s="39">
        <v>1</v>
      </c>
      <c r="M2351" s="57" t="str">
        <f t="shared" si="113"/>
        <v>3 - Medium-Level Power Loss</v>
      </c>
      <c r="N2351" s="59"/>
      <c r="O2351" s="60"/>
      <c r="P2351" s="61">
        <f t="shared" si="112"/>
        <v>1800</v>
      </c>
      <c r="Q2351" s="61">
        <f t="shared" si="114"/>
        <v>0</v>
      </c>
    </row>
    <row r="2352" spans="1:17" ht="18.600000000000001" customHeight="1">
      <c r="A2352" s="58">
        <v>44403</v>
      </c>
      <c r="B2352" s="39" t="s">
        <v>48</v>
      </c>
      <c r="C2352" s="39" t="s">
        <v>144</v>
      </c>
      <c r="D2352" s="64"/>
      <c r="E2352" s="39" t="s">
        <v>101</v>
      </c>
      <c r="F2352" s="39">
        <v>61</v>
      </c>
      <c r="G2352" s="39" t="s">
        <v>172</v>
      </c>
      <c r="H2352" s="39" t="s">
        <v>176</v>
      </c>
      <c r="I2352" s="39" t="s">
        <v>176</v>
      </c>
      <c r="J2352" s="39" t="s">
        <v>176</v>
      </c>
      <c r="K2352" s="39" t="s">
        <v>176</v>
      </c>
      <c r="L2352" s="39">
        <v>1</v>
      </c>
      <c r="M2352" s="57" t="str">
        <f t="shared" si="113"/>
        <v>3 - Medium-Level Power Loss</v>
      </c>
      <c r="N2352" s="59"/>
      <c r="O2352" s="60"/>
      <c r="P2352" s="61">
        <f t="shared" si="112"/>
        <v>1800</v>
      </c>
      <c r="Q2352" s="61">
        <f t="shared" si="114"/>
        <v>0</v>
      </c>
    </row>
    <row r="2353" spans="1:17" ht="18.600000000000001" customHeight="1">
      <c r="A2353" s="58">
        <v>44403</v>
      </c>
      <c r="B2353" s="39" t="s">
        <v>48</v>
      </c>
      <c r="C2353" s="39" t="s">
        <v>144</v>
      </c>
      <c r="D2353" s="64"/>
      <c r="E2353" s="39" t="s">
        <v>101</v>
      </c>
      <c r="F2353" s="39">
        <v>62</v>
      </c>
      <c r="G2353" s="39" t="s">
        <v>172</v>
      </c>
      <c r="H2353" s="39" t="s">
        <v>176</v>
      </c>
      <c r="I2353" s="39" t="s">
        <v>176</v>
      </c>
      <c r="J2353" s="39" t="s">
        <v>176</v>
      </c>
      <c r="K2353" s="39" t="s">
        <v>176</v>
      </c>
      <c r="L2353" s="39">
        <v>1</v>
      </c>
      <c r="M2353" s="57" t="str">
        <f t="shared" si="113"/>
        <v>3 - Medium-Level Power Loss</v>
      </c>
      <c r="N2353" s="59"/>
      <c r="O2353" s="60"/>
      <c r="P2353" s="61">
        <f t="shared" si="112"/>
        <v>1800</v>
      </c>
      <c r="Q2353" s="61">
        <f t="shared" si="114"/>
        <v>0</v>
      </c>
    </row>
    <row r="2354" spans="1:17" ht="18.600000000000001" customHeight="1">
      <c r="A2354" s="58">
        <v>44403</v>
      </c>
      <c r="B2354" s="39" t="s">
        <v>48</v>
      </c>
      <c r="C2354" s="39" t="s">
        <v>144</v>
      </c>
      <c r="D2354" s="64"/>
      <c r="E2354" s="39" t="s">
        <v>101</v>
      </c>
      <c r="F2354" s="39">
        <v>63</v>
      </c>
      <c r="G2354" s="39" t="s">
        <v>172</v>
      </c>
      <c r="H2354" s="39" t="s">
        <v>176</v>
      </c>
      <c r="I2354" s="39" t="s">
        <v>176</v>
      </c>
      <c r="J2354" s="39" t="s">
        <v>176</v>
      </c>
      <c r="K2354" s="39" t="s">
        <v>176</v>
      </c>
      <c r="L2354" s="39">
        <v>1</v>
      </c>
      <c r="M2354" s="57" t="str">
        <f t="shared" si="113"/>
        <v>3 - Medium-Level Power Loss</v>
      </c>
      <c r="N2354" s="59"/>
      <c r="O2354" s="60"/>
      <c r="P2354" s="61">
        <f t="shared" si="112"/>
        <v>1800</v>
      </c>
      <c r="Q2354" s="61">
        <f t="shared" si="114"/>
        <v>0</v>
      </c>
    </row>
    <row r="2355" spans="1:17" ht="18.600000000000001" customHeight="1">
      <c r="A2355" s="58">
        <v>44403</v>
      </c>
      <c r="B2355" s="39" t="s">
        <v>48</v>
      </c>
      <c r="C2355" s="39" t="s">
        <v>144</v>
      </c>
      <c r="D2355" s="64"/>
      <c r="E2355" s="39" t="s">
        <v>101</v>
      </c>
      <c r="F2355" s="39">
        <v>64</v>
      </c>
      <c r="G2355" s="39" t="s">
        <v>172</v>
      </c>
      <c r="H2355" s="39" t="s">
        <v>176</v>
      </c>
      <c r="I2355" s="39" t="s">
        <v>176</v>
      </c>
      <c r="J2355" s="39" t="s">
        <v>176</v>
      </c>
      <c r="K2355" s="39" t="s">
        <v>176</v>
      </c>
      <c r="L2355" s="39">
        <v>1</v>
      </c>
      <c r="M2355" s="57" t="str">
        <f t="shared" si="113"/>
        <v>3 - Medium-Level Power Loss</v>
      </c>
      <c r="N2355" s="59"/>
      <c r="O2355" s="60"/>
      <c r="P2355" s="61">
        <f t="shared" si="112"/>
        <v>1800</v>
      </c>
      <c r="Q2355" s="61">
        <f t="shared" si="114"/>
        <v>0</v>
      </c>
    </row>
    <row r="2356" spans="1:17" ht="18.600000000000001" customHeight="1">
      <c r="A2356" s="58">
        <v>44403</v>
      </c>
      <c r="B2356" s="39" t="s">
        <v>48</v>
      </c>
      <c r="C2356" s="39" t="s">
        <v>144</v>
      </c>
      <c r="D2356" s="64"/>
      <c r="E2356" s="39" t="s">
        <v>101</v>
      </c>
      <c r="F2356" s="39">
        <v>65</v>
      </c>
      <c r="G2356" s="39" t="s">
        <v>172</v>
      </c>
      <c r="H2356" s="39" t="s">
        <v>176</v>
      </c>
      <c r="I2356" s="39" t="s">
        <v>176</v>
      </c>
      <c r="J2356" s="39" t="s">
        <v>176</v>
      </c>
      <c r="K2356" s="39" t="s">
        <v>176</v>
      </c>
      <c r="L2356" s="39">
        <v>1</v>
      </c>
      <c r="M2356" s="57" t="str">
        <f t="shared" si="113"/>
        <v>3 - Medium-Level Power Loss</v>
      </c>
      <c r="N2356" s="59"/>
      <c r="O2356" s="60"/>
      <c r="P2356" s="61">
        <f t="shared" si="112"/>
        <v>1800</v>
      </c>
      <c r="Q2356" s="61">
        <f t="shared" si="114"/>
        <v>0</v>
      </c>
    </row>
    <row r="2357" spans="1:17" ht="18.600000000000001" customHeight="1">
      <c r="A2357" s="58">
        <v>44403</v>
      </c>
      <c r="B2357" s="39" t="s">
        <v>48</v>
      </c>
      <c r="C2357" s="39" t="s">
        <v>144</v>
      </c>
      <c r="D2357" s="64"/>
      <c r="E2357" s="39" t="s">
        <v>101</v>
      </c>
      <c r="F2357" s="39">
        <v>66</v>
      </c>
      <c r="G2357" s="39" t="s">
        <v>172</v>
      </c>
      <c r="H2357" s="39" t="s">
        <v>176</v>
      </c>
      <c r="I2357" s="39" t="s">
        <v>176</v>
      </c>
      <c r="J2357" s="39" t="s">
        <v>176</v>
      </c>
      <c r="K2357" s="39" t="s">
        <v>176</v>
      </c>
      <c r="L2357" s="39">
        <v>1</v>
      </c>
      <c r="M2357" s="57" t="str">
        <f t="shared" si="113"/>
        <v>3 - Medium-Level Power Loss</v>
      </c>
      <c r="N2357" s="59"/>
      <c r="O2357" s="60"/>
      <c r="P2357" s="61">
        <f t="shared" si="112"/>
        <v>1800</v>
      </c>
      <c r="Q2357" s="61">
        <f t="shared" si="114"/>
        <v>0</v>
      </c>
    </row>
    <row r="2358" spans="1:17" ht="18.600000000000001" customHeight="1">
      <c r="A2358" s="58">
        <v>44403</v>
      </c>
      <c r="B2358" s="39" t="s">
        <v>48</v>
      </c>
      <c r="C2358" s="39" t="s">
        <v>144</v>
      </c>
      <c r="D2358" s="64"/>
      <c r="E2358" s="39" t="s">
        <v>101</v>
      </c>
      <c r="F2358" s="39">
        <v>67</v>
      </c>
      <c r="G2358" s="39" t="s">
        <v>172</v>
      </c>
      <c r="H2358" s="39" t="s">
        <v>176</v>
      </c>
      <c r="I2358" s="39" t="s">
        <v>176</v>
      </c>
      <c r="J2358" s="39" t="s">
        <v>176</v>
      </c>
      <c r="K2358" s="39" t="s">
        <v>176</v>
      </c>
      <c r="L2358" s="39">
        <v>1</v>
      </c>
      <c r="M2358" s="57" t="str">
        <f t="shared" si="113"/>
        <v>3 - Medium-Level Power Loss</v>
      </c>
      <c r="N2358" s="59"/>
      <c r="O2358" s="60"/>
      <c r="P2358" s="61">
        <f t="shared" si="112"/>
        <v>1800</v>
      </c>
      <c r="Q2358" s="61">
        <f t="shared" si="114"/>
        <v>0</v>
      </c>
    </row>
    <row r="2359" spans="1:17" ht="18.600000000000001" customHeight="1">
      <c r="A2359" s="58">
        <v>44403</v>
      </c>
      <c r="B2359" s="39" t="s">
        <v>48</v>
      </c>
      <c r="C2359" s="39" t="s">
        <v>144</v>
      </c>
      <c r="D2359" s="64"/>
      <c r="E2359" s="39" t="s">
        <v>101</v>
      </c>
      <c r="F2359" s="39">
        <v>68</v>
      </c>
      <c r="G2359" s="39" t="s">
        <v>172</v>
      </c>
      <c r="H2359" s="39" t="s">
        <v>176</v>
      </c>
      <c r="I2359" s="39" t="s">
        <v>176</v>
      </c>
      <c r="J2359" s="39" t="s">
        <v>176</v>
      </c>
      <c r="K2359" s="39" t="s">
        <v>176</v>
      </c>
      <c r="L2359" s="39">
        <v>1</v>
      </c>
      <c r="M2359" s="57" t="str">
        <f t="shared" si="113"/>
        <v>3 - Medium-Level Power Loss</v>
      </c>
      <c r="N2359" s="59"/>
      <c r="O2359" s="60"/>
      <c r="P2359" s="61">
        <f t="shared" si="112"/>
        <v>1800</v>
      </c>
      <c r="Q2359" s="61">
        <f t="shared" si="114"/>
        <v>0</v>
      </c>
    </row>
    <row r="2360" spans="1:17" ht="18.600000000000001" customHeight="1">
      <c r="A2360" s="58">
        <v>44403</v>
      </c>
      <c r="B2360" s="39" t="s">
        <v>48</v>
      </c>
      <c r="C2360" s="39" t="s">
        <v>144</v>
      </c>
      <c r="D2360" s="64"/>
      <c r="E2360" s="39" t="s">
        <v>101</v>
      </c>
      <c r="F2360" s="39">
        <v>69</v>
      </c>
      <c r="G2360" s="39" t="s">
        <v>172</v>
      </c>
      <c r="H2360" s="39" t="s">
        <v>176</v>
      </c>
      <c r="I2360" s="39" t="s">
        <v>176</v>
      </c>
      <c r="J2360" s="39" t="s">
        <v>176</v>
      </c>
      <c r="K2360" s="39" t="s">
        <v>176</v>
      </c>
      <c r="L2360" s="39">
        <v>1</v>
      </c>
      <c r="M2360" s="57" t="str">
        <f t="shared" si="113"/>
        <v>3 - Medium-Level Power Loss</v>
      </c>
      <c r="N2360" s="59"/>
      <c r="O2360" s="60"/>
      <c r="P2360" s="61">
        <f t="shared" si="112"/>
        <v>1800</v>
      </c>
      <c r="Q2360" s="61">
        <f t="shared" si="114"/>
        <v>0</v>
      </c>
    </row>
    <row r="2361" spans="1:17" ht="18.600000000000001" customHeight="1">
      <c r="A2361" s="58">
        <v>44403</v>
      </c>
      <c r="B2361" s="39" t="s">
        <v>48</v>
      </c>
      <c r="C2361" s="39" t="s">
        <v>144</v>
      </c>
      <c r="D2361" s="64"/>
      <c r="E2361" s="39" t="s">
        <v>101</v>
      </c>
      <c r="F2361" s="39">
        <v>7</v>
      </c>
      <c r="G2361" s="39" t="s">
        <v>172</v>
      </c>
      <c r="H2361" s="39" t="s">
        <v>176</v>
      </c>
      <c r="I2361" s="39" t="s">
        <v>176</v>
      </c>
      <c r="J2361" s="39" t="s">
        <v>176</v>
      </c>
      <c r="K2361" s="39" t="s">
        <v>176</v>
      </c>
      <c r="L2361" s="39">
        <v>1</v>
      </c>
      <c r="M2361" s="57" t="str">
        <f t="shared" si="113"/>
        <v>3 - Medium-Level Power Loss</v>
      </c>
      <c r="N2361" s="59"/>
      <c r="O2361" s="60"/>
      <c r="P2361" s="61">
        <f t="shared" si="112"/>
        <v>1800</v>
      </c>
      <c r="Q2361" s="61">
        <f t="shared" si="114"/>
        <v>0</v>
      </c>
    </row>
    <row r="2362" spans="1:17" ht="18.600000000000001" customHeight="1">
      <c r="A2362" s="58">
        <v>44403</v>
      </c>
      <c r="B2362" s="39" t="s">
        <v>48</v>
      </c>
      <c r="C2362" s="39" t="s">
        <v>144</v>
      </c>
      <c r="D2362" s="64"/>
      <c r="E2362" s="39" t="s">
        <v>101</v>
      </c>
      <c r="F2362" s="39">
        <v>70</v>
      </c>
      <c r="G2362" s="39" t="s">
        <v>172</v>
      </c>
      <c r="H2362" s="39" t="s">
        <v>176</v>
      </c>
      <c r="I2362" s="39" t="s">
        <v>176</v>
      </c>
      <c r="J2362" s="39" t="s">
        <v>176</v>
      </c>
      <c r="K2362" s="39" t="s">
        <v>176</v>
      </c>
      <c r="L2362" s="39">
        <v>1</v>
      </c>
      <c r="M2362" s="57" t="str">
        <f t="shared" si="113"/>
        <v>3 - Medium-Level Power Loss</v>
      </c>
      <c r="N2362" s="59"/>
      <c r="O2362" s="60"/>
      <c r="P2362" s="61">
        <f t="shared" si="112"/>
        <v>1800</v>
      </c>
      <c r="Q2362" s="61">
        <f t="shared" si="114"/>
        <v>0</v>
      </c>
    </row>
    <row r="2363" spans="1:17" ht="18.600000000000001" customHeight="1">
      <c r="A2363" s="58">
        <v>44403</v>
      </c>
      <c r="B2363" s="39" t="s">
        <v>48</v>
      </c>
      <c r="C2363" s="39" t="s">
        <v>144</v>
      </c>
      <c r="D2363" s="64"/>
      <c r="E2363" s="39" t="s">
        <v>101</v>
      </c>
      <c r="F2363" s="39">
        <v>71</v>
      </c>
      <c r="G2363" s="39" t="s">
        <v>172</v>
      </c>
      <c r="H2363" s="39" t="s">
        <v>176</v>
      </c>
      <c r="I2363" s="39" t="s">
        <v>176</v>
      </c>
      <c r="J2363" s="39" t="s">
        <v>176</v>
      </c>
      <c r="K2363" s="39" t="s">
        <v>176</v>
      </c>
      <c r="L2363" s="39">
        <v>1</v>
      </c>
      <c r="M2363" s="57" t="str">
        <f t="shared" si="113"/>
        <v>3 - Medium-Level Power Loss</v>
      </c>
      <c r="N2363" s="59"/>
      <c r="O2363" s="60"/>
      <c r="P2363" s="61">
        <f t="shared" si="112"/>
        <v>1800</v>
      </c>
      <c r="Q2363" s="61">
        <f t="shared" si="114"/>
        <v>0</v>
      </c>
    </row>
    <row r="2364" spans="1:17" ht="18.600000000000001" customHeight="1">
      <c r="A2364" s="58">
        <v>44403</v>
      </c>
      <c r="B2364" s="39" t="s">
        <v>48</v>
      </c>
      <c r="C2364" s="39" t="s">
        <v>144</v>
      </c>
      <c r="D2364" s="64"/>
      <c r="E2364" s="39" t="s">
        <v>101</v>
      </c>
      <c r="F2364" s="39">
        <v>72</v>
      </c>
      <c r="G2364" s="39" t="s">
        <v>172</v>
      </c>
      <c r="H2364" s="39" t="s">
        <v>176</v>
      </c>
      <c r="I2364" s="39" t="s">
        <v>176</v>
      </c>
      <c r="J2364" s="39" t="s">
        <v>176</v>
      </c>
      <c r="K2364" s="39" t="s">
        <v>176</v>
      </c>
      <c r="L2364" s="39">
        <v>1</v>
      </c>
      <c r="M2364" s="57" t="str">
        <f t="shared" si="113"/>
        <v>3 - Medium-Level Power Loss</v>
      </c>
      <c r="N2364" s="59"/>
      <c r="O2364" s="60"/>
      <c r="P2364" s="61">
        <f t="shared" si="112"/>
        <v>1800</v>
      </c>
      <c r="Q2364" s="61">
        <f t="shared" si="114"/>
        <v>0</v>
      </c>
    </row>
    <row r="2365" spans="1:17" ht="18.600000000000001" customHeight="1">
      <c r="A2365" s="58">
        <v>44403</v>
      </c>
      <c r="B2365" s="39" t="s">
        <v>48</v>
      </c>
      <c r="C2365" s="39" t="s">
        <v>144</v>
      </c>
      <c r="D2365" s="64"/>
      <c r="E2365" s="39" t="s">
        <v>101</v>
      </c>
      <c r="F2365" s="39">
        <v>8</v>
      </c>
      <c r="G2365" s="39" t="s">
        <v>172</v>
      </c>
      <c r="H2365" s="39" t="s">
        <v>176</v>
      </c>
      <c r="I2365" s="39" t="s">
        <v>176</v>
      </c>
      <c r="J2365" s="39" t="s">
        <v>176</v>
      </c>
      <c r="K2365" s="39" t="s">
        <v>176</v>
      </c>
      <c r="L2365" s="39">
        <v>1</v>
      </c>
      <c r="M2365" s="57" t="str">
        <f t="shared" si="113"/>
        <v>3 - Medium-Level Power Loss</v>
      </c>
      <c r="N2365" s="59"/>
      <c r="O2365" s="60"/>
      <c r="P2365" s="61">
        <f t="shared" si="112"/>
        <v>1800</v>
      </c>
      <c r="Q2365" s="61">
        <f t="shared" si="114"/>
        <v>0</v>
      </c>
    </row>
    <row r="2366" spans="1:17" ht="18.600000000000001" customHeight="1">
      <c r="A2366" s="58">
        <v>44403</v>
      </c>
      <c r="B2366" s="39" t="s">
        <v>48</v>
      </c>
      <c r="C2366" s="39" t="s">
        <v>144</v>
      </c>
      <c r="D2366" s="64"/>
      <c r="E2366" s="39" t="s">
        <v>101</v>
      </c>
      <c r="F2366" s="39">
        <v>97</v>
      </c>
      <c r="G2366" s="39" t="s">
        <v>172</v>
      </c>
      <c r="H2366" s="39" t="s">
        <v>176</v>
      </c>
      <c r="I2366" s="39" t="s">
        <v>176</v>
      </c>
      <c r="J2366" s="39" t="s">
        <v>176</v>
      </c>
      <c r="K2366" s="39" t="s">
        <v>176</v>
      </c>
      <c r="L2366" s="39">
        <v>1</v>
      </c>
      <c r="M2366" s="57" t="str">
        <f t="shared" si="113"/>
        <v>3 - Medium-Level Power Loss</v>
      </c>
      <c r="N2366" s="59"/>
      <c r="O2366" s="60"/>
      <c r="P2366" s="61">
        <f t="shared" si="112"/>
        <v>1800</v>
      </c>
      <c r="Q2366" s="61">
        <f t="shared" si="114"/>
        <v>0</v>
      </c>
    </row>
    <row r="2367" spans="1:17" ht="18.600000000000001" customHeight="1">
      <c r="A2367" s="58">
        <v>44403</v>
      </c>
      <c r="B2367" s="39" t="s">
        <v>48</v>
      </c>
      <c r="C2367" s="39" t="s">
        <v>144</v>
      </c>
      <c r="D2367" s="64"/>
      <c r="E2367" s="39" t="s">
        <v>101</v>
      </c>
      <c r="F2367" s="39">
        <v>98</v>
      </c>
      <c r="G2367" s="39" t="s">
        <v>172</v>
      </c>
      <c r="H2367" s="39" t="s">
        <v>176</v>
      </c>
      <c r="I2367" s="39" t="s">
        <v>176</v>
      </c>
      <c r="J2367" s="39" t="s">
        <v>176</v>
      </c>
      <c r="K2367" s="39" t="s">
        <v>176</v>
      </c>
      <c r="L2367" s="39">
        <v>1</v>
      </c>
      <c r="M2367" s="57" t="str">
        <f t="shared" si="113"/>
        <v>3 - Medium-Level Power Loss</v>
      </c>
      <c r="N2367" s="59"/>
      <c r="O2367" s="60"/>
      <c r="P2367" s="61">
        <f t="shared" si="112"/>
        <v>1800</v>
      </c>
      <c r="Q2367" s="61">
        <f t="shared" si="114"/>
        <v>0</v>
      </c>
    </row>
    <row r="2368" spans="1:17" ht="18.600000000000001" customHeight="1">
      <c r="A2368" s="58">
        <v>44403</v>
      </c>
      <c r="B2368" s="39" t="s">
        <v>48</v>
      </c>
      <c r="C2368" s="39" t="s">
        <v>144</v>
      </c>
      <c r="D2368" s="64"/>
      <c r="E2368" s="39" t="s">
        <v>101</v>
      </c>
      <c r="F2368" s="39">
        <v>99</v>
      </c>
      <c r="G2368" s="39" t="s">
        <v>172</v>
      </c>
      <c r="H2368" s="39" t="s">
        <v>176</v>
      </c>
      <c r="I2368" s="39" t="s">
        <v>176</v>
      </c>
      <c r="J2368" s="39" t="s">
        <v>176</v>
      </c>
      <c r="K2368" s="39" t="s">
        <v>176</v>
      </c>
      <c r="L2368" s="39">
        <v>1</v>
      </c>
      <c r="M2368" s="57" t="str">
        <f t="shared" si="113"/>
        <v>3 - Medium-Level Power Loss</v>
      </c>
      <c r="N2368" s="59"/>
      <c r="O2368" s="60"/>
      <c r="P2368" s="61">
        <f t="shared" si="112"/>
        <v>1800</v>
      </c>
      <c r="Q2368" s="61">
        <f t="shared" si="114"/>
        <v>0</v>
      </c>
    </row>
    <row r="2369" spans="1:17" ht="18.600000000000001" customHeight="1">
      <c r="A2369" s="58">
        <v>44403</v>
      </c>
      <c r="B2369" s="39" t="s">
        <v>48</v>
      </c>
      <c r="C2369" s="39" t="s">
        <v>144</v>
      </c>
      <c r="D2369" s="64"/>
      <c r="E2369" s="39" t="s">
        <v>102</v>
      </c>
      <c r="F2369" s="39">
        <v>100</v>
      </c>
      <c r="G2369" s="39" t="s">
        <v>172</v>
      </c>
      <c r="H2369" s="39" t="s">
        <v>176</v>
      </c>
      <c r="I2369" s="39" t="s">
        <v>176</v>
      </c>
      <c r="J2369" s="39" t="s">
        <v>176</v>
      </c>
      <c r="K2369" s="39" t="s">
        <v>176</v>
      </c>
      <c r="L2369" s="39">
        <v>1</v>
      </c>
      <c r="M2369" s="57" t="str">
        <f t="shared" si="113"/>
        <v>3 - Medium-Level Power Loss</v>
      </c>
      <c r="N2369" s="59"/>
      <c r="O2369" s="60"/>
      <c r="P2369" s="61">
        <f t="shared" si="112"/>
        <v>1800</v>
      </c>
      <c r="Q2369" s="61">
        <f t="shared" si="114"/>
        <v>0</v>
      </c>
    </row>
    <row r="2370" spans="1:17" ht="18.600000000000001" customHeight="1">
      <c r="A2370" s="58">
        <v>44403</v>
      </c>
      <c r="B2370" s="39" t="s">
        <v>48</v>
      </c>
      <c r="C2370" s="39" t="s">
        <v>144</v>
      </c>
      <c r="D2370" s="64"/>
      <c r="E2370" s="39" t="s">
        <v>102</v>
      </c>
      <c r="F2370" s="39">
        <v>101</v>
      </c>
      <c r="G2370" s="39" t="s">
        <v>172</v>
      </c>
      <c r="H2370" s="39" t="s">
        <v>176</v>
      </c>
      <c r="I2370" s="39" t="s">
        <v>176</v>
      </c>
      <c r="J2370" s="39" t="s">
        <v>176</v>
      </c>
      <c r="K2370" s="39" t="s">
        <v>176</v>
      </c>
      <c r="L2370" s="39">
        <v>1</v>
      </c>
      <c r="M2370" s="57" t="str">
        <f t="shared" si="113"/>
        <v>3 - Medium-Level Power Loss</v>
      </c>
      <c r="N2370" s="59"/>
      <c r="O2370" s="60"/>
      <c r="P2370" s="61">
        <f t="shared" si="112"/>
        <v>1800</v>
      </c>
      <c r="Q2370" s="61">
        <f t="shared" si="114"/>
        <v>0</v>
      </c>
    </row>
    <row r="2371" spans="1:17" ht="18.600000000000001" customHeight="1">
      <c r="A2371" s="58">
        <v>44403</v>
      </c>
      <c r="B2371" s="39" t="s">
        <v>48</v>
      </c>
      <c r="C2371" s="39" t="s">
        <v>144</v>
      </c>
      <c r="D2371" s="64"/>
      <c r="E2371" s="39" t="s">
        <v>102</v>
      </c>
      <c r="F2371" s="39">
        <v>102</v>
      </c>
      <c r="G2371" s="39" t="s">
        <v>172</v>
      </c>
      <c r="H2371" s="39" t="s">
        <v>176</v>
      </c>
      <c r="I2371" s="39" t="s">
        <v>176</v>
      </c>
      <c r="J2371" s="39" t="s">
        <v>176</v>
      </c>
      <c r="K2371" s="39" t="s">
        <v>176</v>
      </c>
      <c r="L2371" s="39">
        <v>1</v>
      </c>
      <c r="M2371" s="57" t="str">
        <f t="shared" si="113"/>
        <v>3 - Medium-Level Power Loss</v>
      </c>
      <c r="N2371" s="59"/>
      <c r="O2371" s="60"/>
      <c r="P2371" s="61">
        <f t="shared" si="112"/>
        <v>1800</v>
      </c>
      <c r="Q2371" s="61">
        <f t="shared" si="114"/>
        <v>0</v>
      </c>
    </row>
    <row r="2372" spans="1:17" ht="18.600000000000001" customHeight="1">
      <c r="A2372" s="58">
        <v>44403</v>
      </c>
      <c r="B2372" s="39" t="s">
        <v>48</v>
      </c>
      <c r="C2372" s="39" t="s">
        <v>144</v>
      </c>
      <c r="D2372" s="64"/>
      <c r="E2372" s="39" t="s">
        <v>102</v>
      </c>
      <c r="F2372" s="39">
        <v>103</v>
      </c>
      <c r="G2372" s="39" t="s">
        <v>172</v>
      </c>
      <c r="H2372" s="39" t="s">
        <v>176</v>
      </c>
      <c r="I2372" s="39" t="s">
        <v>176</v>
      </c>
      <c r="J2372" s="39" t="s">
        <v>176</v>
      </c>
      <c r="K2372" s="39" t="s">
        <v>176</v>
      </c>
      <c r="L2372" s="39">
        <v>1</v>
      </c>
      <c r="M2372" s="57" t="str">
        <f t="shared" si="113"/>
        <v>3 - Medium-Level Power Loss</v>
      </c>
      <c r="N2372" s="59"/>
      <c r="O2372" s="60"/>
      <c r="P2372" s="61">
        <f t="shared" si="112"/>
        <v>1800</v>
      </c>
      <c r="Q2372" s="61">
        <f t="shared" si="114"/>
        <v>0</v>
      </c>
    </row>
    <row r="2373" spans="1:17" ht="18.600000000000001" customHeight="1">
      <c r="A2373" s="58">
        <v>44403</v>
      </c>
      <c r="B2373" s="39" t="s">
        <v>48</v>
      </c>
      <c r="C2373" s="39" t="s">
        <v>144</v>
      </c>
      <c r="D2373" s="64"/>
      <c r="E2373" s="39" t="s">
        <v>102</v>
      </c>
      <c r="F2373" s="39">
        <v>104</v>
      </c>
      <c r="G2373" s="39" t="s">
        <v>172</v>
      </c>
      <c r="H2373" s="39" t="s">
        <v>176</v>
      </c>
      <c r="I2373" s="39" t="s">
        <v>176</v>
      </c>
      <c r="J2373" s="39" t="s">
        <v>176</v>
      </c>
      <c r="K2373" s="39" t="s">
        <v>176</v>
      </c>
      <c r="L2373" s="39">
        <v>1</v>
      </c>
      <c r="M2373" s="57" t="str">
        <f t="shared" si="113"/>
        <v>3 - Medium-Level Power Loss</v>
      </c>
      <c r="N2373" s="59"/>
      <c r="O2373" s="60"/>
      <c r="P2373" s="61">
        <f t="shared" si="112"/>
        <v>1800</v>
      </c>
      <c r="Q2373" s="61">
        <f t="shared" si="114"/>
        <v>0</v>
      </c>
    </row>
    <row r="2374" spans="1:17" ht="18.600000000000001" customHeight="1">
      <c r="A2374" s="58">
        <v>44403</v>
      </c>
      <c r="B2374" s="39" t="s">
        <v>48</v>
      </c>
      <c r="C2374" s="39" t="s">
        <v>144</v>
      </c>
      <c r="D2374" s="64"/>
      <c r="E2374" s="39" t="s">
        <v>102</v>
      </c>
      <c r="F2374" s="39">
        <v>121</v>
      </c>
      <c r="G2374" s="39" t="s">
        <v>172</v>
      </c>
      <c r="H2374" s="39" t="s">
        <v>176</v>
      </c>
      <c r="I2374" s="39" t="s">
        <v>176</v>
      </c>
      <c r="J2374" s="39" t="s">
        <v>176</v>
      </c>
      <c r="K2374" s="39" t="s">
        <v>176</v>
      </c>
      <c r="L2374" s="39">
        <v>1</v>
      </c>
      <c r="M2374" s="57" t="str">
        <f t="shared" si="113"/>
        <v>3 - Medium-Level Power Loss</v>
      </c>
      <c r="N2374" s="59"/>
      <c r="O2374" s="60"/>
      <c r="P2374" s="61">
        <f t="shared" si="112"/>
        <v>1800</v>
      </c>
      <c r="Q2374" s="61">
        <f t="shared" si="114"/>
        <v>0</v>
      </c>
    </row>
    <row r="2375" spans="1:17" ht="18.600000000000001" customHeight="1">
      <c r="A2375" s="58">
        <v>44403</v>
      </c>
      <c r="B2375" s="39" t="s">
        <v>48</v>
      </c>
      <c r="C2375" s="39" t="s">
        <v>144</v>
      </c>
      <c r="D2375" s="64"/>
      <c r="E2375" s="39" t="s">
        <v>102</v>
      </c>
      <c r="F2375" s="39">
        <v>122</v>
      </c>
      <c r="G2375" s="39" t="s">
        <v>172</v>
      </c>
      <c r="H2375" s="39" t="s">
        <v>176</v>
      </c>
      <c r="I2375" s="39" t="s">
        <v>176</v>
      </c>
      <c r="J2375" s="39" t="s">
        <v>176</v>
      </c>
      <c r="K2375" s="39" t="s">
        <v>176</v>
      </c>
      <c r="L2375" s="39">
        <v>1</v>
      </c>
      <c r="M2375" s="57" t="str">
        <f t="shared" si="113"/>
        <v>3 - Medium-Level Power Loss</v>
      </c>
      <c r="N2375" s="59"/>
      <c r="O2375" s="60"/>
      <c r="P2375" s="61">
        <f t="shared" si="112"/>
        <v>1800</v>
      </c>
      <c r="Q2375" s="61">
        <f t="shared" si="114"/>
        <v>0</v>
      </c>
    </row>
    <row r="2376" spans="1:17" ht="18.600000000000001" customHeight="1">
      <c r="A2376" s="58">
        <v>44403</v>
      </c>
      <c r="B2376" s="39" t="s">
        <v>48</v>
      </c>
      <c r="C2376" s="39" t="s">
        <v>144</v>
      </c>
      <c r="D2376" s="64"/>
      <c r="E2376" s="39" t="s">
        <v>102</v>
      </c>
      <c r="F2376" s="39">
        <v>123</v>
      </c>
      <c r="G2376" s="39" t="s">
        <v>172</v>
      </c>
      <c r="H2376" s="39" t="s">
        <v>176</v>
      </c>
      <c r="I2376" s="39" t="s">
        <v>176</v>
      </c>
      <c r="J2376" s="39" t="s">
        <v>176</v>
      </c>
      <c r="K2376" s="39" t="s">
        <v>176</v>
      </c>
      <c r="L2376" s="39">
        <v>1</v>
      </c>
      <c r="M2376" s="57" t="str">
        <f t="shared" si="113"/>
        <v>3 - Medium-Level Power Loss</v>
      </c>
      <c r="N2376" s="59"/>
      <c r="O2376" s="60"/>
      <c r="P2376" s="61">
        <f t="shared" si="112"/>
        <v>1800</v>
      </c>
      <c r="Q2376" s="61">
        <f t="shared" si="114"/>
        <v>0</v>
      </c>
    </row>
    <row r="2377" spans="1:17" ht="18.600000000000001" customHeight="1">
      <c r="A2377" s="58">
        <v>44403</v>
      </c>
      <c r="B2377" s="39" t="s">
        <v>48</v>
      </c>
      <c r="C2377" s="39" t="s">
        <v>144</v>
      </c>
      <c r="D2377" s="64"/>
      <c r="E2377" s="39" t="s">
        <v>102</v>
      </c>
      <c r="F2377" s="39">
        <v>124</v>
      </c>
      <c r="G2377" s="39" t="s">
        <v>172</v>
      </c>
      <c r="H2377" s="39" t="s">
        <v>176</v>
      </c>
      <c r="I2377" s="39" t="s">
        <v>176</v>
      </c>
      <c r="J2377" s="39" t="s">
        <v>176</v>
      </c>
      <c r="K2377" s="39" t="s">
        <v>176</v>
      </c>
      <c r="L2377" s="39">
        <v>1</v>
      </c>
      <c r="M2377" s="57" t="str">
        <f t="shared" si="113"/>
        <v>3 - Medium-Level Power Loss</v>
      </c>
      <c r="N2377" s="59"/>
      <c r="O2377" s="60"/>
      <c r="P2377" s="61">
        <f t="shared" si="112"/>
        <v>1800</v>
      </c>
      <c r="Q2377" s="61">
        <f t="shared" si="114"/>
        <v>0</v>
      </c>
    </row>
    <row r="2378" spans="1:17" ht="18.600000000000001" customHeight="1">
      <c r="A2378" s="58">
        <v>44403</v>
      </c>
      <c r="B2378" s="39" t="s">
        <v>48</v>
      </c>
      <c r="C2378" s="39" t="s">
        <v>144</v>
      </c>
      <c r="D2378" s="64"/>
      <c r="E2378" s="39" t="s">
        <v>102</v>
      </c>
      <c r="F2378" s="39">
        <v>125</v>
      </c>
      <c r="G2378" s="39" t="s">
        <v>172</v>
      </c>
      <c r="H2378" s="39" t="s">
        <v>176</v>
      </c>
      <c r="I2378" s="39" t="s">
        <v>176</v>
      </c>
      <c r="J2378" s="39" t="s">
        <v>176</v>
      </c>
      <c r="K2378" s="39" t="s">
        <v>176</v>
      </c>
      <c r="L2378" s="39">
        <v>1</v>
      </c>
      <c r="M2378" s="57" t="str">
        <f t="shared" si="113"/>
        <v>3 - Medium-Level Power Loss</v>
      </c>
      <c r="N2378" s="59"/>
      <c r="O2378" s="60"/>
      <c r="P2378" s="61">
        <f t="shared" si="112"/>
        <v>1800</v>
      </c>
      <c r="Q2378" s="61">
        <f t="shared" si="114"/>
        <v>0</v>
      </c>
    </row>
    <row r="2379" spans="1:17" ht="18.600000000000001" customHeight="1">
      <c r="A2379" s="58">
        <v>44403</v>
      </c>
      <c r="B2379" s="39" t="s">
        <v>48</v>
      </c>
      <c r="C2379" s="39" t="s">
        <v>144</v>
      </c>
      <c r="D2379" s="64"/>
      <c r="E2379" s="39" t="s">
        <v>102</v>
      </c>
      <c r="F2379" s="39">
        <v>126</v>
      </c>
      <c r="G2379" s="39" t="s">
        <v>172</v>
      </c>
      <c r="H2379" s="39" t="s">
        <v>176</v>
      </c>
      <c r="I2379" s="39" t="s">
        <v>176</v>
      </c>
      <c r="J2379" s="39" t="s">
        <v>176</v>
      </c>
      <c r="K2379" s="39" t="s">
        <v>176</v>
      </c>
      <c r="L2379" s="39">
        <v>1</v>
      </c>
      <c r="M2379" s="57" t="str">
        <f t="shared" si="113"/>
        <v>3 - Medium-Level Power Loss</v>
      </c>
      <c r="N2379" s="59"/>
      <c r="O2379" s="60"/>
      <c r="P2379" s="61">
        <f t="shared" si="112"/>
        <v>1800</v>
      </c>
      <c r="Q2379" s="61">
        <f t="shared" si="114"/>
        <v>0</v>
      </c>
    </row>
    <row r="2380" spans="1:17" ht="18.600000000000001" customHeight="1">
      <c r="A2380" s="58">
        <v>44403</v>
      </c>
      <c r="B2380" s="39" t="s">
        <v>48</v>
      </c>
      <c r="C2380" s="39" t="s">
        <v>144</v>
      </c>
      <c r="D2380" s="64"/>
      <c r="E2380" s="39" t="s">
        <v>102</v>
      </c>
      <c r="F2380" s="39">
        <v>127</v>
      </c>
      <c r="G2380" s="39" t="s">
        <v>172</v>
      </c>
      <c r="H2380" s="39" t="s">
        <v>176</v>
      </c>
      <c r="I2380" s="39" t="s">
        <v>176</v>
      </c>
      <c r="J2380" s="39" t="s">
        <v>176</v>
      </c>
      <c r="K2380" s="39" t="s">
        <v>176</v>
      </c>
      <c r="L2380" s="39">
        <v>1</v>
      </c>
      <c r="M2380" s="57" t="str">
        <f t="shared" si="113"/>
        <v>3 - Medium-Level Power Loss</v>
      </c>
      <c r="N2380" s="59"/>
      <c r="O2380" s="60"/>
      <c r="P2380" s="61">
        <f t="shared" si="112"/>
        <v>1800</v>
      </c>
      <c r="Q2380" s="61">
        <f t="shared" si="114"/>
        <v>0</v>
      </c>
    </row>
    <row r="2381" spans="1:17" ht="18.600000000000001" customHeight="1">
      <c r="A2381" s="58">
        <v>44403</v>
      </c>
      <c r="B2381" s="39" t="s">
        <v>48</v>
      </c>
      <c r="C2381" s="39" t="s">
        <v>144</v>
      </c>
      <c r="D2381" s="64"/>
      <c r="E2381" s="39" t="s">
        <v>102</v>
      </c>
      <c r="F2381" s="39">
        <v>128</v>
      </c>
      <c r="G2381" s="39" t="s">
        <v>172</v>
      </c>
      <c r="H2381" s="39" t="s">
        <v>176</v>
      </c>
      <c r="I2381" s="39" t="s">
        <v>176</v>
      </c>
      <c r="J2381" s="39" t="s">
        <v>176</v>
      </c>
      <c r="K2381" s="39" t="s">
        <v>176</v>
      </c>
      <c r="L2381" s="39">
        <v>1</v>
      </c>
      <c r="M2381" s="57" t="str">
        <f t="shared" si="113"/>
        <v>3 - Medium-Level Power Loss</v>
      </c>
      <c r="N2381" s="59"/>
      <c r="O2381" s="60"/>
      <c r="P2381" s="61">
        <f t="shared" si="112"/>
        <v>1800</v>
      </c>
      <c r="Q2381" s="61">
        <f t="shared" si="114"/>
        <v>0</v>
      </c>
    </row>
    <row r="2382" spans="1:17" ht="18.600000000000001" customHeight="1">
      <c r="A2382" s="58">
        <v>44403</v>
      </c>
      <c r="B2382" s="39" t="s">
        <v>48</v>
      </c>
      <c r="C2382" s="39" t="s">
        <v>144</v>
      </c>
      <c r="D2382" s="64"/>
      <c r="E2382" s="39" t="s">
        <v>102</v>
      </c>
      <c r="F2382" s="39">
        <v>33</v>
      </c>
      <c r="G2382" s="39" t="s">
        <v>172</v>
      </c>
      <c r="H2382" s="39" t="s">
        <v>176</v>
      </c>
      <c r="I2382" s="39" t="s">
        <v>176</v>
      </c>
      <c r="J2382" s="39" t="s">
        <v>176</v>
      </c>
      <c r="K2382" s="39" t="s">
        <v>176</v>
      </c>
      <c r="L2382" s="39">
        <v>1</v>
      </c>
      <c r="M2382" s="57" t="str">
        <f t="shared" si="113"/>
        <v>3 - Medium-Level Power Loss</v>
      </c>
      <c r="N2382" s="59"/>
      <c r="O2382" s="60"/>
      <c r="P2382" s="61">
        <f t="shared" si="112"/>
        <v>1800</v>
      </c>
      <c r="Q2382" s="61">
        <f t="shared" si="114"/>
        <v>0</v>
      </c>
    </row>
    <row r="2383" spans="1:17" ht="18.600000000000001" customHeight="1">
      <c r="A2383" s="58">
        <v>44403</v>
      </c>
      <c r="B2383" s="39" t="s">
        <v>48</v>
      </c>
      <c r="C2383" s="39" t="s">
        <v>144</v>
      </c>
      <c r="D2383" s="64"/>
      <c r="E2383" s="39" t="s">
        <v>102</v>
      </c>
      <c r="F2383" s="39">
        <v>34</v>
      </c>
      <c r="G2383" s="39" t="s">
        <v>172</v>
      </c>
      <c r="H2383" s="39" t="s">
        <v>176</v>
      </c>
      <c r="I2383" s="39" t="s">
        <v>176</v>
      </c>
      <c r="J2383" s="39" t="s">
        <v>176</v>
      </c>
      <c r="K2383" s="39" t="s">
        <v>176</v>
      </c>
      <c r="L2383" s="39">
        <v>1</v>
      </c>
      <c r="M2383" s="57" t="str">
        <f t="shared" si="113"/>
        <v>3 - Medium-Level Power Loss</v>
      </c>
      <c r="N2383" s="59"/>
      <c r="O2383" s="60"/>
      <c r="P2383" s="61">
        <f t="shared" si="112"/>
        <v>1800</v>
      </c>
      <c r="Q2383" s="61">
        <f t="shared" si="114"/>
        <v>0</v>
      </c>
    </row>
    <row r="2384" spans="1:17" ht="18.600000000000001" customHeight="1">
      <c r="A2384" s="58">
        <v>44403</v>
      </c>
      <c r="B2384" s="39" t="s">
        <v>48</v>
      </c>
      <c r="C2384" s="39" t="s">
        <v>144</v>
      </c>
      <c r="D2384" s="64"/>
      <c r="E2384" s="39" t="s">
        <v>102</v>
      </c>
      <c r="F2384" s="39">
        <v>35</v>
      </c>
      <c r="G2384" s="39" t="s">
        <v>172</v>
      </c>
      <c r="H2384" s="39" t="s">
        <v>176</v>
      </c>
      <c r="I2384" s="39" t="s">
        <v>176</v>
      </c>
      <c r="J2384" s="39" t="s">
        <v>176</v>
      </c>
      <c r="K2384" s="39" t="s">
        <v>176</v>
      </c>
      <c r="L2384" s="39">
        <v>1</v>
      </c>
      <c r="M2384" s="57" t="str">
        <f t="shared" si="113"/>
        <v>3 - Medium-Level Power Loss</v>
      </c>
      <c r="N2384" s="59"/>
      <c r="O2384" s="60"/>
      <c r="P2384" s="61">
        <f t="shared" si="112"/>
        <v>1800</v>
      </c>
      <c r="Q2384" s="61">
        <f t="shared" si="114"/>
        <v>0</v>
      </c>
    </row>
    <row r="2385" spans="1:17" ht="18.600000000000001" customHeight="1">
      <c r="A2385" s="58">
        <v>44403</v>
      </c>
      <c r="B2385" s="39" t="s">
        <v>48</v>
      </c>
      <c r="C2385" s="39" t="s">
        <v>144</v>
      </c>
      <c r="D2385" s="64"/>
      <c r="E2385" s="39" t="s">
        <v>102</v>
      </c>
      <c r="F2385" s="39">
        <v>36</v>
      </c>
      <c r="G2385" s="39" t="s">
        <v>172</v>
      </c>
      <c r="H2385" s="39" t="s">
        <v>176</v>
      </c>
      <c r="I2385" s="39" t="s">
        <v>176</v>
      </c>
      <c r="J2385" s="39" t="s">
        <v>176</v>
      </c>
      <c r="K2385" s="39" t="s">
        <v>176</v>
      </c>
      <c r="L2385" s="39">
        <v>1</v>
      </c>
      <c r="M2385" s="57" t="str">
        <f t="shared" si="113"/>
        <v>3 - Medium-Level Power Loss</v>
      </c>
      <c r="N2385" s="59"/>
      <c r="O2385" s="60"/>
      <c r="P2385" s="61">
        <f t="shared" ref="P2385:P2448" si="115">IF(G2385="hot spot",0,IF(G2385="string",$Q$5*L2385,IF(G2385="multiple strings",$Q$5*L2385,IF(G2385="Combiner",($Q$5)*L2385,IF(G2385="inverter",$Q$5*L2385,IF(G2385="tracker",$Q$5*L2385,IF(G2385="module",$Q$5*L2385,IF(G2385="module substring",($Q$5/3)*L2385,0))))))))</f>
        <v>1800</v>
      </c>
      <c r="Q2385" s="61">
        <f t="shared" si="114"/>
        <v>0</v>
      </c>
    </row>
    <row r="2386" spans="1:17" ht="18.600000000000001" customHeight="1">
      <c r="A2386" s="58">
        <v>44403</v>
      </c>
      <c r="B2386" s="39" t="s">
        <v>48</v>
      </c>
      <c r="C2386" s="39" t="s">
        <v>144</v>
      </c>
      <c r="D2386" s="64"/>
      <c r="E2386" s="39" t="s">
        <v>102</v>
      </c>
      <c r="F2386" s="39">
        <v>37</v>
      </c>
      <c r="G2386" s="39" t="s">
        <v>172</v>
      </c>
      <c r="H2386" s="39" t="s">
        <v>176</v>
      </c>
      <c r="I2386" s="39" t="s">
        <v>176</v>
      </c>
      <c r="J2386" s="39" t="s">
        <v>176</v>
      </c>
      <c r="K2386" s="39" t="s">
        <v>176</v>
      </c>
      <c r="L2386" s="39">
        <v>1</v>
      </c>
      <c r="M2386" s="57" t="str">
        <f t="shared" ref="M2386:M2449" si="116">IF(G2386="hot spot","1 - Safety",IF((P2386)/(1000000*$Q$4)&gt;0.01,"2 - High-Level Power Loss",IF(P2386&gt;($Q$5-1),"3 - Medium-Level Power Loss",IF(P2386&gt;0,"4 - Low-Level Power Loss",""))))</f>
        <v>3 - Medium-Level Power Loss</v>
      </c>
      <c r="N2386" s="59"/>
      <c r="O2386" s="60"/>
      <c r="P2386" s="61">
        <f t="shared" si="115"/>
        <v>1800</v>
      </c>
      <c r="Q2386" s="61">
        <f t="shared" si="114"/>
        <v>0</v>
      </c>
    </row>
    <row r="2387" spans="1:17" ht="18.600000000000001" customHeight="1">
      <c r="A2387" s="58">
        <v>44403</v>
      </c>
      <c r="B2387" s="39" t="s">
        <v>48</v>
      </c>
      <c r="C2387" s="39" t="s">
        <v>144</v>
      </c>
      <c r="D2387" s="64"/>
      <c r="E2387" s="39" t="s">
        <v>102</v>
      </c>
      <c r="F2387" s="39">
        <v>38</v>
      </c>
      <c r="G2387" s="39" t="s">
        <v>172</v>
      </c>
      <c r="H2387" s="39" t="s">
        <v>176</v>
      </c>
      <c r="I2387" s="39" t="s">
        <v>176</v>
      </c>
      <c r="J2387" s="39" t="s">
        <v>176</v>
      </c>
      <c r="K2387" s="39" t="s">
        <v>176</v>
      </c>
      <c r="L2387" s="39">
        <v>1</v>
      </c>
      <c r="M2387" s="57" t="str">
        <f t="shared" si="116"/>
        <v>3 - Medium-Level Power Loss</v>
      </c>
      <c r="N2387" s="59"/>
      <c r="O2387" s="60"/>
      <c r="P2387" s="61">
        <f t="shared" si="115"/>
        <v>1800</v>
      </c>
      <c r="Q2387" s="61">
        <f t="shared" si="114"/>
        <v>0</v>
      </c>
    </row>
    <row r="2388" spans="1:17" ht="18.600000000000001" customHeight="1">
      <c r="A2388" s="58">
        <v>44403</v>
      </c>
      <c r="B2388" s="39" t="s">
        <v>48</v>
      </c>
      <c r="C2388" s="39" t="s">
        <v>144</v>
      </c>
      <c r="D2388" s="64"/>
      <c r="E2388" s="39" t="s">
        <v>102</v>
      </c>
      <c r="F2388" s="39">
        <v>39</v>
      </c>
      <c r="G2388" s="39" t="s">
        <v>172</v>
      </c>
      <c r="H2388" s="39" t="s">
        <v>176</v>
      </c>
      <c r="I2388" s="39" t="s">
        <v>176</v>
      </c>
      <c r="J2388" s="39" t="s">
        <v>176</v>
      </c>
      <c r="K2388" s="39" t="s">
        <v>176</v>
      </c>
      <c r="L2388" s="39">
        <v>1</v>
      </c>
      <c r="M2388" s="57" t="str">
        <f t="shared" si="116"/>
        <v>3 - Medium-Level Power Loss</v>
      </c>
      <c r="N2388" s="59"/>
      <c r="O2388" s="60"/>
      <c r="P2388" s="61">
        <f t="shared" si="115"/>
        <v>1800</v>
      </c>
      <c r="Q2388" s="61">
        <f t="shared" si="114"/>
        <v>0</v>
      </c>
    </row>
    <row r="2389" spans="1:17" ht="18.600000000000001" customHeight="1">
      <c r="A2389" s="58">
        <v>44403</v>
      </c>
      <c r="B2389" s="39" t="s">
        <v>48</v>
      </c>
      <c r="C2389" s="39" t="s">
        <v>144</v>
      </c>
      <c r="D2389" s="64"/>
      <c r="E2389" s="39" t="s">
        <v>102</v>
      </c>
      <c r="F2389" s="39">
        <v>40</v>
      </c>
      <c r="G2389" s="39" t="s">
        <v>172</v>
      </c>
      <c r="H2389" s="39" t="s">
        <v>176</v>
      </c>
      <c r="I2389" s="39" t="s">
        <v>176</v>
      </c>
      <c r="J2389" s="39" t="s">
        <v>176</v>
      </c>
      <c r="K2389" s="39" t="s">
        <v>176</v>
      </c>
      <c r="L2389" s="39">
        <v>1</v>
      </c>
      <c r="M2389" s="57" t="str">
        <f t="shared" si="116"/>
        <v>3 - Medium-Level Power Loss</v>
      </c>
      <c r="N2389" s="59"/>
      <c r="O2389" s="60"/>
      <c r="P2389" s="61">
        <f t="shared" si="115"/>
        <v>1800</v>
      </c>
      <c r="Q2389" s="61">
        <f t="shared" si="114"/>
        <v>0</v>
      </c>
    </row>
    <row r="2390" spans="1:17" ht="18.600000000000001" customHeight="1">
      <c r="A2390" s="58">
        <v>44403</v>
      </c>
      <c r="B2390" s="39" t="s">
        <v>48</v>
      </c>
      <c r="C2390" s="39" t="s">
        <v>144</v>
      </c>
      <c r="D2390" s="64"/>
      <c r="E2390" s="39" t="s">
        <v>102</v>
      </c>
      <c r="F2390" s="39">
        <v>95</v>
      </c>
      <c r="G2390" s="39" t="s">
        <v>172</v>
      </c>
      <c r="H2390" s="39" t="s">
        <v>177</v>
      </c>
      <c r="I2390" s="39" t="s">
        <v>176</v>
      </c>
      <c r="J2390" s="39" t="s">
        <v>177</v>
      </c>
      <c r="K2390" s="39" t="s">
        <v>176</v>
      </c>
      <c r="L2390" s="39">
        <v>1</v>
      </c>
      <c r="M2390" s="57" t="str">
        <f t="shared" si="116"/>
        <v>3 - Medium-Level Power Loss</v>
      </c>
      <c r="N2390" s="59"/>
      <c r="O2390" s="60"/>
      <c r="P2390" s="61">
        <f t="shared" si="115"/>
        <v>1800</v>
      </c>
      <c r="Q2390" s="61">
        <f t="shared" si="114"/>
        <v>0</v>
      </c>
    </row>
    <row r="2391" spans="1:17" ht="18.600000000000001" customHeight="1">
      <c r="A2391" s="58">
        <v>44403</v>
      </c>
      <c r="B2391" s="39" t="s">
        <v>48</v>
      </c>
      <c r="C2391" s="39" t="s">
        <v>144</v>
      </c>
      <c r="D2391" s="64"/>
      <c r="E2391" s="39" t="s">
        <v>102</v>
      </c>
      <c r="F2391" s="39">
        <v>97</v>
      </c>
      <c r="G2391" s="39" t="s">
        <v>172</v>
      </c>
      <c r="H2391" s="39" t="s">
        <v>176</v>
      </c>
      <c r="I2391" s="39" t="s">
        <v>176</v>
      </c>
      <c r="J2391" s="39" t="s">
        <v>176</v>
      </c>
      <c r="K2391" s="39" t="s">
        <v>176</v>
      </c>
      <c r="L2391" s="39">
        <v>1</v>
      </c>
      <c r="M2391" s="57" t="str">
        <f t="shared" si="116"/>
        <v>3 - Medium-Level Power Loss</v>
      </c>
      <c r="N2391" s="59"/>
      <c r="O2391" s="60"/>
      <c r="P2391" s="61">
        <f t="shared" si="115"/>
        <v>1800</v>
      </c>
      <c r="Q2391" s="61">
        <f t="shared" si="114"/>
        <v>0</v>
      </c>
    </row>
    <row r="2392" spans="1:17" ht="18.600000000000001" customHeight="1">
      <c r="A2392" s="58">
        <v>44403</v>
      </c>
      <c r="B2392" s="39" t="s">
        <v>48</v>
      </c>
      <c r="C2392" s="39" t="s">
        <v>144</v>
      </c>
      <c r="D2392" s="64"/>
      <c r="E2392" s="39" t="s">
        <v>102</v>
      </c>
      <c r="F2392" s="39">
        <v>98</v>
      </c>
      <c r="G2392" s="39" t="s">
        <v>172</v>
      </c>
      <c r="H2392" s="39" t="s">
        <v>176</v>
      </c>
      <c r="I2392" s="39" t="s">
        <v>176</v>
      </c>
      <c r="J2392" s="39" t="s">
        <v>176</v>
      </c>
      <c r="K2392" s="39" t="s">
        <v>176</v>
      </c>
      <c r="L2392" s="39">
        <v>1</v>
      </c>
      <c r="M2392" s="57" t="str">
        <f t="shared" si="116"/>
        <v>3 - Medium-Level Power Loss</v>
      </c>
      <c r="N2392" s="59"/>
      <c r="O2392" s="60"/>
      <c r="P2392" s="61">
        <f t="shared" si="115"/>
        <v>1800</v>
      </c>
      <c r="Q2392" s="61">
        <f t="shared" si="114"/>
        <v>0</v>
      </c>
    </row>
    <row r="2393" spans="1:17" ht="18.600000000000001" customHeight="1">
      <c r="A2393" s="58">
        <v>44403</v>
      </c>
      <c r="B2393" s="39" t="s">
        <v>48</v>
      </c>
      <c r="C2393" s="39" t="s">
        <v>144</v>
      </c>
      <c r="D2393" s="64"/>
      <c r="E2393" s="39" t="s">
        <v>102</v>
      </c>
      <c r="F2393" s="39">
        <v>99</v>
      </c>
      <c r="G2393" s="39" t="s">
        <v>172</v>
      </c>
      <c r="H2393" s="39" t="s">
        <v>176</v>
      </c>
      <c r="I2393" s="39" t="s">
        <v>176</v>
      </c>
      <c r="J2393" s="39" t="s">
        <v>176</v>
      </c>
      <c r="K2393" s="39" t="s">
        <v>176</v>
      </c>
      <c r="L2393" s="39">
        <v>1</v>
      </c>
      <c r="M2393" s="57" t="str">
        <f t="shared" si="116"/>
        <v>3 - Medium-Level Power Loss</v>
      </c>
      <c r="N2393" s="59"/>
      <c r="O2393" s="60"/>
      <c r="P2393" s="61">
        <f t="shared" si="115"/>
        <v>1800</v>
      </c>
      <c r="Q2393" s="61">
        <f t="shared" si="114"/>
        <v>0</v>
      </c>
    </row>
    <row r="2394" spans="1:17" ht="18.600000000000001" customHeight="1">
      <c r="A2394" s="58">
        <v>44403</v>
      </c>
      <c r="B2394" s="39" t="s">
        <v>48</v>
      </c>
      <c r="C2394" s="39" t="s">
        <v>144</v>
      </c>
      <c r="D2394" s="64"/>
      <c r="E2394" s="39" t="s">
        <v>103</v>
      </c>
      <c r="F2394" s="39">
        <v>1</v>
      </c>
      <c r="G2394" s="39" t="s">
        <v>172</v>
      </c>
      <c r="H2394" s="39" t="s">
        <v>176</v>
      </c>
      <c r="I2394" s="39" t="s">
        <v>176</v>
      </c>
      <c r="J2394" s="39" t="s">
        <v>176</v>
      </c>
      <c r="K2394" s="39" t="s">
        <v>176</v>
      </c>
      <c r="L2394" s="39">
        <v>1</v>
      </c>
      <c r="M2394" s="57" t="str">
        <f t="shared" si="116"/>
        <v>3 - Medium-Level Power Loss</v>
      </c>
      <c r="N2394" s="59"/>
      <c r="O2394" s="60"/>
      <c r="P2394" s="61">
        <f t="shared" si="115"/>
        <v>1800</v>
      </c>
      <c r="Q2394" s="61">
        <f t="shared" si="114"/>
        <v>0</v>
      </c>
    </row>
    <row r="2395" spans="1:17" ht="18.600000000000001" customHeight="1">
      <c r="A2395" s="58">
        <v>44403</v>
      </c>
      <c r="B2395" s="39" t="s">
        <v>48</v>
      </c>
      <c r="C2395" s="39" t="s">
        <v>144</v>
      </c>
      <c r="D2395" s="64"/>
      <c r="E2395" s="39" t="s">
        <v>103</v>
      </c>
      <c r="F2395" s="39">
        <v>2</v>
      </c>
      <c r="G2395" s="39" t="s">
        <v>172</v>
      </c>
      <c r="H2395" s="39" t="s">
        <v>176</v>
      </c>
      <c r="I2395" s="39" t="s">
        <v>176</v>
      </c>
      <c r="J2395" s="39" t="s">
        <v>176</v>
      </c>
      <c r="K2395" s="39" t="s">
        <v>176</v>
      </c>
      <c r="L2395" s="39">
        <v>1</v>
      </c>
      <c r="M2395" s="57" t="str">
        <f t="shared" si="116"/>
        <v>3 - Medium-Level Power Loss</v>
      </c>
      <c r="N2395" s="59"/>
      <c r="O2395" s="60"/>
      <c r="P2395" s="61">
        <f t="shared" si="115"/>
        <v>1800</v>
      </c>
      <c r="Q2395" s="61">
        <f t="shared" si="114"/>
        <v>0</v>
      </c>
    </row>
    <row r="2396" spans="1:17" ht="18.600000000000001" customHeight="1">
      <c r="A2396" s="58">
        <v>44403</v>
      </c>
      <c r="B2396" s="39" t="s">
        <v>48</v>
      </c>
      <c r="C2396" s="39" t="s">
        <v>144</v>
      </c>
      <c r="D2396" s="64"/>
      <c r="E2396" s="39" t="s">
        <v>103</v>
      </c>
      <c r="F2396" s="39">
        <v>3</v>
      </c>
      <c r="G2396" s="39" t="s">
        <v>172</v>
      </c>
      <c r="H2396" s="39" t="s">
        <v>176</v>
      </c>
      <c r="I2396" s="39" t="s">
        <v>176</v>
      </c>
      <c r="J2396" s="39" t="s">
        <v>176</v>
      </c>
      <c r="K2396" s="39" t="s">
        <v>176</v>
      </c>
      <c r="L2396" s="39">
        <v>1</v>
      </c>
      <c r="M2396" s="57" t="str">
        <f t="shared" si="116"/>
        <v>3 - Medium-Level Power Loss</v>
      </c>
      <c r="N2396" s="59"/>
      <c r="O2396" s="60"/>
      <c r="P2396" s="61">
        <f t="shared" si="115"/>
        <v>1800</v>
      </c>
      <c r="Q2396" s="61">
        <f t="shared" si="114"/>
        <v>0</v>
      </c>
    </row>
    <row r="2397" spans="1:17" ht="18.600000000000001" customHeight="1">
      <c r="A2397" s="58">
        <v>44403</v>
      </c>
      <c r="B2397" s="39" t="s">
        <v>48</v>
      </c>
      <c r="C2397" s="39" t="s">
        <v>144</v>
      </c>
      <c r="D2397" s="64"/>
      <c r="E2397" s="39" t="s">
        <v>103</v>
      </c>
      <c r="F2397" s="39">
        <v>4</v>
      </c>
      <c r="G2397" s="39" t="s">
        <v>172</v>
      </c>
      <c r="H2397" s="39" t="s">
        <v>176</v>
      </c>
      <c r="I2397" s="39" t="s">
        <v>176</v>
      </c>
      <c r="J2397" s="39" t="s">
        <v>176</v>
      </c>
      <c r="K2397" s="39" t="s">
        <v>176</v>
      </c>
      <c r="L2397" s="39">
        <v>1</v>
      </c>
      <c r="M2397" s="57" t="str">
        <f t="shared" si="116"/>
        <v>3 - Medium-Level Power Loss</v>
      </c>
      <c r="N2397" s="59"/>
      <c r="O2397" s="60"/>
      <c r="P2397" s="61">
        <f t="shared" si="115"/>
        <v>1800</v>
      </c>
      <c r="Q2397" s="61">
        <f t="shared" si="114"/>
        <v>0</v>
      </c>
    </row>
    <row r="2398" spans="1:17" ht="18.600000000000001" customHeight="1">
      <c r="A2398" s="58">
        <v>44403</v>
      </c>
      <c r="B2398" s="39" t="s">
        <v>48</v>
      </c>
      <c r="C2398" s="39" t="s">
        <v>144</v>
      </c>
      <c r="D2398" s="64"/>
      <c r="E2398" s="39" t="s">
        <v>103</v>
      </c>
      <c r="F2398" s="39">
        <v>5</v>
      </c>
      <c r="G2398" s="39" t="s">
        <v>172</v>
      </c>
      <c r="H2398" s="39" t="s">
        <v>176</v>
      </c>
      <c r="I2398" s="39" t="s">
        <v>176</v>
      </c>
      <c r="J2398" s="39" t="s">
        <v>176</v>
      </c>
      <c r="K2398" s="39" t="s">
        <v>176</v>
      </c>
      <c r="L2398" s="39">
        <v>1</v>
      </c>
      <c r="M2398" s="57" t="str">
        <f t="shared" si="116"/>
        <v>3 - Medium-Level Power Loss</v>
      </c>
      <c r="N2398" s="59"/>
      <c r="O2398" s="60"/>
      <c r="P2398" s="61">
        <f t="shared" si="115"/>
        <v>1800</v>
      </c>
      <c r="Q2398" s="61">
        <f t="shared" si="114"/>
        <v>0</v>
      </c>
    </row>
    <row r="2399" spans="1:17" ht="18.600000000000001" customHeight="1">
      <c r="A2399" s="58">
        <v>44403</v>
      </c>
      <c r="B2399" s="39" t="s">
        <v>48</v>
      </c>
      <c r="C2399" s="39" t="s">
        <v>144</v>
      </c>
      <c r="D2399" s="64"/>
      <c r="E2399" s="39" t="s">
        <v>103</v>
      </c>
      <c r="F2399" s="39">
        <v>6</v>
      </c>
      <c r="G2399" s="39" t="s">
        <v>172</v>
      </c>
      <c r="H2399" s="39" t="s">
        <v>176</v>
      </c>
      <c r="I2399" s="39" t="s">
        <v>176</v>
      </c>
      <c r="J2399" s="39" t="s">
        <v>176</v>
      </c>
      <c r="K2399" s="39" t="s">
        <v>176</v>
      </c>
      <c r="L2399" s="39">
        <v>1</v>
      </c>
      <c r="M2399" s="57" t="str">
        <f t="shared" si="116"/>
        <v>3 - Medium-Level Power Loss</v>
      </c>
      <c r="N2399" s="59"/>
      <c r="O2399" s="60"/>
      <c r="P2399" s="61">
        <f t="shared" si="115"/>
        <v>1800</v>
      </c>
      <c r="Q2399" s="61">
        <f t="shared" si="114"/>
        <v>0</v>
      </c>
    </row>
    <row r="2400" spans="1:17" ht="18.600000000000001" customHeight="1">
      <c r="A2400" s="58">
        <v>44403</v>
      </c>
      <c r="B2400" s="39" t="s">
        <v>48</v>
      </c>
      <c r="C2400" s="39" t="s">
        <v>144</v>
      </c>
      <c r="D2400" s="64"/>
      <c r="E2400" s="39" t="s">
        <v>103</v>
      </c>
      <c r="F2400" s="39">
        <v>7</v>
      </c>
      <c r="G2400" s="39" t="s">
        <v>172</v>
      </c>
      <c r="H2400" s="39" t="s">
        <v>176</v>
      </c>
      <c r="I2400" s="39" t="s">
        <v>176</v>
      </c>
      <c r="J2400" s="39" t="s">
        <v>176</v>
      </c>
      <c r="K2400" s="39" t="s">
        <v>176</v>
      </c>
      <c r="L2400" s="39">
        <v>1</v>
      </c>
      <c r="M2400" s="57" t="str">
        <f t="shared" si="116"/>
        <v>3 - Medium-Level Power Loss</v>
      </c>
      <c r="N2400" s="59"/>
      <c r="O2400" s="60"/>
      <c r="P2400" s="61">
        <f t="shared" si="115"/>
        <v>1800</v>
      </c>
      <c r="Q2400" s="61">
        <f t="shared" si="114"/>
        <v>0</v>
      </c>
    </row>
    <row r="2401" spans="1:17" ht="18.600000000000001" customHeight="1">
      <c r="A2401" s="58">
        <v>44403</v>
      </c>
      <c r="B2401" s="39" t="s">
        <v>48</v>
      </c>
      <c r="C2401" s="39" t="s">
        <v>144</v>
      </c>
      <c r="D2401" s="64"/>
      <c r="E2401" s="39" t="s">
        <v>103</v>
      </c>
      <c r="F2401" s="39">
        <v>8</v>
      </c>
      <c r="G2401" s="39" t="s">
        <v>172</v>
      </c>
      <c r="H2401" s="39" t="s">
        <v>176</v>
      </c>
      <c r="I2401" s="39" t="s">
        <v>176</v>
      </c>
      <c r="J2401" s="39" t="s">
        <v>176</v>
      </c>
      <c r="K2401" s="39" t="s">
        <v>176</v>
      </c>
      <c r="L2401" s="39">
        <v>1</v>
      </c>
      <c r="M2401" s="57" t="str">
        <f t="shared" si="116"/>
        <v>3 - Medium-Level Power Loss</v>
      </c>
      <c r="N2401" s="59"/>
      <c r="O2401" s="60"/>
      <c r="P2401" s="61">
        <f t="shared" si="115"/>
        <v>1800</v>
      </c>
      <c r="Q2401" s="61">
        <f t="shared" si="114"/>
        <v>0</v>
      </c>
    </row>
    <row r="2402" spans="1:17" ht="18.600000000000001" customHeight="1">
      <c r="A2402" s="58">
        <v>44403</v>
      </c>
      <c r="B2402" s="39" t="s">
        <v>48</v>
      </c>
      <c r="C2402" s="39" t="s">
        <v>144</v>
      </c>
      <c r="D2402" s="64"/>
      <c r="E2402" s="39" t="s">
        <v>104</v>
      </c>
      <c r="F2402" s="39">
        <v>100</v>
      </c>
      <c r="G2402" s="39" t="s">
        <v>172</v>
      </c>
      <c r="H2402" s="39" t="s">
        <v>176</v>
      </c>
      <c r="I2402" s="39" t="s">
        <v>176</v>
      </c>
      <c r="J2402" s="39" t="s">
        <v>176</v>
      </c>
      <c r="K2402" s="39" t="s">
        <v>176</v>
      </c>
      <c r="L2402" s="39">
        <v>1</v>
      </c>
      <c r="M2402" s="57" t="str">
        <f t="shared" si="116"/>
        <v>3 - Medium-Level Power Loss</v>
      </c>
      <c r="N2402" s="59"/>
      <c r="O2402" s="60"/>
      <c r="P2402" s="61">
        <f t="shared" si="115"/>
        <v>1800</v>
      </c>
      <c r="Q2402" s="61">
        <f t="shared" si="114"/>
        <v>0</v>
      </c>
    </row>
    <row r="2403" spans="1:17" ht="18.600000000000001" customHeight="1">
      <c r="A2403" s="58">
        <v>44403</v>
      </c>
      <c r="B2403" s="39" t="s">
        <v>48</v>
      </c>
      <c r="C2403" s="39" t="s">
        <v>144</v>
      </c>
      <c r="D2403" s="64"/>
      <c r="E2403" s="39" t="s">
        <v>104</v>
      </c>
      <c r="F2403" s="39">
        <v>101</v>
      </c>
      <c r="G2403" s="39" t="s">
        <v>172</v>
      </c>
      <c r="H2403" s="39" t="s">
        <v>176</v>
      </c>
      <c r="I2403" s="39" t="s">
        <v>176</v>
      </c>
      <c r="J2403" s="39" t="s">
        <v>176</v>
      </c>
      <c r="K2403" s="39" t="s">
        <v>176</v>
      </c>
      <c r="L2403" s="39">
        <v>1</v>
      </c>
      <c r="M2403" s="57" t="str">
        <f t="shared" si="116"/>
        <v>3 - Medium-Level Power Loss</v>
      </c>
      <c r="N2403" s="59"/>
      <c r="O2403" s="60"/>
      <c r="P2403" s="61">
        <f t="shared" si="115"/>
        <v>1800</v>
      </c>
      <c r="Q2403" s="61">
        <f t="shared" si="114"/>
        <v>0</v>
      </c>
    </row>
    <row r="2404" spans="1:17" ht="18.600000000000001" customHeight="1">
      <c r="A2404" s="58">
        <v>44403</v>
      </c>
      <c r="B2404" s="39" t="s">
        <v>48</v>
      </c>
      <c r="C2404" s="39" t="s">
        <v>144</v>
      </c>
      <c r="D2404" s="64"/>
      <c r="E2404" s="39" t="s">
        <v>104</v>
      </c>
      <c r="F2404" s="39">
        <v>102</v>
      </c>
      <c r="G2404" s="39" t="s">
        <v>172</v>
      </c>
      <c r="H2404" s="39" t="s">
        <v>176</v>
      </c>
      <c r="I2404" s="39" t="s">
        <v>176</v>
      </c>
      <c r="J2404" s="39" t="s">
        <v>176</v>
      </c>
      <c r="K2404" s="39" t="s">
        <v>176</v>
      </c>
      <c r="L2404" s="39">
        <v>1</v>
      </c>
      <c r="M2404" s="57" t="str">
        <f t="shared" si="116"/>
        <v>3 - Medium-Level Power Loss</v>
      </c>
      <c r="N2404" s="59"/>
      <c r="O2404" s="60"/>
      <c r="P2404" s="61">
        <f t="shared" si="115"/>
        <v>1800</v>
      </c>
      <c r="Q2404" s="61">
        <f t="shared" si="114"/>
        <v>0</v>
      </c>
    </row>
    <row r="2405" spans="1:17" ht="18.600000000000001" customHeight="1">
      <c r="A2405" s="58">
        <v>44403</v>
      </c>
      <c r="B2405" s="39" t="s">
        <v>48</v>
      </c>
      <c r="C2405" s="39" t="s">
        <v>144</v>
      </c>
      <c r="D2405" s="64"/>
      <c r="E2405" s="39" t="s">
        <v>104</v>
      </c>
      <c r="F2405" s="39">
        <v>103</v>
      </c>
      <c r="G2405" s="39" t="s">
        <v>172</v>
      </c>
      <c r="H2405" s="39" t="s">
        <v>176</v>
      </c>
      <c r="I2405" s="39" t="s">
        <v>176</v>
      </c>
      <c r="J2405" s="39" t="s">
        <v>176</v>
      </c>
      <c r="K2405" s="39" t="s">
        <v>176</v>
      </c>
      <c r="L2405" s="39">
        <v>1</v>
      </c>
      <c r="M2405" s="57" t="str">
        <f t="shared" si="116"/>
        <v>3 - Medium-Level Power Loss</v>
      </c>
      <c r="N2405" s="59"/>
      <c r="O2405" s="60"/>
      <c r="P2405" s="61">
        <f t="shared" si="115"/>
        <v>1800</v>
      </c>
      <c r="Q2405" s="61">
        <f t="shared" ref="Q2405:Q2468" si="117">IF(O2405&gt;0,P2405,0)</f>
        <v>0</v>
      </c>
    </row>
    <row r="2406" spans="1:17" ht="18.600000000000001" customHeight="1">
      <c r="A2406" s="58">
        <v>44403</v>
      </c>
      <c r="B2406" s="39" t="s">
        <v>48</v>
      </c>
      <c r="C2406" s="39" t="s">
        <v>144</v>
      </c>
      <c r="D2406" s="64"/>
      <c r="E2406" s="39" t="s">
        <v>104</v>
      </c>
      <c r="F2406" s="39">
        <v>104</v>
      </c>
      <c r="G2406" s="39" t="s">
        <v>172</v>
      </c>
      <c r="H2406" s="39" t="s">
        <v>176</v>
      </c>
      <c r="I2406" s="39" t="s">
        <v>176</v>
      </c>
      <c r="J2406" s="39" t="s">
        <v>176</v>
      </c>
      <c r="K2406" s="39" t="s">
        <v>176</v>
      </c>
      <c r="L2406" s="39">
        <v>1</v>
      </c>
      <c r="M2406" s="57" t="str">
        <f t="shared" si="116"/>
        <v>3 - Medium-Level Power Loss</v>
      </c>
      <c r="N2406" s="59"/>
      <c r="O2406" s="60"/>
      <c r="P2406" s="61">
        <f t="shared" si="115"/>
        <v>1800</v>
      </c>
      <c r="Q2406" s="61">
        <f t="shared" si="117"/>
        <v>0</v>
      </c>
    </row>
    <row r="2407" spans="1:17" ht="18.600000000000001" customHeight="1">
      <c r="A2407" s="58">
        <v>44403</v>
      </c>
      <c r="B2407" s="39" t="s">
        <v>48</v>
      </c>
      <c r="C2407" s="39" t="s">
        <v>144</v>
      </c>
      <c r="D2407" s="64"/>
      <c r="E2407" s="39" t="s">
        <v>104</v>
      </c>
      <c r="F2407" s="39">
        <v>16</v>
      </c>
      <c r="G2407" s="39" t="s">
        <v>172</v>
      </c>
      <c r="H2407" s="39" t="s">
        <v>177</v>
      </c>
      <c r="I2407" s="39" t="s">
        <v>176</v>
      </c>
      <c r="J2407" s="39" t="s">
        <v>176</v>
      </c>
      <c r="K2407" s="39" t="s">
        <v>176</v>
      </c>
      <c r="L2407" s="39">
        <v>1</v>
      </c>
      <c r="M2407" s="57" t="str">
        <f t="shared" si="116"/>
        <v>3 - Medium-Level Power Loss</v>
      </c>
      <c r="N2407" s="59"/>
      <c r="O2407" s="60"/>
      <c r="P2407" s="61">
        <f t="shared" si="115"/>
        <v>1800</v>
      </c>
      <c r="Q2407" s="61">
        <f t="shared" si="117"/>
        <v>0</v>
      </c>
    </row>
    <row r="2408" spans="1:17" ht="18.600000000000001" customHeight="1">
      <c r="A2408" s="58">
        <v>44403</v>
      </c>
      <c r="B2408" s="39" t="s">
        <v>48</v>
      </c>
      <c r="C2408" s="39" t="s">
        <v>144</v>
      </c>
      <c r="D2408" s="64"/>
      <c r="E2408" s="39" t="s">
        <v>104</v>
      </c>
      <c r="F2408" s="39">
        <v>97</v>
      </c>
      <c r="G2408" s="39" t="s">
        <v>172</v>
      </c>
      <c r="H2408" s="39" t="s">
        <v>176</v>
      </c>
      <c r="I2408" s="39" t="s">
        <v>176</v>
      </c>
      <c r="J2408" s="39" t="s">
        <v>176</v>
      </c>
      <c r="K2408" s="39" t="s">
        <v>176</v>
      </c>
      <c r="L2408" s="39">
        <v>1</v>
      </c>
      <c r="M2408" s="57" t="str">
        <f t="shared" si="116"/>
        <v>3 - Medium-Level Power Loss</v>
      </c>
      <c r="N2408" s="59"/>
      <c r="O2408" s="60"/>
      <c r="P2408" s="61">
        <f t="shared" si="115"/>
        <v>1800</v>
      </c>
      <c r="Q2408" s="61">
        <f t="shared" si="117"/>
        <v>0</v>
      </c>
    </row>
    <row r="2409" spans="1:17" ht="18.600000000000001" customHeight="1">
      <c r="A2409" s="58">
        <v>44403</v>
      </c>
      <c r="B2409" s="39" t="s">
        <v>48</v>
      </c>
      <c r="C2409" s="39" t="s">
        <v>144</v>
      </c>
      <c r="D2409" s="64"/>
      <c r="E2409" s="39" t="s">
        <v>104</v>
      </c>
      <c r="F2409" s="39">
        <v>98</v>
      </c>
      <c r="G2409" s="39" t="s">
        <v>172</v>
      </c>
      <c r="H2409" s="39" t="s">
        <v>176</v>
      </c>
      <c r="I2409" s="39" t="s">
        <v>176</v>
      </c>
      <c r="J2409" s="39" t="s">
        <v>176</v>
      </c>
      <c r="K2409" s="39" t="s">
        <v>176</v>
      </c>
      <c r="L2409" s="39">
        <v>1</v>
      </c>
      <c r="M2409" s="57" t="str">
        <f t="shared" si="116"/>
        <v>3 - Medium-Level Power Loss</v>
      </c>
      <c r="N2409" s="59"/>
      <c r="O2409" s="60"/>
      <c r="P2409" s="61">
        <f t="shared" si="115"/>
        <v>1800</v>
      </c>
      <c r="Q2409" s="61">
        <f t="shared" si="117"/>
        <v>0</v>
      </c>
    </row>
    <row r="2410" spans="1:17" ht="18.600000000000001" customHeight="1">
      <c r="A2410" s="58">
        <v>44403</v>
      </c>
      <c r="B2410" s="39" t="s">
        <v>48</v>
      </c>
      <c r="C2410" s="39" t="s">
        <v>144</v>
      </c>
      <c r="D2410" s="64"/>
      <c r="E2410" s="39" t="s">
        <v>104</v>
      </c>
      <c r="F2410" s="39">
        <v>99</v>
      </c>
      <c r="G2410" s="39" t="s">
        <v>172</v>
      </c>
      <c r="H2410" s="39" t="s">
        <v>176</v>
      </c>
      <c r="I2410" s="39" t="s">
        <v>176</v>
      </c>
      <c r="J2410" s="39" t="s">
        <v>176</v>
      </c>
      <c r="K2410" s="39" t="s">
        <v>176</v>
      </c>
      <c r="L2410" s="39">
        <v>1</v>
      </c>
      <c r="M2410" s="57" t="str">
        <f t="shared" si="116"/>
        <v>3 - Medium-Level Power Loss</v>
      </c>
      <c r="N2410" s="59"/>
      <c r="O2410" s="60"/>
      <c r="P2410" s="61">
        <f t="shared" si="115"/>
        <v>1800</v>
      </c>
      <c r="Q2410" s="61">
        <f t="shared" si="117"/>
        <v>0</v>
      </c>
    </row>
    <row r="2411" spans="1:17" ht="18.600000000000001" customHeight="1">
      <c r="A2411" s="58">
        <v>44403</v>
      </c>
      <c r="B2411" s="39" t="s">
        <v>48</v>
      </c>
      <c r="C2411" s="39" t="s">
        <v>144</v>
      </c>
      <c r="D2411" s="64"/>
      <c r="E2411" s="39" t="s">
        <v>105</v>
      </c>
      <c r="F2411" s="39">
        <v>1</v>
      </c>
      <c r="G2411" s="39" t="s">
        <v>172</v>
      </c>
      <c r="H2411" s="39" t="s">
        <v>176</v>
      </c>
      <c r="I2411" s="39" t="s">
        <v>176</v>
      </c>
      <c r="J2411" s="39" t="s">
        <v>177</v>
      </c>
      <c r="K2411" s="39" t="s">
        <v>176</v>
      </c>
      <c r="L2411" s="39">
        <v>1</v>
      </c>
      <c r="M2411" s="57" t="str">
        <f t="shared" si="116"/>
        <v>3 - Medium-Level Power Loss</v>
      </c>
      <c r="N2411" s="59"/>
      <c r="O2411" s="60"/>
      <c r="P2411" s="61">
        <f t="shared" si="115"/>
        <v>1800</v>
      </c>
      <c r="Q2411" s="61">
        <f t="shared" si="117"/>
        <v>0</v>
      </c>
    </row>
    <row r="2412" spans="1:17" ht="18.600000000000001" customHeight="1">
      <c r="A2412" s="58">
        <v>44403</v>
      </c>
      <c r="B2412" s="39" t="s">
        <v>48</v>
      </c>
      <c r="C2412" s="39" t="s">
        <v>144</v>
      </c>
      <c r="D2412" s="64"/>
      <c r="E2412" s="39" t="s">
        <v>105</v>
      </c>
      <c r="F2412" s="39">
        <v>1</v>
      </c>
      <c r="G2412" s="39" t="s">
        <v>172</v>
      </c>
      <c r="H2412" s="39" t="s">
        <v>176</v>
      </c>
      <c r="I2412" s="39" t="s">
        <v>176</v>
      </c>
      <c r="J2412" s="39" t="s">
        <v>177</v>
      </c>
      <c r="K2412" s="39" t="s">
        <v>176</v>
      </c>
      <c r="L2412" s="39">
        <v>1</v>
      </c>
      <c r="M2412" s="57" t="str">
        <f t="shared" si="116"/>
        <v>3 - Medium-Level Power Loss</v>
      </c>
      <c r="N2412" s="59"/>
      <c r="O2412" s="60"/>
      <c r="P2412" s="61">
        <f t="shared" si="115"/>
        <v>1800</v>
      </c>
      <c r="Q2412" s="61">
        <f t="shared" si="117"/>
        <v>0</v>
      </c>
    </row>
    <row r="2413" spans="1:17" ht="18.600000000000001" customHeight="1">
      <c r="A2413" s="58">
        <v>44403</v>
      </c>
      <c r="B2413" s="39" t="s">
        <v>48</v>
      </c>
      <c r="C2413" s="39" t="s">
        <v>144</v>
      </c>
      <c r="D2413" s="64"/>
      <c r="E2413" s="39" t="s">
        <v>105</v>
      </c>
      <c r="F2413" s="39">
        <v>2</v>
      </c>
      <c r="G2413" s="39" t="s">
        <v>172</v>
      </c>
      <c r="H2413" s="39" t="s">
        <v>176</v>
      </c>
      <c r="I2413" s="39" t="s">
        <v>176</v>
      </c>
      <c r="J2413" s="39" t="s">
        <v>177</v>
      </c>
      <c r="K2413" s="39" t="s">
        <v>176</v>
      </c>
      <c r="L2413" s="39">
        <v>1</v>
      </c>
      <c r="M2413" s="57" t="str">
        <f t="shared" si="116"/>
        <v>3 - Medium-Level Power Loss</v>
      </c>
      <c r="N2413" s="59"/>
      <c r="O2413" s="60"/>
      <c r="P2413" s="61">
        <f t="shared" si="115"/>
        <v>1800</v>
      </c>
      <c r="Q2413" s="61">
        <f t="shared" si="117"/>
        <v>0</v>
      </c>
    </row>
    <row r="2414" spans="1:17" ht="18.600000000000001" customHeight="1">
      <c r="A2414" s="58">
        <v>44403</v>
      </c>
      <c r="B2414" s="39" t="s">
        <v>48</v>
      </c>
      <c r="C2414" s="39" t="s">
        <v>144</v>
      </c>
      <c r="D2414" s="64"/>
      <c r="E2414" s="39" t="s">
        <v>105</v>
      </c>
      <c r="F2414" s="39">
        <v>2</v>
      </c>
      <c r="G2414" s="39" t="s">
        <v>172</v>
      </c>
      <c r="H2414" s="39" t="s">
        <v>176</v>
      </c>
      <c r="I2414" s="39" t="s">
        <v>176</v>
      </c>
      <c r="J2414" s="39" t="s">
        <v>177</v>
      </c>
      <c r="K2414" s="39" t="s">
        <v>176</v>
      </c>
      <c r="L2414" s="39">
        <v>1</v>
      </c>
      <c r="M2414" s="57" t="str">
        <f t="shared" si="116"/>
        <v>3 - Medium-Level Power Loss</v>
      </c>
      <c r="N2414" s="59"/>
      <c r="O2414" s="60"/>
      <c r="P2414" s="61">
        <f t="shared" si="115"/>
        <v>1800</v>
      </c>
      <c r="Q2414" s="61">
        <f t="shared" si="117"/>
        <v>0</v>
      </c>
    </row>
    <row r="2415" spans="1:17" ht="18.600000000000001" customHeight="1">
      <c r="A2415" s="58">
        <v>44403</v>
      </c>
      <c r="B2415" s="39" t="s">
        <v>48</v>
      </c>
      <c r="C2415" s="39" t="s">
        <v>144</v>
      </c>
      <c r="D2415" s="64"/>
      <c r="E2415" s="39" t="s">
        <v>105</v>
      </c>
      <c r="F2415" s="39">
        <v>3</v>
      </c>
      <c r="G2415" s="39" t="s">
        <v>172</v>
      </c>
      <c r="H2415" s="39" t="s">
        <v>176</v>
      </c>
      <c r="I2415" s="39" t="s">
        <v>176</v>
      </c>
      <c r="J2415" s="39" t="s">
        <v>177</v>
      </c>
      <c r="K2415" s="39" t="s">
        <v>176</v>
      </c>
      <c r="L2415" s="39">
        <v>1</v>
      </c>
      <c r="M2415" s="57" t="str">
        <f t="shared" si="116"/>
        <v>3 - Medium-Level Power Loss</v>
      </c>
      <c r="N2415" s="59"/>
      <c r="O2415" s="60"/>
      <c r="P2415" s="61">
        <f t="shared" si="115"/>
        <v>1800</v>
      </c>
      <c r="Q2415" s="61">
        <f t="shared" si="117"/>
        <v>0</v>
      </c>
    </row>
    <row r="2416" spans="1:17" ht="18.600000000000001" customHeight="1">
      <c r="A2416" s="58">
        <v>44403</v>
      </c>
      <c r="B2416" s="39" t="s">
        <v>48</v>
      </c>
      <c r="C2416" s="39" t="s">
        <v>144</v>
      </c>
      <c r="D2416" s="64"/>
      <c r="E2416" s="39" t="s">
        <v>105</v>
      </c>
      <c r="F2416" s="39">
        <v>3</v>
      </c>
      <c r="G2416" s="39" t="s">
        <v>172</v>
      </c>
      <c r="H2416" s="39" t="s">
        <v>176</v>
      </c>
      <c r="I2416" s="39" t="s">
        <v>176</v>
      </c>
      <c r="J2416" s="39" t="s">
        <v>177</v>
      </c>
      <c r="K2416" s="39" t="s">
        <v>176</v>
      </c>
      <c r="L2416" s="39">
        <v>1</v>
      </c>
      <c r="M2416" s="57" t="str">
        <f t="shared" si="116"/>
        <v>3 - Medium-Level Power Loss</v>
      </c>
      <c r="N2416" s="59"/>
      <c r="O2416" s="60"/>
      <c r="P2416" s="61">
        <f t="shared" si="115"/>
        <v>1800</v>
      </c>
      <c r="Q2416" s="61">
        <f t="shared" si="117"/>
        <v>0</v>
      </c>
    </row>
    <row r="2417" spans="1:17" ht="18.600000000000001" customHeight="1">
      <c r="A2417" s="58">
        <v>44403</v>
      </c>
      <c r="B2417" s="39" t="s">
        <v>48</v>
      </c>
      <c r="C2417" s="39" t="s">
        <v>144</v>
      </c>
      <c r="D2417" s="64"/>
      <c r="E2417" s="39" t="s">
        <v>105</v>
      </c>
      <c r="F2417" s="39">
        <v>33</v>
      </c>
      <c r="G2417" s="39" t="s">
        <v>172</v>
      </c>
      <c r="H2417" s="39" t="s">
        <v>176</v>
      </c>
      <c r="I2417" s="39" t="s">
        <v>176</v>
      </c>
      <c r="J2417" s="39" t="s">
        <v>176</v>
      </c>
      <c r="K2417" s="39" t="s">
        <v>176</v>
      </c>
      <c r="L2417" s="39">
        <v>1</v>
      </c>
      <c r="M2417" s="57" t="str">
        <f t="shared" si="116"/>
        <v>3 - Medium-Level Power Loss</v>
      </c>
      <c r="N2417" s="59"/>
      <c r="O2417" s="60"/>
      <c r="P2417" s="61">
        <f t="shared" si="115"/>
        <v>1800</v>
      </c>
      <c r="Q2417" s="61">
        <f t="shared" si="117"/>
        <v>0</v>
      </c>
    </row>
    <row r="2418" spans="1:17" ht="18.600000000000001" customHeight="1">
      <c r="A2418" s="58">
        <v>44403</v>
      </c>
      <c r="B2418" s="39" t="s">
        <v>48</v>
      </c>
      <c r="C2418" s="39" t="s">
        <v>144</v>
      </c>
      <c r="D2418" s="64"/>
      <c r="E2418" s="39" t="s">
        <v>105</v>
      </c>
      <c r="F2418" s="39">
        <v>34</v>
      </c>
      <c r="G2418" s="39" t="s">
        <v>172</v>
      </c>
      <c r="H2418" s="39" t="s">
        <v>176</v>
      </c>
      <c r="I2418" s="39" t="s">
        <v>176</v>
      </c>
      <c r="J2418" s="39" t="s">
        <v>176</v>
      </c>
      <c r="K2418" s="39" t="s">
        <v>176</v>
      </c>
      <c r="L2418" s="39">
        <v>1</v>
      </c>
      <c r="M2418" s="57" t="str">
        <f t="shared" si="116"/>
        <v>3 - Medium-Level Power Loss</v>
      </c>
      <c r="N2418" s="59"/>
      <c r="O2418" s="60"/>
      <c r="P2418" s="61">
        <f t="shared" si="115"/>
        <v>1800</v>
      </c>
      <c r="Q2418" s="61">
        <f t="shared" si="117"/>
        <v>0</v>
      </c>
    </row>
    <row r="2419" spans="1:17" ht="18.600000000000001" customHeight="1">
      <c r="A2419" s="58">
        <v>44403</v>
      </c>
      <c r="B2419" s="39" t="s">
        <v>48</v>
      </c>
      <c r="C2419" s="39" t="s">
        <v>144</v>
      </c>
      <c r="D2419" s="64"/>
      <c r="E2419" s="39" t="s">
        <v>105</v>
      </c>
      <c r="F2419" s="39">
        <v>35</v>
      </c>
      <c r="G2419" s="39" t="s">
        <v>172</v>
      </c>
      <c r="H2419" s="39" t="s">
        <v>176</v>
      </c>
      <c r="I2419" s="39" t="s">
        <v>176</v>
      </c>
      <c r="J2419" s="39" t="s">
        <v>176</v>
      </c>
      <c r="K2419" s="39" t="s">
        <v>176</v>
      </c>
      <c r="L2419" s="39">
        <v>1</v>
      </c>
      <c r="M2419" s="57" t="str">
        <f t="shared" si="116"/>
        <v>3 - Medium-Level Power Loss</v>
      </c>
      <c r="N2419" s="59"/>
      <c r="O2419" s="60"/>
      <c r="P2419" s="61">
        <f t="shared" si="115"/>
        <v>1800</v>
      </c>
      <c r="Q2419" s="61">
        <f t="shared" si="117"/>
        <v>0</v>
      </c>
    </row>
    <row r="2420" spans="1:17" ht="18.600000000000001" customHeight="1">
      <c r="A2420" s="58">
        <v>44403</v>
      </c>
      <c r="B2420" s="39" t="s">
        <v>48</v>
      </c>
      <c r="C2420" s="39" t="s">
        <v>144</v>
      </c>
      <c r="D2420" s="64"/>
      <c r="E2420" s="39" t="s">
        <v>105</v>
      </c>
      <c r="F2420" s="39">
        <v>36</v>
      </c>
      <c r="G2420" s="39" t="s">
        <v>172</v>
      </c>
      <c r="H2420" s="39" t="s">
        <v>176</v>
      </c>
      <c r="I2420" s="39" t="s">
        <v>176</v>
      </c>
      <c r="J2420" s="39" t="s">
        <v>176</v>
      </c>
      <c r="K2420" s="39" t="s">
        <v>176</v>
      </c>
      <c r="L2420" s="39">
        <v>1</v>
      </c>
      <c r="M2420" s="57" t="str">
        <f t="shared" si="116"/>
        <v>3 - Medium-Level Power Loss</v>
      </c>
      <c r="N2420" s="59"/>
      <c r="O2420" s="60"/>
      <c r="P2420" s="61">
        <f t="shared" si="115"/>
        <v>1800</v>
      </c>
      <c r="Q2420" s="61">
        <f t="shared" si="117"/>
        <v>0</v>
      </c>
    </row>
    <row r="2421" spans="1:17" ht="18.600000000000001" customHeight="1">
      <c r="A2421" s="58">
        <v>44403</v>
      </c>
      <c r="B2421" s="39" t="s">
        <v>48</v>
      </c>
      <c r="C2421" s="39" t="s">
        <v>144</v>
      </c>
      <c r="D2421" s="64"/>
      <c r="E2421" s="39" t="s">
        <v>105</v>
      </c>
      <c r="F2421" s="39">
        <v>37</v>
      </c>
      <c r="G2421" s="39" t="s">
        <v>172</v>
      </c>
      <c r="H2421" s="39" t="s">
        <v>176</v>
      </c>
      <c r="I2421" s="39" t="s">
        <v>176</v>
      </c>
      <c r="J2421" s="39" t="s">
        <v>176</v>
      </c>
      <c r="K2421" s="39" t="s">
        <v>176</v>
      </c>
      <c r="L2421" s="39">
        <v>1</v>
      </c>
      <c r="M2421" s="57" t="str">
        <f t="shared" si="116"/>
        <v>3 - Medium-Level Power Loss</v>
      </c>
      <c r="N2421" s="59"/>
      <c r="O2421" s="60"/>
      <c r="P2421" s="61">
        <f t="shared" si="115"/>
        <v>1800</v>
      </c>
      <c r="Q2421" s="61">
        <f t="shared" si="117"/>
        <v>0</v>
      </c>
    </row>
    <row r="2422" spans="1:17" ht="18.600000000000001" customHeight="1">
      <c r="A2422" s="58">
        <v>44403</v>
      </c>
      <c r="B2422" s="39" t="s">
        <v>48</v>
      </c>
      <c r="C2422" s="39" t="s">
        <v>144</v>
      </c>
      <c r="D2422" s="64"/>
      <c r="E2422" s="39" t="s">
        <v>105</v>
      </c>
      <c r="F2422" s="39">
        <v>38</v>
      </c>
      <c r="G2422" s="39" t="s">
        <v>172</v>
      </c>
      <c r="H2422" s="39" t="s">
        <v>176</v>
      </c>
      <c r="I2422" s="39" t="s">
        <v>176</v>
      </c>
      <c r="J2422" s="39" t="s">
        <v>176</v>
      </c>
      <c r="K2422" s="39" t="s">
        <v>176</v>
      </c>
      <c r="L2422" s="39">
        <v>1</v>
      </c>
      <c r="M2422" s="57" t="str">
        <f t="shared" si="116"/>
        <v>3 - Medium-Level Power Loss</v>
      </c>
      <c r="N2422" s="59"/>
      <c r="O2422" s="60"/>
      <c r="P2422" s="61">
        <f t="shared" si="115"/>
        <v>1800</v>
      </c>
      <c r="Q2422" s="61">
        <f t="shared" si="117"/>
        <v>0</v>
      </c>
    </row>
    <row r="2423" spans="1:17" ht="18.600000000000001" customHeight="1">
      <c r="A2423" s="58">
        <v>44403</v>
      </c>
      <c r="B2423" s="39" t="s">
        <v>48</v>
      </c>
      <c r="C2423" s="39" t="s">
        <v>144</v>
      </c>
      <c r="D2423" s="64"/>
      <c r="E2423" s="39" t="s">
        <v>105</v>
      </c>
      <c r="F2423" s="39">
        <v>39</v>
      </c>
      <c r="G2423" s="39" t="s">
        <v>172</v>
      </c>
      <c r="H2423" s="39" t="s">
        <v>176</v>
      </c>
      <c r="I2423" s="39" t="s">
        <v>176</v>
      </c>
      <c r="J2423" s="39" t="s">
        <v>176</v>
      </c>
      <c r="K2423" s="39" t="s">
        <v>176</v>
      </c>
      <c r="L2423" s="39">
        <v>1</v>
      </c>
      <c r="M2423" s="57" t="str">
        <f t="shared" si="116"/>
        <v>3 - Medium-Level Power Loss</v>
      </c>
      <c r="N2423" s="59"/>
      <c r="O2423" s="60"/>
      <c r="P2423" s="61">
        <f t="shared" si="115"/>
        <v>1800</v>
      </c>
      <c r="Q2423" s="61">
        <f t="shared" si="117"/>
        <v>0</v>
      </c>
    </row>
    <row r="2424" spans="1:17" ht="18.600000000000001" customHeight="1">
      <c r="A2424" s="58">
        <v>44403</v>
      </c>
      <c r="B2424" s="39" t="s">
        <v>48</v>
      </c>
      <c r="C2424" s="39" t="s">
        <v>144</v>
      </c>
      <c r="D2424" s="64"/>
      <c r="E2424" s="39" t="s">
        <v>105</v>
      </c>
      <c r="F2424" s="39">
        <v>4</v>
      </c>
      <c r="G2424" s="39" t="s">
        <v>172</v>
      </c>
      <c r="H2424" s="39" t="s">
        <v>176</v>
      </c>
      <c r="I2424" s="39" t="s">
        <v>176</v>
      </c>
      <c r="J2424" s="39" t="s">
        <v>177</v>
      </c>
      <c r="K2424" s="39" t="s">
        <v>176</v>
      </c>
      <c r="L2424" s="39">
        <v>1</v>
      </c>
      <c r="M2424" s="57" t="str">
        <f t="shared" si="116"/>
        <v>3 - Medium-Level Power Loss</v>
      </c>
      <c r="N2424" s="59"/>
      <c r="O2424" s="60"/>
      <c r="P2424" s="61">
        <f t="shared" si="115"/>
        <v>1800</v>
      </c>
      <c r="Q2424" s="61">
        <f t="shared" si="117"/>
        <v>0</v>
      </c>
    </row>
    <row r="2425" spans="1:17" ht="18.600000000000001" customHeight="1">
      <c r="A2425" s="58">
        <v>44403</v>
      </c>
      <c r="B2425" s="39" t="s">
        <v>48</v>
      </c>
      <c r="C2425" s="39" t="s">
        <v>144</v>
      </c>
      <c r="D2425" s="64"/>
      <c r="E2425" s="39" t="s">
        <v>105</v>
      </c>
      <c r="F2425" s="39">
        <v>4</v>
      </c>
      <c r="G2425" s="39" t="s">
        <v>172</v>
      </c>
      <c r="H2425" s="39" t="s">
        <v>176</v>
      </c>
      <c r="I2425" s="39" t="s">
        <v>176</v>
      </c>
      <c r="J2425" s="39" t="s">
        <v>177</v>
      </c>
      <c r="K2425" s="39" t="s">
        <v>176</v>
      </c>
      <c r="L2425" s="39">
        <v>1</v>
      </c>
      <c r="M2425" s="57" t="str">
        <f t="shared" si="116"/>
        <v>3 - Medium-Level Power Loss</v>
      </c>
      <c r="N2425" s="59"/>
      <c r="O2425" s="60"/>
      <c r="P2425" s="61">
        <f t="shared" si="115"/>
        <v>1800</v>
      </c>
      <c r="Q2425" s="61">
        <f t="shared" si="117"/>
        <v>0</v>
      </c>
    </row>
    <row r="2426" spans="1:17" ht="18.600000000000001" customHeight="1">
      <c r="A2426" s="58">
        <v>44403</v>
      </c>
      <c r="B2426" s="39" t="s">
        <v>48</v>
      </c>
      <c r="C2426" s="39" t="s">
        <v>144</v>
      </c>
      <c r="D2426" s="64"/>
      <c r="E2426" s="39" t="s">
        <v>105</v>
      </c>
      <c r="F2426" s="39">
        <v>40</v>
      </c>
      <c r="G2426" s="39" t="s">
        <v>172</v>
      </c>
      <c r="H2426" s="39" t="s">
        <v>176</v>
      </c>
      <c r="I2426" s="39" t="s">
        <v>176</v>
      </c>
      <c r="J2426" s="39" t="s">
        <v>176</v>
      </c>
      <c r="K2426" s="39" t="s">
        <v>176</v>
      </c>
      <c r="L2426" s="39">
        <v>1</v>
      </c>
      <c r="M2426" s="57" t="str">
        <f t="shared" si="116"/>
        <v>3 - Medium-Level Power Loss</v>
      </c>
      <c r="N2426" s="59"/>
      <c r="O2426" s="60"/>
      <c r="P2426" s="61">
        <f t="shared" si="115"/>
        <v>1800</v>
      </c>
      <c r="Q2426" s="61">
        <f t="shared" si="117"/>
        <v>0</v>
      </c>
    </row>
    <row r="2427" spans="1:17" ht="18.600000000000001" customHeight="1">
      <c r="A2427" s="58">
        <v>44403</v>
      </c>
      <c r="B2427" s="39" t="s">
        <v>48</v>
      </c>
      <c r="C2427" s="39" t="s">
        <v>144</v>
      </c>
      <c r="D2427" s="64"/>
      <c r="E2427" s="39" t="s">
        <v>105</v>
      </c>
      <c r="F2427" s="39">
        <v>5</v>
      </c>
      <c r="G2427" s="39" t="s">
        <v>172</v>
      </c>
      <c r="H2427" s="39" t="s">
        <v>176</v>
      </c>
      <c r="I2427" s="39" t="s">
        <v>176</v>
      </c>
      <c r="J2427" s="39" t="s">
        <v>177</v>
      </c>
      <c r="K2427" s="39" t="s">
        <v>176</v>
      </c>
      <c r="L2427" s="39">
        <v>1</v>
      </c>
      <c r="M2427" s="57" t="str">
        <f t="shared" si="116"/>
        <v>3 - Medium-Level Power Loss</v>
      </c>
      <c r="N2427" s="59"/>
      <c r="O2427" s="60"/>
      <c r="P2427" s="61">
        <f t="shared" si="115"/>
        <v>1800</v>
      </c>
      <c r="Q2427" s="61">
        <f t="shared" si="117"/>
        <v>0</v>
      </c>
    </row>
    <row r="2428" spans="1:17" ht="18.600000000000001" customHeight="1">
      <c r="A2428" s="58">
        <v>44403</v>
      </c>
      <c r="B2428" s="39" t="s">
        <v>48</v>
      </c>
      <c r="C2428" s="39" t="s">
        <v>144</v>
      </c>
      <c r="D2428" s="64"/>
      <c r="E2428" s="39" t="s">
        <v>105</v>
      </c>
      <c r="F2428" s="39">
        <v>5</v>
      </c>
      <c r="G2428" s="39" t="s">
        <v>172</v>
      </c>
      <c r="H2428" s="39" t="s">
        <v>176</v>
      </c>
      <c r="I2428" s="39" t="s">
        <v>176</v>
      </c>
      <c r="J2428" s="39" t="s">
        <v>177</v>
      </c>
      <c r="K2428" s="39" t="s">
        <v>176</v>
      </c>
      <c r="L2428" s="39">
        <v>1</v>
      </c>
      <c r="M2428" s="57" t="str">
        <f t="shared" si="116"/>
        <v>3 - Medium-Level Power Loss</v>
      </c>
      <c r="N2428" s="59"/>
      <c r="O2428" s="60"/>
      <c r="P2428" s="61">
        <f t="shared" si="115"/>
        <v>1800</v>
      </c>
      <c r="Q2428" s="61">
        <f t="shared" si="117"/>
        <v>0</v>
      </c>
    </row>
    <row r="2429" spans="1:17" ht="18.600000000000001" customHeight="1">
      <c r="A2429" s="58">
        <v>44403</v>
      </c>
      <c r="B2429" s="39" t="s">
        <v>48</v>
      </c>
      <c r="C2429" s="39" t="s">
        <v>144</v>
      </c>
      <c r="D2429" s="64"/>
      <c r="E2429" s="39" t="s">
        <v>105</v>
      </c>
      <c r="F2429" s="39">
        <v>6</v>
      </c>
      <c r="G2429" s="39" t="s">
        <v>172</v>
      </c>
      <c r="H2429" s="39" t="s">
        <v>176</v>
      </c>
      <c r="I2429" s="39" t="s">
        <v>176</v>
      </c>
      <c r="J2429" s="39" t="s">
        <v>177</v>
      </c>
      <c r="K2429" s="39" t="s">
        <v>176</v>
      </c>
      <c r="L2429" s="39">
        <v>1</v>
      </c>
      <c r="M2429" s="57" t="str">
        <f t="shared" si="116"/>
        <v>3 - Medium-Level Power Loss</v>
      </c>
      <c r="N2429" s="59"/>
      <c r="O2429" s="60"/>
      <c r="P2429" s="61">
        <f t="shared" si="115"/>
        <v>1800</v>
      </c>
      <c r="Q2429" s="61">
        <f t="shared" si="117"/>
        <v>0</v>
      </c>
    </row>
    <row r="2430" spans="1:17" ht="18.600000000000001" customHeight="1">
      <c r="A2430" s="58">
        <v>44403</v>
      </c>
      <c r="B2430" s="39" t="s">
        <v>48</v>
      </c>
      <c r="C2430" s="39" t="s">
        <v>144</v>
      </c>
      <c r="D2430" s="64"/>
      <c r="E2430" s="39" t="s">
        <v>105</v>
      </c>
      <c r="F2430" s="39">
        <v>6</v>
      </c>
      <c r="G2430" s="39" t="s">
        <v>172</v>
      </c>
      <c r="H2430" s="39" t="s">
        <v>176</v>
      </c>
      <c r="I2430" s="39" t="s">
        <v>176</v>
      </c>
      <c r="J2430" s="39" t="s">
        <v>177</v>
      </c>
      <c r="K2430" s="39" t="s">
        <v>176</v>
      </c>
      <c r="L2430" s="39">
        <v>1</v>
      </c>
      <c r="M2430" s="57" t="str">
        <f t="shared" si="116"/>
        <v>3 - Medium-Level Power Loss</v>
      </c>
      <c r="N2430" s="59"/>
      <c r="O2430" s="60"/>
      <c r="P2430" s="61">
        <f t="shared" si="115"/>
        <v>1800</v>
      </c>
      <c r="Q2430" s="61">
        <f t="shared" si="117"/>
        <v>0</v>
      </c>
    </row>
    <row r="2431" spans="1:17" ht="18.600000000000001" customHeight="1">
      <c r="A2431" s="58">
        <v>44403</v>
      </c>
      <c r="B2431" s="39" t="s">
        <v>48</v>
      </c>
      <c r="C2431" s="39" t="s">
        <v>144</v>
      </c>
      <c r="D2431" s="64"/>
      <c r="E2431" s="39" t="s">
        <v>105</v>
      </c>
      <c r="F2431" s="39">
        <v>7</v>
      </c>
      <c r="G2431" s="39" t="s">
        <v>172</v>
      </c>
      <c r="H2431" s="39" t="s">
        <v>176</v>
      </c>
      <c r="I2431" s="39" t="s">
        <v>176</v>
      </c>
      <c r="J2431" s="39" t="s">
        <v>177</v>
      </c>
      <c r="K2431" s="39" t="s">
        <v>176</v>
      </c>
      <c r="L2431" s="39">
        <v>1</v>
      </c>
      <c r="M2431" s="57" t="str">
        <f t="shared" si="116"/>
        <v>3 - Medium-Level Power Loss</v>
      </c>
      <c r="N2431" s="59"/>
      <c r="O2431" s="60"/>
      <c r="P2431" s="61">
        <f t="shared" si="115"/>
        <v>1800</v>
      </c>
      <c r="Q2431" s="61">
        <f t="shared" si="117"/>
        <v>0</v>
      </c>
    </row>
    <row r="2432" spans="1:17" ht="18.600000000000001" customHeight="1">
      <c r="A2432" s="58">
        <v>44403</v>
      </c>
      <c r="B2432" s="39" t="s">
        <v>48</v>
      </c>
      <c r="C2432" s="39" t="s">
        <v>144</v>
      </c>
      <c r="D2432" s="64"/>
      <c r="E2432" s="39" t="s">
        <v>105</v>
      </c>
      <c r="F2432" s="39">
        <v>7</v>
      </c>
      <c r="G2432" s="39" t="s">
        <v>172</v>
      </c>
      <c r="H2432" s="39" t="s">
        <v>176</v>
      </c>
      <c r="I2432" s="39" t="s">
        <v>176</v>
      </c>
      <c r="J2432" s="39" t="s">
        <v>177</v>
      </c>
      <c r="K2432" s="39" t="s">
        <v>176</v>
      </c>
      <c r="L2432" s="39">
        <v>1</v>
      </c>
      <c r="M2432" s="57" t="str">
        <f t="shared" si="116"/>
        <v>3 - Medium-Level Power Loss</v>
      </c>
      <c r="N2432" s="59"/>
      <c r="O2432" s="60"/>
      <c r="P2432" s="61">
        <f t="shared" si="115"/>
        <v>1800</v>
      </c>
      <c r="Q2432" s="61">
        <f t="shared" si="117"/>
        <v>0</v>
      </c>
    </row>
    <row r="2433" spans="1:17" ht="18.600000000000001" customHeight="1">
      <c r="A2433" s="58">
        <v>44403</v>
      </c>
      <c r="B2433" s="39" t="s">
        <v>48</v>
      </c>
      <c r="C2433" s="39" t="s">
        <v>144</v>
      </c>
      <c r="D2433" s="64"/>
      <c r="E2433" s="39" t="s">
        <v>105</v>
      </c>
      <c r="F2433" s="39">
        <v>73</v>
      </c>
      <c r="G2433" s="39" t="s">
        <v>172</v>
      </c>
      <c r="H2433" s="39" t="s">
        <v>176</v>
      </c>
      <c r="I2433" s="39" t="s">
        <v>176</v>
      </c>
      <c r="J2433" s="39" t="s">
        <v>176</v>
      </c>
      <c r="K2433" s="39" t="s">
        <v>176</v>
      </c>
      <c r="L2433" s="39">
        <v>1</v>
      </c>
      <c r="M2433" s="57" t="str">
        <f t="shared" si="116"/>
        <v>3 - Medium-Level Power Loss</v>
      </c>
      <c r="N2433" s="59"/>
      <c r="O2433" s="60"/>
      <c r="P2433" s="61">
        <f t="shared" si="115"/>
        <v>1800</v>
      </c>
      <c r="Q2433" s="61">
        <f t="shared" si="117"/>
        <v>0</v>
      </c>
    </row>
    <row r="2434" spans="1:17" ht="18.600000000000001" customHeight="1">
      <c r="A2434" s="58">
        <v>44403</v>
      </c>
      <c r="B2434" s="39" t="s">
        <v>48</v>
      </c>
      <c r="C2434" s="39" t="s">
        <v>144</v>
      </c>
      <c r="D2434" s="64"/>
      <c r="E2434" s="39" t="s">
        <v>105</v>
      </c>
      <c r="F2434" s="39">
        <v>74</v>
      </c>
      <c r="G2434" s="39" t="s">
        <v>172</v>
      </c>
      <c r="H2434" s="39" t="s">
        <v>176</v>
      </c>
      <c r="I2434" s="39" t="s">
        <v>176</v>
      </c>
      <c r="J2434" s="39" t="s">
        <v>176</v>
      </c>
      <c r="K2434" s="39" t="s">
        <v>176</v>
      </c>
      <c r="L2434" s="39">
        <v>1</v>
      </c>
      <c r="M2434" s="57" t="str">
        <f t="shared" si="116"/>
        <v>3 - Medium-Level Power Loss</v>
      </c>
      <c r="N2434" s="59"/>
      <c r="O2434" s="60"/>
      <c r="P2434" s="61">
        <f t="shared" si="115"/>
        <v>1800</v>
      </c>
      <c r="Q2434" s="61">
        <f t="shared" si="117"/>
        <v>0</v>
      </c>
    </row>
    <row r="2435" spans="1:17" ht="18.600000000000001" customHeight="1">
      <c r="A2435" s="58">
        <v>44403</v>
      </c>
      <c r="B2435" s="39" t="s">
        <v>48</v>
      </c>
      <c r="C2435" s="39" t="s">
        <v>144</v>
      </c>
      <c r="D2435" s="64"/>
      <c r="E2435" s="39" t="s">
        <v>105</v>
      </c>
      <c r="F2435" s="39">
        <v>75</v>
      </c>
      <c r="G2435" s="39" t="s">
        <v>172</v>
      </c>
      <c r="H2435" s="39" t="s">
        <v>176</v>
      </c>
      <c r="I2435" s="39" t="s">
        <v>176</v>
      </c>
      <c r="J2435" s="39" t="s">
        <v>176</v>
      </c>
      <c r="K2435" s="39" t="s">
        <v>176</v>
      </c>
      <c r="L2435" s="39">
        <v>1</v>
      </c>
      <c r="M2435" s="57" t="str">
        <f t="shared" si="116"/>
        <v>3 - Medium-Level Power Loss</v>
      </c>
      <c r="N2435" s="59"/>
      <c r="O2435" s="60"/>
      <c r="P2435" s="61">
        <f t="shared" si="115"/>
        <v>1800</v>
      </c>
      <c r="Q2435" s="61">
        <f t="shared" si="117"/>
        <v>0</v>
      </c>
    </row>
    <row r="2436" spans="1:17" ht="18.600000000000001" customHeight="1">
      <c r="A2436" s="58">
        <v>44403</v>
      </c>
      <c r="B2436" s="39" t="s">
        <v>48</v>
      </c>
      <c r="C2436" s="39" t="s">
        <v>144</v>
      </c>
      <c r="D2436" s="64"/>
      <c r="E2436" s="39" t="s">
        <v>105</v>
      </c>
      <c r="F2436" s="39">
        <v>76</v>
      </c>
      <c r="G2436" s="39" t="s">
        <v>172</v>
      </c>
      <c r="H2436" s="39" t="s">
        <v>176</v>
      </c>
      <c r="I2436" s="39" t="s">
        <v>176</v>
      </c>
      <c r="J2436" s="39" t="s">
        <v>176</v>
      </c>
      <c r="K2436" s="39" t="s">
        <v>176</v>
      </c>
      <c r="L2436" s="39">
        <v>1</v>
      </c>
      <c r="M2436" s="57" t="str">
        <f t="shared" si="116"/>
        <v>3 - Medium-Level Power Loss</v>
      </c>
      <c r="N2436" s="59"/>
      <c r="O2436" s="60"/>
      <c r="P2436" s="61">
        <f t="shared" si="115"/>
        <v>1800</v>
      </c>
      <c r="Q2436" s="61">
        <f t="shared" si="117"/>
        <v>0</v>
      </c>
    </row>
    <row r="2437" spans="1:17" ht="18.600000000000001" customHeight="1">
      <c r="A2437" s="58">
        <v>44403</v>
      </c>
      <c r="B2437" s="39" t="s">
        <v>48</v>
      </c>
      <c r="C2437" s="39" t="s">
        <v>144</v>
      </c>
      <c r="D2437" s="64"/>
      <c r="E2437" s="39" t="s">
        <v>105</v>
      </c>
      <c r="F2437" s="39">
        <v>77</v>
      </c>
      <c r="G2437" s="39" t="s">
        <v>172</v>
      </c>
      <c r="H2437" s="39" t="s">
        <v>176</v>
      </c>
      <c r="I2437" s="39" t="s">
        <v>176</v>
      </c>
      <c r="J2437" s="39" t="s">
        <v>176</v>
      </c>
      <c r="K2437" s="39" t="s">
        <v>176</v>
      </c>
      <c r="L2437" s="39">
        <v>1</v>
      </c>
      <c r="M2437" s="57" t="str">
        <f t="shared" si="116"/>
        <v>3 - Medium-Level Power Loss</v>
      </c>
      <c r="N2437" s="59"/>
      <c r="O2437" s="60"/>
      <c r="P2437" s="61">
        <f t="shared" si="115"/>
        <v>1800</v>
      </c>
      <c r="Q2437" s="61">
        <f t="shared" si="117"/>
        <v>0</v>
      </c>
    </row>
    <row r="2438" spans="1:17" ht="18.600000000000001" customHeight="1">
      <c r="A2438" s="58">
        <v>44403</v>
      </c>
      <c r="B2438" s="39" t="s">
        <v>48</v>
      </c>
      <c r="C2438" s="39" t="s">
        <v>144</v>
      </c>
      <c r="D2438" s="64"/>
      <c r="E2438" s="39" t="s">
        <v>105</v>
      </c>
      <c r="F2438" s="39">
        <v>78</v>
      </c>
      <c r="G2438" s="39" t="s">
        <v>172</v>
      </c>
      <c r="H2438" s="39" t="s">
        <v>176</v>
      </c>
      <c r="I2438" s="39" t="s">
        <v>176</v>
      </c>
      <c r="J2438" s="39" t="s">
        <v>176</v>
      </c>
      <c r="K2438" s="39" t="s">
        <v>176</v>
      </c>
      <c r="L2438" s="39">
        <v>1</v>
      </c>
      <c r="M2438" s="57" t="str">
        <f t="shared" si="116"/>
        <v>3 - Medium-Level Power Loss</v>
      </c>
      <c r="N2438" s="59"/>
      <c r="O2438" s="60"/>
      <c r="P2438" s="61">
        <f t="shared" si="115"/>
        <v>1800</v>
      </c>
      <c r="Q2438" s="61">
        <f t="shared" si="117"/>
        <v>0</v>
      </c>
    </row>
    <row r="2439" spans="1:17" ht="18.600000000000001" customHeight="1">
      <c r="A2439" s="58">
        <v>44403</v>
      </c>
      <c r="B2439" s="39" t="s">
        <v>48</v>
      </c>
      <c r="C2439" s="39" t="s">
        <v>144</v>
      </c>
      <c r="D2439" s="64"/>
      <c r="E2439" s="39" t="s">
        <v>105</v>
      </c>
      <c r="F2439" s="39">
        <v>79</v>
      </c>
      <c r="G2439" s="39" t="s">
        <v>172</v>
      </c>
      <c r="H2439" s="39" t="s">
        <v>176</v>
      </c>
      <c r="I2439" s="39" t="s">
        <v>176</v>
      </c>
      <c r="J2439" s="39" t="s">
        <v>176</v>
      </c>
      <c r="K2439" s="39" t="s">
        <v>176</v>
      </c>
      <c r="L2439" s="39">
        <v>1</v>
      </c>
      <c r="M2439" s="57" t="str">
        <f t="shared" si="116"/>
        <v>3 - Medium-Level Power Loss</v>
      </c>
      <c r="N2439" s="59"/>
      <c r="O2439" s="60"/>
      <c r="P2439" s="61">
        <f t="shared" si="115"/>
        <v>1800</v>
      </c>
      <c r="Q2439" s="61">
        <f t="shared" si="117"/>
        <v>0</v>
      </c>
    </row>
    <row r="2440" spans="1:17" ht="18.600000000000001" customHeight="1">
      <c r="A2440" s="58">
        <v>44403</v>
      </c>
      <c r="B2440" s="39" t="s">
        <v>48</v>
      </c>
      <c r="C2440" s="39" t="s">
        <v>144</v>
      </c>
      <c r="D2440" s="64"/>
      <c r="E2440" s="39" t="s">
        <v>105</v>
      </c>
      <c r="F2440" s="39">
        <v>8</v>
      </c>
      <c r="G2440" s="39" t="s">
        <v>172</v>
      </c>
      <c r="H2440" s="39" t="s">
        <v>176</v>
      </c>
      <c r="I2440" s="39" t="s">
        <v>176</v>
      </c>
      <c r="J2440" s="39" t="s">
        <v>177</v>
      </c>
      <c r="K2440" s="39" t="s">
        <v>176</v>
      </c>
      <c r="L2440" s="39">
        <v>1</v>
      </c>
      <c r="M2440" s="57" t="str">
        <f t="shared" si="116"/>
        <v>3 - Medium-Level Power Loss</v>
      </c>
      <c r="N2440" s="59"/>
      <c r="O2440" s="60"/>
      <c r="P2440" s="61">
        <f t="shared" si="115"/>
        <v>1800</v>
      </c>
      <c r="Q2440" s="61">
        <f t="shared" si="117"/>
        <v>0</v>
      </c>
    </row>
    <row r="2441" spans="1:17" ht="18.600000000000001" customHeight="1">
      <c r="A2441" s="58">
        <v>44403</v>
      </c>
      <c r="B2441" s="39" t="s">
        <v>48</v>
      </c>
      <c r="C2441" s="39" t="s">
        <v>144</v>
      </c>
      <c r="D2441" s="64"/>
      <c r="E2441" s="39" t="s">
        <v>105</v>
      </c>
      <c r="F2441" s="39">
        <v>8</v>
      </c>
      <c r="G2441" s="39" t="s">
        <v>172</v>
      </c>
      <c r="H2441" s="39" t="s">
        <v>176</v>
      </c>
      <c r="I2441" s="39" t="s">
        <v>176</v>
      </c>
      <c r="J2441" s="39" t="s">
        <v>177</v>
      </c>
      <c r="K2441" s="39" t="s">
        <v>176</v>
      </c>
      <c r="L2441" s="39">
        <v>1</v>
      </c>
      <c r="M2441" s="57" t="str">
        <f t="shared" si="116"/>
        <v>3 - Medium-Level Power Loss</v>
      </c>
      <c r="N2441" s="59"/>
      <c r="O2441" s="60"/>
      <c r="P2441" s="61">
        <f t="shared" si="115"/>
        <v>1800</v>
      </c>
      <c r="Q2441" s="61">
        <f t="shared" si="117"/>
        <v>0</v>
      </c>
    </row>
    <row r="2442" spans="1:17" ht="18.600000000000001" customHeight="1">
      <c r="A2442" s="58">
        <v>44403</v>
      </c>
      <c r="B2442" s="39" t="s">
        <v>48</v>
      </c>
      <c r="C2442" s="39" t="s">
        <v>144</v>
      </c>
      <c r="D2442" s="64"/>
      <c r="E2442" s="39" t="s">
        <v>105</v>
      </c>
      <c r="F2442" s="39">
        <v>80</v>
      </c>
      <c r="G2442" s="39" t="s">
        <v>172</v>
      </c>
      <c r="H2442" s="39" t="s">
        <v>176</v>
      </c>
      <c r="I2442" s="39" t="s">
        <v>176</v>
      </c>
      <c r="J2442" s="39" t="s">
        <v>176</v>
      </c>
      <c r="K2442" s="39" t="s">
        <v>176</v>
      </c>
      <c r="L2442" s="39">
        <v>1</v>
      </c>
      <c r="M2442" s="57" t="str">
        <f t="shared" si="116"/>
        <v>3 - Medium-Level Power Loss</v>
      </c>
      <c r="N2442" s="59"/>
      <c r="O2442" s="60"/>
      <c r="P2442" s="61">
        <f t="shared" si="115"/>
        <v>1800</v>
      </c>
      <c r="Q2442" s="61">
        <f t="shared" si="117"/>
        <v>0</v>
      </c>
    </row>
    <row r="2443" spans="1:17" ht="18.600000000000001" customHeight="1">
      <c r="A2443" s="58">
        <v>44403</v>
      </c>
      <c r="B2443" s="39" t="s">
        <v>48</v>
      </c>
      <c r="C2443" s="39" t="s">
        <v>144</v>
      </c>
      <c r="D2443" s="64"/>
      <c r="E2443" s="39" t="s">
        <v>114</v>
      </c>
      <c r="F2443" s="39">
        <v>105</v>
      </c>
      <c r="G2443" s="39" t="s">
        <v>172</v>
      </c>
      <c r="H2443" s="39" t="s">
        <v>176</v>
      </c>
      <c r="I2443" s="39" t="s">
        <v>176</v>
      </c>
      <c r="J2443" s="39" t="s">
        <v>176</v>
      </c>
      <c r="K2443" s="39" t="s">
        <v>176</v>
      </c>
      <c r="L2443" s="39">
        <v>1</v>
      </c>
      <c r="M2443" s="57" t="str">
        <f t="shared" si="116"/>
        <v>3 - Medium-Level Power Loss</v>
      </c>
      <c r="N2443" s="59"/>
      <c r="O2443" s="60"/>
      <c r="P2443" s="61">
        <f t="shared" si="115"/>
        <v>1800</v>
      </c>
      <c r="Q2443" s="61">
        <f t="shared" si="117"/>
        <v>0</v>
      </c>
    </row>
    <row r="2444" spans="1:17" ht="18.600000000000001" customHeight="1">
      <c r="A2444" s="58">
        <v>44403</v>
      </c>
      <c r="B2444" s="39" t="s">
        <v>48</v>
      </c>
      <c r="C2444" s="39" t="s">
        <v>144</v>
      </c>
      <c r="D2444" s="64"/>
      <c r="E2444" s="39" t="s">
        <v>114</v>
      </c>
      <c r="F2444" s="39">
        <v>106</v>
      </c>
      <c r="G2444" s="39" t="s">
        <v>172</v>
      </c>
      <c r="H2444" s="39" t="s">
        <v>176</v>
      </c>
      <c r="I2444" s="39" t="s">
        <v>176</v>
      </c>
      <c r="J2444" s="39" t="s">
        <v>176</v>
      </c>
      <c r="K2444" s="39" t="s">
        <v>176</v>
      </c>
      <c r="L2444" s="39">
        <v>1</v>
      </c>
      <c r="M2444" s="57" t="str">
        <f t="shared" si="116"/>
        <v>3 - Medium-Level Power Loss</v>
      </c>
      <c r="N2444" s="59"/>
      <c r="O2444" s="60"/>
      <c r="P2444" s="61">
        <f t="shared" si="115"/>
        <v>1800</v>
      </c>
      <c r="Q2444" s="61">
        <f t="shared" si="117"/>
        <v>0</v>
      </c>
    </row>
    <row r="2445" spans="1:17" ht="18.600000000000001" customHeight="1">
      <c r="A2445" s="58">
        <v>44403</v>
      </c>
      <c r="B2445" s="39" t="s">
        <v>48</v>
      </c>
      <c r="C2445" s="39" t="s">
        <v>144</v>
      </c>
      <c r="D2445" s="64"/>
      <c r="E2445" s="39" t="s">
        <v>114</v>
      </c>
      <c r="F2445" s="39">
        <v>107</v>
      </c>
      <c r="G2445" s="39" t="s">
        <v>172</v>
      </c>
      <c r="H2445" s="39" t="s">
        <v>176</v>
      </c>
      <c r="I2445" s="39" t="s">
        <v>176</v>
      </c>
      <c r="J2445" s="39" t="s">
        <v>176</v>
      </c>
      <c r="K2445" s="39" t="s">
        <v>176</v>
      </c>
      <c r="L2445" s="39">
        <v>1</v>
      </c>
      <c r="M2445" s="57" t="str">
        <f t="shared" si="116"/>
        <v>3 - Medium-Level Power Loss</v>
      </c>
      <c r="N2445" s="59"/>
      <c r="O2445" s="60"/>
      <c r="P2445" s="61">
        <f t="shared" si="115"/>
        <v>1800</v>
      </c>
      <c r="Q2445" s="61">
        <f t="shared" si="117"/>
        <v>0</v>
      </c>
    </row>
    <row r="2446" spans="1:17" ht="18.600000000000001" customHeight="1">
      <c r="A2446" s="58">
        <v>44403</v>
      </c>
      <c r="B2446" s="39" t="s">
        <v>48</v>
      </c>
      <c r="C2446" s="39" t="s">
        <v>144</v>
      </c>
      <c r="D2446" s="64"/>
      <c r="E2446" s="39" t="s">
        <v>114</v>
      </c>
      <c r="F2446" s="39">
        <v>108</v>
      </c>
      <c r="G2446" s="39" t="s">
        <v>172</v>
      </c>
      <c r="H2446" s="39" t="s">
        <v>176</v>
      </c>
      <c r="I2446" s="39" t="s">
        <v>176</v>
      </c>
      <c r="J2446" s="39" t="s">
        <v>176</v>
      </c>
      <c r="K2446" s="39" t="s">
        <v>176</v>
      </c>
      <c r="L2446" s="39">
        <v>1</v>
      </c>
      <c r="M2446" s="57" t="str">
        <f t="shared" si="116"/>
        <v>3 - Medium-Level Power Loss</v>
      </c>
      <c r="N2446" s="59"/>
      <c r="O2446" s="60"/>
      <c r="P2446" s="61">
        <f t="shared" si="115"/>
        <v>1800</v>
      </c>
      <c r="Q2446" s="61">
        <f t="shared" si="117"/>
        <v>0</v>
      </c>
    </row>
    <row r="2447" spans="1:17" ht="18.600000000000001" customHeight="1">
      <c r="A2447" s="58">
        <v>44403</v>
      </c>
      <c r="B2447" s="39" t="s">
        <v>48</v>
      </c>
      <c r="C2447" s="39" t="s">
        <v>144</v>
      </c>
      <c r="D2447" s="64"/>
      <c r="E2447" s="39" t="s">
        <v>114</v>
      </c>
      <c r="F2447" s="39">
        <v>109</v>
      </c>
      <c r="G2447" s="39" t="s">
        <v>172</v>
      </c>
      <c r="H2447" s="39" t="s">
        <v>176</v>
      </c>
      <c r="I2447" s="39" t="s">
        <v>176</v>
      </c>
      <c r="J2447" s="39" t="s">
        <v>176</v>
      </c>
      <c r="K2447" s="39" t="s">
        <v>176</v>
      </c>
      <c r="L2447" s="39">
        <v>1</v>
      </c>
      <c r="M2447" s="57" t="str">
        <f t="shared" si="116"/>
        <v>3 - Medium-Level Power Loss</v>
      </c>
      <c r="N2447" s="59"/>
      <c r="O2447" s="60"/>
      <c r="P2447" s="61">
        <f t="shared" si="115"/>
        <v>1800</v>
      </c>
      <c r="Q2447" s="61">
        <f t="shared" si="117"/>
        <v>0</v>
      </c>
    </row>
    <row r="2448" spans="1:17" ht="18.600000000000001" customHeight="1">
      <c r="A2448" s="58">
        <v>44403</v>
      </c>
      <c r="B2448" s="39" t="s">
        <v>48</v>
      </c>
      <c r="C2448" s="39" t="s">
        <v>144</v>
      </c>
      <c r="D2448" s="64"/>
      <c r="E2448" s="39" t="s">
        <v>114</v>
      </c>
      <c r="F2448" s="39">
        <v>110</v>
      </c>
      <c r="G2448" s="39" t="s">
        <v>172</v>
      </c>
      <c r="H2448" s="39" t="s">
        <v>176</v>
      </c>
      <c r="I2448" s="39" t="s">
        <v>176</v>
      </c>
      <c r="J2448" s="39" t="s">
        <v>176</v>
      </c>
      <c r="K2448" s="39" t="s">
        <v>176</v>
      </c>
      <c r="L2448" s="39">
        <v>1</v>
      </c>
      <c r="M2448" s="57" t="str">
        <f t="shared" si="116"/>
        <v>3 - Medium-Level Power Loss</v>
      </c>
      <c r="N2448" s="59"/>
      <c r="O2448" s="60"/>
      <c r="P2448" s="61">
        <f t="shared" si="115"/>
        <v>1800</v>
      </c>
      <c r="Q2448" s="61">
        <f t="shared" si="117"/>
        <v>0</v>
      </c>
    </row>
    <row r="2449" spans="1:17" ht="18.600000000000001" customHeight="1">
      <c r="A2449" s="58">
        <v>44403</v>
      </c>
      <c r="B2449" s="39" t="s">
        <v>48</v>
      </c>
      <c r="C2449" s="39" t="s">
        <v>144</v>
      </c>
      <c r="D2449" s="64"/>
      <c r="E2449" s="39" t="s">
        <v>114</v>
      </c>
      <c r="F2449" s="39">
        <v>111</v>
      </c>
      <c r="G2449" s="39" t="s">
        <v>172</v>
      </c>
      <c r="H2449" s="39" t="s">
        <v>176</v>
      </c>
      <c r="I2449" s="39" t="s">
        <v>176</v>
      </c>
      <c r="J2449" s="39" t="s">
        <v>176</v>
      </c>
      <c r="K2449" s="39" t="s">
        <v>176</v>
      </c>
      <c r="L2449" s="39">
        <v>1</v>
      </c>
      <c r="M2449" s="57" t="str">
        <f t="shared" si="116"/>
        <v>3 - Medium-Level Power Loss</v>
      </c>
      <c r="N2449" s="59"/>
      <c r="O2449" s="60"/>
      <c r="P2449" s="61">
        <f t="shared" ref="P2449:P2512" si="118">IF(G2449="hot spot",0,IF(G2449="string",$Q$5*L2449,IF(G2449="multiple strings",$Q$5*L2449,IF(G2449="Combiner",($Q$5)*L2449,IF(G2449="inverter",$Q$5*L2449,IF(G2449="tracker",$Q$5*L2449,IF(G2449="module",$Q$5*L2449,IF(G2449="module substring",($Q$5/3)*L2449,0))))))))</f>
        <v>1800</v>
      </c>
      <c r="Q2449" s="61">
        <f t="shared" si="117"/>
        <v>0</v>
      </c>
    </row>
    <row r="2450" spans="1:17" ht="18.600000000000001" customHeight="1">
      <c r="A2450" s="58">
        <v>44403</v>
      </c>
      <c r="B2450" s="39" t="s">
        <v>48</v>
      </c>
      <c r="C2450" s="39" t="s">
        <v>144</v>
      </c>
      <c r="D2450" s="64"/>
      <c r="E2450" s="39" t="s">
        <v>114</v>
      </c>
      <c r="F2450" s="39">
        <v>112</v>
      </c>
      <c r="G2450" s="39" t="s">
        <v>172</v>
      </c>
      <c r="H2450" s="39" t="s">
        <v>176</v>
      </c>
      <c r="I2450" s="39" t="s">
        <v>176</v>
      </c>
      <c r="J2450" s="39" t="s">
        <v>176</v>
      </c>
      <c r="K2450" s="39" t="s">
        <v>176</v>
      </c>
      <c r="L2450" s="39">
        <v>1</v>
      </c>
      <c r="M2450" s="57" t="str">
        <f t="shared" ref="M2450:M2513" si="119">IF(G2450="hot spot","1 - Safety",IF((P2450)/(1000000*$Q$4)&gt;0.01,"2 - High-Level Power Loss",IF(P2450&gt;($Q$5-1),"3 - Medium-Level Power Loss",IF(P2450&gt;0,"4 - Low-Level Power Loss",""))))</f>
        <v>3 - Medium-Level Power Loss</v>
      </c>
      <c r="N2450" s="59"/>
      <c r="O2450" s="60"/>
      <c r="P2450" s="61">
        <f t="shared" si="118"/>
        <v>1800</v>
      </c>
      <c r="Q2450" s="61">
        <f t="shared" si="117"/>
        <v>0</v>
      </c>
    </row>
    <row r="2451" spans="1:17" ht="18.600000000000001" customHeight="1">
      <c r="A2451" s="58">
        <v>44403</v>
      </c>
      <c r="B2451" s="39" t="s">
        <v>48</v>
      </c>
      <c r="C2451" s="39" t="s">
        <v>144</v>
      </c>
      <c r="D2451" s="64"/>
      <c r="E2451" s="39" t="s">
        <v>114</v>
      </c>
      <c r="F2451" s="39">
        <v>29</v>
      </c>
      <c r="G2451" s="39" t="s">
        <v>172</v>
      </c>
      <c r="H2451" s="39" t="s">
        <v>176</v>
      </c>
      <c r="I2451" s="39" t="s">
        <v>176</v>
      </c>
      <c r="J2451" s="39" t="s">
        <v>177</v>
      </c>
      <c r="K2451" s="39" t="s">
        <v>176</v>
      </c>
      <c r="L2451" s="39">
        <v>1</v>
      </c>
      <c r="M2451" s="57" t="str">
        <f t="shared" si="119"/>
        <v>3 - Medium-Level Power Loss</v>
      </c>
      <c r="N2451" s="59"/>
      <c r="O2451" s="60"/>
      <c r="P2451" s="61">
        <f t="shared" si="118"/>
        <v>1800</v>
      </c>
      <c r="Q2451" s="61">
        <f t="shared" si="117"/>
        <v>0</v>
      </c>
    </row>
    <row r="2452" spans="1:17" ht="18.600000000000001" customHeight="1">
      <c r="A2452" s="58">
        <v>44403</v>
      </c>
      <c r="B2452" s="39" t="s">
        <v>48</v>
      </c>
      <c r="C2452" s="39" t="s">
        <v>144</v>
      </c>
      <c r="D2452" s="64"/>
      <c r="E2452" s="39" t="s">
        <v>114</v>
      </c>
      <c r="F2452" s="39">
        <v>29</v>
      </c>
      <c r="G2452" s="39" t="s">
        <v>172</v>
      </c>
      <c r="H2452" s="39" t="s">
        <v>176</v>
      </c>
      <c r="I2452" s="39" t="s">
        <v>176</v>
      </c>
      <c r="J2452" s="39" t="s">
        <v>177</v>
      </c>
      <c r="K2452" s="39" t="s">
        <v>176</v>
      </c>
      <c r="L2452" s="39">
        <v>1</v>
      </c>
      <c r="M2452" s="57" t="str">
        <f t="shared" si="119"/>
        <v>3 - Medium-Level Power Loss</v>
      </c>
      <c r="N2452" s="59"/>
      <c r="O2452" s="60"/>
      <c r="P2452" s="61">
        <f t="shared" si="118"/>
        <v>1800</v>
      </c>
      <c r="Q2452" s="61">
        <f t="shared" si="117"/>
        <v>0</v>
      </c>
    </row>
    <row r="2453" spans="1:17" ht="18.600000000000001" customHeight="1">
      <c r="A2453" s="58">
        <v>44403</v>
      </c>
      <c r="B2453" s="39" t="s">
        <v>48</v>
      </c>
      <c r="C2453" s="39" t="s">
        <v>144</v>
      </c>
      <c r="D2453" s="64"/>
      <c r="E2453" s="39" t="s">
        <v>114</v>
      </c>
      <c r="F2453" s="39">
        <v>30</v>
      </c>
      <c r="G2453" s="39" t="s">
        <v>172</v>
      </c>
      <c r="H2453" s="39" t="s">
        <v>176</v>
      </c>
      <c r="I2453" s="39" t="s">
        <v>176</v>
      </c>
      <c r="J2453" s="39" t="s">
        <v>177</v>
      </c>
      <c r="K2453" s="39" t="s">
        <v>176</v>
      </c>
      <c r="L2453" s="39">
        <v>1</v>
      </c>
      <c r="M2453" s="57" t="str">
        <f t="shared" si="119"/>
        <v>3 - Medium-Level Power Loss</v>
      </c>
      <c r="N2453" s="59"/>
      <c r="O2453" s="60"/>
      <c r="P2453" s="61">
        <f t="shared" si="118"/>
        <v>1800</v>
      </c>
      <c r="Q2453" s="61">
        <f t="shared" si="117"/>
        <v>0</v>
      </c>
    </row>
    <row r="2454" spans="1:17" ht="18.600000000000001" customHeight="1">
      <c r="A2454" s="58">
        <v>44403</v>
      </c>
      <c r="B2454" s="39" t="s">
        <v>48</v>
      </c>
      <c r="C2454" s="39" t="s">
        <v>144</v>
      </c>
      <c r="D2454" s="64"/>
      <c r="E2454" s="39" t="s">
        <v>114</v>
      </c>
      <c r="F2454" s="39">
        <v>30</v>
      </c>
      <c r="G2454" s="39" t="s">
        <v>172</v>
      </c>
      <c r="H2454" s="39" t="s">
        <v>176</v>
      </c>
      <c r="I2454" s="39" t="s">
        <v>176</v>
      </c>
      <c r="J2454" s="39" t="s">
        <v>177</v>
      </c>
      <c r="K2454" s="39" t="s">
        <v>176</v>
      </c>
      <c r="L2454" s="39">
        <v>1</v>
      </c>
      <c r="M2454" s="57" t="str">
        <f t="shared" si="119"/>
        <v>3 - Medium-Level Power Loss</v>
      </c>
      <c r="N2454" s="59"/>
      <c r="O2454" s="60"/>
      <c r="P2454" s="61">
        <f t="shared" si="118"/>
        <v>1800</v>
      </c>
      <c r="Q2454" s="61">
        <f t="shared" si="117"/>
        <v>0</v>
      </c>
    </row>
    <row r="2455" spans="1:17" ht="18.600000000000001" customHeight="1">
      <c r="A2455" s="58">
        <v>44403</v>
      </c>
      <c r="B2455" s="39" t="s">
        <v>48</v>
      </c>
      <c r="C2455" s="39" t="s">
        <v>144</v>
      </c>
      <c r="D2455" s="64"/>
      <c r="E2455" s="39" t="s">
        <v>114</v>
      </c>
      <c r="F2455" s="39">
        <v>31</v>
      </c>
      <c r="G2455" s="39" t="s">
        <v>172</v>
      </c>
      <c r="H2455" s="39" t="s">
        <v>177</v>
      </c>
      <c r="I2455" s="39" t="s">
        <v>176</v>
      </c>
      <c r="J2455" s="39" t="s">
        <v>177</v>
      </c>
      <c r="K2455" s="39" t="s">
        <v>176</v>
      </c>
      <c r="L2455" s="39">
        <v>1</v>
      </c>
      <c r="M2455" s="57" t="str">
        <f t="shared" si="119"/>
        <v>3 - Medium-Level Power Loss</v>
      </c>
      <c r="N2455" s="59"/>
      <c r="O2455" s="60"/>
      <c r="P2455" s="61">
        <f t="shared" si="118"/>
        <v>1800</v>
      </c>
      <c r="Q2455" s="61">
        <f t="shared" si="117"/>
        <v>0</v>
      </c>
    </row>
    <row r="2456" spans="1:17" ht="18.600000000000001" customHeight="1">
      <c r="A2456" s="58">
        <v>44403</v>
      </c>
      <c r="B2456" s="39" t="s">
        <v>48</v>
      </c>
      <c r="C2456" s="39" t="s">
        <v>144</v>
      </c>
      <c r="D2456" s="64"/>
      <c r="E2456" s="39" t="s">
        <v>114</v>
      </c>
      <c r="F2456" s="39">
        <v>31</v>
      </c>
      <c r="G2456" s="39" t="s">
        <v>172</v>
      </c>
      <c r="H2456" s="39" t="s">
        <v>177</v>
      </c>
      <c r="I2456" s="39" t="s">
        <v>176</v>
      </c>
      <c r="J2456" s="39" t="s">
        <v>177</v>
      </c>
      <c r="K2456" s="39" t="s">
        <v>176</v>
      </c>
      <c r="L2456" s="39">
        <v>1</v>
      </c>
      <c r="M2456" s="57" t="str">
        <f t="shared" si="119"/>
        <v>3 - Medium-Level Power Loss</v>
      </c>
      <c r="N2456" s="59"/>
      <c r="O2456" s="60"/>
      <c r="P2456" s="61">
        <f t="shared" si="118"/>
        <v>1800</v>
      </c>
      <c r="Q2456" s="61">
        <f t="shared" si="117"/>
        <v>0</v>
      </c>
    </row>
    <row r="2457" spans="1:17" ht="18.600000000000001" customHeight="1">
      <c r="A2457" s="58">
        <v>44403</v>
      </c>
      <c r="B2457" s="39" t="s">
        <v>48</v>
      </c>
      <c r="C2457" s="39" t="s">
        <v>144</v>
      </c>
      <c r="D2457" s="64"/>
      <c r="E2457" s="39" t="s">
        <v>114</v>
      </c>
      <c r="F2457" s="39">
        <v>32</v>
      </c>
      <c r="G2457" s="39" t="s">
        <v>172</v>
      </c>
      <c r="H2457" s="39" t="s">
        <v>176</v>
      </c>
      <c r="I2457" s="39" t="s">
        <v>176</v>
      </c>
      <c r="J2457" s="39" t="s">
        <v>177</v>
      </c>
      <c r="K2457" s="39" t="s">
        <v>176</v>
      </c>
      <c r="L2457" s="39">
        <v>1</v>
      </c>
      <c r="M2457" s="57" t="str">
        <f t="shared" si="119"/>
        <v>3 - Medium-Level Power Loss</v>
      </c>
      <c r="N2457" s="59"/>
      <c r="O2457" s="60"/>
      <c r="P2457" s="61">
        <f t="shared" si="118"/>
        <v>1800</v>
      </c>
      <c r="Q2457" s="61">
        <f t="shared" si="117"/>
        <v>0</v>
      </c>
    </row>
    <row r="2458" spans="1:17" ht="18.600000000000001" customHeight="1">
      <c r="A2458" s="58">
        <v>44403</v>
      </c>
      <c r="B2458" s="39" t="s">
        <v>48</v>
      </c>
      <c r="C2458" s="39" t="s">
        <v>144</v>
      </c>
      <c r="D2458" s="64"/>
      <c r="E2458" s="39" t="s">
        <v>114</v>
      </c>
      <c r="F2458" s="39">
        <v>32</v>
      </c>
      <c r="G2458" s="39" t="s">
        <v>172</v>
      </c>
      <c r="H2458" s="39" t="s">
        <v>176</v>
      </c>
      <c r="I2458" s="39" t="s">
        <v>176</v>
      </c>
      <c r="J2458" s="39" t="s">
        <v>177</v>
      </c>
      <c r="K2458" s="39" t="s">
        <v>176</v>
      </c>
      <c r="L2458" s="39">
        <v>1</v>
      </c>
      <c r="M2458" s="57" t="str">
        <f t="shared" si="119"/>
        <v>3 - Medium-Level Power Loss</v>
      </c>
      <c r="N2458" s="59"/>
      <c r="O2458" s="60"/>
      <c r="P2458" s="61">
        <f t="shared" si="118"/>
        <v>1800</v>
      </c>
      <c r="Q2458" s="61">
        <f t="shared" si="117"/>
        <v>0</v>
      </c>
    </row>
    <row r="2459" spans="1:17" ht="18.600000000000001" customHeight="1">
      <c r="A2459" s="58">
        <v>44403</v>
      </c>
      <c r="B2459" s="39" t="s">
        <v>48</v>
      </c>
      <c r="C2459" s="39" t="s">
        <v>144</v>
      </c>
      <c r="D2459" s="64"/>
      <c r="E2459" s="39" t="s">
        <v>114</v>
      </c>
      <c r="F2459" s="39">
        <v>41</v>
      </c>
      <c r="G2459" s="39" t="s">
        <v>172</v>
      </c>
      <c r="H2459" s="39" t="s">
        <v>176</v>
      </c>
      <c r="I2459" s="39" t="s">
        <v>176</v>
      </c>
      <c r="J2459" s="39" t="s">
        <v>177</v>
      </c>
      <c r="K2459" s="39" t="s">
        <v>176</v>
      </c>
      <c r="L2459" s="39">
        <v>1</v>
      </c>
      <c r="M2459" s="57" t="str">
        <f t="shared" si="119"/>
        <v>3 - Medium-Level Power Loss</v>
      </c>
      <c r="N2459" s="59"/>
      <c r="O2459" s="60"/>
      <c r="P2459" s="61">
        <f t="shared" si="118"/>
        <v>1800</v>
      </c>
      <c r="Q2459" s="61">
        <f t="shared" si="117"/>
        <v>0</v>
      </c>
    </row>
    <row r="2460" spans="1:17" ht="18.600000000000001" customHeight="1">
      <c r="A2460" s="58">
        <v>44403</v>
      </c>
      <c r="B2460" s="39" t="s">
        <v>48</v>
      </c>
      <c r="C2460" s="39" t="s">
        <v>144</v>
      </c>
      <c r="D2460" s="64"/>
      <c r="E2460" s="39" t="s">
        <v>114</v>
      </c>
      <c r="F2460" s="39">
        <v>41</v>
      </c>
      <c r="G2460" s="39" t="s">
        <v>172</v>
      </c>
      <c r="H2460" s="39" t="s">
        <v>176</v>
      </c>
      <c r="I2460" s="39" t="s">
        <v>176</v>
      </c>
      <c r="J2460" s="39" t="s">
        <v>177</v>
      </c>
      <c r="K2460" s="39" t="s">
        <v>176</v>
      </c>
      <c r="L2460" s="39">
        <v>1</v>
      </c>
      <c r="M2460" s="57" t="str">
        <f t="shared" si="119"/>
        <v>3 - Medium-Level Power Loss</v>
      </c>
      <c r="N2460" s="59"/>
      <c r="O2460" s="60"/>
      <c r="P2460" s="61">
        <f t="shared" si="118"/>
        <v>1800</v>
      </c>
      <c r="Q2460" s="61">
        <f t="shared" si="117"/>
        <v>0</v>
      </c>
    </row>
    <row r="2461" spans="1:17" ht="18.600000000000001" customHeight="1">
      <c r="A2461" s="58">
        <v>44403</v>
      </c>
      <c r="B2461" s="39" t="s">
        <v>48</v>
      </c>
      <c r="C2461" s="39" t="s">
        <v>144</v>
      </c>
      <c r="D2461" s="64"/>
      <c r="E2461" s="39" t="s">
        <v>114</v>
      </c>
      <c r="F2461" s="39">
        <v>42</v>
      </c>
      <c r="G2461" s="39" t="s">
        <v>172</v>
      </c>
      <c r="H2461" s="39" t="s">
        <v>176</v>
      </c>
      <c r="I2461" s="39" t="s">
        <v>176</v>
      </c>
      <c r="J2461" s="39" t="s">
        <v>177</v>
      </c>
      <c r="K2461" s="39" t="s">
        <v>176</v>
      </c>
      <c r="L2461" s="39">
        <v>1</v>
      </c>
      <c r="M2461" s="57" t="str">
        <f t="shared" si="119"/>
        <v>3 - Medium-Level Power Loss</v>
      </c>
      <c r="N2461" s="59"/>
      <c r="O2461" s="60"/>
      <c r="P2461" s="61">
        <f t="shared" si="118"/>
        <v>1800</v>
      </c>
      <c r="Q2461" s="61">
        <f t="shared" si="117"/>
        <v>0</v>
      </c>
    </row>
    <row r="2462" spans="1:17" ht="18.600000000000001" customHeight="1">
      <c r="A2462" s="58">
        <v>44403</v>
      </c>
      <c r="B2462" s="39" t="s">
        <v>48</v>
      </c>
      <c r="C2462" s="39" t="s">
        <v>144</v>
      </c>
      <c r="D2462" s="64"/>
      <c r="E2462" s="39" t="s">
        <v>114</v>
      </c>
      <c r="F2462" s="39">
        <v>42</v>
      </c>
      <c r="G2462" s="39" t="s">
        <v>172</v>
      </c>
      <c r="H2462" s="39" t="s">
        <v>176</v>
      </c>
      <c r="I2462" s="39" t="s">
        <v>176</v>
      </c>
      <c r="J2462" s="39" t="s">
        <v>177</v>
      </c>
      <c r="K2462" s="39" t="s">
        <v>176</v>
      </c>
      <c r="L2462" s="39">
        <v>1</v>
      </c>
      <c r="M2462" s="57" t="str">
        <f t="shared" si="119"/>
        <v>3 - Medium-Level Power Loss</v>
      </c>
      <c r="N2462" s="59"/>
      <c r="O2462" s="60"/>
      <c r="P2462" s="61">
        <f t="shared" si="118"/>
        <v>1800</v>
      </c>
      <c r="Q2462" s="61">
        <f t="shared" si="117"/>
        <v>0</v>
      </c>
    </row>
    <row r="2463" spans="1:17" ht="18.600000000000001" customHeight="1">
      <c r="A2463" s="58">
        <v>44403</v>
      </c>
      <c r="B2463" s="39" t="s">
        <v>48</v>
      </c>
      <c r="C2463" s="39" t="s">
        <v>144</v>
      </c>
      <c r="D2463" s="64"/>
      <c r="E2463" s="39" t="s">
        <v>114</v>
      </c>
      <c r="F2463" s="39">
        <v>43</v>
      </c>
      <c r="G2463" s="39" t="s">
        <v>172</v>
      </c>
      <c r="H2463" s="39" t="s">
        <v>176</v>
      </c>
      <c r="I2463" s="39" t="s">
        <v>176</v>
      </c>
      <c r="J2463" s="39" t="s">
        <v>177</v>
      </c>
      <c r="K2463" s="39" t="s">
        <v>176</v>
      </c>
      <c r="L2463" s="39">
        <v>1</v>
      </c>
      <c r="M2463" s="57" t="str">
        <f t="shared" si="119"/>
        <v>3 - Medium-Level Power Loss</v>
      </c>
      <c r="N2463" s="59"/>
      <c r="O2463" s="60"/>
      <c r="P2463" s="61">
        <f t="shared" si="118"/>
        <v>1800</v>
      </c>
      <c r="Q2463" s="61">
        <f t="shared" si="117"/>
        <v>0</v>
      </c>
    </row>
    <row r="2464" spans="1:17" ht="18.600000000000001" customHeight="1">
      <c r="A2464" s="58">
        <v>44403</v>
      </c>
      <c r="B2464" s="39" t="s">
        <v>48</v>
      </c>
      <c r="C2464" s="39" t="s">
        <v>144</v>
      </c>
      <c r="D2464" s="64"/>
      <c r="E2464" s="39" t="s">
        <v>114</v>
      </c>
      <c r="F2464" s="39">
        <v>43</v>
      </c>
      <c r="G2464" s="39" t="s">
        <v>172</v>
      </c>
      <c r="H2464" s="39" t="s">
        <v>176</v>
      </c>
      <c r="I2464" s="39" t="s">
        <v>176</v>
      </c>
      <c r="J2464" s="39" t="s">
        <v>177</v>
      </c>
      <c r="K2464" s="39" t="s">
        <v>176</v>
      </c>
      <c r="L2464" s="39">
        <v>1</v>
      </c>
      <c r="M2464" s="57" t="str">
        <f t="shared" si="119"/>
        <v>3 - Medium-Level Power Loss</v>
      </c>
      <c r="N2464" s="59"/>
      <c r="O2464" s="60"/>
      <c r="P2464" s="61">
        <f t="shared" si="118"/>
        <v>1800</v>
      </c>
      <c r="Q2464" s="61">
        <f t="shared" si="117"/>
        <v>0</v>
      </c>
    </row>
    <row r="2465" spans="1:17" ht="18.600000000000001" customHeight="1">
      <c r="A2465" s="58">
        <v>44403</v>
      </c>
      <c r="B2465" s="39" t="s">
        <v>48</v>
      </c>
      <c r="C2465" s="39" t="s">
        <v>144</v>
      </c>
      <c r="D2465" s="64"/>
      <c r="E2465" s="39" t="s">
        <v>114</v>
      </c>
      <c r="F2465" s="39">
        <v>44</v>
      </c>
      <c r="G2465" s="39" t="s">
        <v>172</v>
      </c>
      <c r="H2465" s="39" t="s">
        <v>176</v>
      </c>
      <c r="I2465" s="39" t="s">
        <v>176</v>
      </c>
      <c r="J2465" s="39" t="s">
        <v>177</v>
      </c>
      <c r="K2465" s="39" t="s">
        <v>176</v>
      </c>
      <c r="L2465" s="39">
        <v>1</v>
      </c>
      <c r="M2465" s="57" t="str">
        <f t="shared" si="119"/>
        <v>3 - Medium-Level Power Loss</v>
      </c>
      <c r="N2465" s="59"/>
      <c r="O2465" s="60"/>
      <c r="P2465" s="61">
        <f t="shared" si="118"/>
        <v>1800</v>
      </c>
      <c r="Q2465" s="61">
        <f t="shared" si="117"/>
        <v>0</v>
      </c>
    </row>
    <row r="2466" spans="1:17" ht="18.600000000000001" customHeight="1">
      <c r="A2466" s="58">
        <v>44403</v>
      </c>
      <c r="B2466" s="39" t="s">
        <v>48</v>
      </c>
      <c r="C2466" s="39" t="s">
        <v>144</v>
      </c>
      <c r="D2466" s="64"/>
      <c r="E2466" s="39" t="s">
        <v>114</v>
      </c>
      <c r="F2466" s="39">
        <v>44</v>
      </c>
      <c r="G2466" s="39" t="s">
        <v>172</v>
      </c>
      <c r="H2466" s="39" t="s">
        <v>176</v>
      </c>
      <c r="I2466" s="39" t="s">
        <v>176</v>
      </c>
      <c r="J2466" s="39" t="s">
        <v>177</v>
      </c>
      <c r="K2466" s="39" t="s">
        <v>176</v>
      </c>
      <c r="L2466" s="39">
        <v>1</v>
      </c>
      <c r="M2466" s="57" t="str">
        <f t="shared" si="119"/>
        <v>3 - Medium-Level Power Loss</v>
      </c>
      <c r="N2466" s="59"/>
      <c r="O2466" s="60"/>
      <c r="P2466" s="61">
        <f t="shared" si="118"/>
        <v>1800</v>
      </c>
      <c r="Q2466" s="61">
        <f t="shared" si="117"/>
        <v>0</v>
      </c>
    </row>
    <row r="2467" spans="1:17" ht="18.600000000000001" customHeight="1">
      <c r="A2467" s="58">
        <v>44403</v>
      </c>
      <c r="B2467" s="39" t="s">
        <v>48</v>
      </c>
      <c r="C2467" s="39" t="s">
        <v>144</v>
      </c>
      <c r="D2467" s="64"/>
      <c r="E2467" s="39" t="s">
        <v>114</v>
      </c>
      <c r="F2467" s="39">
        <v>45</v>
      </c>
      <c r="G2467" s="39" t="s">
        <v>172</v>
      </c>
      <c r="H2467" s="39" t="s">
        <v>176</v>
      </c>
      <c r="I2467" s="39" t="s">
        <v>176</v>
      </c>
      <c r="J2467" s="39" t="s">
        <v>177</v>
      </c>
      <c r="K2467" s="39" t="s">
        <v>176</v>
      </c>
      <c r="L2467" s="39">
        <v>1</v>
      </c>
      <c r="M2467" s="57" t="str">
        <f t="shared" si="119"/>
        <v>3 - Medium-Level Power Loss</v>
      </c>
      <c r="N2467" s="59"/>
      <c r="O2467" s="60"/>
      <c r="P2467" s="61">
        <f t="shared" si="118"/>
        <v>1800</v>
      </c>
      <c r="Q2467" s="61">
        <f t="shared" si="117"/>
        <v>0</v>
      </c>
    </row>
    <row r="2468" spans="1:17" ht="18.600000000000001" customHeight="1">
      <c r="A2468" s="58">
        <v>44403</v>
      </c>
      <c r="B2468" s="39" t="s">
        <v>48</v>
      </c>
      <c r="C2468" s="39" t="s">
        <v>144</v>
      </c>
      <c r="D2468" s="64"/>
      <c r="E2468" s="39" t="s">
        <v>114</v>
      </c>
      <c r="F2468" s="39">
        <v>45</v>
      </c>
      <c r="G2468" s="39" t="s">
        <v>172</v>
      </c>
      <c r="H2468" s="39" t="s">
        <v>176</v>
      </c>
      <c r="I2468" s="39" t="s">
        <v>176</v>
      </c>
      <c r="J2468" s="39" t="s">
        <v>177</v>
      </c>
      <c r="K2468" s="39" t="s">
        <v>176</v>
      </c>
      <c r="L2468" s="39">
        <v>1</v>
      </c>
      <c r="M2468" s="57" t="str">
        <f t="shared" si="119"/>
        <v>3 - Medium-Level Power Loss</v>
      </c>
      <c r="N2468" s="59"/>
      <c r="O2468" s="60"/>
      <c r="P2468" s="61">
        <f t="shared" si="118"/>
        <v>1800</v>
      </c>
      <c r="Q2468" s="61">
        <f t="shared" si="117"/>
        <v>0</v>
      </c>
    </row>
    <row r="2469" spans="1:17" ht="18.600000000000001" customHeight="1">
      <c r="A2469" s="58">
        <v>44403</v>
      </c>
      <c r="B2469" s="39" t="s">
        <v>48</v>
      </c>
      <c r="C2469" s="39" t="s">
        <v>144</v>
      </c>
      <c r="D2469" s="64"/>
      <c r="E2469" s="39" t="s">
        <v>114</v>
      </c>
      <c r="F2469" s="39">
        <v>46</v>
      </c>
      <c r="G2469" s="39" t="s">
        <v>172</v>
      </c>
      <c r="H2469" s="39" t="s">
        <v>176</v>
      </c>
      <c r="I2469" s="39" t="s">
        <v>176</v>
      </c>
      <c r="J2469" s="39" t="s">
        <v>177</v>
      </c>
      <c r="K2469" s="39" t="s">
        <v>176</v>
      </c>
      <c r="L2469" s="39">
        <v>1</v>
      </c>
      <c r="M2469" s="57" t="str">
        <f t="shared" si="119"/>
        <v>3 - Medium-Level Power Loss</v>
      </c>
      <c r="N2469" s="59"/>
      <c r="O2469" s="60"/>
      <c r="P2469" s="61">
        <f t="shared" si="118"/>
        <v>1800</v>
      </c>
      <c r="Q2469" s="61">
        <f t="shared" ref="Q2469:Q2532" si="120">IF(O2469&gt;0,P2469,0)</f>
        <v>0</v>
      </c>
    </row>
    <row r="2470" spans="1:17" ht="18.600000000000001" customHeight="1">
      <c r="A2470" s="58">
        <v>44403</v>
      </c>
      <c r="B2470" s="39" t="s">
        <v>48</v>
      </c>
      <c r="C2470" s="39" t="s">
        <v>144</v>
      </c>
      <c r="D2470" s="64"/>
      <c r="E2470" s="39" t="s">
        <v>114</v>
      </c>
      <c r="F2470" s="39">
        <v>46</v>
      </c>
      <c r="G2470" s="39" t="s">
        <v>172</v>
      </c>
      <c r="H2470" s="39" t="s">
        <v>176</v>
      </c>
      <c r="I2470" s="39" t="s">
        <v>176</v>
      </c>
      <c r="J2470" s="39" t="s">
        <v>177</v>
      </c>
      <c r="K2470" s="39" t="s">
        <v>176</v>
      </c>
      <c r="L2470" s="39">
        <v>1</v>
      </c>
      <c r="M2470" s="57" t="str">
        <f t="shared" si="119"/>
        <v>3 - Medium-Level Power Loss</v>
      </c>
      <c r="N2470" s="59"/>
      <c r="O2470" s="60"/>
      <c r="P2470" s="61">
        <f t="shared" si="118"/>
        <v>1800</v>
      </c>
      <c r="Q2470" s="61">
        <f t="shared" si="120"/>
        <v>0</v>
      </c>
    </row>
    <row r="2471" spans="1:17" ht="18.600000000000001" customHeight="1">
      <c r="A2471" s="58">
        <v>44403</v>
      </c>
      <c r="B2471" s="39" t="s">
        <v>48</v>
      </c>
      <c r="C2471" s="39" t="s">
        <v>144</v>
      </c>
      <c r="D2471" s="64"/>
      <c r="E2471" s="39" t="s">
        <v>114</v>
      </c>
      <c r="F2471" s="39">
        <v>47</v>
      </c>
      <c r="G2471" s="39" t="s">
        <v>172</v>
      </c>
      <c r="H2471" s="39" t="s">
        <v>176</v>
      </c>
      <c r="I2471" s="39" t="s">
        <v>176</v>
      </c>
      <c r="J2471" s="39" t="s">
        <v>177</v>
      </c>
      <c r="K2471" s="39" t="s">
        <v>176</v>
      </c>
      <c r="L2471" s="39">
        <v>1</v>
      </c>
      <c r="M2471" s="57" t="str">
        <f t="shared" si="119"/>
        <v>3 - Medium-Level Power Loss</v>
      </c>
      <c r="N2471" s="59"/>
      <c r="O2471" s="60"/>
      <c r="P2471" s="61">
        <f t="shared" si="118"/>
        <v>1800</v>
      </c>
      <c r="Q2471" s="61">
        <f t="shared" si="120"/>
        <v>0</v>
      </c>
    </row>
    <row r="2472" spans="1:17" ht="18.600000000000001" customHeight="1">
      <c r="A2472" s="58">
        <v>44403</v>
      </c>
      <c r="B2472" s="39" t="s">
        <v>48</v>
      </c>
      <c r="C2472" s="39" t="s">
        <v>144</v>
      </c>
      <c r="D2472" s="64"/>
      <c r="E2472" s="39" t="s">
        <v>114</v>
      </c>
      <c r="F2472" s="39">
        <v>47</v>
      </c>
      <c r="G2472" s="39" t="s">
        <v>172</v>
      </c>
      <c r="H2472" s="39" t="s">
        <v>176</v>
      </c>
      <c r="I2472" s="39" t="s">
        <v>176</v>
      </c>
      <c r="J2472" s="39" t="s">
        <v>177</v>
      </c>
      <c r="K2472" s="39" t="s">
        <v>176</v>
      </c>
      <c r="L2472" s="39">
        <v>1</v>
      </c>
      <c r="M2472" s="57" t="str">
        <f t="shared" si="119"/>
        <v>3 - Medium-Level Power Loss</v>
      </c>
      <c r="N2472" s="59"/>
      <c r="O2472" s="60"/>
      <c r="P2472" s="61">
        <f t="shared" si="118"/>
        <v>1800</v>
      </c>
      <c r="Q2472" s="61">
        <f t="shared" si="120"/>
        <v>0</v>
      </c>
    </row>
    <row r="2473" spans="1:17" ht="18.600000000000001" customHeight="1">
      <c r="A2473" s="58">
        <v>44403</v>
      </c>
      <c r="B2473" s="39" t="s">
        <v>48</v>
      </c>
      <c r="C2473" s="39" t="s">
        <v>144</v>
      </c>
      <c r="D2473" s="64"/>
      <c r="E2473" s="39" t="s">
        <v>114</v>
      </c>
      <c r="F2473" s="39">
        <v>48</v>
      </c>
      <c r="G2473" s="39" t="s">
        <v>172</v>
      </c>
      <c r="H2473" s="39" t="s">
        <v>176</v>
      </c>
      <c r="I2473" s="39" t="s">
        <v>176</v>
      </c>
      <c r="J2473" s="39" t="s">
        <v>177</v>
      </c>
      <c r="K2473" s="39" t="s">
        <v>176</v>
      </c>
      <c r="L2473" s="39">
        <v>1</v>
      </c>
      <c r="M2473" s="57" t="str">
        <f t="shared" si="119"/>
        <v>3 - Medium-Level Power Loss</v>
      </c>
      <c r="N2473" s="59"/>
      <c r="O2473" s="60"/>
      <c r="P2473" s="61">
        <f t="shared" si="118"/>
        <v>1800</v>
      </c>
      <c r="Q2473" s="61">
        <f t="shared" si="120"/>
        <v>0</v>
      </c>
    </row>
    <row r="2474" spans="1:17" ht="18.600000000000001" customHeight="1">
      <c r="A2474" s="58">
        <v>44403</v>
      </c>
      <c r="B2474" s="39" t="s">
        <v>48</v>
      </c>
      <c r="C2474" s="39" t="s">
        <v>144</v>
      </c>
      <c r="D2474" s="64"/>
      <c r="E2474" s="39" t="s">
        <v>114</v>
      </c>
      <c r="F2474" s="39">
        <v>48</v>
      </c>
      <c r="G2474" s="39" t="s">
        <v>172</v>
      </c>
      <c r="H2474" s="39" t="s">
        <v>176</v>
      </c>
      <c r="I2474" s="39" t="s">
        <v>176</v>
      </c>
      <c r="J2474" s="39" t="s">
        <v>177</v>
      </c>
      <c r="K2474" s="39" t="s">
        <v>176</v>
      </c>
      <c r="L2474" s="39">
        <v>1</v>
      </c>
      <c r="M2474" s="57" t="str">
        <f t="shared" si="119"/>
        <v>3 - Medium-Level Power Loss</v>
      </c>
      <c r="N2474" s="59"/>
      <c r="O2474" s="60"/>
      <c r="P2474" s="61">
        <f t="shared" si="118"/>
        <v>1800</v>
      </c>
      <c r="Q2474" s="61">
        <f t="shared" si="120"/>
        <v>0</v>
      </c>
    </row>
    <row r="2475" spans="1:17" ht="18.600000000000001" customHeight="1">
      <c r="A2475" s="58">
        <v>44403</v>
      </c>
      <c r="B2475" s="39" t="s">
        <v>48</v>
      </c>
      <c r="C2475" s="39" t="s">
        <v>144</v>
      </c>
      <c r="D2475" s="64"/>
      <c r="E2475" s="39" t="s">
        <v>114</v>
      </c>
      <c r="F2475" s="39">
        <v>49</v>
      </c>
      <c r="G2475" s="39" t="s">
        <v>172</v>
      </c>
      <c r="H2475" s="39" t="s">
        <v>176</v>
      </c>
      <c r="I2475" s="39" t="s">
        <v>176</v>
      </c>
      <c r="J2475" s="39" t="s">
        <v>176</v>
      </c>
      <c r="K2475" s="39" t="s">
        <v>176</v>
      </c>
      <c r="L2475" s="39">
        <v>1</v>
      </c>
      <c r="M2475" s="57" t="str">
        <f t="shared" si="119"/>
        <v>3 - Medium-Level Power Loss</v>
      </c>
      <c r="N2475" s="59"/>
      <c r="O2475" s="60"/>
      <c r="P2475" s="61">
        <f t="shared" si="118"/>
        <v>1800</v>
      </c>
      <c r="Q2475" s="61">
        <f t="shared" si="120"/>
        <v>0</v>
      </c>
    </row>
    <row r="2476" spans="1:17" ht="18.600000000000001" customHeight="1">
      <c r="A2476" s="58">
        <v>44403</v>
      </c>
      <c r="B2476" s="39" t="s">
        <v>48</v>
      </c>
      <c r="C2476" s="39" t="s">
        <v>144</v>
      </c>
      <c r="D2476" s="64"/>
      <c r="E2476" s="39" t="s">
        <v>114</v>
      </c>
      <c r="F2476" s="39">
        <v>50</v>
      </c>
      <c r="G2476" s="39" t="s">
        <v>172</v>
      </c>
      <c r="H2476" s="39" t="s">
        <v>176</v>
      </c>
      <c r="I2476" s="39" t="s">
        <v>176</v>
      </c>
      <c r="J2476" s="39" t="s">
        <v>176</v>
      </c>
      <c r="K2476" s="39" t="s">
        <v>176</v>
      </c>
      <c r="L2476" s="39">
        <v>1</v>
      </c>
      <c r="M2476" s="57" t="str">
        <f t="shared" si="119"/>
        <v>3 - Medium-Level Power Loss</v>
      </c>
      <c r="N2476" s="59"/>
      <c r="O2476" s="60"/>
      <c r="P2476" s="61">
        <f t="shared" si="118"/>
        <v>1800</v>
      </c>
      <c r="Q2476" s="61">
        <f t="shared" si="120"/>
        <v>0</v>
      </c>
    </row>
    <row r="2477" spans="1:17" ht="18.600000000000001" customHeight="1">
      <c r="A2477" s="58">
        <v>44403</v>
      </c>
      <c r="B2477" s="39" t="s">
        <v>48</v>
      </c>
      <c r="C2477" s="39" t="s">
        <v>144</v>
      </c>
      <c r="D2477" s="64"/>
      <c r="E2477" s="39" t="s">
        <v>114</v>
      </c>
      <c r="F2477" s="39">
        <v>51</v>
      </c>
      <c r="G2477" s="39" t="s">
        <v>172</v>
      </c>
      <c r="H2477" s="39" t="s">
        <v>176</v>
      </c>
      <c r="I2477" s="39" t="s">
        <v>176</v>
      </c>
      <c r="J2477" s="39" t="s">
        <v>176</v>
      </c>
      <c r="K2477" s="39" t="s">
        <v>176</v>
      </c>
      <c r="L2477" s="39">
        <v>1</v>
      </c>
      <c r="M2477" s="57" t="str">
        <f t="shared" si="119"/>
        <v>3 - Medium-Level Power Loss</v>
      </c>
      <c r="N2477" s="59"/>
      <c r="O2477" s="60"/>
      <c r="P2477" s="61">
        <f t="shared" si="118"/>
        <v>1800</v>
      </c>
      <c r="Q2477" s="61">
        <f t="shared" si="120"/>
        <v>0</v>
      </c>
    </row>
    <row r="2478" spans="1:17" ht="18.600000000000001" customHeight="1">
      <c r="A2478" s="58">
        <v>44403</v>
      </c>
      <c r="B2478" s="39" t="s">
        <v>48</v>
      </c>
      <c r="C2478" s="39" t="s">
        <v>144</v>
      </c>
      <c r="D2478" s="64"/>
      <c r="E2478" s="39" t="s">
        <v>114</v>
      </c>
      <c r="F2478" s="39">
        <v>52</v>
      </c>
      <c r="G2478" s="39" t="s">
        <v>172</v>
      </c>
      <c r="H2478" s="39" t="s">
        <v>176</v>
      </c>
      <c r="I2478" s="39" t="s">
        <v>176</v>
      </c>
      <c r="J2478" s="39" t="s">
        <v>176</v>
      </c>
      <c r="K2478" s="39" t="s">
        <v>176</v>
      </c>
      <c r="L2478" s="39">
        <v>1</v>
      </c>
      <c r="M2478" s="57" t="str">
        <f t="shared" si="119"/>
        <v>3 - Medium-Level Power Loss</v>
      </c>
      <c r="N2478" s="59"/>
      <c r="O2478" s="60"/>
      <c r="P2478" s="61">
        <f t="shared" si="118"/>
        <v>1800</v>
      </c>
      <c r="Q2478" s="61">
        <f t="shared" si="120"/>
        <v>0</v>
      </c>
    </row>
    <row r="2479" spans="1:17" ht="18.600000000000001" customHeight="1">
      <c r="A2479" s="58">
        <v>44403</v>
      </c>
      <c r="B2479" s="39" t="s">
        <v>48</v>
      </c>
      <c r="C2479" s="39" t="s">
        <v>144</v>
      </c>
      <c r="D2479" s="64"/>
      <c r="E2479" s="39" t="s">
        <v>114</v>
      </c>
      <c r="F2479" s="39">
        <v>53</v>
      </c>
      <c r="G2479" s="39" t="s">
        <v>172</v>
      </c>
      <c r="H2479" s="39" t="s">
        <v>176</v>
      </c>
      <c r="I2479" s="39" t="s">
        <v>176</v>
      </c>
      <c r="J2479" s="39" t="s">
        <v>176</v>
      </c>
      <c r="K2479" s="39" t="s">
        <v>176</v>
      </c>
      <c r="L2479" s="39">
        <v>1</v>
      </c>
      <c r="M2479" s="57" t="str">
        <f t="shared" si="119"/>
        <v>3 - Medium-Level Power Loss</v>
      </c>
      <c r="N2479" s="59"/>
      <c r="O2479" s="60"/>
      <c r="P2479" s="61">
        <f t="shared" si="118"/>
        <v>1800</v>
      </c>
      <c r="Q2479" s="61">
        <f t="shared" si="120"/>
        <v>0</v>
      </c>
    </row>
    <row r="2480" spans="1:17" ht="18.600000000000001" customHeight="1">
      <c r="A2480" s="58">
        <v>44403</v>
      </c>
      <c r="B2480" s="39" t="s">
        <v>48</v>
      </c>
      <c r="C2480" s="39" t="s">
        <v>144</v>
      </c>
      <c r="D2480" s="64"/>
      <c r="E2480" s="39" t="s">
        <v>114</v>
      </c>
      <c r="F2480" s="39">
        <v>54</v>
      </c>
      <c r="G2480" s="39" t="s">
        <v>172</v>
      </c>
      <c r="H2480" s="39" t="s">
        <v>176</v>
      </c>
      <c r="I2480" s="39" t="s">
        <v>176</v>
      </c>
      <c r="J2480" s="39" t="s">
        <v>176</v>
      </c>
      <c r="K2480" s="39" t="s">
        <v>176</v>
      </c>
      <c r="L2480" s="39">
        <v>1</v>
      </c>
      <c r="M2480" s="57" t="str">
        <f t="shared" si="119"/>
        <v>3 - Medium-Level Power Loss</v>
      </c>
      <c r="N2480" s="59"/>
      <c r="O2480" s="60"/>
      <c r="P2480" s="61">
        <f t="shared" si="118"/>
        <v>1800</v>
      </c>
      <c r="Q2480" s="61">
        <f t="shared" si="120"/>
        <v>0</v>
      </c>
    </row>
    <row r="2481" spans="1:17" ht="18.600000000000001" customHeight="1">
      <c r="A2481" s="58">
        <v>44403</v>
      </c>
      <c r="B2481" s="39" t="s">
        <v>48</v>
      </c>
      <c r="C2481" s="39" t="s">
        <v>144</v>
      </c>
      <c r="D2481" s="64"/>
      <c r="E2481" s="39" t="s">
        <v>114</v>
      </c>
      <c r="F2481" s="39">
        <v>55</v>
      </c>
      <c r="G2481" s="39" t="s">
        <v>172</v>
      </c>
      <c r="H2481" s="39" t="s">
        <v>176</v>
      </c>
      <c r="I2481" s="39" t="s">
        <v>176</v>
      </c>
      <c r="J2481" s="39" t="s">
        <v>176</v>
      </c>
      <c r="K2481" s="39" t="s">
        <v>176</v>
      </c>
      <c r="L2481" s="39">
        <v>1</v>
      </c>
      <c r="M2481" s="57" t="str">
        <f t="shared" si="119"/>
        <v>3 - Medium-Level Power Loss</v>
      </c>
      <c r="N2481" s="59"/>
      <c r="O2481" s="60"/>
      <c r="P2481" s="61">
        <f t="shared" si="118"/>
        <v>1800</v>
      </c>
      <c r="Q2481" s="61">
        <f t="shared" si="120"/>
        <v>0</v>
      </c>
    </row>
    <row r="2482" spans="1:17" ht="18.600000000000001" customHeight="1">
      <c r="A2482" s="58">
        <v>44403</v>
      </c>
      <c r="B2482" s="39" t="s">
        <v>48</v>
      </c>
      <c r="C2482" s="39" t="s">
        <v>144</v>
      </c>
      <c r="D2482" s="64"/>
      <c r="E2482" s="39" t="s">
        <v>114</v>
      </c>
      <c r="F2482" s="39">
        <v>56</v>
      </c>
      <c r="G2482" s="39" t="s">
        <v>172</v>
      </c>
      <c r="H2482" s="39" t="s">
        <v>176</v>
      </c>
      <c r="I2482" s="39" t="s">
        <v>176</v>
      </c>
      <c r="J2482" s="39" t="s">
        <v>176</v>
      </c>
      <c r="K2482" s="39" t="s">
        <v>176</v>
      </c>
      <c r="L2482" s="39">
        <v>1</v>
      </c>
      <c r="M2482" s="57" t="str">
        <f t="shared" si="119"/>
        <v>3 - Medium-Level Power Loss</v>
      </c>
      <c r="N2482" s="59"/>
      <c r="O2482" s="60"/>
      <c r="P2482" s="61">
        <f t="shared" si="118"/>
        <v>1800</v>
      </c>
      <c r="Q2482" s="61">
        <f t="shared" si="120"/>
        <v>0</v>
      </c>
    </row>
    <row r="2483" spans="1:17" ht="18.600000000000001" customHeight="1">
      <c r="A2483" s="58">
        <v>44403</v>
      </c>
      <c r="B2483" s="39" t="s">
        <v>48</v>
      </c>
      <c r="C2483" s="39" t="s">
        <v>144</v>
      </c>
      <c r="D2483" s="64"/>
      <c r="E2483" s="39" t="s">
        <v>114</v>
      </c>
      <c r="F2483" s="39">
        <v>65</v>
      </c>
      <c r="G2483" s="39" t="s">
        <v>172</v>
      </c>
      <c r="H2483" s="39" t="s">
        <v>176</v>
      </c>
      <c r="I2483" s="39" t="s">
        <v>176</v>
      </c>
      <c r="J2483" s="39" t="s">
        <v>177</v>
      </c>
      <c r="K2483" s="39" t="s">
        <v>176</v>
      </c>
      <c r="L2483" s="39">
        <v>1</v>
      </c>
      <c r="M2483" s="57" t="str">
        <f t="shared" si="119"/>
        <v>3 - Medium-Level Power Loss</v>
      </c>
      <c r="N2483" s="59"/>
      <c r="O2483" s="60"/>
      <c r="P2483" s="61">
        <f t="shared" si="118"/>
        <v>1800</v>
      </c>
      <c r="Q2483" s="61">
        <f t="shared" si="120"/>
        <v>0</v>
      </c>
    </row>
    <row r="2484" spans="1:17" ht="18.600000000000001" customHeight="1">
      <c r="A2484" s="58">
        <v>44403</v>
      </c>
      <c r="B2484" s="39" t="s">
        <v>48</v>
      </c>
      <c r="C2484" s="39" t="s">
        <v>144</v>
      </c>
      <c r="D2484" s="64"/>
      <c r="E2484" s="39" t="s">
        <v>114</v>
      </c>
      <c r="F2484" s="39">
        <v>65</v>
      </c>
      <c r="G2484" s="39" t="s">
        <v>172</v>
      </c>
      <c r="H2484" s="39" t="s">
        <v>176</v>
      </c>
      <c r="I2484" s="39" t="s">
        <v>176</v>
      </c>
      <c r="J2484" s="39" t="s">
        <v>177</v>
      </c>
      <c r="K2484" s="39" t="s">
        <v>176</v>
      </c>
      <c r="L2484" s="39">
        <v>1</v>
      </c>
      <c r="M2484" s="57" t="str">
        <f t="shared" si="119"/>
        <v>3 - Medium-Level Power Loss</v>
      </c>
      <c r="N2484" s="59"/>
      <c r="O2484" s="60"/>
      <c r="P2484" s="61">
        <f t="shared" si="118"/>
        <v>1800</v>
      </c>
      <c r="Q2484" s="61">
        <f t="shared" si="120"/>
        <v>0</v>
      </c>
    </row>
    <row r="2485" spans="1:17" ht="18.600000000000001" customHeight="1">
      <c r="A2485" s="58">
        <v>44403</v>
      </c>
      <c r="B2485" s="39" t="s">
        <v>48</v>
      </c>
      <c r="C2485" s="39" t="s">
        <v>144</v>
      </c>
      <c r="D2485" s="64"/>
      <c r="E2485" s="39" t="s">
        <v>114</v>
      </c>
      <c r="F2485" s="39">
        <v>66</v>
      </c>
      <c r="G2485" s="39" t="s">
        <v>172</v>
      </c>
      <c r="H2485" s="39" t="s">
        <v>176</v>
      </c>
      <c r="I2485" s="39" t="s">
        <v>176</v>
      </c>
      <c r="J2485" s="39" t="s">
        <v>177</v>
      </c>
      <c r="K2485" s="39" t="s">
        <v>176</v>
      </c>
      <c r="L2485" s="39">
        <v>1</v>
      </c>
      <c r="M2485" s="57" t="str">
        <f t="shared" si="119"/>
        <v>3 - Medium-Level Power Loss</v>
      </c>
      <c r="N2485" s="59"/>
      <c r="O2485" s="60"/>
      <c r="P2485" s="61">
        <f t="shared" si="118"/>
        <v>1800</v>
      </c>
      <c r="Q2485" s="61">
        <f t="shared" si="120"/>
        <v>0</v>
      </c>
    </row>
    <row r="2486" spans="1:17" ht="18.600000000000001" customHeight="1">
      <c r="A2486" s="58">
        <v>44403</v>
      </c>
      <c r="B2486" s="39" t="s">
        <v>48</v>
      </c>
      <c r="C2486" s="39" t="s">
        <v>144</v>
      </c>
      <c r="D2486" s="64"/>
      <c r="E2486" s="39" t="s">
        <v>114</v>
      </c>
      <c r="F2486" s="39">
        <v>66</v>
      </c>
      <c r="G2486" s="39" t="s">
        <v>172</v>
      </c>
      <c r="H2486" s="39" t="s">
        <v>176</v>
      </c>
      <c r="I2486" s="39" t="s">
        <v>176</v>
      </c>
      <c r="J2486" s="39" t="s">
        <v>177</v>
      </c>
      <c r="K2486" s="39" t="s">
        <v>176</v>
      </c>
      <c r="L2486" s="39">
        <v>1</v>
      </c>
      <c r="M2486" s="57" t="str">
        <f t="shared" si="119"/>
        <v>3 - Medium-Level Power Loss</v>
      </c>
      <c r="N2486" s="59"/>
      <c r="O2486" s="60"/>
      <c r="P2486" s="61">
        <f t="shared" si="118"/>
        <v>1800</v>
      </c>
      <c r="Q2486" s="61">
        <f t="shared" si="120"/>
        <v>0</v>
      </c>
    </row>
    <row r="2487" spans="1:17" ht="18.600000000000001" customHeight="1">
      <c r="A2487" s="58">
        <v>44403</v>
      </c>
      <c r="B2487" s="39" t="s">
        <v>48</v>
      </c>
      <c r="C2487" s="39" t="s">
        <v>144</v>
      </c>
      <c r="D2487" s="64"/>
      <c r="E2487" s="39" t="s">
        <v>114</v>
      </c>
      <c r="F2487" s="39">
        <v>67</v>
      </c>
      <c r="G2487" s="39" t="s">
        <v>172</v>
      </c>
      <c r="H2487" s="39" t="s">
        <v>176</v>
      </c>
      <c r="I2487" s="39" t="s">
        <v>176</v>
      </c>
      <c r="J2487" s="39" t="s">
        <v>177</v>
      </c>
      <c r="K2487" s="39" t="s">
        <v>176</v>
      </c>
      <c r="L2487" s="39">
        <v>1</v>
      </c>
      <c r="M2487" s="57" t="str">
        <f t="shared" si="119"/>
        <v>3 - Medium-Level Power Loss</v>
      </c>
      <c r="N2487" s="59"/>
      <c r="O2487" s="60"/>
      <c r="P2487" s="61">
        <f t="shared" si="118"/>
        <v>1800</v>
      </c>
      <c r="Q2487" s="61">
        <f t="shared" si="120"/>
        <v>0</v>
      </c>
    </row>
    <row r="2488" spans="1:17" ht="18.600000000000001" customHeight="1">
      <c r="A2488" s="58">
        <v>44403</v>
      </c>
      <c r="B2488" s="39" t="s">
        <v>48</v>
      </c>
      <c r="C2488" s="39" t="s">
        <v>144</v>
      </c>
      <c r="D2488" s="64"/>
      <c r="E2488" s="39" t="s">
        <v>114</v>
      </c>
      <c r="F2488" s="39">
        <v>67</v>
      </c>
      <c r="G2488" s="39" t="s">
        <v>172</v>
      </c>
      <c r="H2488" s="39" t="s">
        <v>176</v>
      </c>
      <c r="I2488" s="39" t="s">
        <v>176</v>
      </c>
      <c r="J2488" s="39" t="s">
        <v>177</v>
      </c>
      <c r="K2488" s="39" t="s">
        <v>176</v>
      </c>
      <c r="L2488" s="39">
        <v>1</v>
      </c>
      <c r="M2488" s="57" t="str">
        <f t="shared" si="119"/>
        <v>3 - Medium-Level Power Loss</v>
      </c>
      <c r="N2488" s="59"/>
      <c r="O2488" s="60"/>
      <c r="P2488" s="61">
        <f t="shared" si="118"/>
        <v>1800</v>
      </c>
      <c r="Q2488" s="61">
        <f t="shared" si="120"/>
        <v>0</v>
      </c>
    </row>
    <row r="2489" spans="1:17" ht="18.600000000000001" customHeight="1">
      <c r="A2489" s="58">
        <v>44403</v>
      </c>
      <c r="B2489" s="39" t="s">
        <v>48</v>
      </c>
      <c r="C2489" s="39" t="s">
        <v>144</v>
      </c>
      <c r="D2489" s="64"/>
      <c r="E2489" s="39" t="s">
        <v>114</v>
      </c>
      <c r="F2489" s="39">
        <v>68</v>
      </c>
      <c r="G2489" s="39" t="s">
        <v>172</v>
      </c>
      <c r="H2489" s="39" t="s">
        <v>176</v>
      </c>
      <c r="I2489" s="39" t="s">
        <v>176</v>
      </c>
      <c r="J2489" s="39" t="s">
        <v>177</v>
      </c>
      <c r="K2489" s="39" t="s">
        <v>176</v>
      </c>
      <c r="L2489" s="39">
        <v>1</v>
      </c>
      <c r="M2489" s="57" t="str">
        <f t="shared" si="119"/>
        <v>3 - Medium-Level Power Loss</v>
      </c>
      <c r="N2489" s="59"/>
      <c r="O2489" s="60"/>
      <c r="P2489" s="61">
        <f t="shared" si="118"/>
        <v>1800</v>
      </c>
      <c r="Q2489" s="61">
        <f t="shared" si="120"/>
        <v>0</v>
      </c>
    </row>
    <row r="2490" spans="1:17" ht="18.600000000000001" customHeight="1">
      <c r="A2490" s="58">
        <v>44403</v>
      </c>
      <c r="B2490" s="39" t="s">
        <v>48</v>
      </c>
      <c r="C2490" s="39" t="s">
        <v>144</v>
      </c>
      <c r="D2490" s="64"/>
      <c r="E2490" s="39" t="s">
        <v>114</v>
      </c>
      <c r="F2490" s="39">
        <v>68</v>
      </c>
      <c r="G2490" s="39" t="s">
        <v>172</v>
      </c>
      <c r="H2490" s="39" t="s">
        <v>176</v>
      </c>
      <c r="I2490" s="39" t="s">
        <v>176</v>
      </c>
      <c r="J2490" s="39" t="s">
        <v>177</v>
      </c>
      <c r="K2490" s="39" t="s">
        <v>176</v>
      </c>
      <c r="L2490" s="39">
        <v>1</v>
      </c>
      <c r="M2490" s="57" t="str">
        <f t="shared" si="119"/>
        <v>3 - Medium-Level Power Loss</v>
      </c>
      <c r="N2490" s="59"/>
      <c r="O2490" s="60"/>
      <c r="P2490" s="61">
        <f t="shared" si="118"/>
        <v>1800</v>
      </c>
      <c r="Q2490" s="61">
        <f t="shared" si="120"/>
        <v>0</v>
      </c>
    </row>
    <row r="2491" spans="1:17" ht="18.600000000000001" customHeight="1">
      <c r="A2491" s="58">
        <v>44403</v>
      </c>
      <c r="B2491" s="39" t="s">
        <v>48</v>
      </c>
      <c r="C2491" s="39" t="s">
        <v>144</v>
      </c>
      <c r="D2491" s="64"/>
      <c r="E2491" s="39" t="s">
        <v>114</v>
      </c>
      <c r="F2491" s="39">
        <v>69</v>
      </c>
      <c r="G2491" s="39" t="s">
        <v>172</v>
      </c>
      <c r="H2491" s="39" t="s">
        <v>176</v>
      </c>
      <c r="I2491" s="39" t="s">
        <v>176</v>
      </c>
      <c r="J2491" s="39" t="s">
        <v>177</v>
      </c>
      <c r="K2491" s="39" t="s">
        <v>176</v>
      </c>
      <c r="L2491" s="39">
        <v>1</v>
      </c>
      <c r="M2491" s="57" t="str">
        <f t="shared" si="119"/>
        <v>3 - Medium-Level Power Loss</v>
      </c>
      <c r="N2491" s="59"/>
      <c r="O2491" s="60"/>
      <c r="P2491" s="61">
        <f t="shared" si="118"/>
        <v>1800</v>
      </c>
      <c r="Q2491" s="61">
        <f t="shared" si="120"/>
        <v>0</v>
      </c>
    </row>
    <row r="2492" spans="1:17" ht="18.600000000000001" customHeight="1">
      <c r="A2492" s="58">
        <v>44403</v>
      </c>
      <c r="B2492" s="39" t="s">
        <v>48</v>
      </c>
      <c r="C2492" s="39" t="s">
        <v>144</v>
      </c>
      <c r="D2492" s="64"/>
      <c r="E2492" s="39" t="s">
        <v>114</v>
      </c>
      <c r="F2492" s="39">
        <v>69</v>
      </c>
      <c r="G2492" s="39" t="s">
        <v>172</v>
      </c>
      <c r="H2492" s="39" t="s">
        <v>176</v>
      </c>
      <c r="I2492" s="39" t="s">
        <v>176</v>
      </c>
      <c r="J2492" s="39" t="s">
        <v>177</v>
      </c>
      <c r="K2492" s="39" t="s">
        <v>176</v>
      </c>
      <c r="L2492" s="39">
        <v>1</v>
      </c>
      <c r="M2492" s="57" t="str">
        <f t="shared" si="119"/>
        <v>3 - Medium-Level Power Loss</v>
      </c>
      <c r="N2492" s="59"/>
      <c r="O2492" s="60"/>
      <c r="P2492" s="61">
        <f t="shared" si="118"/>
        <v>1800</v>
      </c>
      <c r="Q2492" s="61">
        <f t="shared" si="120"/>
        <v>0</v>
      </c>
    </row>
    <row r="2493" spans="1:17" ht="18.600000000000001" customHeight="1">
      <c r="A2493" s="58">
        <v>44403</v>
      </c>
      <c r="B2493" s="39" t="s">
        <v>48</v>
      </c>
      <c r="C2493" s="39" t="s">
        <v>144</v>
      </c>
      <c r="D2493" s="64"/>
      <c r="E2493" s="39" t="s">
        <v>114</v>
      </c>
      <c r="F2493" s="39">
        <v>70</v>
      </c>
      <c r="G2493" s="39" t="s">
        <v>172</v>
      </c>
      <c r="H2493" s="39" t="s">
        <v>176</v>
      </c>
      <c r="I2493" s="39" t="s">
        <v>176</v>
      </c>
      <c r="J2493" s="39" t="s">
        <v>177</v>
      </c>
      <c r="K2493" s="39" t="s">
        <v>176</v>
      </c>
      <c r="L2493" s="39">
        <v>1</v>
      </c>
      <c r="M2493" s="57" t="str">
        <f t="shared" si="119"/>
        <v>3 - Medium-Level Power Loss</v>
      </c>
      <c r="N2493" s="59"/>
      <c r="O2493" s="60"/>
      <c r="P2493" s="61">
        <f t="shared" si="118"/>
        <v>1800</v>
      </c>
      <c r="Q2493" s="61">
        <f t="shared" si="120"/>
        <v>0</v>
      </c>
    </row>
    <row r="2494" spans="1:17" ht="18.600000000000001" customHeight="1">
      <c r="A2494" s="58">
        <v>44403</v>
      </c>
      <c r="B2494" s="39" t="s">
        <v>48</v>
      </c>
      <c r="C2494" s="39" t="s">
        <v>144</v>
      </c>
      <c r="D2494" s="64"/>
      <c r="E2494" s="39" t="s">
        <v>114</v>
      </c>
      <c r="F2494" s="39">
        <v>70</v>
      </c>
      <c r="G2494" s="39" t="s">
        <v>172</v>
      </c>
      <c r="H2494" s="39" t="s">
        <v>176</v>
      </c>
      <c r="I2494" s="39" t="s">
        <v>176</v>
      </c>
      <c r="J2494" s="39" t="s">
        <v>177</v>
      </c>
      <c r="K2494" s="39" t="s">
        <v>176</v>
      </c>
      <c r="L2494" s="39">
        <v>1</v>
      </c>
      <c r="M2494" s="57" t="str">
        <f t="shared" si="119"/>
        <v>3 - Medium-Level Power Loss</v>
      </c>
      <c r="N2494" s="59"/>
      <c r="O2494" s="60"/>
      <c r="P2494" s="61">
        <f t="shared" si="118"/>
        <v>1800</v>
      </c>
      <c r="Q2494" s="61">
        <f t="shared" si="120"/>
        <v>0</v>
      </c>
    </row>
    <row r="2495" spans="1:17" ht="18.600000000000001" customHeight="1">
      <c r="A2495" s="58">
        <v>44403</v>
      </c>
      <c r="B2495" s="39" t="s">
        <v>48</v>
      </c>
      <c r="C2495" s="39" t="s">
        <v>144</v>
      </c>
      <c r="D2495" s="64"/>
      <c r="E2495" s="39" t="s">
        <v>114</v>
      </c>
      <c r="F2495" s="39">
        <v>71</v>
      </c>
      <c r="G2495" s="39" t="s">
        <v>172</v>
      </c>
      <c r="H2495" s="39" t="s">
        <v>176</v>
      </c>
      <c r="I2495" s="39" t="s">
        <v>176</v>
      </c>
      <c r="J2495" s="39" t="s">
        <v>177</v>
      </c>
      <c r="K2495" s="39" t="s">
        <v>176</v>
      </c>
      <c r="L2495" s="39">
        <v>1</v>
      </c>
      <c r="M2495" s="57" t="str">
        <f t="shared" si="119"/>
        <v>3 - Medium-Level Power Loss</v>
      </c>
      <c r="N2495" s="59"/>
      <c r="O2495" s="60"/>
      <c r="P2495" s="61">
        <f t="shared" si="118"/>
        <v>1800</v>
      </c>
      <c r="Q2495" s="61">
        <f t="shared" si="120"/>
        <v>0</v>
      </c>
    </row>
    <row r="2496" spans="1:17" ht="18.600000000000001" customHeight="1">
      <c r="A2496" s="58">
        <v>44403</v>
      </c>
      <c r="B2496" s="39" t="s">
        <v>48</v>
      </c>
      <c r="C2496" s="39" t="s">
        <v>144</v>
      </c>
      <c r="D2496" s="64"/>
      <c r="E2496" s="39" t="s">
        <v>114</v>
      </c>
      <c r="F2496" s="39">
        <v>71</v>
      </c>
      <c r="G2496" s="39" t="s">
        <v>172</v>
      </c>
      <c r="H2496" s="39" t="s">
        <v>176</v>
      </c>
      <c r="I2496" s="39" t="s">
        <v>176</v>
      </c>
      <c r="J2496" s="39" t="s">
        <v>177</v>
      </c>
      <c r="K2496" s="39" t="s">
        <v>176</v>
      </c>
      <c r="L2496" s="39">
        <v>1</v>
      </c>
      <c r="M2496" s="57" t="str">
        <f t="shared" si="119"/>
        <v>3 - Medium-Level Power Loss</v>
      </c>
      <c r="N2496" s="59"/>
      <c r="O2496" s="60"/>
      <c r="P2496" s="61">
        <f t="shared" si="118"/>
        <v>1800</v>
      </c>
      <c r="Q2496" s="61">
        <f t="shared" si="120"/>
        <v>0</v>
      </c>
    </row>
    <row r="2497" spans="1:17" ht="18.600000000000001" customHeight="1">
      <c r="A2497" s="58">
        <v>44403</v>
      </c>
      <c r="B2497" s="39" t="s">
        <v>48</v>
      </c>
      <c r="C2497" s="39" t="s">
        <v>144</v>
      </c>
      <c r="D2497" s="64"/>
      <c r="E2497" s="39" t="s">
        <v>114</v>
      </c>
      <c r="F2497" s="39">
        <v>72</v>
      </c>
      <c r="G2497" s="39" t="s">
        <v>172</v>
      </c>
      <c r="H2497" s="39" t="s">
        <v>176</v>
      </c>
      <c r="I2497" s="39" t="s">
        <v>176</v>
      </c>
      <c r="J2497" s="39" t="s">
        <v>177</v>
      </c>
      <c r="K2497" s="39" t="s">
        <v>176</v>
      </c>
      <c r="L2497" s="39">
        <v>1</v>
      </c>
      <c r="M2497" s="57" t="str">
        <f t="shared" si="119"/>
        <v>3 - Medium-Level Power Loss</v>
      </c>
      <c r="N2497" s="59"/>
      <c r="O2497" s="60"/>
      <c r="P2497" s="61">
        <f t="shared" si="118"/>
        <v>1800</v>
      </c>
      <c r="Q2497" s="61">
        <f t="shared" si="120"/>
        <v>0</v>
      </c>
    </row>
    <row r="2498" spans="1:17" ht="18.600000000000001" customHeight="1">
      <c r="A2498" s="58">
        <v>44403</v>
      </c>
      <c r="B2498" s="39" t="s">
        <v>48</v>
      </c>
      <c r="C2498" s="39" t="s">
        <v>144</v>
      </c>
      <c r="D2498" s="64"/>
      <c r="E2498" s="39" t="s">
        <v>114</v>
      </c>
      <c r="F2498" s="39">
        <v>72</v>
      </c>
      <c r="G2498" s="39" t="s">
        <v>172</v>
      </c>
      <c r="H2498" s="39" t="s">
        <v>176</v>
      </c>
      <c r="I2498" s="39" t="s">
        <v>176</v>
      </c>
      <c r="J2498" s="39" t="s">
        <v>177</v>
      </c>
      <c r="K2498" s="39" t="s">
        <v>176</v>
      </c>
      <c r="L2498" s="39">
        <v>1</v>
      </c>
      <c r="M2498" s="57" t="str">
        <f t="shared" si="119"/>
        <v>3 - Medium-Level Power Loss</v>
      </c>
      <c r="N2498" s="59"/>
      <c r="O2498" s="60"/>
      <c r="P2498" s="61">
        <f t="shared" si="118"/>
        <v>1800</v>
      </c>
      <c r="Q2498" s="61">
        <f t="shared" si="120"/>
        <v>0</v>
      </c>
    </row>
    <row r="2499" spans="1:17" ht="18.600000000000001" customHeight="1">
      <c r="A2499" s="58">
        <v>44403</v>
      </c>
      <c r="B2499" s="39" t="s">
        <v>48</v>
      </c>
      <c r="C2499" s="39" t="s">
        <v>144</v>
      </c>
      <c r="D2499" s="64"/>
      <c r="E2499" s="39" t="s">
        <v>114</v>
      </c>
      <c r="F2499" s="39">
        <v>89</v>
      </c>
      <c r="G2499" s="39" t="s">
        <v>172</v>
      </c>
      <c r="H2499" s="39" t="s">
        <v>176</v>
      </c>
      <c r="I2499" s="39" t="s">
        <v>176</v>
      </c>
      <c r="J2499" s="39" t="s">
        <v>177</v>
      </c>
      <c r="K2499" s="39" t="s">
        <v>176</v>
      </c>
      <c r="L2499" s="39">
        <v>1</v>
      </c>
      <c r="M2499" s="57" t="str">
        <f t="shared" si="119"/>
        <v>3 - Medium-Level Power Loss</v>
      </c>
      <c r="N2499" s="59"/>
      <c r="O2499" s="60"/>
      <c r="P2499" s="61">
        <f t="shared" si="118"/>
        <v>1800</v>
      </c>
      <c r="Q2499" s="61">
        <f t="shared" si="120"/>
        <v>0</v>
      </c>
    </row>
    <row r="2500" spans="1:17" ht="18.600000000000001" customHeight="1">
      <c r="A2500" s="58">
        <v>44403</v>
      </c>
      <c r="B2500" s="39" t="s">
        <v>48</v>
      </c>
      <c r="C2500" s="39" t="s">
        <v>144</v>
      </c>
      <c r="D2500" s="64"/>
      <c r="E2500" s="39" t="s">
        <v>114</v>
      </c>
      <c r="F2500" s="39">
        <v>89</v>
      </c>
      <c r="G2500" s="39" t="s">
        <v>172</v>
      </c>
      <c r="H2500" s="39" t="s">
        <v>176</v>
      </c>
      <c r="I2500" s="39" t="s">
        <v>176</v>
      </c>
      <c r="J2500" s="39" t="s">
        <v>177</v>
      </c>
      <c r="K2500" s="39" t="s">
        <v>176</v>
      </c>
      <c r="L2500" s="39">
        <v>1</v>
      </c>
      <c r="M2500" s="57" t="str">
        <f t="shared" si="119"/>
        <v>3 - Medium-Level Power Loss</v>
      </c>
      <c r="N2500" s="59"/>
      <c r="O2500" s="60"/>
      <c r="P2500" s="61">
        <f t="shared" si="118"/>
        <v>1800</v>
      </c>
      <c r="Q2500" s="61">
        <f t="shared" si="120"/>
        <v>0</v>
      </c>
    </row>
    <row r="2501" spans="1:17" ht="18.600000000000001" customHeight="1">
      <c r="A2501" s="58">
        <v>44403</v>
      </c>
      <c r="B2501" s="39" t="s">
        <v>48</v>
      </c>
      <c r="C2501" s="39" t="s">
        <v>144</v>
      </c>
      <c r="D2501" s="64"/>
      <c r="E2501" s="39" t="s">
        <v>114</v>
      </c>
      <c r="F2501" s="39">
        <v>90</v>
      </c>
      <c r="G2501" s="39" t="s">
        <v>172</v>
      </c>
      <c r="H2501" s="39" t="s">
        <v>176</v>
      </c>
      <c r="I2501" s="39" t="s">
        <v>176</v>
      </c>
      <c r="J2501" s="39" t="s">
        <v>177</v>
      </c>
      <c r="K2501" s="39" t="s">
        <v>176</v>
      </c>
      <c r="L2501" s="39">
        <v>1</v>
      </c>
      <c r="M2501" s="57" t="str">
        <f t="shared" si="119"/>
        <v>3 - Medium-Level Power Loss</v>
      </c>
      <c r="N2501" s="59"/>
      <c r="O2501" s="60"/>
      <c r="P2501" s="61">
        <f t="shared" si="118"/>
        <v>1800</v>
      </c>
      <c r="Q2501" s="61">
        <f t="shared" si="120"/>
        <v>0</v>
      </c>
    </row>
    <row r="2502" spans="1:17" ht="18.600000000000001" customHeight="1">
      <c r="A2502" s="58">
        <v>44403</v>
      </c>
      <c r="B2502" s="39" t="s">
        <v>48</v>
      </c>
      <c r="C2502" s="39" t="s">
        <v>144</v>
      </c>
      <c r="D2502" s="64"/>
      <c r="E2502" s="39" t="s">
        <v>114</v>
      </c>
      <c r="F2502" s="39">
        <v>90</v>
      </c>
      <c r="G2502" s="39" t="s">
        <v>172</v>
      </c>
      <c r="H2502" s="39" t="s">
        <v>176</v>
      </c>
      <c r="I2502" s="39" t="s">
        <v>176</v>
      </c>
      <c r="J2502" s="39" t="s">
        <v>177</v>
      </c>
      <c r="K2502" s="39" t="s">
        <v>176</v>
      </c>
      <c r="L2502" s="39">
        <v>1</v>
      </c>
      <c r="M2502" s="57" t="str">
        <f t="shared" si="119"/>
        <v>3 - Medium-Level Power Loss</v>
      </c>
      <c r="N2502" s="59"/>
      <c r="O2502" s="60"/>
      <c r="P2502" s="61">
        <f t="shared" si="118"/>
        <v>1800</v>
      </c>
      <c r="Q2502" s="61">
        <f t="shared" si="120"/>
        <v>0</v>
      </c>
    </row>
    <row r="2503" spans="1:17" ht="18.600000000000001" customHeight="1">
      <c r="A2503" s="58">
        <v>44403</v>
      </c>
      <c r="B2503" s="39" t="s">
        <v>48</v>
      </c>
      <c r="C2503" s="39" t="s">
        <v>144</v>
      </c>
      <c r="D2503" s="64"/>
      <c r="E2503" s="39" t="s">
        <v>114</v>
      </c>
      <c r="F2503" s="39">
        <v>91</v>
      </c>
      <c r="G2503" s="39" t="s">
        <v>172</v>
      </c>
      <c r="H2503" s="39" t="s">
        <v>176</v>
      </c>
      <c r="I2503" s="39" t="s">
        <v>176</v>
      </c>
      <c r="J2503" s="39" t="s">
        <v>177</v>
      </c>
      <c r="K2503" s="39" t="s">
        <v>176</v>
      </c>
      <c r="L2503" s="39">
        <v>1</v>
      </c>
      <c r="M2503" s="57" t="str">
        <f t="shared" si="119"/>
        <v>3 - Medium-Level Power Loss</v>
      </c>
      <c r="N2503" s="59"/>
      <c r="O2503" s="60"/>
      <c r="P2503" s="61">
        <f t="shared" si="118"/>
        <v>1800</v>
      </c>
      <c r="Q2503" s="61">
        <f t="shared" si="120"/>
        <v>0</v>
      </c>
    </row>
    <row r="2504" spans="1:17" ht="18.600000000000001" customHeight="1">
      <c r="A2504" s="58">
        <v>44403</v>
      </c>
      <c r="B2504" s="39" t="s">
        <v>48</v>
      </c>
      <c r="C2504" s="39" t="s">
        <v>144</v>
      </c>
      <c r="D2504" s="64"/>
      <c r="E2504" s="39" t="s">
        <v>114</v>
      </c>
      <c r="F2504" s="39">
        <v>91</v>
      </c>
      <c r="G2504" s="39" t="s">
        <v>172</v>
      </c>
      <c r="H2504" s="39" t="s">
        <v>176</v>
      </c>
      <c r="I2504" s="39" t="s">
        <v>176</v>
      </c>
      <c r="J2504" s="39" t="s">
        <v>177</v>
      </c>
      <c r="K2504" s="39" t="s">
        <v>176</v>
      </c>
      <c r="L2504" s="39">
        <v>1</v>
      </c>
      <c r="M2504" s="57" t="str">
        <f t="shared" si="119"/>
        <v>3 - Medium-Level Power Loss</v>
      </c>
      <c r="N2504" s="59"/>
      <c r="O2504" s="60"/>
      <c r="P2504" s="61">
        <f t="shared" si="118"/>
        <v>1800</v>
      </c>
      <c r="Q2504" s="61">
        <f t="shared" si="120"/>
        <v>0</v>
      </c>
    </row>
    <row r="2505" spans="1:17" ht="18.600000000000001" customHeight="1">
      <c r="A2505" s="58">
        <v>44403</v>
      </c>
      <c r="B2505" s="39" t="s">
        <v>48</v>
      </c>
      <c r="C2505" s="39" t="s">
        <v>144</v>
      </c>
      <c r="D2505" s="64"/>
      <c r="E2505" s="39" t="s">
        <v>114</v>
      </c>
      <c r="F2505" s="39">
        <v>92</v>
      </c>
      <c r="G2505" s="39" t="s">
        <v>172</v>
      </c>
      <c r="H2505" s="39" t="s">
        <v>176</v>
      </c>
      <c r="I2505" s="39" t="s">
        <v>176</v>
      </c>
      <c r="J2505" s="39" t="s">
        <v>177</v>
      </c>
      <c r="K2505" s="39" t="s">
        <v>176</v>
      </c>
      <c r="L2505" s="39">
        <v>1</v>
      </c>
      <c r="M2505" s="57" t="str">
        <f t="shared" si="119"/>
        <v>3 - Medium-Level Power Loss</v>
      </c>
      <c r="N2505" s="59"/>
      <c r="O2505" s="60"/>
      <c r="P2505" s="61">
        <f t="shared" si="118"/>
        <v>1800</v>
      </c>
      <c r="Q2505" s="61">
        <f t="shared" si="120"/>
        <v>0</v>
      </c>
    </row>
    <row r="2506" spans="1:17" ht="18.600000000000001" customHeight="1">
      <c r="A2506" s="58">
        <v>44403</v>
      </c>
      <c r="B2506" s="39" t="s">
        <v>48</v>
      </c>
      <c r="C2506" s="39" t="s">
        <v>144</v>
      </c>
      <c r="D2506" s="64"/>
      <c r="E2506" s="39" t="s">
        <v>114</v>
      </c>
      <c r="F2506" s="39">
        <v>92</v>
      </c>
      <c r="G2506" s="39" t="s">
        <v>172</v>
      </c>
      <c r="H2506" s="39" t="s">
        <v>176</v>
      </c>
      <c r="I2506" s="39" t="s">
        <v>176</v>
      </c>
      <c r="J2506" s="39" t="s">
        <v>177</v>
      </c>
      <c r="K2506" s="39" t="s">
        <v>176</v>
      </c>
      <c r="L2506" s="39">
        <v>1</v>
      </c>
      <c r="M2506" s="57" t="str">
        <f t="shared" si="119"/>
        <v>3 - Medium-Level Power Loss</v>
      </c>
      <c r="N2506" s="59"/>
      <c r="O2506" s="60"/>
      <c r="P2506" s="61">
        <f t="shared" si="118"/>
        <v>1800</v>
      </c>
      <c r="Q2506" s="61">
        <f t="shared" si="120"/>
        <v>0</v>
      </c>
    </row>
    <row r="2507" spans="1:17" ht="18.600000000000001" customHeight="1">
      <c r="A2507" s="58">
        <v>44403</v>
      </c>
      <c r="B2507" s="39" t="s">
        <v>48</v>
      </c>
      <c r="C2507" s="39" t="s">
        <v>144</v>
      </c>
      <c r="D2507" s="64"/>
      <c r="E2507" s="39" t="s">
        <v>114</v>
      </c>
      <c r="F2507" s="39">
        <v>93</v>
      </c>
      <c r="G2507" s="39" t="s">
        <v>172</v>
      </c>
      <c r="H2507" s="39" t="s">
        <v>176</v>
      </c>
      <c r="I2507" s="39" t="s">
        <v>176</v>
      </c>
      <c r="J2507" s="39" t="s">
        <v>177</v>
      </c>
      <c r="K2507" s="39" t="s">
        <v>176</v>
      </c>
      <c r="L2507" s="39">
        <v>1</v>
      </c>
      <c r="M2507" s="57" t="str">
        <f t="shared" si="119"/>
        <v>3 - Medium-Level Power Loss</v>
      </c>
      <c r="N2507" s="59"/>
      <c r="O2507" s="60"/>
      <c r="P2507" s="61">
        <f t="shared" si="118"/>
        <v>1800</v>
      </c>
      <c r="Q2507" s="61">
        <f t="shared" si="120"/>
        <v>0</v>
      </c>
    </row>
    <row r="2508" spans="1:17" ht="18.600000000000001" customHeight="1">
      <c r="A2508" s="58">
        <v>44403</v>
      </c>
      <c r="B2508" s="39" t="s">
        <v>48</v>
      </c>
      <c r="C2508" s="39" t="s">
        <v>144</v>
      </c>
      <c r="D2508" s="64"/>
      <c r="E2508" s="39" t="s">
        <v>114</v>
      </c>
      <c r="F2508" s="39">
        <v>93</v>
      </c>
      <c r="G2508" s="39" t="s">
        <v>172</v>
      </c>
      <c r="H2508" s="39" t="s">
        <v>176</v>
      </c>
      <c r="I2508" s="39" t="s">
        <v>176</v>
      </c>
      <c r="J2508" s="39" t="s">
        <v>177</v>
      </c>
      <c r="K2508" s="39" t="s">
        <v>176</v>
      </c>
      <c r="L2508" s="39">
        <v>1</v>
      </c>
      <c r="M2508" s="57" t="str">
        <f t="shared" si="119"/>
        <v>3 - Medium-Level Power Loss</v>
      </c>
      <c r="N2508" s="59"/>
      <c r="O2508" s="60"/>
      <c r="P2508" s="61">
        <f t="shared" si="118"/>
        <v>1800</v>
      </c>
      <c r="Q2508" s="61">
        <f t="shared" si="120"/>
        <v>0</v>
      </c>
    </row>
    <row r="2509" spans="1:17" ht="18.600000000000001" customHeight="1">
      <c r="A2509" s="58">
        <v>44403</v>
      </c>
      <c r="B2509" s="39" t="s">
        <v>48</v>
      </c>
      <c r="C2509" s="39" t="s">
        <v>144</v>
      </c>
      <c r="D2509" s="64"/>
      <c r="E2509" s="39" t="s">
        <v>114</v>
      </c>
      <c r="F2509" s="39">
        <v>94</v>
      </c>
      <c r="G2509" s="39" t="s">
        <v>172</v>
      </c>
      <c r="H2509" s="39" t="s">
        <v>176</v>
      </c>
      <c r="I2509" s="39" t="s">
        <v>176</v>
      </c>
      <c r="J2509" s="39" t="s">
        <v>177</v>
      </c>
      <c r="K2509" s="39" t="s">
        <v>176</v>
      </c>
      <c r="L2509" s="39">
        <v>1</v>
      </c>
      <c r="M2509" s="57" t="str">
        <f t="shared" si="119"/>
        <v>3 - Medium-Level Power Loss</v>
      </c>
      <c r="N2509" s="59"/>
      <c r="O2509" s="60"/>
      <c r="P2509" s="61">
        <f t="shared" si="118"/>
        <v>1800</v>
      </c>
      <c r="Q2509" s="61">
        <f t="shared" si="120"/>
        <v>0</v>
      </c>
    </row>
    <row r="2510" spans="1:17" ht="18.600000000000001" customHeight="1">
      <c r="A2510" s="58">
        <v>44403</v>
      </c>
      <c r="B2510" s="39" t="s">
        <v>48</v>
      </c>
      <c r="C2510" s="39" t="s">
        <v>144</v>
      </c>
      <c r="D2510" s="64"/>
      <c r="E2510" s="39" t="s">
        <v>114</v>
      </c>
      <c r="F2510" s="39">
        <v>94</v>
      </c>
      <c r="G2510" s="39" t="s">
        <v>172</v>
      </c>
      <c r="H2510" s="39" t="s">
        <v>176</v>
      </c>
      <c r="I2510" s="39" t="s">
        <v>176</v>
      </c>
      <c r="J2510" s="39" t="s">
        <v>177</v>
      </c>
      <c r="K2510" s="39" t="s">
        <v>176</v>
      </c>
      <c r="L2510" s="39">
        <v>1</v>
      </c>
      <c r="M2510" s="57" t="str">
        <f t="shared" si="119"/>
        <v>3 - Medium-Level Power Loss</v>
      </c>
      <c r="N2510" s="59"/>
      <c r="O2510" s="60"/>
      <c r="P2510" s="61">
        <f t="shared" si="118"/>
        <v>1800</v>
      </c>
      <c r="Q2510" s="61">
        <f t="shared" si="120"/>
        <v>0</v>
      </c>
    </row>
    <row r="2511" spans="1:17" ht="18.600000000000001" customHeight="1">
      <c r="A2511" s="58">
        <v>44403</v>
      </c>
      <c r="B2511" s="39" t="s">
        <v>48</v>
      </c>
      <c r="C2511" s="39" t="s">
        <v>144</v>
      </c>
      <c r="D2511" s="64"/>
      <c r="E2511" s="39" t="s">
        <v>114</v>
      </c>
      <c r="F2511" s="39">
        <v>95</v>
      </c>
      <c r="G2511" s="39" t="s">
        <v>172</v>
      </c>
      <c r="H2511" s="39" t="s">
        <v>176</v>
      </c>
      <c r="I2511" s="39" t="s">
        <v>176</v>
      </c>
      <c r="J2511" s="39" t="s">
        <v>177</v>
      </c>
      <c r="K2511" s="39" t="s">
        <v>176</v>
      </c>
      <c r="L2511" s="39">
        <v>1</v>
      </c>
      <c r="M2511" s="57" t="str">
        <f t="shared" si="119"/>
        <v>3 - Medium-Level Power Loss</v>
      </c>
      <c r="N2511" s="59"/>
      <c r="O2511" s="60"/>
      <c r="P2511" s="61">
        <f t="shared" si="118"/>
        <v>1800</v>
      </c>
      <c r="Q2511" s="61">
        <f t="shared" si="120"/>
        <v>0</v>
      </c>
    </row>
    <row r="2512" spans="1:17" ht="18.600000000000001" customHeight="1">
      <c r="A2512" s="58">
        <v>44403</v>
      </c>
      <c r="B2512" s="39" t="s">
        <v>48</v>
      </c>
      <c r="C2512" s="39" t="s">
        <v>144</v>
      </c>
      <c r="D2512" s="64"/>
      <c r="E2512" s="39" t="s">
        <v>114</v>
      </c>
      <c r="F2512" s="39">
        <v>95</v>
      </c>
      <c r="G2512" s="39" t="s">
        <v>172</v>
      </c>
      <c r="H2512" s="39" t="s">
        <v>176</v>
      </c>
      <c r="I2512" s="39" t="s">
        <v>176</v>
      </c>
      <c r="J2512" s="39" t="s">
        <v>177</v>
      </c>
      <c r="K2512" s="39" t="s">
        <v>176</v>
      </c>
      <c r="L2512" s="39">
        <v>1</v>
      </c>
      <c r="M2512" s="57" t="str">
        <f t="shared" si="119"/>
        <v>3 - Medium-Level Power Loss</v>
      </c>
      <c r="N2512" s="59"/>
      <c r="O2512" s="60"/>
      <c r="P2512" s="61">
        <f t="shared" si="118"/>
        <v>1800</v>
      </c>
      <c r="Q2512" s="61">
        <f t="shared" si="120"/>
        <v>0</v>
      </c>
    </row>
    <row r="2513" spans="1:17" ht="18.600000000000001" customHeight="1">
      <c r="A2513" s="58">
        <v>44403</v>
      </c>
      <c r="B2513" s="39" t="s">
        <v>48</v>
      </c>
      <c r="C2513" s="39" t="s">
        <v>144</v>
      </c>
      <c r="D2513" s="64"/>
      <c r="E2513" s="39" t="s">
        <v>114</v>
      </c>
      <c r="F2513" s="39">
        <v>96</v>
      </c>
      <c r="G2513" s="39" t="s">
        <v>172</v>
      </c>
      <c r="H2513" s="39" t="s">
        <v>176</v>
      </c>
      <c r="I2513" s="39" t="s">
        <v>176</v>
      </c>
      <c r="J2513" s="39" t="s">
        <v>177</v>
      </c>
      <c r="K2513" s="39" t="s">
        <v>176</v>
      </c>
      <c r="L2513" s="39">
        <v>1</v>
      </c>
      <c r="M2513" s="57" t="str">
        <f t="shared" si="119"/>
        <v>3 - Medium-Level Power Loss</v>
      </c>
      <c r="N2513" s="59"/>
      <c r="O2513" s="60"/>
      <c r="P2513" s="61">
        <f t="shared" ref="P2513:P2576" si="121">IF(G2513="hot spot",0,IF(G2513="string",$Q$5*L2513,IF(G2513="multiple strings",$Q$5*L2513,IF(G2513="Combiner",($Q$5)*L2513,IF(G2513="inverter",$Q$5*L2513,IF(G2513="tracker",$Q$5*L2513,IF(G2513="module",$Q$5*L2513,IF(G2513="module substring",($Q$5/3)*L2513,0))))))))</f>
        <v>1800</v>
      </c>
      <c r="Q2513" s="61">
        <f t="shared" si="120"/>
        <v>0</v>
      </c>
    </row>
    <row r="2514" spans="1:17" ht="18.600000000000001" customHeight="1">
      <c r="A2514" s="58">
        <v>44403</v>
      </c>
      <c r="B2514" s="39" t="s">
        <v>48</v>
      </c>
      <c r="C2514" s="39" t="s">
        <v>144</v>
      </c>
      <c r="D2514" s="64"/>
      <c r="E2514" s="39" t="s">
        <v>114</v>
      </c>
      <c r="F2514" s="39">
        <v>96</v>
      </c>
      <c r="G2514" s="39" t="s">
        <v>172</v>
      </c>
      <c r="H2514" s="39" t="s">
        <v>176</v>
      </c>
      <c r="I2514" s="39" t="s">
        <v>176</v>
      </c>
      <c r="J2514" s="39" t="s">
        <v>177</v>
      </c>
      <c r="K2514" s="39" t="s">
        <v>176</v>
      </c>
      <c r="L2514" s="39">
        <v>1</v>
      </c>
      <c r="M2514" s="57" t="str">
        <f t="shared" ref="M2514:M2577" si="122">IF(G2514="hot spot","1 - Safety",IF((P2514)/(1000000*$Q$4)&gt;0.01,"2 - High-Level Power Loss",IF(P2514&gt;($Q$5-1),"3 - Medium-Level Power Loss",IF(P2514&gt;0,"4 - Low-Level Power Loss",""))))</f>
        <v>3 - Medium-Level Power Loss</v>
      </c>
      <c r="N2514" s="59"/>
      <c r="O2514" s="60"/>
      <c r="P2514" s="61">
        <f t="shared" si="121"/>
        <v>1800</v>
      </c>
      <c r="Q2514" s="61">
        <f t="shared" si="120"/>
        <v>0</v>
      </c>
    </row>
    <row r="2515" spans="1:17" ht="18.600000000000001" customHeight="1">
      <c r="A2515" s="58">
        <v>44403</v>
      </c>
      <c r="B2515" s="39" t="s">
        <v>48</v>
      </c>
      <c r="C2515" s="39" t="s">
        <v>144</v>
      </c>
      <c r="D2515" s="64"/>
      <c r="E2515" s="39" t="s">
        <v>106</v>
      </c>
      <c r="F2515" s="39">
        <v>33</v>
      </c>
      <c r="G2515" s="39" t="s">
        <v>172</v>
      </c>
      <c r="H2515" s="39" t="s">
        <v>176</v>
      </c>
      <c r="I2515" s="39" t="s">
        <v>176</v>
      </c>
      <c r="J2515" s="39" t="s">
        <v>176</v>
      </c>
      <c r="K2515" s="39" t="s">
        <v>176</v>
      </c>
      <c r="L2515" s="39">
        <v>1</v>
      </c>
      <c r="M2515" s="57" t="str">
        <f t="shared" si="122"/>
        <v>3 - Medium-Level Power Loss</v>
      </c>
      <c r="N2515" s="59"/>
      <c r="O2515" s="60"/>
      <c r="P2515" s="61">
        <f t="shared" si="121"/>
        <v>1800</v>
      </c>
      <c r="Q2515" s="61">
        <f t="shared" si="120"/>
        <v>0</v>
      </c>
    </row>
    <row r="2516" spans="1:17" ht="18.600000000000001" customHeight="1">
      <c r="A2516" s="58">
        <v>44403</v>
      </c>
      <c r="B2516" s="39" t="s">
        <v>48</v>
      </c>
      <c r="C2516" s="39" t="s">
        <v>144</v>
      </c>
      <c r="D2516" s="64"/>
      <c r="E2516" s="39" t="s">
        <v>106</v>
      </c>
      <c r="F2516" s="39">
        <v>34</v>
      </c>
      <c r="G2516" s="39" t="s">
        <v>172</v>
      </c>
      <c r="H2516" s="39" t="s">
        <v>176</v>
      </c>
      <c r="I2516" s="39" t="s">
        <v>176</v>
      </c>
      <c r="J2516" s="39" t="s">
        <v>176</v>
      </c>
      <c r="K2516" s="39" t="s">
        <v>176</v>
      </c>
      <c r="L2516" s="39">
        <v>1</v>
      </c>
      <c r="M2516" s="57" t="str">
        <f t="shared" si="122"/>
        <v>3 - Medium-Level Power Loss</v>
      </c>
      <c r="N2516" s="59"/>
      <c r="O2516" s="60"/>
      <c r="P2516" s="61">
        <f t="shared" si="121"/>
        <v>1800</v>
      </c>
      <c r="Q2516" s="61">
        <f t="shared" si="120"/>
        <v>0</v>
      </c>
    </row>
    <row r="2517" spans="1:17" ht="18.600000000000001" customHeight="1">
      <c r="A2517" s="58">
        <v>44403</v>
      </c>
      <c r="B2517" s="39" t="s">
        <v>48</v>
      </c>
      <c r="C2517" s="39" t="s">
        <v>144</v>
      </c>
      <c r="D2517" s="64"/>
      <c r="E2517" s="39" t="s">
        <v>106</v>
      </c>
      <c r="F2517" s="39">
        <v>35</v>
      </c>
      <c r="G2517" s="39" t="s">
        <v>172</v>
      </c>
      <c r="H2517" s="39" t="s">
        <v>176</v>
      </c>
      <c r="I2517" s="39" t="s">
        <v>176</v>
      </c>
      <c r="J2517" s="39" t="s">
        <v>176</v>
      </c>
      <c r="K2517" s="39" t="s">
        <v>176</v>
      </c>
      <c r="L2517" s="39">
        <v>1</v>
      </c>
      <c r="M2517" s="57" t="str">
        <f t="shared" si="122"/>
        <v>3 - Medium-Level Power Loss</v>
      </c>
      <c r="N2517" s="59"/>
      <c r="O2517" s="60"/>
      <c r="P2517" s="61">
        <f t="shared" si="121"/>
        <v>1800</v>
      </c>
      <c r="Q2517" s="61">
        <f t="shared" si="120"/>
        <v>0</v>
      </c>
    </row>
    <row r="2518" spans="1:17" ht="18.600000000000001" customHeight="1">
      <c r="A2518" s="58">
        <v>44403</v>
      </c>
      <c r="B2518" s="39" t="s">
        <v>48</v>
      </c>
      <c r="C2518" s="39" t="s">
        <v>144</v>
      </c>
      <c r="D2518" s="64"/>
      <c r="E2518" s="39" t="s">
        <v>106</v>
      </c>
      <c r="F2518" s="39">
        <v>36</v>
      </c>
      <c r="G2518" s="39" t="s">
        <v>172</v>
      </c>
      <c r="H2518" s="39" t="s">
        <v>176</v>
      </c>
      <c r="I2518" s="39" t="s">
        <v>176</v>
      </c>
      <c r="J2518" s="39" t="s">
        <v>176</v>
      </c>
      <c r="K2518" s="39" t="s">
        <v>176</v>
      </c>
      <c r="L2518" s="39">
        <v>1</v>
      </c>
      <c r="M2518" s="57" t="str">
        <f t="shared" si="122"/>
        <v>3 - Medium-Level Power Loss</v>
      </c>
      <c r="N2518" s="59"/>
      <c r="O2518" s="60"/>
      <c r="P2518" s="61">
        <f t="shared" si="121"/>
        <v>1800</v>
      </c>
      <c r="Q2518" s="61">
        <f t="shared" si="120"/>
        <v>0</v>
      </c>
    </row>
    <row r="2519" spans="1:17" ht="18.600000000000001" customHeight="1">
      <c r="A2519" s="58">
        <v>44403</v>
      </c>
      <c r="B2519" s="39" t="s">
        <v>48</v>
      </c>
      <c r="C2519" s="39" t="s">
        <v>144</v>
      </c>
      <c r="D2519" s="64"/>
      <c r="E2519" s="39" t="s">
        <v>106</v>
      </c>
      <c r="F2519" s="39">
        <v>37</v>
      </c>
      <c r="G2519" s="39" t="s">
        <v>172</v>
      </c>
      <c r="H2519" s="39" t="s">
        <v>176</v>
      </c>
      <c r="I2519" s="39" t="s">
        <v>176</v>
      </c>
      <c r="J2519" s="39" t="s">
        <v>176</v>
      </c>
      <c r="K2519" s="39" t="s">
        <v>176</v>
      </c>
      <c r="L2519" s="39">
        <v>1</v>
      </c>
      <c r="M2519" s="57" t="str">
        <f t="shared" si="122"/>
        <v>3 - Medium-Level Power Loss</v>
      </c>
      <c r="N2519" s="59"/>
      <c r="O2519" s="60"/>
      <c r="P2519" s="61">
        <f t="shared" si="121"/>
        <v>1800</v>
      </c>
      <c r="Q2519" s="61">
        <f t="shared" si="120"/>
        <v>0</v>
      </c>
    </row>
    <row r="2520" spans="1:17" ht="18.600000000000001" customHeight="1">
      <c r="A2520" s="58">
        <v>44403</v>
      </c>
      <c r="B2520" s="39" t="s">
        <v>48</v>
      </c>
      <c r="C2520" s="39" t="s">
        <v>144</v>
      </c>
      <c r="D2520" s="64"/>
      <c r="E2520" s="39" t="s">
        <v>106</v>
      </c>
      <c r="F2520" s="39">
        <v>38</v>
      </c>
      <c r="G2520" s="39" t="s">
        <v>172</v>
      </c>
      <c r="H2520" s="39" t="s">
        <v>176</v>
      </c>
      <c r="I2520" s="39" t="s">
        <v>176</v>
      </c>
      <c r="J2520" s="39" t="s">
        <v>176</v>
      </c>
      <c r="K2520" s="39" t="s">
        <v>176</v>
      </c>
      <c r="L2520" s="39">
        <v>1</v>
      </c>
      <c r="M2520" s="57" t="str">
        <f t="shared" si="122"/>
        <v>3 - Medium-Level Power Loss</v>
      </c>
      <c r="N2520" s="59"/>
      <c r="O2520" s="60"/>
      <c r="P2520" s="61">
        <f t="shared" si="121"/>
        <v>1800</v>
      </c>
      <c r="Q2520" s="61">
        <f t="shared" si="120"/>
        <v>0</v>
      </c>
    </row>
    <row r="2521" spans="1:17" ht="18.600000000000001" customHeight="1">
      <c r="A2521" s="58">
        <v>44403</v>
      </c>
      <c r="B2521" s="39" t="s">
        <v>48</v>
      </c>
      <c r="C2521" s="39" t="s">
        <v>144</v>
      </c>
      <c r="D2521" s="64"/>
      <c r="E2521" s="39" t="s">
        <v>106</v>
      </c>
      <c r="F2521" s="39">
        <v>39</v>
      </c>
      <c r="G2521" s="39" t="s">
        <v>172</v>
      </c>
      <c r="H2521" s="39" t="s">
        <v>176</v>
      </c>
      <c r="I2521" s="39" t="s">
        <v>176</v>
      </c>
      <c r="J2521" s="39" t="s">
        <v>176</v>
      </c>
      <c r="K2521" s="39" t="s">
        <v>176</v>
      </c>
      <c r="L2521" s="39">
        <v>1</v>
      </c>
      <c r="M2521" s="57" t="str">
        <f t="shared" si="122"/>
        <v>3 - Medium-Level Power Loss</v>
      </c>
      <c r="N2521" s="59"/>
      <c r="O2521" s="60"/>
      <c r="P2521" s="61">
        <f t="shared" si="121"/>
        <v>1800</v>
      </c>
      <c r="Q2521" s="61">
        <f t="shared" si="120"/>
        <v>0</v>
      </c>
    </row>
    <row r="2522" spans="1:17" ht="18.600000000000001" customHeight="1">
      <c r="A2522" s="58">
        <v>44403</v>
      </c>
      <c r="B2522" s="39" t="s">
        <v>48</v>
      </c>
      <c r="C2522" s="39" t="s">
        <v>144</v>
      </c>
      <c r="D2522" s="64"/>
      <c r="E2522" s="39" t="s">
        <v>106</v>
      </c>
      <c r="F2522" s="39">
        <v>40</v>
      </c>
      <c r="G2522" s="39" t="s">
        <v>172</v>
      </c>
      <c r="H2522" s="39" t="s">
        <v>176</v>
      </c>
      <c r="I2522" s="39" t="s">
        <v>176</v>
      </c>
      <c r="J2522" s="39" t="s">
        <v>176</v>
      </c>
      <c r="K2522" s="39" t="s">
        <v>176</v>
      </c>
      <c r="L2522" s="39">
        <v>1</v>
      </c>
      <c r="M2522" s="57" t="str">
        <f t="shared" si="122"/>
        <v>3 - Medium-Level Power Loss</v>
      </c>
      <c r="N2522" s="59"/>
      <c r="O2522" s="60"/>
      <c r="P2522" s="61">
        <f t="shared" si="121"/>
        <v>1800</v>
      </c>
      <c r="Q2522" s="61">
        <f t="shared" si="120"/>
        <v>0</v>
      </c>
    </row>
    <row r="2523" spans="1:17" ht="18.600000000000001" customHeight="1">
      <c r="A2523" s="58">
        <v>44403</v>
      </c>
      <c r="B2523" s="39" t="s">
        <v>48</v>
      </c>
      <c r="C2523" s="39" t="s">
        <v>144</v>
      </c>
      <c r="D2523" s="64"/>
      <c r="E2523" s="39" t="s">
        <v>106</v>
      </c>
      <c r="F2523" s="39">
        <v>49</v>
      </c>
      <c r="G2523" s="39" t="s">
        <v>172</v>
      </c>
      <c r="H2523" s="39" t="s">
        <v>176</v>
      </c>
      <c r="I2523" s="39" t="s">
        <v>176</v>
      </c>
      <c r="J2523" s="39" t="s">
        <v>177</v>
      </c>
      <c r="K2523" s="39" t="s">
        <v>176</v>
      </c>
      <c r="L2523" s="39">
        <v>1</v>
      </c>
      <c r="M2523" s="57" t="str">
        <f t="shared" si="122"/>
        <v>3 - Medium-Level Power Loss</v>
      </c>
      <c r="N2523" s="59"/>
      <c r="O2523" s="60"/>
      <c r="P2523" s="61">
        <f t="shared" si="121"/>
        <v>1800</v>
      </c>
      <c r="Q2523" s="61">
        <f t="shared" si="120"/>
        <v>0</v>
      </c>
    </row>
    <row r="2524" spans="1:17" ht="18.600000000000001" customHeight="1">
      <c r="A2524" s="58">
        <v>44403</v>
      </c>
      <c r="B2524" s="39" t="s">
        <v>48</v>
      </c>
      <c r="C2524" s="39" t="s">
        <v>144</v>
      </c>
      <c r="D2524" s="64"/>
      <c r="E2524" s="39" t="s">
        <v>106</v>
      </c>
      <c r="F2524" s="39">
        <v>49</v>
      </c>
      <c r="G2524" s="39" t="s">
        <v>172</v>
      </c>
      <c r="H2524" s="39" t="s">
        <v>176</v>
      </c>
      <c r="I2524" s="39" t="s">
        <v>176</v>
      </c>
      <c r="J2524" s="39" t="s">
        <v>177</v>
      </c>
      <c r="K2524" s="39" t="s">
        <v>176</v>
      </c>
      <c r="L2524" s="39">
        <v>1</v>
      </c>
      <c r="M2524" s="57" t="str">
        <f t="shared" si="122"/>
        <v>3 - Medium-Level Power Loss</v>
      </c>
      <c r="N2524" s="59"/>
      <c r="O2524" s="60"/>
      <c r="P2524" s="61">
        <f t="shared" si="121"/>
        <v>1800</v>
      </c>
      <c r="Q2524" s="61">
        <f t="shared" si="120"/>
        <v>0</v>
      </c>
    </row>
    <row r="2525" spans="1:17" ht="18.600000000000001" customHeight="1">
      <c r="A2525" s="58">
        <v>44403</v>
      </c>
      <c r="B2525" s="39" t="s">
        <v>48</v>
      </c>
      <c r="C2525" s="39" t="s">
        <v>144</v>
      </c>
      <c r="D2525" s="64"/>
      <c r="E2525" s="39" t="s">
        <v>106</v>
      </c>
      <c r="F2525" s="39">
        <v>50</v>
      </c>
      <c r="G2525" s="39" t="s">
        <v>172</v>
      </c>
      <c r="H2525" s="39" t="s">
        <v>176</v>
      </c>
      <c r="I2525" s="39" t="s">
        <v>176</v>
      </c>
      <c r="J2525" s="39" t="s">
        <v>177</v>
      </c>
      <c r="K2525" s="39" t="s">
        <v>176</v>
      </c>
      <c r="L2525" s="39">
        <v>1</v>
      </c>
      <c r="M2525" s="57" t="str">
        <f t="shared" si="122"/>
        <v>3 - Medium-Level Power Loss</v>
      </c>
      <c r="N2525" s="59"/>
      <c r="O2525" s="60"/>
      <c r="P2525" s="61">
        <f t="shared" si="121"/>
        <v>1800</v>
      </c>
      <c r="Q2525" s="61">
        <f t="shared" si="120"/>
        <v>0</v>
      </c>
    </row>
    <row r="2526" spans="1:17" ht="18.600000000000001" customHeight="1">
      <c r="A2526" s="58">
        <v>44403</v>
      </c>
      <c r="B2526" s="39" t="s">
        <v>48</v>
      </c>
      <c r="C2526" s="39" t="s">
        <v>144</v>
      </c>
      <c r="D2526" s="64"/>
      <c r="E2526" s="39" t="s">
        <v>106</v>
      </c>
      <c r="F2526" s="39">
        <v>50</v>
      </c>
      <c r="G2526" s="39" t="s">
        <v>172</v>
      </c>
      <c r="H2526" s="39" t="s">
        <v>176</v>
      </c>
      <c r="I2526" s="39" t="s">
        <v>176</v>
      </c>
      <c r="J2526" s="39" t="s">
        <v>177</v>
      </c>
      <c r="K2526" s="39" t="s">
        <v>176</v>
      </c>
      <c r="L2526" s="39">
        <v>1</v>
      </c>
      <c r="M2526" s="57" t="str">
        <f t="shared" si="122"/>
        <v>3 - Medium-Level Power Loss</v>
      </c>
      <c r="N2526" s="59"/>
      <c r="O2526" s="60"/>
      <c r="P2526" s="61">
        <f t="shared" si="121"/>
        <v>1800</v>
      </c>
      <c r="Q2526" s="61">
        <f t="shared" si="120"/>
        <v>0</v>
      </c>
    </row>
    <row r="2527" spans="1:17" ht="18.600000000000001" customHeight="1">
      <c r="A2527" s="58">
        <v>44403</v>
      </c>
      <c r="B2527" s="39" t="s">
        <v>48</v>
      </c>
      <c r="C2527" s="39" t="s">
        <v>144</v>
      </c>
      <c r="D2527" s="64"/>
      <c r="E2527" s="39" t="s">
        <v>106</v>
      </c>
      <c r="F2527" s="39">
        <v>51</v>
      </c>
      <c r="G2527" s="39" t="s">
        <v>172</v>
      </c>
      <c r="H2527" s="39" t="s">
        <v>176</v>
      </c>
      <c r="I2527" s="39" t="s">
        <v>176</v>
      </c>
      <c r="J2527" s="39" t="s">
        <v>177</v>
      </c>
      <c r="K2527" s="39" t="s">
        <v>176</v>
      </c>
      <c r="L2527" s="39">
        <v>1</v>
      </c>
      <c r="M2527" s="57" t="str">
        <f t="shared" si="122"/>
        <v>3 - Medium-Level Power Loss</v>
      </c>
      <c r="N2527" s="59"/>
      <c r="O2527" s="60"/>
      <c r="P2527" s="61">
        <f t="shared" si="121"/>
        <v>1800</v>
      </c>
      <c r="Q2527" s="61">
        <f t="shared" si="120"/>
        <v>0</v>
      </c>
    </row>
    <row r="2528" spans="1:17" ht="18.600000000000001" customHeight="1">
      <c r="A2528" s="58">
        <v>44403</v>
      </c>
      <c r="B2528" s="39" t="s">
        <v>48</v>
      </c>
      <c r="C2528" s="39" t="s">
        <v>144</v>
      </c>
      <c r="D2528" s="64"/>
      <c r="E2528" s="39" t="s">
        <v>106</v>
      </c>
      <c r="F2528" s="39">
        <v>51</v>
      </c>
      <c r="G2528" s="39" t="s">
        <v>172</v>
      </c>
      <c r="H2528" s="39" t="s">
        <v>176</v>
      </c>
      <c r="I2528" s="39" t="s">
        <v>176</v>
      </c>
      <c r="J2528" s="39" t="s">
        <v>177</v>
      </c>
      <c r="K2528" s="39" t="s">
        <v>176</v>
      </c>
      <c r="L2528" s="39">
        <v>1</v>
      </c>
      <c r="M2528" s="57" t="str">
        <f t="shared" si="122"/>
        <v>3 - Medium-Level Power Loss</v>
      </c>
      <c r="N2528" s="59"/>
      <c r="O2528" s="60"/>
      <c r="P2528" s="61">
        <f t="shared" si="121"/>
        <v>1800</v>
      </c>
      <c r="Q2528" s="61">
        <f t="shared" si="120"/>
        <v>0</v>
      </c>
    </row>
    <row r="2529" spans="1:17" ht="18.600000000000001" customHeight="1">
      <c r="A2529" s="58">
        <v>44403</v>
      </c>
      <c r="B2529" s="39" t="s">
        <v>48</v>
      </c>
      <c r="C2529" s="39" t="s">
        <v>144</v>
      </c>
      <c r="D2529" s="64"/>
      <c r="E2529" s="39" t="s">
        <v>106</v>
      </c>
      <c r="F2529" s="39">
        <v>52</v>
      </c>
      <c r="G2529" s="39" t="s">
        <v>172</v>
      </c>
      <c r="H2529" s="39" t="s">
        <v>176</v>
      </c>
      <c r="I2529" s="39" t="s">
        <v>176</v>
      </c>
      <c r="J2529" s="39" t="s">
        <v>177</v>
      </c>
      <c r="K2529" s="39" t="s">
        <v>176</v>
      </c>
      <c r="L2529" s="39">
        <v>1</v>
      </c>
      <c r="M2529" s="57" t="str">
        <f t="shared" si="122"/>
        <v>3 - Medium-Level Power Loss</v>
      </c>
      <c r="N2529" s="59"/>
      <c r="O2529" s="60"/>
      <c r="P2529" s="61">
        <f t="shared" si="121"/>
        <v>1800</v>
      </c>
      <c r="Q2529" s="61">
        <f t="shared" si="120"/>
        <v>0</v>
      </c>
    </row>
    <row r="2530" spans="1:17" ht="18.600000000000001" customHeight="1">
      <c r="A2530" s="58">
        <v>44403</v>
      </c>
      <c r="B2530" s="39" t="s">
        <v>48</v>
      </c>
      <c r="C2530" s="39" t="s">
        <v>144</v>
      </c>
      <c r="D2530" s="64"/>
      <c r="E2530" s="39" t="s">
        <v>106</v>
      </c>
      <c r="F2530" s="39">
        <v>52</v>
      </c>
      <c r="G2530" s="39" t="s">
        <v>172</v>
      </c>
      <c r="H2530" s="39" t="s">
        <v>176</v>
      </c>
      <c r="I2530" s="39" t="s">
        <v>176</v>
      </c>
      <c r="J2530" s="39" t="s">
        <v>177</v>
      </c>
      <c r="K2530" s="39" t="s">
        <v>176</v>
      </c>
      <c r="L2530" s="39">
        <v>1</v>
      </c>
      <c r="M2530" s="57" t="str">
        <f t="shared" si="122"/>
        <v>3 - Medium-Level Power Loss</v>
      </c>
      <c r="N2530" s="59"/>
      <c r="O2530" s="60"/>
      <c r="P2530" s="61">
        <f t="shared" si="121"/>
        <v>1800</v>
      </c>
      <c r="Q2530" s="61">
        <f t="shared" si="120"/>
        <v>0</v>
      </c>
    </row>
    <row r="2531" spans="1:17" ht="18.600000000000001" customHeight="1">
      <c r="A2531" s="58">
        <v>44403</v>
      </c>
      <c r="B2531" s="39" t="s">
        <v>48</v>
      </c>
      <c r="C2531" s="39" t="s">
        <v>144</v>
      </c>
      <c r="D2531" s="64"/>
      <c r="E2531" s="39" t="s">
        <v>106</v>
      </c>
      <c r="F2531" s="39">
        <v>53</v>
      </c>
      <c r="G2531" s="39" t="s">
        <v>172</v>
      </c>
      <c r="H2531" s="39" t="s">
        <v>176</v>
      </c>
      <c r="I2531" s="39" t="s">
        <v>176</v>
      </c>
      <c r="J2531" s="39" t="s">
        <v>177</v>
      </c>
      <c r="K2531" s="39" t="s">
        <v>176</v>
      </c>
      <c r="L2531" s="39">
        <v>1</v>
      </c>
      <c r="M2531" s="57" t="str">
        <f t="shared" si="122"/>
        <v>3 - Medium-Level Power Loss</v>
      </c>
      <c r="N2531" s="59"/>
      <c r="O2531" s="60"/>
      <c r="P2531" s="61">
        <f t="shared" si="121"/>
        <v>1800</v>
      </c>
      <c r="Q2531" s="61">
        <f t="shared" si="120"/>
        <v>0</v>
      </c>
    </row>
    <row r="2532" spans="1:17" ht="18.600000000000001" customHeight="1">
      <c r="A2532" s="58">
        <v>44403</v>
      </c>
      <c r="B2532" s="39" t="s">
        <v>48</v>
      </c>
      <c r="C2532" s="39" t="s">
        <v>144</v>
      </c>
      <c r="D2532" s="64"/>
      <c r="E2532" s="39" t="s">
        <v>106</v>
      </c>
      <c r="F2532" s="39">
        <v>53</v>
      </c>
      <c r="G2532" s="39" t="s">
        <v>172</v>
      </c>
      <c r="H2532" s="39" t="s">
        <v>176</v>
      </c>
      <c r="I2532" s="39" t="s">
        <v>176</v>
      </c>
      <c r="J2532" s="39" t="s">
        <v>177</v>
      </c>
      <c r="K2532" s="39" t="s">
        <v>176</v>
      </c>
      <c r="L2532" s="39">
        <v>1</v>
      </c>
      <c r="M2532" s="57" t="str">
        <f t="shared" si="122"/>
        <v>3 - Medium-Level Power Loss</v>
      </c>
      <c r="N2532" s="59"/>
      <c r="O2532" s="60"/>
      <c r="P2532" s="61">
        <f t="shared" si="121"/>
        <v>1800</v>
      </c>
      <c r="Q2532" s="61">
        <f t="shared" si="120"/>
        <v>0</v>
      </c>
    </row>
    <row r="2533" spans="1:17" ht="18.600000000000001" customHeight="1">
      <c r="A2533" s="58">
        <v>44403</v>
      </c>
      <c r="B2533" s="39" t="s">
        <v>48</v>
      </c>
      <c r="C2533" s="39" t="s">
        <v>144</v>
      </c>
      <c r="D2533" s="64"/>
      <c r="E2533" s="39" t="s">
        <v>106</v>
      </c>
      <c r="F2533" s="39">
        <v>54</v>
      </c>
      <c r="G2533" s="39" t="s">
        <v>172</v>
      </c>
      <c r="H2533" s="39" t="s">
        <v>176</v>
      </c>
      <c r="I2533" s="39" t="s">
        <v>176</v>
      </c>
      <c r="J2533" s="39" t="s">
        <v>177</v>
      </c>
      <c r="K2533" s="39" t="s">
        <v>176</v>
      </c>
      <c r="L2533" s="39">
        <v>1</v>
      </c>
      <c r="M2533" s="57" t="str">
        <f t="shared" si="122"/>
        <v>3 - Medium-Level Power Loss</v>
      </c>
      <c r="N2533" s="59"/>
      <c r="O2533" s="60"/>
      <c r="P2533" s="61">
        <f t="shared" si="121"/>
        <v>1800</v>
      </c>
      <c r="Q2533" s="61">
        <f t="shared" ref="Q2533:Q2596" si="123">IF(O2533&gt;0,P2533,0)</f>
        <v>0</v>
      </c>
    </row>
    <row r="2534" spans="1:17" ht="18.600000000000001" customHeight="1">
      <c r="A2534" s="58">
        <v>44403</v>
      </c>
      <c r="B2534" s="39" t="s">
        <v>48</v>
      </c>
      <c r="C2534" s="39" t="s">
        <v>144</v>
      </c>
      <c r="D2534" s="64"/>
      <c r="E2534" s="39" t="s">
        <v>106</v>
      </c>
      <c r="F2534" s="39">
        <v>54</v>
      </c>
      <c r="G2534" s="39" t="s">
        <v>172</v>
      </c>
      <c r="H2534" s="39" t="s">
        <v>176</v>
      </c>
      <c r="I2534" s="39" t="s">
        <v>176</v>
      </c>
      <c r="J2534" s="39" t="s">
        <v>177</v>
      </c>
      <c r="K2534" s="39" t="s">
        <v>176</v>
      </c>
      <c r="L2534" s="39">
        <v>1</v>
      </c>
      <c r="M2534" s="57" t="str">
        <f t="shared" si="122"/>
        <v>3 - Medium-Level Power Loss</v>
      </c>
      <c r="N2534" s="59"/>
      <c r="O2534" s="60"/>
      <c r="P2534" s="61">
        <f t="shared" si="121"/>
        <v>1800</v>
      </c>
      <c r="Q2534" s="61">
        <f t="shared" si="123"/>
        <v>0</v>
      </c>
    </row>
    <row r="2535" spans="1:17" ht="18.600000000000001" customHeight="1">
      <c r="A2535" s="58">
        <v>44403</v>
      </c>
      <c r="B2535" s="39" t="s">
        <v>48</v>
      </c>
      <c r="C2535" s="39" t="s">
        <v>144</v>
      </c>
      <c r="D2535" s="64"/>
      <c r="E2535" s="39" t="s">
        <v>106</v>
      </c>
      <c r="F2535" s="39">
        <v>55</v>
      </c>
      <c r="G2535" s="39" t="s">
        <v>172</v>
      </c>
      <c r="H2535" s="39" t="s">
        <v>176</v>
      </c>
      <c r="I2535" s="39" t="s">
        <v>176</v>
      </c>
      <c r="J2535" s="39" t="s">
        <v>177</v>
      </c>
      <c r="K2535" s="39" t="s">
        <v>176</v>
      </c>
      <c r="L2535" s="39">
        <v>1</v>
      </c>
      <c r="M2535" s="57" t="str">
        <f t="shared" si="122"/>
        <v>3 - Medium-Level Power Loss</v>
      </c>
      <c r="N2535" s="59"/>
      <c r="O2535" s="60"/>
      <c r="P2535" s="61">
        <f t="shared" si="121"/>
        <v>1800</v>
      </c>
      <c r="Q2535" s="61">
        <f t="shared" si="123"/>
        <v>0</v>
      </c>
    </row>
    <row r="2536" spans="1:17" ht="18.600000000000001" customHeight="1">
      <c r="A2536" s="58">
        <v>44403</v>
      </c>
      <c r="B2536" s="39" t="s">
        <v>48</v>
      </c>
      <c r="C2536" s="39" t="s">
        <v>144</v>
      </c>
      <c r="D2536" s="64"/>
      <c r="E2536" s="39" t="s">
        <v>106</v>
      </c>
      <c r="F2536" s="39">
        <v>55</v>
      </c>
      <c r="G2536" s="39" t="s">
        <v>172</v>
      </c>
      <c r="H2536" s="39" t="s">
        <v>176</v>
      </c>
      <c r="I2536" s="39" t="s">
        <v>176</v>
      </c>
      <c r="J2536" s="39" t="s">
        <v>177</v>
      </c>
      <c r="K2536" s="39" t="s">
        <v>176</v>
      </c>
      <c r="L2536" s="39">
        <v>1</v>
      </c>
      <c r="M2536" s="57" t="str">
        <f t="shared" si="122"/>
        <v>3 - Medium-Level Power Loss</v>
      </c>
      <c r="N2536" s="59"/>
      <c r="O2536" s="60"/>
      <c r="P2536" s="61">
        <f t="shared" si="121"/>
        <v>1800</v>
      </c>
      <c r="Q2536" s="61">
        <f t="shared" si="123"/>
        <v>0</v>
      </c>
    </row>
    <row r="2537" spans="1:17" ht="18.600000000000001" customHeight="1">
      <c r="A2537" s="58">
        <v>44403</v>
      </c>
      <c r="B2537" s="39" t="s">
        <v>48</v>
      </c>
      <c r="C2537" s="39" t="s">
        <v>144</v>
      </c>
      <c r="D2537" s="64"/>
      <c r="E2537" s="39" t="s">
        <v>106</v>
      </c>
      <c r="F2537" s="39">
        <v>56</v>
      </c>
      <c r="G2537" s="39" t="s">
        <v>172</v>
      </c>
      <c r="H2537" s="39" t="s">
        <v>176</v>
      </c>
      <c r="I2537" s="39" t="s">
        <v>176</v>
      </c>
      <c r="J2537" s="39" t="s">
        <v>177</v>
      </c>
      <c r="K2537" s="39" t="s">
        <v>176</v>
      </c>
      <c r="L2537" s="39">
        <v>1</v>
      </c>
      <c r="M2537" s="57" t="str">
        <f t="shared" si="122"/>
        <v>3 - Medium-Level Power Loss</v>
      </c>
      <c r="N2537" s="59"/>
      <c r="O2537" s="60"/>
      <c r="P2537" s="61">
        <f t="shared" si="121"/>
        <v>1800</v>
      </c>
      <c r="Q2537" s="61">
        <f t="shared" si="123"/>
        <v>0</v>
      </c>
    </row>
    <row r="2538" spans="1:17" ht="18.600000000000001" customHeight="1">
      <c r="A2538" s="58">
        <v>44403</v>
      </c>
      <c r="B2538" s="39" t="s">
        <v>48</v>
      </c>
      <c r="C2538" s="39" t="s">
        <v>144</v>
      </c>
      <c r="D2538" s="64"/>
      <c r="E2538" s="39" t="s">
        <v>106</v>
      </c>
      <c r="F2538" s="39">
        <v>56</v>
      </c>
      <c r="G2538" s="39" t="s">
        <v>172</v>
      </c>
      <c r="H2538" s="39" t="s">
        <v>176</v>
      </c>
      <c r="I2538" s="39" t="s">
        <v>176</v>
      </c>
      <c r="J2538" s="39" t="s">
        <v>177</v>
      </c>
      <c r="K2538" s="39" t="s">
        <v>176</v>
      </c>
      <c r="L2538" s="39">
        <v>1</v>
      </c>
      <c r="M2538" s="57" t="str">
        <f t="shared" si="122"/>
        <v>3 - Medium-Level Power Loss</v>
      </c>
      <c r="N2538" s="59"/>
      <c r="O2538" s="60"/>
      <c r="P2538" s="61">
        <f t="shared" si="121"/>
        <v>1800</v>
      </c>
      <c r="Q2538" s="61">
        <f t="shared" si="123"/>
        <v>0</v>
      </c>
    </row>
    <row r="2539" spans="1:17" ht="18.600000000000001" customHeight="1">
      <c r="A2539" s="58">
        <v>44403</v>
      </c>
      <c r="B2539" s="39" t="s">
        <v>48</v>
      </c>
      <c r="C2539" s="39" t="s">
        <v>144</v>
      </c>
      <c r="D2539" s="64"/>
      <c r="E2539" s="39" t="s">
        <v>106</v>
      </c>
      <c r="F2539" s="39">
        <v>69</v>
      </c>
      <c r="G2539" s="39" t="s">
        <v>172</v>
      </c>
      <c r="H2539" s="39" t="s">
        <v>176</v>
      </c>
      <c r="I2539" s="39" t="s">
        <v>176</v>
      </c>
      <c r="J2539" s="39" t="s">
        <v>176</v>
      </c>
      <c r="K2539" s="39" t="s">
        <v>176</v>
      </c>
      <c r="L2539" s="39">
        <v>1</v>
      </c>
      <c r="M2539" s="57" t="str">
        <f t="shared" si="122"/>
        <v>3 - Medium-Level Power Loss</v>
      </c>
      <c r="N2539" s="59"/>
      <c r="O2539" s="60"/>
      <c r="P2539" s="61">
        <f t="shared" si="121"/>
        <v>1800</v>
      </c>
      <c r="Q2539" s="61">
        <f t="shared" si="123"/>
        <v>0</v>
      </c>
    </row>
    <row r="2540" spans="1:17" ht="18.600000000000001" customHeight="1">
      <c r="A2540" s="58">
        <v>44403</v>
      </c>
      <c r="B2540" s="39" t="s">
        <v>48</v>
      </c>
      <c r="C2540" s="39" t="s">
        <v>144</v>
      </c>
      <c r="D2540" s="64"/>
      <c r="E2540" s="39" t="s">
        <v>106</v>
      </c>
      <c r="F2540" s="39">
        <v>81</v>
      </c>
      <c r="G2540" s="39" t="s">
        <v>172</v>
      </c>
      <c r="H2540" s="39" t="s">
        <v>176</v>
      </c>
      <c r="I2540" s="39" t="s">
        <v>176</v>
      </c>
      <c r="J2540" s="39" t="s">
        <v>176</v>
      </c>
      <c r="K2540" s="39" t="s">
        <v>176</v>
      </c>
      <c r="L2540" s="39">
        <v>1</v>
      </c>
      <c r="M2540" s="57" t="str">
        <f t="shared" si="122"/>
        <v>3 - Medium-Level Power Loss</v>
      </c>
      <c r="N2540" s="59"/>
      <c r="O2540" s="60"/>
      <c r="P2540" s="61">
        <f t="shared" si="121"/>
        <v>1800</v>
      </c>
      <c r="Q2540" s="61">
        <f t="shared" si="123"/>
        <v>0</v>
      </c>
    </row>
    <row r="2541" spans="1:17" ht="18.600000000000001" customHeight="1">
      <c r="A2541" s="58">
        <v>44403</v>
      </c>
      <c r="B2541" s="39" t="s">
        <v>48</v>
      </c>
      <c r="C2541" s="39" t="s">
        <v>144</v>
      </c>
      <c r="D2541" s="64"/>
      <c r="E2541" s="39" t="s">
        <v>106</v>
      </c>
      <c r="F2541" s="39">
        <v>82</v>
      </c>
      <c r="G2541" s="39" t="s">
        <v>172</v>
      </c>
      <c r="H2541" s="39" t="s">
        <v>176</v>
      </c>
      <c r="I2541" s="39" t="s">
        <v>176</v>
      </c>
      <c r="J2541" s="39" t="s">
        <v>176</v>
      </c>
      <c r="K2541" s="39" t="s">
        <v>176</v>
      </c>
      <c r="L2541" s="39">
        <v>1</v>
      </c>
      <c r="M2541" s="57" t="str">
        <f t="shared" si="122"/>
        <v>3 - Medium-Level Power Loss</v>
      </c>
      <c r="N2541" s="59"/>
      <c r="O2541" s="60"/>
      <c r="P2541" s="61">
        <f t="shared" si="121"/>
        <v>1800</v>
      </c>
      <c r="Q2541" s="61">
        <f t="shared" si="123"/>
        <v>0</v>
      </c>
    </row>
    <row r="2542" spans="1:17" ht="18.600000000000001" customHeight="1">
      <c r="A2542" s="58">
        <v>44403</v>
      </c>
      <c r="B2542" s="39" t="s">
        <v>48</v>
      </c>
      <c r="C2542" s="39" t="s">
        <v>144</v>
      </c>
      <c r="D2542" s="64"/>
      <c r="E2542" s="39" t="s">
        <v>106</v>
      </c>
      <c r="F2542" s="39">
        <v>83</v>
      </c>
      <c r="G2542" s="39" t="s">
        <v>172</v>
      </c>
      <c r="H2542" s="39" t="s">
        <v>176</v>
      </c>
      <c r="I2542" s="39" t="s">
        <v>176</v>
      </c>
      <c r="J2542" s="39" t="s">
        <v>176</v>
      </c>
      <c r="K2542" s="39" t="s">
        <v>176</v>
      </c>
      <c r="L2542" s="39">
        <v>1</v>
      </c>
      <c r="M2542" s="57" t="str">
        <f t="shared" si="122"/>
        <v>3 - Medium-Level Power Loss</v>
      </c>
      <c r="N2542" s="59"/>
      <c r="O2542" s="60"/>
      <c r="P2542" s="61">
        <f t="shared" si="121"/>
        <v>1800</v>
      </c>
      <c r="Q2542" s="61">
        <f t="shared" si="123"/>
        <v>0</v>
      </c>
    </row>
    <row r="2543" spans="1:17" ht="18.600000000000001" customHeight="1">
      <c r="A2543" s="58">
        <v>44403</v>
      </c>
      <c r="B2543" s="39" t="s">
        <v>48</v>
      </c>
      <c r="C2543" s="39" t="s">
        <v>144</v>
      </c>
      <c r="D2543" s="64"/>
      <c r="E2543" s="39" t="s">
        <v>106</v>
      </c>
      <c r="F2543" s="39">
        <v>84</v>
      </c>
      <c r="G2543" s="39" t="s">
        <v>172</v>
      </c>
      <c r="H2543" s="39" t="s">
        <v>176</v>
      </c>
      <c r="I2543" s="39" t="s">
        <v>176</v>
      </c>
      <c r="J2543" s="39" t="s">
        <v>176</v>
      </c>
      <c r="K2543" s="39" t="s">
        <v>176</v>
      </c>
      <c r="L2543" s="39">
        <v>1</v>
      </c>
      <c r="M2543" s="57" t="str">
        <f t="shared" si="122"/>
        <v>3 - Medium-Level Power Loss</v>
      </c>
      <c r="N2543" s="59"/>
      <c r="O2543" s="60"/>
      <c r="P2543" s="61">
        <f t="shared" si="121"/>
        <v>1800</v>
      </c>
      <c r="Q2543" s="61">
        <f t="shared" si="123"/>
        <v>0</v>
      </c>
    </row>
    <row r="2544" spans="1:17" ht="18.600000000000001" customHeight="1">
      <c r="A2544" s="58">
        <v>44403</v>
      </c>
      <c r="B2544" s="39" t="s">
        <v>48</v>
      </c>
      <c r="C2544" s="39" t="s">
        <v>144</v>
      </c>
      <c r="D2544" s="64"/>
      <c r="E2544" s="39" t="s">
        <v>106</v>
      </c>
      <c r="F2544" s="39">
        <v>85</v>
      </c>
      <c r="G2544" s="39" t="s">
        <v>172</v>
      </c>
      <c r="H2544" s="39" t="s">
        <v>176</v>
      </c>
      <c r="I2544" s="39" t="s">
        <v>176</v>
      </c>
      <c r="J2544" s="39" t="s">
        <v>176</v>
      </c>
      <c r="K2544" s="39" t="s">
        <v>176</v>
      </c>
      <c r="L2544" s="39">
        <v>1</v>
      </c>
      <c r="M2544" s="57" t="str">
        <f t="shared" si="122"/>
        <v>3 - Medium-Level Power Loss</v>
      </c>
      <c r="N2544" s="59"/>
      <c r="O2544" s="60"/>
      <c r="P2544" s="61">
        <f t="shared" si="121"/>
        <v>1800</v>
      </c>
      <c r="Q2544" s="61">
        <f t="shared" si="123"/>
        <v>0</v>
      </c>
    </row>
    <row r="2545" spans="1:17" ht="18.600000000000001" customHeight="1">
      <c r="A2545" s="58">
        <v>44403</v>
      </c>
      <c r="B2545" s="39" t="s">
        <v>48</v>
      </c>
      <c r="C2545" s="39" t="s">
        <v>144</v>
      </c>
      <c r="D2545" s="64"/>
      <c r="E2545" s="39" t="s">
        <v>106</v>
      </c>
      <c r="F2545" s="39">
        <v>86</v>
      </c>
      <c r="G2545" s="39" t="s">
        <v>172</v>
      </c>
      <c r="H2545" s="39" t="s">
        <v>176</v>
      </c>
      <c r="I2545" s="39" t="s">
        <v>176</v>
      </c>
      <c r="J2545" s="39" t="s">
        <v>176</v>
      </c>
      <c r="K2545" s="39" t="s">
        <v>176</v>
      </c>
      <c r="L2545" s="39">
        <v>1</v>
      </c>
      <c r="M2545" s="57" t="str">
        <f t="shared" si="122"/>
        <v>3 - Medium-Level Power Loss</v>
      </c>
      <c r="N2545" s="59"/>
      <c r="O2545" s="60"/>
      <c r="P2545" s="61">
        <f t="shared" si="121"/>
        <v>1800</v>
      </c>
      <c r="Q2545" s="61">
        <f t="shared" si="123"/>
        <v>0</v>
      </c>
    </row>
    <row r="2546" spans="1:17" ht="18.600000000000001" customHeight="1">
      <c r="A2546" s="58">
        <v>44403</v>
      </c>
      <c r="B2546" s="39" t="s">
        <v>48</v>
      </c>
      <c r="C2546" s="39" t="s">
        <v>144</v>
      </c>
      <c r="D2546" s="64"/>
      <c r="E2546" s="39" t="s">
        <v>106</v>
      </c>
      <c r="F2546" s="39">
        <v>87</v>
      </c>
      <c r="G2546" s="39" t="s">
        <v>172</v>
      </c>
      <c r="H2546" s="39" t="s">
        <v>176</v>
      </c>
      <c r="I2546" s="39" t="s">
        <v>176</v>
      </c>
      <c r="J2546" s="39" t="s">
        <v>176</v>
      </c>
      <c r="K2546" s="39" t="s">
        <v>176</v>
      </c>
      <c r="L2546" s="39">
        <v>1</v>
      </c>
      <c r="M2546" s="57" t="str">
        <f t="shared" si="122"/>
        <v>3 - Medium-Level Power Loss</v>
      </c>
      <c r="N2546" s="59"/>
      <c r="O2546" s="60"/>
      <c r="P2546" s="61">
        <f t="shared" si="121"/>
        <v>1800</v>
      </c>
      <c r="Q2546" s="61">
        <f t="shared" si="123"/>
        <v>0</v>
      </c>
    </row>
    <row r="2547" spans="1:17" ht="18.600000000000001" customHeight="1">
      <c r="A2547" s="58">
        <v>44403</v>
      </c>
      <c r="B2547" s="39" t="s">
        <v>48</v>
      </c>
      <c r="C2547" s="39" t="s">
        <v>144</v>
      </c>
      <c r="D2547" s="64"/>
      <c r="E2547" s="39" t="s">
        <v>106</v>
      </c>
      <c r="F2547" s="39">
        <v>88</v>
      </c>
      <c r="G2547" s="39" t="s">
        <v>172</v>
      </c>
      <c r="H2547" s="39" t="s">
        <v>176</v>
      </c>
      <c r="I2547" s="39" t="s">
        <v>176</v>
      </c>
      <c r="J2547" s="39" t="s">
        <v>176</v>
      </c>
      <c r="K2547" s="39" t="s">
        <v>176</v>
      </c>
      <c r="L2547" s="39">
        <v>1</v>
      </c>
      <c r="M2547" s="57" t="str">
        <f t="shared" si="122"/>
        <v>3 - Medium-Level Power Loss</v>
      </c>
      <c r="N2547" s="59"/>
      <c r="O2547" s="60"/>
      <c r="P2547" s="61">
        <f t="shared" si="121"/>
        <v>1800</v>
      </c>
      <c r="Q2547" s="61">
        <f t="shared" si="123"/>
        <v>0</v>
      </c>
    </row>
    <row r="2548" spans="1:17" ht="18.600000000000001" customHeight="1">
      <c r="A2548" s="58">
        <v>44403</v>
      </c>
      <c r="B2548" s="39" t="s">
        <v>48</v>
      </c>
      <c r="C2548" s="39" t="s">
        <v>144</v>
      </c>
      <c r="D2548" s="64"/>
      <c r="E2548" s="39" t="s">
        <v>109</v>
      </c>
      <c r="F2548" s="39">
        <v>117</v>
      </c>
      <c r="G2548" s="39" t="s">
        <v>172</v>
      </c>
      <c r="H2548" s="39" t="s">
        <v>176</v>
      </c>
      <c r="I2548" s="39" t="s">
        <v>176</v>
      </c>
      <c r="J2548" s="39" t="s">
        <v>176</v>
      </c>
      <c r="K2548" s="39" t="s">
        <v>176</v>
      </c>
      <c r="L2548" s="39">
        <v>1</v>
      </c>
      <c r="M2548" s="57" t="str">
        <f t="shared" si="122"/>
        <v>3 - Medium-Level Power Loss</v>
      </c>
      <c r="N2548" s="59"/>
      <c r="O2548" s="60"/>
      <c r="P2548" s="61">
        <f t="shared" si="121"/>
        <v>1800</v>
      </c>
      <c r="Q2548" s="61">
        <f t="shared" si="123"/>
        <v>0</v>
      </c>
    </row>
    <row r="2549" spans="1:17" ht="18.600000000000001" customHeight="1">
      <c r="A2549" s="58">
        <v>44403</v>
      </c>
      <c r="B2549" s="39" t="s">
        <v>48</v>
      </c>
      <c r="C2549" s="39" t="s">
        <v>144</v>
      </c>
      <c r="D2549" s="64"/>
      <c r="E2549" s="39" t="s">
        <v>109</v>
      </c>
      <c r="F2549" s="39">
        <v>118</v>
      </c>
      <c r="G2549" s="39" t="s">
        <v>172</v>
      </c>
      <c r="H2549" s="39" t="s">
        <v>176</v>
      </c>
      <c r="I2549" s="39" t="s">
        <v>176</v>
      </c>
      <c r="J2549" s="39" t="s">
        <v>176</v>
      </c>
      <c r="K2549" s="39" t="s">
        <v>176</v>
      </c>
      <c r="L2549" s="39">
        <v>1</v>
      </c>
      <c r="M2549" s="57" t="str">
        <f t="shared" si="122"/>
        <v>3 - Medium-Level Power Loss</v>
      </c>
      <c r="N2549" s="59"/>
      <c r="O2549" s="60"/>
      <c r="P2549" s="61">
        <f t="shared" si="121"/>
        <v>1800</v>
      </c>
      <c r="Q2549" s="61">
        <f t="shared" si="123"/>
        <v>0</v>
      </c>
    </row>
    <row r="2550" spans="1:17" ht="18.600000000000001" customHeight="1">
      <c r="A2550" s="58">
        <v>44403</v>
      </c>
      <c r="B2550" s="39" t="s">
        <v>48</v>
      </c>
      <c r="C2550" s="39" t="s">
        <v>144</v>
      </c>
      <c r="D2550" s="64"/>
      <c r="E2550" s="39" t="s">
        <v>109</v>
      </c>
      <c r="F2550" s="39">
        <v>119</v>
      </c>
      <c r="G2550" s="39" t="s">
        <v>172</v>
      </c>
      <c r="H2550" s="39" t="s">
        <v>176</v>
      </c>
      <c r="I2550" s="39" t="s">
        <v>176</v>
      </c>
      <c r="J2550" s="39" t="s">
        <v>176</v>
      </c>
      <c r="K2550" s="39" t="s">
        <v>176</v>
      </c>
      <c r="L2550" s="39">
        <v>1</v>
      </c>
      <c r="M2550" s="57" t="str">
        <f t="shared" si="122"/>
        <v>3 - Medium-Level Power Loss</v>
      </c>
      <c r="N2550" s="59"/>
      <c r="O2550" s="60"/>
      <c r="P2550" s="61">
        <f t="shared" si="121"/>
        <v>1800</v>
      </c>
      <c r="Q2550" s="61">
        <f t="shared" si="123"/>
        <v>0</v>
      </c>
    </row>
    <row r="2551" spans="1:17" ht="18.600000000000001" customHeight="1">
      <c r="A2551" s="58">
        <v>44403</v>
      </c>
      <c r="B2551" s="39" t="s">
        <v>48</v>
      </c>
      <c r="C2551" s="39" t="s">
        <v>144</v>
      </c>
      <c r="D2551" s="64"/>
      <c r="E2551" s="39" t="s">
        <v>109</v>
      </c>
      <c r="F2551" s="39">
        <v>120</v>
      </c>
      <c r="G2551" s="39" t="s">
        <v>172</v>
      </c>
      <c r="H2551" s="39" t="s">
        <v>176</v>
      </c>
      <c r="I2551" s="39" t="s">
        <v>176</v>
      </c>
      <c r="J2551" s="39" t="s">
        <v>176</v>
      </c>
      <c r="K2551" s="39" t="s">
        <v>176</v>
      </c>
      <c r="L2551" s="39">
        <v>1</v>
      </c>
      <c r="M2551" s="57" t="str">
        <f t="shared" si="122"/>
        <v>3 - Medium-Level Power Loss</v>
      </c>
      <c r="N2551" s="59"/>
      <c r="O2551" s="60"/>
      <c r="P2551" s="61">
        <f t="shared" si="121"/>
        <v>1800</v>
      </c>
      <c r="Q2551" s="61">
        <f t="shared" si="123"/>
        <v>0</v>
      </c>
    </row>
    <row r="2552" spans="1:17" ht="18.600000000000001" customHeight="1">
      <c r="A2552" s="58">
        <v>44403</v>
      </c>
      <c r="B2552" s="39" t="s">
        <v>48</v>
      </c>
      <c r="C2552" s="39" t="s">
        <v>144</v>
      </c>
      <c r="D2552" s="64"/>
      <c r="E2552" s="39" t="s">
        <v>109</v>
      </c>
      <c r="F2552" s="39">
        <v>49</v>
      </c>
      <c r="G2552" s="39" t="s">
        <v>172</v>
      </c>
      <c r="H2552" s="39" t="s">
        <v>176</v>
      </c>
      <c r="I2552" s="39" t="s">
        <v>176</v>
      </c>
      <c r="J2552" s="39" t="s">
        <v>176</v>
      </c>
      <c r="K2552" s="39" t="s">
        <v>176</v>
      </c>
      <c r="L2552" s="39">
        <v>1</v>
      </c>
      <c r="M2552" s="57" t="str">
        <f t="shared" si="122"/>
        <v>3 - Medium-Level Power Loss</v>
      </c>
      <c r="N2552" s="59"/>
      <c r="O2552" s="60"/>
      <c r="P2552" s="61">
        <f t="shared" si="121"/>
        <v>1800</v>
      </c>
      <c r="Q2552" s="61">
        <f t="shared" si="123"/>
        <v>0</v>
      </c>
    </row>
    <row r="2553" spans="1:17" ht="18.600000000000001" customHeight="1">
      <c r="A2553" s="58">
        <v>44403</v>
      </c>
      <c r="B2553" s="39" t="s">
        <v>48</v>
      </c>
      <c r="C2553" s="39" t="s">
        <v>144</v>
      </c>
      <c r="D2553" s="64"/>
      <c r="E2553" s="39" t="s">
        <v>109</v>
      </c>
      <c r="F2553" s="39">
        <v>50</v>
      </c>
      <c r="G2553" s="39" t="s">
        <v>172</v>
      </c>
      <c r="H2553" s="39" t="s">
        <v>176</v>
      </c>
      <c r="I2553" s="39" t="s">
        <v>176</v>
      </c>
      <c r="J2553" s="39" t="s">
        <v>176</v>
      </c>
      <c r="K2553" s="39" t="s">
        <v>176</v>
      </c>
      <c r="L2553" s="39">
        <v>1</v>
      </c>
      <c r="M2553" s="57" t="str">
        <f t="shared" si="122"/>
        <v>3 - Medium-Level Power Loss</v>
      </c>
      <c r="N2553" s="59"/>
      <c r="O2553" s="60"/>
      <c r="P2553" s="61">
        <f t="shared" si="121"/>
        <v>1800</v>
      </c>
      <c r="Q2553" s="61">
        <f t="shared" si="123"/>
        <v>0</v>
      </c>
    </row>
    <row r="2554" spans="1:17" ht="18.600000000000001" customHeight="1">
      <c r="A2554" s="58">
        <v>44403</v>
      </c>
      <c r="B2554" s="39" t="s">
        <v>48</v>
      </c>
      <c r="C2554" s="39" t="s">
        <v>144</v>
      </c>
      <c r="D2554" s="64"/>
      <c r="E2554" s="39" t="s">
        <v>109</v>
      </c>
      <c r="F2554" s="39">
        <v>51</v>
      </c>
      <c r="G2554" s="39" t="s">
        <v>172</v>
      </c>
      <c r="H2554" s="39" t="s">
        <v>176</v>
      </c>
      <c r="I2554" s="39" t="s">
        <v>176</v>
      </c>
      <c r="J2554" s="39" t="s">
        <v>176</v>
      </c>
      <c r="K2554" s="39" t="s">
        <v>176</v>
      </c>
      <c r="L2554" s="39">
        <v>1</v>
      </c>
      <c r="M2554" s="57" t="str">
        <f t="shared" si="122"/>
        <v>3 - Medium-Level Power Loss</v>
      </c>
      <c r="N2554" s="59"/>
      <c r="O2554" s="60"/>
      <c r="P2554" s="61">
        <f t="shared" si="121"/>
        <v>1800</v>
      </c>
      <c r="Q2554" s="61">
        <f t="shared" si="123"/>
        <v>0</v>
      </c>
    </row>
    <row r="2555" spans="1:17" ht="18.600000000000001" customHeight="1">
      <c r="A2555" s="58">
        <v>44403</v>
      </c>
      <c r="B2555" s="39" t="s">
        <v>48</v>
      </c>
      <c r="C2555" s="39" t="s">
        <v>144</v>
      </c>
      <c r="D2555" s="64"/>
      <c r="E2555" s="39" t="s">
        <v>109</v>
      </c>
      <c r="F2555" s="39">
        <v>52</v>
      </c>
      <c r="G2555" s="39" t="s">
        <v>172</v>
      </c>
      <c r="H2555" s="39" t="s">
        <v>176</v>
      </c>
      <c r="I2555" s="39" t="s">
        <v>176</v>
      </c>
      <c r="J2555" s="39" t="s">
        <v>176</v>
      </c>
      <c r="K2555" s="39" t="s">
        <v>176</v>
      </c>
      <c r="L2555" s="39">
        <v>1</v>
      </c>
      <c r="M2555" s="57" t="str">
        <f t="shared" si="122"/>
        <v>3 - Medium-Level Power Loss</v>
      </c>
      <c r="N2555" s="59"/>
      <c r="O2555" s="60"/>
      <c r="P2555" s="61">
        <f t="shared" si="121"/>
        <v>1800</v>
      </c>
      <c r="Q2555" s="61">
        <f t="shared" si="123"/>
        <v>0</v>
      </c>
    </row>
    <row r="2556" spans="1:17" ht="18.600000000000001" customHeight="1">
      <c r="A2556" s="58">
        <v>44403</v>
      </c>
      <c r="B2556" s="39" t="s">
        <v>48</v>
      </c>
      <c r="C2556" s="39" t="s">
        <v>144</v>
      </c>
      <c r="D2556" s="64"/>
      <c r="E2556" s="39" t="s">
        <v>109</v>
      </c>
      <c r="F2556" s="39">
        <v>53</v>
      </c>
      <c r="G2556" s="39" t="s">
        <v>172</v>
      </c>
      <c r="H2556" s="39" t="s">
        <v>176</v>
      </c>
      <c r="I2556" s="39" t="s">
        <v>176</v>
      </c>
      <c r="J2556" s="39" t="s">
        <v>176</v>
      </c>
      <c r="K2556" s="39" t="s">
        <v>176</v>
      </c>
      <c r="L2556" s="39">
        <v>1</v>
      </c>
      <c r="M2556" s="57" t="str">
        <f t="shared" si="122"/>
        <v>3 - Medium-Level Power Loss</v>
      </c>
      <c r="N2556" s="59"/>
      <c r="O2556" s="60"/>
      <c r="P2556" s="61">
        <f t="shared" si="121"/>
        <v>1800</v>
      </c>
      <c r="Q2556" s="61">
        <f t="shared" si="123"/>
        <v>0</v>
      </c>
    </row>
    <row r="2557" spans="1:17" ht="18.600000000000001" customHeight="1">
      <c r="A2557" s="58">
        <v>44403</v>
      </c>
      <c r="B2557" s="39" t="s">
        <v>48</v>
      </c>
      <c r="C2557" s="39" t="s">
        <v>144</v>
      </c>
      <c r="D2557" s="64"/>
      <c r="E2557" s="39" t="s">
        <v>109</v>
      </c>
      <c r="F2557" s="39">
        <v>54</v>
      </c>
      <c r="G2557" s="39" t="s">
        <v>172</v>
      </c>
      <c r="H2557" s="39" t="s">
        <v>176</v>
      </c>
      <c r="I2557" s="39" t="s">
        <v>176</v>
      </c>
      <c r="J2557" s="39" t="s">
        <v>176</v>
      </c>
      <c r="K2557" s="39" t="s">
        <v>176</v>
      </c>
      <c r="L2557" s="39">
        <v>1</v>
      </c>
      <c r="M2557" s="57" t="str">
        <f t="shared" si="122"/>
        <v>3 - Medium-Level Power Loss</v>
      </c>
      <c r="N2557" s="59"/>
      <c r="O2557" s="60"/>
      <c r="P2557" s="61">
        <f t="shared" si="121"/>
        <v>1800</v>
      </c>
      <c r="Q2557" s="61">
        <f t="shared" si="123"/>
        <v>0</v>
      </c>
    </row>
    <row r="2558" spans="1:17" ht="18.600000000000001" customHeight="1">
      <c r="A2558" s="58">
        <v>44403</v>
      </c>
      <c r="B2558" s="39" t="s">
        <v>48</v>
      </c>
      <c r="C2558" s="39" t="s">
        <v>144</v>
      </c>
      <c r="D2558" s="64"/>
      <c r="E2558" s="39" t="s">
        <v>109</v>
      </c>
      <c r="F2558" s="39">
        <v>55</v>
      </c>
      <c r="G2558" s="39" t="s">
        <v>172</v>
      </c>
      <c r="H2558" s="39" t="s">
        <v>176</v>
      </c>
      <c r="I2558" s="39" t="s">
        <v>176</v>
      </c>
      <c r="J2558" s="39" t="s">
        <v>176</v>
      </c>
      <c r="K2558" s="39" t="s">
        <v>176</v>
      </c>
      <c r="L2558" s="39">
        <v>1</v>
      </c>
      <c r="M2558" s="57" t="str">
        <f t="shared" si="122"/>
        <v>3 - Medium-Level Power Loss</v>
      </c>
      <c r="N2558" s="59"/>
      <c r="O2558" s="60"/>
      <c r="P2558" s="61">
        <f t="shared" si="121"/>
        <v>1800</v>
      </c>
      <c r="Q2558" s="61">
        <f t="shared" si="123"/>
        <v>0</v>
      </c>
    </row>
    <row r="2559" spans="1:17" ht="18.600000000000001" customHeight="1">
      <c r="A2559" s="58">
        <v>44403</v>
      </c>
      <c r="B2559" s="39" t="s">
        <v>48</v>
      </c>
      <c r="C2559" s="39" t="s">
        <v>144</v>
      </c>
      <c r="D2559" s="64"/>
      <c r="E2559" s="39" t="s">
        <v>109</v>
      </c>
      <c r="F2559" s="39">
        <v>56</v>
      </c>
      <c r="G2559" s="39" t="s">
        <v>172</v>
      </c>
      <c r="H2559" s="39" t="s">
        <v>176</v>
      </c>
      <c r="I2559" s="39" t="s">
        <v>176</v>
      </c>
      <c r="J2559" s="39" t="s">
        <v>176</v>
      </c>
      <c r="K2559" s="39" t="s">
        <v>176</v>
      </c>
      <c r="L2559" s="39">
        <v>1</v>
      </c>
      <c r="M2559" s="57" t="str">
        <f t="shared" si="122"/>
        <v>3 - Medium-Level Power Loss</v>
      </c>
      <c r="N2559" s="59"/>
      <c r="O2559" s="60"/>
      <c r="P2559" s="61">
        <f t="shared" si="121"/>
        <v>1800</v>
      </c>
      <c r="Q2559" s="61">
        <f t="shared" si="123"/>
        <v>0</v>
      </c>
    </row>
    <row r="2560" spans="1:17" ht="18.600000000000001" customHeight="1">
      <c r="A2560" s="58">
        <v>44403</v>
      </c>
      <c r="B2560" s="39" t="s">
        <v>48</v>
      </c>
      <c r="C2560" s="39" t="s">
        <v>144</v>
      </c>
      <c r="D2560" s="64"/>
      <c r="E2560" s="39" t="s">
        <v>109</v>
      </c>
      <c r="F2560" s="39">
        <v>81</v>
      </c>
      <c r="G2560" s="39" t="s">
        <v>172</v>
      </c>
      <c r="H2560" s="39" t="s">
        <v>176</v>
      </c>
      <c r="I2560" s="39" t="s">
        <v>176</v>
      </c>
      <c r="J2560" s="39" t="s">
        <v>176</v>
      </c>
      <c r="K2560" s="39" t="s">
        <v>176</v>
      </c>
      <c r="L2560" s="39">
        <v>1</v>
      </c>
      <c r="M2560" s="57" t="str">
        <f t="shared" si="122"/>
        <v>3 - Medium-Level Power Loss</v>
      </c>
      <c r="N2560" s="59"/>
      <c r="O2560" s="60"/>
      <c r="P2560" s="61">
        <f t="shared" si="121"/>
        <v>1800</v>
      </c>
      <c r="Q2560" s="61">
        <f t="shared" si="123"/>
        <v>0</v>
      </c>
    </row>
    <row r="2561" spans="1:17" ht="18.600000000000001" customHeight="1">
      <c r="A2561" s="58">
        <v>44403</v>
      </c>
      <c r="B2561" s="39" t="s">
        <v>48</v>
      </c>
      <c r="C2561" s="39" t="s">
        <v>144</v>
      </c>
      <c r="D2561" s="64"/>
      <c r="E2561" s="39" t="s">
        <v>109</v>
      </c>
      <c r="F2561" s="39">
        <v>82</v>
      </c>
      <c r="G2561" s="39" t="s">
        <v>172</v>
      </c>
      <c r="H2561" s="39" t="s">
        <v>176</v>
      </c>
      <c r="I2561" s="39" t="s">
        <v>176</v>
      </c>
      <c r="J2561" s="39" t="s">
        <v>176</v>
      </c>
      <c r="K2561" s="39" t="s">
        <v>176</v>
      </c>
      <c r="L2561" s="39">
        <v>1</v>
      </c>
      <c r="M2561" s="57" t="str">
        <f t="shared" si="122"/>
        <v>3 - Medium-Level Power Loss</v>
      </c>
      <c r="N2561" s="59"/>
      <c r="O2561" s="60"/>
      <c r="P2561" s="61">
        <f t="shared" si="121"/>
        <v>1800</v>
      </c>
      <c r="Q2561" s="61">
        <f t="shared" si="123"/>
        <v>0</v>
      </c>
    </row>
    <row r="2562" spans="1:17" ht="18.600000000000001" customHeight="1">
      <c r="A2562" s="58">
        <v>44403</v>
      </c>
      <c r="B2562" s="39" t="s">
        <v>48</v>
      </c>
      <c r="C2562" s="39" t="s">
        <v>144</v>
      </c>
      <c r="D2562" s="64"/>
      <c r="E2562" s="39" t="s">
        <v>109</v>
      </c>
      <c r="F2562" s="39">
        <v>83</v>
      </c>
      <c r="G2562" s="39" t="s">
        <v>172</v>
      </c>
      <c r="H2562" s="39" t="s">
        <v>176</v>
      </c>
      <c r="I2562" s="39" t="s">
        <v>176</v>
      </c>
      <c r="J2562" s="39" t="s">
        <v>176</v>
      </c>
      <c r="K2562" s="39" t="s">
        <v>176</v>
      </c>
      <c r="L2562" s="39">
        <v>1</v>
      </c>
      <c r="M2562" s="57" t="str">
        <f t="shared" si="122"/>
        <v>3 - Medium-Level Power Loss</v>
      </c>
      <c r="N2562" s="59"/>
      <c r="O2562" s="60"/>
      <c r="P2562" s="61">
        <f t="shared" si="121"/>
        <v>1800</v>
      </c>
      <c r="Q2562" s="61">
        <f t="shared" si="123"/>
        <v>0</v>
      </c>
    </row>
    <row r="2563" spans="1:17" ht="18.600000000000001" customHeight="1">
      <c r="A2563" s="58">
        <v>44403</v>
      </c>
      <c r="B2563" s="39" t="s">
        <v>48</v>
      </c>
      <c r="C2563" s="39" t="s">
        <v>144</v>
      </c>
      <c r="D2563" s="64"/>
      <c r="E2563" s="39" t="s">
        <v>109</v>
      </c>
      <c r="F2563" s="39">
        <v>84</v>
      </c>
      <c r="G2563" s="39" t="s">
        <v>172</v>
      </c>
      <c r="H2563" s="39" t="s">
        <v>176</v>
      </c>
      <c r="I2563" s="39" t="s">
        <v>176</v>
      </c>
      <c r="J2563" s="39" t="s">
        <v>176</v>
      </c>
      <c r="K2563" s="39" t="s">
        <v>176</v>
      </c>
      <c r="L2563" s="39">
        <v>1</v>
      </c>
      <c r="M2563" s="57" t="str">
        <f t="shared" si="122"/>
        <v>3 - Medium-Level Power Loss</v>
      </c>
      <c r="N2563" s="59"/>
      <c r="O2563" s="60"/>
      <c r="P2563" s="61">
        <f t="shared" si="121"/>
        <v>1800</v>
      </c>
      <c r="Q2563" s="61">
        <f t="shared" si="123"/>
        <v>0</v>
      </c>
    </row>
    <row r="2564" spans="1:17" ht="18.600000000000001" customHeight="1">
      <c r="A2564" s="58">
        <v>44403</v>
      </c>
      <c r="B2564" s="39" t="s">
        <v>48</v>
      </c>
      <c r="C2564" s="39" t="s">
        <v>144</v>
      </c>
      <c r="D2564" s="64"/>
      <c r="E2564" s="39" t="s">
        <v>109</v>
      </c>
      <c r="F2564" s="39">
        <v>85</v>
      </c>
      <c r="G2564" s="39" t="s">
        <v>172</v>
      </c>
      <c r="H2564" s="39" t="s">
        <v>176</v>
      </c>
      <c r="I2564" s="39" t="s">
        <v>176</v>
      </c>
      <c r="J2564" s="39" t="s">
        <v>177</v>
      </c>
      <c r="K2564" s="39" t="s">
        <v>176</v>
      </c>
      <c r="L2564" s="39">
        <v>1</v>
      </c>
      <c r="M2564" s="57" t="str">
        <f t="shared" si="122"/>
        <v>3 - Medium-Level Power Loss</v>
      </c>
      <c r="N2564" s="59"/>
      <c r="O2564" s="60"/>
      <c r="P2564" s="61">
        <f t="shared" si="121"/>
        <v>1800</v>
      </c>
      <c r="Q2564" s="61">
        <f t="shared" si="123"/>
        <v>0</v>
      </c>
    </row>
    <row r="2565" spans="1:17" ht="18.600000000000001" customHeight="1">
      <c r="A2565" s="58">
        <v>44403</v>
      </c>
      <c r="B2565" s="39" t="s">
        <v>48</v>
      </c>
      <c r="C2565" s="39" t="s">
        <v>144</v>
      </c>
      <c r="D2565" s="64"/>
      <c r="E2565" s="39" t="s">
        <v>109</v>
      </c>
      <c r="F2565" s="39">
        <v>85</v>
      </c>
      <c r="G2565" s="39" t="s">
        <v>172</v>
      </c>
      <c r="H2565" s="39" t="s">
        <v>176</v>
      </c>
      <c r="I2565" s="39" t="s">
        <v>176</v>
      </c>
      <c r="J2565" s="39" t="s">
        <v>177</v>
      </c>
      <c r="K2565" s="39" t="s">
        <v>176</v>
      </c>
      <c r="L2565" s="39">
        <v>1</v>
      </c>
      <c r="M2565" s="57" t="str">
        <f t="shared" si="122"/>
        <v>3 - Medium-Level Power Loss</v>
      </c>
      <c r="N2565" s="59"/>
      <c r="O2565" s="60"/>
      <c r="P2565" s="61">
        <f t="shared" si="121"/>
        <v>1800</v>
      </c>
      <c r="Q2565" s="61">
        <f t="shared" si="123"/>
        <v>0</v>
      </c>
    </row>
    <row r="2566" spans="1:17" ht="18.600000000000001" customHeight="1">
      <c r="A2566" s="58">
        <v>44403</v>
      </c>
      <c r="B2566" s="39" t="s">
        <v>48</v>
      </c>
      <c r="C2566" s="39" t="s">
        <v>144</v>
      </c>
      <c r="D2566" s="64"/>
      <c r="E2566" s="39" t="s">
        <v>109</v>
      </c>
      <c r="F2566" s="39">
        <v>86</v>
      </c>
      <c r="G2566" s="39" t="s">
        <v>172</v>
      </c>
      <c r="H2566" s="39" t="s">
        <v>176</v>
      </c>
      <c r="I2566" s="39" t="s">
        <v>176</v>
      </c>
      <c r="J2566" s="39" t="s">
        <v>177</v>
      </c>
      <c r="K2566" s="39" t="s">
        <v>176</v>
      </c>
      <c r="L2566" s="39">
        <v>1</v>
      </c>
      <c r="M2566" s="57" t="str">
        <f t="shared" si="122"/>
        <v>3 - Medium-Level Power Loss</v>
      </c>
      <c r="N2566" s="59"/>
      <c r="O2566" s="60"/>
      <c r="P2566" s="61">
        <f t="shared" si="121"/>
        <v>1800</v>
      </c>
      <c r="Q2566" s="61">
        <f t="shared" si="123"/>
        <v>0</v>
      </c>
    </row>
    <row r="2567" spans="1:17" ht="18.600000000000001" customHeight="1">
      <c r="A2567" s="58">
        <v>44403</v>
      </c>
      <c r="B2567" s="39" t="s">
        <v>48</v>
      </c>
      <c r="C2567" s="39" t="s">
        <v>144</v>
      </c>
      <c r="D2567" s="64"/>
      <c r="E2567" s="39" t="s">
        <v>109</v>
      </c>
      <c r="F2567" s="39">
        <v>86</v>
      </c>
      <c r="G2567" s="39" t="s">
        <v>172</v>
      </c>
      <c r="H2567" s="39" t="s">
        <v>176</v>
      </c>
      <c r="I2567" s="39" t="s">
        <v>176</v>
      </c>
      <c r="J2567" s="39" t="s">
        <v>177</v>
      </c>
      <c r="K2567" s="39" t="s">
        <v>176</v>
      </c>
      <c r="L2567" s="39">
        <v>1</v>
      </c>
      <c r="M2567" s="57" t="str">
        <f t="shared" si="122"/>
        <v>3 - Medium-Level Power Loss</v>
      </c>
      <c r="N2567" s="59"/>
      <c r="O2567" s="60"/>
      <c r="P2567" s="61">
        <f t="shared" si="121"/>
        <v>1800</v>
      </c>
      <c r="Q2567" s="61">
        <f t="shared" si="123"/>
        <v>0</v>
      </c>
    </row>
    <row r="2568" spans="1:17" ht="18.600000000000001" customHeight="1">
      <c r="A2568" s="58">
        <v>44403</v>
      </c>
      <c r="B2568" s="39" t="s">
        <v>48</v>
      </c>
      <c r="C2568" s="39" t="s">
        <v>144</v>
      </c>
      <c r="D2568" s="64"/>
      <c r="E2568" s="39" t="s">
        <v>109</v>
      </c>
      <c r="F2568" s="39">
        <v>87</v>
      </c>
      <c r="G2568" s="39" t="s">
        <v>172</v>
      </c>
      <c r="H2568" s="39" t="s">
        <v>176</v>
      </c>
      <c r="I2568" s="39" t="s">
        <v>176</v>
      </c>
      <c r="J2568" s="39" t="s">
        <v>177</v>
      </c>
      <c r="K2568" s="39" t="s">
        <v>176</v>
      </c>
      <c r="L2568" s="39">
        <v>1</v>
      </c>
      <c r="M2568" s="57" t="str">
        <f t="shared" si="122"/>
        <v>3 - Medium-Level Power Loss</v>
      </c>
      <c r="N2568" s="59"/>
      <c r="O2568" s="60"/>
      <c r="P2568" s="61">
        <f t="shared" si="121"/>
        <v>1800</v>
      </c>
      <c r="Q2568" s="61">
        <f t="shared" si="123"/>
        <v>0</v>
      </c>
    </row>
    <row r="2569" spans="1:17" ht="18.600000000000001" customHeight="1">
      <c r="A2569" s="58">
        <v>44403</v>
      </c>
      <c r="B2569" s="39" t="s">
        <v>48</v>
      </c>
      <c r="C2569" s="39" t="s">
        <v>144</v>
      </c>
      <c r="D2569" s="64"/>
      <c r="E2569" s="39" t="s">
        <v>109</v>
      </c>
      <c r="F2569" s="39">
        <v>87</v>
      </c>
      <c r="G2569" s="39" t="s">
        <v>172</v>
      </c>
      <c r="H2569" s="39" t="s">
        <v>176</v>
      </c>
      <c r="I2569" s="39" t="s">
        <v>176</v>
      </c>
      <c r="J2569" s="39" t="s">
        <v>177</v>
      </c>
      <c r="K2569" s="39" t="s">
        <v>176</v>
      </c>
      <c r="L2569" s="39">
        <v>1</v>
      </c>
      <c r="M2569" s="57" t="str">
        <f t="shared" si="122"/>
        <v>3 - Medium-Level Power Loss</v>
      </c>
      <c r="N2569" s="59"/>
      <c r="O2569" s="60"/>
      <c r="P2569" s="61">
        <f t="shared" si="121"/>
        <v>1800</v>
      </c>
      <c r="Q2569" s="61">
        <f t="shared" si="123"/>
        <v>0</v>
      </c>
    </row>
    <row r="2570" spans="1:17" ht="18.600000000000001" customHeight="1">
      <c r="A2570" s="58">
        <v>44403</v>
      </c>
      <c r="B2570" s="39" t="s">
        <v>48</v>
      </c>
      <c r="C2570" s="39" t="s">
        <v>144</v>
      </c>
      <c r="D2570" s="64"/>
      <c r="E2570" s="39" t="s">
        <v>109</v>
      </c>
      <c r="F2570" s="39">
        <v>88</v>
      </c>
      <c r="G2570" s="39" t="s">
        <v>172</v>
      </c>
      <c r="H2570" s="39" t="s">
        <v>176</v>
      </c>
      <c r="I2570" s="39" t="s">
        <v>176</v>
      </c>
      <c r="J2570" s="39" t="s">
        <v>177</v>
      </c>
      <c r="K2570" s="39" t="s">
        <v>176</v>
      </c>
      <c r="L2570" s="39">
        <v>1</v>
      </c>
      <c r="M2570" s="57" t="str">
        <f t="shared" si="122"/>
        <v>3 - Medium-Level Power Loss</v>
      </c>
      <c r="N2570" s="59"/>
      <c r="O2570" s="60"/>
      <c r="P2570" s="61">
        <f t="shared" si="121"/>
        <v>1800</v>
      </c>
      <c r="Q2570" s="61">
        <f t="shared" si="123"/>
        <v>0</v>
      </c>
    </row>
    <row r="2571" spans="1:17" ht="18.600000000000001" customHeight="1">
      <c r="A2571" s="58">
        <v>44403</v>
      </c>
      <c r="B2571" s="39" t="s">
        <v>48</v>
      </c>
      <c r="C2571" s="39" t="s">
        <v>144</v>
      </c>
      <c r="D2571" s="64"/>
      <c r="E2571" s="39" t="s">
        <v>109</v>
      </c>
      <c r="F2571" s="39">
        <v>88</v>
      </c>
      <c r="G2571" s="39" t="s">
        <v>172</v>
      </c>
      <c r="H2571" s="39" t="s">
        <v>176</v>
      </c>
      <c r="I2571" s="39" t="s">
        <v>176</v>
      </c>
      <c r="J2571" s="39" t="s">
        <v>177</v>
      </c>
      <c r="K2571" s="39" t="s">
        <v>176</v>
      </c>
      <c r="L2571" s="39">
        <v>1</v>
      </c>
      <c r="M2571" s="57" t="str">
        <f t="shared" si="122"/>
        <v>3 - Medium-Level Power Loss</v>
      </c>
      <c r="N2571" s="59"/>
      <c r="O2571" s="60"/>
      <c r="P2571" s="61">
        <f t="shared" si="121"/>
        <v>1800</v>
      </c>
      <c r="Q2571" s="61">
        <f t="shared" si="123"/>
        <v>0</v>
      </c>
    </row>
    <row r="2572" spans="1:17" ht="18.600000000000001" customHeight="1">
      <c r="A2572" s="58">
        <v>44403</v>
      </c>
      <c r="B2572" s="39" t="s">
        <v>48</v>
      </c>
      <c r="C2572" s="39" t="s">
        <v>144</v>
      </c>
      <c r="D2572" s="64"/>
      <c r="E2572" s="39" t="s">
        <v>107</v>
      </c>
      <c r="F2572" s="39">
        <v>113</v>
      </c>
      <c r="G2572" s="39" t="s">
        <v>172</v>
      </c>
      <c r="H2572" s="39" t="s">
        <v>176</v>
      </c>
      <c r="I2572" s="39" t="s">
        <v>176</v>
      </c>
      <c r="J2572" s="39" t="s">
        <v>176</v>
      </c>
      <c r="K2572" s="39" t="s">
        <v>176</v>
      </c>
      <c r="L2572" s="39">
        <v>1</v>
      </c>
      <c r="M2572" s="57" t="str">
        <f t="shared" si="122"/>
        <v>3 - Medium-Level Power Loss</v>
      </c>
      <c r="N2572" s="59"/>
      <c r="O2572" s="60"/>
      <c r="P2572" s="61">
        <f t="shared" si="121"/>
        <v>1800</v>
      </c>
      <c r="Q2572" s="61">
        <f t="shared" si="123"/>
        <v>0</v>
      </c>
    </row>
    <row r="2573" spans="1:17" ht="18.600000000000001" customHeight="1">
      <c r="A2573" s="58">
        <v>44403</v>
      </c>
      <c r="B2573" s="39" t="s">
        <v>48</v>
      </c>
      <c r="C2573" s="39" t="s">
        <v>144</v>
      </c>
      <c r="D2573" s="64"/>
      <c r="E2573" s="39" t="s">
        <v>107</v>
      </c>
      <c r="F2573" s="39">
        <v>114</v>
      </c>
      <c r="G2573" s="39" t="s">
        <v>172</v>
      </c>
      <c r="H2573" s="39" t="s">
        <v>176</v>
      </c>
      <c r="I2573" s="39" t="s">
        <v>176</v>
      </c>
      <c r="J2573" s="39" t="s">
        <v>176</v>
      </c>
      <c r="K2573" s="39" t="s">
        <v>176</v>
      </c>
      <c r="L2573" s="39">
        <v>1</v>
      </c>
      <c r="M2573" s="57" t="str">
        <f t="shared" si="122"/>
        <v>3 - Medium-Level Power Loss</v>
      </c>
      <c r="N2573" s="59"/>
      <c r="O2573" s="60"/>
      <c r="P2573" s="61">
        <f t="shared" si="121"/>
        <v>1800</v>
      </c>
      <c r="Q2573" s="61">
        <f t="shared" si="123"/>
        <v>0</v>
      </c>
    </row>
    <row r="2574" spans="1:17" ht="18.600000000000001" customHeight="1">
      <c r="A2574" s="58">
        <v>44403</v>
      </c>
      <c r="B2574" s="39" t="s">
        <v>48</v>
      </c>
      <c r="C2574" s="39" t="s">
        <v>144</v>
      </c>
      <c r="D2574" s="64"/>
      <c r="E2574" s="39" t="s">
        <v>107</v>
      </c>
      <c r="F2574" s="39">
        <v>115</v>
      </c>
      <c r="G2574" s="39" t="s">
        <v>172</v>
      </c>
      <c r="H2574" s="39" t="s">
        <v>176</v>
      </c>
      <c r="I2574" s="39" t="s">
        <v>176</v>
      </c>
      <c r="J2574" s="39" t="s">
        <v>176</v>
      </c>
      <c r="K2574" s="39" t="s">
        <v>176</v>
      </c>
      <c r="L2574" s="39">
        <v>1</v>
      </c>
      <c r="M2574" s="57" t="str">
        <f t="shared" si="122"/>
        <v>3 - Medium-Level Power Loss</v>
      </c>
      <c r="N2574" s="59"/>
      <c r="O2574" s="60"/>
      <c r="P2574" s="61">
        <f t="shared" si="121"/>
        <v>1800</v>
      </c>
      <c r="Q2574" s="61">
        <f t="shared" si="123"/>
        <v>0</v>
      </c>
    </row>
    <row r="2575" spans="1:17" ht="18.600000000000001" customHeight="1">
      <c r="A2575" s="58">
        <v>44403</v>
      </c>
      <c r="B2575" s="39" t="s">
        <v>48</v>
      </c>
      <c r="C2575" s="39" t="s">
        <v>144</v>
      </c>
      <c r="D2575" s="64"/>
      <c r="E2575" s="39" t="s">
        <v>107</v>
      </c>
      <c r="F2575" s="39">
        <v>116</v>
      </c>
      <c r="G2575" s="39" t="s">
        <v>172</v>
      </c>
      <c r="H2575" s="39" t="s">
        <v>176</v>
      </c>
      <c r="I2575" s="39" t="s">
        <v>176</v>
      </c>
      <c r="J2575" s="39" t="s">
        <v>176</v>
      </c>
      <c r="K2575" s="39" t="s">
        <v>176</v>
      </c>
      <c r="L2575" s="39">
        <v>1</v>
      </c>
      <c r="M2575" s="57" t="str">
        <f t="shared" si="122"/>
        <v>3 - Medium-Level Power Loss</v>
      </c>
      <c r="N2575" s="59"/>
      <c r="O2575" s="60"/>
      <c r="P2575" s="61">
        <f t="shared" si="121"/>
        <v>1800</v>
      </c>
      <c r="Q2575" s="61">
        <f t="shared" si="123"/>
        <v>0</v>
      </c>
    </row>
    <row r="2576" spans="1:17" ht="18.600000000000001" customHeight="1">
      <c r="A2576" s="58">
        <v>44403</v>
      </c>
      <c r="B2576" s="39" t="s">
        <v>48</v>
      </c>
      <c r="C2576" s="39" t="s">
        <v>144</v>
      </c>
      <c r="D2576" s="64"/>
      <c r="E2576" s="39" t="s">
        <v>107</v>
      </c>
      <c r="F2576" s="39">
        <v>117</v>
      </c>
      <c r="G2576" s="39" t="s">
        <v>172</v>
      </c>
      <c r="H2576" s="39" t="s">
        <v>176</v>
      </c>
      <c r="I2576" s="39" t="s">
        <v>176</v>
      </c>
      <c r="J2576" s="39" t="s">
        <v>176</v>
      </c>
      <c r="K2576" s="39" t="s">
        <v>176</v>
      </c>
      <c r="L2576" s="39">
        <v>1</v>
      </c>
      <c r="M2576" s="57" t="str">
        <f t="shared" si="122"/>
        <v>3 - Medium-Level Power Loss</v>
      </c>
      <c r="N2576" s="59"/>
      <c r="O2576" s="60"/>
      <c r="P2576" s="61">
        <f t="shared" si="121"/>
        <v>1800</v>
      </c>
      <c r="Q2576" s="61">
        <f t="shared" si="123"/>
        <v>0</v>
      </c>
    </row>
    <row r="2577" spans="1:17" ht="18.600000000000001" customHeight="1">
      <c r="A2577" s="58">
        <v>44403</v>
      </c>
      <c r="B2577" s="39" t="s">
        <v>48</v>
      </c>
      <c r="C2577" s="39" t="s">
        <v>144</v>
      </c>
      <c r="D2577" s="64"/>
      <c r="E2577" s="39" t="s">
        <v>107</v>
      </c>
      <c r="F2577" s="39">
        <v>118</v>
      </c>
      <c r="G2577" s="39" t="s">
        <v>172</v>
      </c>
      <c r="H2577" s="39" t="s">
        <v>176</v>
      </c>
      <c r="I2577" s="39" t="s">
        <v>176</v>
      </c>
      <c r="J2577" s="39" t="s">
        <v>176</v>
      </c>
      <c r="K2577" s="39" t="s">
        <v>176</v>
      </c>
      <c r="L2577" s="39">
        <v>1</v>
      </c>
      <c r="M2577" s="57" t="str">
        <f t="shared" si="122"/>
        <v>3 - Medium-Level Power Loss</v>
      </c>
      <c r="N2577" s="59"/>
      <c r="O2577" s="60"/>
      <c r="P2577" s="61">
        <f t="shared" ref="P2577:P2640" si="124">IF(G2577="hot spot",0,IF(G2577="string",$Q$5*L2577,IF(G2577="multiple strings",$Q$5*L2577,IF(G2577="Combiner",($Q$5)*L2577,IF(G2577="inverter",$Q$5*L2577,IF(G2577="tracker",$Q$5*L2577,IF(G2577="module",$Q$5*L2577,IF(G2577="module substring",($Q$5/3)*L2577,0))))))))</f>
        <v>1800</v>
      </c>
      <c r="Q2577" s="61">
        <f t="shared" si="123"/>
        <v>0</v>
      </c>
    </row>
    <row r="2578" spans="1:17" ht="18.600000000000001" customHeight="1">
      <c r="A2578" s="58">
        <v>44403</v>
      </c>
      <c r="B2578" s="39" t="s">
        <v>48</v>
      </c>
      <c r="C2578" s="39" t="s">
        <v>144</v>
      </c>
      <c r="D2578" s="64"/>
      <c r="E2578" s="39" t="s">
        <v>107</v>
      </c>
      <c r="F2578" s="39">
        <v>119</v>
      </c>
      <c r="G2578" s="39" t="s">
        <v>172</v>
      </c>
      <c r="H2578" s="39" t="s">
        <v>176</v>
      </c>
      <c r="I2578" s="39" t="s">
        <v>176</v>
      </c>
      <c r="J2578" s="39" t="s">
        <v>176</v>
      </c>
      <c r="K2578" s="39" t="s">
        <v>176</v>
      </c>
      <c r="L2578" s="39">
        <v>1</v>
      </c>
      <c r="M2578" s="57" t="str">
        <f t="shared" ref="M2578:M2641" si="125">IF(G2578="hot spot","1 - Safety",IF((P2578)/(1000000*$Q$4)&gt;0.01,"2 - High-Level Power Loss",IF(P2578&gt;($Q$5-1),"3 - Medium-Level Power Loss",IF(P2578&gt;0,"4 - Low-Level Power Loss",""))))</f>
        <v>3 - Medium-Level Power Loss</v>
      </c>
      <c r="N2578" s="59"/>
      <c r="O2578" s="60"/>
      <c r="P2578" s="61">
        <f t="shared" si="124"/>
        <v>1800</v>
      </c>
      <c r="Q2578" s="61">
        <f t="shared" si="123"/>
        <v>0</v>
      </c>
    </row>
    <row r="2579" spans="1:17" ht="18.600000000000001" customHeight="1">
      <c r="A2579" s="58">
        <v>44403</v>
      </c>
      <c r="B2579" s="39" t="s">
        <v>48</v>
      </c>
      <c r="C2579" s="39" t="s">
        <v>144</v>
      </c>
      <c r="D2579" s="64"/>
      <c r="E2579" s="39" t="s">
        <v>107</v>
      </c>
      <c r="F2579" s="39">
        <v>120</v>
      </c>
      <c r="G2579" s="39" t="s">
        <v>172</v>
      </c>
      <c r="H2579" s="39" t="s">
        <v>176</v>
      </c>
      <c r="I2579" s="39" t="s">
        <v>176</v>
      </c>
      <c r="J2579" s="39" t="s">
        <v>176</v>
      </c>
      <c r="K2579" s="39" t="s">
        <v>176</v>
      </c>
      <c r="L2579" s="39">
        <v>1</v>
      </c>
      <c r="M2579" s="57" t="str">
        <f t="shared" si="125"/>
        <v>3 - Medium-Level Power Loss</v>
      </c>
      <c r="N2579" s="59"/>
      <c r="O2579" s="60"/>
      <c r="P2579" s="61">
        <f t="shared" si="124"/>
        <v>1800</v>
      </c>
      <c r="Q2579" s="61">
        <f t="shared" si="123"/>
        <v>0</v>
      </c>
    </row>
    <row r="2580" spans="1:17" ht="18.600000000000001" customHeight="1">
      <c r="A2580" s="58">
        <v>44403</v>
      </c>
      <c r="B2580" s="39" t="s">
        <v>48</v>
      </c>
      <c r="C2580" s="39" t="s">
        <v>144</v>
      </c>
      <c r="D2580" s="64"/>
      <c r="E2580" s="39" t="s">
        <v>107</v>
      </c>
      <c r="F2580" s="39">
        <v>57</v>
      </c>
      <c r="G2580" s="39" t="s">
        <v>172</v>
      </c>
      <c r="H2580" s="39" t="s">
        <v>176</v>
      </c>
      <c r="I2580" s="39" t="s">
        <v>176</v>
      </c>
      <c r="J2580" s="39" t="s">
        <v>176</v>
      </c>
      <c r="K2580" s="39" t="s">
        <v>176</v>
      </c>
      <c r="L2580" s="39">
        <v>1</v>
      </c>
      <c r="M2580" s="57" t="str">
        <f t="shared" si="125"/>
        <v>3 - Medium-Level Power Loss</v>
      </c>
      <c r="N2580" s="59"/>
      <c r="O2580" s="60"/>
      <c r="P2580" s="61">
        <f t="shared" si="124"/>
        <v>1800</v>
      </c>
      <c r="Q2580" s="61">
        <f t="shared" si="123"/>
        <v>0</v>
      </c>
    </row>
    <row r="2581" spans="1:17" ht="18.600000000000001" customHeight="1">
      <c r="A2581" s="58">
        <v>44403</v>
      </c>
      <c r="B2581" s="39" t="s">
        <v>48</v>
      </c>
      <c r="C2581" s="39" t="s">
        <v>144</v>
      </c>
      <c r="D2581" s="64"/>
      <c r="E2581" s="39" t="s">
        <v>107</v>
      </c>
      <c r="F2581" s="39">
        <v>58</v>
      </c>
      <c r="G2581" s="39" t="s">
        <v>172</v>
      </c>
      <c r="H2581" s="39" t="s">
        <v>176</v>
      </c>
      <c r="I2581" s="39" t="s">
        <v>176</v>
      </c>
      <c r="J2581" s="39" t="s">
        <v>176</v>
      </c>
      <c r="K2581" s="39" t="s">
        <v>176</v>
      </c>
      <c r="L2581" s="39">
        <v>1</v>
      </c>
      <c r="M2581" s="57" t="str">
        <f t="shared" si="125"/>
        <v>3 - Medium-Level Power Loss</v>
      </c>
      <c r="N2581" s="59"/>
      <c r="O2581" s="60"/>
      <c r="P2581" s="61">
        <f t="shared" si="124"/>
        <v>1800</v>
      </c>
      <c r="Q2581" s="61">
        <f t="shared" si="123"/>
        <v>0</v>
      </c>
    </row>
    <row r="2582" spans="1:17" ht="18.600000000000001" customHeight="1">
      <c r="A2582" s="58">
        <v>44403</v>
      </c>
      <c r="B2582" s="39" t="s">
        <v>48</v>
      </c>
      <c r="C2582" s="39" t="s">
        <v>144</v>
      </c>
      <c r="D2582" s="64"/>
      <c r="E2582" s="39" t="s">
        <v>107</v>
      </c>
      <c r="F2582" s="39">
        <v>59</v>
      </c>
      <c r="G2582" s="39" t="s">
        <v>172</v>
      </c>
      <c r="H2582" s="39" t="s">
        <v>176</v>
      </c>
      <c r="I2582" s="39" t="s">
        <v>176</v>
      </c>
      <c r="J2582" s="39" t="s">
        <v>176</v>
      </c>
      <c r="K2582" s="39" t="s">
        <v>176</v>
      </c>
      <c r="L2582" s="39">
        <v>1</v>
      </c>
      <c r="M2582" s="57" t="str">
        <f t="shared" si="125"/>
        <v>3 - Medium-Level Power Loss</v>
      </c>
      <c r="N2582" s="59"/>
      <c r="O2582" s="60"/>
      <c r="P2582" s="61">
        <f t="shared" si="124"/>
        <v>1800</v>
      </c>
      <c r="Q2582" s="61">
        <f t="shared" si="123"/>
        <v>0</v>
      </c>
    </row>
    <row r="2583" spans="1:17" ht="18.600000000000001" customHeight="1">
      <c r="A2583" s="58">
        <v>44403</v>
      </c>
      <c r="B2583" s="39" t="s">
        <v>48</v>
      </c>
      <c r="C2583" s="39" t="s">
        <v>144</v>
      </c>
      <c r="D2583" s="64"/>
      <c r="E2583" s="39" t="s">
        <v>107</v>
      </c>
      <c r="F2583" s="39">
        <v>60</v>
      </c>
      <c r="G2583" s="39" t="s">
        <v>172</v>
      </c>
      <c r="H2583" s="39" t="s">
        <v>176</v>
      </c>
      <c r="I2583" s="39" t="s">
        <v>176</v>
      </c>
      <c r="J2583" s="39" t="s">
        <v>176</v>
      </c>
      <c r="K2583" s="39" t="s">
        <v>176</v>
      </c>
      <c r="L2583" s="39">
        <v>1</v>
      </c>
      <c r="M2583" s="57" t="str">
        <f t="shared" si="125"/>
        <v>3 - Medium-Level Power Loss</v>
      </c>
      <c r="N2583" s="59"/>
      <c r="O2583" s="60"/>
      <c r="P2583" s="61">
        <f t="shared" si="124"/>
        <v>1800</v>
      </c>
      <c r="Q2583" s="61">
        <f t="shared" si="123"/>
        <v>0</v>
      </c>
    </row>
    <row r="2584" spans="1:17" ht="18.600000000000001" customHeight="1">
      <c r="A2584" s="58">
        <v>44403</v>
      </c>
      <c r="B2584" s="39" t="s">
        <v>48</v>
      </c>
      <c r="C2584" s="39" t="s">
        <v>144</v>
      </c>
      <c r="D2584" s="64"/>
      <c r="E2584" s="39" t="s">
        <v>107</v>
      </c>
      <c r="F2584" s="39">
        <v>61</v>
      </c>
      <c r="G2584" s="39" t="s">
        <v>172</v>
      </c>
      <c r="H2584" s="39" t="s">
        <v>176</v>
      </c>
      <c r="I2584" s="39" t="s">
        <v>176</v>
      </c>
      <c r="J2584" s="39" t="s">
        <v>176</v>
      </c>
      <c r="K2584" s="39" t="s">
        <v>176</v>
      </c>
      <c r="L2584" s="39">
        <v>1</v>
      </c>
      <c r="M2584" s="57" t="str">
        <f t="shared" si="125"/>
        <v>3 - Medium-Level Power Loss</v>
      </c>
      <c r="N2584" s="59"/>
      <c r="O2584" s="60"/>
      <c r="P2584" s="61">
        <f t="shared" si="124"/>
        <v>1800</v>
      </c>
      <c r="Q2584" s="61">
        <f t="shared" si="123"/>
        <v>0</v>
      </c>
    </row>
    <row r="2585" spans="1:17" ht="18.600000000000001" customHeight="1">
      <c r="A2585" s="58">
        <v>44403</v>
      </c>
      <c r="B2585" s="39" t="s">
        <v>48</v>
      </c>
      <c r="C2585" s="39" t="s">
        <v>144</v>
      </c>
      <c r="D2585" s="64"/>
      <c r="E2585" s="39" t="s">
        <v>107</v>
      </c>
      <c r="F2585" s="39">
        <v>62</v>
      </c>
      <c r="G2585" s="39" t="s">
        <v>172</v>
      </c>
      <c r="H2585" s="39" t="s">
        <v>176</v>
      </c>
      <c r="I2585" s="39" t="s">
        <v>176</v>
      </c>
      <c r="J2585" s="39" t="s">
        <v>176</v>
      </c>
      <c r="K2585" s="39" t="s">
        <v>176</v>
      </c>
      <c r="L2585" s="39">
        <v>1</v>
      </c>
      <c r="M2585" s="57" t="str">
        <f t="shared" si="125"/>
        <v>3 - Medium-Level Power Loss</v>
      </c>
      <c r="N2585" s="59"/>
      <c r="O2585" s="60"/>
      <c r="P2585" s="61">
        <f t="shared" si="124"/>
        <v>1800</v>
      </c>
      <c r="Q2585" s="61">
        <f t="shared" si="123"/>
        <v>0</v>
      </c>
    </row>
    <row r="2586" spans="1:17" ht="18.600000000000001" customHeight="1">
      <c r="A2586" s="58">
        <v>44403</v>
      </c>
      <c r="B2586" s="39" t="s">
        <v>48</v>
      </c>
      <c r="C2586" s="39" t="s">
        <v>144</v>
      </c>
      <c r="D2586" s="64"/>
      <c r="E2586" s="39" t="s">
        <v>107</v>
      </c>
      <c r="F2586" s="39">
        <v>63</v>
      </c>
      <c r="G2586" s="39" t="s">
        <v>172</v>
      </c>
      <c r="H2586" s="39" t="s">
        <v>176</v>
      </c>
      <c r="I2586" s="39" t="s">
        <v>176</v>
      </c>
      <c r="J2586" s="39" t="s">
        <v>176</v>
      </c>
      <c r="K2586" s="39" t="s">
        <v>176</v>
      </c>
      <c r="L2586" s="39">
        <v>1</v>
      </c>
      <c r="M2586" s="57" t="str">
        <f t="shared" si="125"/>
        <v>3 - Medium-Level Power Loss</v>
      </c>
      <c r="N2586" s="59"/>
      <c r="O2586" s="60"/>
      <c r="P2586" s="61">
        <f t="shared" si="124"/>
        <v>1800</v>
      </c>
      <c r="Q2586" s="61">
        <f t="shared" si="123"/>
        <v>0</v>
      </c>
    </row>
    <row r="2587" spans="1:17" ht="18.600000000000001" customHeight="1">
      <c r="A2587" s="58">
        <v>44403</v>
      </c>
      <c r="B2587" s="39" t="s">
        <v>48</v>
      </c>
      <c r="C2587" s="39" t="s">
        <v>144</v>
      </c>
      <c r="D2587" s="64"/>
      <c r="E2587" s="39" t="s">
        <v>107</v>
      </c>
      <c r="F2587" s="39">
        <v>64</v>
      </c>
      <c r="G2587" s="39" t="s">
        <v>172</v>
      </c>
      <c r="H2587" s="39" t="s">
        <v>176</v>
      </c>
      <c r="I2587" s="39" t="s">
        <v>176</v>
      </c>
      <c r="J2587" s="39" t="s">
        <v>176</v>
      </c>
      <c r="K2587" s="39" t="s">
        <v>176</v>
      </c>
      <c r="L2587" s="39">
        <v>1</v>
      </c>
      <c r="M2587" s="57" t="str">
        <f t="shared" si="125"/>
        <v>3 - Medium-Level Power Loss</v>
      </c>
      <c r="N2587" s="59"/>
      <c r="O2587" s="60"/>
      <c r="P2587" s="61">
        <f t="shared" si="124"/>
        <v>1800</v>
      </c>
      <c r="Q2587" s="61">
        <f t="shared" si="123"/>
        <v>0</v>
      </c>
    </row>
    <row r="2588" spans="1:17" ht="18.600000000000001" customHeight="1">
      <c r="A2588" s="58">
        <v>44403</v>
      </c>
      <c r="B2588" s="39" t="s">
        <v>48</v>
      </c>
      <c r="C2588" s="39" t="s">
        <v>144</v>
      </c>
      <c r="D2588" s="64"/>
      <c r="E2588" s="39" t="s">
        <v>107</v>
      </c>
      <c r="F2588" s="39">
        <v>65</v>
      </c>
      <c r="G2588" s="39" t="s">
        <v>172</v>
      </c>
      <c r="H2588" s="39" t="s">
        <v>176</v>
      </c>
      <c r="I2588" s="39" t="s">
        <v>176</v>
      </c>
      <c r="J2588" s="39" t="s">
        <v>176</v>
      </c>
      <c r="K2588" s="39" t="s">
        <v>176</v>
      </c>
      <c r="L2588" s="39">
        <v>1</v>
      </c>
      <c r="M2588" s="57" t="str">
        <f t="shared" si="125"/>
        <v>3 - Medium-Level Power Loss</v>
      </c>
      <c r="N2588" s="59"/>
      <c r="O2588" s="60"/>
      <c r="P2588" s="61">
        <f t="shared" si="124"/>
        <v>1800</v>
      </c>
      <c r="Q2588" s="61">
        <f t="shared" si="123"/>
        <v>0</v>
      </c>
    </row>
    <row r="2589" spans="1:17" ht="18.600000000000001" customHeight="1">
      <c r="A2589" s="58">
        <v>44403</v>
      </c>
      <c r="B2589" s="39" t="s">
        <v>48</v>
      </c>
      <c r="C2589" s="39" t="s">
        <v>144</v>
      </c>
      <c r="D2589" s="64"/>
      <c r="E2589" s="39" t="s">
        <v>107</v>
      </c>
      <c r="F2589" s="39">
        <v>66</v>
      </c>
      <c r="G2589" s="39" t="s">
        <v>172</v>
      </c>
      <c r="H2589" s="39" t="s">
        <v>176</v>
      </c>
      <c r="I2589" s="39" t="s">
        <v>176</v>
      </c>
      <c r="J2589" s="39" t="s">
        <v>176</v>
      </c>
      <c r="K2589" s="39" t="s">
        <v>176</v>
      </c>
      <c r="L2589" s="39">
        <v>1</v>
      </c>
      <c r="M2589" s="57" t="str">
        <f t="shared" si="125"/>
        <v>3 - Medium-Level Power Loss</v>
      </c>
      <c r="N2589" s="59"/>
      <c r="O2589" s="60"/>
      <c r="P2589" s="61">
        <f t="shared" si="124"/>
        <v>1800</v>
      </c>
      <c r="Q2589" s="61">
        <f t="shared" si="123"/>
        <v>0</v>
      </c>
    </row>
    <row r="2590" spans="1:17" ht="18.600000000000001" customHeight="1">
      <c r="A2590" s="58">
        <v>44403</v>
      </c>
      <c r="B2590" s="39" t="s">
        <v>48</v>
      </c>
      <c r="C2590" s="39" t="s">
        <v>144</v>
      </c>
      <c r="D2590" s="64"/>
      <c r="E2590" s="39" t="s">
        <v>107</v>
      </c>
      <c r="F2590" s="39">
        <v>67</v>
      </c>
      <c r="G2590" s="39" t="s">
        <v>172</v>
      </c>
      <c r="H2590" s="39" t="s">
        <v>176</v>
      </c>
      <c r="I2590" s="39" t="s">
        <v>176</v>
      </c>
      <c r="J2590" s="39" t="s">
        <v>176</v>
      </c>
      <c r="K2590" s="39" t="s">
        <v>176</v>
      </c>
      <c r="L2590" s="39">
        <v>1</v>
      </c>
      <c r="M2590" s="57" t="str">
        <f t="shared" si="125"/>
        <v>3 - Medium-Level Power Loss</v>
      </c>
      <c r="N2590" s="59"/>
      <c r="O2590" s="60"/>
      <c r="P2590" s="61">
        <f t="shared" si="124"/>
        <v>1800</v>
      </c>
      <c r="Q2590" s="61">
        <f t="shared" si="123"/>
        <v>0</v>
      </c>
    </row>
    <row r="2591" spans="1:17" ht="18.600000000000001" customHeight="1">
      <c r="A2591" s="58">
        <v>44403</v>
      </c>
      <c r="B2591" s="39" t="s">
        <v>48</v>
      </c>
      <c r="C2591" s="39" t="s">
        <v>144</v>
      </c>
      <c r="D2591" s="64"/>
      <c r="E2591" s="39" t="s">
        <v>107</v>
      </c>
      <c r="F2591" s="39">
        <v>68</v>
      </c>
      <c r="G2591" s="39" t="s">
        <v>172</v>
      </c>
      <c r="H2591" s="39" t="s">
        <v>176</v>
      </c>
      <c r="I2591" s="39" t="s">
        <v>176</v>
      </c>
      <c r="J2591" s="39" t="s">
        <v>176</v>
      </c>
      <c r="K2591" s="39" t="s">
        <v>176</v>
      </c>
      <c r="L2591" s="39">
        <v>1</v>
      </c>
      <c r="M2591" s="57" t="str">
        <f t="shared" si="125"/>
        <v>3 - Medium-Level Power Loss</v>
      </c>
      <c r="N2591" s="59"/>
      <c r="O2591" s="60"/>
      <c r="P2591" s="61">
        <f t="shared" si="124"/>
        <v>1800</v>
      </c>
      <c r="Q2591" s="61">
        <f t="shared" si="123"/>
        <v>0</v>
      </c>
    </row>
    <row r="2592" spans="1:17" ht="18.600000000000001" customHeight="1">
      <c r="A2592" s="58">
        <v>44403</v>
      </c>
      <c r="B2592" s="39" t="s">
        <v>48</v>
      </c>
      <c r="C2592" s="39" t="s">
        <v>144</v>
      </c>
      <c r="D2592" s="64"/>
      <c r="E2592" s="39" t="s">
        <v>107</v>
      </c>
      <c r="F2592" s="39">
        <v>69</v>
      </c>
      <c r="G2592" s="39" t="s">
        <v>172</v>
      </c>
      <c r="H2592" s="39" t="s">
        <v>176</v>
      </c>
      <c r="I2592" s="39" t="s">
        <v>176</v>
      </c>
      <c r="J2592" s="39" t="s">
        <v>176</v>
      </c>
      <c r="K2592" s="39" t="s">
        <v>176</v>
      </c>
      <c r="L2592" s="39">
        <v>1</v>
      </c>
      <c r="M2592" s="57" t="str">
        <f t="shared" si="125"/>
        <v>3 - Medium-Level Power Loss</v>
      </c>
      <c r="N2592" s="59"/>
      <c r="O2592" s="60"/>
      <c r="P2592" s="61">
        <f t="shared" si="124"/>
        <v>1800</v>
      </c>
      <c r="Q2592" s="61">
        <f t="shared" si="123"/>
        <v>0</v>
      </c>
    </row>
    <row r="2593" spans="1:17" ht="18.600000000000001" customHeight="1">
      <c r="A2593" s="58">
        <v>44403</v>
      </c>
      <c r="B2593" s="39" t="s">
        <v>48</v>
      </c>
      <c r="C2593" s="39" t="s">
        <v>144</v>
      </c>
      <c r="D2593" s="64"/>
      <c r="E2593" s="39" t="s">
        <v>107</v>
      </c>
      <c r="F2593" s="39">
        <v>70</v>
      </c>
      <c r="G2593" s="39" t="s">
        <v>172</v>
      </c>
      <c r="H2593" s="39" t="s">
        <v>176</v>
      </c>
      <c r="I2593" s="39" t="s">
        <v>176</v>
      </c>
      <c r="J2593" s="39" t="s">
        <v>176</v>
      </c>
      <c r="K2593" s="39" t="s">
        <v>176</v>
      </c>
      <c r="L2593" s="39">
        <v>1</v>
      </c>
      <c r="M2593" s="57" t="str">
        <f t="shared" si="125"/>
        <v>3 - Medium-Level Power Loss</v>
      </c>
      <c r="N2593" s="59"/>
      <c r="O2593" s="60"/>
      <c r="P2593" s="61">
        <f t="shared" si="124"/>
        <v>1800</v>
      </c>
      <c r="Q2593" s="61">
        <f t="shared" si="123"/>
        <v>0</v>
      </c>
    </row>
    <row r="2594" spans="1:17" ht="18.600000000000001" customHeight="1">
      <c r="A2594" s="58">
        <v>44403</v>
      </c>
      <c r="B2594" s="39" t="s">
        <v>48</v>
      </c>
      <c r="C2594" s="39" t="s">
        <v>144</v>
      </c>
      <c r="D2594" s="64"/>
      <c r="E2594" s="39" t="s">
        <v>107</v>
      </c>
      <c r="F2594" s="39">
        <v>71</v>
      </c>
      <c r="G2594" s="39" t="s">
        <v>172</v>
      </c>
      <c r="H2594" s="39" t="s">
        <v>176</v>
      </c>
      <c r="I2594" s="39" t="s">
        <v>176</v>
      </c>
      <c r="J2594" s="39" t="s">
        <v>176</v>
      </c>
      <c r="K2594" s="39" t="s">
        <v>176</v>
      </c>
      <c r="L2594" s="39">
        <v>1</v>
      </c>
      <c r="M2594" s="57" t="str">
        <f t="shared" si="125"/>
        <v>3 - Medium-Level Power Loss</v>
      </c>
      <c r="N2594" s="59"/>
      <c r="O2594" s="60"/>
      <c r="P2594" s="61">
        <f t="shared" si="124"/>
        <v>1800</v>
      </c>
      <c r="Q2594" s="61">
        <f t="shared" si="123"/>
        <v>0</v>
      </c>
    </row>
    <row r="2595" spans="1:17" ht="18.600000000000001" customHeight="1">
      <c r="A2595" s="58">
        <v>44403</v>
      </c>
      <c r="B2595" s="39" t="s">
        <v>48</v>
      </c>
      <c r="C2595" s="39" t="s">
        <v>144</v>
      </c>
      <c r="D2595" s="64"/>
      <c r="E2595" s="39" t="s">
        <v>107</v>
      </c>
      <c r="F2595" s="39">
        <v>72</v>
      </c>
      <c r="G2595" s="39" t="s">
        <v>172</v>
      </c>
      <c r="H2595" s="39" t="s">
        <v>176</v>
      </c>
      <c r="I2595" s="39" t="s">
        <v>176</v>
      </c>
      <c r="J2595" s="39" t="s">
        <v>176</v>
      </c>
      <c r="K2595" s="39" t="s">
        <v>176</v>
      </c>
      <c r="L2595" s="39">
        <v>1</v>
      </c>
      <c r="M2595" s="57" t="str">
        <f t="shared" si="125"/>
        <v>3 - Medium-Level Power Loss</v>
      </c>
      <c r="N2595" s="59"/>
      <c r="O2595" s="60"/>
      <c r="P2595" s="61">
        <f t="shared" si="124"/>
        <v>1800</v>
      </c>
      <c r="Q2595" s="61">
        <f t="shared" si="123"/>
        <v>0</v>
      </c>
    </row>
    <row r="2596" spans="1:17" ht="18.600000000000001" customHeight="1">
      <c r="A2596" s="58">
        <v>44403</v>
      </c>
      <c r="B2596" s="39" t="s">
        <v>48</v>
      </c>
      <c r="C2596" s="39" t="s">
        <v>144</v>
      </c>
      <c r="D2596" s="64"/>
      <c r="E2596" s="39" t="s">
        <v>110</v>
      </c>
      <c r="F2596" s="39">
        <v>113</v>
      </c>
      <c r="G2596" s="39" t="s">
        <v>172</v>
      </c>
      <c r="H2596" s="39" t="s">
        <v>177</v>
      </c>
      <c r="I2596" s="39" t="s">
        <v>177</v>
      </c>
      <c r="J2596" s="39" t="s">
        <v>176</v>
      </c>
      <c r="K2596" s="39" t="s">
        <v>176</v>
      </c>
      <c r="L2596" s="39">
        <v>1</v>
      </c>
      <c r="M2596" s="57" t="str">
        <f t="shared" si="125"/>
        <v>3 - Medium-Level Power Loss</v>
      </c>
      <c r="N2596" s="59"/>
      <c r="O2596" s="60"/>
      <c r="P2596" s="61">
        <f t="shared" si="124"/>
        <v>1800</v>
      </c>
      <c r="Q2596" s="61">
        <f t="shared" si="123"/>
        <v>0</v>
      </c>
    </row>
    <row r="2597" spans="1:17" ht="18.600000000000001" customHeight="1">
      <c r="A2597" s="58">
        <v>44403</v>
      </c>
      <c r="B2597" s="39" t="s">
        <v>48</v>
      </c>
      <c r="C2597" s="39" t="s">
        <v>144</v>
      </c>
      <c r="D2597" s="64"/>
      <c r="E2597" s="39" t="s">
        <v>110</v>
      </c>
      <c r="F2597" s="39">
        <v>114</v>
      </c>
      <c r="G2597" s="39" t="s">
        <v>172</v>
      </c>
      <c r="H2597" s="39" t="s">
        <v>177</v>
      </c>
      <c r="I2597" s="39" t="s">
        <v>177</v>
      </c>
      <c r="J2597" s="39" t="s">
        <v>176</v>
      </c>
      <c r="K2597" s="39" t="s">
        <v>176</v>
      </c>
      <c r="L2597" s="39">
        <v>1</v>
      </c>
      <c r="M2597" s="57" t="str">
        <f t="shared" si="125"/>
        <v>3 - Medium-Level Power Loss</v>
      </c>
      <c r="N2597" s="59"/>
      <c r="O2597" s="60"/>
      <c r="P2597" s="61">
        <f t="shared" si="124"/>
        <v>1800</v>
      </c>
      <c r="Q2597" s="61">
        <f t="shared" ref="Q2597:Q2660" si="126">IF(O2597&gt;0,P2597,0)</f>
        <v>0</v>
      </c>
    </row>
    <row r="2598" spans="1:17" ht="18.600000000000001" customHeight="1">
      <c r="A2598" s="58">
        <v>44403</v>
      </c>
      <c r="B2598" s="39" t="s">
        <v>48</v>
      </c>
      <c r="C2598" s="39" t="s">
        <v>144</v>
      </c>
      <c r="D2598" s="64"/>
      <c r="E2598" s="39" t="s">
        <v>110</v>
      </c>
      <c r="F2598" s="39">
        <v>115</v>
      </c>
      <c r="G2598" s="39" t="s">
        <v>172</v>
      </c>
      <c r="H2598" s="39" t="s">
        <v>177</v>
      </c>
      <c r="I2598" s="39" t="s">
        <v>177</v>
      </c>
      <c r="J2598" s="39" t="s">
        <v>176</v>
      </c>
      <c r="K2598" s="39" t="s">
        <v>176</v>
      </c>
      <c r="L2598" s="39">
        <v>1</v>
      </c>
      <c r="M2598" s="57" t="str">
        <f t="shared" si="125"/>
        <v>3 - Medium-Level Power Loss</v>
      </c>
      <c r="N2598" s="59"/>
      <c r="O2598" s="60"/>
      <c r="P2598" s="61">
        <f t="shared" si="124"/>
        <v>1800</v>
      </c>
      <c r="Q2598" s="61">
        <f t="shared" si="126"/>
        <v>0</v>
      </c>
    </row>
    <row r="2599" spans="1:17" ht="18.600000000000001" customHeight="1">
      <c r="A2599" s="58">
        <v>44403</v>
      </c>
      <c r="B2599" s="39" t="s">
        <v>48</v>
      </c>
      <c r="C2599" s="39" t="s">
        <v>144</v>
      </c>
      <c r="D2599" s="64"/>
      <c r="E2599" s="39" t="s">
        <v>110</v>
      </c>
      <c r="F2599" s="39">
        <v>116</v>
      </c>
      <c r="G2599" s="39" t="s">
        <v>172</v>
      </c>
      <c r="H2599" s="39" t="s">
        <v>177</v>
      </c>
      <c r="I2599" s="39" t="s">
        <v>177</v>
      </c>
      <c r="J2599" s="39" t="s">
        <v>176</v>
      </c>
      <c r="K2599" s="39" t="s">
        <v>176</v>
      </c>
      <c r="L2599" s="39">
        <v>1</v>
      </c>
      <c r="M2599" s="57" t="str">
        <f t="shared" si="125"/>
        <v>3 - Medium-Level Power Loss</v>
      </c>
      <c r="N2599" s="59"/>
      <c r="O2599" s="60"/>
      <c r="P2599" s="61">
        <f t="shared" si="124"/>
        <v>1800</v>
      </c>
      <c r="Q2599" s="61">
        <f t="shared" si="126"/>
        <v>0</v>
      </c>
    </row>
    <row r="2600" spans="1:17" ht="18.600000000000001" customHeight="1">
      <c r="A2600" s="58">
        <v>44403</v>
      </c>
      <c r="B2600" s="39" t="s">
        <v>48</v>
      </c>
      <c r="C2600" s="39" t="s">
        <v>144</v>
      </c>
      <c r="D2600" s="64"/>
      <c r="E2600" s="39" t="s">
        <v>110</v>
      </c>
      <c r="F2600" s="39">
        <v>117</v>
      </c>
      <c r="G2600" s="39" t="s">
        <v>172</v>
      </c>
      <c r="H2600" s="39" t="s">
        <v>177</v>
      </c>
      <c r="I2600" s="39" t="s">
        <v>177</v>
      </c>
      <c r="J2600" s="39" t="s">
        <v>176</v>
      </c>
      <c r="K2600" s="39" t="s">
        <v>176</v>
      </c>
      <c r="L2600" s="39">
        <v>1</v>
      </c>
      <c r="M2600" s="57" t="str">
        <f t="shared" si="125"/>
        <v>3 - Medium-Level Power Loss</v>
      </c>
      <c r="N2600" s="59"/>
      <c r="O2600" s="60"/>
      <c r="P2600" s="61">
        <f t="shared" si="124"/>
        <v>1800</v>
      </c>
      <c r="Q2600" s="61">
        <f t="shared" si="126"/>
        <v>0</v>
      </c>
    </row>
    <row r="2601" spans="1:17" ht="18.600000000000001" customHeight="1">
      <c r="A2601" s="58">
        <v>44403</v>
      </c>
      <c r="B2601" s="39" t="s">
        <v>48</v>
      </c>
      <c r="C2601" s="39" t="s">
        <v>144</v>
      </c>
      <c r="D2601" s="64"/>
      <c r="E2601" s="39" t="s">
        <v>110</v>
      </c>
      <c r="F2601" s="39">
        <v>118</v>
      </c>
      <c r="G2601" s="39" t="s">
        <v>172</v>
      </c>
      <c r="H2601" s="39" t="s">
        <v>177</v>
      </c>
      <c r="I2601" s="39" t="s">
        <v>177</v>
      </c>
      <c r="J2601" s="39" t="s">
        <v>176</v>
      </c>
      <c r="K2601" s="39" t="s">
        <v>176</v>
      </c>
      <c r="L2601" s="39">
        <v>1</v>
      </c>
      <c r="M2601" s="57" t="str">
        <f t="shared" si="125"/>
        <v>3 - Medium-Level Power Loss</v>
      </c>
      <c r="N2601" s="59"/>
      <c r="O2601" s="60"/>
      <c r="P2601" s="61">
        <f t="shared" si="124"/>
        <v>1800</v>
      </c>
      <c r="Q2601" s="61">
        <f t="shared" si="126"/>
        <v>0</v>
      </c>
    </row>
    <row r="2602" spans="1:17" ht="18.600000000000001" customHeight="1">
      <c r="A2602" s="58">
        <v>44403</v>
      </c>
      <c r="B2602" s="39" t="s">
        <v>48</v>
      </c>
      <c r="C2602" s="39" t="s">
        <v>144</v>
      </c>
      <c r="D2602" s="64"/>
      <c r="E2602" s="39" t="s">
        <v>110</v>
      </c>
      <c r="F2602" s="39">
        <v>119</v>
      </c>
      <c r="G2602" s="39" t="s">
        <v>172</v>
      </c>
      <c r="H2602" s="39" t="s">
        <v>177</v>
      </c>
      <c r="I2602" s="39" t="s">
        <v>177</v>
      </c>
      <c r="J2602" s="39" t="s">
        <v>176</v>
      </c>
      <c r="K2602" s="39" t="s">
        <v>176</v>
      </c>
      <c r="L2602" s="39">
        <v>1</v>
      </c>
      <c r="M2602" s="57" t="str">
        <f t="shared" si="125"/>
        <v>3 - Medium-Level Power Loss</v>
      </c>
      <c r="N2602" s="59"/>
      <c r="O2602" s="60"/>
      <c r="P2602" s="61">
        <f t="shared" si="124"/>
        <v>1800</v>
      </c>
      <c r="Q2602" s="61">
        <f t="shared" si="126"/>
        <v>0</v>
      </c>
    </row>
    <row r="2603" spans="1:17" ht="18.600000000000001" customHeight="1">
      <c r="A2603" s="58">
        <v>44403</v>
      </c>
      <c r="B2603" s="39" t="s">
        <v>48</v>
      </c>
      <c r="C2603" s="39" t="s">
        <v>144</v>
      </c>
      <c r="D2603" s="64"/>
      <c r="E2603" s="39" t="s">
        <v>110</v>
      </c>
      <c r="F2603" s="39">
        <v>120</v>
      </c>
      <c r="G2603" s="39" t="s">
        <v>172</v>
      </c>
      <c r="H2603" s="39" t="s">
        <v>177</v>
      </c>
      <c r="I2603" s="39" t="s">
        <v>177</v>
      </c>
      <c r="J2603" s="39" t="s">
        <v>176</v>
      </c>
      <c r="K2603" s="39" t="s">
        <v>176</v>
      </c>
      <c r="L2603" s="39">
        <v>1</v>
      </c>
      <c r="M2603" s="57" t="str">
        <f t="shared" si="125"/>
        <v>3 - Medium-Level Power Loss</v>
      </c>
      <c r="N2603" s="59"/>
      <c r="O2603" s="60"/>
      <c r="P2603" s="61">
        <f t="shared" si="124"/>
        <v>1800</v>
      </c>
      <c r="Q2603" s="61">
        <f t="shared" si="126"/>
        <v>0</v>
      </c>
    </row>
    <row r="2604" spans="1:17" ht="18.600000000000001" customHeight="1">
      <c r="A2604" s="58">
        <v>44403</v>
      </c>
      <c r="B2604" s="39" t="s">
        <v>48</v>
      </c>
      <c r="C2604" s="39" t="s">
        <v>144</v>
      </c>
      <c r="D2604" s="64"/>
      <c r="E2604" s="39" t="s">
        <v>98</v>
      </c>
      <c r="F2604" s="39">
        <v>69</v>
      </c>
      <c r="G2604" s="39" t="s">
        <v>172</v>
      </c>
      <c r="H2604" s="39" t="s">
        <v>176</v>
      </c>
      <c r="I2604" s="39" t="s">
        <v>176</v>
      </c>
      <c r="J2604" s="39" t="s">
        <v>176</v>
      </c>
      <c r="K2604" s="39" t="s">
        <v>176</v>
      </c>
      <c r="L2604" s="39">
        <v>1</v>
      </c>
      <c r="M2604" s="57" t="str">
        <f t="shared" si="125"/>
        <v>3 - Medium-Level Power Loss</v>
      </c>
      <c r="N2604" s="59"/>
      <c r="O2604" s="60"/>
      <c r="P2604" s="61">
        <f t="shared" si="124"/>
        <v>1800</v>
      </c>
      <c r="Q2604" s="61">
        <f t="shared" si="126"/>
        <v>0</v>
      </c>
    </row>
    <row r="2605" spans="1:17" ht="18.600000000000001" customHeight="1">
      <c r="A2605" s="58">
        <v>44403</v>
      </c>
      <c r="B2605" s="39" t="s">
        <v>48</v>
      </c>
      <c r="C2605" s="39" t="s">
        <v>144</v>
      </c>
      <c r="D2605" s="64"/>
      <c r="E2605" s="39" t="s">
        <v>98</v>
      </c>
      <c r="F2605" s="39">
        <v>70</v>
      </c>
      <c r="G2605" s="39" t="s">
        <v>172</v>
      </c>
      <c r="H2605" s="39" t="s">
        <v>176</v>
      </c>
      <c r="I2605" s="39" t="s">
        <v>176</v>
      </c>
      <c r="J2605" s="39" t="s">
        <v>176</v>
      </c>
      <c r="K2605" s="39" t="s">
        <v>176</v>
      </c>
      <c r="L2605" s="39">
        <v>1</v>
      </c>
      <c r="M2605" s="57" t="str">
        <f t="shared" si="125"/>
        <v>3 - Medium-Level Power Loss</v>
      </c>
      <c r="N2605" s="59"/>
      <c r="O2605" s="60"/>
      <c r="P2605" s="61">
        <f t="shared" si="124"/>
        <v>1800</v>
      </c>
      <c r="Q2605" s="61">
        <f t="shared" si="126"/>
        <v>0</v>
      </c>
    </row>
    <row r="2606" spans="1:17" ht="18.600000000000001" customHeight="1">
      <c r="A2606" s="58">
        <v>44403</v>
      </c>
      <c r="B2606" s="39" t="s">
        <v>48</v>
      </c>
      <c r="C2606" s="39" t="s">
        <v>144</v>
      </c>
      <c r="D2606" s="64"/>
      <c r="E2606" s="39" t="s">
        <v>98</v>
      </c>
      <c r="F2606" s="39">
        <v>71</v>
      </c>
      <c r="G2606" s="39" t="s">
        <v>172</v>
      </c>
      <c r="H2606" s="39" t="s">
        <v>176</v>
      </c>
      <c r="I2606" s="39" t="s">
        <v>176</v>
      </c>
      <c r="J2606" s="39" t="s">
        <v>176</v>
      </c>
      <c r="K2606" s="39" t="s">
        <v>176</v>
      </c>
      <c r="L2606" s="39">
        <v>1</v>
      </c>
      <c r="M2606" s="57" t="str">
        <f t="shared" si="125"/>
        <v>3 - Medium-Level Power Loss</v>
      </c>
      <c r="N2606" s="59"/>
      <c r="O2606" s="60"/>
      <c r="P2606" s="61">
        <f t="shared" si="124"/>
        <v>1800</v>
      </c>
      <c r="Q2606" s="61">
        <f t="shared" si="126"/>
        <v>0</v>
      </c>
    </row>
    <row r="2607" spans="1:17" ht="18.600000000000001" customHeight="1">
      <c r="A2607" s="58">
        <v>44403</v>
      </c>
      <c r="B2607" s="39" t="s">
        <v>48</v>
      </c>
      <c r="C2607" s="39" t="s">
        <v>144</v>
      </c>
      <c r="D2607" s="64"/>
      <c r="E2607" s="39" t="s">
        <v>98</v>
      </c>
      <c r="F2607" s="39">
        <v>72</v>
      </c>
      <c r="G2607" s="39" t="s">
        <v>172</v>
      </c>
      <c r="H2607" s="39" t="s">
        <v>176</v>
      </c>
      <c r="I2607" s="39" t="s">
        <v>176</v>
      </c>
      <c r="J2607" s="39" t="s">
        <v>176</v>
      </c>
      <c r="K2607" s="39" t="s">
        <v>176</v>
      </c>
      <c r="L2607" s="39">
        <v>1</v>
      </c>
      <c r="M2607" s="57" t="str">
        <f t="shared" si="125"/>
        <v>3 - Medium-Level Power Loss</v>
      </c>
      <c r="N2607" s="59"/>
      <c r="O2607" s="60"/>
      <c r="P2607" s="61">
        <f t="shared" si="124"/>
        <v>1800</v>
      </c>
      <c r="Q2607" s="61">
        <f t="shared" si="126"/>
        <v>0</v>
      </c>
    </row>
    <row r="2608" spans="1:17" ht="18.600000000000001" customHeight="1">
      <c r="A2608" s="58">
        <v>44403</v>
      </c>
      <c r="B2608" s="39" t="s">
        <v>48</v>
      </c>
      <c r="C2608" s="39" t="s">
        <v>144</v>
      </c>
      <c r="D2608" s="64"/>
      <c r="E2608" s="39" t="s">
        <v>98</v>
      </c>
      <c r="F2608" s="39">
        <v>77</v>
      </c>
      <c r="G2608" s="39" t="s">
        <v>172</v>
      </c>
      <c r="H2608" s="39" t="s">
        <v>176</v>
      </c>
      <c r="I2608" s="39" t="s">
        <v>176</v>
      </c>
      <c r="J2608" s="39" t="s">
        <v>176</v>
      </c>
      <c r="K2608" s="39" t="s">
        <v>176</v>
      </c>
      <c r="L2608" s="39">
        <v>1</v>
      </c>
      <c r="M2608" s="57" t="str">
        <f t="shared" si="125"/>
        <v>3 - Medium-Level Power Loss</v>
      </c>
      <c r="N2608" s="59"/>
      <c r="O2608" s="60"/>
      <c r="P2608" s="61">
        <f t="shared" si="124"/>
        <v>1800</v>
      </c>
      <c r="Q2608" s="61">
        <f t="shared" si="126"/>
        <v>0</v>
      </c>
    </row>
    <row r="2609" spans="1:17" ht="18.600000000000001" customHeight="1">
      <c r="A2609" s="58">
        <v>44403</v>
      </c>
      <c r="B2609" s="39" t="s">
        <v>48</v>
      </c>
      <c r="C2609" s="39" t="s">
        <v>144</v>
      </c>
      <c r="D2609" s="64"/>
      <c r="E2609" s="39" t="s">
        <v>98</v>
      </c>
      <c r="F2609" s="39">
        <v>78</v>
      </c>
      <c r="G2609" s="39" t="s">
        <v>172</v>
      </c>
      <c r="H2609" s="39" t="s">
        <v>176</v>
      </c>
      <c r="I2609" s="39" t="s">
        <v>176</v>
      </c>
      <c r="J2609" s="39" t="s">
        <v>176</v>
      </c>
      <c r="K2609" s="39" t="s">
        <v>176</v>
      </c>
      <c r="L2609" s="39">
        <v>1</v>
      </c>
      <c r="M2609" s="57" t="str">
        <f t="shared" si="125"/>
        <v>3 - Medium-Level Power Loss</v>
      </c>
      <c r="N2609" s="59"/>
      <c r="O2609" s="60"/>
      <c r="P2609" s="61">
        <f t="shared" si="124"/>
        <v>1800</v>
      </c>
      <c r="Q2609" s="61">
        <f t="shared" si="126"/>
        <v>0</v>
      </c>
    </row>
    <row r="2610" spans="1:17" ht="18.600000000000001" customHeight="1">
      <c r="A2610" s="58">
        <v>44403</v>
      </c>
      <c r="B2610" s="39" t="s">
        <v>48</v>
      </c>
      <c r="C2610" s="39" t="s">
        <v>144</v>
      </c>
      <c r="D2610" s="64"/>
      <c r="E2610" s="39" t="s">
        <v>98</v>
      </c>
      <c r="F2610" s="39">
        <v>79</v>
      </c>
      <c r="G2610" s="39" t="s">
        <v>172</v>
      </c>
      <c r="H2610" s="39" t="s">
        <v>176</v>
      </c>
      <c r="I2610" s="39" t="s">
        <v>176</v>
      </c>
      <c r="J2610" s="39" t="s">
        <v>176</v>
      </c>
      <c r="K2610" s="39" t="s">
        <v>176</v>
      </c>
      <c r="L2610" s="39">
        <v>1</v>
      </c>
      <c r="M2610" s="57" t="str">
        <f t="shared" si="125"/>
        <v>3 - Medium-Level Power Loss</v>
      </c>
      <c r="N2610" s="59"/>
      <c r="O2610" s="60"/>
      <c r="P2610" s="61">
        <f t="shared" si="124"/>
        <v>1800</v>
      </c>
      <c r="Q2610" s="61">
        <f t="shared" si="126"/>
        <v>0</v>
      </c>
    </row>
    <row r="2611" spans="1:17" ht="18.600000000000001" customHeight="1">
      <c r="A2611" s="58">
        <v>44403</v>
      </c>
      <c r="B2611" s="39" t="s">
        <v>48</v>
      </c>
      <c r="C2611" s="39" t="s">
        <v>144</v>
      </c>
      <c r="D2611" s="64"/>
      <c r="E2611" s="39" t="s">
        <v>98</v>
      </c>
      <c r="F2611" s="39">
        <v>80</v>
      </c>
      <c r="G2611" s="39" t="s">
        <v>172</v>
      </c>
      <c r="H2611" s="39" t="s">
        <v>176</v>
      </c>
      <c r="I2611" s="39" t="s">
        <v>176</v>
      </c>
      <c r="J2611" s="39" t="s">
        <v>176</v>
      </c>
      <c r="K2611" s="39" t="s">
        <v>176</v>
      </c>
      <c r="L2611" s="39">
        <v>1</v>
      </c>
      <c r="M2611" s="57" t="str">
        <f t="shared" si="125"/>
        <v>3 - Medium-Level Power Loss</v>
      </c>
      <c r="N2611" s="59"/>
      <c r="O2611" s="60"/>
      <c r="P2611" s="61">
        <f t="shared" si="124"/>
        <v>1800</v>
      </c>
      <c r="Q2611" s="61">
        <f t="shared" si="126"/>
        <v>0</v>
      </c>
    </row>
    <row r="2612" spans="1:17" ht="18.600000000000001" customHeight="1">
      <c r="A2612" s="58">
        <v>44403</v>
      </c>
      <c r="B2612" s="39" t="s">
        <v>48</v>
      </c>
      <c r="C2612" s="39" t="s">
        <v>144</v>
      </c>
      <c r="D2612" s="64"/>
      <c r="E2612" s="39" t="s">
        <v>98</v>
      </c>
      <c r="F2612" s="39">
        <v>89</v>
      </c>
      <c r="G2612" s="39" t="s">
        <v>172</v>
      </c>
      <c r="H2612" s="39" t="s">
        <v>176</v>
      </c>
      <c r="I2612" s="39" t="s">
        <v>176</v>
      </c>
      <c r="J2612" s="39" t="s">
        <v>176</v>
      </c>
      <c r="K2612" s="39" t="s">
        <v>176</v>
      </c>
      <c r="L2612" s="39">
        <v>1</v>
      </c>
      <c r="M2612" s="57" t="str">
        <f t="shared" si="125"/>
        <v>3 - Medium-Level Power Loss</v>
      </c>
      <c r="N2612" s="59"/>
      <c r="O2612" s="60"/>
      <c r="P2612" s="61">
        <f t="shared" si="124"/>
        <v>1800</v>
      </c>
      <c r="Q2612" s="61">
        <f t="shared" si="126"/>
        <v>0</v>
      </c>
    </row>
    <row r="2613" spans="1:17" ht="18.600000000000001" customHeight="1">
      <c r="A2613" s="58">
        <v>44403</v>
      </c>
      <c r="B2613" s="39" t="s">
        <v>48</v>
      </c>
      <c r="C2613" s="39" t="s">
        <v>144</v>
      </c>
      <c r="D2613" s="64"/>
      <c r="E2613" s="39" t="s">
        <v>98</v>
      </c>
      <c r="F2613" s="39">
        <v>90</v>
      </c>
      <c r="G2613" s="39" t="s">
        <v>172</v>
      </c>
      <c r="H2613" s="39" t="s">
        <v>176</v>
      </c>
      <c r="I2613" s="39" t="s">
        <v>176</v>
      </c>
      <c r="J2613" s="39" t="s">
        <v>176</v>
      </c>
      <c r="K2613" s="39" t="s">
        <v>176</v>
      </c>
      <c r="L2613" s="39">
        <v>1</v>
      </c>
      <c r="M2613" s="57" t="str">
        <f t="shared" si="125"/>
        <v>3 - Medium-Level Power Loss</v>
      </c>
      <c r="N2613" s="59"/>
      <c r="O2613" s="60"/>
      <c r="P2613" s="61">
        <f t="shared" si="124"/>
        <v>1800</v>
      </c>
      <c r="Q2613" s="61">
        <f t="shared" si="126"/>
        <v>0</v>
      </c>
    </row>
    <row r="2614" spans="1:17" ht="18.600000000000001" customHeight="1">
      <c r="A2614" s="58">
        <v>44403</v>
      </c>
      <c r="B2614" s="39" t="s">
        <v>48</v>
      </c>
      <c r="C2614" s="39" t="s">
        <v>144</v>
      </c>
      <c r="D2614" s="64"/>
      <c r="E2614" s="39" t="s">
        <v>98</v>
      </c>
      <c r="F2614" s="39">
        <v>91</v>
      </c>
      <c r="G2614" s="39" t="s">
        <v>172</v>
      </c>
      <c r="H2614" s="39" t="s">
        <v>176</v>
      </c>
      <c r="I2614" s="39" t="s">
        <v>176</v>
      </c>
      <c r="J2614" s="39" t="s">
        <v>176</v>
      </c>
      <c r="K2614" s="39" t="s">
        <v>176</v>
      </c>
      <c r="L2614" s="39">
        <v>1</v>
      </c>
      <c r="M2614" s="57" t="str">
        <f t="shared" si="125"/>
        <v>3 - Medium-Level Power Loss</v>
      </c>
      <c r="N2614" s="59"/>
      <c r="O2614" s="60"/>
      <c r="P2614" s="61">
        <f t="shared" si="124"/>
        <v>1800</v>
      </c>
      <c r="Q2614" s="61">
        <f t="shared" si="126"/>
        <v>0</v>
      </c>
    </row>
    <row r="2615" spans="1:17" ht="18.600000000000001" customHeight="1">
      <c r="A2615" s="58">
        <v>44403</v>
      </c>
      <c r="B2615" s="39" t="s">
        <v>48</v>
      </c>
      <c r="C2615" s="39" t="s">
        <v>144</v>
      </c>
      <c r="D2615" s="64"/>
      <c r="E2615" s="39" t="s">
        <v>98</v>
      </c>
      <c r="F2615" s="39">
        <v>92</v>
      </c>
      <c r="G2615" s="39" t="s">
        <v>172</v>
      </c>
      <c r="H2615" s="39" t="s">
        <v>176</v>
      </c>
      <c r="I2615" s="39" t="s">
        <v>176</v>
      </c>
      <c r="J2615" s="39" t="s">
        <v>176</v>
      </c>
      <c r="K2615" s="39" t="s">
        <v>176</v>
      </c>
      <c r="L2615" s="39">
        <v>1</v>
      </c>
      <c r="M2615" s="57" t="str">
        <f t="shared" si="125"/>
        <v>3 - Medium-Level Power Loss</v>
      </c>
      <c r="N2615" s="59"/>
      <c r="O2615" s="60"/>
      <c r="P2615" s="61">
        <f t="shared" si="124"/>
        <v>1800</v>
      </c>
      <c r="Q2615" s="61">
        <f t="shared" si="126"/>
        <v>0</v>
      </c>
    </row>
    <row r="2616" spans="1:17" ht="18.600000000000001" customHeight="1">
      <c r="A2616" s="58">
        <v>44403</v>
      </c>
      <c r="B2616" s="39" t="s">
        <v>48</v>
      </c>
      <c r="C2616" s="39" t="s">
        <v>144</v>
      </c>
      <c r="D2616" s="64"/>
      <c r="E2616" s="39" t="s">
        <v>98</v>
      </c>
      <c r="F2616" s="39">
        <v>93</v>
      </c>
      <c r="G2616" s="39" t="s">
        <v>172</v>
      </c>
      <c r="H2616" s="39" t="s">
        <v>176</v>
      </c>
      <c r="I2616" s="39" t="s">
        <v>176</v>
      </c>
      <c r="J2616" s="39" t="s">
        <v>176</v>
      </c>
      <c r="K2616" s="39" t="s">
        <v>176</v>
      </c>
      <c r="L2616" s="39">
        <v>1</v>
      </c>
      <c r="M2616" s="57" t="str">
        <f t="shared" si="125"/>
        <v>3 - Medium-Level Power Loss</v>
      </c>
      <c r="N2616" s="59"/>
      <c r="O2616" s="60"/>
      <c r="P2616" s="61">
        <f t="shared" si="124"/>
        <v>1800</v>
      </c>
      <c r="Q2616" s="61">
        <f t="shared" si="126"/>
        <v>0</v>
      </c>
    </row>
    <row r="2617" spans="1:17" ht="18.600000000000001" customHeight="1">
      <c r="A2617" s="58">
        <v>44403</v>
      </c>
      <c r="B2617" s="39" t="s">
        <v>48</v>
      </c>
      <c r="C2617" s="39" t="s">
        <v>144</v>
      </c>
      <c r="D2617" s="64"/>
      <c r="E2617" s="39" t="s">
        <v>98</v>
      </c>
      <c r="F2617" s="39">
        <v>94</v>
      </c>
      <c r="G2617" s="39" t="s">
        <v>172</v>
      </c>
      <c r="H2617" s="39" t="s">
        <v>176</v>
      </c>
      <c r="I2617" s="39" t="s">
        <v>176</v>
      </c>
      <c r="J2617" s="39" t="s">
        <v>176</v>
      </c>
      <c r="K2617" s="39" t="s">
        <v>176</v>
      </c>
      <c r="L2617" s="39">
        <v>1</v>
      </c>
      <c r="M2617" s="57" t="str">
        <f t="shared" si="125"/>
        <v>3 - Medium-Level Power Loss</v>
      </c>
      <c r="N2617" s="59"/>
      <c r="O2617" s="60"/>
      <c r="P2617" s="61">
        <f t="shared" si="124"/>
        <v>1800</v>
      </c>
      <c r="Q2617" s="61">
        <f t="shared" si="126"/>
        <v>0</v>
      </c>
    </row>
    <row r="2618" spans="1:17" ht="18.600000000000001" customHeight="1">
      <c r="A2618" s="58">
        <v>44403</v>
      </c>
      <c r="B2618" s="39" t="s">
        <v>48</v>
      </c>
      <c r="C2618" s="39" t="s">
        <v>144</v>
      </c>
      <c r="D2618" s="64"/>
      <c r="E2618" s="39" t="s">
        <v>98</v>
      </c>
      <c r="F2618" s="39">
        <v>95</v>
      </c>
      <c r="G2618" s="39" t="s">
        <v>172</v>
      </c>
      <c r="H2618" s="39" t="s">
        <v>176</v>
      </c>
      <c r="I2618" s="39" t="s">
        <v>176</v>
      </c>
      <c r="J2618" s="39" t="s">
        <v>176</v>
      </c>
      <c r="K2618" s="39" t="s">
        <v>176</v>
      </c>
      <c r="L2618" s="39">
        <v>1</v>
      </c>
      <c r="M2618" s="57" t="str">
        <f t="shared" si="125"/>
        <v>3 - Medium-Level Power Loss</v>
      </c>
      <c r="N2618" s="59"/>
      <c r="O2618" s="60"/>
      <c r="P2618" s="61">
        <f t="shared" si="124"/>
        <v>1800</v>
      </c>
      <c r="Q2618" s="61">
        <f t="shared" si="126"/>
        <v>0</v>
      </c>
    </row>
    <row r="2619" spans="1:17" ht="18.600000000000001" customHeight="1">
      <c r="A2619" s="58">
        <v>44403</v>
      </c>
      <c r="B2619" s="39" t="s">
        <v>48</v>
      </c>
      <c r="C2619" s="39" t="s">
        <v>144</v>
      </c>
      <c r="D2619" s="64"/>
      <c r="E2619" s="39" t="s">
        <v>98</v>
      </c>
      <c r="F2619" s="39">
        <v>96</v>
      </c>
      <c r="G2619" s="39" t="s">
        <v>172</v>
      </c>
      <c r="H2619" s="39" t="s">
        <v>176</v>
      </c>
      <c r="I2619" s="39" t="s">
        <v>176</v>
      </c>
      <c r="J2619" s="39" t="s">
        <v>176</v>
      </c>
      <c r="K2619" s="39" t="s">
        <v>176</v>
      </c>
      <c r="L2619" s="39">
        <v>1</v>
      </c>
      <c r="M2619" s="57" t="str">
        <f t="shared" si="125"/>
        <v>3 - Medium-Level Power Loss</v>
      </c>
      <c r="N2619" s="59"/>
      <c r="O2619" s="60"/>
      <c r="P2619" s="61">
        <f t="shared" si="124"/>
        <v>1800</v>
      </c>
      <c r="Q2619" s="61">
        <f t="shared" si="126"/>
        <v>0</v>
      </c>
    </row>
    <row r="2620" spans="1:17" ht="18.600000000000001" customHeight="1">
      <c r="A2620" s="58">
        <v>44403</v>
      </c>
      <c r="B2620" s="39" t="s">
        <v>48</v>
      </c>
      <c r="C2620" s="39" t="s">
        <v>144</v>
      </c>
      <c r="D2620" s="64"/>
      <c r="E2620" s="39" t="s">
        <v>111</v>
      </c>
      <c r="F2620" s="39">
        <v>69</v>
      </c>
      <c r="G2620" s="39" t="s">
        <v>172</v>
      </c>
      <c r="H2620" s="39" t="s">
        <v>176</v>
      </c>
      <c r="I2620" s="39" t="s">
        <v>176</v>
      </c>
      <c r="J2620" s="39" t="s">
        <v>176</v>
      </c>
      <c r="K2620" s="39" t="s">
        <v>176</v>
      </c>
      <c r="L2620" s="39">
        <v>1</v>
      </c>
      <c r="M2620" s="57" t="str">
        <f t="shared" si="125"/>
        <v>3 - Medium-Level Power Loss</v>
      </c>
      <c r="N2620" s="59"/>
      <c r="O2620" s="60"/>
      <c r="P2620" s="61">
        <f t="shared" si="124"/>
        <v>1800</v>
      </c>
      <c r="Q2620" s="61">
        <f t="shared" si="126"/>
        <v>0</v>
      </c>
    </row>
    <row r="2621" spans="1:17" ht="18.600000000000001" customHeight="1">
      <c r="A2621" s="58">
        <v>44403</v>
      </c>
      <c r="B2621" s="39" t="s">
        <v>48</v>
      </c>
      <c r="C2621" s="39" t="s">
        <v>144</v>
      </c>
      <c r="D2621" s="64"/>
      <c r="E2621" s="39" t="s">
        <v>99</v>
      </c>
      <c r="F2621" s="39">
        <v>1</v>
      </c>
      <c r="G2621" s="39" t="s">
        <v>172</v>
      </c>
      <c r="H2621" s="39" t="s">
        <v>176</v>
      </c>
      <c r="I2621" s="39" t="s">
        <v>176</v>
      </c>
      <c r="J2621" s="39" t="s">
        <v>176</v>
      </c>
      <c r="K2621" s="39" t="s">
        <v>176</v>
      </c>
      <c r="L2621" s="39">
        <v>1</v>
      </c>
      <c r="M2621" s="57" t="str">
        <f t="shared" si="125"/>
        <v>3 - Medium-Level Power Loss</v>
      </c>
      <c r="N2621" s="59"/>
      <c r="O2621" s="60"/>
      <c r="P2621" s="61">
        <f t="shared" si="124"/>
        <v>1800</v>
      </c>
      <c r="Q2621" s="61">
        <f t="shared" si="126"/>
        <v>0</v>
      </c>
    </row>
    <row r="2622" spans="1:17" ht="18.600000000000001" customHeight="1">
      <c r="A2622" s="58">
        <v>44403</v>
      </c>
      <c r="B2622" s="39" t="s">
        <v>48</v>
      </c>
      <c r="C2622" s="39" t="s">
        <v>144</v>
      </c>
      <c r="D2622" s="64"/>
      <c r="E2622" s="39" t="s">
        <v>99</v>
      </c>
      <c r="F2622" s="39">
        <v>113</v>
      </c>
      <c r="G2622" s="39" t="s">
        <v>172</v>
      </c>
      <c r="H2622" s="39" t="s">
        <v>176</v>
      </c>
      <c r="I2622" s="39" t="s">
        <v>176</v>
      </c>
      <c r="J2622" s="39" t="s">
        <v>176</v>
      </c>
      <c r="K2622" s="39" t="s">
        <v>176</v>
      </c>
      <c r="L2622" s="39">
        <v>1</v>
      </c>
      <c r="M2622" s="57" t="str">
        <f t="shared" si="125"/>
        <v>3 - Medium-Level Power Loss</v>
      </c>
      <c r="N2622" s="59"/>
      <c r="O2622" s="60"/>
      <c r="P2622" s="61">
        <f t="shared" si="124"/>
        <v>1800</v>
      </c>
      <c r="Q2622" s="61">
        <f t="shared" si="126"/>
        <v>0</v>
      </c>
    </row>
    <row r="2623" spans="1:17" ht="18.600000000000001" customHeight="1">
      <c r="A2623" s="58">
        <v>44403</v>
      </c>
      <c r="B2623" s="39" t="s">
        <v>48</v>
      </c>
      <c r="C2623" s="39" t="s">
        <v>144</v>
      </c>
      <c r="D2623" s="64"/>
      <c r="E2623" s="39" t="s">
        <v>99</v>
      </c>
      <c r="F2623" s="39">
        <v>114</v>
      </c>
      <c r="G2623" s="39" t="s">
        <v>172</v>
      </c>
      <c r="H2623" s="39" t="s">
        <v>176</v>
      </c>
      <c r="I2623" s="39" t="s">
        <v>176</v>
      </c>
      <c r="J2623" s="39" t="s">
        <v>176</v>
      </c>
      <c r="K2623" s="39" t="s">
        <v>176</v>
      </c>
      <c r="L2623" s="39">
        <v>1</v>
      </c>
      <c r="M2623" s="57" t="str">
        <f t="shared" si="125"/>
        <v>3 - Medium-Level Power Loss</v>
      </c>
      <c r="N2623" s="59"/>
      <c r="O2623" s="60"/>
      <c r="P2623" s="61">
        <f t="shared" si="124"/>
        <v>1800</v>
      </c>
      <c r="Q2623" s="61">
        <f t="shared" si="126"/>
        <v>0</v>
      </c>
    </row>
    <row r="2624" spans="1:17" ht="18.600000000000001" customHeight="1">
      <c r="A2624" s="58">
        <v>44403</v>
      </c>
      <c r="B2624" s="39" t="s">
        <v>48</v>
      </c>
      <c r="C2624" s="39" t="s">
        <v>144</v>
      </c>
      <c r="D2624" s="64"/>
      <c r="E2624" s="39" t="s">
        <v>99</v>
      </c>
      <c r="F2624" s="39">
        <v>115</v>
      </c>
      <c r="G2624" s="39" t="s">
        <v>172</v>
      </c>
      <c r="H2624" s="39" t="s">
        <v>176</v>
      </c>
      <c r="I2624" s="39" t="s">
        <v>176</v>
      </c>
      <c r="J2624" s="39" t="s">
        <v>176</v>
      </c>
      <c r="K2624" s="39" t="s">
        <v>176</v>
      </c>
      <c r="L2624" s="39">
        <v>1</v>
      </c>
      <c r="M2624" s="57" t="str">
        <f t="shared" si="125"/>
        <v>3 - Medium-Level Power Loss</v>
      </c>
      <c r="N2624" s="59"/>
      <c r="O2624" s="60"/>
      <c r="P2624" s="61">
        <f t="shared" si="124"/>
        <v>1800</v>
      </c>
      <c r="Q2624" s="61">
        <f t="shared" si="126"/>
        <v>0</v>
      </c>
    </row>
    <row r="2625" spans="1:17" ht="18.600000000000001" customHeight="1">
      <c r="A2625" s="58">
        <v>44403</v>
      </c>
      <c r="B2625" s="39" t="s">
        <v>48</v>
      </c>
      <c r="C2625" s="39" t="s">
        <v>144</v>
      </c>
      <c r="D2625" s="64"/>
      <c r="E2625" s="39" t="s">
        <v>99</v>
      </c>
      <c r="F2625" s="39">
        <v>116</v>
      </c>
      <c r="G2625" s="39" t="s">
        <v>172</v>
      </c>
      <c r="H2625" s="39" t="s">
        <v>176</v>
      </c>
      <c r="I2625" s="39" t="s">
        <v>176</v>
      </c>
      <c r="J2625" s="39" t="s">
        <v>176</v>
      </c>
      <c r="K2625" s="39" t="s">
        <v>176</v>
      </c>
      <c r="L2625" s="39">
        <v>1</v>
      </c>
      <c r="M2625" s="57" t="str">
        <f t="shared" si="125"/>
        <v>3 - Medium-Level Power Loss</v>
      </c>
      <c r="N2625" s="59"/>
      <c r="O2625" s="60"/>
      <c r="P2625" s="61">
        <f t="shared" si="124"/>
        <v>1800</v>
      </c>
      <c r="Q2625" s="61">
        <f t="shared" si="126"/>
        <v>0</v>
      </c>
    </row>
    <row r="2626" spans="1:17" ht="18.600000000000001" customHeight="1">
      <c r="A2626" s="58">
        <v>44403</v>
      </c>
      <c r="B2626" s="39" t="s">
        <v>48</v>
      </c>
      <c r="C2626" s="39" t="s">
        <v>144</v>
      </c>
      <c r="D2626" s="64"/>
      <c r="E2626" s="39" t="s">
        <v>99</v>
      </c>
      <c r="F2626" s="39">
        <v>117</v>
      </c>
      <c r="G2626" s="39" t="s">
        <v>172</v>
      </c>
      <c r="H2626" s="39" t="s">
        <v>176</v>
      </c>
      <c r="I2626" s="39" t="s">
        <v>176</v>
      </c>
      <c r="J2626" s="39" t="s">
        <v>176</v>
      </c>
      <c r="K2626" s="39" t="s">
        <v>176</v>
      </c>
      <c r="L2626" s="39">
        <v>1</v>
      </c>
      <c r="M2626" s="57" t="str">
        <f t="shared" si="125"/>
        <v>3 - Medium-Level Power Loss</v>
      </c>
      <c r="N2626" s="59"/>
      <c r="O2626" s="60"/>
      <c r="P2626" s="61">
        <f t="shared" si="124"/>
        <v>1800</v>
      </c>
      <c r="Q2626" s="61">
        <f t="shared" si="126"/>
        <v>0</v>
      </c>
    </row>
    <row r="2627" spans="1:17" ht="18.600000000000001" customHeight="1">
      <c r="A2627" s="58">
        <v>44403</v>
      </c>
      <c r="B2627" s="39" t="s">
        <v>48</v>
      </c>
      <c r="C2627" s="39" t="s">
        <v>144</v>
      </c>
      <c r="D2627" s="64"/>
      <c r="E2627" s="39" t="s">
        <v>99</v>
      </c>
      <c r="F2627" s="39">
        <v>118</v>
      </c>
      <c r="G2627" s="39" t="s">
        <v>172</v>
      </c>
      <c r="H2627" s="39" t="s">
        <v>176</v>
      </c>
      <c r="I2627" s="39" t="s">
        <v>176</v>
      </c>
      <c r="J2627" s="39" t="s">
        <v>176</v>
      </c>
      <c r="K2627" s="39" t="s">
        <v>176</v>
      </c>
      <c r="L2627" s="39">
        <v>1</v>
      </c>
      <c r="M2627" s="57" t="str">
        <f t="shared" si="125"/>
        <v>3 - Medium-Level Power Loss</v>
      </c>
      <c r="N2627" s="59"/>
      <c r="O2627" s="60"/>
      <c r="P2627" s="61">
        <f t="shared" si="124"/>
        <v>1800</v>
      </c>
      <c r="Q2627" s="61">
        <f t="shared" si="126"/>
        <v>0</v>
      </c>
    </row>
    <row r="2628" spans="1:17" ht="18.600000000000001" customHeight="1">
      <c r="A2628" s="58">
        <v>44403</v>
      </c>
      <c r="B2628" s="39" t="s">
        <v>48</v>
      </c>
      <c r="C2628" s="39" t="s">
        <v>144</v>
      </c>
      <c r="D2628" s="64"/>
      <c r="E2628" s="39" t="s">
        <v>99</v>
      </c>
      <c r="F2628" s="39">
        <v>119</v>
      </c>
      <c r="G2628" s="39" t="s">
        <v>172</v>
      </c>
      <c r="H2628" s="39" t="s">
        <v>176</v>
      </c>
      <c r="I2628" s="39" t="s">
        <v>176</v>
      </c>
      <c r="J2628" s="39" t="s">
        <v>176</v>
      </c>
      <c r="K2628" s="39" t="s">
        <v>176</v>
      </c>
      <c r="L2628" s="39">
        <v>1</v>
      </c>
      <c r="M2628" s="57" t="str">
        <f t="shared" si="125"/>
        <v>3 - Medium-Level Power Loss</v>
      </c>
      <c r="N2628" s="59"/>
      <c r="O2628" s="60"/>
      <c r="P2628" s="61">
        <f t="shared" si="124"/>
        <v>1800</v>
      </c>
      <c r="Q2628" s="61">
        <f t="shared" si="126"/>
        <v>0</v>
      </c>
    </row>
    <row r="2629" spans="1:17" ht="18.600000000000001" customHeight="1">
      <c r="A2629" s="58">
        <v>44403</v>
      </c>
      <c r="B2629" s="39" t="s">
        <v>48</v>
      </c>
      <c r="C2629" s="39" t="s">
        <v>144</v>
      </c>
      <c r="D2629" s="64"/>
      <c r="E2629" s="39" t="s">
        <v>99</v>
      </c>
      <c r="F2629" s="39">
        <v>120</v>
      </c>
      <c r="G2629" s="39" t="s">
        <v>172</v>
      </c>
      <c r="H2629" s="39" t="s">
        <v>176</v>
      </c>
      <c r="I2629" s="39" t="s">
        <v>176</v>
      </c>
      <c r="J2629" s="39" t="s">
        <v>176</v>
      </c>
      <c r="K2629" s="39" t="s">
        <v>176</v>
      </c>
      <c r="L2629" s="39">
        <v>1</v>
      </c>
      <c r="M2629" s="57" t="str">
        <f t="shared" si="125"/>
        <v>3 - Medium-Level Power Loss</v>
      </c>
      <c r="N2629" s="59"/>
      <c r="O2629" s="60"/>
      <c r="P2629" s="61">
        <f t="shared" si="124"/>
        <v>1800</v>
      </c>
      <c r="Q2629" s="61">
        <f t="shared" si="126"/>
        <v>0</v>
      </c>
    </row>
    <row r="2630" spans="1:17" ht="18.600000000000001" customHeight="1">
      <c r="A2630" s="58">
        <v>44403</v>
      </c>
      <c r="B2630" s="39" t="s">
        <v>48</v>
      </c>
      <c r="C2630" s="39" t="s">
        <v>144</v>
      </c>
      <c r="D2630" s="64"/>
      <c r="E2630" s="39" t="s">
        <v>99</v>
      </c>
      <c r="F2630" s="39">
        <v>121</v>
      </c>
      <c r="G2630" s="39" t="s">
        <v>172</v>
      </c>
      <c r="H2630" s="39" t="s">
        <v>176</v>
      </c>
      <c r="I2630" s="39" t="s">
        <v>176</v>
      </c>
      <c r="J2630" s="39" t="s">
        <v>176</v>
      </c>
      <c r="K2630" s="39" t="s">
        <v>176</v>
      </c>
      <c r="L2630" s="39">
        <v>1</v>
      </c>
      <c r="M2630" s="57" t="str">
        <f t="shared" si="125"/>
        <v>3 - Medium-Level Power Loss</v>
      </c>
      <c r="N2630" s="59"/>
      <c r="O2630" s="60"/>
      <c r="P2630" s="61">
        <f t="shared" si="124"/>
        <v>1800</v>
      </c>
      <c r="Q2630" s="61">
        <f t="shared" si="126"/>
        <v>0</v>
      </c>
    </row>
    <row r="2631" spans="1:17" ht="18.600000000000001" customHeight="1">
      <c r="A2631" s="58">
        <v>44403</v>
      </c>
      <c r="B2631" s="39" t="s">
        <v>48</v>
      </c>
      <c r="C2631" s="39" t="s">
        <v>144</v>
      </c>
      <c r="D2631" s="64"/>
      <c r="E2631" s="39" t="s">
        <v>99</v>
      </c>
      <c r="F2631" s="39">
        <v>2</v>
      </c>
      <c r="G2631" s="39" t="s">
        <v>172</v>
      </c>
      <c r="H2631" s="39" t="s">
        <v>176</v>
      </c>
      <c r="I2631" s="39" t="s">
        <v>176</v>
      </c>
      <c r="J2631" s="39" t="s">
        <v>176</v>
      </c>
      <c r="K2631" s="39" t="s">
        <v>176</v>
      </c>
      <c r="L2631" s="39">
        <v>1</v>
      </c>
      <c r="M2631" s="57" t="str">
        <f t="shared" si="125"/>
        <v>3 - Medium-Level Power Loss</v>
      </c>
      <c r="N2631" s="59"/>
      <c r="O2631" s="60"/>
      <c r="P2631" s="61">
        <f t="shared" si="124"/>
        <v>1800</v>
      </c>
      <c r="Q2631" s="61">
        <f t="shared" si="126"/>
        <v>0</v>
      </c>
    </row>
    <row r="2632" spans="1:17" ht="18.600000000000001" customHeight="1">
      <c r="A2632" s="58">
        <v>44403</v>
      </c>
      <c r="B2632" s="39" t="s">
        <v>48</v>
      </c>
      <c r="C2632" s="39" t="s">
        <v>144</v>
      </c>
      <c r="D2632" s="64"/>
      <c r="E2632" s="39" t="s">
        <v>99</v>
      </c>
      <c r="F2632" s="39">
        <v>3</v>
      </c>
      <c r="G2632" s="39" t="s">
        <v>172</v>
      </c>
      <c r="H2632" s="39" t="s">
        <v>176</v>
      </c>
      <c r="I2632" s="39" t="s">
        <v>176</v>
      </c>
      <c r="J2632" s="39" t="s">
        <v>176</v>
      </c>
      <c r="K2632" s="39" t="s">
        <v>176</v>
      </c>
      <c r="L2632" s="39">
        <v>1</v>
      </c>
      <c r="M2632" s="57" t="str">
        <f t="shared" si="125"/>
        <v>3 - Medium-Level Power Loss</v>
      </c>
      <c r="N2632" s="59"/>
      <c r="O2632" s="60"/>
      <c r="P2632" s="61">
        <f t="shared" si="124"/>
        <v>1800</v>
      </c>
      <c r="Q2632" s="61">
        <f t="shared" si="126"/>
        <v>0</v>
      </c>
    </row>
    <row r="2633" spans="1:17" ht="18.600000000000001" customHeight="1">
      <c r="A2633" s="58">
        <v>44403</v>
      </c>
      <c r="B2633" s="39" t="s">
        <v>48</v>
      </c>
      <c r="C2633" s="39" t="s">
        <v>144</v>
      </c>
      <c r="D2633" s="64"/>
      <c r="E2633" s="39" t="s">
        <v>99</v>
      </c>
      <c r="F2633" s="39">
        <v>4</v>
      </c>
      <c r="G2633" s="39" t="s">
        <v>172</v>
      </c>
      <c r="H2633" s="39" t="s">
        <v>176</v>
      </c>
      <c r="I2633" s="39" t="s">
        <v>176</v>
      </c>
      <c r="J2633" s="39" t="s">
        <v>176</v>
      </c>
      <c r="K2633" s="39" t="s">
        <v>176</v>
      </c>
      <c r="L2633" s="39">
        <v>1</v>
      </c>
      <c r="M2633" s="57" t="str">
        <f t="shared" si="125"/>
        <v>3 - Medium-Level Power Loss</v>
      </c>
      <c r="N2633" s="59"/>
      <c r="O2633" s="60"/>
      <c r="P2633" s="61">
        <f t="shared" si="124"/>
        <v>1800</v>
      </c>
      <c r="Q2633" s="61">
        <f t="shared" si="126"/>
        <v>0</v>
      </c>
    </row>
    <row r="2634" spans="1:17" ht="18.600000000000001" customHeight="1">
      <c r="A2634" s="58">
        <v>44403</v>
      </c>
      <c r="B2634" s="39" t="s">
        <v>48</v>
      </c>
      <c r="C2634" s="39" t="s">
        <v>144</v>
      </c>
      <c r="D2634" s="64"/>
      <c r="E2634" s="39" t="s">
        <v>99</v>
      </c>
      <c r="F2634" s="39">
        <v>49</v>
      </c>
      <c r="G2634" s="39" t="s">
        <v>172</v>
      </c>
      <c r="H2634" s="39" t="s">
        <v>176</v>
      </c>
      <c r="I2634" s="39" t="s">
        <v>176</v>
      </c>
      <c r="J2634" s="39" t="s">
        <v>176</v>
      </c>
      <c r="K2634" s="39" t="s">
        <v>176</v>
      </c>
      <c r="L2634" s="39">
        <v>1</v>
      </c>
      <c r="M2634" s="57" t="str">
        <f t="shared" si="125"/>
        <v>3 - Medium-Level Power Loss</v>
      </c>
      <c r="N2634" s="59"/>
      <c r="O2634" s="60"/>
      <c r="P2634" s="61">
        <f t="shared" si="124"/>
        <v>1800</v>
      </c>
      <c r="Q2634" s="61">
        <f t="shared" si="126"/>
        <v>0</v>
      </c>
    </row>
    <row r="2635" spans="1:17" ht="18.600000000000001" customHeight="1">
      <c r="A2635" s="58">
        <v>44403</v>
      </c>
      <c r="B2635" s="39" t="s">
        <v>48</v>
      </c>
      <c r="C2635" s="39" t="s">
        <v>144</v>
      </c>
      <c r="D2635" s="64"/>
      <c r="E2635" s="39" t="s">
        <v>99</v>
      </c>
      <c r="F2635" s="39">
        <v>5</v>
      </c>
      <c r="G2635" s="39" t="s">
        <v>172</v>
      </c>
      <c r="H2635" s="39" t="s">
        <v>176</v>
      </c>
      <c r="I2635" s="39" t="s">
        <v>176</v>
      </c>
      <c r="J2635" s="39" t="s">
        <v>176</v>
      </c>
      <c r="K2635" s="39" t="s">
        <v>176</v>
      </c>
      <c r="L2635" s="39">
        <v>1</v>
      </c>
      <c r="M2635" s="57" t="str">
        <f t="shared" si="125"/>
        <v>3 - Medium-Level Power Loss</v>
      </c>
      <c r="N2635" s="59"/>
      <c r="O2635" s="60"/>
      <c r="P2635" s="61">
        <f t="shared" si="124"/>
        <v>1800</v>
      </c>
      <c r="Q2635" s="61">
        <f t="shared" si="126"/>
        <v>0</v>
      </c>
    </row>
    <row r="2636" spans="1:17" ht="18.600000000000001" customHeight="1">
      <c r="A2636" s="58">
        <v>44403</v>
      </c>
      <c r="B2636" s="39" t="s">
        <v>48</v>
      </c>
      <c r="C2636" s="39" t="s">
        <v>144</v>
      </c>
      <c r="D2636" s="64"/>
      <c r="E2636" s="39" t="s">
        <v>99</v>
      </c>
      <c r="F2636" s="39">
        <v>50</v>
      </c>
      <c r="G2636" s="39" t="s">
        <v>172</v>
      </c>
      <c r="H2636" s="39" t="s">
        <v>176</v>
      </c>
      <c r="I2636" s="39" t="s">
        <v>176</v>
      </c>
      <c r="J2636" s="39" t="s">
        <v>176</v>
      </c>
      <c r="K2636" s="39" t="s">
        <v>176</v>
      </c>
      <c r="L2636" s="39">
        <v>1</v>
      </c>
      <c r="M2636" s="57" t="str">
        <f t="shared" si="125"/>
        <v>3 - Medium-Level Power Loss</v>
      </c>
      <c r="N2636" s="59"/>
      <c r="O2636" s="60"/>
      <c r="P2636" s="61">
        <f t="shared" si="124"/>
        <v>1800</v>
      </c>
      <c r="Q2636" s="61">
        <f t="shared" si="126"/>
        <v>0</v>
      </c>
    </row>
    <row r="2637" spans="1:17" ht="18.600000000000001" customHeight="1">
      <c r="A2637" s="58">
        <v>44403</v>
      </c>
      <c r="B2637" s="39" t="s">
        <v>48</v>
      </c>
      <c r="C2637" s="39" t="s">
        <v>144</v>
      </c>
      <c r="D2637" s="64"/>
      <c r="E2637" s="39" t="s">
        <v>99</v>
      </c>
      <c r="F2637" s="39">
        <v>51</v>
      </c>
      <c r="G2637" s="39" t="s">
        <v>172</v>
      </c>
      <c r="H2637" s="39" t="s">
        <v>176</v>
      </c>
      <c r="I2637" s="39" t="s">
        <v>176</v>
      </c>
      <c r="J2637" s="39" t="s">
        <v>176</v>
      </c>
      <c r="K2637" s="39" t="s">
        <v>176</v>
      </c>
      <c r="L2637" s="39">
        <v>1</v>
      </c>
      <c r="M2637" s="57" t="str">
        <f t="shared" si="125"/>
        <v>3 - Medium-Level Power Loss</v>
      </c>
      <c r="N2637" s="59"/>
      <c r="O2637" s="60"/>
      <c r="P2637" s="61">
        <f t="shared" si="124"/>
        <v>1800</v>
      </c>
      <c r="Q2637" s="61">
        <f t="shared" si="126"/>
        <v>0</v>
      </c>
    </row>
    <row r="2638" spans="1:17" ht="18.600000000000001" customHeight="1">
      <c r="A2638" s="58">
        <v>44403</v>
      </c>
      <c r="B2638" s="39" t="s">
        <v>48</v>
      </c>
      <c r="C2638" s="39" t="s">
        <v>144</v>
      </c>
      <c r="D2638" s="64"/>
      <c r="E2638" s="39" t="s">
        <v>99</v>
      </c>
      <c r="F2638" s="39">
        <v>52</v>
      </c>
      <c r="G2638" s="39" t="s">
        <v>172</v>
      </c>
      <c r="H2638" s="39" t="s">
        <v>176</v>
      </c>
      <c r="I2638" s="39" t="s">
        <v>176</v>
      </c>
      <c r="J2638" s="39" t="s">
        <v>176</v>
      </c>
      <c r="K2638" s="39" t="s">
        <v>176</v>
      </c>
      <c r="L2638" s="39">
        <v>1</v>
      </c>
      <c r="M2638" s="57" t="str">
        <f t="shared" si="125"/>
        <v>3 - Medium-Level Power Loss</v>
      </c>
      <c r="N2638" s="59"/>
      <c r="O2638" s="60"/>
      <c r="P2638" s="61">
        <f t="shared" si="124"/>
        <v>1800</v>
      </c>
      <c r="Q2638" s="61">
        <f t="shared" si="126"/>
        <v>0</v>
      </c>
    </row>
    <row r="2639" spans="1:17" ht="18.600000000000001" customHeight="1">
      <c r="A2639" s="58">
        <v>44403</v>
      </c>
      <c r="B2639" s="39" t="s">
        <v>48</v>
      </c>
      <c r="C2639" s="39" t="s">
        <v>144</v>
      </c>
      <c r="D2639" s="64"/>
      <c r="E2639" s="39" t="s">
        <v>99</v>
      </c>
      <c r="F2639" s="39">
        <v>53</v>
      </c>
      <c r="G2639" s="39" t="s">
        <v>172</v>
      </c>
      <c r="H2639" s="39" t="s">
        <v>176</v>
      </c>
      <c r="I2639" s="39" t="s">
        <v>176</v>
      </c>
      <c r="J2639" s="39" t="s">
        <v>176</v>
      </c>
      <c r="K2639" s="39" t="s">
        <v>176</v>
      </c>
      <c r="L2639" s="39">
        <v>1</v>
      </c>
      <c r="M2639" s="57" t="str">
        <f t="shared" si="125"/>
        <v>3 - Medium-Level Power Loss</v>
      </c>
      <c r="N2639" s="59"/>
      <c r="O2639" s="60"/>
      <c r="P2639" s="61">
        <f t="shared" si="124"/>
        <v>1800</v>
      </c>
      <c r="Q2639" s="61">
        <f t="shared" si="126"/>
        <v>0</v>
      </c>
    </row>
    <row r="2640" spans="1:17" ht="18.600000000000001" customHeight="1">
      <c r="A2640" s="58">
        <v>44403</v>
      </c>
      <c r="B2640" s="39" t="s">
        <v>48</v>
      </c>
      <c r="C2640" s="39" t="s">
        <v>144</v>
      </c>
      <c r="D2640" s="64"/>
      <c r="E2640" s="39" t="s">
        <v>99</v>
      </c>
      <c r="F2640" s="39">
        <v>54</v>
      </c>
      <c r="G2640" s="39" t="s">
        <v>172</v>
      </c>
      <c r="H2640" s="39" t="s">
        <v>176</v>
      </c>
      <c r="I2640" s="39" t="s">
        <v>176</v>
      </c>
      <c r="J2640" s="39" t="s">
        <v>176</v>
      </c>
      <c r="K2640" s="39" t="s">
        <v>176</v>
      </c>
      <c r="L2640" s="39">
        <v>1</v>
      </c>
      <c r="M2640" s="57" t="str">
        <f t="shared" si="125"/>
        <v>3 - Medium-Level Power Loss</v>
      </c>
      <c r="N2640" s="59"/>
      <c r="O2640" s="60"/>
      <c r="P2640" s="61">
        <f t="shared" si="124"/>
        <v>1800</v>
      </c>
      <c r="Q2640" s="61">
        <f t="shared" si="126"/>
        <v>0</v>
      </c>
    </row>
    <row r="2641" spans="1:17" ht="18.600000000000001" customHeight="1">
      <c r="A2641" s="58">
        <v>44403</v>
      </c>
      <c r="B2641" s="39" t="s">
        <v>48</v>
      </c>
      <c r="C2641" s="39" t="s">
        <v>144</v>
      </c>
      <c r="D2641" s="64"/>
      <c r="E2641" s="39" t="s">
        <v>99</v>
      </c>
      <c r="F2641" s="39">
        <v>55</v>
      </c>
      <c r="G2641" s="39" t="s">
        <v>172</v>
      </c>
      <c r="H2641" s="39" t="s">
        <v>176</v>
      </c>
      <c r="I2641" s="39" t="s">
        <v>176</v>
      </c>
      <c r="J2641" s="39" t="s">
        <v>176</v>
      </c>
      <c r="K2641" s="39" t="s">
        <v>176</v>
      </c>
      <c r="L2641" s="39">
        <v>1</v>
      </c>
      <c r="M2641" s="57" t="str">
        <f t="shared" si="125"/>
        <v>3 - Medium-Level Power Loss</v>
      </c>
      <c r="N2641" s="59"/>
      <c r="O2641" s="60"/>
      <c r="P2641" s="61">
        <f t="shared" ref="P2641:P2704" si="127">IF(G2641="hot spot",0,IF(G2641="string",$Q$5*L2641,IF(G2641="multiple strings",$Q$5*L2641,IF(G2641="Combiner",($Q$5)*L2641,IF(G2641="inverter",$Q$5*L2641,IF(G2641="tracker",$Q$5*L2641,IF(G2641="module",$Q$5*L2641,IF(G2641="module substring",($Q$5/3)*L2641,0))))))))</f>
        <v>1800</v>
      </c>
      <c r="Q2641" s="61">
        <f t="shared" si="126"/>
        <v>0</v>
      </c>
    </row>
    <row r="2642" spans="1:17" ht="18.600000000000001" customHeight="1">
      <c r="A2642" s="58">
        <v>44403</v>
      </c>
      <c r="B2642" s="39" t="s">
        <v>48</v>
      </c>
      <c r="C2642" s="39" t="s">
        <v>144</v>
      </c>
      <c r="D2642" s="64"/>
      <c r="E2642" s="39" t="s">
        <v>99</v>
      </c>
      <c r="F2642" s="39">
        <v>56</v>
      </c>
      <c r="G2642" s="39" t="s">
        <v>172</v>
      </c>
      <c r="H2642" s="39" t="s">
        <v>176</v>
      </c>
      <c r="I2642" s="39" t="s">
        <v>176</v>
      </c>
      <c r="J2642" s="39" t="s">
        <v>176</v>
      </c>
      <c r="K2642" s="39" t="s">
        <v>176</v>
      </c>
      <c r="L2642" s="39">
        <v>1</v>
      </c>
      <c r="M2642" s="57" t="str">
        <f t="shared" ref="M2642:M2705" si="128">IF(G2642="hot spot","1 - Safety",IF((P2642)/(1000000*$Q$4)&gt;0.01,"2 - High-Level Power Loss",IF(P2642&gt;($Q$5-1),"3 - Medium-Level Power Loss",IF(P2642&gt;0,"4 - Low-Level Power Loss",""))))</f>
        <v>3 - Medium-Level Power Loss</v>
      </c>
      <c r="N2642" s="59"/>
      <c r="O2642" s="60"/>
      <c r="P2642" s="61">
        <f t="shared" si="127"/>
        <v>1800</v>
      </c>
      <c r="Q2642" s="61">
        <f t="shared" si="126"/>
        <v>0</v>
      </c>
    </row>
    <row r="2643" spans="1:17" ht="18.600000000000001" customHeight="1">
      <c r="A2643" s="58">
        <v>44403</v>
      </c>
      <c r="B2643" s="39" t="s">
        <v>48</v>
      </c>
      <c r="C2643" s="39" t="s">
        <v>144</v>
      </c>
      <c r="D2643" s="64"/>
      <c r="E2643" s="39" t="s">
        <v>99</v>
      </c>
      <c r="F2643" s="39">
        <v>6</v>
      </c>
      <c r="G2643" s="39" t="s">
        <v>172</v>
      </c>
      <c r="H2643" s="39" t="s">
        <v>176</v>
      </c>
      <c r="I2643" s="39" t="s">
        <v>176</v>
      </c>
      <c r="J2643" s="39" t="s">
        <v>176</v>
      </c>
      <c r="K2643" s="39" t="s">
        <v>176</v>
      </c>
      <c r="L2643" s="39">
        <v>1</v>
      </c>
      <c r="M2643" s="57" t="str">
        <f t="shared" si="128"/>
        <v>3 - Medium-Level Power Loss</v>
      </c>
      <c r="N2643" s="59"/>
      <c r="O2643" s="60"/>
      <c r="P2643" s="61">
        <f t="shared" si="127"/>
        <v>1800</v>
      </c>
      <c r="Q2643" s="61">
        <f t="shared" si="126"/>
        <v>0</v>
      </c>
    </row>
    <row r="2644" spans="1:17" ht="18.600000000000001" customHeight="1">
      <c r="A2644" s="58">
        <v>44403</v>
      </c>
      <c r="B2644" s="39" t="s">
        <v>48</v>
      </c>
      <c r="C2644" s="39" t="s">
        <v>144</v>
      </c>
      <c r="D2644" s="64"/>
      <c r="E2644" s="39" t="s">
        <v>99</v>
      </c>
      <c r="F2644" s="39">
        <v>7</v>
      </c>
      <c r="G2644" s="39" t="s">
        <v>172</v>
      </c>
      <c r="H2644" s="39" t="s">
        <v>176</v>
      </c>
      <c r="I2644" s="39" t="s">
        <v>176</v>
      </c>
      <c r="J2644" s="39" t="s">
        <v>176</v>
      </c>
      <c r="K2644" s="39" t="s">
        <v>176</v>
      </c>
      <c r="L2644" s="39">
        <v>1</v>
      </c>
      <c r="M2644" s="57" t="str">
        <f t="shared" si="128"/>
        <v>3 - Medium-Level Power Loss</v>
      </c>
      <c r="N2644" s="59"/>
      <c r="O2644" s="60"/>
      <c r="P2644" s="61">
        <f t="shared" si="127"/>
        <v>1800</v>
      </c>
      <c r="Q2644" s="61">
        <f t="shared" si="126"/>
        <v>0</v>
      </c>
    </row>
    <row r="2645" spans="1:17" ht="18.600000000000001" customHeight="1">
      <c r="A2645" s="58">
        <v>44403</v>
      </c>
      <c r="B2645" s="39" t="s">
        <v>48</v>
      </c>
      <c r="C2645" s="39" t="s">
        <v>144</v>
      </c>
      <c r="D2645" s="64"/>
      <c r="E2645" s="39" t="s">
        <v>99</v>
      </c>
      <c r="F2645" s="39">
        <v>8</v>
      </c>
      <c r="G2645" s="39" t="s">
        <v>172</v>
      </c>
      <c r="H2645" s="39" t="s">
        <v>176</v>
      </c>
      <c r="I2645" s="39" t="s">
        <v>176</v>
      </c>
      <c r="J2645" s="39" t="s">
        <v>176</v>
      </c>
      <c r="K2645" s="39" t="s">
        <v>176</v>
      </c>
      <c r="L2645" s="39">
        <v>1</v>
      </c>
      <c r="M2645" s="57" t="str">
        <f t="shared" si="128"/>
        <v>3 - Medium-Level Power Loss</v>
      </c>
      <c r="N2645" s="59"/>
      <c r="O2645" s="60"/>
      <c r="P2645" s="61">
        <f t="shared" si="127"/>
        <v>1800</v>
      </c>
      <c r="Q2645" s="61">
        <f t="shared" si="126"/>
        <v>0</v>
      </c>
    </row>
    <row r="2646" spans="1:17" ht="18.600000000000001" customHeight="1">
      <c r="A2646" s="58">
        <v>44403</v>
      </c>
      <c r="B2646" s="39" t="s">
        <v>48</v>
      </c>
      <c r="C2646" s="39" t="s">
        <v>145</v>
      </c>
      <c r="D2646" s="64"/>
      <c r="E2646" s="39" t="s">
        <v>95</v>
      </c>
      <c r="F2646" s="39">
        <v>92</v>
      </c>
      <c r="G2646" s="39" t="s">
        <v>172</v>
      </c>
      <c r="H2646" s="39" t="s">
        <v>176</v>
      </c>
      <c r="I2646" s="39" t="s">
        <v>176</v>
      </c>
      <c r="J2646" s="39" t="s">
        <v>176</v>
      </c>
      <c r="K2646" s="39" t="s">
        <v>176</v>
      </c>
      <c r="L2646" s="39">
        <v>1</v>
      </c>
      <c r="M2646" s="57" t="str">
        <f t="shared" si="128"/>
        <v>3 - Medium-Level Power Loss</v>
      </c>
      <c r="N2646" s="59"/>
      <c r="O2646" s="60"/>
      <c r="P2646" s="61">
        <f t="shared" si="127"/>
        <v>1800</v>
      </c>
      <c r="Q2646" s="61">
        <f t="shared" si="126"/>
        <v>0</v>
      </c>
    </row>
    <row r="2647" spans="1:17" ht="18.600000000000001" customHeight="1">
      <c r="A2647" s="58">
        <v>44403</v>
      </c>
      <c r="B2647" s="39" t="s">
        <v>48</v>
      </c>
      <c r="C2647" s="39" t="s">
        <v>145</v>
      </c>
      <c r="D2647" s="64"/>
      <c r="E2647" s="39" t="s">
        <v>101</v>
      </c>
      <c r="F2647" s="39">
        <v>100</v>
      </c>
      <c r="G2647" s="39" t="s">
        <v>172</v>
      </c>
      <c r="H2647" s="39" t="s">
        <v>176</v>
      </c>
      <c r="I2647" s="39" t="s">
        <v>176</v>
      </c>
      <c r="J2647" s="39" t="s">
        <v>176</v>
      </c>
      <c r="K2647" s="39" t="s">
        <v>176</v>
      </c>
      <c r="L2647" s="39">
        <v>1</v>
      </c>
      <c r="M2647" s="57" t="str">
        <f t="shared" si="128"/>
        <v>3 - Medium-Level Power Loss</v>
      </c>
      <c r="N2647" s="59"/>
      <c r="O2647" s="60"/>
      <c r="P2647" s="61">
        <f t="shared" si="127"/>
        <v>1800</v>
      </c>
      <c r="Q2647" s="61">
        <f t="shared" si="126"/>
        <v>0</v>
      </c>
    </row>
    <row r="2648" spans="1:17" ht="18.600000000000001" customHeight="1">
      <c r="A2648" s="58">
        <v>44403</v>
      </c>
      <c r="B2648" s="39" t="s">
        <v>48</v>
      </c>
      <c r="C2648" s="39" t="s">
        <v>145</v>
      </c>
      <c r="D2648" s="64"/>
      <c r="E2648" s="39" t="s">
        <v>101</v>
      </c>
      <c r="F2648" s="39">
        <v>13</v>
      </c>
      <c r="G2648" s="39" t="s">
        <v>172</v>
      </c>
      <c r="H2648" s="39" t="s">
        <v>176</v>
      </c>
      <c r="I2648" s="39" t="s">
        <v>176</v>
      </c>
      <c r="J2648" s="39" t="s">
        <v>177</v>
      </c>
      <c r="K2648" s="39" t="s">
        <v>176</v>
      </c>
      <c r="L2648" s="39">
        <v>1</v>
      </c>
      <c r="M2648" s="57" t="str">
        <f t="shared" si="128"/>
        <v>3 - Medium-Level Power Loss</v>
      </c>
      <c r="N2648" s="59"/>
      <c r="O2648" s="60"/>
      <c r="P2648" s="61">
        <f t="shared" si="127"/>
        <v>1800</v>
      </c>
      <c r="Q2648" s="61">
        <f t="shared" si="126"/>
        <v>0</v>
      </c>
    </row>
    <row r="2649" spans="1:17" ht="18.600000000000001" customHeight="1">
      <c r="A2649" s="58">
        <v>44403</v>
      </c>
      <c r="B2649" s="39" t="s">
        <v>48</v>
      </c>
      <c r="C2649" s="39" t="s">
        <v>145</v>
      </c>
      <c r="D2649" s="64"/>
      <c r="E2649" s="39" t="s">
        <v>101</v>
      </c>
      <c r="F2649" s="39">
        <v>13</v>
      </c>
      <c r="G2649" s="39" t="s">
        <v>172</v>
      </c>
      <c r="H2649" s="39" t="s">
        <v>176</v>
      </c>
      <c r="I2649" s="39" t="s">
        <v>176</v>
      </c>
      <c r="J2649" s="39" t="s">
        <v>177</v>
      </c>
      <c r="K2649" s="39" t="s">
        <v>176</v>
      </c>
      <c r="L2649" s="39">
        <v>1</v>
      </c>
      <c r="M2649" s="57" t="str">
        <f t="shared" si="128"/>
        <v>3 - Medium-Level Power Loss</v>
      </c>
      <c r="N2649" s="59"/>
      <c r="O2649" s="60"/>
      <c r="P2649" s="61">
        <f t="shared" si="127"/>
        <v>1800</v>
      </c>
      <c r="Q2649" s="61">
        <f t="shared" si="126"/>
        <v>0</v>
      </c>
    </row>
    <row r="2650" spans="1:17" ht="18.600000000000001" customHeight="1">
      <c r="A2650" s="58">
        <v>44403</v>
      </c>
      <c r="B2650" s="39" t="s">
        <v>48</v>
      </c>
      <c r="C2650" s="39" t="s">
        <v>145</v>
      </c>
      <c r="D2650" s="64"/>
      <c r="E2650" s="39" t="s">
        <v>101</v>
      </c>
      <c r="F2650" s="39">
        <v>14</v>
      </c>
      <c r="G2650" s="39" t="s">
        <v>172</v>
      </c>
      <c r="H2650" s="39" t="s">
        <v>176</v>
      </c>
      <c r="I2650" s="39" t="s">
        <v>176</v>
      </c>
      <c r="J2650" s="39" t="s">
        <v>177</v>
      </c>
      <c r="K2650" s="39" t="s">
        <v>176</v>
      </c>
      <c r="L2650" s="39">
        <v>1</v>
      </c>
      <c r="M2650" s="57" t="str">
        <f t="shared" si="128"/>
        <v>3 - Medium-Level Power Loss</v>
      </c>
      <c r="N2650" s="59"/>
      <c r="O2650" s="60"/>
      <c r="P2650" s="61">
        <f t="shared" si="127"/>
        <v>1800</v>
      </c>
      <c r="Q2650" s="61">
        <f t="shared" si="126"/>
        <v>0</v>
      </c>
    </row>
    <row r="2651" spans="1:17" ht="18.600000000000001" customHeight="1">
      <c r="A2651" s="58">
        <v>44403</v>
      </c>
      <c r="B2651" s="39" t="s">
        <v>48</v>
      </c>
      <c r="C2651" s="39" t="s">
        <v>145</v>
      </c>
      <c r="D2651" s="64"/>
      <c r="E2651" s="39" t="s">
        <v>101</v>
      </c>
      <c r="F2651" s="39">
        <v>14</v>
      </c>
      <c r="G2651" s="39" t="s">
        <v>172</v>
      </c>
      <c r="H2651" s="39" t="s">
        <v>176</v>
      </c>
      <c r="I2651" s="39" t="s">
        <v>176</v>
      </c>
      <c r="J2651" s="39" t="s">
        <v>177</v>
      </c>
      <c r="K2651" s="39" t="s">
        <v>176</v>
      </c>
      <c r="L2651" s="39">
        <v>1</v>
      </c>
      <c r="M2651" s="57" t="str">
        <f t="shared" si="128"/>
        <v>3 - Medium-Level Power Loss</v>
      </c>
      <c r="N2651" s="59"/>
      <c r="O2651" s="60"/>
      <c r="P2651" s="61">
        <f t="shared" si="127"/>
        <v>1800</v>
      </c>
      <c r="Q2651" s="61">
        <f t="shared" si="126"/>
        <v>0</v>
      </c>
    </row>
    <row r="2652" spans="1:17" ht="18.600000000000001" customHeight="1">
      <c r="A2652" s="58">
        <v>44403</v>
      </c>
      <c r="B2652" s="39" t="s">
        <v>48</v>
      </c>
      <c r="C2652" s="39" t="s">
        <v>145</v>
      </c>
      <c r="D2652" s="64"/>
      <c r="E2652" s="39" t="s">
        <v>101</v>
      </c>
      <c r="F2652" s="39">
        <v>15</v>
      </c>
      <c r="G2652" s="39" t="s">
        <v>172</v>
      </c>
      <c r="H2652" s="39" t="s">
        <v>176</v>
      </c>
      <c r="I2652" s="39" t="s">
        <v>176</v>
      </c>
      <c r="J2652" s="39" t="s">
        <v>177</v>
      </c>
      <c r="K2652" s="39" t="s">
        <v>176</v>
      </c>
      <c r="L2652" s="39">
        <v>1</v>
      </c>
      <c r="M2652" s="57" t="str">
        <f t="shared" si="128"/>
        <v>3 - Medium-Level Power Loss</v>
      </c>
      <c r="N2652" s="59"/>
      <c r="O2652" s="60"/>
      <c r="P2652" s="61">
        <f t="shared" si="127"/>
        <v>1800</v>
      </c>
      <c r="Q2652" s="61">
        <f t="shared" si="126"/>
        <v>0</v>
      </c>
    </row>
    <row r="2653" spans="1:17" ht="18.600000000000001" customHeight="1">
      <c r="A2653" s="58">
        <v>44403</v>
      </c>
      <c r="B2653" s="39" t="s">
        <v>48</v>
      </c>
      <c r="C2653" s="39" t="s">
        <v>145</v>
      </c>
      <c r="D2653" s="64"/>
      <c r="E2653" s="39" t="s">
        <v>101</v>
      </c>
      <c r="F2653" s="39">
        <v>15</v>
      </c>
      <c r="G2653" s="39" t="s">
        <v>172</v>
      </c>
      <c r="H2653" s="39" t="s">
        <v>176</v>
      </c>
      <c r="I2653" s="39" t="s">
        <v>176</v>
      </c>
      <c r="J2653" s="39" t="s">
        <v>177</v>
      </c>
      <c r="K2653" s="39" t="s">
        <v>176</v>
      </c>
      <c r="L2653" s="39">
        <v>1</v>
      </c>
      <c r="M2653" s="57" t="str">
        <f t="shared" si="128"/>
        <v>3 - Medium-Level Power Loss</v>
      </c>
      <c r="N2653" s="59"/>
      <c r="O2653" s="60"/>
      <c r="P2653" s="61">
        <f t="shared" si="127"/>
        <v>1800</v>
      </c>
      <c r="Q2653" s="61">
        <f t="shared" si="126"/>
        <v>0</v>
      </c>
    </row>
    <row r="2654" spans="1:17" ht="18.600000000000001" customHeight="1">
      <c r="A2654" s="58">
        <v>44403</v>
      </c>
      <c r="B2654" s="39" t="s">
        <v>48</v>
      </c>
      <c r="C2654" s="39" t="s">
        <v>145</v>
      </c>
      <c r="D2654" s="64"/>
      <c r="E2654" s="39" t="s">
        <v>101</v>
      </c>
      <c r="F2654" s="39">
        <v>16</v>
      </c>
      <c r="G2654" s="39" t="s">
        <v>172</v>
      </c>
      <c r="H2654" s="39" t="s">
        <v>176</v>
      </c>
      <c r="I2654" s="39" t="s">
        <v>176</v>
      </c>
      <c r="J2654" s="39" t="s">
        <v>177</v>
      </c>
      <c r="K2654" s="39" t="s">
        <v>176</v>
      </c>
      <c r="L2654" s="39">
        <v>1</v>
      </c>
      <c r="M2654" s="57" t="str">
        <f t="shared" si="128"/>
        <v>3 - Medium-Level Power Loss</v>
      </c>
      <c r="N2654" s="59"/>
      <c r="O2654" s="60"/>
      <c r="P2654" s="61">
        <f t="shared" si="127"/>
        <v>1800</v>
      </c>
      <c r="Q2654" s="61">
        <f t="shared" si="126"/>
        <v>0</v>
      </c>
    </row>
    <row r="2655" spans="1:17" ht="18.600000000000001" customHeight="1">
      <c r="A2655" s="58">
        <v>44403</v>
      </c>
      <c r="B2655" s="39" t="s">
        <v>48</v>
      </c>
      <c r="C2655" s="39" t="s">
        <v>145</v>
      </c>
      <c r="D2655" s="64"/>
      <c r="E2655" s="39" t="s">
        <v>101</v>
      </c>
      <c r="F2655" s="39">
        <v>16</v>
      </c>
      <c r="G2655" s="39" t="s">
        <v>172</v>
      </c>
      <c r="H2655" s="39" t="s">
        <v>176</v>
      </c>
      <c r="I2655" s="39" t="s">
        <v>176</v>
      </c>
      <c r="J2655" s="39" t="s">
        <v>177</v>
      </c>
      <c r="K2655" s="39" t="s">
        <v>176</v>
      </c>
      <c r="L2655" s="39">
        <v>1</v>
      </c>
      <c r="M2655" s="57" t="str">
        <f t="shared" si="128"/>
        <v>3 - Medium-Level Power Loss</v>
      </c>
      <c r="N2655" s="59"/>
      <c r="O2655" s="60"/>
      <c r="P2655" s="61">
        <f t="shared" si="127"/>
        <v>1800</v>
      </c>
      <c r="Q2655" s="61">
        <f t="shared" si="126"/>
        <v>0</v>
      </c>
    </row>
    <row r="2656" spans="1:17" ht="18.600000000000001" customHeight="1">
      <c r="A2656" s="58">
        <v>44403</v>
      </c>
      <c r="B2656" s="39" t="s">
        <v>48</v>
      </c>
      <c r="C2656" s="39" t="s">
        <v>145</v>
      </c>
      <c r="D2656" s="64"/>
      <c r="E2656" s="39" t="s">
        <v>101</v>
      </c>
      <c r="F2656" s="39">
        <v>17</v>
      </c>
      <c r="G2656" s="39" t="s">
        <v>172</v>
      </c>
      <c r="H2656" s="39" t="s">
        <v>176</v>
      </c>
      <c r="I2656" s="39" t="s">
        <v>176</v>
      </c>
      <c r="J2656" s="39" t="s">
        <v>177</v>
      </c>
      <c r="K2656" s="39" t="s">
        <v>176</v>
      </c>
      <c r="L2656" s="39">
        <v>1</v>
      </c>
      <c r="M2656" s="57" t="str">
        <f t="shared" si="128"/>
        <v>3 - Medium-Level Power Loss</v>
      </c>
      <c r="N2656" s="59"/>
      <c r="O2656" s="60"/>
      <c r="P2656" s="61">
        <f t="shared" si="127"/>
        <v>1800</v>
      </c>
      <c r="Q2656" s="61">
        <f t="shared" si="126"/>
        <v>0</v>
      </c>
    </row>
    <row r="2657" spans="1:17" ht="18.600000000000001" customHeight="1">
      <c r="A2657" s="58">
        <v>44403</v>
      </c>
      <c r="B2657" s="39" t="s">
        <v>48</v>
      </c>
      <c r="C2657" s="39" t="s">
        <v>145</v>
      </c>
      <c r="D2657" s="64"/>
      <c r="E2657" s="39" t="s">
        <v>101</v>
      </c>
      <c r="F2657" s="39">
        <v>17</v>
      </c>
      <c r="G2657" s="39" t="s">
        <v>172</v>
      </c>
      <c r="H2657" s="39" t="s">
        <v>176</v>
      </c>
      <c r="I2657" s="39" t="s">
        <v>176</v>
      </c>
      <c r="J2657" s="39" t="s">
        <v>177</v>
      </c>
      <c r="K2657" s="39" t="s">
        <v>176</v>
      </c>
      <c r="L2657" s="39">
        <v>1</v>
      </c>
      <c r="M2657" s="57" t="str">
        <f t="shared" si="128"/>
        <v>3 - Medium-Level Power Loss</v>
      </c>
      <c r="N2657" s="59"/>
      <c r="O2657" s="60"/>
      <c r="P2657" s="61">
        <f t="shared" si="127"/>
        <v>1800</v>
      </c>
      <c r="Q2657" s="61">
        <f t="shared" si="126"/>
        <v>0</v>
      </c>
    </row>
    <row r="2658" spans="1:17" ht="18.600000000000001" customHeight="1">
      <c r="A2658" s="58">
        <v>44403</v>
      </c>
      <c r="B2658" s="39" t="s">
        <v>48</v>
      </c>
      <c r="C2658" s="39" t="s">
        <v>145</v>
      </c>
      <c r="D2658" s="64"/>
      <c r="E2658" s="39" t="s">
        <v>101</v>
      </c>
      <c r="F2658" s="39">
        <v>18</v>
      </c>
      <c r="G2658" s="39" t="s">
        <v>172</v>
      </c>
      <c r="H2658" s="39" t="s">
        <v>176</v>
      </c>
      <c r="I2658" s="39" t="s">
        <v>176</v>
      </c>
      <c r="J2658" s="39" t="s">
        <v>177</v>
      </c>
      <c r="K2658" s="39" t="s">
        <v>176</v>
      </c>
      <c r="L2658" s="39">
        <v>1</v>
      </c>
      <c r="M2658" s="57" t="str">
        <f t="shared" si="128"/>
        <v>3 - Medium-Level Power Loss</v>
      </c>
      <c r="N2658" s="59"/>
      <c r="O2658" s="60"/>
      <c r="P2658" s="61">
        <f t="shared" si="127"/>
        <v>1800</v>
      </c>
      <c r="Q2658" s="61">
        <f t="shared" si="126"/>
        <v>0</v>
      </c>
    </row>
    <row r="2659" spans="1:17" ht="18.600000000000001" customHeight="1">
      <c r="A2659" s="58">
        <v>44403</v>
      </c>
      <c r="B2659" s="39" t="s">
        <v>48</v>
      </c>
      <c r="C2659" s="39" t="s">
        <v>145</v>
      </c>
      <c r="D2659" s="64"/>
      <c r="E2659" s="39" t="s">
        <v>101</v>
      </c>
      <c r="F2659" s="39">
        <v>18</v>
      </c>
      <c r="G2659" s="39" t="s">
        <v>172</v>
      </c>
      <c r="H2659" s="39" t="s">
        <v>176</v>
      </c>
      <c r="I2659" s="39" t="s">
        <v>176</v>
      </c>
      <c r="J2659" s="39" t="s">
        <v>177</v>
      </c>
      <c r="K2659" s="39" t="s">
        <v>176</v>
      </c>
      <c r="L2659" s="39">
        <v>1</v>
      </c>
      <c r="M2659" s="57" t="str">
        <f t="shared" si="128"/>
        <v>3 - Medium-Level Power Loss</v>
      </c>
      <c r="N2659" s="59"/>
      <c r="O2659" s="60"/>
      <c r="P2659" s="61">
        <f t="shared" si="127"/>
        <v>1800</v>
      </c>
      <c r="Q2659" s="61">
        <f t="shared" si="126"/>
        <v>0</v>
      </c>
    </row>
    <row r="2660" spans="1:17" ht="18.600000000000001" customHeight="1">
      <c r="A2660" s="58">
        <v>44403</v>
      </c>
      <c r="B2660" s="39" t="s">
        <v>48</v>
      </c>
      <c r="C2660" s="39" t="s">
        <v>145</v>
      </c>
      <c r="D2660" s="64"/>
      <c r="E2660" s="39" t="s">
        <v>101</v>
      </c>
      <c r="F2660" s="39">
        <v>19</v>
      </c>
      <c r="G2660" s="39" t="s">
        <v>172</v>
      </c>
      <c r="H2660" s="39" t="s">
        <v>176</v>
      </c>
      <c r="I2660" s="39" t="s">
        <v>176</v>
      </c>
      <c r="J2660" s="39" t="s">
        <v>177</v>
      </c>
      <c r="K2660" s="39" t="s">
        <v>176</v>
      </c>
      <c r="L2660" s="39">
        <v>1</v>
      </c>
      <c r="M2660" s="57" t="str">
        <f t="shared" si="128"/>
        <v>3 - Medium-Level Power Loss</v>
      </c>
      <c r="N2660" s="59"/>
      <c r="O2660" s="60"/>
      <c r="P2660" s="61">
        <f t="shared" si="127"/>
        <v>1800</v>
      </c>
      <c r="Q2660" s="61">
        <f t="shared" si="126"/>
        <v>0</v>
      </c>
    </row>
    <row r="2661" spans="1:17" ht="18.600000000000001" customHeight="1">
      <c r="A2661" s="58">
        <v>44403</v>
      </c>
      <c r="B2661" s="39" t="s">
        <v>48</v>
      </c>
      <c r="C2661" s="39" t="s">
        <v>145</v>
      </c>
      <c r="D2661" s="64"/>
      <c r="E2661" s="39" t="s">
        <v>101</v>
      </c>
      <c r="F2661" s="39">
        <v>19</v>
      </c>
      <c r="G2661" s="39" t="s">
        <v>172</v>
      </c>
      <c r="H2661" s="39" t="s">
        <v>176</v>
      </c>
      <c r="I2661" s="39" t="s">
        <v>176</v>
      </c>
      <c r="J2661" s="39" t="s">
        <v>177</v>
      </c>
      <c r="K2661" s="39" t="s">
        <v>176</v>
      </c>
      <c r="L2661" s="39">
        <v>1</v>
      </c>
      <c r="M2661" s="57" t="str">
        <f t="shared" si="128"/>
        <v>3 - Medium-Level Power Loss</v>
      </c>
      <c r="N2661" s="59"/>
      <c r="O2661" s="60"/>
      <c r="P2661" s="61">
        <f t="shared" si="127"/>
        <v>1800</v>
      </c>
      <c r="Q2661" s="61">
        <f t="shared" ref="Q2661:Q2724" si="129">IF(O2661&gt;0,P2661,0)</f>
        <v>0</v>
      </c>
    </row>
    <row r="2662" spans="1:17" ht="18.600000000000001" customHeight="1">
      <c r="A2662" s="58">
        <v>44403</v>
      </c>
      <c r="B2662" s="39" t="s">
        <v>48</v>
      </c>
      <c r="C2662" s="39" t="s">
        <v>145</v>
      </c>
      <c r="D2662" s="64"/>
      <c r="E2662" s="39" t="s">
        <v>101</v>
      </c>
      <c r="F2662" s="39">
        <v>20</v>
      </c>
      <c r="G2662" s="39" t="s">
        <v>172</v>
      </c>
      <c r="H2662" s="39" t="s">
        <v>176</v>
      </c>
      <c r="I2662" s="39" t="s">
        <v>176</v>
      </c>
      <c r="J2662" s="39" t="s">
        <v>177</v>
      </c>
      <c r="K2662" s="39" t="s">
        <v>176</v>
      </c>
      <c r="L2662" s="39">
        <v>1</v>
      </c>
      <c r="M2662" s="57" t="str">
        <f t="shared" si="128"/>
        <v>3 - Medium-Level Power Loss</v>
      </c>
      <c r="N2662" s="59"/>
      <c r="O2662" s="60"/>
      <c r="P2662" s="61">
        <f t="shared" si="127"/>
        <v>1800</v>
      </c>
      <c r="Q2662" s="61">
        <f t="shared" si="129"/>
        <v>0</v>
      </c>
    </row>
    <row r="2663" spans="1:17" ht="18.600000000000001" customHeight="1">
      <c r="A2663" s="58">
        <v>44403</v>
      </c>
      <c r="B2663" s="39" t="s">
        <v>48</v>
      </c>
      <c r="C2663" s="39" t="s">
        <v>145</v>
      </c>
      <c r="D2663" s="64"/>
      <c r="E2663" s="39" t="s">
        <v>101</v>
      </c>
      <c r="F2663" s="39">
        <v>20</v>
      </c>
      <c r="G2663" s="39" t="s">
        <v>172</v>
      </c>
      <c r="H2663" s="39" t="s">
        <v>176</v>
      </c>
      <c r="I2663" s="39" t="s">
        <v>176</v>
      </c>
      <c r="J2663" s="39" t="s">
        <v>177</v>
      </c>
      <c r="K2663" s="39" t="s">
        <v>176</v>
      </c>
      <c r="L2663" s="39">
        <v>1</v>
      </c>
      <c r="M2663" s="57" t="str">
        <f t="shared" si="128"/>
        <v>3 - Medium-Level Power Loss</v>
      </c>
      <c r="N2663" s="59"/>
      <c r="O2663" s="60"/>
      <c r="P2663" s="61">
        <f t="shared" si="127"/>
        <v>1800</v>
      </c>
      <c r="Q2663" s="61">
        <f t="shared" si="129"/>
        <v>0</v>
      </c>
    </row>
    <row r="2664" spans="1:17" ht="18.600000000000001" customHeight="1">
      <c r="A2664" s="58">
        <v>44403</v>
      </c>
      <c r="B2664" s="39" t="s">
        <v>48</v>
      </c>
      <c r="C2664" s="39" t="s">
        <v>145</v>
      </c>
      <c r="D2664" s="64"/>
      <c r="E2664" s="39" t="s">
        <v>101</v>
      </c>
      <c r="F2664" s="39">
        <v>70</v>
      </c>
      <c r="G2664" s="39" t="s">
        <v>172</v>
      </c>
      <c r="H2664" s="39" t="s">
        <v>177</v>
      </c>
      <c r="I2664" s="39" t="s">
        <v>176</v>
      </c>
      <c r="J2664" s="39" t="s">
        <v>176</v>
      </c>
      <c r="K2664" s="39" t="s">
        <v>176</v>
      </c>
      <c r="L2664" s="39">
        <v>1</v>
      </c>
      <c r="M2664" s="57" t="str">
        <f t="shared" si="128"/>
        <v>3 - Medium-Level Power Loss</v>
      </c>
      <c r="N2664" s="59"/>
      <c r="O2664" s="60"/>
      <c r="P2664" s="61">
        <f t="shared" si="127"/>
        <v>1800</v>
      </c>
      <c r="Q2664" s="61">
        <f t="shared" si="129"/>
        <v>0</v>
      </c>
    </row>
    <row r="2665" spans="1:17" ht="18.600000000000001" customHeight="1">
      <c r="A2665" s="58">
        <v>44403</v>
      </c>
      <c r="B2665" s="39" t="s">
        <v>48</v>
      </c>
      <c r="C2665" s="39" t="s">
        <v>145</v>
      </c>
      <c r="D2665" s="64"/>
      <c r="E2665" s="39" t="s">
        <v>101</v>
      </c>
      <c r="F2665" s="39">
        <v>93</v>
      </c>
      <c r="G2665" s="39" t="s">
        <v>172</v>
      </c>
      <c r="H2665" s="39" t="s">
        <v>176</v>
      </c>
      <c r="I2665" s="39" t="s">
        <v>176</v>
      </c>
      <c r="J2665" s="39" t="s">
        <v>176</v>
      </c>
      <c r="K2665" s="39" t="s">
        <v>176</v>
      </c>
      <c r="L2665" s="39">
        <v>1</v>
      </c>
      <c r="M2665" s="57" t="str">
        <f t="shared" si="128"/>
        <v>3 - Medium-Level Power Loss</v>
      </c>
      <c r="N2665" s="59"/>
      <c r="O2665" s="60"/>
      <c r="P2665" s="61">
        <f t="shared" si="127"/>
        <v>1800</v>
      </c>
      <c r="Q2665" s="61">
        <f t="shared" si="129"/>
        <v>0</v>
      </c>
    </row>
    <row r="2666" spans="1:17" ht="18.600000000000001" customHeight="1">
      <c r="A2666" s="58">
        <v>44403</v>
      </c>
      <c r="B2666" s="39" t="s">
        <v>48</v>
      </c>
      <c r="C2666" s="39" t="s">
        <v>145</v>
      </c>
      <c r="D2666" s="64"/>
      <c r="E2666" s="39" t="s">
        <v>101</v>
      </c>
      <c r="F2666" s="39">
        <v>94</v>
      </c>
      <c r="G2666" s="39" t="s">
        <v>172</v>
      </c>
      <c r="H2666" s="39" t="s">
        <v>176</v>
      </c>
      <c r="I2666" s="39" t="s">
        <v>176</v>
      </c>
      <c r="J2666" s="39" t="s">
        <v>176</v>
      </c>
      <c r="K2666" s="39" t="s">
        <v>176</v>
      </c>
      <c r="L2666" s="39">
        <v>1</v>
      </c>
      <c r="M2666" s="57" t="str">
        <f t="shared" si="128"/>
        <v>3 - Medium-Level Power Loss</v>
      </c>
      <c r="N2666" s="59"/>
      <c r="O2666" s="60"/>
      <c r="P2666" s="61">
        <f t="shared" si="127"/>
        <v>1800</v>
      </c>
      <c r="Q2666" s="61">
        <f t="shared" si="129"/>
        <v>0</v>
      </c>
    </row>
    <row r="2667" spans="1:17" ht="18.600000000000001" customHeight="1">
      <c r="A2667" s="58">
        <v>44403</v>
      </c>
      <c r="B2667" s="39" t="s">
        <v>48</v>
      </c>
      <c r="C2667" s="39" t="s">
        <v>145</v>
      </c>
      <c r="D2667" s="64"/>
      <c r="E2667" s="39" t="s">
        <v>101</v>
      </c>
      <c r="F2667" s="39">
        <v>95</v>
      </c>
      <c r="G2667" s="39" t="s">
        <v>172</v>
      </c>
      <c r="H2667" s="39" t="s">
        <v>176</v>
      </c>
      <c r="I2667" s="39" t="s">
        <v>176</v>
      </c>
      <c r="J2667" s="39" t="s">
        <v>176</v>
      </c>
      <c r="K2667" s="39" t="s">
        <v>176</v>
      </c>
      <c r="L2667" s="39">
        <v>1</v>
      </c>
      <c r="M2667" s="57" t="str">
        <f t="shared" si="128"/>
        <v>3 - Medium-Level Power Loss</v>
      </c>
      <c r="N2667" s="59"/>
      <c r="O2667" s="60"/>
      <c r="P2667" s="61">
        <f t="shared" si="127"/>
        <v>1800</v>
      </c>
      <c r="Q2667" s="61">
        <f t="shared" si="129"/>
        <v>0</v>
      </c>
    </row>
    <row r="2668" spans="1:17" ht="18.600000000000001" customHeight="1">
      <c r="A2668" s="58">
        <v>44403</v>
      </c>
      <c r="B2668" s="39" t="s">
        <v>48</v>
      </c>
      <c r="C2668" s="39" t="s">
        <v>145</v>
      </c>
      <c r="D2668" s="64"/>
      <c r="E2668" s="39" t="s">
        <v>101</v>
      </c>
      <c r="F2668" s="39">
        <v>96</v>
      </c>
      <c r="G2668" s="39" t="s">
        <v>172</v>
      </c>
      <c r="H2668" s="39" t="s">
        <v>176</v>
      </c>
      <c r="I2668" s="39" t="s">
        <v>176</v>
      </c>
      <c r="J2668" s="39" t="s">
        <v>176</v>
      </c>
      <c r="K2668" s="39" t="s">
        <v>176</v>
      </c>
      <c r="L2668" s="39">
        <v>1</v>
      </c>
      <c r="M2668" s="57" t="str">
        <f t="shared" si="128"/>
        <v>3 - Medium-Level Power Loss</v>
      </c>
      <c r="N2668" s="59"/>
      <c r="O2668" s="60"/>
      <c r="P2668" s="61">
        <f t="shared" si="127"/>
        <v>1800</v>
      </c>
      <c r="Q2668" s="61">
        <f t="shared" si="129"/>
        <v>0</v>
      </c>
    </row>
    <row r="2669" spans="1:17" ht="18.600000000000001" customHeight="1">
      <c r="A2669" s="58">
        <v>44403</v>
      </c>
      <c r="B2669" s="39" t="s">
        <v>48</v>
      </c>
      <c r="C2669" s="39" t="s">
        <v>145</v>
      </c>
      <c r="D2669" s="64"/>
      <c r="E2669" s="39" t="s">
        <v>101</v>
      </c>
      <c r="F2669" s="39">
        <v>97</v>
      </c>
      <c r="G2669" s="39" t="s">
        <v>172</v>
      </c>
      <c r="H2669" s="39" t="s">
        <v>176</v>
      </c>
      <c r="I2669" s="39" t="s">
        <v>176</v>
      </c>
      <c r="J2669" s="39" t="s">
        <v>176</v>
      </c>
      <c r="K2669" s="39" t="s">
        <v>176</v>
      </c>
      <c r="L2669" s="39">
        <v>1</v>
      </c>
      <c r="M2669" s="57" t="str">
        <f t="shared" si="128"/>
        <v>3 - Medium-Level Power Loss</v>
      </c>
      <c r="N2669" s="59"/>
      <c r="O2669" s="60"/>
      <c r="P2669" s="61">
        <f t="shared" si="127"/>
        <v>1800</v>
      </c>
      <c r="Q2669" s="61">
        <f t="shared" si="129"/>
        <v>0</v>
      </c>
    </row>
    <row r="2670" spans="1:17" ht="18.600000000000001" customHeight="1">
      <c r="A2670" s="58">
        <v>44403</v>
      </c>
      <c r="B2670" s="39" t="s">
        <v>48</v>
      </c>
      <c r="C2670" s="39" t="s">
        <v>145</v>
      </c>
      <c r="D2670" s="64"/>
      <c r="E2670" s="39" t="s">
        <v>101</v>
      </c>
      <c r="F2670" s="39">
        <v>98</v>
      </c>
      <c r="G2670" s="39" t="s">
        <v>172</v>
      </c>
      <c r="H2670" s="39" t="s">
        <v>176</v>
      </c>
      <c r="I2670" s="39" t="s">
        <v>176</v>
      </c>
      <c r="J2670" s="39" t="s">
        <v>176</v>
      </c>
      <c r="K2670" s="39" t="s">
        <v>176</v>
      </c>
      <c r="L2670" s="39">
        <v>1</v>
      </c>
      <c r="M2670" s="57" t="str">
        <f t="shared" si="128"/>
        <v>3 - Medium-Level Power Loss</v>
      </c>
      <c r="N2670" s="59"/>
      <c r="O2670" s="60"/>
      <c r="P2670" s="61">
        <f t="shared" si="127"/>
        <v>1800</v>
      </c>
      <c r="Q2670" s="61">
        <f t="shared" si="129"/>
        <v>0</v>
      </c>
    </row>
    <row r="2671" spans="1:17" ht="18.600000000000001" customHeight="1">
      <c r="A2671" s="58">
        <v>44403</v>
      </c>
      <c r="B2671" s="39" t="s">
        <v>48</v>
      </c>
      <c r="C2671" s="39" t="s">
        <v>145</v>
      </c>
      <c r="D2671" s="64"/>
      <c r="E2671" s="39" t="s">
        <v>101</v>
      </c>
      <c r="F2671" s="39">
        <v>99</v>
      </c>
      <c r="G2671" s="39" t="s">
        <v>172</v>
      </c>
      <c r="H2671" s="39" t="s">
        <v>176</v>
      </c>
      <c r="I2671" s="39" t="s">
        <v>176</v>
      </c>
      <c r="J2671" s="39" t="s">
        <v>176</v>
      </c>
      <c r="K2671" s="39" t="s">
        <v>176</v>
      </c>
      <c r="L2671" s="39">
        <v>1</v>
      </c>
      <c r="M2671" s="57" t="str">
        <f t="shared" si="128"/>
        <v>3 - Medium-Level Power Loss</v>
      </c>
      <c r="N2671" s="59"/>
      <c r="O2671" s="60"/>
      <c r="P2671" s="61">
        <f t="shared" si="127"/>
        <v>1800</v>
      </c>
      <c r="Q2671" s="61">
        <f t="shared" si="129"/>
        <v>0</v>
      </c>
    </row>
    <row r="2672" spans="1:17" ht="18.600000000000001" customHeight="1">
      <c r="A2672" s="58">
        <v>44403</v>
      </c>
      <c r="B2672" s="39" t="s">
        <v>48</v>
      </c>
      <c r="C2672" s="39" t="s">
        <v>145</v>
      </c>
      <c r="D2672" s="64"/>
      <c r="E2672" s="39" t="s">
        <v>102</v>
      </c>
      <c r="F2672" s="39">
        <v>105</v>
      </c>
      <c r="G2672" s="39" t="s">
        <v>172</v>
      </c>
      <c r="H2672" s="39" t="s">
        <v>176</v>
      </c>
      <c r="I2672" s="39" t="s">
        <v>176</v>
      </c>
      <c r="J2672" s="39" t="s">
        <v>176</v>
      </c>
      <c r="K2672" s="39" t="s">
        <v>176</v>
      </c>
      <c r="L2672" s="39">
        <v>1</v>
      </c>
      <c r="M2672" s="57" t="str">
        <f t="shared" si="128"/>
        <v>3 - Medium-Level Power Loss</v>
      </c>
      <c r="N2672" s="59"/>
      <c r="O2672" s="60"/>
      <c r="P2672" s="61">
        <f t="shared" si="127"/>
        <v>1800</v>
      </c>
      <c r="Q2672" s="61">
        <f t="shared" si="129"/>
        <v>0</v>
      </c>
    </row>
    <row r="2673" spans="1:17" ht="18.600000000000001" customHeight="1">
      <c r="A2673" s="58">
        <v>44403</v>
      </c>
      <c r="B2673" s="39" t="s">
        <v>48</v>
      </c>
      <c r="C2673" s="39" t="s">
        <v>145</v>
      </c>
      <c r="D2673" s="64"/>
      <c r="E2673" s="39" t="s">
        <v>102</v>
      </c>
      <c r="F2673" s="39">
        <v>106</v>
      </c>
      <c r="G2673" s="39" t="s">
        <v>172</v>
      </c>
      <c r="H2673" s="39" t="s">
        <v>176</v>
      </c>
      <c r="I2673" s="39" t="s">
        <v>176</v>
      </c>
      <c r="J2673" s="39" t="s">
        <v>176</v>
      </c>
      <c r="K2673" s="39" t="s">
        <v>176</v>
      </c>
      <c r="L2673" s="39">
        <v>1</v>
      </c>
      <c r="M2673" s="57" t="str">
        <f t="shared" si="128"/>
        <v>3 - Medium-Level Power Loss</v>
      </c>
      <c r="N2673" s="59"/>
      <c r="O2673" s="60"/>
      <c r="P2673" s="61">
        <f t="shared" si="127"/>
        <v>1800</v>
      </c>
      <c r="Q2673" s="61">
        <f t="shared" si="129"/>
        <v>0</v>
      </c>
    </row>
    <row r="2674" spans="1:17" ht="18.600000000000001" customHeight="1">
      <c r="A2674" s="58">
        <v>44403</v>
      </c>
      <c r="B2674" s="39" t="s">
        <v>48</v>
      </c>
      <c r="C2674" s="39" t="s">
        <v>145</v>
      </c>
      <c r="D2674" s="64"/>
      <c r="E2674" s="39" t="s">
        <v>102</v>
      </c>
      <c r="F2674" s="39">
        <v>107</v>
      </c>
      <c r="G2674" s="39" t="s">
        <v>172</v>
      </c>
      <c r="H2674" s="39" t="s">
        <v>176</v>
      </c>
      <c r="I2674" s="39" t="s">
        <v>176</v>
      </c>
      <c r="J2674" s="39" t="s">
        <v>176</v>
      </c>
      <c r="K2674" s="39" t="s">
        <v>176</v>
      </c>
      <c r="L2674" s="39">
        <v>1</v>
      </c>
      <c r="M2674" s="57" t="str">
        <f t="shared" si="128"/>
        <v>3 - Medium-Level Power Loss</v>
      </c>
      <c r="N2674" s="59"/>
      <c r="O2674" s="60"/>
      <c r="P2674" s="61">
        <f t="shared" si="127"/>
        <v>1800</v>
      </c>
      <c r="Q2674" s="61">
        <f t="shared" si="129"/>
        <v>0</v>
      </c>
    </row>
    <row r="2675" spans="1:17" ht="18.600000000000001" customHeight="1">
      <c r="A2675" s="58">
        <v>44403</v>
      </c>
      <c r="B2675" s="39" t="s">
        <v>48</v>
      </c>
      <c r="C2675" s="39" t="s">
        <v>145</v>
      </c>
      <c r="D2675" s="64"/>
      <c r="E2675" s="39" t="s">
        <v>102</v>
      </c>
      <c r="F2675" s="39">
        <v>108</v>
      </c>
      <c r="G2675" s="39" t="s">
        <v>172</v>
      </c>
      <c r="H2675" s="39" t="s">
        <v>176</v>
      </c>
      <c r="I2675" s="39" t="s">
        <v>176</v>
      </c>
      <c r="J2675" s="39" t="s">
        <v>176</v>
      </c>
      <c r="K2675" s="39" t="s">
        <v>176</v>
      </c>
      <c r="L2675" s="39">
        <v>1</v>
      </c>
      <c r="M2675" s="57" t="str">
        <f t="shared" si="128"/>
        <v>3 - Medium-Level Power Loss</v>
      </c>
      <c r="N2675" s="59"/>
      <c r="O2675" s="60"/>
      <c r="P2675" s="61">
        <f t="shared" si="127"/>
        <v>1800</v>
      </c>
      <c r="Q2675" s="61">
        <f t="shared" si="129"/>
        <v>0</v>
      </c>
    </row>
    <row r="2676" spans="1:17" ht="18.600000000000001" customHeight="1">
      <c r="A2676" s="58">
        <v>44403</v>
      </c>
      <c r="B2676" s="39" t="s">
        <v>48</v>
      </c>
      <c r="C2676" s="39" t="s">
        <v>145</v>
      </c>
      <c r="D2676" s="64"/>
      <c r="E2676" s="39" t="s">
        <v>102</v>
      </c>
      <c r="F2676" s="39">
        <v>109</v>
      </c>
      <c r="G2676" s="39" t="s">
        <v>172</v>
      </c>
      <c r="H2676" s="39" t="s">
        <v>176</v>
      </c>
      <c r="I2676" s="39" t="s">
        <v>176</v>
      </c>
      <c r="J2676" s="39" t="s">
        <v>176</v>
      </c>
      <c r="K2676" s="39" t="s">
        <v>176</v>
      </c>
      <c r="L2676" s="39">
        <v>1</v>
      </c>
      <c r="M2676" s="57" t="str">
        <f t="shared" si="128"/>
        <v>3 - Medium-Level Power Loss</v>
      </c>
      <c r="N2676" s="59"/>
      <c r="O2676" s="60"/>
      <c r="P2676" s="61">
        <f t="shared" si="127"/>
        <v>1800</v>
      </c>
      <c r="Q2676" s="61">
        <f t="shared" si="129"/>
        <v>0</v>
      </c>
    </row>
    <row r="2677" spans="1:17" ht="18.600000000000001" customHeight="1">
      <c r="A2677" s="58">
        <v>44403</v>
      </c>
      <c r="B2677" s="39" t="s">
        <v>48</v>
      </c>
      <c r="C2677" s="39" t="s">
        <v>145</v>
      </c>
      <c r="D2677" s="64"/>
      <c r="E2677" s="39" t="s">
        <v>102</v>
      </c>
      <c r="F2677" s="39">
        <v>110</v>
      </c>
      <c r="G2677" s="39" t="s">
        <v>172</v>
      </c>
      <c r="H2677" s="39" t="s">
        <v>176</v>
      </c>
      <c r="I2677" s="39" t="s">
        <v>176</v>
      </c>
      <c r="J2677" s="39" t="s">
        <v>176</v>
      </c>
      <c r="K2677" s="39" t="s">
        <v>176</v>
      </c>
      <c r="L2677" s="39">
        <v>1</v>
      </c>
      <c r="M2677" s="57" t="str">
        <f t="shared" si="128"/>
        <v>3 - Medium-Level Power Loss</v>
      </c>
      <c r="N2677" s="59"/>
      <c r="O2677" s="60"/>
      <c r="P2677" s="61">
        <f t="shared" si="127"/>
        <v>1800</v>
      </c>
      <c r="Q2677" s="61">
        <f t="shared" si="129"/>
        <v>0</v>
      </c>
    </row>
    <row r="2678" spans="1:17" ht="18.600000000000001" customHeight="1">
      <c r="A2678" s="58">
        <v>44403</v>
      </c>
      <c r="B2678" s="39" t="s">
        <v>48</v>
      </c>
      <c r="C2678" s="39" t="s">
        <v>145</v>
      </c>
      <c r="D2678" s="64"/>
      <c r="E2678" s="39" t="s">
        <v>102</v>
      </c>
      <c r="F2678" s="39">
        <v>111</v>
      </c>
      <c r="G2678" s="39" t="s">
        <v>172</v>
      </c>
      <c r="H2678" s="39" t="s">
        <v>176</v>
      </c>
      <c r="I2678" s="39" t="s">
        <v>176</v>
      </c>
      <c r="J2678" s="39" t="s">
        <v>176</v>
      </c>
      <c r="K2678" s="39" t="s">
        <v>176</v>
      </c>
      <c r="L2678" s="39">
        <v>1</v>
      </c>
      <c r="M2678" s="57" t="str">
        <f t="shared" si="128"/>
        <v>3 - Medium-Level Power Loss</v>
      </c>
      <c r="N2678" s="59"/>
      <c r="O2678" s="60"/>
      <c r="P2678" s="61">
        <f t="shared" si="127"/>
        <v>1800</v>
      </c>
      <c r="Q2678" s="61">
        <f t="shared" si="129"/>
        <v>0</v>
      </c>
    </row>
    <row r="2679" spans="1:17" ht="18.600000000000001" customHeight="1">
      <c r="A2679" s="58">
        <v>44403</v>
      </c>
      <c r="B2679" s="39" t="s">
        <v>48</v>
      </c>
      <c r="C2679" s="39" t="s">
        <v>145</v>
      </c>
      <c r="D2679" s="64"/>
      <c r="E2679" s="39" t="s">
        <v>102</v>
      </c>
      <c r="F2679" s="39">
        <v>112</v>
      </c>
      <c r="G2679" s="39" t="s">
        <v>172</v>
      </c>
      <c r="H2679" s="39" t="s">
        <v>176</v>
      </c>
      <c r="I2679" s="39" t="s">
        <v>176</v>
      </c>
      <c r="J2679" s="39" t="s">
        <v>176</v>
      </c>
      <c r="K2679" s="39" t="s">
        <v>176</v>
      </c>
      <c r="L2679" s="39">
        <v>1</v>
      </c>
      <c r="M2679" s="57" t="str">
        <f t="shared" si="128"/>
        <v>3 - Medium-Level Power Loss</v>
      </c>
      <c r="N2679" s="59"/>
      <c r="O2679" s="60"/>
      <c r="P2679" s="61">
        <f t="shared" si="127"/>
        <v>1800</v>
      </c>
      <c r="Q2679" s="61">
        <f t="shared" si="129"/>
        <v>0</v>
      </c>
    </row>
    <row r="2680" spans="1:17" ht="18.600000000000001" customHeight="1">
      <c r="A2680" s="58">
        <v>44403</v>
      </c>
      <c r="B2680" s="39" t="s">
        <v>48</v>
      </c>
      <c r="C2680" s="39" t="s">
        <v>145</v>
      </c>
      <c r="D2680" s="64"/>
      <c r="E2680" s="39" t="s">
        <v>102</v>
      </c>
      <c r="F2680" s="39">
        <v>81</v>
      </c>
      <c r="G2680" s="39" t="s">
        <v>172</v>
      </c>
      <c r="H2680" s="39" t="s">
        <v>176</v>
      </c>
      <c r="I2680" s="39" t="s">
        <v>176</v>
      </c>
      <c r="J2680" s="39" t="s">
        <v>177</v>
      </c>
      <c r="K2680" s="39" t="s">
        <v>176</v>
      </c>
      <c r="L2680" s="39">
        <v>1</v>
      </c>
      <c r="M2680" s="57" t="str">
        <f t="shared" si="128"/>
        <v>3 - Medium-Level Power Loss</v>
      </c>
      <c r="N2680" s="59"/>
      <c r="O2680" s="60"/>
      <c r="P2680" s="61">
        <f t="shared" si="127"/>
        <v>1800</v>
      </c>
      <c r="Q2680" s="61">
        <f t="shared" si="129"/>
        <v>0</v>
      </c>
    </row>
    <row r="2681" spans="1:17" ht="18.600000000000001" customHeight="1">
      <c r="A2681" s="58">
        <v>44403</v>
      </c>
      <c r="B2681" s="39" t="s">
        <v>48</v>
      </c>
      <c r="C2681" s="39" t="s">
        <v>145</v>
      </c>
      <c r="D2681" s="64"/>
      <c r="E2681" s="39" t="s">
        <v>102</v>
      </c>
      <c r="F2681" s="39">
        <v>81</v>
      </c>
      <c r="G2681" s="39" t="s">
        <v>172</v>
      </c>
      <c r="H2681" s="39" t="s">
        <v>176</v>
      </c>
      <c r="I2681" s="39" t="s">
        <v>176</v>
      </c>
      <c r="J2681" s="39" t="s">
        <v>177</v>
      </c>
      <c r="K2681" s="39" t="s">
        <v>176</v>
      </c>
      <c r="L2681" s="39">
        <v>1</v>
      </c>
      <c r="M2681" s="57" t="str">
        <f t="shared" si="128"/>
        <v>3 - Medium-Level Power Loss</v>
      </c>
      <c r="N2681" s="59"/>
      <c r="O2681" s="60"/>
      <c r="P2681" s="61">
        <f t="shared" si="127"/>
        <v>1800</v>
      </c>
      <c r="Q2681" s="61">
        <f t="shared" si="129"/>
        <v>0</v>
      </c>
    </row>
    <row r="2682" spans="1:17" ht="18.600000000000001" customHeight="1">
      <c r="A2682" s="58">
        <v>44403</v>
      </c>
      <c r="B2682" s="39" t="s">
        <v>48</v>
      </c>
      <c r="C2682" s="39" t="s">
        <v>145</v>
      </c>
      <c r="D2682" s="64"/>
      <c r="E2682" s="39" t="s">
        <v>102</v>
      </c>
      <c r="F2682" s="39">
        <v>82</v>
      </c>
      <c r="G2682" s="39" t="s">
        <v>172</v>
      </c>
      <c r="H2682" s="39" t="s">
        <v>176</v>
      </c>
      <c r="I2682" s="39" t="s">
        <v>176</v>
      </c>
      <c r="J2682" s="39" t="s">
        <v>177</v>
      </c>
      <c r="K2682" s="39" t="s">
        <v>176</v>
      </c>
      <c r="L2682" s="39">
        <v>1</v>
      </c>
      <c r="M2682" s="57" t="str">
        <f t="shared" si="128"/>
        <v>3 - Medium-Level Power Loss</v>
      </c>
      <c r="N2682" s="59"/>
      <c r="O2682" s="60"/>
      <c r="P2682" s="61">
        <f t="shared" si="127"/>
        <v>1800</v>
      </c>
      <c r="Q2682" s="61">
        <f t="shared" si="129"/>
        <v>0</v>
      </c>
    </row>
    <row r="2683" spans="1:17" ht="18.600000000000001" customHeight="1">
      <c r="A2683" s="58">
        <v>44403</v>
      </c>
      <c r="B2683" s="39" t="s">
        <v>48</v>
      </c>
      <c r="C2683" s="39" t="s">
        <v>145</v>
      </c>
      <c r="D2683" s="64"/>
      <c r="E2683" s="39" t="s">
        <v>102</v>
      </c>
      <c r="F2683" s="39">
        <v>82</v>
      </c>
      <c r="G2683" s="39" t="s">
        <v>172</v>
      </c>
      <c r="H2683" s="39" t="s">
        <v>176</v>
      </c>
      <c r="I2683" s="39" t="s">
        <v>176</v>
      </c>
      <c r="J2683" s="39" t="s">
        <v>177</v>
      </c>
      <c r="K2683" s="39" t="s">
        <v>176</v>
      </c>
      <c r="L2683" s="39">
        <v>1</v>
      </c>
      <c r="M2683" s="57" t="str">
        <f t="shared" si="128"/>
        <v>3 - Medium-Level Power Loss</v>
      </c>
      <c r="N2683" s="59"/>
      <c r="O2683" s="60"/>
      <c r="P2683" s="61">
        <f t="shared" si="127"/>
        <v>1800</v>
      </c>
      <c r="Q2683" s="61">
        <f t="shared" si="129"/>
        <v>0</v>
      </c>
    </row>
    <row r="2684" spans="1:17" ht="18.600000000000001" customHeight="1">
      <c r="A2684" s="58">
        <v>44403</v>
      </c>
      <c r="B2684" s="39" t="s">
        <v>48</v>
      </c>
      <c r="C2684" s="39" t="s">
        <v>145</v>
      </c>
      <c r="D2684" s="64"/>
      <c r="E2684" s="39" t="s">
        <v>102</v>
      </c>
      <c r="F2684" s="39">
        <v>83</v>
      </c>
      <c r="G2684" s="39" t="s">
        <v>172</v>
      </c>
      <c r="H2684" s="39" t="s">
        <v>176</v>
      </c>
      <c r="I2684" s="39" t="s">
        <v>176</v>
      </c>
      <c r="J2684" s="39" t="s">
        <v>177</v>
      </c>
      <c r="K2684" s="39" t="s">
        <v>176</v>
      </c>
      <c r="L2684" s="39">
        <v>1</v>
      </c>
      <c r="M2684" s="57" t="str">
        <f t="shared" si="128"/>
        <v>3 - Medium-Level Power Loss</v>
      </c>
      <c r="N2684" s="59"/>
      <c r="O2684" s="60"/>
      <c r="P2684" s="61">
        <f t="shared" si="127"/>
        <v>1800</v>
      </c>
      <c r="Q2684" s="61">
        <f t="shared" si="129"/>
        <v>0</v>
      </c>
    </row>
    <row r="2685" spans="1:17" ht="18.600000000000001" customHeight="1">
      <c r="A2685" s="58">
        <v>44403</v>
      </c>
      <c r="B2685" s="39" t="s">
        <v>48</v>
      </c>
      <c r="C2685" s="39" t="s">
        <v>145</v>
      </c>
      <c r="D2685" s="64"/>
      <c r="E2685" s="39" t="s">
        <v>102</v>
      </c>
      <c r="F2685" s="39">
        <v>83</v>
      </c>
      <c r="G2685" s="39" t="s">
        <v>172</v>
      </c>
      <c r="H2685" s="39" t="s">
        <v>176</v>
      </c>
      <c r="I2685" s="39" t="s">
        <v>176</v>
      </c>
      <c r="J2685" s="39" t="s">
        <v>177</v>
      </c>
      <c r="K2685" s="39" t="s">
        <v>176</v>
      </c>
      <c r="L2685" s="39">
        <v>1</v>
      </c>
      <c r="M2685" s="57" t="str">
        <f t="shared" si="128"/>
        <v>3 - Medium-Level Power Loss</v>
      </c>
      <c r="N2685" s="59"/>
      <c r="O2685" s="60"/>
      <c r="P2685" s="61">
        <f t="shared" si="127"/>
        <v>1800</v>
      </c>
      <c r="Q2685" s="61">
        <f t="shared" si="129"/>
        <v>0</v>
      </c>
    </row>
    <row r="2686" spans="1:17" ht="18.600000000000001" customHeight="1">
      <c r="A2686" s="58">
        <v>44403</v>
      </c>
      <c r="B2686" s="39" t="s">
        <v>48</v>
      </c>
      <c r="C2686" s="39" t="s">
        <v>145</v>
      </c>
      <c r="D2686" s="64"/>
      <c r="E2686" s="39" t="s">
        <v>102</v>
      </c>
      <c r="F2686" s="39">
        <v>84</v>
      </c>
      <c r="G2686" s="39" t="s">
        <v>172</v>
      </c>
      <c r="H2686" s="39" t="s">
        <v>176</v>
      </c>
      <c r="I2686" s="39" t="s">
        <v>176</v>
      </c>
      <c r="J2686" s="39" t="s">
        <v>177</v>
      </c>
      <c r="K2686" s="39" t="s">
        <v>176</v>
      </c>
      <c r="L2686" s="39">
        <v>1</v>
      </c>
      <c r="M2686" s="57" t="str">
        <f t="shared" si="128"/>
        <v>3 - Medium-Level Power Loss</v>
      </c>
      <c r="N2686" s="59"/>
      <c r="O2686" s="60"/>
      <c r="P2686" s="61">
        <f t="shared" si="127"/>
        <v>1800</v>
      </c>
      <c r="Q2686" s="61">
        <f t="shared" si="129"/>
        <v>0</v>
      </c>
    </row>
    <row r="2687" spans="1:17" ht="18.600000000000001" customHeight="1">
      <c r="A2687" s="58">
        <v>44403</v>
      </c>
      <c r="B2687" s="39" t="s">
        <v>48</v>
      </c>
      <c r="C2687" s="39" t="s">
        <v>145</v>
      </c>
      <c r="D2687" s="64"/>
      <c r="E2687" s="39" t="s">
        <v>102</v>
      </c>
      <c r="F2687" s="39">
        <v>84</v>
      </c>
      <c r="G2687" s="39" t="s">
        <v>172</v>
      </c>
      <c r="H2687" s="39" t="s">
        <v>176</v>
      </c>
      <c r="I2687" s="39" t="s">
        <v>176</v>
      </c>
      <c r="J2687" s="39" t="s">
        <v>177</v>
      </c>
      <c r="K2687" s="39" t="s">
        <v>176</v>
      </c>
      <c r="L2687" s="39">
        <v>1</v>
      </c>
      <c r="M2687" s="57" t="str">
        <f t="shared" si="128"/>
        <v>3 - Medium-Level Power Loss</v>
      </c>
      <c r="N2687" s="59"/>
      <c r="O2687" s="60"/>
      <c r="P2687" s="61">
        <f t="shared" si="127"/>
        <v>1800</v>
      </c>
      <c r="Q2687" s="61">
        <f t="shared" si="129"/>
        <v>0</v>
      </c>
    </row>
    <row r="2688" spans="1:17" ht="18.600000000000001" customHeight="1">
      <c r="A2688" s="58">
        <v>44403</v>
      </c>
      <c r="B2688" s="39" t="s">
        <v>48</v>
      </c>
      <c r="C2688" s="39" t="s">
        <v>145</v>
      </c>
      <c r="D2688" s="64"/>
      <c r="E2688" s="39" t="s">
        <v>102</v>
      </c>
      <c r="F2688" s="39">
        <v>85</v>
      </c>
      <c r="G2688" s="39" t="s">
        <v>172</v>
      </c>
      <c r="H2688" s="39" t="s">
        <v>176</v>
      </c>
      <c r="I2688" s="39" t="s">
        <v>176</v>
      </c>
      <c r="J2688" s="39" t="s">
        <v>177</v>
      </c>
      <c r="K2688" s="39" t="s">
        <v>176</v>
      </c>
      <c r="L2688" s="39">
        <v>1</v>
      </c>
      <c r="M2688" s="57" t="str">
        <f t="shared" si="128"/>
        <v>3 - Medium-Level Power Loss</v>
      </c>
      <c r="N2688" s="59"/>
      <c r="O2688" s="60"/>
      <c r="P2688" s="61">
        <f t="shared" si="127"/>
        <v>1800</v>
      </c>
      <c r="Q2688" s="61">
        <f t="shared" si="129"/>
        <v>0</v>
      </c>
    </row>
    <row r="2689" spans="1:17" ht="18.600000000000001" customHeight="1">
      <c r="A2689" s="58">
        <v>44403</v>
      </c>
      <c r="B2689" s="39" t="s">
        <v>48</v>
      </c>
      <c r="C2689" s="39" t="s">
        <v>145</v>
      </c>
      <c r="D2689" s="64"/>
      <c r="E2689" s="39" t="s">
        <v>102</v>
      </c>
      <c r="F2689" s="39">
        <v>85</v>
      </c>
      <c r="G2689" s="39" t="s">
        <v>172</v>
      </c>
      <c r="H2689" s="39" t="s">
        <v>176</v>
      </c>
      <c r="I2689" s="39" t="s">
        <v>176</v>
      </c>
      <c r="J2689" s="39" t="s">
        <v>177</v>
      </c>
      <c r="K2689" s="39" t="s">
        <v>176</v>
      </c>
      <c r="L2689" s="39">
        <v>1</v>
      </c>
      <c r="M2689" s="57" t="str">
        <f t="shared" si="128"/>
        <v>3 - Medium-Level Power Loss</v>
      </c>
      <c r="N2689" s="59"/>
      <c r="O2689" s="60"/>
      <c r="P2689" s="61">
        <f t="shared" si="127"/>
        <v>1800</v>
      </c>
      <c r="Q2689" s="61">
        <f t="shared" si="129"/>
        <v>0</v>
      </c>
    </row>
    <row r="2690" spans="1:17" ht="18.600000000000001" customHeight="1">
      <c r="A2690" s="58">
        <v>44403</v>
      </c>
      <c r="B2690" s="39" t="s">
        <v>48</v>
      </c>
      <c r="C2690" s="39" t="s">
        <v>145</v>
      </c>
      <c r="D2690" s="64"/>
      <c r="E2690" s="39" t="s">
        <v>102</v>
      </c>
      <c r="F2690" s="39">
        <v>86</v>
      </c>
      <c r="G2690" s="39" t="s">
        <v>172</v>
      </c>
      <c r="H2690" s="39" t="s">
        <v>176</v>
      </c>
      <c r="I2690" s="39" t="s">
        <v>176</v>
      </c>
      <c r="J2690" s="39" t="s">
        <v>177</v>
      </c>
      <c r="K2690" s="39" t="s">
        <v>176</v>
      </c>
      <c r="L2690" s="39">
        <v>1</v>
      </c>
      <c r="M2690" s="57" t="str">
        <f t="shared" si="128"/>
        <v>3 - Medium-Level Power Loss</v>
      </c>
      <c r="N2690" s="59"/>
      <c r="O2690" s="60"/>
      <c r="P2690" s="61">
        <f t="shared" si="127"/>
        <v>1800</v>
      </c>
      <c r="Q2690" s="61">
        <f t="shared" si="129"/>
        <v>0</v>
      </c>
    </row>
    <row r="2691" spans="1:17" ht="18.600000000000001" customHeight="1">
      <c r="A2691" s="58">
        <v>44403</v>
      </c>
      <c r="B2691" s="39" t="s">
        <v>48</v>
      </c>
      <c r="C2691" s="39" t="s">
        <v>145</v>
      </c>
      <c r="D2691" s="64"/>
      <c r="E2691" s="39" t="s">
        <v>102</v>
      </c>
      <c r="F2691" s="39">
        <v>86</v>
      </c>
      <c r="G2691" s="39" t="s">
        <v>172</v>
      </c>
      <c r="H2691" s="39" t="s">
        <v>176</v>
      </c>
      <c r="I2691" s="39" t="s">
        <v>176</v>
      </c>
      <c r="J2691" s="39" t="s">
        <v>177</v>
      </c>
      <c r="K2691" s="39" t="s">
        <v>176</v>
      </c>
      <c r="L2691" s="39">
        <v>1</v>
      </c>
      <c r="M2691" s="57" t="str">
        <f t="shared" si="128"/>
        <v>3 - Medium-Level Power Loss</v>
      </c>
      <c r="N2691" s="59"/>
      <c r="O2691" s="60"/>
      <c r="P2691" s="61">
        <f t="shared" si="127"/>
        <v>1800</v>
      </c>
      <c r="Q2691" s="61">
        <f t="shared" si="129"/>
        <v>0</v>
      </c>
    </row>
    <row r="2692" spans="1:17" ht="18.600000000000001" customHeight="1">
      <c r="A2692" s="58">
        <v>44403</v>
      </c>
      <c r="B2692" s="39" t="s">
        <v>48</v>
      </c>
      <c r="C2692" s="39" t="s">
        <v>145</v>
      </c>
      <c r="D2692" s="64"/>
      <c r="E2692" s="39" t="s">
        <v>102</v>
      </c>
      <c r="F2692" s="39">
        <v>87</v>
      </c>
      <c r="G2692" s="39" t="s">
        <v>172</v>
      </c>
      <c r="H2692" s="39" t="s">
        <v>176</v>
      </c>
      <c r="I2692" s="39" t="s">
        <v>176</v>
      </c>
      <c r="J2692" s="39" t="s">
        <v>177</v>
      </c>
      <c r="K2692" s="39" t="s">
        <v>176</v>
      </c>
      <c r="L2692" s="39">
        <v>1</v>
      </c>
      <c r="M2692" s="57" t="str">
        <f t="shared" si="128"/>
        <v>3 - Medium-Level Power Loss</v>
      </c>
      <c r="N2692" s="59"/>
      <c r="O2692" s="60"/>
      <c r="P2692" s="61">
        <f t="shared" si="127"/>
        <v>1800</v>
      </c>
      <c r="Q2692" s="61">
        <f t="shared" si="129"/>
        <v>0</v>
      </c>
    </row>
    <row r="2693" spans="1:17" ht="18.600000000000001" customHeight="1">
      <c r="A2693" s="58">
        <v>44403</v>
      </c>
      <c r="B2693" s="39" t="s">
        <v>48</v>
      </c>
      <c r="C2693" s="39" t="s">
        <v>145</v>
      </c>
      <c r="D2693" s="64"/>
      <c r="E2693" s="39" t="s">
        <v>102</v>
      </c>
      <c r="F2693" s="39">
        <v>87</v>
      </c>
      <c r="G2693" s="39" t="s">
        <v>172</v>
      </c>
      <c r="H2693" s="39" t="s">
        <v>176</v>
      </c>
      <c r="I2693" s="39" t="s">
        <v>176</v>
      </c>
      <c r="J2693" s="39" t="s">
        <v>177</v>
      </c>
      <c r="K2693" s="39" t="s">
        <v>176</v>
      </c>
      <c r="L2693" s="39">
        <v>1</v>
      </c>
      <c r="M2693" s="57" t="str">
        <f t="shared" si="128"/>
        <v>3 - Medium-Level Power Loss</v>
      </c>
      <c r="N2693" s="59"/>
      <c r="O2693" s="60"/>
      <c r="P2693" s="61">
        <f t="shared" si="127"/>
        <v>1800</v>
      </c>
      <c r="Q2693" s="61">
        <f t="shared" si="129"/>
        <v>0</v>
      </c>
    </row>
    <row r="2694" spans="1:17" ht="18.600000000000001" customHeight="1">
      <c r="A2694" s="58">
        <v>44403</v>
      </c>
      <c r="B2694" s="39" t="s">
        <v>48</v>
      </c>
      <c r="C2694" s="39" t="s">
        <v>145</v>
      </c>
      <c r="D2694" s="64"/>
      <c r="E2694" s="39" t="s">
        <v>102</v>
      </c>
      <c r="F2694" s="39">
        <v>88</v>
      </c>
      <c r="G2694" s="39" t="s">
        <v>172</v>
      </c>
      <c r="H2694" s="39" t="s">
        <v>176</v>
      </c>
      <c r="I2694" s="39" t="s">
        <v>176</v>
      </c>
      <c r="J2694" s="39" t="s">
        <v>177</v>
      </c>
      <c r="K2694" s="39" t="s">
        <v>176</v>
      </c>
      <c r="L2694" s="39">
        <v>1</v>
      </c>
      <c r="M2694" s="57" t="str">
        <f t="shared" si="128"/>
        <v>3 - Medium-Level Power Loss</v>
      </c>
      <c r="N2694" s="59"/>
      <c r="O2694" s="60"/>
      <c r="P2694" s="61">
        <f t="shared" si="127"/>
        <v>1800</v>
      </c>
      <c r="Q2694" s="61">
        <f t="shared" si="129"/>
        <v>0</v>
      </c>
    </row>
    <row r="2695" spans="1:17" ht="18.600000000000001" customHeight="1">
      <c r="A2695" s="58">
        <v>44403</v>
      </c>
      <c r="B2695" s="39" t="s">
        <v>48</v>
      </c>
      <c r="C2695" s="39" t="s">
        <v>145</v>
      </c>
      <c r="D2695" s="64"/>
      <c r="E2695" s="39" t="s">
        <v>102</v>
      </c>
      <c r="F2695" s="39">
        <v>88</v>
      </c>
      <c r="G2695" s="39" t="s">
        <v>172</v>
      </c>
      <c r="H2695" s="39" t="s">
        <v>176</v>
      </c>
      <c r="I2695" s="39" t="s">
        <v>176</v>
      </c>
      <c r="J2695" s="39" t="s">
        <v>177</v>
      </c>
      <c r="K2695" s="39" t="s">
        <v>176</v>
      </c>
      <c r="L2695" s="39">
        <v>1</v>
      </c>
      <c r="M2695" s="57" t="str">
        <f t="shared" si="128"/>
        <v>3 - Medium-Level Power Loss</v>
      </c>
      <c r="N2695" s="59"/>
      <c r="O2695" s="60"/>
      <c r="P2695" s="61">
        <f t="shared" si="127"/>
        <v>1800</v>
      </c>
      <c r="Q2695" s="61">
        <f t="shared" si="129"/>
        <v>0</v>
      </c>
    </row>
    <row r="2696" spans="1:17" ht="18.600000000000001" customHeight="1">
      <c r="A2696" s="58">
        <v>44403</v>
      </c>
      <c r="B2696" s="39" t="s">
        <v>48</v>
      </c>
      <c r="C2696" s="39" t="s">
        <v>145</v>
      </c>
      <c r="D2696" s="64"/>
      <c r="E2696" s="39" t="s">
        <v>96</v>
      </c>
      <c r="F2696" s="39">
        <v>105</v>
      </c>
      <c r="G2696" s="39" t="s">
        <v>172</v>
      </c>
      <c r="H2696" s="39" t="s">
        <v>176</v>
      </c>
      <c r="I2696" s="39" t="s">
        <v>176</v>
      </c>
      <c r="J2696" s="39" t="s">
        <v>176</v>
      </c>
      <c r="K2696" s="39" t="s">
        <v>176</v>
      </c>
      <c r="L2696" s="39">
        <v>1</v>
      </c>
      <c r="M2696" s="57" t="str">
        <f t="shared" si="128"/>
        <v>3 - Medium-Level Power Loss</v>
      </c>
      <c r="N2696" s="59"/>
      <c r="O2696" s="60"/>
      <c r="P2696" s="61">
        <f t="shared" si="127"/>
        <v>1800</v>
      </c>
      <c r="Q2696" s="61">
        <f t="shared" si="129"/>
        <v>0</v>
      </c>
    </row>
    <row r="2697" spans="1:17" ht="18.600000000000001" customHeight="1">
      <c r="A2697" s="58">
        <v>44403</v>
      </c>
      <c r="B2697" s="39" t="s">
        <v>48</v>
      </c>
      <c r="C2697" s="39" t="s">
        <v>145</v>
      </c>
      <c r="D2697" s="64"/>
      <c r="E2697" s="39" t="s">
        <v>96</v>
      </c>
      <c r="F2697" s="39">
        <v>106</v>
      </c>
      <c r="G2697" s="39" t="s">
        <v>172</v>
      </c>
      <c r="H2697" s="39" t="s">
        <v>176</v>
      </c>
      <c r="I2697" s="39" t="s">
        <v>176</v>
      </c>
      <c r="J2697" s="39" t="s">
        <v>176</v>
      </c>
      <c r="K2697" s="39" t="s">
        <v>176</v>
      </c>
      <c r="L2697" s="39">
        <v>1</v>
      </c>
      <c r="M2697" s="57" t="str">
        <f t="shared" si="128"/>
        <v>3 - Medium-Level Power Loss</v>
      </c>
      <c r="N2697" s="59"/>
      <c r="O2697" s="60"/>
      <c r="P2697" s="61">
        <f t="shared" si="127"/>
        <v>1800</v>
      </c>
      <c r="Q2697" s="61">
        <f t="shared" si="129"/>
        <v>0</v>
      </c>
    </row>
    <row r="2698" spans="1:17" ht="18.600000000000001" customHeight="1">
      <c r="A2698" s="58">
        <v>44403</v>
      </c>
      <c r="B2698" s="39" t="s">
        <v>48</v>
      </c>
      <c r="C2698" s="39" t="s">
        <v>145</v>
      </c>
      <c r="D2698" s="64"/>
      <c r="E2698" s="39" t="s">
        <v>96</v>
      </c>
      <c r="F2698" s="39">
        <v>107</v>
      </c>
      <c r="G2698" s="39" t="s">
        <v>172</v>
      </c>
      <c r="H2698" s="39" t="s">
        <v>176</v>
      </c>
      <c r="I2698" s="39" t="s">
        <v>176</v>
      </c>
      <c r="J2698" s="39" t="s">
        <v>176</v>
      </c>
      <c r="K2698" s="39" t="s">
        <v>176</v>
      </c>
      <c r="L2698" s="39">
        <v>1</v>
      </c>
      <c r="M2698" s="57" t="str">
        <f t="shared" si="128"/>
        <v>3 - Medium-Level Power Loss</v>
      </c>
      <c r="N2698" s="59"/>
      <c r="O2698" s="60"/>
      <c r="P2698" s="61">
        <f t="shared" si="127"/>
        <v>1800</v>
      </c>
      <c r="Q2698" s="61">
        <f t="shared" si="129"/>
        <v>0</v>
      </c>
    </row>
    <row r="2699" spans="1:17" ht="18.600000000000001" customHeight="1">
      <c r="A2699" s="58">
        <v>44403</v>
      </c>
      <c r="B2699" s="39" t="s">
        <v>48</v>
      </c>
      <c r="C2699" s="39" t="s">
        <v>145</v>
      </c>
      <c r="D2699" s="64"/>
      <c r="E2699" s="39" t="s">
        <v>96</v>
      </c>
      <c r="F2699" s="39">
        <v>108</v>
      </c>
      <c r="G2699" s="39" t="s">
        <v>172</v>
      </c>
      <c r="H2699" s="39" t="s">
        <v>176</v>
      </c>
      <c r="I2699" s="39" t="s">
        <v>176</v>
      </c>
      <c r="J2699" s="39" t="s">
        <v>176</v>
      </c>
      <c r="K2699" s="39" t="s">
        <v>176</v>
      </c>
      <c r="L2699" s="39">
        <v>1</v>
      </c>
      <c r="M2699" s="57" t="str">
        <f t="shared" si="128"/>
        <v>3 - Medium-Level Power Loss</v>
      </c>
      <c r="N2699" s="59"/>
      <c r="O2699" s="60"/>
      <c r="P2699" s="61">
        <f t="shared" si="127"/>
        <v>1800</v>
      </c>
      <c r="Q2699" s="61">
        <f t="shared" si="129"/>
        <v>0</v>
      </c>
    </row>
    <row r="2700" spans="1:17" ht="18.600000000000001" customHeight="1">
      <c r="A2700" s="58">
        <v>44403</v>
      </c>
      <c r="B2700" s="39" t="s">
        <v>48</v>
      </c>
      <c r="C2700" s="39" t="s">
        <v>145</v>
      </c>
      <c r="D2700" s="64"/>
      <c r="E2700" s="39" t="s">
        <v>96</v>
      </c>
      <c r="F2700" s="39">
        <v>109</v>
      </c>
      <c r="G2700" s="39" t="s">
        <v>172</v>
      </c>
      <c r="H2700" s="39" t="s">
        <v>176</v>
      </c>
      <c r="I2700" s="39" t="s">
        <v>176</v>
      </c>
      <c r="J2700" s="39" t="s">
        <v>176</v>
      </c>
      <c r="K2700" s="39" t="s">
        <v>176</v>
      </c>
      <c r="L2700" s="39">
        <v>1</v>
      </c>
      <c r="M2700" s="57" t="str">
        <f t="shared" si="128"/>
        <v>3 - Medium-Level Power Loss</v>
      </c>
      <c r="N2700" s="59"/>
      <c r="O2700" s="60"/>
      <c r="P2700" s="61">
        <f t="shared" si="127"/>
        <v>1800</v>
      </c>
      <c r="Q2700" s="61">
        <f t="shared" si="129"/>
        <v>0</v>
      </c>
    </row>
    <row r="2701" spans="1:17" ht="18.600000000000001" customHeight="1">
      <c r="A2701" s="58">
        <v>44403</v>
      </c>
      <c r="B2701" s="39" t="s">
        <v>48</v>
      </c>
      <c r="C2701" s="39" t="s">
        <v>145</v>
      </c>
      <c r="D2701" s="64"/>
      <c r="E2701" s="39" t="s">
        <v>96</v>
      </c>
      <c r="F2701" s="39">
        <v>110</v>
      </c>
      <c r="G2701" s="39" t="s">
        <v>172</v>
      </c>
      <c r="H2701" s="39" t="s">
        <v>176</v>
      </c>
      <c r="I2701" s="39" t="s">
        <v>176</v>
      </c>
      <c r="J2701" s="39" t="s">
        <v>176</v>
      </c>
      <c r="K2701" s="39" t="s">
        <v>176</v>
      </c>
      <c r="L2701" s="39">
        <v>1</v>
      </c>
      <c r="M2701" s="57" t="str">
        <f t="shared" si="128"/>
        <v>3 - Medium-Level Power Loss</v>
      </c>
      <c r="N2701" s="59"/>
      <c r="O2701" s="60"/>
      <c r="P2701" s="61">
        <f t="shared" si="127"/>
        <v>1800</v>
      </c>
      <c r="Q2701" s="61">
        <f t="shared" si="129"/>
        <v>0</v>
      </c>
    </row>
    <row r="2702" spans="1:17" ht="18.600000000000001" customHeight="1">
      <c r="A2702" s="58">
        <v>44403</v>
      </c>
      <c r="B2702" s="39" t="s">
        <v>48</v>
      </c>
      <c r="C2702" s="39" t="s">
        <v>145</v>
      </c>
      <c r="D2702" s="64"/>
      <c r="E2702" s="39" t="s">
        <v>96</v>
      </c>
      <c r="F2702" s="39">
        <v>111</v>
      </c>
      <c r="G2702" s="39" t="s">
        <v>172</v>
      </c>
      <c r="H2702" s="39" t="s">
        <v>176</v>
      </c>
      <c r="I2702" s="39" t="s">
        <v>176</v>
      </c>
      <c r="J2702" s="39" t="s">
        <v>176</v>
      </c>
      <c r="K2702" s="39" t="s">
        <v>176</v>
      </c>
      <c r="L2702" s="39">
        <v>1</v>
      </c>
      <c r="M2702" s="57" t="str">
        <f t="shared" si="128"/>
        <v>3 - Medium-Level Power Loss</v>
      </c>
      <c r="N2702" s="59"/>
      <c r="O2702" s="60"/>
      <c r="P2702" s="61">
        <f t="shared" si="127"/>
        <v>1800</v>
      </c>
      <c r="Q2702" s="61">
        <f t="shared" si="129"/>
        <v>0</v>
      </c>
    </row>
    <row r="2703" spans="1:17" ht="18.600000000000001" customHeight="1">
      <c r="A2703" s="58">
        <v>44403</v>
      </c>
      <c r="B2703" s="39" t="s">
        <v>48</v>
      </c>
      <c r="C2703" s="39" t="s">
        <v>145</v>
      </c>
      <c r="D2703" s="64"/>
      <c r="E2703" s="39" t="s">
        <v>96</v>
      </c>
      <c r="F2703" s="39">
        <v>112</v>
      </c>
      <c r="G2703" s="39" t="s">
        <v>172</v>
      </c>
      <c r="H2703" s="39" t="s">
        <v>176</v>
      </c>
      <c r="I2703" s="39" t="s">
        <v>176</v>
      </c>
      <c r="J2703" s="39" t="s">
        <v>176</v>
      </c>
      <c r="K2703" s="39" t="s">
        <v>176</v>
      </c>
      <c r="L2703" s="39">
        <v>1</v>
      </c>
      <c r="M2703" s="57" t="str">
        <f t="shared" si="128"/>
        <v>3 - Medium-Level Power Loss</v>
      </c>
      <c r="N2703" s="59"/>
      <c r="O2703" s="60"/>
      <c r="P2703" s="61">
        <f t="shared" si="127"/>
        <v>1800</v>
      </c>
      <c r="Q2703" s="61">
        <f t="shared" si="129"/>
        <v>0</v>
      </c>
    </row>
    <row r="2704" spans="1:17" ht="18.600000000000001" customHeight="1">
      <c r="A2704" s="58">
        <v>44403</v>
      </c>
      <c r="B2704" s="39" t="s">
        <v>48</v>
      </c>
      <c r="C2704" s="39" t="s">
        <v>145</v>
      </c>
      <c r="D2704" s="64"/>
      <c r="E2704" s="39" t="s">
        <v>104</v>
      </c>
      <c r="F2704" s="39">
        <v>121</v>
      </c>
      <c r="G2704" s="39" t="s">
        <v>172</v>
      </c>
      <c r="H2704" s="39" t="s">
        <v>176</v>
      </c>
      <c r="I2704" s="39" t="s">
        <v>176</v>
      </c>
      <c r="J2704" s="39" t="s">
        <v>176</v>
      </c>
      <c r="K2704" s="39" t="s">
        <v>176</v>
      </c>
      <c r="L2704" s="39">
        <v>1</v>
      </c>
      <c r="M2704" s="57" t="str">
        <f t="shared" si="128"/>
        <v>3 - Medium-Level Power Loss</v>
      </c>
      <c r="N2704" s="59"/>
      <c r="O2704" s="60"/>
      <c r="P2704" s="61">
        <f t="shared" si="127"/>
        <v>1800</v>
      </c>
      <c r="Q2704" s="61">
        <f t="shared" si="129"/>
        <v>0</v>
      </c>
    </row>
    <row r="2705" spans="1:17" ht="18.600000000000001" customHeight="1">
      <c r="A2705" s="58">
        <v>44403</v>
      </c>
      <c r="B2705" s="39" t="s">
        <v>48</v>
      </c>
      <c r="C2705" s="39" t="s">
        <v>145</v>
      </c>
      <c r="D2705" s="64"/>
      <c r="E2705" s="39" t="s">
        <v>104</v>
      </c>
      <c r="F2705" s="39">
        <v>122</v>
      </c>
      <c r="G2705" s="39" t="s">
        <v>172</v>
      </c>
      <c r="H2705" s="39" t="s">
        <v>176</v>
      </c>
      <c r="I2705" s="39" t="s">
        <v>176</v>
      </c>
      <c r="J2705" s="39" t="s">
        <v>176</v>
      </c>
      <c r="K2705" s="39" t="s">
        <v>176</v>
      </c>
      <c r="L2705" s="39">
        <v>1</v>
      </c>
      <c r="M2705" s="57" t="str">
        <f t="shared" si="128"/>
        <v>3 - Medium-Level Power Loss</v>
      </c>
      <c r="N2705" s="59"/>
      <c r="O2705" s="60"/>
      <c r="P2705" s="61">
        <f t="shared" ref="P2705:P2768" si="130">IF(G2705="hot spot",0,IF(G2705="string",$Q$5*L2705,IF(G2705="multiple strings",$Q$5*L2705,IF(G2705="Combiner",($Q$5)*L2705,IF(G2705="inverter",$Q$5*L2705,IF(G2705="tracker",$Q$5*L2705,IF(G2705="module",$Q$5*L2705,IF(G2705="module substring",($Q$5/3)*L2705,0))))))))</f>
        <v>1800</v>
      </c>
      <c r="Q2705" s="61">
        <f t="shared" si="129"/>
        <v>0</v>
      </c>
    </row>
    <row r="2706" spans="1:17" ht="18.600000000000001" customHeight="1">
      <c r="A2706" s="58">
        <v>44403</v>
      </c>
      <c r="B2706" s="39" t="s">
        <v>48</v>
      </c>
      <c r="C2706" s="39" t="s">
        <v>145</v>
      </c>
      <c r="D2706" s="64"/>
      <c r="E2706" s="39" t="s">
        <v>104</v>
      </c>
      <c r="F2706" s="39">
        <v>123</v>
      </c>
      <c r="G2706" s="39" t="s">
        <v>172</v>
      </c>
      <c r="H2706" s="39" t="s">
        <v>176</v>
      </c>
      <c r="I2706" s="39" t="s">
        <v>176</v>
      </c>
      <c r="J2706" s="39" t="s">
        <v>176</v>
      </c>
      <c r="K2706" s="39" t="s">
        <v>176</v>
      </c>
      <c r="L2706" s="39">
        <v>1</v>
      </c>
      <c r="M2706" s="57" t="str">
        <f t="shared" ref="M2706:M2769" si="131">IF(G2706="hot spot","1 - Safety",IF((P2706)/(1000000*$Q$4)&gt;0.01,"2 - High-Level Power Loss",IF(P2706&gt;($Q$5-1),"3 - Medium-Level Power Loss",IF(P2706&gt;0,"4 - Low-Level Power Loss",""))))</f>
        <v>3 - Medium-Level Power Loss</v>
      </c>
      <c r="N2706" s="59"/>
      <c r="O2706" s="60"/>
      <c r="P2706" s="61">
        <f t="shared" si="130"/>
        <v>1800</v>
      </c>
      <c r="Q2706" s="61">
        <f t="shared" si="129"/>
        <v>0</v>
      </c>
    </row>
    <row r="2707" spans="1:17" ht="18.600000000000001" customHeight="1">
      <c r="A2707" s="58">
        <v>44403</v>
      </c>
      <c r="B2707" s="39" t="s">
        <v>48</v>
      </c>
      <c r="C2707" s="39" t="s">
        <v>145</v>
      </c>
      <c r="D2707" s="64"/>
      <c r="E2707" s="39" t="s">
        <v>104</v>
      </c>
      <c r="F2707" s="39">
        <v>124</v>
      </c>
      <c r="G2707" s="39" t="s">
        <v>172</v>
      </c>
      <c r="H2707" s="39" t="s">
        <v>176</v>
      </c>
      <c r="I2707" s="39" t="s">
        <v>176</v>
      </c>
      <c r="J2707" s="39" t="s">
        <v>176</v>
      </c>
      <c r="K2707" s="39" t="s">
        <v>176</v>
      </c>
      <c r="L2707" s="39">
        <v>1</v>
      </c>
      <c r="M2707" s="57" t="str">
        <f t="shared" si="131"/>
        <v>3 - Medium-Level Power Loss</v>
      </c>
      <c r="N2707" s="59"/>
      <c r="O2707" s="60"/>
      <c r="P2707" s="61">
        <f t="shared" si="130"/>
        <v>1800</v>
      </c>
      <c r="Q2707" s="61">
        <f t="shared" si="129"/>
        <v>0</v>
      </c>
    </row>
    <row r="2708" spans="1:17" ht="18.600000000000001" customHeight="1">
      <c r="A2708" s="58">
        <v>44403</v>
      </c>
      <c r="B2708" s="39" t="s">
        <v>48</v>
      </c>
      <c r="C2708" s="39" t="s">
        <v>145</v>
      </c>
      <c r="D2708" s="64"/>
      <c r="E2708" s="39" t="s">
        <v>104</v>
      </c>
      <c r="F2708" s="39">
        <v>125</v>
      </c>
      <c r="G2708" s="39" t="s">
        <v>172</v>
      </c>
      <c r="H2708" s="39" t="s">
        <v>176</v>
      </c>
      <c r="I2708" s="39" t="s">
        <v>176</v>
      </c>
      <c r="J2708" s="39" t="s">
        <v>176</v>
      </c>
      <c r="K2708" s="39" t="s">
        <v>176</v>
      </c>
      <c r="L2708" s="39">
        <v>1</v>
      </c>
      <c r="M2708" s="57" t="str">
        <f t="shared" si="131"/>
        <v>3 - Medium-Level Power Loss</v>
      </c>
      <c r="N2708" s="59"/>
      <c r="O2708" s="60"/>
      <c r="P2708" s="61">
        <f t="shared" si="130"/>
        <v>1800</v>
      </c>
      <c r="Q2708" s="61">
        <f t="shared" si="129"/>
        <v>0</v>
      </c>
    </row>
    <row r="2709" spans="1:17" ht="18.600000000000001" customHeight="1">
      <c r="A2709" s="58">
        <v>44403</v>
      </c>
      <c r="B2709" s="39" t="s">
        <v>48</v>
      </c>
      <c r="C2709" s="39" t="s">
        <v>145</v>
      </c>
      <c r="D2709" s="64"/>
      <c r="E2709" s="39" t="s">
        <v>104</v>
      </c>
      <c r="F2709" s="39">
        <v>126</v>
      </c>
      <c r="G2709" s="39" t="s">
        <v>172</v>
      </c>
      <c r="H2709" s="39" t="s">
        <v>176</v>
      </c>
      <c r="I2709" s="39" t="s">
        <v>176</v>
      </c>
      <c r="J2709" s="39" t="s">
        <v>176</v>
      </c>
      <c r="K2709" s="39" t="s">
        <v>176</v>
      </c>
      <c r="L2709" s="39">
        <v>1</v>
      </c>
      <c r="M2709" s="57" t="str">
        <f t="shared" si="131"/>
        <v>3 - Medium-Level Power Loss</v>
      </c>
      <c r="N2709" s="59"/>
      <c r="O2709" s="60"/>
      <c r="P2709" s="61">
        <f t="shared" si="130"/>
        <v>1800</v>
      </c>
      <c r="Q2709" s="61">
        <f t="shared" si="129"/>
        <v>0</v>
      </c>
    </row>
    <row r="2710" spans="1:17" ht="18.600000000000001" customHeight="1">
      <c r="A2710" s="58">
        <v>44403</v>
      </c>
      <c r="B2710" s="39" t="s">
        <v>48</v>
      </c>
      <c r="C2710" s="39" t="s">
        <v>145</v>
      </c>
      <c r="D2710" s="64"/>
      <c r="E2710" s="39" t="s">
        <v>104</v>
      </c>
      <c r="F2710" s="39">
        <v>127</v>
      </c>
      <c r="G2710" s="39" t="s">
        <v>172</v>
      </c>
      <c r="H2710" s="39" t="s">
        <v>176</v>
      </c>
      <c r="I2710" s="39" t="s">
        <v>176</v>
      </c>
      <c r="J2710" s="39" t="s">
        <v>176</v>
      </c>
      <c r="K2710" s="39" t="s">
        <v>176</v>
      </c>
      <c r="L2710" s="39">
        <v>1</v>
      </c>
      <c r="M2710" s="57" t="str">
        <f t="shared" si="131"/>
        <v>3 - Medium-Level Power Loss</v>
      </c>
      <c r="N2710" s="59"/>
      <c r="O2710" s="60"/>
      <c r="P2710" s="61">
        <f t="shared" si="130"/>
        <v>1800</v>
      </c>
      <c r="Q2710" s="61">
        <f t="shared" si="129"/>
        <v>0</v>
      </c>
    </row>
    <row r="2711" spans="1:17" ht="18.600000000000001" customHeight="1">
      <c r="A2711" s="58">
        <v>44403</v>
      </c>
      <c r="B2711" s="39" t="s">
        <v>48</v>
      </c>
      <c r="C2711" s="39" t="s">
        <v>145</v>
      </c>
      <c r="D2711" s="64"/>
      <c r="E2711" s="39" t="s">
        <v>104</v>
      </c>
      <c r="F2711" s="39">
        <v>128</v>
      </c>
      <c r="G2711" s="39" t="s">
        <v>172</v>
      </c>
      <c r="H2711" s="39" t="s">
        <v>176</v>
      </c>
      <c r="I2711" s="39" t="s">
        <v>176</v>
      </c>
      <c r="J2711" s="39" t="s">
        <v>176</v>
      </c>
      <c r="K2711" s="39" t="s">
        <v>176</v>
      </c>
      <c r="L2711" s="39">
        <v>1</v>
      </c>
      <c r="M2711" s="57" t="str">
        <f t="shared" si="131"/>
        <v>3 - Medium-Level Power Loss</v>
      </c>
      <c r="N2711" s="59"/>
      <c r="O2711" s="60"/>
      <c r="P2711" s="61">
        <f t="shared" si="130"/>
        <v>1800</v>
      </c>
      <c r="Q2711" s="61">
        <f t="shared" si="129"/>
        <v>0</v>
      </c>
    </row>
    <row r="2712" spans="1:17" ht="18.600000000000001" customHeight="1">
      <c r="A2712" s="58">
        <v>44403</v>
      </c>
      <c r="B2712" s="39" t="s">
        <v>48</v>
      </c>
      <c r="C2712" s="39" t="s">
        <v>145</v>
      </c>
      <c r="D2712" s="64"/>
      <c r="E2712" s="39" t="s">
        <v>104</v>
      </c>
      <c r="F2712" s="39">
        <v>17</v>
      </c>
      <c r="G2712" s="39" t="s">
        <v>172</v>
      </c>
      <c r="H2712" s="39" t="s">
        <v>176</v>
      </c>
      <c r="I2712" s="39" t="s">
        <v>176</v>
      </c>
      <c r="J2712" s="39" t="s">
        <v>176</v>
      </c>
      <c r="K2712" s="39" t="s">
        <v>176</v>
      </c>
      <c r="L2712" s="39">
        <v>1</v>
      </c>
      <c r="M2712" s="57" t="str">
        <f t="shared" si="131"/>
        <v>3 - Medium-Level Power Loss</v>
      </c>
      <c r="N2712" s="59"/>
      <c r="O2712" s="60"/>
      <c r="P2712" s="61">
        <f t="shared" si="130"/>
        <v>1800</v>
      </c>
      <c r="Q2712" s="61">
        <f t="shared" si="129"/>
        <v>0</v>
      </c>
    </row>
    <row r="2713" spans="1:17" ht="18.600000000000001" customHeight="1">
      <c r="A2713" s="58">
        <v>44403</v>
      </c>
      <c r="B2713" s="39" t="s">
        <v>48</v>
      </c>
      <c r="C2713" s="39" t="s">
        <v>145</v>
      </c>
      <c r="D2713" s="64"/>
      <c r="E2713" s="39" t="s">
        <v>104</v>
      </c>
      <c r="F2713" s="39">
        <v>18</v>
      </c>
      <c r="G2713" s="39" t="s">
        <v>172</v>
      </c>
      <c r="H2713" s="39" t="s">
        <v>176</v>
      </c>
      <c r="I2713" s="39" t="s">
        <v>176</v>
      </c>
      <c r="J2713" s="39" t="s">
        <v>176</v>
      </c>
      <c r="K2713" s="39" t="s">
        <v>176</v>
      </c>
      <c r="L2713" s="39">
        <v>1</v>
      </c>
      <c r="M2713" s="57" t="str">
        <f t="shared" si="131"/>
        <v>3 - Medium-Level Power Loss</v>
      </c>
      <c r="N2713" s="59"/>
      <c r="O2713" s="60"/>
      <c r="P2713" s="61">
        <f t="shared" si="130"/>
        <v>1800</v>
      </c>
      <c r="Q2713" s="61">
        <f t="shared" si="129"/>
        <v>0</v>
      </c>
    </row>
    <row r="2714" spans="1:17" ht="18.600000000000001" customHeight="1">
      <c r="A2714" s="58">
        <v>44403</v>
      </c>
      <c r="B2714" s="39" t="s">
        <v>48</v>
      </c>
      <c r="C2714" s="39" t="s">
        <v>145</v>
      </c>
      <c r="D2714" s="64"/>
      <c r="E2714" s="39" t="s">
        <v>104</v>
      </c>
      <c r="F2714" s="39">
        <v>19</v>
      </c>
      <c r="G2714" s="39" t="s">
        <v>172</v>
      </c>
      <c r="H2714" s="39" t="s">
        <v>176</v>
      </c>
      <c r="I2714" s="39" t="s">
        <v>176</v>
      </c>
      <c r="J2714" s="39" t="s">
        <v>176</v>
      </c>
      <c r="K2714" s="39" t="s">
        <v>176</v>
      </c>
      <c r="L2714" s="39">
        <v>1</v>
      </c>
      <c r="M2714" s="57" t="str">
        <f t="shared" si="131"/>
        <v>3 - Medium-Level Power Loss</v>
      </c>
      <c r="N2714" s="59"/>
      <c r="O2714" s="60"/>
      <c r="P2714" s="61">
        <f t="shared" si="130"/>
        <v>1800</v>
      </c>
      <c r="Q2714" s="61">
        <f t="shared" si="129"/>
        <v>0</v>
      </c>
    </row>
    <row r="2715" spans="1:17" ht="18.600000000000001" customHeight="1">
      <c r="A2715" s="58">
        <v>44403</v>
      </c>
      <c r="B2715" s="39" t="s">
        <v>48</v>
      </c>
      <c r="C2715" s="39" t="s">
        <v>145</v>
      </c>
      <c r="D2715" s="64"/>
      <c r="E2715" s="39" t="s">
        <v>104</v>
      </c>
      <c r="F2715" s="39">
        <v>20</v>
      </c>
      <c r="G2715" s="39" t="s">
        <v>172</v>
      </c>
      <c r="H2715" s="39" t="s">
        <v>176</v>
      </c>
      <c r="I2715" s="39" t="s">
        <v>176</v>
      </c>
      <c r="J2715" s="39" t="s">
        <v>176</v>
      </c>
      <c r="K2715" s="39" t="s">
        <v>176</v>
      </c>
      <c r="L2715" s="39">
        <v>1</v>
      </c>
      <c r="M2715" s="57" t="str">
        <f t="shared" si="131"/>
        <v>3 - Medium-Level Power Loss</v>
      </c>
      <c r="N2715" s="59"/>
      <c r="O2715" s="60"/>
      <c r="P2715" s="61">
        <f t="shared" si="130"/>
        <v>1800</v>
      </c>
      <c r="Q2715" s="61">
        <f t="shared" si="129"/>
        <v>0</v>
      </c>
    </row>
    <row r="2716" spans="1:17" ht="18.600000000000001" customHeight="1">
      <c r="A2716" s="58">
        <v>44403</v>
      </c>
      <c r="B2716" s="39" t="s">
        <v>48</v>
      </c>
      <c r="C2716" s="39" t="s">
        <v>145</v>
      </c>
      <c r="D2716" s="64"/>
      <c r="E2716" s="39" t="s">
        <v>104</v>
      </c>
      <c r="F2716" s="39">
        <v>21</v>
      </c>
      <c r="G2716" s="39" t="s">
        <v>172</v>
      </c>
      <c r="H2716" s="39" t="s">
        <v>176</v>
      </c>
      <c r="I2716" s="39" t="s">
        <v>176</v>
      </c>
      <c r="J2716" s="39" t="s">
        <v>176</v>
      </c>
      <c r="K2716" s="39" t="s">
        <v>176</v>
      </c>
      <c r="L2716" s="39">
        <v>1</v>
      </c>
      <c r="M2716" s="57" t="str">
        <f t="shared" si="131"/>
        <v>3 - Medium-Level Power Loss</v>
      </c>
      <c r="N2716" s="59"/>
      <c r="O2716" s="60"/>
      <c r="P2716" s="61">
        <f t="shared" si="130"/>
        <v>1800</v>
      </c>
      <c r="Q2716" s="61">
        <f t="shared" si="129"/>
        <v>0</v>
      </c>
    </row>
    <row r="2717" spans="1:17" ht="18.600000000000001" customHeight="1">
      <c r="A2717" s="58">
        <v>44403</v>
      </c>
      <c r="B2717" s="39" t="s">
        <v>48</v>
      </c>
      <c r="C2717" s="39" t="s">
        <v>145</v>
      </c>
      <c r="D2717" s="64"/>
      <c r="E2717" s="39" t="s">
        <v>104</v>
      </c>
      <c r="F2717" s="39">
        <v>22</v>
      </c>
      <c r="G2717" s="39" t="s">
        <v>172</v>
      </c>
      <c r="H2717" s="39" t="s">
        <v>176</v>
      </c>
      <c r="I2717" s="39" t="s">
        <v>176</v>
      </c>
      <c r="J2717" s="39" t="s">
        <v>176</v>
      </c>
      <c r="K2717" s="39" t="s">
        <v>176</v>
      </c>
      <c r="L2717" s="39">
        <v>1</v>
      </c>
      <c r="M2717" s="57" t="str">
        <f t="shared" si="131"/>
        <v>3 - Medium-Level Power Loss</v>
      </c>
      <c r="N2717" s="59"/>
      <c r="O2717" s="60"/>
      <c r="P2717" s="61">
        <f t="shared" si="130"/>
        <v>1800</v>
      </c>
      <c r="Q2717" s="61">
        <f t="shared" si="129"/>
        <v>0</v>
      </c>
    </row>
    <row r="2718" spans="1:17" ht="18.600000000000001" customHeight="1">
      <c r="A2718" s="58">
        <v>44403</v>
      </c>
      <c r="B2718" s="39" t="s">
        <v>48</v>
      </c>
      <c r="C2718" s="39" t="s">
        <v>145</v>
      </c>
      <c r="D2718" s="64"/>
      <c r="E2718" s="39" t="s">
        <v>104</v>
      </c>
      <c r="F2718" s="39">
        <v>23</v>
      </c>
      <c r="G2718" s="39" t="s">
        <v>172</v>
      </c>
      <c r="H2718" s="39" t="s">
        <v>176</v>
      </c>
      <c r="I2718" s="39" t="s">
        <v>176</v>
      </c>
      <c r="J2718" s="39" t="s">
        <v>176</v>
      </c>
      <c r="K2718" s="39" t="s">
        <v>176</v>
      </c>
      <c r="L2718" s="39">
        <v>1</v>
      </c>
      <c r="M2718" s="57" t="str">
        <f t="shared" si="131"/>
        <v>3 - Medium-Level Power Loss</v>
      </c>
      <c r="N2718" s="59"/>
      <c r="O2718" s="60"/>
      <c r="P2718" s="61">
        <f t="shared" si="130"/>
        <v>1800</v>
      </c>
      <c r="Q2718" s="61">
        <f t="shared" si="129"/>
        <v>0</v>
      </c>
    </row>
    <row r="2719" spans="1:17" ht="18.600000000000001" customHeight="1">
      <c r="A2719" s="58">
        <v>44403</v>
      </c>
      <c r="B2719" s="39" t="s">
        <v>48</v>
      </c>
      <c r="C2719" s="39" t="s">
        <v>145</v>
      </c>
      <c r="D2719" s="64"/>
      <c r="E2719" s="39" t="s">
        <v>104</v>
      </c>
      <c r="F2719" s="39">
        <v>24</v>
      </c>
      <c r="G2719" s="39" t="s">
        <v>172</v>
      </c>
      <c r="H2719" s="39" t="s">
        <v>176</v>
      </c>
      <c r="I2719" s="39" t="s">
        <v>176</v>
      </c>
      <c r="J2719" s="39" t="s">
        <v>176</v>
      </c>
      <c r="K2719" s="39" t="s">
        <v>176</v>
      </c>
      <c r="L2719" s="39">
        <v>1</v>
      </c>
      <c r="M2719" s="57" t="str">
        <f t="shared" si="131"/>
        <v>3 - Medium-Level Power Loss</v>
      </c>
      <c r="N2719" s="59"/>
      <c r="O2719" s="60"/>
      <c r="P2719" s="61">
        <f t="shared" si="130"/>
        <v>1800</v>
      </c>
      <c r="Q2719" s="61">
        <f t="shared" si="129"/>
        <v>0</v>
      </c>
    </row>
    <row r="2720" spans="1:17" ht="18.600000000000001" customHeight="1">
      <c r="A2720" s="58">
        <v>44403</v>
      </c>
      <c r="B2720" s="39" t="s">
        <v>48</v>
      </c>
      <c r="C2720" s="39" t="s">
        <v>145</v>
      </c>
      <c r="D2720" s="64"/>
      <c r="E2720" s="39" t="s">
        <v>105</v>
      </c>
      <c r="F2720" s="39">
        <v>1</v>
      </c>
      <c r="G2720" s="39" t="s">
        <v>172</v>
      </c>
      <c r="H2720" s="39" t="s">
        <v>176</v>
      </c>
      <c r="I2720" s="39" t="s">
        <v>176</v>
      </c>
      <c r="J2720" s="39" t="s">
        <v>176</v>
      </c>
      <c r="K2720" s="39" t="s">
        <v>176</v>
      </c>
      <c r="L2720" s="39">
        <v>1</v>
      </c>
      <c r="M2720" s="57" t="str">
        <f t="shared" si="131"/>
        <v>3 - Medium-Level Power Loss</v>
      </c>
      <c r="N2720" s="59"/>
      <c r="O2720" s="60"/>
      <c r="P2720" s="61">
        <f t="shared" si="130"/>
        <v>1800</v>
      </c>
      <c r="Q2720" s="61">
        <f t="shared" si="129"/>
        <v>0</v>
      </c>
    </row>
    <row r="2721" spans="1:17" ht="18.600000000000001" customHeight="1">
      <c r="A2721" s="58">
        <v>44403</v>
      </c>
      <c r="B2721" s="39" t="s">
        <v>48</v>
      </c>
      <c r="C2721" s="39" t="s">
        <v>145</v>
      </c>
      <c r="D2721" s="64"/>
      <c r="E2721" s="39" t="s">
        <v>105</v>
      </c>
      <c r="F2721" s="39">
        <v>2</v>
      </c>
      <c r="G2721" s="39" t="s">
        <v>172</v>
      </c>
      <c r="H2721" s="39" t="s">
        <v>176</v>
      </c>
      <c r="I2721" s="39" t="s">
        <v>176</v>
      </c>
      <c r="J2721" s="39" t="s">
        <v>176</v>
      </c>
      <c r="K2721" s="39" t="s">
        <v>176</v>
      </c>
      <c r="L2721" s="39">
        <v>1</v>
      </c>
      <c r="M2721" s="57" t="str">
        <f t="shared" si="131"/>
        <v>3 - Medium-Level Power Loss</v>
      </c>
      <c r="N2721" s="59"/>
      <c r="O2721" s="60"/>
      <c r="P2721" s="61">
        <f t="shared" si="130"/>
        <v>1800</v>
      </c>
      <c r="Q2721" s="61">
        <f t="shared" si="129"/>
        <v>0</v>
      </c>
    </row>
    <row r="2722" spans="1:17" ht="18.600000000000001" customHeight="1">
      <c r="A2722" s="58">
        <v>44403</v>
      </c>
      <c r="B2722" s="39" t="s">
        <v>48</v>
      </c>
      <c r="C2722" s="39" t="s">
        <v>145</v>
      </c>
      <c r="D2722" s="64"/>
      <c r="E2722" s="39" t="s">
        <v>105</v>
      </c>
      <c r="F2722" s="39">
        <v>3</v>
      </c>
      <c r="G2722" s="39" t="s">
        <v>172</v>
      </c>
      <c r="H2722" s="39" t="s">
        <v>176</v>
      </c>
      <c r="I2722" s="39" t="s">
        <v>176</v>
      </c>
      <c r="J2722" s="39" t="s">
        <v>176</v>
      </c>
      <c r="K2722" s="39" t="s">
        <v>176</v>
      </c>
      <c r="L2722" s="39">
        <v>1</v>
      </c>
      <c r="M2722" s="57" t="str">
        <f t="shared" si="131"/>
        <v>3 - Medium-Level Power Loss</v>
      </c>
      <c r="N2722" s="59"/>
      <c r="O2722" s="60"/>
      <c r="P2722" s="61">
        <f t="shared" si="130"/>
        <v>1800</v>
      </c>
      <c r="Q2722" s="61">
        <f t="shared" si="129"/>
        <v>0</v>
      </c>
    </row>
    <row r="2723" spans="1:17" ht="18.600000000000001" customHeight="1">
      <c r="A2723" s="58">
        <v>44403</v>
      </c>
      <c r="B2723" s="39" t="s">
        <v>48</v>
      </c>
      <c r="C2723" s="39" t="s">
        <v>145</v>
      </c>
      <c r="D2723" s="64"/>
      <c r="E2723" s="39" t="s">
        <v>105</v>
      </c>
      <c r="F2723" s="39">
        <v>4</v>
      </c>
      <c r="G2723" s="39" t="s">
        <v>172</v>
      </c>
      <c r="H2723" s="39" t="s">
        <v>176</v>
      </c>
      <c r="I2723" s="39" t="s">
        <v>176</v>
      </c>
      <c r="J2723" s="39" t="s">
        <v>176</v>
      </c>
      <c r="K2723" s="39" t="s">
        <v>176</v>
      </c>
      <c r="L2723" s="39">
        <v>1</v>
      </c>
      <c r="M2723" s="57" t="str">
        <f t="shared" si="131"/>
        <v>3 - Medium-Level Power Loss</v>
      </c>
      <c r="N2723" s="59"/>
      <c r="O2723" s="60"/>
      <c r="P2723" s="61">
        <f t="shared" si="130"/>
        <v>1800</v>
      </c>
      <c r="Q2723" s="61">
        <f t="shared" si="129"/>
        <v>0</v>
      </c>
    </row>
    <row r="2724" spans="1:17" ht="18.600000000000001" customHeight="1">
      <c r="A2724" s="58">
        <v>44403</v>
      </c>
      <c r="B2724" s="39" t="s">
        <v>48</v>
      </c>
      <c r="C2724" s="39" t="s">
        <v>145</v>
      </c>
      <c r="D2724" s="64"/>
      <c r="E2724" s="39" t="s">
        <v>105</v>
      </c>
      <c r="F2724" s="39">
        <v>5</v>
      </c>
      <c r="G2724" s="39" t="s">
        <v>172</v>
      </c>
      <c r="H2724" s="39" t="s">
        <v>176</v>
      </c>
      <c r="I2724" s="39" t="s">
        <v>176</v>
      </c>
      <c r="J2724" s="39" t="s">
        <v>176</v>
      </c>
      <c r="K2724" s="39" t="s">
        <v>176</v>
      </c>
      <c r="L2724" s="39">
        <v>1</v>
      </c>
      <c r="M2724" s="57" t="str">
        <f t="shared" si="131"/>
        <v>3 - Medium-Level Power Loss</v>
      </c>
      <c r="N2724" s="59"/>
      <c r="O2724" s="60"/>
      <c r="P2724" s="61">
        <f t="shared" si="130"/>
        <v>1800</v>
      </c>
      <c r="Q2724" s="61">
        <f t="shared" si="129"/>
        <v>0</v>
      </c>
    </row>
    <row r="2725" spans="1:17" ht="18.600000000000001" customHeight="1">
      <c r="A2725" s="58">
        <v>44403</v>
      </c>
      <c r="B2725" s="39" t="s">
        <v>48</v>
      </c>
      <c r="C2725" s="39" t="s">
        <v>145</v>
      </c>
      <c r="D2725" s="64"/>
      <c r="E2725" s="39" t="s">
        <v>105</v>
      </c>
      <c r="F2725" s="39">
        <v>6</v>
      </c>
      <c r="G2725" s="39" t="s">
        <v>172</v>
      </c>
      <c r="H2725" s="39" t="s">
        <v>176</v>
      </c>
      <c r="I2725" s="39" t="s">
        <v>176</v>
      </c>
      <c r="J2725" s="39" t="s">
        <v>176</v>
      </c>
      <c r="K2725" s="39" t="s">
        <v>176</v>
      </c>
      <c r="L2725" s="39">
        <v>1</v>
      </c>
      <c r="M2725" s="57" t="str">
        <f t="shared" si="131"/>
        <v>3 - Medium-Level Power Loss</v>
      </c>
      <c r="N2725" s="59"/>
      <c r="O2725" s="60"/>
      <c r="P2725" s="61">
        <f t="shared" si="130"/>
        <v>1800</v>
      </c>
      <c r="Q2725" s="61">
        <f t="shared" ref="Q2725:Q2788" si="132">IF(O2725&gt;0,P2725,0)</f>
        <v>0</v>
      </c>
    </row>
    <row r="2726" spans="1:17" ht="18.600000000000001" customHeight="1">
      <c r="A2726" s="58">
        <v>44403</v>
      </c>
      <c r="B2726" s="39" t="s">
        <v>48</v>
      </c>
      <c r="C2726" s="39" t="s">
        <v>145</v>
      </c>
      <c r="D2726" s="64"/>
      <c r="E2726" s="39" t="s">
        <v>105</v>
      </c>
      <c r="F2726" s="39">
        <v>65</v>
      </c>
      <c r="G2726" s="39" t="s">
        <v>173</v>
      </c>
      <c r="H2726" s="39" t="s">
        <v>176</v>
      </c>
      <c r="I2726" s="39" t="s">
        <v>176</v>
      </c>
      <c r="J2726" s="39" t="s">
        <v>176</v>
      </c>
      <c r="K2726" s="39" t="s">
        <v>176</v>
      </c>
      <c r="L2726" s="39">
        <v>1</v>
      </c>
      <c r="M2726" s="57" t="str">
        <f t="shared" si="131"/>
        <v>3 - Medium-Level Power Loss</v>
      </c>
      <c r="N2726" s="59"/>
      <c r="O2726" s="60"/>
      <c r="P2726" s="61">
        <f t="shared" si="130"/>
        <v>1800</v>
      </c>
      <c r="Q2726" s="61">
        <f t="shared" si="132"/>
        <v>0</v>
      </c>
    </row>
    <row r="2727" spans="1:17" ht="18.600000000000001" customHeight="1">
      <c r="A2727" s="58">
        <v>44403</v>
      </c>
      <c r="B2727" s="39" t="s">
        <v>48</v>
      </c>
      <c r="C2727" s="39" t="s">
        <v>145</v>
      </c>
      <c r="D2727" s="64"/>
      <c r="E2727" s="39" t="s">
        <v>105</v>
      </c>
      <c r="F2727" s="39">
        <v>66</v>
      </c>
      <c r="G2727" s="39" t="s">
        <v>173</v>
      </c>
      <c r="H2727" s="39" t="s">
        <v>176</v>
      </c>
      <c r="I2727" s="39" t="s">
        <v>176</v>
      </c>
      <c r="J2727" s="39" t="s">
        <v>176</v>
      </c>
      <c r="K2727" s="39" t="s">
        <v>176</v>
      </c>
      <c r="L2727" s="39">
        <v>1</v>
      </c>
      <c r="M2727" s="57" t="str">
        <f t="shared" si="131"/>
        <v>3 - Medium-Level Power Loss</v>
      </c>
      <c r="N2727" s="59"/>
      <c r="O2727" s="60"/>
      <c r="P2727" s="61">
        <f t="shared" si="130"/>
        <v>1800</v>
      </c>
      <c r="Q2727" s="61">
        <f t="shared" si="132"/>
        <v>0</v>
      </c>
    </row>
    <row r="2728" spans="1:17" ht="18.600000000000001" customHeight="1">
      <c r="A2728" s="58">
        <v>44403</v>
      </c>
      <c r="B2728" s="39" t="s">
        <v>48</v>
      </c>
      <c r="C2728" s="39" t="s">
        <v>145</v>
      </c>
      <c r="D2728" s="64"/>
      <c r="E2728" s="39" t="s">
        <v>105</v>
      </c>
      <c r="F2728" s="39">
        <v>67</v>
      </c>
      <c r="G2728" s="39" t="s">
        <v>173</v>
      </c>
      <c r="H2728" s="39" t="s">
        <v>176</v>
      </c>
      <c r="I2728" s="39" t="s">
        <v>176</v>
      </c>
      <c r="J2728" s="39" t="s">
        <v>176</v>
      </c>
      <c r="K2728" s="39" t="s">
        <v>176</v>
      </c>
      <c r="L2728" s="39">
        <v>1</v>
      </c>
      <c r="M2728" s="57" t="str">
        <f t="shared" si="131"/>
        <v>3 - Medium-Level Power Loss</v>
      </c>
      <c r="N2728" s="59"/>
      <c r="O2728" s="60"/>
      <c r="P2728" s="61">
        <f t="shared" si="130"/>
        <v>1800</v>
      </c>
      <c r="Q2728" s="61">
        <f t="shared" si="132"/>
        <v>0</v>
      </c>
    </row>
    <row r="2729" spans="1:17" ht="18.600000000000001" customHeight="1">
      <c r="A2729" s="58">
        <v>44403</v>
      </c>
      <c r="B2729" s="39" t="s">
        <v>48</v>
      </c>
      <c r="C2729" s="39" t="s">
        <v>145</v>
      </c>
      <c r="D2729" s="64"/>
      <c r="E2729" s="39" t="s">
        <v>105</v>
      </c>
      <c r="F2729" s="39">
        <v>68</v>
      </c>
      <c r="G2729" s="39" t="s">
        <v>173</v>
      </c>
      <c r="H2729" s="39" t="s">
        <v>176</v>
      </c>
      <c r="I2729" s="39" t="s">
        <v>176</v>
      </c>
      <c r="J2729" s="39" t="s">
        <v>176</v>
      </c>
      <c r="K2729" s="39" t="s">
        <v>176</v>
      </c>
      <c r="L2729" s="39">
        <v>1</v>
      </c>
      <c r="M2729" s="57" t="str">
        <f t="shared" si="131"/>
        <v>3 - Medium-Level Power Loss</v>
      </c>
      <c r="N2729" s="59"/>
      <c r="O2729" s="60"/>
      <c r="P2729" s="61">
        <f t="shared" si="130"/>
        <v>1800</v>
      </c>
      <c r="Q2729" s="61">
        <f t="shared" si="132"/>
        <v>0</v>
      </c>
    </row>
    <row r="2730" spans="1:17" ht="18.600000000000001" customHeight="1">
      <c r="A2730" s="58">
        <v>44403</v>
      </c>
      <c r="B2730" s="39" t="s">
        <v>48</v>
      </c>
      <c r="C2730" s="39" t="s">
        <v>145</v>
      </c>
      <c r="D2730" s="64"/>
      <c r="E2730" s="39" t="s">
        <v>105</v>
      </c>
      <c r="F2730" s="39">
        <v>69</v>
      </c>
      <c r="G2730" s="39" t="s">
        <v>173</v>
      </c>
      <c r="H2730" s="39" t="s">
        <v>176</v>
      </c>
      <c r="I2730" s="39" t="s">
        <v>176</v>
      </c>
      <c r="J2730" s="39" t="s">
        <v>176</v>
      </c>
      <c r="K2730" s="39" t="s">
        <v>176</v>
      </c>
      <c r="L2730" s="39">
        <v>1</v>
      </c>
      <c r="M2730" s="57" t="str">
        <f t="shared" si="131"/>
        <v>3 - Medium-Level Power Loss</v>
      </c>
      <c r="N2730" s="59"/>
      <c r="O2730" s="60"/>
      <c r="P2730" s="61">
        <f t="shared" si="130"/>
        <v>1800</v>
      </c>
      <c r="Q2730" s="61">
        <f t="shared" si="132"/>
        <v>0</v>
      </c>
    </row>
    <row r="2731" spans="1:17" ht="18.600000000000001" customHeight="1">
      <c r="A2731" s="58">
        <v>44403</v>
      </c>
      <c r="B2731" s="39" t="s">
        <v>48</v>
      </c>
      <c r="C2731" s="39" t="s">
        <v>145</v>
      </c>
      <c r="D2731" s="64"/>
      <c r="E2731" s="39" t="s">
        <v>105</v>
      </c>
      <c r="F2731" s="39">
        <v>7</v>
      </c>
      <c r="G2731" s="39" t="s">
        <v>172</v>
      </c>
      <c r="H2731" s="39" t="s">
        <v>176</v>
      </c>
      <c r="I2731" s="39" t="s">
        <v>176</v>
      </c>
      <c r="J2731" s="39" t="s">
        <v>176</v>
      </c>
      <c r="K2731" s="39" t="s">
        <v>176</v>
      </c>
      <c r="L2731" s="39">
        <v>1</v>
      </c>
      <c r="M2731" s="57" t="str">
        <f t="shared" si="131"/>
        <v>3 - Medium-Level Power Loss</v>
      </c>
      <c r="N2731" s="59"/>
      <c r="O2731" s="60"/>
      <c r="P2731" s="61">
        <f t="shared" si="130"/>
        <v>1800</v>
      </c>
      <c r="Q2731" s="61">
        <f t="shared" si="132"/>
        <v>0</v>
      </c>
    </row>
    <row r="2732" spans="1:17" ht="18.600000000000001" customHeight="1">
      <c r="A2732" s="58">
        <v>44403</v>
      </c>
      <c r="B2732" s="39" t="s">
        <v>48</v>
      </c>
      <c r="C2732" s="39" t="s">
        <v>145</v>
      </c>
      <c r="D2732" s="64"/>
      <c r="E2732" s="39" t="s">
        <v>105</v>
      </c>
      <c r="F2732" s="39">
        <v>70</v>
      </c>
      <c r="G2732" s="39" t="s">
        <v>173</v>
      </c>
      <c r="H2732" s="39" t="s">
        <v>176</v>
      </c>
      <c r="I2732" s="39" t="s">
        <v>176</v>
      </c>
      <c r="J2732" s="39" t="s">
        <v>176</v>
      </c>
      <c r="K2732" s="39" t="s">
        <v>176</v>
      </c>
      <c r="L2732" s="39">
        <v>1</v>
      </c>
      <c r="M2732" s="57" t="str">
        <f t="shared" si="131"/>
        <v>3 - Medium-Level Power Loss</v>
      </c>
      <c r="N2732" s="59"/>
      <c r="O2732" s="60"/>
      <c r="P2732" s="61">
        <f t="shared" si="130"/>
        <v>1800</v>
      </c>
      <c r="Q2732" s="61">
        <f t="shared" si="132"/>
        <v>0</v>
      </c>
    </row>
    <row r="2733" spans="1:17" ht="18.600000000000001" customHeight="1">
      <c r="A2733" s="58">
        <v>44403</v>
      </c>
      <c r="B2733" s="39" t="s">
        <v>48</v>
      </c>
      <c r="C2733" s="39" t="s">
        <v>145</v>
      </c>
      <c r="D2733" s="64"/>
      <c r="E2733" s="39" t="s">
        <v>105</v>
      </c>
      <c r="F2733" s="39">
        <v>71</v>
      </c>
      <c r="G2733" s="39" t="s">
        <v>173</v>
      </c>
      <c r="H2733" s="39" t="s">
        <v>176</v>
      </c>
      <c r="I2733" s="39" t="s">
        <v>176</v>
      </c>
      <c r="J2733" s="39" t="s">
        <v>176</v>
      </c>
      <c r="K2733" s="39" t="s">
        <v>176</v>
      </c>
      <c r="L2733" s="39">
        <v>1</v>
      </c>
      <c r="M2733" s="57" t="str">
        <f t="shared" si="131"/>
        <v>3 - Medium-Level Power Loss</v>
      </c>
      <c r="N2733" s="59"/>
      <c r="O2733" s="60"/>
      <c r="P2733" s="61">
        <f t="shared" si="130"/>
        <v>1800</v>
      </c>
      <c r="Q2733" s="61">
        <f t="shared" si="132"/>
        <v>0</v>
      </c>
    </row>
    <row r="2734" spans="1:17" ht="18.600000000000001" customHeight="1">
      <c r="A2734" s="58">
        <v>44403</v>
      </c>
      <c r="B2734" s="39" t="s">
        <v>48</v>
      </c>
      <c r="C2734" s="39" t="s">
        <v>145</v>
      </c>
      <c r="D2734" s="64"/>
      <c r="E2734" s="39" t="s">
        <v>105</v>
      </c>
      <c r="F2734" s="39">
        <v>72</v>
      </c>
      <c r="G2734" s="39" t="s">
        <v>173</v>
      </c>
      <c r="H2734" s="39" t="s">
        <v>176</v>
      </c>
      <c r="I2734" s="39" t="s">
        <v>176</v>
      </c>
      <c r="J2734" s="39" t="s">
        <v>176</v>
      </c>
      <c r="K2734" s="39" t="s">
        <v>176</v>
      </c>
      <c r="L2734" s="39">
        <v>1</v>
      </c>
      <c r="M2734" s="57" t="str">
        <f t="shared" si="131"/>
        <v>3 - Medium-Level Power Loss</v>
      </c>
      <c r="N2734" s="59"/>
      <c r="O2734" s="60"/>
      <c r="P2734" s="61">
        <f t="shared" si="130"/>
        <v>1800</v>
      </c>
      <c r="Q2734" s="61">
        <f t="shared" si="132"/>
        <v>0</v>
      </c>
    </row>
    <row r="2735" spans="1:17" ht="18.600000000000001" customHeight="1">
      <c r="A2735" s="58">
        <v>44403</v>
      </c>
      <c r="B2735" s="39" t="s">
        <v>48</v>
      </c>
      <c r="C2735" s="39" t="s">
        <v>145</v>
      </c>
      <c r="D2735" s="64"/>
      <c r="E2735" s="39" t="s">
        <v>105</v>
      </c>
      <c r="F2735" s="39">
        <v>73</v>
      </c>
      <c r="G2735" s="39" t="s">
        <v>173</v>
      </c>
      <c r="H2735" s="39" t="s">
        <v>176</v>
      </c>
      <c r="I2735" s="39" t="s">
        <v>176</v>
      </c>
      <c r="J2735" s="39" t="s">
        <v>176</v>
      </c>
      <c r="K2735" s="39" t="s">
        <v>176</v>
      </c>
      <c r="L2735" s="39">
        <v>1</v>
      </c>
      <c r="M2735" s="57" t="str">
        <f t="shared" si="131"/>
        <v>3 - Medium-Level Power Loss</v>
      </c>
      <c r="N2735" s="59"/>
      <c r="O2735" s="60"/>
      <c r="P2735" s="61">
        <f t="shared" si="130"/>
        <v>1800</v>
      </c>
      <c r="Q2735" s="61">
        <f t="shared" si="132"/>
        <v>0</v>
      </c>
    </row>
    <row r="2736" spans="1:17" ht="18.600000000000001" customHeight="1">
      <c r="A2736" s="58">
        <v>44403</v>
      </c>
      <c r="B2736" s="39" t="s">
        <v>48</v>
      </c>
      <c r="C2736" s="39" t="s">
        <v>145</v>
      </c>
      <c r="D2736" s="64"/>
      <c r="E2736" s="39" t="s">
        <v>105</v>
      </c>
      <c r="F2736" s="39">
        <v>74</v>
      </c>
      <c r="G2736" s="39" t="s">
        <v>173</v>
      </c>
      <c r="H2736" s="39" t="s">
        <v>176</v>
      </c>
      <c r="I2736" s="39" t="s">
        <v>176</v>
      </c>
      <c r="J2736" s="39" t="s">
        <v>176</v>
      </c>
      <c r="K2736" s="39" t="s">
        <v>176</v>
      </c>
      <c r="L2736" s="39">
        <v>1</v>
      </c>
      <c r="M2736" s="57" t="str">
        <f t="shared" si="131"/>
        <v>3 - Medium-Level Power Loss</v>
      </c>
      <c r="N2736" s="59"/>
      <c r="O2736" s="60"/>
      <c r="P2736" s="61">
        <f t="shared" si="130"/>
        <v>1800</v>
      </c>
      <c r="Q2736" s="61">
        <f t="shared" si="132"/>
        <v>0</v>
      </c>
    </row>
    <row r="2737" spans="1:17" ht="18.600000000000001" customHeight="1">
      <c r="A2737" s="58">
        <v>44403</v>
      </c>
      <c r="B2737" s="39" t="s">
        <v>48</v>
      </c>
      <c r="C2737" s="39" t="s">
        <v>145</v>
      </c>
      <c r="D2737" s="64"/>
      <c r="E2737" s="39" t="s">
        <v>105</v>
      </c>
      <c r="F2737" s="39">
        <v>75</v>
      </c>
      <c r="G2737" s="39" t="s">
        <v>173</v>
      </c>
      <c r="H2737" s="39" t="s">
        <v>176</v>
      </c>
      <c r="I2737" s="39" t="s">
        <v>176</v>
      </c>
      <c r="J2737" s="39" t="s">
        <v>176</v>
      </c>
      <c r="K2737" s="39" t="s">
        <v>176</v>
      </c>
      <c r="L2737" s="39">
        <v>1</v>
      </c>
      <c r="M2737" s="57" t="str">
        <f t="shared" si="131"/>
        <v>3 - Medium-Level Power Loss</v>
      </c>
      <c r="N2737" s="59"/>
      <c r="O2737" s="60"/>
      <c r="P2737" s="61">
        <f t="shared" si="130"/>
        <v>1800</v>
      </c>
      <c r="Q2737" s="61">
        <f t="shared" si="132"/>
        <v>0</v>
      </c>
    </row>
    <row r="2738" spans="1:17" ht="18.600000000000001" customHeight="1">
      <c r="A2738" s="58">
        <v>44403</v>
      </c>
      <c r="B2738" s="39" t="s">
        <v>48</v>
      </c>
      <c r="C2738" s="39" t="s">
        <v>145</v>
      </c>
      <c r="D2738" s="64"/>
      <c r="E2738" s="39" t="s">
        <v>105</v>
      </c>
      <c r="F2738" s="39">
        <v>76</v>
      </c>
      <c r="G2738" s="39" t="s">
        <v>173</v>
      </c>
      <c r="H2738" s="39" t="s">
        <v>176</v>
      </c>
      <c r="I2738" s="39" t="s">
        <v>176</v>
      </c>
      <c r="J2738" s="39" t="s">
        <v>176</v>
      </c>
      <c r="K2738" s="39" t="s">
        <v>176</v>
      </c>
      <c r="L2738" s="39">
        <v>1</v>
      </c>
      <c r="M2738" s="57" t="str">
        <f t="shared" si="131"/>
        <v>3 - Medium-Level Power Loss</v>
      </c>
      <c r="N2738" s="59"/>
      <c r="O2738" s="60"/>
      <c r="P2738" s="61">
        <f t="shared" si="130"/>
        <v>1800</v>
      </c>
      <c r="Q2738" s="61">
        <f t="shared" si="132"/>
        <v>0</v>
      </c>
    </row>
    <row r="2739" spans="1:17" ht="18.600000000000001" customHeight="1">
      <c r="A2739" s="58">
        <v>44403</v>
      </c>
      <c r="B2739" s="39" t="s">
        <v>48</v>
      </c>
      <c r="C2739" s="39" t="s">
        <v>145</v>
      </c>
      <c r="D2739" s="64"/>
      <c r="E2739" s="39" t="s">
        <v>105</v>
      </c>
      <c r="F2739" s="39">
        <v>77</v>
      </c>
      <c r="G2739" s="39" t="s">
        <v>173</v>
      </c>
      <c r="H2739" s="39" t="s">
        <v>176</v>
      </c>
      <c r="I2739" s="39" t="s">
        <v>176</v>
      </c>
      <c r="J2739" s="39" t="s">
        <v>176</v>
      </c>
      <c r="K2739" s="39" t="s">
        <v>176</v>
      </c>
      <c r="L2739" s="39">
        <v>1</v>
      </c>
      <c r="M2739" s="57" t="str">
        <f t="shared" si="131"/>
        <v>3 - Medium-Level Power Loss</v>
      </c>
      <c r="N2739" s="59"/>
      <c r="O2739" s="60"/>
      <c r="P2739" s="61">
        <f t="shared" si="130"/>
        <v>1800</v>
      </c>
      <c r="Q2739" s="61">
        <f t="shared" si="132"/>
        <v>0</v>
      </c>
    </row>
    <row r="2740" spans="1:17" ht="18.600000000000001" customHeight="1">
      <c r="A2740" s="58">
        <v>44403</v>
      </c>
      <c r="B2740" s="39" t="s">
        <v>48</v>
      </c>
      <c r="C2740" s="39" t="s">
        <v>145</v>
      </c>
      <c r="D2740" s="64"/>
      <c r="E2740" s="39" t="s">
        <v>105</v>
      </c>
      <c r="F2740" s="39">
        <v>78</v>
      </c>
      <c r="G2740" s="39" t="s">
        <v>173</v>
      </c>
      <c r="H2740" s="39" t="s">
        <v>176</v>
      </c>
      <c r="I2740" s="39" t="s">
        <v>176</v>
      </c>
      <c r="J2740" s="39" t="s">
        <v>176</v>
      </c>
      <c r="K2740" s="39" t="s">
        <v>176</v>
      </c>
      <c r="L2740" s="39">
        <v>1</v>
      </c>
      <c r="M2740" s="57" t="str">
        <f t="shared" si="131"/>
        <v>3 - Medium-Level Power Loss</v>
      </c>
      <c r="N2740" s="59"/>
      <c r="O2740" s="60"/>
      <c r="P2740" s="61">
        <f t="shared" si="130"/>
        <v>1800</v>
      </c>
      <c r="Q2740" s="61">
        <f t="shared" si="132"/>
        <v>0</v>
      </c>
    </row>
    <row r="2741" spans="1:17" ht="18.600000000000001" customHeight="1">
      <c r="A2741" s="58">
        <v>44403</v>
      </c>
      <c r="B2741" s="39" t="s">
        <v>48</v>
      </c>
      <c r="C2741" s="39" t="s">
        <v>145</v>
      </c>
      <c r="D2741" s="64"/>
      <c r="E2741" s="39" t="s">
        <v>105</v>
      </c>
      <c r="F2741" s="39">
        <v>79</v>
      </c>
      <c r="G2741" s="39" t="s">
        <v>173</v>
      </c>
      <c r="H2741" s="39" t="s">
        <v>176</v>
      </c>
      <c r="I2741" s="39" t="s">
        <v>176</v>
      </c>
      <c r="J2741" s="39" t="s">
        <v>176</v>
      </c>
      <c r="K2741" s="39" t="s">
        <v>176</v>
      </c>
      <c r="L2741" s="39">
        <v>1</v>
      </c>
      <c r="M2741" s="57" t="str">
        <f t="shared" si="131"/>
        <v>3 - Medium-Level Power Loss</v>
      </c>
      <c r="N2741" s="59"/>
      <c r="O2741" s="60"/>
      <c r="P2741" s="61">
        <f t="shared" si="130"/>
        <v>1800</v>
      </c>
      <c r="Q2741" s="61">
        <f t="shared" si="132"/>
        <v>0</v>
      </c>
    </row>
    <row r="2742" spans="1:17" ht="18.600000000000001" customHeight="1">
      <c r="A2742" s="58">
        <v>44403</v>
      </c>
      <c r="B2742" s="39" t="s">
        <v>48</v>
      </c>
      <c r="C2742" s="39" t="s">
        <v>145</v>
      </c>
      <c r="D2742" s="64"/>
      <c r="E2742" s="39" t="s">
        <v>105</v>
      </c>
      <c r="F2742" s="39">
        <v>8</v>
      </c>
      <c r="G2742" s="39" t="s">
        <v>172</v>
      </c>
      <c r="H2742" s="39" t="s">
        <v>176</v>
      </c>
      <c r="I2742" s="39" t="s">
        <v>176</v>
      </c>
      <c r="J2742" s="39" t="s">
        <v>176</v>
      </c>
      <c r="K2742" s="39" t="s">
        <v>176</v>
      </c>
      <c r="L2742" s="39">
        <v>1</v>
      </c>
      <c r="M2742" s="57" t="str">
        <f t="shared" si="131"/>
        <v>3 - Medium-Level Power Loss</v>
      </c>
      <c r="N2742" s="59"/>
      <c r="O2742" s="60"/>
      <c r="P2742" s="61">
        <f t="shared" si="130"/>
        <v>1800</v>
      </c>
      <c r="Q2742" s="61">
        <f t="shared" si="132"/>
        <v>0</v>
      </c>
    </row>
    <row r="2743" spans="1:17" ht="18.600000000000001" customHeight="1">
      <c r="A2743" s="58">
        <v>44403</v>
      </c>
      <c r="B2743" s="39" t="s">
        <v>48</v>
      </c>
      <c r="C2743" s="39" t="s">
        <v>145</v>
      </c>
      <c r="D2743" s="64"/>
      <c r="E2743" s="39" t="s">
        <v>105</v>
      </c>
      <c r="F2743" s="39">
        <v>80</v>
      </c>
      <c r="G2743" s="39" t="s">
        <v>173</v>
      </c>
      <c r="H2743" s="39" t="s">
        <v>176</v>
      </c>
      <c r="I2743" s="39" t="s">
        <v>176</v>
      </c>
      <c r="J2743" s="39" t="s">
        <v>176</v>
      </c>
      <c r="K2743" s="39" t="s">
        <v>176</v>
      </c>
      <c r="L2743" s="39">
        <v>1</v>
      </c>
      <c r="M2743" s="57" t="str">
        <f t="shared" si="131"/>
        <v>3 - Medium-Level Power Loss</v>
      </c>
      <c r="N2743" s="59"/>
      <c r="O2743" s="60"/>
      <c r="P2743" s="61">
        <f t="shared" si="130"/>
        <v>1800</v>
      </c>
      <c r="Q2743" s="61">
        <f t="shared" si="132"/>
        <v>0</v>
      </c>
    </row>
    <row r="2744" spans="1:17" ht="18.600000000000001" customHeight="1">
      <c r="A2744" s="58">
        <v>44403</v>
      </c>
      <c r="B2744" s="39" t="s">
        <v>48</v>
      </c>
      <c r="C2744" s="39" t="s">
        <v>145</v>
      </c>
      <c r="D2744" s="64"/>
      <c r="E2744" s="39" t="s">
        <v>97</v>
      </c>
      <c r="F2744" s="39">
        <v>21</v>
      </c>
      <c r="G2744" s="39" t="s">
        <v>172</v>
      </c>
      <c r="H2744" s="39" t="s">
        <v>176</v>
      </c>
      <c r="I2744" s="39" t="s">
        <v>176</v>
      </c>
      <c r="J2744" s="39" t="s">
        <v>176</v>
      </c>
      <c r="K2744" s="39" t="s">
        <v>176</v>
      </c>
      <c r="L2744" s="39">
        <v>1</v>
      </c>
      <c r="M2744" s="57" t="str">
        <f t="shared" si="131"/>
        <v>3 - Medium-Level Power Loss</v>
      </c>
      <c r="N2744" s="59"/>
      <c r="O2744" s="60"/>
      <c r="P2744" s="61">
        <f t="shared" si="130"/>
        <v>1800</v>
      </c>
      <c r="Q2744" s="61">
        <f t="shared" si="132"/>
        <v>0</v>
      </c>
    </row>
    <row r="2745" spans="1:17" ht="18.600000000000001" customHeight="1">
      <c r="A2745" s="58">
        <v>44403</v>
      </c>
      <c r="B2745" s="39" t="s">
        <v>48</v>
      </c>
      <c r="C2745" s="39" t="s">
        <v>145</v>
      </c>
      <c r="D2745" s="64"/>
      <c r="E2745" s="39" t="s">
        <v>97</v>
      </c>
      <c r="F2745" s="39">
        <v>30</v>
      </c>
      <c r="G2745" s="39" t="s">
        <v>172</v>
      </c>
      <c r="H2745" s="39" t="s">
        <v>177</v>
      </c>
      <c r="I2745" s="39" t="s">
        <v>176</v>
      </c>
      <c r="J2745" s="39" t="s">
        <v>177</v>
      </c>
      <c r="K2745" s="39" t="s">
        <v>176</v>
      </c>
      <c r="L2745" s="39">
        <v>1</v>
      </c>
      <c r="M2745" s="57" t="str">
        <f t="shared" si="131"/>
        <v>3 - Medium-Level Power Loss</v>
      </c>
      <c r="N2745" s="59"/>
      <c r="O2745" s="60"/>
      <c r="P2745" s="61">
        <f t="shared" si="130"/>
        <v>1800</v>
      </c>
      <c r="Q2745" s="61">
        <f t="shared" si="132"/>
        <v>0</v>
      </c>
    </row>
    <row r="2746" spans="1:17" ht="18.600000000000001" customHeight="1">
      <c r="A2746" s="58">
        <v>44403</v>
      </c>
      <c r="B2746" s="39" t="s">
        <v>48</v>
      </c>
      <c r="C2746" s="39" t="s">
        <v>145</v>
      </c>
      <c r="D2746" s="64"/>
      <c r="E2746" s="39" t="s">
        <v>97</v>
      </c>
      <c r="F2746" s="39">
        <v>81</v>
      </c>
      <c r="G2746" s="39" t="s">
        <v>172</v>
      </c>
      <c r="H2746" s="39" t="s">
        <v>176</v>
      </c>
      <c r="I2746" s="39" t="s">
        <v>176</v>
      </c>
      <c r="J2746" s="39" t="s">
        <v>177</v>
      </c>
      <c r="K2746" s="39" t="s">
        <v>176</v>
      </c>
      <c r="L2746" s="39">
        <v>1</v>
      </c>
      <c r="M2746" s="57" t="str">
        <f t="shared" si="131"/>
        <v>3 - Medium-Level Power Loss</v>
      </c>
      <c r="N2746" s="59"/>
      <c r="O2746" s="60"/>
      <c r="P2746" s="61">
        <f t="shared" si="130"/>
        <v>1800</v>
      </c>
      <c r="Q2746" s="61">
        <f t="shared" si="132"/>
        <v>0</v>
      </c>
    </row>
    <row r="2747" spans="1:17" ht="18.600000000000001" customHeight="1">
      <c r="A2747" s="58">
        <v>44403</v>
      </c>
      <c r="B2747" s="39" t="s">
        <v>48</v>
      </c>
      <c r="C2747" s="39" t="s">
        <v>145</v>
      </c>
      <c r="D2747" s="64"/>
      <c r="E2747" s="39" t="s">
        <v>97</v>
      </c>
      <c r="F2747" s="39">
        <v>81</v>
      </c>
      <c r="G2747" s="39" t="s">
        <v>172</v>
      </c>
      <c r="H2747" s="39" t="s">
        <v>176</v>
      </c>
      <c r="I2747" s="39" t="s">
        <v>176</v>
      </c>
      <c r="J2747" s="39" t="s">
        <v>177</v>
      </c>
      <c r="K2747" s="39" t="s">
        <v>176</v>
      </c>
      <c r="L2747" s="39">
        <v>1</v>
      </c>
      <c r="M2747" s="57" t="str">
        <f t="shared" si="131"/>
        <v>3 - Medium-Level Power Loss</v>
      </c>
      <c r="N2747" s="59"/>
      <c r="O2747" s="60"/>
      <c r="P2747" s="61">
        <f t="shared" si="130"/>
        <v>1800</v>
      </c>
      <c r="Q2747" s="61">
        <f t="shared" si="132"/>
        <v>0</v>
      </c>
    </row>
    <row r="2748" spans="1:17" ht="18.600000000000001" customHeight="1">
      <c r="A2748" s="58">
        <v>44403</v>
      </c>
      <c r="B2748" s="39" t="s">
        <v>48</v>
      </c>
      <c r="C2748" s="39" t="s">
        <v>145</v>
      </c>
      <c r="D2748" s="64"/>
      <c r="E2748" s="39" t="s">
        <v>97</v>
      </c>
      <c r="F2748" s="39">
        <v>82</v>
      </c>
      <c r="G2748" s="39" t="s">
        <v>172</v>
      </c>
      <c r="H2748" s="39" t="s">
        <v>176</v>
      </c>
      <c r="I2748" s="39" t="s">
        <v>176</v>
      </c>
      <c r="J2748" s="39" t="s">
        <v>177</v>
      </c>
      <c r="K2748" s="39" t="s">
        <v>176</v>
      </c>
      <c r="L2748" s="39">
        <v>1</v>
      </c>
      <c r="M2748" s="57" t="str">
        <f t="shared" si="131"/>
        <v>3 - Medium-Level Power Loss</v>
      </c>
      <c r="N2748" s="59"/>
      <c r="O2748" s="60"/>
      <c r="P2748" s="61">
        <f t="shared" si="130"/>
        <v>1800</v>
      </c>
      <c r="Q2748" s="61">
        <f t="shared" si="132"/>
        <v>0</v>
      </c>
    </row>
    <row r="2749" spans="1:17" ht="18.600000000000001" customHeight="1">
      <c r="A2749" s="58">
        <v>44403</v>
      </c>
      <c r="B2749" s="39" t="s">
        <v>48</v>
      </c>
      <c r="C2749" s="39" t="s">
        <v>145</v>
      </c>
      <c r="D2749" s="64"/>
      <c r="E2749" s="39" t="s">
        <v>97</v>
      </c>
      <c r="F2749" s="39">
        <v>82</v>
      </c>
      <c r="G2749" s="39" t="s">
        <v>172</v>
      </c>
      <c r="H2749" s="39" t="s">
        <v>176</v>
      </c>
      <c r="I2749" s="39" t="s">
        <v>176</v>
      </c>
      <c r="J2749" s="39" t="s">
        <v>177</v>
      </c>
      <c r="K2749" s="39" t="s">
        <v>176</v>
      </c>
      <c r="L2749" s="39">
        <v>1</v>
      </c>
      <c r="M2749" s="57" t="str">
        <f t="shared" si="131"/>
        <v>3 - Medium-Level Power Loss</v>
      </c>
      <c r="N2749" s="59"/>
      <c r="O2749" s="60"/>
      <c r="P2749" s="61">
        <f t="shared" si="130"/>
        <v>1800</v>
      </c>
      <c r="Q2749" s="61">
        <f t="shared" si="132"/>
        <v>0</v>
      </c>
    </row>
    <row r="2750" spans="1:17" ht="18.600000000000001" customHeight="1">
      <c r="A2750" s="58">
        <v>44403</v>
      </c>
      <c r="B2750" s="39" t="s">
        <v>48</v>
      </c>
      <c r="C2750" s="39" t="s">
        <v>145</v>
      </c>
      <c r="D2750" s="64"/>
      <c r="E2750" s="39" t="s">
        <v>97</v>
      </c>
      <c r="F2750" s="39">
        <v>83</v>
      </c>
      <c r="G2750" s="39" t="s">
        <v>172</v>
      </c>
      <c r="H2750" s="39" t="s">
        <v>176</v>
      </c>
      <c r="I2750" s="39" t="s">
        <v>176</v>
      </c>
      <c r="J2750" s="39" t="s">
        <v>177</v>
      </c>
      <c r="K2750" s="39" t="s">
        <v>176</v>
      </c>
      <c r="L2750" s="39">
        <v>1</v>
      </c>
      <c r="M2750" s="57" t="str">
        <f t="shared" si="131"/>
        <v>3 - Medium-Level Power Loss</v>
      </c>
      <c r="N2750" s="59"/>
      <c r="O2750" s="60"/>
      <c r="P2750" s="61">
        <f t="shared" si="130"/>
        <v>1800</v>
      </c>
      <c r="Q2750" s="61">
        <f t="shared" si="132"/>
        <v>0</v>
      </c>
    </row>
    <row r="2751" spans="1:17" ht="18.600000000000001" customHeight="1">
      <c r="A2751" s="58">
        <v>44403</v>
      </c>
      <c r="B2751" s="39" t="s">
        <v>48</v>
      </c>
      <c r="C2751" s="39" t="s">
        <v>145</v>
      </c>
      <c r="D2751" s="64"/>
      <c r="E2751" s="39" t="s">
        <v>97</v>
      </c>
      <c r="F2751" s="39">
        <v>83</v>
      </c>
      <c r="G2751" s="39" t="s">
        <v>172</v>
      </c>
      <c r="H2751" s="39" t="s">
        <v>176</v>
      </c>
      <c r="I2751" s="39" t="s">
        <v>176</v>
      </c>
      <c r="J2751" s="39" t="s">
        <v>177</v>
      </c>
      <c r="K2751" s="39" t="s">
        <v>176</v>
      </c>
      <c r="L2751" s="39">
        <v>1</v>
      </c>
      <c r="M2751" s="57" t="str">
        <f t="shared" si="131"/>
        <v>3 - Medium-Level Power Loss</v>
      </c>
      <c r="N2751" s="59"/>
      <c r="O2751" s="60"/>
      <c r="P2751" s="61">
        <f t="shared" si="130"/>
        <v>1800</v>
      </c>
      <c r="Q2751" s="61">
        <f t="shared" si="132"/>
        <v>0</v>
      </c>
    </row>
    <row r="2752" spans="1:17" ht="18.600000000000001" customHeight="1">
      <c r="A2752" s="58">
        <v>44403</v>
      </c>
      <c r="B2752" s="39" t="s">
        <v>48</v>
      </c>
      <c r="C2752" s="39" t="s">
        <v>145</v>
      </c>
      <c r="D2752" s="64"/>
      <c r="E2752" s="39" t="s">
        <v>97</v>
      </c>
      <c r="F2752" s="39">
        <v>84</v>
      </c>
      <c r="G2752" s="39" t="s">
        <v>172</v>
      </c>
      <c r="H2752" s="39" t="s">
        <v>176</v>
      </c>
      <c r="I2752" s="39" t="s">
        <v>176</v>
      </c>
      <c r="J2752" s="39" t="s">
        <v>177</v>
      </c>
      <c r="K2752" s="39" t="s">
        <v>176</v>
      </c>
      <c r="L2752" s="39">
        <v>1</v>
      </c>
      <c r="M2752" s="57" t="str">
        <f t="shared" si="131"/>
        <v>3 - Medium-Level Power Loss</v>
      </c>
      <c r="N2752" s="59"/>
      <c r="O2752" s="60"/>
      <c r="P2752" s="61">
        <f t="shared" si="130"/>
        <v>1800</v>
      </c>
      <c r="Q2752" s="61">
        <f t="shared" si="132"/>
        <v>0</v>
      </c>
    </row>
    <row r="2753" spans="1:17" ht="18.600000000000001" customHeight="1">
      <c r="A2753" s="58">
        <v>44403</v>
      </c>
      <c r="B2753" s="39" t="s">
        <v>48</v>
      </c>
      <c r="C2753" s="39" t="s">
        <v>145</v>
      </c>
      <c r="D2753" s="64"/>
      <c r="E2753" s="39" t="s">
        <v>97</v>
      </c>
      <c r="F2753" s="39">
        <v>84</v>
      </c>
      <c r="G2753" s="39" t="s">
        <v>172</v>
      </c>
      <c r="H2753" s="39" t="s">
        <v>176</v>
      </c>
      <c r="I2753" s="39" t="s">
        <v>176</v>
      </c>
      <c r="J2753" s="39" t="s">
        <v>177</v>
      </c>
      <c r="K2753" s="39" t="s">
        <v>176</v>
      </c>
      <c r="L2753" s="39">
        <v>1</v>
      </c>
      <c r="M2753" s="57" t="str">
        <f t="shared" si="131"/>
        <v>3 - Medium-Level Power Loss</v>
      </c>
      <c r="N2753" s="59"/>
      <c r="O2753" s="60"/>
      <c r="P2753" s="61">
        <f t="shared" si="130"/>
        <v>1800</v>
      </c>
      <c r="Q2753" s="61">
        <f t="shared" si="132"/>
        <v>0</v>
      </c>
    </row>
    <row r="2754" spans="1:17" ht="18.600000000000001" customHeight="1">
      <c r="A2754" s="58">
        <v>44403</v>
      </c>
      <c r="B2754" s="39" t="s">
        <v>48</v>
      </c>
      <c r="C2754" s="39" t="s">
        <v>145</v>
      </c>
      <c r="D2754" s="64"/>
      <c r="E2754" s="39" t="s">
        <v>97</v>
      </c>
      <c r="F2754" s="39">
        <v>85</v>
      </c>
      <c r="G2754" s="39" t="s">
        <v>172</v>
      </c>
      <c r="H2754" s="39" t="s">
        <v>176</v>
      </c>
      <c r="I2754" s="39" t="s">
        <v>176</v>
      </c>
      <c r="J2754" s="39" t="s">
        <v>177</v>
      </c>
      <c r="K2754" s="39" t="s">
        <v>176</v>
      </c>
      <c r="L2754" s="39">
        <v>1</v>
      </c>
      <c r="M2754" s="57" t="str">
        <f t="shared" si="131"/>
        <v>3 - Medium-Level Power Loss</v>
      </c>
      <c r="N2754" s="59"/>
      <c r="O2754" s="60"/>
      <c r="P2754" s="61">
        <f t="shared" si="130"/>
        <v>1800</v>
      </c>
      <c r="Q2754" s="61">
        <f t="shared" si="132"/>
        <v>0</v>
      </c>
    </row>
    <row r="2755" spans="1:17" ht="18.600000000000001" customHeight="1">
      <c r="A2755" s="58">
        <v>44403</v>
      </c>
      <c r="B2755" s="39" t="s">
        <v>48</v>
      </c>
      <c r="C2755" s="39" t="s">
        <v>145</v>
      </c>
      <c r="D2755" s="64"/>
      <c r="E2755" s="39" t="s">
        <v>97</v>
      </c>
      <c r="F2755" s="39">
        <v>85</v>
      </c>
      <c r="G2755" s="39" t="s">
        <v>172</v>
      </c>
      <c r="H2755" s="39" t="s">
        <v>176</v>
      </c>
      <c r="I2755" s="39" t="s">
        <v>176</v>
      </c>
      <c r="J2755" s="39" t="s">
        <v>177</v>
      </c>
      <c r="K2755" s="39" t="s">
        <v>176</v>
      </c>
      <c r="L2755" s="39">
        <v>1</v>
      </c>
      <c r="M2755" s="57" t="str">
        <f t="shared" si="131"/>
        <v>3 - Medium-Level Power Loss</v>
      </c>
      <c r="N2755" s="59"/>
      <c r="O2755" s="60"/>
      <c r="P2755" s="61">
        <f t="shared" si="130"/>
        <v>1800</v>
      </c>
      <c r="Q2755" s="61">
        <f t="shared" si="132"/>
        <v>0</v>
      </c>
    </row>
    <row r="2756" spans="1:17" ht="18.600000000000001" customHeight="1">
      <c r="A2756" s="58">
        <v>44403</v>
      </c>
      <c r="B2756" s="39" t="s">
        <v>48</v>
      </c>
      <c r="C2756" s="39" t="s">
        <v>145</v>
      </c>
      <c r="D2756" s="64"/>
      <c r="E2756" s="39" t="s">
        <v>97</v>
      </c>
      <c r="F2756" s="39">
        <v>86</v>
      </c>
      <c r="G2756" s="39" t="s">
        <v>172</v>
      </c>
      <c r="H2756" s="39" t="s">
        <v>176</v>
      </c>
      <c r="I2756" s="39" t="s">
        <v>176</v>
      </c>
      <c r="J2756" s="39" t="s">
        <v>177</v>
      </c>
      <c r="K2756" s="39" t="s">
        <v>176</v>
      </c>
      <c r="L2756" s="39">
        <v>1</v>
      </c>
      <c r="M2756" s="57" t="str">
        <f t="shared" si="131"/>
        <v>3 - Medium-Level Power Loss</v>
      </c>
      <c r="N2756" s="59"/>
      <c r="O2756" s="60"/>
      <c r="P2756" s="61">
        <f t="shared" si="130"/>
        <v>1800</v>
      </c>
      <c r="Q2756" s="61">
        <f t="shared" si="132"/>
        <v>0</v>
      </c>
    </row>
    <row r="2757" spans="1:17" ht="18.600000000000001" customHeight="1">
      <c r="A2757" s="58">
        <v>44403</v>
      </c>
      <c r="B2757" s="39" t="s">
        <v>48</v>
      </c>
      <c r="C2757" s="39" t="s">
        <v>145</v>
      </c>
      <c r="D2757" s="64"/>
      <c r="E2757" s="39" t="s">
        <v>97</v>
      </c>
      <c r="F2757" s="39">
        <v>86</v>
      </c>
      <c r="G2757" s="39" t="s">
        <v>172</v>
      </c>
      <c r="H2757" s="39" t="s">
        <v>176</v>
      </c>
      <c r="I2757" s="39" t="s">
        <v>176</v>
      </c>
      <c r="J2757" s="39" t="s">
        <v>177</v>
      </c>
      <c r="K2757" s="39" t="s">
        <v>176</v>
      </c>
      <c r="L2757" s="39">
        <v>1</v>
      </c>
      <c r="M2757" s="57" t="str">
        <f t="shared" si="131"/>
        <v>3 - Medium-Level Power Loss</v>
      </c>
      <c r="N2757" s="59"/>
      <c r="O2757" s="60"/>
      <c r="P2757" s="61">
        <f t="shared" si="130"/>
        <v>1800</v>
      </c>
      <c r="Q2757" s="61">
        <f t="shared" si="132"/>
        <v>0</v>
      </c>
    </row>
    <row r="2758" spans="1:17" ht="18.600000000000001" customHeight="1">
      <c r="A2758" s="58">
        <v>44403</v>
      </c>
      <c r="B2758" s="39" t="s">
        <v>48</v>
      </c>
      <c r="C2758" s="39" t="s">
        <v>145</v>
      </c>
      <c r="D2758" s="64"/>
      <c r="E2758" s="39" t="s">
        <v>97</v>
      </c>
      <c r="F2758" s="39">
        <v>87</v>
      </c>
      <c r="G2758" s="39" t="s">
        <v>172</v>
      </c>
      <c r="H2758" s="39" t="s">
        <v>176</v>
      </c>
      <c r="I2758" s="39" t="s">
        <v>176</v>
      </c>
      <c r="J2758" s="39" t="s">
        <v>177</v>
      </c>
      <c r="K2758" s="39" t="s">
        <v>176</v>
      </c>
      <c r="L2758" s="39">
        <v>1</v>
      </c>
      <c r="M2758" s="57" t="str">
        <f t="shared" si="131"/>
        <v>3 - Medium-Level Power Loss</v>
      </c>
      <c r="N2758" s="59"/>
      <c r="O2758" s="60"/>
      <c r="P2758" s="61">
        <f t="shared" si="130"/>
        <v>1800</v>
      </c>
      <c r="Q2758" s="61">
        <f t="shared" si="132"/>
        <v>0</v>
      </c>
    </row>
    <row r="2759" spans="1:17" ht="18.600000000000001" customHeight="1">
      <c r="A2759" s="58">
        <v>44403</v>
      </c>
      <c r="B2759" s="39" t="s">
        <v>48</v>
      </c>
      <c r="C2759" s="39" t="s">
        <v>145</v>
      </c>
      <c r="D2759" s="64"/>
      <c r="E2759" s="39" t="s">
        <v>97</v>
      </c>
      <c r="F2759" s="39">
        <v>87</v>
      </c>
      <c r="G2759" s="39" t="s">
        <v>172</v>
      </c>
      <c r="H2759" s="39" t="s">
        <v>176</v>
      </c>
      <c r="I2759" s="39" t="s">
        <v>176</v>
      </c>
      <c r="J2759" s="39" t="s">
        <v>177</v>
      </c>
      <c r="K2759" s="39" t="s">
        <v>176</v>
      </c>
      <c r="L2759" s="39">
        <v>1</v>
      </c>
      <c r="M2759" s="57" t="str">
        <f t="shared" si="131"/>
        <v>3 - Medium-Level Power Loss</v>
      </c>
      <c r="N2759" s="59"/>
      <c r="O2759" s="60"/>
      <c r="P2759" s="61">
        <f t="shared" si="130"/>
        <v>1800</v>
      </c>
      <c r="Q2759" s="61">
        <f t="shared" si="132"/>
        <v>0</v>
      </c>
    </row>
    <row r="2760" spans="1:17" ht="18.600000000000001" customHeight="1">
      <c r="A2760" s="58">
        <v>44403</v>
      </c>
      <c r="B2760" s="39" t="s">
        <v>48</v>
      </c>
      <c r="C2760" s="39" t="s">
        <v>145</v>
      </c>
      <c r="D2760" s="64"/>
      <c r="E2760" s="39" t="s">
        <v>97</v>
      </c>
      <c r="F2760" s="39">
        <v>88</v>
      </c>
      <c r="G2760" s="39" t="s">
        <v>172</v>
      </c>
      <c r="H2760" s="39" t="s">
        <v>176</v>
      </c>
      <c r="I2760" s="39" t="s">
        <v>176</v>
      </c>
      <c r="J2760" s="39" t="s">
        <v>177</v>
      </c>
      <c r="K2760" s="39" t="s">
        <v>176</v>
      </c>
      <c r="L2760" s="39">
        <v>1</v>
      </c>
      <c r="M2760" s="57" t="str">
        <f t="shared" si="131"/>
        <v>3 - Medium-Level Power Loss</v>
      </c>
      <c r="N2760" s="59"/>
      <c r="O2760" s="60"/>
      <c r="P2760" s="61">
        <f t="shared" si="130"/>
        <v>1800</v>
      </c>
      <c r="Q2760" s="61">
        <f t="shared" si="132"/>
        <v>0</v>
      </c>
    </row>
    <row r="2761" spans="1:17" ht="18.600000000000001" customHeight="1">
      <c r="A2761" s="58">
        <v>44403</v>
      </c>
      <c r="B2761" s="39" t="s">
        <v>48</v>
      </c>
      <c r="C2761" s="39" t="s">
        <v>145</v>
      </c>
      <c r="D2761" s="64"/>
      <c r="E2761" s="39" t="s">
        <v>97</v>
      </c>
      <c r="F2761" s="39">
        <v>88</v>
      </c>
      <c r="G2761" s="39" t="s">
        <v>172</v>
      </c>
      <c r="H2761" s="39" t="s">
        <v>176</v>
      </c>
      <c r="I2761" s="39" t="s">
        <v>176</v>
      </c>
      <c r="J2761" s="39" t="s">
        <v>177</v>
      </c>
      <c r="K2761" s="39" t="s">
        <v>176</v>
      </c>
      <c r="L2761" s="39">
        <v>1</v>
      </c>
      <c r="M2761" s="57" t="str">
        <f t="shared" si="131"/>
        <v>3 - Medium-Level Power Loss</v>
      </c>
      <c r="N2761" s="59"/>
      <c r="O2761" s="60"/>
      <c r="P2761" s="61">
        <f t="shared" si="130"/>
        <v>1800</v>
      </c>
      <c r="Q2761" s="61">
        <f t="shared" si="132"/>
        <v>0</v>
      </c>
    </row>
    <row r="2762" spans="1:17" ht="18.600000000000001" customHeight="1">
      <c r="A2762" s="58">
        <v>44403</v>
      </c>
      <c r="B2762" s="39" t="s">
        <v>48</v>
      </c>
      <c r="C2762" s="39" t="s">
        <v>145</v>
      </c>
      <c r="D2762" s="64"/>
      <c r="E2762" s="39" t="s">
        <v>109</v>
      </c>
      <c r="F2762" s="39">
        <v>17</v>
      </c>
      <c r="G2762" s="39" t="s">
        <v>172</v>
      </c>
      <c r="H2762" s="39" t="s">
        <v>176</v>
      </c>
      <c r="I2762" s="39" t="s">
        <v>177</v>
      </c>
      <c r="J2762" s="39" t="s">
        <v>176</v>
      </c>
      <c r="K2762" s="39" t="s">
        <v>176</v>
      </c>
      <c r="L2762" s="39">
        <v>1</v>
      </c>
      <c r="M2762" s="57" t="str">
        <f t="shared" si="131"/>
        <v>3 - Medium-Level Power Loss</v>
      </c>
      <c r="N2762" s="59"/>
      <c r="O2762" s="60"/>
      <c r="P2762" s="61">
        <f t="shared" si="130"/>
        <v>1800</v>
      </c>
      <c r="Q2762" s="61">
        <f t="shared" si="132"/>
        <v>0</v>
      </c>
    </row>
    <row r="2763" spans="1:17" ht="18.600000000000001" customHeight="1">
      <c r="A2763" s="58">
        <v>44403</v>
      </c>
      <c r="B2763" s="39" t="s">
        <v>48</v>
      </c>
      <c r="C2763" s="39" t="s">
        <v>145</v>
      </c>
      <c r="D2763" s="64"/>
      <c r="E2763" s="39" t="s">
        <v>109</v>
      </c>
      <c r="F2763" s="39">
        <v>18</v>
      </c>
      <c r="G2763" s="39" t="s">
        <v>172</v>
      </c>
      <c r="H2763" s="39" t="s">
        <v>176</v>
      </c>
      <c r="I2763" s="39" t="s">
        <v>177</v>
      </c>
      <c r="J2763" s="39" t="s">
        <v>176</v>
      </c>
      <c r="K2763" s="39" t="s">
        <v>176</v>
      </c>
      <c r="L2763" s="39">
        <v>1</v>
      </c>
      <c r="M2763" s="57" t="str">
        <f t="shared" si="131"/>
        <v>3 - Medium-Level Power Loss</v>
      </c>
      <c r="N2763" s="59"/>
      <c r="O2763" s="60"/>
      <c r="P2763" s="61">
        <f t="shared" si="130"/>
        <v>1800</v>
      </c>
      <c r="Q2763" s="61">
        <f t="shared" si="132"/>
        <v>0</v>
      </c>
    </row>
    <row r="2764" spans="1:17" ht="18.600000000000001" customHeight="1">
      <c r="A2764" s="58">
        <v>44403</v>
      </c>
      <c r="B2764" s="39" t="s">
        <v>48</v>
      </c>
      <c r="C2764" s="39" t="s">
        <v>145</v>
      </c>
      <c r="D2764" s="64"/>
      <c r="E2764" s="39" t="s">
        <v>109</v>
      </c>
      <c r="F2764" s="39">
        <v>19</v>
      </c>
      <c r="G2764" s="39" t="s">
        <v>172</v>
      </c>
      <c r="H2764" s="39" t="s">
        <v>176</v>
      </c>
      <c r="I2764" s="39" t="s">
        <v>177</v>
      </c>
      <c r="J2764" s="39" t="s">
        <v>176</v>
      </c>
      <c r="K2764" s="39" t="s">
        <v>176</v>
      </c>
      <c r="L2764" s="39">
        <v>1</v>
      </c>
      <c r="M2764" s="57" t="str">
        <f t="shared" si="131"/>
        <v>3 - Medium-Level Power Loss</v>
      </c>
      <c r="N2764" s="59"/>
      <c r="O2764" s="60"/>
      <c r="P2764" s="61">
        <f t="shared" si="130"/>
        <v>1800</v>
      </c>
      <c r="Q2764" s="61">
        <f t="shared" si="132"/>
        <v>0</v>
      </c>
    </row>
    <row r="2765" spans="1:17" ht="18.600000000000001" customHeight="1">
      <c r="A2765" s="58">
        <v>44403</v>
      </c>
      <c r="B2765" s="39" t="s">
        <v>48</v>
      </c>
      <c r="C2765" s="39" t="s">
        <v>145</v>
      </c>
      <c r="D2765" s="64"/>
      <c r="E2765" s="39" t="s">
        <v>109</v>
      </c>
      <c r="F2765" s="39">
        <v>20</v>
      </c>
      <c r="G2765" s="39" t="s">
        <v>172</v>
      </c>
      <c r="H2765" s="39" t="s">
        <v>176</v>
      </c>
      <c r="I2765" s="39" t="s">
        <v>177</v>
      </c>
      <c r="J2765" s="39" t="s">
        <v>176</v>
      </c>
      <c r="K2765" s="39" t="s">
        <v>176</v>
      </c>
      <c r="L2765" s="39">
        <v>1</v>
      </c>
      <c r="M2765" s="57" t="str">
        <f t="shared" si="131"/>
        <v>3 - Medium-Level Power Loss</v>
      </c>
      <c r="N2765" s="59"/>
      <c r="O2765" s="60"/>
      <c r="P2765" s="61">
        <f t="shared" si="130"/>
        <v>1800</v>
      </c>
      <c r="Q2765" s="61">
        <f t="shared" si="132"/>
        <v>0</v>
      </c>
    </row>
    <row r="2766" spans="1:17" ht="18.600000000000001" customHeight="1">
      <c r="A2766" s="58">
        <v>44403</v>
      </c>
      <c r="B2766" s="39" t="s">
        <v>48</v>
      </c>
      <c r="C2766" s="39" t="s">
        <v>145</v>
      </c>
      <c r="D2766" s="64"/>
      <c r="E2766" s="39" t="s">
        <v>109</v>
      </c>
      <c r="F2766" s="39">
        <v>21</v>
      </c>
      <c r="G2766" s="39" t="s">
        <v>172</v>
      </c>
      <c r="H2766" s="39" t="s">
        <v>176</v>
      </c>
      <c r="I2766" s="39" t="s">
        <v>177</v>
      </c>
      <c r="J2766" s="39" t="s">
        <v>176</v>
      </c>
      <c r="K2766" s="39" t="s">
        <v>176</v>
      </c>
      <c r="L2766" s="39">
        <v>1</v>
      </c>
      <c r="M2766" s="57" t="str">
        <f t="shared" si="131"/>
        <v>3 - Medium-Level Power Loss</v>
      </c>
      <c r="N2766" s="59"/>
      <c r="O2766" s="60"/>
      <c r="P2766" s="61">
        <f t="shared" si="130"/>
        <v>1800</v>
      </c>
      <c r="Q2766" s="61">
        <f t="shared" si="132"/>
        <v>0</v>
      </c>
    </row>
    <row r="2767" spans="1:17" ht="18.600000000000001" customHeight="1">
      <c r="A2767" s="58">
        <v>44403</v>
      </c>
      <c r="B2767" s="39" t="s">
        <v>48</v>
      </c>
      <c r="C2767" s="39" t="s">
        <v>145</v>
      </c>
      <c r="D2767" s="64"/>
      <c r="E2767" s="39" t="s">
        <v>109</v>
      </c>
      <c r="F2767" s="39">
        <v>22</v>
      </c>
      <c r="G2767" s="39" t="s">
        <v>172</v>
      </c>
      <c r="H2767" s="39" t="s">
        <v>176</v>
      </c>
      <c r="I2767" s="39" t="s">
        <v>177</v>
      </c>
      <c r="J2767" s="39" t="s">
        <v>176</v>
      </c>
      <c r="K2767" s="39" t="s">
        <v>176</v>
      </c>
      <c r="L2767" s="39">
        <v>1</v>
      </c>
      <c r="M2767" s="57" t="str">
        <f t="shared" si="131"/>
        <v>3 - Medium-Level Power Loss</v>
      </c>
      <c r="N2767" s="59"/>
      <c r="O2767" s="60"/>
      <c r="P2767" s="61">
        <f t="shared" si="130"/>
        <v>1800</v>
      </c>
      <c r="Q2767" s="61">
        <f t="shared" si="132"/>
        <v>0</v>
      </c>
    </row>
    <row r="2768" spans="1:17" ht="18.600000000000001" customHeight="1">
      <c r="A2768" s="58">
        <v>44403</v>
      </c>
      <c r="B2768" s="39" t="s">
        <v>48</v>
      </c>
      <c r="C2768" s="39" t="s">
        <v>145</v>
      </c>
      <c r="D2768" s="64"/>
      <c r="E2768" s="39" t="s">
        <v>109</v>
      </c>
      <c r="F2768" s="39">
        <v>23</v>
      </c>
      <c r="G2768" s="39" t="s">
        <v>172</v>
      </c>
      <c r="H2768" s="39" t="s">
        <v>176</v>
      </c>
      <c r="I2768" s="39" t="s">
        <v>177</v>
      </c>
      <c r="J2768" s="39" t="s">
        <v>176</v>
      </c>
      <c r="K2768" s="39" t="s">
        <v>176</v>
      </c>
      <c r="L2768" s="39">
        <v>1</v>
      </c>
      <c r="M2768" s="57" t="str">
        <f t="shared" si="131"/>
        <v>3 - Medium-Level Power Loss</v>
      </c>
      <c r="N2768" s="59"/>
      <c r="O2768" s="60"/>
      <c r="P2768" s="61">
        <f t="shared" si="130"/>
        <v>1800</v>
      </c>
      <c r="Q2768" s="61">
        <f t="shared" si="132"/>
        <v>0</v>
      </c>
    </row>
    <row r="2769" spans="1:17" ht="18.600000000000001" customHeight="1">
      <c r="A2769" s="58">
        <v>44403</v>
      </c>
      <c r="B2769" s="39" t="s">
        <v>48</v>
      </c>
      <c r="C2769" s="39" t="s">
        <v>145</v>
      </c>
      <c r="D2769" s="64"/>
      <c r="E2769" s="39" t="s">
        <v>109</v>
      </c>
      <c r="F2769" s="39">
        <v>24</v>
      </c>
      <c r="G2769" s="39" t="s">
        <v>172</v>
      </c>
      <c r="H2769" s="39" t="s">
        <v>176</v>
      </c>
      <c r="I2769" s="39" t="s">
        <v>177</v>
      </c>
      <c r="J2769" s="39" t="s">
        <v>176</v>
      </c>
      <c r="K2769" s="39" t="s">
        <v>176</v>
      </c>
      <c r="L2769" s="39">
        <v>1</v>
      </c>
      <c r="M2769" s="57" t="str">
        <f t="shared" si="131"/>
        <v>3 - Medium-Level Power Loss</v>
      </c>
      <c r="N2769" s="59"/>
      <c r="O2769" s="60"/>
      <c r="P2769" s="61">
        <f t="shared" ref="P2769:P2832" si="133">IF(G2769="hot spot",0,IF(G2769="string",$Q$5*L2769,IF(G2769="multiple strings",$Q$5*L2769,IF(G2769="Combiner",($Q$5)*L2769,IF(G2769="inverter",$Q$5*L2769,IF(G2769="tracker",$Q$5*L2769,IF(G2769="module",$Q$5*L2769,IF(G2769="module substring",($Q$5/3)*L2769,0))))))))</f>
        <v>1800</v>
      </c>
      <c r="Q2769" s="61">
        <f t="shared" si="132"/>
        <v>0</v>
      </c>
    </row>
    <row r="2770" spans="1:17" ht="18.600000000000001" customHeight="1">
      <c r="A2770" s="58">
        <v>44403</v>
      </c>
      <c r="B2770" s="39" t="s">
        <v>48</v>
      </c>
      <c r="C2770" s="39" t="s">
        <v>145</v>
      </c>
      <c r="D2770" s="64"/>
      <c r="E2770" s="39" t="s">
        <v>107</v>
      </c>
      <c r="F2770" s="39">
        <v>1</v>
      </c>
      <c r="G2770" s="39" t="s">
        <v>173</v>
      </c>
      <c r="H2770" s="39" t="s">
        <v>176</v>
      </c>
      <c r="I2770" s="39" t="s">
        <v>176</v>
      </c>
      <c r="J2770" s="39" t="s">
        <v>176</v>
      </c>
      <c r="K2770" s="39" t="s">
        <v>176</v>
      </c>
      <c r="L2770" s="39">
        <v>1</v>
      </c>
      <c r="M2770" s="57" t="str">
        <f t="shared" ref="M2770:M2833" si="134">IF(G2770="hot spot","1 - Safety",IF((P2770)/(1000000*$Q$4)&gt;0.01,"2 - High-Level Power Loss",IF(P2770&gt;($Q$5-1),"3 - Medium-Level Power Loss",IF(P2770&gt;0,"4 - Low-Level Power Loss",""))))</f>
        <v>3 - Medium-Level Power Loss</v>
      </c>
      <c r="N2770" s="59"/>
      <c r="O2770" s="60"/>
      <c r="P2770" s="61">
        <f t="shared" si="133"/>
        <v>1800</v>
      </c>
      <c r="Q2770" s="61">
        <f t="shared" si="132"/>
        <v>0</v>
      </c>
    </row>
    <row r="2771" spans="1:17" ht="18.600000000000001" customHeight="1">
      <c r="A2771" s="58">
        <v>44403</v>
      </c>
      <c r="B2771" s="39" t="s">
        <v>48</v>
      </c>
      <c r="C2771" s="39" t="s">
        <v>145</v>
      </c>
      <c r="D2771" s="64"/>
      <c r="E2771" s="39" t="s">
        <v>107</v>
      </c>
      <c r="F2771" s="39">
        <v>10</v>
      </c>
      <c r="G2771" s="39" t="s">
        <v>173</v>
      </c>
      <c r="H2771" s="39" t="s">
        <v>176</v>
      </c>
      <c r="I2771" s="39" t="s">
        <v>176</v>
      </c>
      <c r="J2771" s="39" t="s">
        <v>176</v>
      </c>
      <c r="K2771" s="39" t="s">
        <v>176</v>
      </c>
      <c r="L2771" s="39">
        <v>1</v>
      </c>
      <c r="M2771" s="57" t="str">
        <f t="shared" si="134"/>
        <v>3 - Medium-Level Power Loss</v>
      </c>
      <c r="N2771" s="59"/>
      <c r="O2771" s="60"/>
      <c r="P2771" s="61">
        <f t="shared" si="133"/>
        <v>1800</v>
      </c>
      <c r="Q2771" s="61">
        <f t="shared" si="132"/>
        <v>0</v>
      </c>
    </row>
    <row r="2772" spans="1:17" ht="18.600000000000001" customHeight="1">
      <c r="A2772" s="58">
        <v>44403</v>
      </c>
      <c r="B2772" s="39" t="s">
        <v>48</v>
      </c>
      <c r="C2772" s="39" t="s">
        <v>145</v>
      </c>
      <c r="D2772" s="64"/>
      <c r="E2772" s="39" t="s">
        <v>107</v>
      </c>
      <c r="F2772" s="39">
        <v>11</v>
      </c>
      <c r="G2772" s="39" t="s">
        <v>173</v>
      </c>
      <c r="H2772" s="39" t="s">
        <v>176</v>
      </c>
      <c r="I2772" s="39" t="s">
        <v>176</v>
      </c>
      <c r="J2772" s="39" t="s">
        <v>176</v>
      </c>
      <c r="K2772" s="39" t="s">
        <v>176</v>
      </c>
      <c r="L2772" s="39">
        <v>1</v>
      </c>
      <c r="M2772" s="57" t="str">
        <f t="shared" si="134"/>
        <v>3 - Medium-Level Power Loss</v>
      </c>
      <c r="N2772" s="59"/>
      <c r="O2772" s="60"/>
      <c r="P2772" s="61">
        <f t="shared" si="133"/>
        <v>1800</v>
      </c>
      <c r="Q2772" s="61">
        <f t="shared" si="132"/>
        <v>0</v>
      </c>
    </row>
    <row r="2773" spans="1:17" ht="18.600000000000001" customHeight="1">
      <c r="A2773" s="58">
        <v>44403</v>
      </c>
      <c r="B2773" s="39" t="s">
        <v>48</v>
      </c>
      <c r="C2773" s="39" t="s">
        <v>145</v>
      </c>
      <c r="D2773" s="64"/>
      <c r="E2773" s="39" t="s">
        <v>107</v>
      </c>
      <c r="F2773" s="39">
        <v>12</v>
      </c>
      <c r="G2773" s="39" t="s">
        <v>173</v>
      </c>
      <c r="H2773" s="39" t="s">
        <v>176</v>
      </c>
      <c r="I2773" s="39" t="s">
        <v>176</v>
      </c>
      <c r="J2773" s="39" t="s">
        <v>176</v>
      </c>
      <c r="K2773" s="39" t="s">
        <v>176</v>
      </c>
      <c r="L2773" s="39">
        <v>1</v>
      </c>
      <c r="M2773" s="57" t="str">
        <f t="shared" si="134"/>
        <v>3 - Medium-Level Power Loss</v>
      </c>
      <c r="N2773" s="59"/>
      <c r="O2773" s="60"/>
      <c r="P2773" s="61">
        <f t="shared" si="133"/>
        <v>1800</v>
      </c>
      <c r="Q2773" s="61">
        <f t="shared" si="132"/>
        <v>0</v>
      </c>
    </row>
    <row r="2774" spans="1:17" ht="18.600000000000001" customHeight="1">
      <c r="A2774" s="58">
        <v>44403</v>
      </c>
      <c r="B2774" s="39" t="s">
        <v>48</v>
      </c>
      <c r="C2774" s="39" t="s">
        <v>145</v>
      </c>
      <c r="D2774" s="64"/>
      <c r="E2774" s="39" t="s">
        <v>107</v>
      </c>
      <c r="F2774" s="39">
        <v>13</v>
      </c>
      <c r="G2774" s="39" t="s">
        <v>173</v>
      </c>
      <c r="H2774" s="39" t="s">
        <v>176</v>
      </c>
      <c r="I2774" s="39" t="s">
        <v>176</v>
      </c>
      <c r="J2774" s="39" t="s">
        <v>176</v>
      </c>
      <c r="K2774" s="39" t="s">
        <v>176</v>
      </c>
      <c r="L2774" s="39">
        <v>1</v>
      </c>
      <c r="M2774" s="57" t="str">
        <f t="shared" si="134"/>
        <v>3 - Medium-Level Power Loss</v>
      </c>
      <c r="N2774" s="59"/>
      <c r="O2774" s="60"/>
      <c r="P2774" s="61">
        <f t="shared" si="133"/>
        <v>1800</v>
      </c>
      <c r="Q2774" s="61">
        <f t="shared" si="132"/>
        <v>0</v>
      </c>
    </row>
    <row r="2775" spans="1:17" ht="18.600000000000001" customHeight="1">
      <c r="A2775" s="58">
        <v>44403</v>
      </c>
      <c r="B2775" s="39" t="s">
        <v>48</v>
      </c>
      <c r="C2775" s="39" t="s">
        <v>145</v>
      </c>
      <c r="D2775" s="64"/>
      <c r="E2775" s="39" t="s">
        <v>107</v>
      </c>
      <c r="F2775" s="39">
        <v>14</v>
      </c>
      <c r="G2775" s="39" t="s">
        <v>173</v>
      </c>
      <c r="H2775" s="39" t="s">
        <v>176</v>
      </c>
      <c r="I2775" s="39" t="s">
        <v>176</v>
      </c>
      <c r="J2775" s="39" t="s">
        <v>176</v>
      </c>
      <c r="K2775" s="39" t="s">
        <v>176</v>
      </c>
      <c r="L2775" s="39">
        <v>1</v>
      </c>
      <c r="M2775" s="57" t="str">
        <f t="shared" si="134"/>
        <v>3 - Medium-Level Power Loss</v>
      </c>
      <c r="N2775" s="59"/>
      <c r="O2775" s="60"/>
      <c r="P2775" s="61">
        <f t="shared" si="133"/>
        <v>1800</v>
      </c>
      <c r="Q2775" s="61">
        <f t="shared" si="132"/>
        <v>0</v>
      </c>
    </row>
    <row r="2776" spans="1:17" ht="18.600000000000001" customHeight="1">
      <c r="A2776" s="58">
        <v>44403</v>
      </c>
      <c r="B2776" s="39" t="s">
        <v>48</v>
      </c>
      <c r="C2776" s="39" t="s">
        <v>145</v>
      </c>
      <c r="D2776" s="64"/>
      <c r="E2776" s="39" t="s">
        <v>107</v>
      </c>
      <c r="F2776" s="39">
        <v>15</v>
      </c>
      <c r="G2776" s="39" t="s">
        <v>173</v>
      </c>
      <c r="H2776" s="39" t="s">
        <v>176</v>
      </c>
      <c r="I2776" s="39" t="s">
        <v>176</v>
      </c>
      <c r="J2776" s="39" t="s">
        <v>176</v>
      </c>
      <c r="K2776" s="39" t="s">
        <v>176</v>
      </c>
      <c r="L2776" s="39">
        <v>1</v>
      </c>
      <c r="M2776" s="57" t="str">
        <f t="shared" si="134"/>
        <v>3 - Medium-Level Power Loss</v>
      </c>
      <c r="N2776" s="59"/>
      <c r="O2776" s="60"/>
      <c r="P2776" s="61">
        <f t="shared" si="133"/>
        <v>1800</v>
      </c>
      <c r="Q2776" s="61">
        <f t="shared" si="132"/>
        <v>0</v>
      </c>
    </row>
    <row r="2777" spans="1:17" ht="18.600000000000001" customHeight="1">
      <c r="A2777" s="58">
        <v>44403</v>
      </c>
      <c r="B2777" s="39" t="s">
        <v>48</v>
      </c>
      <c r="C2777" s="39" t="s">
        <v>145</v>
      </c>
      <c r="D2777" s="64"/>
      <c r="E2777" s="39" t="s">
        <v>107</v>
      </c>
      <c r="F2777" s="39">
        <v>16</v>
      </c>
      <c r="G2777" s="39" t="s">
        <v>173</v>
      </c>
      <c r="H2777" s="39" t="s">
        <v>176</v>
      </c>
      <c r="I2777" s="39" t="s">
        <v>176</v>
      </c>
      <c r="J2777" s="39" t="s">
        <v>176</v>
      </c>
      <c r="K2777" s="39" t="s">
        <v>176</v>
      </c>
      <c r="L2777" s="39">
        <v>1</v>
      </c>
      <c r="M2777" s="57" t="str">
        <f t="shared" si="134"/>
        <v>3 - Medium-Level Power Loss</v>
      </c>
      <c r="N2777" s="59"/>
      <c r="O2777" s="60"/>
      <c r="P2777" s="61">
        <f t="shared" si="133"/>
        <v>1800</v>
      </c>
      <c r="Q2777" s="61">
        <f t="shared" si="132"/>
        <v>0</v>
      </c>
    </row>
    <row r="2778" spans="1:17" ht="18.600000000000001" customHeight="1">
      <c r="A2778" s="58">
        <v>44403</v>
      </c>
      <c r="B2778" s="39" t="s">
        <v>48</v>
      </c>
      <c r="C2778" s="39" t="s">
        <v>145</v>
      </c>
      <c r="D2778" s="64"/>
      <c r="E2778" s="39" t="s">
        <v>107</v>
      </c>
      <c r="F2778" s="39">
        <v>2</v>
      </c>
      <c r="G2778" s="39" t="s">
        <v>173</v>
      </c>
      <c r="H2778" s="39" t="s">
        <v>176</v>
      </c>
      <c r="I2778" s="39" t="s">
        <v>176</v>
      </c>
      <c r="J2778" s="39" t="s">
        <v>176</v>
      </c>
      <c r="K2778" s="39" t="s">
        <v>176</v>
      </c>
      <c r="L2778" s="39">
        <v>1</v>
      </c>
      <c r="M2778" s="57" t="str">
        <f t="shared" si="134"/>
        <v>3 - Medium-Level Power Loss</v>
      </c>
      <c r="N2778" s="59"/>
      <c r="O2778" s="60"/>
      <c r="P2778" s="61">
        <f t="shared" si="133"/>
        <v>1800</v>
      </c>
      <c r="Q2778" s="61">
        <f t="shared" si="132"/>
        <v>0</v>
      </c>
    </row>
    <row r="2779" spans="1:17" ht="18.600000000000001" customHeight="1">
      <c r="A2779" s="58">
        <v>44403</v>
      </c>
      <c r="B2779" s="39" t="s">
        <v>48</v>
      </c>
      <c r="C2779" s="39" t="s">
        <v>145</v>
      </c>
      <c r="D2779" s="64"/>
      <c r="E2779" s="39" t="s">
        <v>107</v>
      </c>
      <c r="F2779" s="39">
        <v>3</v>
      </c>
      <c r="G2779" s="39" t="s">
        <v>173</v>
      </c>
      <c r="H2779" s="39" t="s">
        <v>176</v>
      </c>
      <c r="I2779" s="39" t="s">
        <v>176</v>
      </c>
      <c r="J2779" s="39" t="s">
        <v>176</v>
      </c>
      <c r="K2779" s="39" t="s">
        <v>176</v>
      </c>
      <c r="L2779" s="39">
        <v>1</v>
      </c>
      <c r="M2779" s="57" t="str">
        <f t="shared" si="134"/>
        <v>3 - Medium-Level Power Loss</v>
      </c>
      <c r="N2779" s="59"/>
      <c r="O2779" s="60"/>
      <c r="P2779" s="61">
        <f t="shared" si="133"/>
        <v>1800</v>
      </c>
      <c r="Q2779" s="61">
        <f t="shared" si="132"/>
        <v>0</v>
      </c>
    </row>
    <row r="2780" spans="1:17" ht="18.600000000000001" customHeight="1">
      <c r="A2780" s="58">
        <v>44403</v>
      </c>
      <c r="B2780" s="39" t="s">
        <v>48</v>
      </c>
      <c r="C2780" s="39" t="s">
        <v>145</v>
      </c>
      <c r="D2780" s="64"/>
      <c r="E2780" s="39" t="s">
        <v>107</v>
      </c>
      <c r="F2780" s="39">
        <v>4</v>
      </c>
      <c r="G2780" s="39" t="s">
        <v>173</v>
      </c>
      <c r="H2780" s="39" t="s">
        <v>176</v>
      </c>
      <c r="I2780" s="39" t="s">
        <v>176</v>
      </c>
      <c r="J2780" s="39" t="s">
        <v>176</v>
      </c>
      <c r="K2780" s="39" t="s">
        <v>176</v>
      </c>
      <c r="L2780" s="39">
        <v>1</v>
      </c>
      <c r="M2780" s="57" t="str">
        <f t="shared" si="134"/>
        <v>3 - Medium-Level Power Loss</v>
      </c>
      <c r="N2780" s="59"/>
      <c r="O2780" s="60"/>
      <c r="P2780" s="61">
        <f t="shared" si="133"/>
        <v>1800</v>
      </c>
      <c r="Q2780" s="61">
        <f t="shared" si="132"/>
        <v>0</v>
      </c>
    </row>
    <row r="2781" spans="1:17" ht="18.600000000000001" customHeight="1">
      <c r="A2781" s="58">
        <v>44403</v>
      </c>
      <c r="B2781" s="39" t="s">
        <v>48</v>
      </c>
      <c r="C2781" s="39" t="s">
        <v>145</v>
      </c>
      <c r="D2781" s="64"/>
      <c r="E2781" s="39" t="s">
        <v>107</v>
      </c>
      <c r="F2781" s="39">
        <v>5</v>
      </c>
      <c r="G2781" s="39" t="s">
        <v>173</v>
      </c>
      <c r="H2781" s="39" t="s">
        <v>176</v>
      </c>
      <c r="I2781" s="39" t="s">
        <v>176</v>
      </c>
      <c r="J2781" s="39" t="s">
        <v>176</v>
      </c>
      <c r="K2781" s="39" t="s">
        <v>176</v>
      </c>
      <c r="L2781" s="39">
        <v>1</v>
      </c>
      <c r="M2781" s="57" t="str">
        <f t="shared" si="134"/>
        <v>3 - Medium-Level Power Loss</v>
      </c>
      <c r="N2781" s="59"/>
      <c r="O2781" s="60"/>
      <c r="P2781" s="61">
        <f t="shared" si="133"/>
        <v>1800</v>
      </c>
      <c r="Q2781" s="61">
        <f t="shared" si="132"/>
        <v>0</v>
      </c>
    </row>
    <row r="2782" spans="1:17" ht="18.600000000000001" customHeight="1">
      <c r="A2782" s="58">
        <v>44403</v>
      </c>
      <c r="B2782" s="39" t="s">
        <v>48</v>
      </c>
      <c r="C2782" s="39" t="s">
        <v>145</v>
      </c>
      <c r="D2782" s="64"/>
      <c r="E2782" s="39" t="s">
        <v>107</v>
      </c>
      <c r="F2782" s="39">
        <v>6</v>
      </c>
      <c r="G2782" s="39" t="s">
        <v>173</v>
      </c>
      <c r="H2782" s="39" t="s">
        <v>176</v>
      </c>
      <c r="I2782" s="39" t="s">
        <v>176</v>
      </c>
      <c r="J2782" s="39" t="s">
        <v>176</v>
      </c>
      <c r="K2782" s="39" t="s">
        <v>176</v>
      </c>
      <c r="L2782" s="39">
        <v>1</v>
      </c>
      <c r="M2782" s="57" t="str">
        <f t="shared" si="134"/>
        <v>3 - Medium-Level Power Loss</v>
      </c>
      <c r="N2782" s="59"/>
      <c r="O2782" s="60"/>
      <c r="P2782" s="61">
        <f t="shared" si="133"/>
        <v>1800</v>
      </c>
      <c r="Q2782" s="61">
        <f t="shared" si="132"/>
        <v>0</v>
      </c>
    </row>
    <row r="2783" spans="1:17" ht="18.600000000000001" customHeight="1">
      <c r="A2783" s="58">
        <v>44403</v>
      </c>
      <c r="B2783" s="39" t="s">
        <v>48</v>
      </c>
      <c r="C2783" s="39" t="s">
        <v>145</v>
      </c>
      <c r="D2783" s="64"/>
      <c r="E2783" s="39" t="s">
        <v>107</v>
      </c>
      <c r="F2783" s="39">
        <v>7</v>
      </c>
      <c r="G2783" s="39" t="s">
        <v>173</v>
      </c>
      <c r="H2783" s="39" t="s">
        <v>176</v>
      </c>
      <c r="I2783" s="39" t="s">
        <v>176</v>
      </c>
      <c r="J2783" s="39" t="s">
        <v>176</v>
      </c>
      <c r="K2783" s="39" t="s">
        <v>176</v>
      </c>
      <c r="L2783" s="39">
        <v>1</v>
      </c>
      <c r="M2783" s="57" t="str">
        <f t="shared" si="134"/>
        <v>3 - Medium-Level Power Loss</v>
      </c>
      <c r="N2783" s="59"/>
      <c r="O2783" s="60"/>
      <c r="P2783" s="61">
        <f t="shared" si="133"/>
        <v>1800</v>
      </c>
      <c r="Q2783" s="61">
        <f t="shared" si="132"/>
        <v>0</v>
      </c>
    </row>
    <row r="2784" spans="1:17" ht="18.600000000000001" customHeight="1">
      <c r="A2784" s="58">
        <v>44403</v>
      </c>
      <c r="B2784" s="39" t="s">
        <v>48</v>
      </c>
      <c r="C2784" s="39" t="s">
        <v>145</v>
      </c>
      <c r="D2784" s="64"/>
      <c r="E2784" s="39" t="s">
        <v>107</v>
      </c>
      <c r="F2784" s="39">
        <v>8</v>
      </c>
      <c r="G2784" s="39" t="s">
        <v>173</v>
      </c>
      <c r="H2784" s="39" t="s">
        <v>176</v>
      </c>
      <c r="I2784" s="39" t="s">
        <v>176</v>
      </c>
      <c r="J2784" s="39" t="s">
        <v>176</v>
      </c>
      <c r="K2784" s="39" t="s">
        <v>176</v>
      </c>
      <c r="L2784" s="39">
        <v>1</v>
      </c>
      <c r="M2784" s="57" t="str">
        <f t="shared" si="134"/>
        <v>3 - Medium-Level Power Loss</v>
      </c>
      <c r="N2784" s="59"/>
      <c r="O2784" s="60"/>
      <c r="P2784" s="61">
        <f t="shared" si="133"/>
        <v>1800</v>
      </c>
      <c r="Q2784" s="61">
        <f t="shared" si="132"/>
        <v>0</v>
      </c>
    </row>
    <row r="2785" spans="1:17" ht="18.600000000000001" customHeight="1">
      <c r="A2785" s="58">
        <v>44403</v>
      </c>
      <c r="B2785" s="39" t="s">
        <v>48</v>
      </c>
      <c r="C2785" s="39" t="s">
        <v>145</v>
      </c>
      <c r="D2785" s="64"/>
      <c r="E2785" s="39" t="s">
        <v>107</v>
      </c>
      <c r="F2785" s="39">
        <v>9</v>
      </c>
      <c r="G2785" s="39" t="s">
        <v>173</v>
      </c>
      <c r="H2785" s="39" t="s">
        <v>176</v>
      </c>
      <c r="I2785" s="39" t="s">
        <v>176</v>
      </c>
      <c r="J2785" s="39" t="s">
        <v>176</v>
      </c>
      <c r="K2785" s="39" t="s">
        <v>176</v>
      </c>
      <c r="L2785" s="39">
        <v>1</v>
      </c>
      <c r="M2785" s="57" t="str">
        <f t="shared" si="134"/>
        <v>3 - Medium-Level Power Loss</v>
      </c>
      <c r="N2785" s="59"/>
      <c r="O2785" s="60"/>
      <c r="P2785" s="61">
        <f t="shared" si="133"/>
        <v>1800</v>
      </c>
      <c r="Q2785" s="61">
        <f t="shared" si="132"/>
        <v>0</v>
      </c>
    </row>
    <row r="2786" spans="1:17" ht="18.600000000000001" customHeight="1">
      <c r="A2786" s="58">
        <v>44403</v>
      </c>
      <c r="B2786" s="39" t="s">
        <v>48</v>
      </c>
      <c r="C2786" s="39" t="s">
        <v>145</v>
      </c>
      <c r="D2786" s="64"/>
      <c r="E2786" s="39" t="s">
        <v>98</v>
      </c>
      <c r="F2786" s="39">
        <v>47</v>
      </c>
      <c r="G2786" s="39" t="s">
        <v>172</v>
      </c>
      <c r="H2786" s="39" t="s">
        <v>176</v>
      </c>
      <c r="I2786" s="39" t="s">
        <v>176</v>
      </c>
      <c r="J2786" s="39" t="s">
        <v>177</v>
      </c>
      <c r="K2786" s="39" t="s">
        <v>176</v>
      </c>
      <c r="L2786" s="39">
        <v>1</v>
      </c>
      <c r="M2786" s="57" t="str">
        <f t="shared" si="134"/>
        <v>3 - Medium-Level Power Loss</v>
      </c>
      <c r="N2786" s="59"/>
      <c r="O2786" s="60"/>
      <c r="P2786" s="61">
        <f t="shared" si="133"/>
        <v>1800</v>
      </c>
      <c r="Q2786" s="61">
        <f t="shared" si="132"/>
        <v>0</v>
      </c>
    </row>
    <row r="2787" spans="1:17" ht="18.600000000000001" customHeight="1">
      <c r="A2787" s="58">
        <v>44403</v>
      </c>
      <c r="B2787" s="39" t="s">
        <v>48</v>
      </c>
      <c r="C2787" s="39" t="s">
        <v>145</v>
      </c>
      <c r="D2787" s="64"/>
      <c r="E2787" s="39" t="s">
        <v>111</v>
      </c>
      <c r="F2787" s="39">
        <v>41</v>
      </c>
      <c r="G2787" s="39" t="s">
        <v>172</v>
      </c>
      <c r="H2787" s="39" t="s">
        <v>176</v>
      </c>
      <c r="I2787" s="39" t="s">
        <v>176</v>
      </c>
      <c r="J2787" s="39" t="s">
        <v>177</v>
      </c>
      <c r="K2787" s="39" t="s">
        <v>176</v>
      </c>
      <c r="L2787" s="39">
        <v>1</v>
      </c>
      <c r="M2787" s="57" t="str">
        <f t="shared" si="134"/>
        <v>3 - Medium-Level Power Loss</v>
      </c>
      <c r="N2787" s="59"/>
      <c r="O2787" s="60"/>
      <c r="P2787" s="61">
        <f t="shared" si="133"/>
        <v>1800</v>
      </c>
      <c r="Q2787" s="61">
        <f t="shared" si="132"/>
        <v>0</v>
      </c>
    </row>
    <row r="2788" spans="1:17" ht="18.600000000000001" customHeight="1">
      <c r="A2788" s="58">
        <v>44403</v>
      </c>
      <c r="B2788" s="39" t="s">
        <v>48</v>
      </c>
      <c r="C2788" s="39" t="s">
        <v>145</v>
      </c>
      <c r="D2788" s="64"/>
      <c r="E2788" s="39" t="s">
        <v>111</v>
      </c>
      <c r="F2788" s="39">
        <v>41</v>
      </c>
      <c r="G2788" s="39" t="s">
        <v>172</v>
      </c>
      <c r="H2788" s="39" t="s">
        <v>176</v>
      </c>
      <c r="I2788" s="39" t="s">
        <v>176</v>
      </c>
      <c r="J2788" s="39" t="s">
        <v>177</v>
      </c>
      <c r="K2788" s="39" t="s">
        <v>176</v>
      </c>
      <c r="L2788" s="39">
        <v>1</v>
      </c>
      <c r="M2788" s="57" t="str">
        <f t="shared" si="134"/>
        <v>3 - Medium-Level Power Loss</v>
      </c>
      <c r="N2788" s="59"/>
      <c r="O2788" s="60"/>
      <c r="P2788" s="61">
        <f t="shared" si="133"/>
        <v>1800</v>
      </c>
      <c r="Q2788" s="61">
        <f t="shared" si="132"/>
        <v>0</v>
      </c>
    </row>
    <row r="2789" spans="1:17" ht="18.600000000000001" customHeight="1">
      <c r="A2789" s="58">
        <v>44403</v>
      </c>
      <c r="B2789" s="39" t="s">
        <v>48</v>
      </c>
      <c r="C2789" s="39" t="s">
        <v>145</v>
      </c>
      <c r="D2789" s="64"/>
      <c r="E2789" s="39" t="s">
        <v>111</v>
      </c>
      <c r="F2789" s="39">
        <v>42</v>
      </c>
      <c r="G2789" s="39" t="s">
        <v>172</v>
      </c>
      <c r="H2789" s="39" t="s">
        <v>176</v>
      </c>
      <c r="I2789" s="39" t="s">
        <v>176</v>
      </c>
      <c r="J2789" s="39" t="s">
        <v>177</v>
      </c>
      <c r="K2789" s="39" t="s">
        <v>176</v>
      </c>
      <c r="L2789" s="39">
        <v>1</v>
      </c>
      <c r="M2789" s="57" t="str">
        <f t="shared" si="134"/>
        <v>3 - Medium-Level Power Loss</v>
      </c>
      <c r="N2789" s="59"/>
      <c r="O2789" s="60"/>
      <c r="P2789" s="61">
        <f t="shared" si="133"/>
        <v>1800</v>
      </c>
      <c r="Q2789" s="61">
        <f t="shared" ref="Q2789:Q2852" si="135">IF(O2789&gt;0,P2789,0)</f>
        <v>0</v>
      </c>
    </row>
    <row r="2790" spans="1:17" ht="18.600000000000001" customHeight="1">
      <c r="A2790" s="58">
        <v>44403</v>
      </c>
      <c r="B2790" s="39" t="s">
        <v>48</v>
      </c>
      <c r="C2790" s="39" t="s">
        <v>145</v>
      </c>
      <c r="D2790" s="64"/>
      <c r="E2790" s="39" t="s">
        <v>111</v>
      </c>
      <c r="F2790" s="39">
        <v>42</v>
      </c>
      <c r="G2790" s="39" t="s">
        <v>172</v>
      </c>
      <c r="H2790" s="39" t="s">
        <v>176</v>
      </c>
      <c r="I2790" s="39" t="s">
        <v>176</v>
      </c>
      <c r="J2790" s="39" t="s">
        <v>177</v>
      </c>
      <c r="K2790" s="39" t="s">
        <v>176</v>
      </c>
      <c r="L2790" s="39">
        <v>1</v>
      </c>
      <c r="M2790" s="57" t="str">
        <f t="shared" si="134"/>
        <v>3 - Medium-Level Power Loss</v>
      </c>
      <c r="N2790" s="59"/>
      <c r="O2790" s="60"/>
      <c r="P2790" s="61">
        <f t="shared" si="133"/>
        <v>1800</v>
      </c>
      <c r="Q2790" s="61">
        <f t="shared" si="135"/>
        <v>0</v>
      </c>
    </row>
    <row r="2791" spans="1:17" ht="18.600000000000001" customHeight="1">
      <c r="A2791" s="58">
        <v>44403</v>
      </c>
      <c r="B2791" s="39" t="s">
        <v>48</v>
      </c>
      <c r="C2791" s="39" t="s">
        <v>145</v>
      </c>
      <c r="D2791" s="64"/>
      <c r="E2791" s="39" t="s">
        <v>111</v>
      </c>
      <c r="F2791" s="39">
        <v>43</v>
      </c>
      <c r="G2791" s="39" t="s">
        <v>172</v>
      </c>
      <c r="H2791" s="39" t="s">
        <v>176</v>
      </c>
      <c r="I2791" s="39" t="s">
        <v>176</v>
      </c>
      <c r="J2791" s="39" t="s">
        <v>177</v>
      </c>
      <c r="K2791" s="39" t="s">
        <v>176</v>
      </c>
      <c r="L2791" s="39">
        <v>1</v>
      </c>
      <c r="M2791" s="57" t="str">
        <f t="shared" si="134"/>
        <v>3 - Medium-Level Power Loss</v>
      </c>
      <c r="N2791" s="59"/>
      <c r="O2791" s="60"/>
      <c r="P2791" s="61">
        <f t="shared" si="133"/>
        <v>1800</v>
      </c>
      <c r="Q2791" s="61">
        <f t="shared" si="135"/>
        <v>0</v>
      </c>
    </row>
    <row r="2792" spans="1:17" ht="18.600000000000001" customHeight="1">
      <c r="A2792" s="58">
        <v>44403</v>
      </c>
      <c r="B2792" s="39" t="s">
        <v>48</v>
      </c>
      <c r="C2792" s="39" t="s">
        <v>145</v>
      </c>
      <c r="D2792" s="64"/>
      <c r="E2792" s="39" t="s">
        <v>111</v>
      </c>
      <c r="F2792" s="39">
        <v>43</v>
      </c>
      <c r="G2792" s="39" t="s">
        <v>172</v>
      </c>
      <c r="H2792" s="39" t="s">
        <v>176</v>
      </c>
      <c r="I2792" s="39" t="s">
        <v>176</v>
      </c>
      <c r="J2792" s="39" t="s">
        <v>177</v>
      </c>
      <c r="K2792" s="39" t="s">
        <v>176</v>
      </c>
      <c r="L2792" s="39">
        <v>1</v>
      </c>
      <c r="M2792" s="57" t="str">
        <f t="shared" si="134"/>
        <v>3 - Medium-Level Power Loss</v>
      </c>
      <c r="N2792" s="59"/>
      <c r="O2792" s="60"/>
      <c r="P2792" s="61">
        <f t="shared" si="133"/>
        <v>1800</v>
      </c>
      <c r="Q2792" s="61">
        <f t="shared" si="135"/>
        <v>0</v>
      </c>
    </row>
    <row r="2793" spans="1:17" ht="18.600000000000001" customHeight="1">
      <c r="A2793" s="58">
        <v>44403</v>
      </c>
      <c r="B2793" s="39" t="s">
        <v>48</v>
      </c>
      <c r="C2793" s="39" t="s">
        <v>145</v>
      </c>
      <c r="D2793" s="64"/>
      <c r="E2793" s="39" t="s">
        <v>111</v>
      </c>
      <c r="F2793" s="39">
        <v>44</v>
      </c>
      <c r="G2793" s="39" t="s">
        <v>172</v>
      </c>
      <c r="H2793" s="39" t="s">
        <v>176</v>
      </c>
      <c r="I2793" s="39" t="s">
        <v>176</v>
      </c>
      <c r="J2793" s="39" t="s">
        <v>177</v>
      </c>
      <c r="K2793" s="39" t="s">
        <v>176</v>
      </c>
      <c r="L2793" s="39">
        <v>1</v>
      </c>
      <c r="M2793" s="57" t="str">
        <f t="shared" si="134"/>
        <v>3 - Medium-Level Power Loss</v>
      </c>
      <c r="N2793" s="59"/>
      <c r="O2793" s="60"/>
      <c r="P2793" s="61">
        <f t="shared" si="133"/>
        <v>1800</v>
      </c>
      <c r="Q2793" s="61">
        <f t="shared" si="135"/>
        <v>0</v>
      </c>
    </row>
    <row r="2794" spans="1:17" ht="18.600000000000001" customHeight="1">
      <c r="A2794" s="58">
        <v>44403</v>
      </c>
      <c r="B2794" s="39" t="s">
        <v>48</v>
      </c>
      <c r="C2794" s="39" t="s">
        <v>145</v>
      </c>
      <c r="D2794" s="64"/>
      <c r="E2794" s="39" t="s">
        <v>111</v>
      </c>
      <c r="F2794" s="39">
        <v>44</v>
      </c>
      <c r="G2794" s="39" t="s">
        <v>172</v>
      </c>
      <c r="H2794" s="39" t="s">
        <v>176</v>
      </c>
      <c r="I2794" s="39" t="s">
        <v>176</v>
      </c>
      <c r="J2794" s="39" t="s">
        <v>177</v>
      </c>
      <c r="K2794" s="39" t="s">
        <v>176</v>
      </c>
      <c r="L2794" s="39">
        <v>1</v>
      </c>
      <c r="M2794" s="57" t="str">
        <f t="shared" si="134"/>
        <v>3 - Medium-Level Power Loss</v>
      </c>
      <c r="N2794" s="59"/>
      <c r="O2794" s="60"/>
      <c r="P2794" s="61">
        <f t="shared" si="133"/>
        <v>1800</v>
      </c>
      <c r="Q2794" s="61">
        <f t="shared" si="135"/>
        <v>0</v>
      </c>
    </row>
    <row r="2795" spans="1:17" ht="18.600000000000001" customHeight="1">
      <c r="A2795" s="58">
        <v>44403</v>
      </c>
      <c r="B2795" s="39" t="s">
        <v>48</v>
      </c>
      <c r="C2795" s="39" t="s">
        <v>145</v>
      </c>
      <c r="D2795" s="64"/>
      <c r="E2795" s="39" t="s">
        <v>111</v>
      </c>
      <c r="F2795" s="39">
        <v>45</v>
      </c>
      <c r="G2795" s="39" t="s">
        <v>172</v>
      </c>
      <c r="H2795" s="39" t="s">
        <v>176</v>
      </c>
      <c r="I2795" s="39" t="s">
        <v>176</v>
      </c>
      <c r="J2795" s="39" t="s">
        <v>177</v>
      </c>
      <c r="K2795" s="39" t="s">
        <v>176</v>
      </c>
      <c r="L2795" s="39">
        <v>1</v>
      </c>
      <c r="M2795" s="57" t="str">
        <f t="shared" si="134"/>
        <v>3 - Medium-Level Power Loss</v>
      </c>
      <c r="N2795" s="59"/>
      <c r="O2795" s="60"/>
      <c r="P2795" s="61">
        <f t="shared" si="133"/>
        <v>1800</v>
      </c>
      <c r="Q2795" s="61">
        <f t="shared" si="135"/>
        <v>0</v>
      </c>
    </row>
    <row r="2796" spans="1:17" ht="18.600000000000001" customHeight="1">
      <c r="A2796" s="58">
        <v>44403</v>
      </c>
      <c r="B2796" s="39" t="s">
        <v>48</v>
      </c>
      <c r="C2796" s="39" t="s">
        <v>145</v>
      </c>
      <c r="D2796" s="64"/>
      <c r="E2796" s="39" t="s">
        <v>111</v>
      </c>
      <c r="F2796" s="39">
        <v>45</v>
      </c>
      <c r="G2796" s="39" t="s">
        <v>172</v>
      </c>
      <c r="H2796" s="39" t="s">
        <v>176</v>
      </c>
      <c r="I2796" s="39" t="s">
        <v>176</v>
      </c>
      <c r="J2796" s="39" t="s">
        <v>177</v>
      </c>
      <c r="K2796" s="39" t="s">
        <v>176</v>
      </c>
      <c r="L2796" s="39">
        <v>1</v>
      </c>
      <c r="M2796" s="57" t="str">
        <f t="shared" si="134"/>
        <v>3 - Medium-Level Power Loss</v>
      </c>
      <c r="N2796" s="59"/>
      <c r="O2796" s="60"/>
      <c r="P2796" s="61">
        <f t="shared" si="133"/>
        <v>1800</v>
      </c>
      <c r="Q2796" s="61">
        <f t="shared" si="135"/>
        <v>0</v>
      </c>
    </row>
    <row r="2797" spans="1:17" ht="18.600000000000001" customHeight="1">
      <c r="A2797" s="58">
        <v>44403</v>
      </c>
      <c r="B2797" s="39" t="s">
        <v>48</v>
      </c>
      <c r="C2797" s="39" t="s">
        <v>145</v>
      </c>
      <c r="D2797" s="64"/>
      <c r="E2797" s="39" t="s">
        <v>111</v>
      </c>
      <c r="F2797" s="39">
        <v>46</v>
      </c>
      <c r="G2797" s="39" t="s">
        <v>172</v>
      </c>
      <c r="H2797" s="39" t="s">
        <v>176</v>
      </c>
      <c r="I2797" s="39" t="s">
        <v>176</v>
      </c>
      <c r="J2797" s="39" t="s">
        <v>177</v>
      </c>
      <c r="K2797" s="39" t="s">
        <v>176</v>
      </c>
      <c r="L2797" s="39">
        <v>1</v>
      </c>
      <c r="M2797" s="57" t="str">
        <f t="shared" si="134"/>
        <v>3 - Medium-Level Power Loss</v>
      </c>
      <c r="N2797" s="59"/>
      <c r="O2797" s="60"/>
      <c r="P2797" s="61">
        <f t="shared" si="133"/>
        <v>1800</v>
      </c>
      <c r="Q2797" s="61">
        <f t="shared" si="135"/>
        <v>0</v>
      </c>
    </row>
    <row r="2798" spans="1:17" ht="18.600000000000001" customHeight="1">
      <c r="A2798" s="58">
        <v>44403</v>
      </c>
      <c r="B2798" s="39" t="s">
        <v>48</v>
      </c>
      <c r="C2798" s="39" t="s">
        <v>145</v>
      </c>
      <c r="D2798" s="64"/>
      <c r="E2798" s="39" t="s">
        <v>111</v>
      </c>
      <c r="F2798" s="39">
        <v>46</v>
      </c>
      <c r="G2798" s="39" t="s">
        <v>172</v>
      </c>
      <c r="H2798" s="39" t="s">
        <v>176</v>
      </c>
      <c r="I2798" s="39" t="s">
        <v>176</v>
      </c>
      <c r="J2798" s="39" t="s">
        <v>177</v>
      </c>
      <c r="K2798" s="39" t="s">
        <v>176</v>
      </c>
      <c r="L2798" s="39">
        <v>1</v>
      </c>
      <c r="M2798" s="57" t="str">
        <f t="shared" si="134"/>
        <v>3 - Medium-Level Power Loss</v>
      </c>
      <c r="N2798" s="59"/>
      <c r="O2798" s="60"/>
      <c r="P2798" s="61">
        <f t="shared" si="133"/>
        <v>1800</v>
      </c>
      <c r="Q2798" s="61">
        <f t="shared" si="135"/>
        <v>0</v>
      </c>
    </row>
    <row r="2799" spans="1:17" ht="18.600000000000001" customHeight="1">
      <c r="A2799" s="58">
        <v>44403</v>
      </c>
      <c r="B2799" s="39" t="s">
        <v>48</v>
      </c>
      <c r="C2799" s="39" t="s">
        <v>145</v>
      </c>
      <c r="D2799" s="64"/>
      <c r="E2799" s="39" t="s">
        <v>111</v>
      </c>
      <c r="F2799" s="39">
        <v>47</v>
      </c>
      <c r="G2799" s="39" t="s">
        <v>172</v>
      </c>
      <c r="H2799" s="39" t="s">
        <v>176</v>
      </c>
      <c r="I2799" s="39" t="s">
        <v>176</v>
      </c>
      <c r="J2799" s="39" t="s">
        <v>177</v>
      </c>
      <c r="K2799" s="39" t="s">
        <v>176</v>
      </c>
      <c r="L2799" s="39">
        <v>1</v>
      </c>
      <c r="M2799" s="57" t="str">
        <f t="shared" si="134"/>
        <v>3 - Medium-Level Power Loss</v>
      </c>
      <c r="N2799" s="59"/>
      <c r="O2799" s="60"/>
      <c r="P2799" s="61">
        <f t="shared" si="133"/>
        <v>1800</v>
      </c>
      <c r="Q2799" s="61">
        <f t="shared" si="135"/>
        <v>0</v>
      </c>
    </row>
    <row r="2800" spans="1:17" ht="18.600000000000001" customHeight="1">
      <c r="A2800" s="58">
        <v>44403</v>
      </c>
      <c r="B2800" s="39" t="s">
        <v>48</v>
      </c>
      <c r="C2800" s="39" t="s">
        <v>145</v>
      </c>
      <c r="D2800" s="64"/>
      <c r="E2800" s="39" t="s">
        <v>111</v>
      </c>
      <c r="F2800" s="39">
        <v>47</v>
      </c>
      <c r="G2800" s="39" t="s">
        <v>172</v>
      </c>
      <c r="H2800" s="39" t="s">
        <v>176</v>
      </c>
      <c r="I2800" s="39" t="s">
        <v>176</v>
      </c>
      <c r="J2800" s="39" t="s">
        <v>177</v>
      </c>
      <c r="K2800" s="39" t="s">
        <v>176</v>
      </c>
      <c r="L2800" s="39">
        <v>1</v>
      </c>
      <c r="M2800" s="57" t="str">
        <f t="shared" si="134"/>
        <v>3 - Medium-Level Power Loss</v>
      </c>
      <c r="N2800" s="59"/>
      <c r="O2800" s="60"/>
      <c r="P2800" s="61">
        <f t="shared" si="133"/>
        <v>1800</v>
      </c>
      <c r="Q2800" s="61">
        <f t="shared" si="135"/>
        <v>0</v>
      </c>
    </row>
    <row r="2801" spans="1:17" ht="18.600000000000001" customHeight="1">
      <c r="A2801" s="58">
        <v>44403</v>
      </c>
      <c r="B2801" s="39" t="s">
        <v>48</v>
      </c>
      <c r="C2801" s="39" t="s">
        <v>145</v>
      </c>
      <c r="D2801" s="64"/>
      <c r="E2801" s="39" t="s">
        <v>111</v>
      </c>
      <c r="F2801" s="39">
        <v>48</v>
      </c>
      <c r="G2801" s="39" t="s">
        <v>172</v>
      </c>
      <c r="H2801" s="39" t="s">
        <v>176</v>
      </c>
      <c r="I2801" s="39" t="s">
        <v>176</v>
      </c>
      <c r="J2801" s="39" t="s">
        <v>177</v>
      </c>
      <c r="K2801" s="39" t="s">
        <v>176</v>
      </c>
      <c r="L2801" s="39">
        <v>1</v>
      </c>
      <c r="M2801" s="57" t="str">
        <f t="shared" si="134"/>
        <v>3 - Medium-Level Power Loss</v>
      </c>
      <c r="N2801" s="59"/>
      <c r="O2801" s="60"/>
      <c r="P2801" s="61">
        <f t="shared" si="133"/>
        <v>1800</v>
      </c>
      <c r="Q2801" s="61">
        <f t="shared" si="135"/>
        <v>0</v>
      </c>
    </row>
    <row r="2802" spans="1:17" ht="18.600000000000001" customHeight="1">
      <c r="A2802" s="58">
        <v>44403</v>
      </c>
      <c r="B2802" s="39" t="s">
        <v>48</v>
      </c>
      <c r="C2802" s="39" t="s">
        <v>145</v>
      </c>
      <c r="D2802" s="64"/>
      <c r="E2802" s="39" t="s">
        <v>111</v>
      </c>
      <c r="F2802" s="39">
        <v>48</v>
      </c>
      <c r="G2802" s="39" t="s">
        <v>172</v>
      </c>
      <c r="H2802" s="39" t="s">
        <v>176</v>
      </c>
      <c r="I2802" s="39" t="s">
        <v>176</v>
      </c>
      <c r="J2802" s="39" t="s">
        <v>177</v>
      </c>
      <c r="K2802" s="39" t="s">
        <v>176</v>
      </c>
      <c r="L2802" s="39">
        <v>1</v>
      </c>
      <c r="M2802" s="57" t="str">
        <f t="shared" si="134"/>
        <v>3 - Medium-Level Power Loss</v>
      </c>
      <c r="N2802" s="59"/>
      <c r="O2802" s="60"/>
      <c r="P2802" s="61">
        <f t="shared" si="133"/>
        <v>1800</v>
      </c>
      <c r="Q2802" s="61">
        <f t="shared" si="135"/>
        <v>0</v>
      </c>
    </row>
    <row r="2803" spans="1:17" ht="18.600000000000001" customHeight="1">
      <c r="A2803" s="58">
        <v>44403</v>
      </c>
      <c r="B2803" s="39" t="s">
        <v>48</v>
      </c>
      <c r="C2803" s="39" t="s">
        <v>145</v>
      </c>
      <c r="D2803" s="64"/>
      <c r="E2803" s="39" t="s">
        <v>111</v>
      </c>
      <c r="F2803" s="39">
        <v>49</v>
      </c>
      <c r="G2803" s="39" t="s">
        <v>172</v>
      </c>
      <c r="H2803" s="39" t="s">
        <v>176</v>
      </c>
      <c r="I2803" s="39" t="s">
        <v>176</v>
      </c>
      <c r="J2803" s="39" t="s">
        <v>176</v>
      </c>
      <c r="K2803" s="39" t="s">
        <v>177</v>
      </c>
      <c r="L2803" s="39">
        <v>1</v>
      </c>
      <c r="M2803" s="57" t="str">
        <f t="shared" si="134"/>
        <v>3 - Medium-Level Power Loss</v>
      </c>
      <c r="N2803" s="59"/>
      <c r="O2803" s="60"/>
      <c r="P2803" s="61">
        <f t="shared" si="133"/>
        <v>1800</v>
      </c>
      <c r="Q2803" s="61">
        <f t="shared" si="135"/>
        <v>0</v>
      </c>
    </row>
    <row r="2804" spans="1:17" ht="18.600000000000001" customHeight="1">
      <c r="A2804" s="58">
        <v>44403</v>
      </c>
      <c r="B2804" s="39" t="s">
        <v>48</v>
      </c>
      <c r="C2804" s="39" t="s">
        <v>145</v>
      </c>
      <c r="D2804" s="64"/>
      <c r="E2804" s="39" t="s">
        <v>111</v>
      </c>
      <c r="F2804" s="39">
        <v>49</v>
      </c>
      <c r="G2804" s="39" t="s">
        <v>172</v>
      </c>
      <c r="H2804" s="39" t="s">
        <v>176</v>
      </c>
      <c r="I2804" s="39" t="s">
        <v>176</v>
      </c>
      <c r="J2804" s="39" t="s">
        <v>176</v>
      </c>
      <c r="K2804" s="39" t="s">
        <v>177</v>
      </c>
      <c r="L2804" s="39">
        <v>1</v>
      </c>
      <c r="M2804" s="57" t="str">
        <f t="shared" si="134"/>
        <v>3 - Medium-Level Power Loss</v>
      </c>
      <c r="N2804" s="59"/>
      <c r="O2804" s="60"/>
      <c r="P2804" s="61">
        <f t="shared" si="133"/>
        <v>1800</v>
      </c>
      <c r="Q2804" s="61">
        <f t="shared" si="135"/>
        <v>0</v>
      </c>
    </row>
    <row r="2805" spans="1:17" ht="18.600000000000001" customHeight="1">
      <c r="A2805" s="58">
        <v>44403</v>
      </c>
      <c r="B2805" s="39" t="s">
        <v>48</v>
      </c>
      <c r="C2805" s="39" t="s">
        <v>145</v>
      </c>
      <c r="D2805" s="64"/>
      <c r="E2805" s="39" t="s">
        <v>111</v>
      </c>
      <c r="F2805" s="39">
        <v>50</v>
      </c>
      <c r="G2805" s="39" t="s">
        <v>172</v>
      </c>
      <c r="H2805" s="39" t="s">
        <v>176</v>
      </c>
      <c r="I2805" s="39" t="s">
        <v>176</v>
      </c>
      <c r="J2805" s="39" t="s">
        <v>176</v>
      </c>
      <c r="K2805" s="39" t="s">
        <v>177</v>
      </c>
      <c r="L2805" s="39">
        <v>1</v>
      </c>
      <c r="M2805" s="57" t="str">
        <f t="shared" si="134"/>
        <v>3 - Medium-Level Power Loss</v>
      </c>
      <c r="N2805" s="59"/>
      <c r="O2805" s="60"/>
      <c r="P2805" s="61">
        <f t="shared" si="133"/>
        <v>1800</v>
      </c>
      <c r="Q2805" s="61">
        <f t="shared" si="135"/>
        <v>0</v>
      </c>
    </row>
    <row r="2806" spans="1:17" ht="18.600000000000001" customHeight="1">
      <c r="A2806" s="58">
        <v>44403</v>
      </c>
      <c r="B2806" s="39" t="s">
        <v>48</v>
      </c>
      <c r="C2806" s="39" t="s">
        <v>145</v>
      </c>
      <c r="D2806" s="64"/>
      <c r="E2806" s="39" t="s">
        <v>111</v>
      </c>
      <c r="F2806" s="39">
        <v>50</v>
      </c>
      <c r="G2806" s="39" t="s">
        <v>172</v>
      </c>
      <c r="H2806" s="39" t="s">
        <v>176</v>
      </c>
      <c r="I2806" s="39" t="s">
        <v>176</v>
      </c>
      <c r="J2806" s="39" t="s">
        <v>176</v>
      </c>
      <c r="K2806" s="39" t="s">
        <v>177</v>
      </c>
      <c r="L2806" s="39">
        <v>1</v>
      </c>
      <c r="M2806" s="57" t="str">
        <f t="shared" si="134"/>
        <v>3 - Medium-Level Power Loss</v>
      </c>
      <c r="N2806" s="59"/>
      <c r="O2806" s="60"/>
      <c r="P2806" s="61">
        <f t="shared" si="133"/>
        <v>1800</v>
      </c>
      <c r="Q2806" s="61">
        <f t="shared" si="135"/>
        <v>0</v>
      </c>
    </row>
    <row r="2807" spans="1:17" ht="18.600000000000001" customHeight="1">
      <c r="A2807" s="58">
        <v>44403</v>
      </c>
      <c r="B2807" s="39" t="s">
        <v>48</v>
      </c>
      <c r="C2807" s="39" t="s">
        <v>145</v>
      </c>
      <c r="D2807" s="64"/>
      <c r="E2807" s="39" t="s">
        <v>111</v>
      </c>
      <c r="F2807" s="39">
        <v>51</v>
      </c>
      <c r="G2807" s="39" t="s">
        <v>172</v>
      </c>
      <c r="H2807" s="39" t="s">
        <v>176</v>
      </c>
      <c r="I2807" s="39" t="s">
        <v>176</v>
      </c>
      <c r="J2807" s="39" t="s">
        <v>176</v>
      </c>
      <c r="K2807" s="39" t="s">
        <v>177</v>
      </c>
      <c r="L2807" s="39">
        <v>1</v>
      </c>
      <c r="M2807" s="57" t="str">
        <f t="shared" si="134"/>
        <v>3 - Medium-Level Power Loss</v>
      </c>
      <c r="N2807" s="59"/>
      <c r="O2807" s="60"/>
      <c r="P2807" s="61">
        <f t="shared" si="133"/>
        <v>1800</v>
      </c>
      <c r="Q2807" s="61">
        <f t="shared" si="135"/>
        <v>0</v>
      </c>
    </row>
    <row r="2808" spans="1:17" ht="18.600000000000001" customHeight="1">
      <c r="A2808" s="58">
        <v>44403</v>
      </c>
      <c r="B2808" s="39" t="s">
        <v>48</v>
      </c>
      <c r="C2808" s="39" t="s">
        <v>145</v>
      </c>
      <c r="D2808" s="64"/>
      <c r="E2808" s="39" t="s">
        <v>111</v>
      </c>
      <c r="F2808" s="39">
        <v>51</v>
      </c>
      <c r="G2808" s="39" t="s">
        <v>172</v>
      </c>
      <c r="H2808" s="39" t="s">
        <v>176</v>
      </c>
      <c r="I2808" s="39" t="s">
        <v>176</v>
      </c>
      <c r="J2808" s="39" t="s">
        <v>176</v>
      </c>
      <c r="K2808" s="39" t="s">
        <v>177</v>
      </c>
      <c r="L2808" s="39">
        <v>1</v>
      </c>
      <c r="M2808" s="57" t="str">
        <f t="shared" si="134"/>
        <v>3 - Medium-Level Power Loss</v>
      </c>
      <c r="N2808" s="59"/>
      <c r="O2808" s="60"/>
      <c r="P2808" s="61">
        <f t="shared" si="133"/>
        <v>1800</v>
      </c>
      <c r="Q2808" s="61">
        <f t="shared" si="135"/>
        <v>0</v>
      </c>
    </row>
    <row r="2809" spans="1:17" ht="18.600000000000001" customHeight="1">
      <c r="A2809" s="58">
        <v>44403</v>
      </c>
      <c r="B2809" s="39" t="s">
        <v>48</v>
      </c>
      <c r="C2809" s="39" t="s">
        <v>145</v>
      </c>
      <c r="D2809" s="64"/>
      <c r="E2809" s="39" t="s">
        <v>111</v>
      </c>
      <c r="F2809" s="39">
        <v>52</v>
      </c>
      <c r="G2809" s="39" t="s">
        <v>172</v>
      </c>
      <c r="H2809" s="39" t="s">
        <v>176</v>
      </c>
      <c r="I2809" s="39" t="s">
        <v>176</v>
      </c>
      <c r="J2809" s="39" t="s">
        <v>176</v>
      </c>
      <c r="K2809" s="39" t="s">
        <v>177</v>
      </c>
      <c r="L2809" s="39">
        <v>1</v>
      </c>
      <c r="M2809" s="57" t="str">
        <f t="shared" si="134"/>
        <v>3 - Medium-Level Power Loss</v>
      </c>
      <c r="N2809" s="59"/>
      <c r="O2809" s="60"/>
      <c r="P2809" s="61">
        <f t="shared" si="133"/>
        <v>1800</v>
      </c>
      <c r="Q2809" s="61">
        <f t="shared" si="135"/>
        <v>0</v>
      </c>
    </row>
    <row r="2810" spans="1:17" ht="18.600000000000001" customHeight="1">
      <c r="A2810" s="58">
        <v>44403</v>
      </c>
      <c r="B2810" s="39" t="s">
        <v>48</v>
      </c>
      <c r="C2810" s="39" t="s">
        <v>145</v>
      </c>
      <c r="D2810" s="64"/>
      <c r="E2810" s="39" t="s">
        <v>111</v>
      </c>
      <c r="F2810" s="39">
        <v>52</v>
      </c>
      <c r="G2810" s="39" t="s">
        <v>172</v>
      </c>
      <c r="H2810" s="39" t="s">
        <v>176</v>
      </c>
      <c r="I2810" s="39" t="s">
        <v>176</v>
      </c>
      <c r="J2810" s="39" t="s">
        <v>176</v>
      </c>
      <c r="K2810" s="39" t="s">
        <v>177</v>
      </c>
      <c r="L2810" s="39">
        <v>1</v>
      </c>
      <c r="M2810" s="57" t="str">
        <f t="shared" si="134"/>
        <v>3 - Medium-Level Power Loss</v>
      </c>
      <c r="N2810" s="59"/>
      <c r="O2810" s="60"/>
      <c r="P2810" s="61">
        <f t="shared" si="133"/>
        <v>1800</v>
      </c>
      <c r="Q2810" s="61">
        <f t="shared" si="135"/>
        <v>0</v>
      </c>
    </row>
    <row r="2811" spans="1:17" ht="18.600000000000001" customHeight="1">
      <c r="A2811" s="58">
        <v>44403</v>
      </c>
      <c r="B2811" s="39" t="s">
        <v>48</v>
      </c>
      <c r="C2811" s="39" t="s">
        <v>145</v>
      </c>
      <c r="D2811" s="64"/>
      <c r="E2811" s="39" t="s">
        <v>111</v>
      </c>
      <c r="F2811" s="39">
        <v>53</v>
      </c>
      <c r="G2811" s="39" t="s">
        <v>172</v>
      </c>
      <c r="H2811" s="39" t="s">
        <v>176</v>
      </c>
      <c r="I2811" s="39" t="s">
        <v>176</v>
      </c>
      <c r="J2811" s="39" t="s">
        <v>176</v>
      </c>
      <c r="K2811" s="39" t="s">
        <v>177</v>
      </c>
      <c r="L2811" s="39">
        <v>1</v>
      </c>
      <c r="M2811" s="57" t="str">
        <f t="shared" si="134"/>
        <v>3 - Medium-Level Power Loss</v>
      </c>
      <c r="N2811" s="59"/>
      <c r="O2811" s="60"/>
      <c r="P2811" s="61">
        <f t="shared" si="133"/>
        <v>1800</v>
      </c>
      <c r="Q2811" s="61">
        <f t="shared" si="135"/>
        <v>0</v>
      </c>
    </row>
    <row r="2812" spans="1:17" ht="18.600000000000001" customHeight="1">
      <c r="A2812" s="58">
        <v>44403</v>
      </c>
      <c r="B2812" s="39" t="s">
        <v>48</v>
      </c>
      <c r="C2812" s="39" t="s">
        <v>145</v>
      </c>
      <c r="D2812" s="64"/>
      <c r="E2812" s="39" t="s">
        <v>111</v>
      </c>
      <c r="F2812" s="39">
        <v>53</v>
      </c>
      <c r="G2812" s="39" t="s">
        <v>172</v>
      </c>
      <c r="H2812" s="39" t="s">
        <v>176</v>
      </c>
      <c r="I2812" s="39" t="s">
        <v>176</v>
      </c>
      <c r="J2812" s="39" t="s">
        <v>176</v>
      </c>
      <c r="K2812" s="39" t="s">
        <v>177</v>
      </c>
      <c r="L2812" s="39">
        <v>1</v>
      </c>
      <c r="M2812" s="57" t="str">
        <f t="shared" si="134"/>
        <v>3 - Medium-Level Power Loss</v>
      </c>
      <c r="N2812" s="59"/>
      <c r="O2812" s="60"/>
      <c r="P2812" s="61">
        <f t="shared" si="133"/>
        <v>1800</v>
      </c>
      <c r="Q2812" s="61">
        <f t="shared" si="135"/>
        <v>0</v>
      </c>
    </row>
    <row r="2813" spans="1:17" ht="18.600000000000001" customHeight="1">
      <c r="A2813" s="58">
        <v>44403</v>
      </c>
      <c r="B2813" s="39" t="s">
        <v>48</v>
      </c>
      <c r="C2813" s="39" t="s">
        <v>145</v>
      </c>
      <c r="D2813" s="64"/>
      <c r="E2813" s="39" t="s">
        <v>111</v>
      </c>
      <c r="F2813" s="39">
        <v>54</v>
      </c>
      <c r="G2813" s="39" t="s">
        <v>172</v>
      </c>
      <c r="H2813" s="39" t="s">
        <v>176</v>
      </c>
      <c r="I2813" s="39" t="s">
        <v>176</v>
      </c>
      <c r="J2813" s="39" t="s">
        <v>176</v>
      </c>
      <c r="K2813" s="39" t="s">
        <v>177</v>
      </c>
      <c r="L2813" s="39">
        <v>1</v>
      </c>
      <c r="M2813" s="57" t="str">
        <f t="shared" si="134"/>
        <v>3 - Medium-Level Power Loss</v>
      </c>
      <c r="N2813" s="59"/>
      <c r="O2813" s="60"/>
      <c r="P2813" s="61">
        <f t="shared" si="133"/>
        <v>1800</v>
      </c>
      <c r="Q2813" s="61">
        <f t="shared" si="135"/>
        <v>0</v>
      </c>
    </row>
    <row r="2814" spans="1:17" ht="18.600000000000001" customHeight="1">
      <c r="A2814" s="58">
        <v>44403</v>
      </c>
      <c r="B2814" s="39" t="s">
        <v>48</v>
      </c>
      <c r="C2814" s="39" t="s">
        <v>145</v>
      </c>
      <c r="D2814" s="64"/>
      <c r="E2814" s="39" t="s">
        <v>111</v>
      </c>
      <c r="F2814" s="39">
        <v>54</v>
      </c>
      <c r="G2814" s="39" t="s">
        <v>172</v>
      </c>
      <c r="H2814" s="39" t="s">
        <v>176</v>
      </c>
      <c r="I2814" s="39" t="s">
        <v>176</v>
      </c>
      <c r="J2814" s="39" t="s">
        <v>176</v>
      </c>
      <c r="K2814" s="39" t="s">
        <v>177</v>
      </c>
      <c r="L2814" s="39">
        <v>1</v>
      </c>
      <c r="M2814" s="57" t="str">
        <f t="shared" si="134"/>
        <v>3 - Medium-Level Power Loss</v>
      </c>
      <c r="N2814" s="59"/>
      <c r="O2814" s="60"/>
      <c r="P2814" s="61">
        <f t="shared" si="133"/>
        <v>1800</v>
      </c>
      <c r="Q2814" s="61">
        <f t="shared" si="135"/>
        <v>0</v>
      </c>
    </row>
    <row r="2815" spans="1:17" ht="18.600000000000001" customHeight="1">
      <c r="A2815" s="58">
        <v>44403</v>
      </c>
      <c r="B2815" s="39" t="s">
        <v>48</v>
      </c>
      <c r="C2815" s="39" t="s">
        <v>145</v>
      </c>
      <c r="D2815" s="64"/>
      <c r="E2815" s="39" t="s">
        <v>111</v>
      </c>
      <c r="F2815" s="39">
        <v>55</v>
      </c>
      <c r="G2815" s="39" t="s">
        <v>172</v>
      </c>
      <c r="H2815" s="39" t="s">
        <v>176</v>
      </c>
      <c r="I2815" s="39" t="s">
        <v>176</v>
      </c>
      <c r="J2815" s="39" t="s">
        <v>176</v>
      </c>
      <c r="K2815" s="39" t="s">
        <v>177</v>
      </c>
      <c r="L2815" s="39">
        <v>1</v>
      </c>
      <c r="M2815" s="57" t="str">
        <f t="shared" si="134"/>
        <v>3 - Medium-Level Power Loss</v>
      </c>
      <c r="N2815" s="59"/>
      <c r="O2815" s="60"/>
      <c r="P2815" s="61">
        <f t="shared" si="133"/>
        <v>1800</v>
      </c>
      <c r="Q2815" s="61">
        <f t="shared" si="135"/>
        <v>0</v>
      </c>
    </row>
    <row r="2816" spans="1:17" ht="18.600000000000001" customHeight="1">
      <c r="A2816" s="58">
        <v>44403</v>
      </c>
      <c r="B2816" s="39" t="s">
        <v>48</v>
      </c>
      <c r="C2816" s="39" t="s">
        <v>145</v>
      </c>
      <c r="D2816" s="64"/>
      <c r="E2816" s="39" t="s">
        <v>111</v>
      </c>
      <c r="F2816" s="39">
        <v>55</v>
      </c>
      <c r="G2816" s="39" t="s">
        <v>172</v>
      </c>
      <c r="H2816" s="39" t="s">
        <v>176</v>
      </c>
      <c r="I2816" s="39" t="s">
        <v>176</v>
      </c>
      <c r="J2816" s="39" t="s">
        <v>176</v>
      </c>
      <c r="K2816" s="39" t="s">
        <v>177</v>
      </c>
      <c r="L2816" s="39">
        <v>1</v>
      </c>
      <c r="M2816" s="57" t="str">
        <f t="shared" si="134"/>
        <v>3 - Medium-Level Power Loss</v>
      </c>
      <c r="N2816" s="59"/>
      <c r="O2816" s="60"/>
      <c r="P2816" s="61">
        <f t="shared" si="133"/>
        <v>1800</v>
      </c>
      <c r="Q2816" s="61">
        <f t="shared" si="135"/>
        <v>0</v>
      </c>
    </row>
    <row r="2817" spans="1:17" ht="18.600000000000001" customHeight="1">
      <c r="A2817" s="58">
        <v>44403</v>
      </c>
      <c r="B2817" s="39" t="s">
        <v>48</v>
      </c>
      <c r="C2817" s="39" t="s">
        <v>145</v>
      </c>
      <c r="D2817" s="64"/>
      <c r="E2817" s="39" t="s">
        <v>111</v>
      </c>
      <c r="F2817" s="39">
        <v>56</v>
      </c>
      <c r="G2817" s="39" t="s">
        <v>172</v>
      </c>
      <c r="H2817" s="39" t="s">
        <v>176</v>
      </c>
      <c r="I2817" s="39" t="s">
        <v>176</v>
      </c>
      <c r="J2817" s="39" t="s">
        <v>176</v>
      </c>
      <c r="K2817" s="39" t="s">
        <v>177</v>
      </c>
      <c r="L2817" s="39">
        <v>1</v>
      </c>
      <c r="M2817" s="57" t="str">
        <f t="shared" si="134"/>
        <v>3 - Medium-Level Power Loss</v>
      </c>
      <c r="N2817" s="59"/>
      <c r="O2817" s="60"/>
      <c r="P2817" s="61">
        <f t="shared" si="133"/>
        <v>1800</v>
      </c>
      <c r="Q2817" s="61">
        <f t="shared" si="135"/>
        <v>0</v>
      </c>
    </row>
    <row r="2818" spans="1:17" ht="18.600000000000001" customHeight="1">
      <c r="A2818" s="58">
        <v>44403</v>
      </c>
      <c r="B2818" s="39" t="s">
        <v>48</v>
      </c>
      <c r="C2818" s="39" t="s">
        <v>145</v>
      </c>
      <c r="D2818" s="64"/>
      <c r="E2818" s="39" t="s">
        <v>111</v>
      </c>
      <c r="F2818" s="39">
        <v>56</v>
      </c>
      <c r="G2818" s="39" t="s">
        <v>172</v>
      </c>
      <c r="H2818" s="39" t="s">
        <v>176</v>
      </c>
      <c r="I2818" s="39" t="s">
        <v>176</v>
      </c>
      <c r="J2818" s="39" t="s">
        <v>176</v>
      </c>
      <c r="K2818" s="39" t="s">
        <v>177</v>
      </c>
      <c r="L2818" s="39">
        <v>1</v>
      </c>
      <c r="M2818" s="57" t="str">
        <f t="shared" si="134"/>
        <v>3 - Medium-Level Power Loss</v>
      </c>
      <c r="N2818" s="59"/>
      <c r="O2818" s="60"/>
      <c r="P2818" s="61">
        <f t="shared" si="133"/>
        <v>1800</v>
      </c>
      <c r="Q2818" s="61">
        <f t="shared" si="135"/>
        <v>0</v>
      </c>
    </row>
    <row r="2819" spans="1:17" ht="18.600000000000001" customHeight="1">
      <c r="A2819" s="58">
        <v>44403</v>
      </c>
      <c r="B2819" s="39" t="s">
        <v>48</v>
      </c>
      <c r="C2819" s="39" t="s">
        <v>145</v>
      </c>
      <c r="D2819" s="64"/>
      <c r="E2819" s="39" t="s">
        <v>99</v>
      </c>
      <c r="F2819" s="39">
        <v>65</v>
      </c>
      <c r="G2819" s="39" t="s">
        <v>172</v>
      </c>
      <c r="H2819" s="39" t="s">
        <v>176</v>
      </c>
      <c r="I2819" s="39" t="s">
        <v>176</v>
      </c>
      <c r="J2819" s="39" t="s">
        <v>176</v>
      </c>
      <c r="K2819" s="39" t="s">
        <v>176</v>
      </c>
      <c r="L2819" s="39">
        <v>1</v>
      </c>
      <c r="M2819" s="57" t="str">
        <f t="shared" si="134"/>
        <v>3 - Medium-Level Power Loss</v>
      </c>
      <c r="N2819" s="59"/>
      <c r="O2819" s="60"/>
      <c r="P2819" s="61">
        <f t="shared" si="133"/>
        <v>1800</v>
      </c>
      <c r="Q2819" s="61">
        <f t="shared" si="135"/>
        <v>0</v>
      </c>
    </row>
    <row r="2820" spans="1:17" ht="18.600000000000001" customHeight="1">
      <c r="A2820" s="58">
        <v>44403</v>
      </c>
      <c r="B2820" s="39" t="s">
        <v>48</v>
      </c>
      <c r="C2820" s="39" t="s">
        <v>145</v>
      </c>
      <c r="D2820" s="64"/>
      <c r="E2820" s="39" t="s">
        <v>99</v>
      </c>
      <c r="F2820" s="39">
        <v>66</v>
      </c>
      <c r="G2820" s="39" t="s">
        <v>172</v>
      </c>
      <c r="H2820" s="39" t="s">
        <v>176</v>
      </c>
      <c r="I2820" s="39" t="s">
        <v>176</v>
      </c>
      <c r="J2820" s="39" t="s">
        <v>176</v>
      </c>
      <c r="K2820" s="39" t="s">
        <v>176</v>
      </c>
      <c r="L2820" s="39">
        <v>1</v>
      </c>
      <c r="M2820" s="57" t="str">
        <f t="shared" si="134"/>
        <v>3 - Medium-Level Power Loss</v>
      </c>
      <c r="N2820" s="59"/>
      <c r="O2820" s="60"/>
      <c r="P2820" s="61">
        <f t="shared" si="133"/>
        <v>1800</v>
      </c>
      <c r="Q2820" s="61">
        <f t="shared" si="135"/>
        <v>0</v>
      </c>
    </row>
    <row r="2821" spans="1:17" ht="18.600000000000001" customHeight="1">
      <c r="A2821" s="58">
        <v>44403</v>
      </c>
      <c r="B2821" s="39" t="s">
        <v>48</v>
      </c>
      <c r="C2821" s="39" t="s">
        <v>146</v>
      </c>
      <c r="D2821" s="64"/>
      <c r="E2821" s="39" t="s">
        <v>95</v>
      </c>
      <c r="F2821" s="39">
        <v>43</v>
      </c>
      <c r="G2821" s="39" t="s">
        <v>172</v>
      </c>
      <c r="H2821" s="39" t="s">
        <v>176</v>
      </c>
      <c r="I2821" s="39" t="s">
        <v>176</v>
      </c>
      <c r="J2821" s="39" t="s">
        <v>177</v>
      </c>
      <c r="K2821" s="39" t="s">
        <v>176</v>
      </c>
      <c r="L2821" s="39">
        <v>1</v>
      </c>
      <c r="M2821" s="57" t="str">
        <f t="shared" si="134"/>
        <v>3 - Medium-Level Power Loss</v>
      </c>
      <c r="N2821" s="59"/>
      <c r="O2821" s="60"/>
      <c r="P2821" s="61">
        <f t="shared" si="133"/>
        <v>1800</v>
      </c>
      <c r="Q2821" s="61">
        <f t="shared" si="135"/>
        <v>0</v>
      </c>
    </row>
    <row r="2822" spans="1:17" ht="18.600000000000001" customHeight="1">
      <c r="A2822" s="58">
        <v>44403</v>
      </c>
      <c r="B2822" s="39" t="s">
        <v>48</v>
      </c>
      <c r="C2822" s="39" t="s">
        <v>146</v>
      </c>
      <c r="D2822" s="64"/>
      <c r="E2822" s="39" t="s">
        <v>101</v>
      </c>
      <c r="F2822" s="39">
        <v>65</v>
      </c>
      <c r="G2822" s="39" t="s">
        <v>172</v>
      </c>
      <c r="H2822" s="39" t="s">
        <v>176</v>
      </c>
      <c r="I2822" s="39" t="s">
        <v>177</v>
      </c>
      <c r="J2822" s="39" t="s">
        <v>176</v>
      </c>
      <c r="K2822" s="39" t="s">
        <v>176</v>
      </c>
      <c r="L2822" s="39">
        <v>1</v>
      </c>
      <c r="M2822" s="57" t="str">
        <f t="shared" si="134"/>
        <v>3 - Medium-Level Power Loss</v>
      </c>
      <c r="N2822" s="59"/>
      <c r="O2822" s="60"/>
      <c r="P2822" s="61">
        <f t="shared" si="133"/>
        <v>1800</v>
      </c>
      <c r="Q2822" s="61">
        <f t="shared" si="135"/>
        <v>0</v>
      </c>
    </row>
    <row r="2823" spans="1:17" ht="18.600000000000001" customHeight="1">
      <c r="A2823" s="58">
        <v>44403</v>
      </c>
      <c r="B2823" s="39" t="s">
        <v>48</v>
      </c>
      <c r="C2823" s="39" t="s">
        <v>146</v>
      </c>
      <c r="D2823" s="64"/>
      <c r="E2823" s="39" t="s">
        <v>101</v>
      </c>
      <c r="F2823" s="39">
        <v>66</v>
      </c>
      <c r="G2823" s="39" t="s">
        <v>172</v>
      </c>
      <c r="H2823" s="39" t="s">
        <v>176</v>
      </c>
      <c r="I2823" s="39" t="s">
        <v>177</v>
      </c>
      <c r="J2823" s="39" t="s">
        <v>176</v>
      </c>
      <c r="K2823" s="39" t="s">
        <v>176</v>
      </c>
      <c r="L2823" s="39">
        <v>1</v>
      </c>
      <c r="M2823" s="57" t="str">
        <f t="shared" si="134"/>
        <v>3 - Medium-Level Power Loss</v>
      </c>
      <c r="N2823" s="59"/>
      <c r="O2823" s="60"/>
      <c r="P2823" s="61">
        <f t="shared" si="133"/>
        <v>1800</v>
      </c>
      <c r="Q2823" s="61">
        <f t="shared" si="135"/>
        <v>0</v>
      </c>
    </row>
    <row r="2824" spans="1:17" ht="18.600000000000001" customHeight="1">
      <c r="A2824" s="58">
        <v>44403</v>
      </c>
      <c r="B2824" s="39" t="s">
        <v>48</v>
      </c>
      <c r="C2824" s="39" t="s">
        <v>146</v>
      </c>
      <c r="D2824" s="64"/>
      <c r="E2824" s="39" t="s">
        <v>101</v>
      </c>
      <c r="F2824" s="39">
        <v>67</v>
      </c>
      <c r="G2824" s="39" t="s">
        <v>172</v>
      </c>
      <c r="H2824" s="39" t="s">
        <v>176</v>
      </c>
      <c r="I2824" s="39" t="s">
        <v>177</v>
      </c>
      <c r="J2824" s="39" t="s">
        <v>176</v>
      </c>
      <c r="K2824" s="39" t="s">
        <v>176</v>
      </c>
      <c r="L2824" s="39">
        <v>1</v>
      </c>
      <c r="M2824" s="57" t="str">
        <f t="shared" si="134"/>
        <v>3 - Medium-Level Power Loss</v>
      </c>
      <c r="N2824" s="59"/>
      <c r="O2824" s="60"/>
      <c r="P2824" s="61">
        <f t="shared" si="133"/>
        <v>1800</v>
      </c>
      <c r="Q2824" s="61">
        <f t="shared" si="135"/>
        <v>0</v>
      </c>
    </row>
    <row r="2825" spans="1:17" ht="18.600000000000001" customHeight="1">
      <c r="A2825" s="58">
        <v>44403</v>
      </c>
      <c r="B2825" s="39" t="s">
        <v>48</v>
      </c>
      <c r="C2825" s="39" t="s">
        <v>146</v>
      </c>
      <c r="D2825" s="64"/>
      <c r="E2825" s="39" t="s">
        <v>101</v>
      </c>
      <c r="F2825" s="39">
        <v>68</v>
      </c>
      <c r="G2825" s="39" t="s">
        <v>172</v>
      </c>
      <c r="H2825" s="39" t="s">
        <v>176</v>
      </c>
      <c r="I2825" s="39" t="s">
        <v>177</v>
      </c>
      <c r="J2825" s="39" t="s">
        <v>176</v>
      </c>
      <c r="K2825" s="39" t="s">
        <v>176</v>
      </c>
      <c r="L2825" s="39">
        <v>1</v>
      </c>
      <c r="M2825" s="57" t="str">
        <f t="shared" si="134"/>
        <v>3 - Medium-Level Power Loss</v>
      </c>
      <c r="N2825" s="59"/>
      <c r="O2825" s="60"/>
      <c r="P2825" s="61">
        <f t="shared" si="133"/>
        <v>1800</v>
      </c>
      <c r="Q2825" s="61">
        <f t="shared" si="135"/>
        <v>0</v>
      </c>
    </row>
    <row r="2826" spans="1:17" ht="18.600000000000001" customHeight="1">
      <c r="A2826" s="58">
        <v>44403</v>
      </c>
      <c r="B2826" s="39" t="s">
        <v>48</v>
      </c>
      <c r="C2826" s="39" t="s">
        <v>146</v>
      </c>
      <c r="D2826" s="64"/>
      <c r="E2826" s="39" t="s">
        <v>101</v>
      </c>
      <c r="F2826" s="39">
        <v>69</v>
      </c>
      <c r="G2826" s="39" t="s">
        <v>172</v>
      </c>
      <c r="H2826" s="39" t="s">
        <v>176</v>
      </c>
      <c r="I2826" s="39" t="s">
        <v>177</v>
      </c>
      <c r="J2826" s="39" t="s">
        <v>176</v>
      </c>
      <c r="K2826" s="39" t="s">
        <v>176</v>
      </c>
      <c r="L2826" s="39">
        <v>1</v>
      </c>
      <c r="M2826" s="57" t="str">
        <f t="shared" si="134"/>
        <v>3 - Medium-Level Power Loss</v>
      </c>
      <c r="N2826" s="59"/>
      <c r="O2826" s="60"/>
      <c r="P2826" s="61">
        <f t="shared" si="133"/>
        <v>1800</v>
      </c>
      <c r="Q2826" s="61">
        <f t="shared" si="135"/>
        <v>0</v>
      </c>
    </row>
    <row r="2827" spans="1:17" ht="18.600000000000001" customHeight="1">
      <c r="A2827" s="58">
        <v>44403</v>
      </c>
      <c r="B2827" s="39" t="s">
        <v>48</v>
      </c>
      <c r="C2827" s="39" t="s">
        <v>146</v>
      </c>
      <c r="D2827" s="64"/>
      <c r="E2827" s="39" t="s">
        <v>101</v>
      </c>
      <c r="F2827" s="39">
        <v>70</v>
      </c>
      <c r="G2827" s="39" t="s">
        <v>172</v>
      </c>
      <c r="H2827" s="39" t="s">
        <v>176</v>
      </c>
      <c r="I2827" s="39" t="s">
        <v>177</v>
      </c>
      <c r="J2827" s="39" t="s">
        <v>176</v>
      </c>
      <c r="K2827" s="39" t="s">
        <v>176</v>
      </c>
      <c r="L2827" s="39">
        <v>1</v>
      </c>
      <c r="M2827" s="57" t="str">
        <f t="shared" si="134"/>
        <v>3 - Medium-Level Power Loss</v>
      </c>
      <c r="N2827" s="59"/>
      <c r="O2827" s="60"/>
      <c r="P2827" s="61">
        <f t="shared" si="133"/>
        <v>1800</v>
      </c>
      <c r="Q2827" s="61">
        <f t="shared" si="135"/>
        <v>0</v>
      </c>
    </row>
    <row r="2828" spans="1:17" ht="18.600000000000001" customHeight="1">
      <c r="A2828" s="58">
        <v>44403</v>
      </c>
      <c r="B2828" s="39" t="s">
        <v>48</v>
      </c>
      <c r="C2828" s="39" t="s">
        <v>146</v>
      </c>
      <c r="D2828" s="64"/>
      <c r="E2828" s="39" t="s">
        <v>101</v>
      </c>
      <c r="F2828" s="39">
        <v>71</v>
      </c>
      <c r="G2828" s="39" t="s">
        <v>172</v>
      </c>
      <c r="H2828" s="39" t="s">
        <v>176</v>
      </c>
      <c r="I2828" s="39" t="s">
        <v>177</v>
      </c>
      <c r="J2828" s="39" t="s">
        <v>176</v>
      </c>
      <c r="K2828" s="39" t="s">
        <v>176</v>
      </c>
      <c r="L2828" s="39">
        <v>1</v>
      </c>
      <c r="M2828" s="57" t="str">
        <f t="shared" si="134"/>
        <v>3 - Medium-Level Power Loss</v>
      </c>
      <c r="N2828" s="59"/>
      <c r="O2828" s="60"/>
      <c r="P2828" s="61">
        <f t="shared" si="133"/>
        <v>1800</v>
      </c>
      <c r="Q2828" s="61">
        <f t="shared" si="135"/>
        <v>0</v>
      </c>
    </row>
    <row r="2829" spans="1:17" ht="18.600000000000001" customHeight="1">
      <c r="A2829" s="58">
        <v>44403</v>
      </c>
      <c r="B2829" s="39" t="s">
        <v>48</v>
      </c>
      <c r="C2829" s="39" t="s">
        <v>146</v>
      </c>
      <c r="D2829" s="64"/>
      <c r="E2829" s="39" t="s">
        <v>101</v>
      </c>
      <c r="F2829" s="39">
        <v>72</v>
      </c>
      <c r="G2829" s="39" t="s">
        <v>172</v>
      </c>
      <c r="H2829" s="39" t="s">
        <v>176</v>
      </c>
      <c r="I2829" s="39" t="s">
        <v>177</v>
      </c>
      <c r="J2829" s="39" t="s">
        <v>176</v>
      </c>
      <c r="K2829" s="39" t="s">
        <v>176</v>
      </c>
      <c r="L2829" s="39">
        <v>1</v>
      </c>
      <c r="M2829" s="57" t="str">
        <f t="shared" si="134"/>
        <v>3 - Medium-Level Power Loss</v>
      </c>
      <c r="N2829" s="59"/>
      <c r="O2829" s="60"/>
      <c r="P2829" s="61">
        <f t="shared" si="133"/>
        <v>1800</v>
      </c>
      <c r="Q2829" s="61">
        <f t="shared" si="135"/>
        <v>0</v>
      </c>
    </row>
    <row r="2830" spans="1:17" ht="18.600000000000001" customHeight="1">
      <c r="A2830" s="58">
        <v>44403</v>
      </c>
      <c r="B2830" s="39" t="s">
        <v>48</v>
      </c>
      <c r="C2830" s="39" t="s">
        <v>146</v>
      </c>
      <c r="D2830" s="64"/>
      <c r="E2830" s="39" t="s">
        <v>101</v>
      </c>
      <c r="F2830" s="39">
        <v>89</v>
      </c>
      <c r="G2830" s="39" t="s">
        <v>172</v>
      </c>
      <c r="H2830" s="39" t="s">
        <v>176</v>
      </c>
      <c r="I2830" s="39" t="s">
        <v>176</v>
      </c>
      <c r="J2830" s="39" t="s">
        <v>176</v>
      </c>
      <c r="K2830" s="39" t="s">
        <v>176</v>
      </c>
      <c r="L2830" s="39">
        <v>1</v>
      </c>
      <c r="M2830" s="57" t="str">
        <f t="shared" si="134"/>
        <v>3 - Medium-Level Power Loss</v>
      </c>
      <c r="N2830" s="59"/>
      <c r="O2830" s="60"/>
      <c r="P2830" s="61">
        <f t="shared" si="133"/>
        <v>1800</v>
      </c>
      <c r="Q2830" s="61">
        <f t="shared" si="135"/>
        <v>0</v>
      </c>
    </row>
    <row r="2831" spans="1:17" ht="18.600000000000001" customHeight="1">
      <c r="A2831" s="58">
        <v>44403</v>
      </c>
      <c r="B2831" s="39" t="s">
        <v>48</v>
      </c>
      <c r="C2831" s="39" t="s">
        <v>146</v>
      </c>
      <c r="D2831" s="64"/>
      <c r="E2831" s="39" t="s">
        <v>101</v>
      </c>
      <c r="F2831" s="39">
        <v>90</v>
      </c>
      <c r="G2831" s="39" t="s">
        <v>172</v>
      </c>
      <c r="H2831" s="39" t="s">
        <v>176</v>
      </c>
      <c r="I2831" s="39" t="s">
        <v>176</v>
      </c>
      <c r="J2831" s="39" t="s">
        <v>176</v>
      </c>
      <c r="K2831" s="39" t="s">
        <v>176</v>
      </c>
      <c r="L2831" s="39">
        <v>1</v>
      </c>
      <c r="M2831" s="57" t="str">
        <f t="shared" si="134"/>
        <v>3 - Medium-Level Power Loss</v>
      </c>
      <c r="N2831" s="59"/>
      <c r="O2831" s="60"/>
      <c r="P2831" s="61">
        <f t="shared" si="133"/>
        <v>1800</v>
      </c>
      <c r="Q2831" s="61">
        <f t="shared" si="135"/>
        <v>0</v>
      </c>
    </row>
    <row r="2832" spans="1:17" ht="18.600000000000001" customHeight="1">
      <c r="A2832" s="58">
        <v>44403</v>
      </c>
      <c r="B2832" s="39" t="s">
        <v>48</v>
      </c>
      <c r="C2832" s="39" t="s">
        <v>146</v>
      </c>
      <c r="D2832" s="64"/>
      <c r="E2832" s="39" t="s">
        <v>101</v>
      </c>
      <c r="F2832" s="39">
        <v>91</v>
      </c>
      <c r="G2832" s="39" t="s">
        <v>172</v>
      </c>
      <c r="H2832" s="39" t="s">
        <v>176</v>
      </c>
      <c r="I2832" s="39" t="s">
        <v>176</v>
      </c>
      <c r="J2832" s="39" t="s">
        <v>176</v>
      </c>
      <c r="K2832" s="39" t="s">
        <v>176</v>
      </c>
      <c r="L2832" s="39">
        <v>1</v>
      </c>
      <c r="M2832" s="57" t="str">
        <f t="shared" si="134"/>
        <v>3 - Medium-Level Power Loss</v>
      </c>
      <c r="N2832" s="59"/>
      <c r="O2832" s="60"/>
      <c r="P2832" s="61">
        <f t="shared" si="133"/>
        <v>1800</v>
      </c>
      <c r="Q2832" s="61">
        <f t="shared" si="135"/>
        <v>0</v>
      </c>
    </row>
    <row r="2833" spans="1:17" ht="18.600000000000001" customHeight="1">
      <c r="A2833" s="58">
        <v>44403</v>
      </c>
      <c r="B2833" s="39" t="s">
        <v>48</v>
      </c>
      <c r="C2833" s="39" t="s">
        <v>146</v>
      </c>
      <c r="D2833" s="64"/>
      <c r="E2833" s="39" t="s">
        <v>101</v>
      </c>
      <c r="F2833" s="39">
        <v>92</v>
      </c>
      <c r="G2833" s="39" t="s">
        <v>172</v>
      </c>
      <c r="H2833" s="39" t="s">
        <v>176</v>
      </c>
      <c r="I2833" s="39" t="s">
        <v>176</v>
      </c>
      <c r="J2833" s="39" t="s">
        <v>176</v>
      </c>
      <c r="K2833" s="39" t="s">
        <v>176</v>
      </c>
      <c r="L2833" s="39">
        <v>1</v>
      </c>
      <c r="M2833" s="57" t="str">
        <f t="shared" si="134"/>
        <v>3 - Medium-Level Power Loss</v>
      </c>
      <c r="N2833" s="59"/>
      <c r="O2833" s="60"/>
      <c r="P2833" s="61">
        <f t="shared" ref="P2833:P2896" si="136">IF(G2833="hot spot",0,IF(G2833="string",$Q$5*L2833,IF(G2833="multiple strings",$Q$5*L2833,IF(G2833="Combiner",($Q$5)*L2833,IF(G2833="inverter",$Q$5*L2833,IF(G2833="tracker",$Q$5*L2833,IF(G2833="module",$Q$5*L2833,IF(G2833="module substring",($Q$5/3)*L2833,0))))))))</f>
        <v>1800</v>
      </c>
      <c r="Q2833" s="61">
        <f t="shared" si="135"/>
        <v>0</v>
      </c>
    </row>
    <row r="2834" spans="1:17" ht="18.600000000000001" customHeight="1">
      <c r="A2834" s="58">
        <v>44403</v>
      </c>
      <c r="B2834" s="39" t="s">
        <v>48</v>
      </c>
      <c r="C2834" s="39" t="s">
        <v>146</v>
      </c>
      <c r="D2834" s="64"/>
      <c r="E2834" s="39" t="s">
        <v>101</v>
      </c>
      <c r="F2834" s="39">
        <v>93</v>
      </c>
      <c r="G2834" s="39" t="s">
        <v>172</v>
      </c>
      <c r="H2834" s="39" t="s">
        <v>176</v>
      </c>
      <c r="I2834" s="39" t="s">
        <v>176</v>
      </c>
      <c r="J2834" s="39" t="s">
        <v>176</v>
      </c>
      <c r="K2834" s="39" t="s">
        <v>176</v>
      </c>
      <c r="L2834" s="39">
        <v>1</v>
      </c>
      <c r="M2834" s="57" t="str">
        <f t="shared" ref="M2834:M2897" si="137">IF(G2834="hot spot","1 - Safety",IF((P2834)/(1000000*$Q$4)&gt;0.01,"2 - High-Level Power Loss",IF(P2834&gt;($Q$5-1),"3 - Medium-Level Power Loss",IF(P2834&gt;0,"4 - Low-Level Power Loss",""))))</f>
        <v>3 - Medium-Level Power Loss</v>
      </c>
      <c r="N2834" s="59"/>
      <c r="O2834" s="60"/>
      <c r="P2834" s="61">
        <f t="shared" si="136"/>
        <v>1800</v>
      </c>
      <c r="Q2834" s="61">
        <f t="shared" si="135"/>
        <v>0</v>
      </c>
    </row>
    <row r="2835" spans="1:17" ht="18.600000000000001" customHeight="1">
      <c r="A2835" s="58">
        <v>44403</v>
      </c>
      <c r="B2835" s="39" t="s">
        <v>48</v>
      </c>
      <c r="C2835" s="39" t="s">
        <v>146</v>
      </c>
      <c r="D2835" s="64"/>
      <c r="E2835" s="39" t="s">
        <v>101</v>
      </c>
      <c r="F2835" s="39">
        <v>94</v>
      </c>
      <c r="G2835" s="39" t="s">
        <v>172</v>
      </c>
      <c r="H2835" s="39" t="s">
        <v>176</v>
      </c>
      <c r="I2835" s="39" t="s">
        <v>176</v>
      </c>
      <c r="J2835" s="39" t="s">
        <v>176</v>
      </c>
      <c r="K2835" s="39" t="s">
        <v>176</v>
      </c>
      <c r="L2835" s="39">
        <v>1</v>
      </c>
      <c r="M2835" s="57" t="str">
        <f t="shared" si="137"/>
        <v>3 - Medium-Level Power Loss</v>
      </c>
      <c r="N2835" s="59"/>
      <c r="O2835" s="60"/>
      <c r="P2835" s="61">
        <f t="shared" si="136"/>
        <v>1800</v>
      </c>
      <c r="Q2835" s="61">
        <f t="shared" si="135"/>
        <v>0</v>
      </c>
    </row>
    <row r="2836" spans="1:17" ht="18.600000000000001" customHeight="1">
      <c r="A2836" s="58">
        <v>44403</v>
      </c>
      <c r="B2836" s="39" t="s">
        <v>48</v>
      </c>
      <c r="C2836" s="39" t="s">
        <v>146</v>
      </c>
      <c r="D2836" s="64"/>
      <c r="E2836" s="39" t="s">
        <v>101</v>
      </c>
      <c r="F2836" s="39">
        <v>95</v>
      </c>
      <c r="G2836" s="39" t="s">
        <v>172</v>
      </c>
      <c r="H2836" s="39" t="s">
        <v>176</v>
      </c>
      <c r="I2836" s="39" t="s">
        <v>176</v>
      </c>
      <c r="J2836" s="39" t="s">
        <v>176</v>
      </c>
      <c r="K2836" s="39" t="s">
        <v>176</v>
      </c>
      <c r="L2836" s="39">
        <v>1</v>
      </c>
      <c r="M2836" s="57" t="str">
        <f t="shared" si="137"/>
        <v>3 - Medium-Level Power Loss</v>
      </c>
      <c r="N2836" s="59"/>
      <c r="O2836" s="60"/>
      <c r="P2836" s="61">
        <f t="shared" si="136"/>
        <v>1800</v>
      </c>
      <c r="Q2836" s="61">
        <f t="shared" si="135"/>
        <v>0</v>
      </c>
    </row>
    <row r="2837" spans="1:17" ht="18.600000000000001" customHeight="1">
      <c r="A2837" s="58">
        <v>44403</v>
      </c>
      <c r="B2837" s="39" t="s">
        <v>48</v>
      </c>
      <c r="C2837" s="39" t="s">
        <v>146</v>
      </c>
      <c r="D2837" s="64"/>
      <c r="E2837" s="39" t="s">
        <v>101</v>
      </c>
      <c r="F2837" s="39">
        <v>96</v>
      </c>
      <c r="G2837" s="39" t="s">
        <v>172</v>
      </c>
      <c r="H2837" s="39" t="s">
        <v>176</v>
      </c>
      <c r="I2837" s="39" t="s">
        <v>176</v>
      </c>
      <c r="J2837" s="39" t="s">
        <v>176</v>
      </c>
      <c r="K2837" s="39" t="s">
        <v>176</v>
      </c>
      <c r="L2837" s="39">
        <v>1</v>
      </c>
      <c r="M2837" s="57" t="str">
        <f t="shared" si="137"/>
        <v>3 - Medium-Level Power Loss</v>
      </c>
      <c r="N2837" s="59"/>
      <c r="O2837" s="60"/>
      <c r="P2837" s="61">
        <f t="shared" si="136"/>
        <v>1800</v>
      </c>
      <c r="Q2837" s="61">
        <f t="shared" si="135"/>
        <v>0</v>
      </c>
    </row>
    <row r="2838" spans="1:17" ht="18.600000000000001" customHeight="1">
      <c r="A2838" s="58">
        <v>44403</v>
      </c>
      <c r="B2838" s="39" t="s">
        <v>48</v>
      </c>
      <c r="C2838" s="39" t="s">
        <v>146</v>
      </c>
      <c r="D2838" s="64"/>
      <c r="E2838" s="39" t="s">
        <v>102</v>
      </c>
      <c r="F2838" s="39">
        <v>10</v>
      </c>
      <c r="G2838" s="39" t="s">
        <v>172</v>
      </c>
      <c r="H2838" s="39" t="s">
        <v>176</v>
      </c>
      <c r="I2838" s="39" t="s">
        <v>176</v>
      </c>
      <c r="J2838" s="39" t="s">
        <v>176</v>
      </c>
      <c r="K2838" s="39" t="s">
        <v>176</v>
      </c>
      <c r="L2838" s="39">
        <v>1</v>
      </c>
      <c r="M2838" s="57" t="str">
        <f t="shared" si="137"/>
        <v>3 - Medium-Level Power Loss</v>
      </c>
      <c r="N2838" s="59"/>
      <c r="O2838" s="60"/>
      <c r="P2838" s="61">
        <f t="shared" si="136"/>
        <v>1800</v>
      </c>
      <c r="Q2838" s="61">
        <f t="shared" si="135"/>
        <v>0</v>
      </c>
    </row>
    <row r="2839" spans="1:17" ht="18.600000000000001" customHeight="1">
      <c r="A2839" s="58">
        <v>44403</v>
      </c>
      <c r="B2839" s="39" t="s">
        <v>48</v>
      </c>
      <c r="C2839" s="39" t="s">
        <v>146</v>
      </c>
      <c r="D2839" s="64"/>
      <c r="E2839" s="39" t="s">
        <v>102</v>
      </c>
      <c r="F2839" s="39">
        <v>11</v>
      </c>
      <c r="G2839" s="39" t="s">
        <v>172</v>
      </c>
      <c r="H2839" s="39" t="s">
        <v>176</v>
      </c>
      <c r="I2839" s="39" t="s">
        <v>176</v>
      </c>
      <c r="J2839" s="39" t="s">
        <v>176</v>
      </c>
      <c r="K2839" s="39" t="s">
        <v>176</v>
      </c>
      <c r="L2839" s="39">
        <v>1</v>
      </c>
      <c r="M2839" s="57" t="str">
        <f t="shared" si="137"/>
        <v>3 - Medium-Level Power Loss</v>
      </c>
      <c r="N2839" s="59"/>
      <c r="O2839" s="60"/>
      <c r="P2839" s="61">
        <f t="shared" si="136"/>
        <v>1800</v>
      </c>
      <c r="Q2839" s="61">
        <f t="shared" si="135"/>
        <v>0</v>
      </c>
    </row>
    <row r="2840" spans="1:17" ht="18.600000000000001" customHeight="1">
      <c r="A2840" s="58">
        <v>44403</v>
      </c>
      <c r="B2840" s="39" t="s">
        <v>48</v>
      </c>
      <c r="C2840" s="39" t="s">
        <v>146</v>
      </c>
      <c r="D2840" s="64"/>
      <c r="E2840" s="39" t="s">
        <v>102</v>
      </c>
      <c r="F2840" s="39">
        <v>12</v>
      </c>
      <c r="G2840" s="39" t="s">
        <v>172</v>
      </c>
      <c r="H2840" s="39" t="s">
        <v>176</v>
      </c>
      <c r="I2840" s="39" t="s">
        <v>176</v>
      </c>
      <c r="J2840" s="39" t="s">
        <v>176</v>
      </c>
      <c r="K2840" s="39" t="s">
        <v>176</v>
      </c>
      <c r="L2840" s="39">
        <v>1</v>
      </c>
      <c r="M2840" s="57" t="str">
        <f t="shared" si="137"/>
        <v>3 - Medium-Level Power Loss</v>
      </c>
      <c r="N2840" s="59"/>
      <c r="O2840" s="60"/>
      <c r="P2840" s="61">
        <f t="shared" si="136"/>
        <v>1800</v>
      </c>
      <c r="Q2840" s="61">
        <f t="shared" si="135"/>
        <v>0</v>
      </c>
    </row>
    <row r="2841" spans="1:17" ht="18.600000000000001" customHeight="1">
      <c r="A2841" s="58">
        <v>44403</v>
      </c>
      <c r="B2841" s="39" t="s">
        <v>48</v>
      </c>
      <c r="C2841" s="39" t="s">
        <v>146</v>
      </c>
      <c r="D2841" s="64"/>
      <c r="E2841" s="39" t="s">
        <v>102</v>
      </c>
      <c r="F2841" s="39">
        <v>125</v>
      </c>
      <c r="G2841" s="39" t="s">
        <v>172</v>
      </c>
      <c r="H2841" s="39" t="s">
        <v>176</v>
      </c>
      <c r="I2841" s="39" t="s">
        <v>176</v>
      </c>
      <c r="J2841" s="39" t="s">
        <v>176</v>
      </c>
      <c r="K2841" s="39" t="s">
        <v>176</v>
      </c>
      <c r="L2841" s="39">
        <v>1</v>
      </c>
      <c r="M2841" s="57" t="str">
        <f t="shared" si="137"/>
        <v>3 - Medium-Level Power Loss</v>
      </c>
      <c r="N2841" s="59"/>
      <c r="O2841" s="60"/>
      <c r="P2841" s="61">
        <f t="shared" si="136"/>
        <v>1800</v>
      </c>
      <c r="Q2841" s="61">
        <f t="shared" si="135"/>
        <v>0</v>
      </c>
    </row>
    <row r="2842" spans="1:17" ht="18.600000000000001" customHeight="1">
      <c r="A2842" s="58">
        <v>44403</v>
      </c>
      <c r="B2842" s="39" t="s">
        <v>48</v>
      </c>
      <c r="C2842" s="39" t="s">
        <v>146</v>
      </c>
      <c r="D2842" s="64"/>
      <c r="E2842" s="39" t="s">
        <v>102</v>
      </c>
      <c r="F2842" s="39">
        <v>13</v>
      </c>
      <c r="G2842" s="39" t="s">
        <v>172</v>
      </c>
      <c r="H2842" s="39" t="s">
        <v>176</v>
      </c>
      <c r="I2842" s="39" t="s">
        <v>176</v>
      </c>
      <c r="J2842" s="39" t="s">
        <v>176</v>
      </c>
      <c r="K2842" s="39" t="s">
        <v>176</v>
      </c>
      <c r="L2842" s="39">
        <v>1</v>
      </c>
      <c r="M2842" s="57" t="str">
        <f t="shared" si="137"/>
        <v>3 - Medium-Level Power Loss</v>
      </c>
      <c r="N2842" s="59"/>
      <c r="O2842" s="60"/>
      <c r="P2842" s="61">
        <f t="shared" si="136"/>
        <v>1800</v>
      </c>
      <c r="Q2842" s="61">
        <f t="shared" si="135"/>
        <v>0</v>
      </c>
    </row>
    <row r="2843" spans="1:17" ht="18.600000000000001" customHeight="1">
      <c r="A2843" s="58">
        <v>44403</v>
      </c>
      <c r="B2843" s="39" t="s">
        <v>48</v>
      </c>
      <c r="C2843" s="39" t="s">
        <v>146</v>
      </c>
      <c r="D2843" s="64"/>
      <c r="E2843" s="39" t="s">
        <v>102</v>
      </c>
      <c r="F2843" s="39">
        <v>14</v>
      </c>
      <c r="G2843" s="39" t="s">
        <v>172</v>
      </c>
      <c r="H2843" s="39" t="s">
        <v>176</v>
      </c>
      <c r="I2843" s="39" t="s">
        <v>176</v>
      </c>
      <c r="J2843" s="39" t="s">
        <v>176</v>
      </c>
      <c r="K2843" s="39" t="s">
        <v>176</v>
      </c>
      <c r="L2843" s="39">
        <v>1</v>
      </c>
      <c r="M2843" s="57" t="str">
        <f t="shared" si="137"/>
        <v>3 - Medium-Level Power Loss</v>
      </c>
      <c r="N2843" s="59"/>
      <c r="O2843" s="60"/>
      <c r="P2843" s="61">
        <f t="shared" si="136"/>
        <v>1800</v>
      </c>
      <c r="Q2843" s="61">
        <f t="shared" si="135"/>
        <v>0</v>
      </c>
    </row>
    <row r="2844" spans="1:17" ht="18.600000000000001" customHeight="1">
      <c r="A2844" s="58">
        <v>44403</v>
      </c>
      <c r="B2844" s="39" t="s">
        <v>48</v>
      </c>
      <c r="C2844" s="39" t="s">
        <v>146</v>
      </c>
      <c r="D2844" s="64"/>
      <c r="E2844" s="39" t="s">
        <v>102</v>
      </c>
      <c r="F2844" s="39">
        <v>15</v>
      </c>
      <c r="G2844" s="39" t="s">
        <v>172</v>
      </c>
      <c r="H2844" s="39" t="s">
        <v>176</v>
      </c>
      <c r="I2844" s="39" t="s">
        <v>176</v>
      </c>
      <c r="J2844" s="39" t="s">
        <v>176</v>
      </c>
      <c r="K2844" s="39" t="s">
        <v>176</v>
      </c>
      <c r="L2844" s="39">
        <v>1</v>
      </c>
      <c r="M2844" s="57" t="str">
        <f t="shared" si="137"/>
        <v>3 - Medium-Level Power Loss</v>
      </c>
      <c r="N2844" s="59"/>
      <c r="O2844" s="60"/>
      <c r="P2844" s="61">
        <f t="shared" si="136"/>
        <v>1800</v>
      </c>
      <c r="Q2844" s="61">
        <f t="shared" si="135"/>
        <v>0</v>
      </c>
    </row>
    <row r="2845" spans="1:17" ht="18.600000000000001" customHeight="1">
      <c r="A2845" s="58">
        <v>44403</v>
      </c>
      <c r="B2845" s="39" t="s">
        <v>48</v>
      </c>
      <c r="C2845" s="39" t="s">
        <v>146</v>
      </c>
      <c r="D2845" s="64"/>
      <c r="E2845" s="39" t="s">
        <v>102</v>
      </c>
      <c r="F2845" s="39">
        <v>16</v>
      </c>
      <c r="G2845" s="39" t="s">
        <v>172</v>
      </c>
      <c r="H2845" s="39" t="s">
        <v>176</v>
      </c>
      <c r="I2845" s="39" t="s">
        <v>176</v>
      </c>
      <c r="J2845" s="39" t="s">
        <v>176</v>
      </c>
      <c r="K2845" s="39" t="s">
        <v>176</v>
      </c>
      <c r="L2845" s="39">
        <v>1</v>
      </c>
      <c r="M2845" s="57" t="str">
        <f t="shared" si="137"/>
        <v>3 - Medium-Level Power Loss</v>
      </c>
      <c r="N2845" s="59"/>
      <c r="O2845" s="60"/>
      <c r="P2845" s="61">
        <f t="shared" si="136"/>
        <v>1800</v>
      </c>
      <c r="Q2845" s="61">
        <f t="shared" si="135"/>
        <v>0</v>
      </c>
    </row>
    <row r="2846" spans="1:17" ht="18.600000000000001" customHeight="1">
      <c r="A2846" s="58">
        <v>44403</v>
      </c>
      <c r="B2846" s="39" t="s">
        <v>48</v>
      </c>
      <c r="C2846" s="39" t="s">
        <v>146</v>
      </c>
      <c r="D2846" s="64"/>
      <c r="E2846" s="39" t="s">
        <v>102</v>
      </c>
      <c r="F2846" s="39">
        <v>17</v>
      </c>
      <c r="G2846" s="39" t="s">
        <v>172</v>
      </c>
      <c r="H2846" s="39" t="s">
        <v>176</v>
      </c>
      <c r="I2846" s="39" t="s">
        <v>176</v>
      </c>
      <c r="J2846" s="39" t="s">
        <v>176</v>
      </c>
      <c r="K2846" s="39" t="s">
        <v>176</v>
      </c>
      <c r="L2846" s="39">
        <v>1</v>
      </c>
      <c r="M2846" s="57" t="str">
        <f t="shared" si="137"/>
        <v>3 - Medium-Level Power Loss</v>
      </c>
      <c r="N2846" s="59"/>
      <c r="O2846" s="60"/>
      <c r="P2846" s="61">
        <f t="shared" si="136"/>
        <v>1800</v>
      </c>
      <c r="Q2846" s="61">
        <f t="shared" si="135"/>
        <v>0</v>
      </c>
    </row>
    <row r="2847" spans="1:17" ht="18.600000000000001" customHeight="1">
      <c r="A2847" s="58">
        <v>44403</v>
      </c>
      <c r="B2847" s="39" t="s">
        <v>48</v>
      </c>
      <c r="C2847" s="39" t="s">
        <v>146</v>
      </c>
      <c r="D2847" s="64"/>
      <c r="E2847" s="39" t="s">
        <v>102</v>
      </c>
      <c r="F2847" s="39">
        <v>18</v>
      </c>
      <c r="G2847" s="39" t="s">
        <v>172</v>
      </c>
      <c r="H2847" s="39" t="s">
        <v>176</v>
      </c>
      <c r="I2847" s="39" t="s">
        <v>176</v>
      </c>
      <c r="J2847" s="39" t="s">
        <v>176</v>
      </c>
      <c r="K2847" s="39" t="s">
        <v>176</v>
      </c>
      <c r="L2847" s="39">
        <v>1</v>
      </c>
      <c r="M2847" s="57" t="str">
        <f t="shared" si="137"/>
        <v>3 - Medium-Level Power Loss</v>
      </c>
      <c r="N2847" s="59"/>
      <c r="O2847" s="60"/>
      <c r="P2847" s="61">
        <f t="shared" si="136"/>
        <v>1800</v>
      </c>
      <c r="Q2847" s="61">
        <f t="shared" si="135"/>
        <v>0</v>
      </c>
    </row>
    <row r="2848" spans="1:17" ht="18.600000000000001" customHeight="1">
      <c r="A2848" s="58">
        <v>44403</v>
      </c>
      <c r="B2848" s="39" t="s">
        <v>48</v>
      </c>
      <c r="C2848" s="39" t="s">
        <v>146</v>
      </c>
      <c r="D2848" s="64"/>
      <c r="E2848" s="39" t="s">
        <v>102</v>
      </c>
      <c r="F2848" s="39">
        <v>19</v>
      </c>
      <c r="G2848" s="39" t="s">
        <v>172</v>
      </c>
      <c r="H2848" s="39" t="s">
        <v>176</v>
      </c>
      <c r="I2848" s="39" t="s">
        <v>176</v>
      </c>
      <c r="J2848" s="39" t="s">
        <v>176</v>
      </c>
      <c r="K2848" s="39" t="s">
        <v>176</v>
      </c>
      <c r="L2848" s="39">
        <v>1</v>
      </c>
      <c r="M2848" s="57" t="str">
        <f t="shared" si="137"/>
        <v>3 - Medium-Level Power Loss</v>
      </c>
      <c r="N2848" s="59"/>
      <c r="O2848" s="60"/>
      <c r="P2848" s="61">
        <f t="shared" si="136"/>
        <v>1800</v>
      </c>
      <c r="Q2848" s="61">
        <f t="shared" si="135"/>
        <v>0</v>
      </c>
    </row>
    <row r="2849" spans="1:17" ht="18.600000000000001" customHeight="1">
      <c r="A2849" s="58">
        <v>44403</v>
      </c>
      <c r="B2849" s="39" t="s">
        <v>48</v>
      </c>
      <c r="C2849" s="39" t="s">
        <v>146</v>
      </c>
      <c r="D2849" s="64"/>
      <c r="E2849" s="39" t="s">
        <v>102</v>
      </c>
      <c r="F2849" s="39">
        <v>20</v>
      </c>
      <c r="G2849" s="39" t="s">
        <v>172</v>
      </c>
      <c r="H2849" s="39" t="s">
        <v>176</v>
      </c>
      <c r="I2849" s="39" t="s">
        <v>176</v>
      </c>
      <c r="J2849" s="39" t="s">
        <v>176</v>
      </c>
      <c r="K2849" s="39" t="s">
        <v>176</v>
      </c>
      <c r="L2849" s="39">
        <v>1</v>
      </c>
      <c r="M2849" s="57" t="str">
        <f t="shared" si="137"/>
        <v>3 - Medium-Level Power Loss</v>
      </c>
      <c r="N2849" s="59"/>
      <c r="O2849" s="60"/>
      <c r="P2849" s="61">
        <f t="shared" si="136"/>
        <v>1800</v>
      </c>
      <c r="Q2849" s="61">
        <f t="shared" si="135"/>
        <v>0</v>
      </c>
    </row>
    <row r="2850" spans="1:17" ht="18.600000000000001" customHeight="1">
      <c r="A2850" s="58">
        <v>44403</v>
      </c>
      <c r="B2850" s="39" t="s">
        <v>48</v>
      </c>
      <c r="C2850" s="39" t="s">
        <v>146</v>
      </c>
      <c r="D2850" s="64"/>
      <c r="E2850" s="39" t="s">
        <v>102</v>
      </c>
      <c r="F2850" s="39">
        <v>21</v>
      </c>
      <c r="G2850" s="39" t="s">
        <v>172</v>
      </c>
      <c r="H2850" s="39" t="s">
        <v>176</v>
      </c>
      <c r="I2850" s="39" t="s">
        <v>176</v>
      </c>
      <c r="J2850" s="39" t="s">
        <v>176</v>
      </c>
      <c r="K2850" s="39" t="s">
        <v>176</v>
      </c>
      <c r="L2850" s="39">
        <v>1</v>
      </c>
      <c r="M2850" s="57" t="str">
        <f t="shared" si="137"/>
        <v>3 - Medium-Level Power Loss</v>
      </c>
      <c r="N2850" s="59"/>
      <c r="O2850" s="60"/>
      <c r="P2850" s="61">
        <f t="shared" si="136"/>
        <v>1800</v>
      </c>
      <c r="Q2850" s="61">
        <f t="shared" si="135"/>
        <v>0</v>
      </c>
    </row>
    <row r="2851" spans="1:17" ht="18.600000000000001" customHeight="1">
      <c r="A2851" s="58">
        <v>44403</v>
      </c>
      <c r="B2851" s="39" t="s">
        <v>48</v>
      </c>
      <c r="C2851" s="39" t="s">
        <v>146</v>
      </c>
      <c r="D2851" s="64"/>
      <c r="E2851" s="39" t="s">
        <v>102</v>
      </c>
      <c r="F2851" s="39">
        <v>22</v>
      </c>
      <c r="G2851" s="39" t="s">
        <v>172</v>
      </c>
      <c r="H2851" s="39" t="s">
        <v>176</v>
      </c>
      <c r="I2851" s="39" t="s">
        <v>176</v>
      </c>
      <c r="J2851" s="39" t="s">
        <v>176</v>
      </c>
      <c r="K2851" s="39" t="s">
        <v>176</v>
      </c>
      <c r="L2851" s="39">
        <v>1</v>
      </c>
      <c r="M2851" s="57" t="str">
        <f t="shared" si="137"/>
        <v>3 - Medium-Level Power Loss</v>
      </c>
      <c r="N2851" s="59"/>
      <c r="O2851" s="60"/>
      <c r="P2851" s="61">
        <f t="shared" si="136"/>
        <v>1800</v>
      </c>
      <c r="Q2851" s="61">
        <f t="shared" si="135"/>
        <v>0</v>
      </c>
    </row>
    <row r="2852" spans="1:17" ht="18.600000000000001" customHeight="1">
      <c r="A2852" s="58">
        <v>44403</v>
      </c>
      <c r="B2852" s="39" t="s">
        <v>48</v>
      </c>
      <c r="C2852" s="39" t="s">
        <v>146</v>
      </c>
      <c r="D2852" s="64"/>
      <c r="E2852" s="39" t="s">
        <v>102</v>
      </c>
      <c r="F2852" s="39">
        <v>23</v>
      </c>
      <c r="G2852" s="39" t="s">
        <v>172</v>
      </c>
      <c r="H2852" s="39" t="s">
        <v>176</v>
      </c>
      <c r="I2852" s="39" t="s">
        <v>176</v>
      </c>
      <c r="J2852" s="39" t="s">
        <v>176</v>
      </c>
      <c r="K2852" s="39" t="s">
        <v>176</v>
      </c>
      <c r="L2852" s="39">
        <v>1</v>
      </c>
      <c r="M2852" s="57" t="str">
        <f t="shared" si="137"/>
        <v>3 - Medium-Level Power Loss</v>
      </c>
      <c r="N2852" s="59"/>
      <c r="O2852" s="60"/>
      <c r="P2852" s="61">
        <f t="shared" si="136"/>
        <v>1800</v>
      </c>
      <c r="Q2852" s="61">
        <f t="shared" si="135"/>
        <v>0</v>
      </c>
    </row>
    <row r="2853" spans="1:17" ht="18.600000000000001" customHeight="1">
      <c r="A2853" s="58">
        <v>44403</v>
      </c>
      <c r="B2853" s="39" t="s">
        <v>48</v>
      </c>
      <c r="C2853" s="39" t="s">
        <v>146</v>
      </c>
      <c r="D2853" s="64"/>
      <c r="E2853" s="39" t="s">
        <v>102</v>
      </c>
      <c r="F2853" s="39">
        <v>24</v>
      </c>
      <c r="G2853" s="39" t="s">
        <v>172</v>
      </c>
      <c r="H2853" s="39" t="s">
        <v>176</v>
      </c>
      <c r="I2853" s="39" t="s">
        <v>176</v>
      </c>
      <c r="J2853" s="39" t="s">
        <v>176</v>
      </c>
      <c r="K2853" s="39" t="s">
        <v>176</v>
      </c>
      <c r="L2853" s="39">
        <v>1</v>
      </c>
      <c r="M2853" s="57" t="str">
        <f t="shared" si="137"/>
        <v>3 - Medium-Level Power Loss</v>
      </c>
      <c r="N2853" s="59"/>
      <c r="O2853" s="60"/>
      <c r="P2853" s="61">
        <f t="shared" si="136"/>
        <v>1800</v>
      </c>
      <c r="Q2853" s="61">
        <f t="shared" ref="Q2853:Q2916" si="138">IF(O2853&gt;0,P2853,0)</f>
        <v>0</v>
      </c>
    </row>
    <row r="2854" spans="1:17" ht="18.600000000000001" customHeight="1">
      <c r="A2854" s="58">
        <v>44403</v>
      </c>
      <c r="B2854" s="39" t="s">
        <v>48</v>
      </c>
      <c r="C2854" s="39" t="s">
        <v>146</v>
      </c>
      <c r="D2854" s="64"/>
      <c r="E2854" s="39" t="s">
        <v>102</v>
      </c>
      <c r="F2854" s="39">
        <v>28</v>
      </c>
      <c r="G2854" s="39" t="s">
        <v>172</v>
      </c>
      <c r="H2854" s="39" t="s">
        <v>176</v>
      </c>
      <c r="I2854" s="39" t="s">
        <v>176</v>
      </c>
      <c r="J2854" s="39" t="s">
        <v>176</v>
      </c>
      <c r="K2854" s="39" t="s">
        <v>176</v>
      </c>
      <c r="L2854" s="39">
        <v>1</v>
      </c>
      <c r="M2854" s="57" t="str">
        <f t="shared" si="137"/>
        <v>3 - Medium-Level Power Loss</v>
      </c>
      <c r="N2854" s="59"/>
      <c r="O2854" s="60"/>
      <c r="P2854" s="61">
        <f t="shared" si="136"/>
        <v>1800</v>
      </c>
      <c r="Q2854" s="61">
        <f t="shared" si="138"/>
        <v>0</v>
      </c>
    </row>
    <row r="2855" spans="1:17" ht="18.600000000000001" customHeight="1">
      <c r="A2855" s="58">
        <v>44403</v>
      </c>
      <c r="B2855" s="39" t="s">
        <v>48</v>
      </c>
      <c r="C2855" s="39" t="s">
        <v>146</v>
      </c>
      <c r="D2855" s="64"/>
      <c r="E2855" s="39" t="s">
        <v>102</v>
      </c>
      <c r="F2855" s="39">
        <v>57</v>
      </c>
      <c r="G2855" s="39" t="s">
        <v>172</v>
      </c>
      <c r="H2855" s="39" t="s">
        <v>176</v>
      </c>
      <c r="I2855" s="39" t="s">
        <v>176</v>
      </c>
      <c r="J2855" s="39" t="s">
        <v>176</v>
      </c>
      <c r="K2855" s="39" t="s">
        <v>176</v>
      </c>
      <c r="L2855" s="39">
        <v>1</v>
      </c>
      <c r="M2855" s="57" t="str">
        <f t="shared" si="137"/>
        <v>3 - Medium-Level Power Loss</v>
      </c>
      <c r="N2855" s="59"/>
      <c r="O2855" s="60"/>
      <c r="P2855" s="61">
        <f t="shared" si="136"/>
        <v>1800</v>
      </c>
      <c r="Q2855" s="61">
        <f t="shared" si="138"/>
        <v>0</v>
      </c>
    </row>
    <row r="2856" spans="1:17" ht="18.600000000000001" customHeight="1">
      <c r="A2856" s="58">
        <v>44403</v>
      </c>
      <c r="B2856" s="39" t="s">
        <v>48</v>
      </c>
      <c r="C2856" s="39" t="s">
        <v>146</v>
      </c>
      <c r="D2856" s="64"/>
      <c r="E2856" s="39" t="s">
        <v>102</v>
      </c>
      <c r="F2856" s="39">
        <v>58</v>
      </c>
      <c r="G2856" s="39" t="s">
        <v>172</v>
      </c>
      <c r="H2856" s="39" t="s">
        <v>176</v>
      </c>
      <c r="I2856" s="39" t="s">
        <v>176</v>
      </c>
      <c r="J2856" s="39" t="s">
        <v>176</v>
      </c>
      <c r="K2856" s="39" t="s">
        <v>176</v>
      </c>
      <c r="L2856" s="39">
        <v>1</v>
      </c>
      <c r="M2856" s="57" t="str">
        <f t="shared" si="137"/>
        <v>3 - Medium-Level Power Loss</v>
      </c>
      <c r="N2856" s="59"/>
      <c r="O2856" s="60"/>
      <c r="P2856" s="61">
        <f t="shared" si="136"/>
        <v>1800</v>
      </c>
      <c r="Q2856" s="61">
        <f t="shared" si="138"/>
        <v>0</v>
      </c>
    </row>
    <row r="2857" spans="1:17" ht="18.600000000000001" customHeight="1">
      <c r="A2857" s="58">
        <v>44403</v>
      </c>
      <c r="B2857" s="39" t="s">
        <v>48</v>
      </c>
      <c r="C2857" s="39" t="s">
        <v>146</v>
      </c>
      <c r="D2857" s="64"/>
      <c r="E2857" s="39" t="s">
        <v>102</v>
      </c>
      <c r="F2857" s="39">
        <v>59</v>
      </c>
      <c r="G2857" s="39" t="s">
        <v>172</v>
      </c>
      <c r="H2857" s="39" t="s">
        <v>176</v>
      </c>
      <c r="I2857" s="39" t="s">
        <v>176</v>
      </c>
      <c r="J2857" s="39" t="s">
        <v>176</v>
      </c>
      <c r="K2857" s="39" t="s">
        <v>176</v>
      </c>
      <c r="L2857" s="39">
        <v>1</v>
      </c>
      <c r="M2857" s="57" t="str">
        <f t="shared" si="137"/>
        <v>3 - Medium-Level Power Loss</v>
      </c>
      <c r="N2857" s="59"/>
      <c r="O2857" s="60"/>
      <c r="P2857" s="61">
        <f t="shared" si="136"/>
        <v>1800</v>
      </c>
      <c r="Q2857" s="61">
        <f t="shared" si="138"/>
        <v>0</v>
      </c>
    </row>
    <row r="2858" spans="1:17" ht="18.600000000000001" customHeight="1">
      <c r="A2858" s="58">
        <v>44403</v>
      </c>
      <c r="B2858" s="39" t="s">
        <v>48</v>
      </c>
      <c r="C2858" s="39" t="s">
        <v>146</v>
      </c>
      <c r="D2858" s="64"/>
      <c r="E2858" s="39" t="s">
        <v>102</v>
      </c>
      <c r="F2858" s="39">
        <v>60</v>
      </c>
      <c r="G2858" s="39" t="s">
        <v>172</v>
      </c>
      <c r="H2858" s="39" t="s">
        <v>176</v>
      </c>
      <c r="I2858" s="39" t="s">
        <v>176</v>
      </c>
      <c r="J2858" s="39" t="s">
        <v>176</v>
      </c>
      <c r="K2858" s="39" t="s">
        <v>176</v>
      </c>
      <c r="L2858" s="39">
        <v>1</v>
      </c>
      <c r="M2858" s="57" t="str">
        <f t="shared" si="137"/>
        <v>3 - Medium-Level Power Loss</v>
      </c>
      <c r="N2858" s="59"/>
      <c r="O2858" s="60"/>
      <c r="P2858" s="61">
        <f t="shared" si="136"/>
        <v>1800</v>
      </c>
      <c r="Q2858" s="61">
        <f t="shared" si="138"/>
        <v>0</v>
      </c>
    </row>
    <row r="2859" spans="1:17" ht="18.600000000000001" customHeight="1">
      <c r="A2859" s="58">
        <v>44403</v>
      </c>
      <c r="B2859" s="39" t="s">
        <v>48</v>
      </c>
      <c r="C2859" s="39" t="s">
        <v>146</v>
      </c>
      <c r="D2859" s="64"/>
      <c r="E2859" s="39" t="s">
        <v>102</v>
      </c>
      <c r="F2859" s="39">
        <v>61</v>
      </c>
      <c r="G2859" s="39" t="s">
        <v>172</v>
      </c>
      <c r="H2859" s="39" t="s">
        <v>176</v>
      </c>
      <c r="I2859" s="39" t="s">
        <v>176</v>
      </c>
      <c r="J2859" s="39" t="s">
        <v>176</v>
      </c>
      <c r="K2859" s="39" t="s">
        <v>176</v>
      </c>
      <c r="L2859" s="39">
        <v>1</v>
      </c>
      <c r="M2859" s="57" t="str">
        <f t="shared" si="137"/>
        <v>3 - Medium-Level Power Loss</v>
      </c>
      <c r="N2859" s="59"/>
      <c r="O2859" s="60"/>
      <c r="P2859" s="61">
        <f t="shared" si="136"/>
        <v>1800</v>
      </c>
      <c r="Q2859" s="61">
        <f t="shared" si="138"/>
        <v>0</v>
      </c>
    </row>
    <row r="2860" spans="1:17" ht="18.600000000000001" customHeight="1">
      <c r="A2860" s="58">
        <v>44403</v>
      </c>
      <c r="B2860" s="39" t="s">
        <v>48</v>
      </c>
      <c r="C2860" s="39" t="s">
        <v>146</v>
      </c>
      <c r="D2860" s="64"/>
      <c r="E2860" s="39" t="s">
        <v>102</v>
      </c>
      <c r="F2860" s="39">
        <v>62</v>
      </c>
      <c r="G2860" s="39" t="s">
        <v>172</v>
      </c>
      <c r="H2860" s="39" t="s">
        <v>176</v>
      </c>
      <c r="I2860" s="39" t="s">
        <v>176</v>
      </c>
      <c r="J2860" s="39" t="s">
        <v>176</v>
      </c>
      <c r="K2860" s="39" t="s">
        <v>176</v>
      </c>
      <c r="L2860" s="39">
        <v>1</v>
      </c>
      <c r="M2860" s="57" t="str">
        <f t="shared" si="137"/>
        <v>3 - Medium-Level Power Loss</v>
      </c>
      <c r="N2860" s="59"/>
      <c r="O2860" s="60"/>
      <c r="P2860" s="61">
        <f t="shared" si="136"/>
        <v>1800</v>
      </c>
      <c r="Q2860" s="61">
        <f t="shared" si="138"/>
        <v>0</v>
      </c>
    </row>
    <row r="2861" spans="1:17" ht="18.600000000000001" customHeight="1">
      <c r="A2861" s="58">
        <v>44403</v>
      </c>
      <c r="B2861" s="39" t="s">
        <v>48</v>
      </c>
      <c r="C2861" s="39" t="s">
        <v>146</v>
      </c>
      <c r="D2861" s="64"/>
      <c r="E2861" s="39" t="s">
        <v>102</v>
      </c>
      <c r="F2861" s="39">
        <v>63</v>
      </c>
      <c r="G2861" s="39" t="s">
        <v>172</v>
      </c>
      <c r="H2861" s="39" t="s">
        <v>176</v>
      </c>
      <c r="I2861" s="39" t="s">
        <v>176</v>
      </c>
      <c r="J2861" s="39" t="s">
        <v>176</v>
      </c>
      <c r="K2861" s="39" t="s">
        <v>176</v>
      </c>
      <c r="L2861" s="39">
        <v>1</v>
      </c>
      <c r="M2861" s="57" t="str">
        <f t="shared" si="137"/>
        <v>3 - Medium-Level Power Loss</v>
      </c>
      <c r="N2861" s="59"/>
      <c r="O2861" s="60"/>
      <c r="P2861" s="61">
        <f t="shared" si="136"/>
        <v>1800</v>
      </c>
      <c r="Q2861" s="61">
        <f t="shared" si="138"/>
        <v>0</v>
      </c>
    </row>
    <row r="2862" spans="1:17" ht="18.600000000000001" customHeight="1">
      <c r="A2862" s="58">
        <v>44403</v>
      </c>
      <c r="B2862" s="39" t="s">
        <v>48</v>
      </c>
      <c r="C2862" s="39" t="s">
        <v>146</v>
      </c>
      <c r="D2862" s="64"/>
      <c r="E2862" s="39" t="s">
        <v>102</v>
      </c>
      <c r="F2862" s="39">
        <v>64</v>
      </c>
      <c r="G2862" s="39" t="s">
        <v>172</v>
      </c>
      <c r="H2862" s="39" t="s">
        <v>176</v>
      </c>
      <c r="I2862" s="39" t="s">
        <v>176</v>
      </c>
      <c r="J2862" s="39" t="s">
        <v>176</v>
      </c>
      <c r="K2862" s="39" t="s">
        <v>176</v>
      </c>
      <c r="L2862" s="39">
        <v>1</v>
      </c>
      <c r="M2862" s="57" t="str">
        <f t="shared" si="137"/>
        <v>3 - Medium-Level Power Loss</v>
      </c>
      <c r="N2862" s="59"/>
      <c r="O2862" s="60"/>
      <c r="P2862" s="61">
        <f t="shared" si="136"/>
        <v>1800</v>
      </c>
      <c r="Q2862" s="61">
        <f t="shared" si="138"/>
        <v>0</v>
      </c>
    </row>
    <row r="2863" spans="1:17" ht="18.600000000000001" customHeight="1">
      <c r="A2863" s="58">
        <v>44403</v>
      </c>
      <c r="B2863" s="39" t="s">
        <v>48</v>
      </c>
      <c r="C2863" s="39" t="s">
        <v>146</v>
      </c>
      <c r="D2863" s="64"/>
      <c r="E2863" s="39" t="s">
        <v>102</v>
      </c>
      <c r="F2863" s="39">
        <v>9</v>
      </c>
      <c r="G2863" s="39" t="s">
        <v>172</v>
      </c>
      <c r="H2863" s="39" t="s">
        <v>176</v>
      </c>
      <c r="I2863" s="39" t="s">
        <v>176</v>
      </c>
      <c r="J2863" s="39" t="s">
        <v>176</v>
      </c>
      <c r="K2863" s="39" t="s">
        <v>176</v>
      </c>
      <c r="L2863" s="39">
        <v>1</v>
      </c>
      <c r="M2863" s="57" t="str">
        <f t="shared" si="137"/>
        <v>3 - Medium-Level Power Loss</v>
      </c>
      <c r="N2863" s="59"/>
      <c r="O2863" s="60"/>
      <c r="P2863" s="61">
        <f t="shared" si="136"/>
        <v>1800</v>
      </c>
      <c r="Q2863" s="61">
        <f t="shared" si="138"/>
        <v>0</v>
      </c>
    </row>
    <row r="2864" spans="1:17" ht="18.600000000000001" customHeight="1">
      <c r="A2864" s="58">
        <v>44403</v>
      </c>
      <c r="B2864" s="39" t="s">
        <v>48</v>
      </c>
      <c r="C2864" s="39" t="s">
        <v>146</v>
      </c>
      <c r="D2864" s="64"/>
      <c r="E2864" s="39" t="s">
        <v>103</v>
      </c>
      <c r="F2864" s="39">
        <v>65</v>
      </c>
      <c r="G2864" s="39" t="s">
        <v>172</v>
      </c>
      <c r="H2864" s="39" t="s">
        <v>176</v>
      </c>
      <c r="I2864" s="39" t="s">
        <v>176</v>
      </c>
      <c r="J2864" s="39" t="s">
        <v>176</v>
      </c>
      <c r="K2864" s="39" t="s">
        <v>176</v>
      </c>
      <c r="L2864" s="39">
        <v>1</v>
      </c>
      <c r="M2864" s="57" t="str">
        <f t="shared" si="137"/>
        <v>3 - Medium-Level Power Loss</v>
      </c>
      <c r="N2864" s="59"/>
      <c r="O2864" s="60"/>
      <c r="P2864" s="61">
        <f t="shared" si="136"/>
        <v>1800</v>
      </c>
      <c r="Q2864" s="61">
        <f t="shared" si="138"/>
        <v>0</v>
      </c>
    </row>
    <row r="2865" spans="1:17" ht="18.600000000000001" customHeight="1">
      <c r="A2865" s="58">
        <v>44403</v>
      </c>
      <c r="B2865" s="39" t="s">
        <v>48</v>
      </c>
      <c r="C2865" s="39" t="s">
        <v>146</v>
      </c>
      <c r="D2865" s="64"/>
      <c r="E2865" s="39" t="s">
        <v>104</v>
      </c>
      <c r="F2865" s="39">
        <v>17</v>
      </c>
      <c r="G2865" s="39" t="s">
        <v>172</v>
      </c>
      <c r="H2865" s="39" t="s">
        <v>176</v>
      </c>
      <c r="I2865" s="39" t="s">
        <v>176</v>
      </c>
      <c r="J2865" s="39" t="s">
        <v>176</v>
      </c>
      <c r="K2865" s="39" t="s">
        <v>176</v>
      </c>
      <c r="L2865" s="39">
        <v>1</v>
      </c>
      <c r="M2865" s="57" t="str">
        <f t="shared" si="137"/>
        <v>3 - Medium-Level Power Loss</v>
      </c>
      <c r="N2865" s="59"/>
      <c r="O2865" s="60"/>
      <c r="P2865" s="61">
        <f t="shared" si="136"/>
        <v>1800</v>
      </c>
      <c r="Q2865" s="61">
        <f t="shared" si="138"/>
        <v>0</v>
      </c>
    </row>
    <row r="2866" spans="1:17" ht="18.600000000000001" customHeight="1">
      <c r="A2866" s="58">
        <v>44403</v>
      </c>
      <c r="B2866" s="39" t="s">
        <v>48</v>
      </c>
      <c r="C2866" s="39" t="s">
        <v>146</v>
      </c>
      <c r="D2866" s="64"/>
      <c r="E2866" s="39" t="s">
        <v>104</v>
      </c>
      <c r="F2866" s="39">
        <v>24</v>
      </c>
      <c r="G2866" s="39" t="s">
        <v>172</v>
      </c>
      <c r="H2866" s="39" t="s">
        <v>176</v>
      </c>
      <c r="I2866" s="39" t="s">
        <v>176</v>
      </c>
      <c r="J2866" s="39" t="s">
        <v>177</v>
      </c>
      <c r="K2866" s="39" t="s">
        <v>176</v>
      </c>
      <c r="L2866" s="39">
        <v>1</v>
      </c>
      <c r="M2866" s="57" t="str">
        <f t="shared" si="137"/>
        <v>3 - Medium-Level Power Loss</v>
      </c>
      <c r="N2866" s="59"/>
      <c r="O2866" s="60"/>
      <c r="P2866" s="61">
        <f t="shared" si="136"/>
        <v>1800</v>
      </c>
      <c r="Q2866" s="61">
        <f t="shared" si="138"/>
        <v>0</v>
      </c>
    </row>
    <row r="2867" spans="1:17" ht="18.600000000000001" customHeight="1">
      <c r="A2867" s="58">
        <v>44403</v>
      </c>
      <c r="B2867" s="39" t="s">
        <v>48</v>
      </c>
      <c r="C2867" s="39" t="s">
        <v>146</v>
      </c>
      <c r="D2867" s="64"/>
      <c r="E2867" s="39" t="s">
        <v>104</v>
      </c>
      <c r="F2867" s="39">
        <v>33</v>
      </c>
      <c r="G2867" s="39" t="s">
        <v>172</v>
      </c>
      <c r="H2867" s="39" t="s">
        <v>176</v>
      </c>
      <c r="I2867" s="39" t="s">
        <v>177</v>
      </c>
      <c r="J2867" s="39" t="s">
        <v>176</v>
      </c>
      <c r="K2867" s="39" t="s">
        <v>176</v>
      </c>
      <c r="L2867" s="39">
        <v>1</v>
      </c>
      <c r="M2867" s="57" t="str">
        <f t="shared" si="137"/>
        <v>3 - Medium-Level Power Loss</v>
      </c>
      <c r="N2867" s="59"/>
      <c r="O2867" s="60"/>
      <c r="P2867" s="61">
        <f t="shared" si="136"/>
        <v>1800</v>
      </c>
      <c r="Q2867" s="61">
        <f t="shared" si="138"/>
        <v>0</v>
      </c>
    </row>
    <row r="2868" spans="1:17" ht="18.600000000000001" customHeight="1">
      <c r="A2868" s="58">
        <v>44403</v>
      </c>
      <c r="B2868" s="39" t="s">
        <v>48</v>
      </c>
      <c r="C2868" s="39" t="s">
        <v>146</v>
      </c>
      <c r="D2868" s="64"/>
      <c r="E2868" s="39" t="s">
        <v>104</v>
      </c>
      <c r="F2868" s="39">
        <v>34</v>
      </c>
      <c r="G2868" s="39" t="s">
        <v>172</v>
      </c>
      <c r="H2868" s="39" t="s">
        <v>176</v>
      </c>
      <c r="I2868" s="39" t="s">
        <v>177</v>
      </c>
      <c r="J2868" s="39" t="s">
        <v>176</v>
      </c>
      <c r="K2868" s="39" t="s">
        <v>176</v>
      </c>
      <c r="L2868" s="39">
        <v>1</v>
      </c>
      <c r="M2868" s="57" t="str">
        <f t="shared" si="137"/>
        <v>3 - Medium-Level Power Loss</v>
      </c>
      <c r="N2868" s="59"/>
      <c r="O2868" s="60"/>
      <c r="P2868" s="61">
        <f t="shared" si="136"/>
        <v>1800</v>
      </c>
      <c r="Q2868" s="61">
        <f t="shared" si="138"/>
        <v>0</v>
      </c>
    </row>
    <row r="2869" spans="1:17" ht="18.600000000000001" customHeight="1">
      <c r="A2869" s="58">
        <v>44403</v>
      </c>
      <c r="B2869" s="39" t="s">
        <v>48</v>
      </c>
      <c r="C2869" s="39" t="s">
        <v>146</v>
      </c>
      <c r="D2869" s="64"/>
      <c r="E2869" s="39" t="s">
        <v>104</v>
      </c>
      <c r="F2869" s="39">
        <v>35</v>
      </c>
      <c r="G2869" s="39" t="s">
        <v>172</v>
      </c>
      <c r="H2869" s="39" t="s">
        <v>176</v>
      </c>
      <c r="I2869" s="39" t="s">
        <v>177</v>
      </c>
      <c r="J2869" s="39" t="s">
        <v>176</v>
      </c>
      <c r="K2869" s="39" t="s">
        <v>176</v>
      </c>
      <c r="L2869" s="39">
        <v>1</v>
      </c>
      <c r="M2869" s="57" t="str">
        <f t="shared" si="137"/>
        <v>3 - Medium-Level Power Loss</v>
      </c>
      <c r="N2869" s="59"/>
      <c r="O2869" s="60"/>
      <c r="P2869" s="61">
        <f t="shared" si="136"/>
        <v>1800</v>
      </c>
      <c r="Q2869" s="61">
        <f t="shared" si="138"/>
        <v>0</v>
      </c>
    </row>
    <row r="2870" spans="1:17" ht="18.600000000000001" customHeight="1">
      <c r="A2870" s="58">
        <v>44403</v>
      </c>
      <c r="B2870" s="39" t="s">
        <v>48</v>
      </c>
      <c r="C2870" s="39" t="s">
        <v>146</v>
      </c>
      <c r="D2870" s="64"/>
      <c r="E2870" s="39" t="s">
        <v>104</v>
      </c>
      <c r="F2870" s="39">
        <v>36</v>
      </c>
      <c r="G2870" s="39" t="s">
        <v>172</v>
      </c>
      <c r="H2870" s="39" t="s">
        <v>176</v>
      </c>
      <c r="I2870" s="39" t="s">
        <v>177</v>
      </c>
      <c r="J2870" s="39" t="s">
        <v>176</v>
      </c>
      <c r="K2870" s="39" t="s">
        <v>176</v>
      </c>
      <c r="L2870" s="39">
        <v>1</v>
      </c>
      <c r="M2870" s="57" t="str">
        <f t="shared" si="137"/>
        <v>3 - Medium-Level Power Loss</v>
      </c>
      <c r="N2870" s="59"/>
      <c r="O2870" s="60"/>
      <c r="P2870" s="61">
        <f t="shared" si="136"/>
        <v>1800</v>
      </c>
      <c r="Q2870" s="61">
        <f t="shared" si="138"/>
        <v>0</v>
      </c>
    </row>
    <row r="2871" spans="1:17" ht="18.600000000000001" customHeight="1">
      <c r="A2871" s="58">
        <v>44403</v>
      </c>
      <c r="B2871" s="39" t="s">
        <v>48</v>
      </c>
      <c r="C2871" s="39" t="s">
        <v>146</v>
      </c>
      <c r="D2871" s="64"/>
      <c r="E2871" s="39" t="s">
        <v>104</v>
      </c>
      <c r="F2871" s="39">
        <v>8</v>
      </c>
      <c r="G2871" s="39" t="s">
        <v>172</v>
      </c>
      <c r="H2871" s="39" t="s">
        <v>176</v>
      </c>
      <c r="I2871" s="39" t="s">
        <v>176</v>
      </c>
      <c r="J2871" s="39" t="s">
        <v>176</v>
      </c>
      <c r="K2871" s="39" t="s">
        <v>176</v>
      </c>
      <c r="L2871" s="39">
        <v>1</v>
      </c>
      <c r="M2871" s="57" t="str">
        <f t="shared" si="137"/>
        <v>3 - Medium-Level Power Loss</v>
      </c>
      <c r="N2871" s="59"/>
      <c r="O2871" s="60"/>
      <c r="P2871" s="61">
        <f t="shared" si="136"/>
        <v>1800</v>
      </c>
      <c r="Q2871" s="61">
        <f t="shared" si="138"/>
        <v>0</v>
      </c>
    </row>
    <row r="2872" spans="1:17" ht="18.600000000000001" customHeight="1">
      <c r="A2872" s="58">
        <v>44403</v>
      </c>
      <c r="B2872" s="39" t="s">
        <v>48</v>
      </c>
      <c r="C2872" s="39" t="s">
        <v>146</v>
      </c>
      <c r="D2872" s="64"/>
      <c r="E2872" s="39" t="s">
        <v>97</v>
      </c>
      <c r="F2872" s="39">
        <v>10</v>
      </c>
      <c r="G2872" s="39" t="s">
        <v>172</v>
      </c>
      <c r="H2872" s="39" t="s">
        <v>176</v>
      </c>
      <c r="I2872" s="39" t="s">
        <v>176</v>
      </c>
      <c r="J2872" s="39" t="s">
        <v>176</v>
      </c>
      <c r="K2872" s="39" t="s">
        <v>176</v>
      </c>
      <c r="L2872" s="39">
        <v>1</v>
      </c>
      <c r="M2872" s="57" t="str">
        <f t="shared" si="137"/>
        <v>3 - Medium-Level Power Loss</v>
      </c>
      <c r="N2872" s="59"/>
      <c r="O2872" s="60"/>
      <c r="P2872" s="61">
        <f t="shared" si="136"/>
        <v>1800</v>
      </c>
      <c r="Q2872" s="61">
        <f t="shared" si="138"/>
        <v>0</v>
      </c>
    </row>
    <row r="2873" spans="1:17" ht="18.600000000000001" customHeight="1">
      <c r="A2873" s="58">
        <v>44403</v>
      </c>
      <c r="B2873" s="39" t="s">
        <v>48</v>
      </c>
      <c r="C2873" s="39" t="s">
        <v>146</v>
      </c>
      <c r="D2873" s="64"/>
      <c r="E2873" s="39" t="s">
        <v>97</v>
      </c>
      <c r="F2873" s="39">
        <v>11</v>
      </c>
      <c r="G2873" s="39" t="s">
        <v>172</v>
      </c>
      <c r="H2873" s="39" t="s">
        <v>176</v>
      </c>
      <c r="I2873" s="39" t="s">
        <v>176</v>
      </c>
      <c r="J2873" s="39" t="s">
        <v>176</v>
      </c>
      <c r="K2873" s="39" t="s">
        <v>176</v>
      </c>
      <c r="L2873" s="39">
        <v>1</v>
      </c>
      <c r="M2873" s="57" t="str">
        <f t="shared" si="137"/>
        <v>3 - Medium-Level Power Loss</v>
      </c>
      <c r="N2873" s="59"/>
      <c r="O2873" s="60"/>
      <c r="P2873" s="61">
        <f t="shared" si="136"/>
        <v>1800</v>
      </c>
      <c r="Q2873" s="61">
        <f t="shared" si="138"/>
        <v>0</v>
      </c>
    </row>
    <row r="2874" spans="1:17" ht="18.600000000000001" customHeight="1">
      <c r="A2874" s="58">
        <v>44403</v>
      </c>
      <c r="B2874" s="39" t="s">
        <v>48</v>
      </c>
      <c r="C2874" s="39" t="s">
        <v>146</v>
      </c>
      <c r="D2874" s="64"/>
      <c r="E2874" s="39" t="s">
        <v>97</v>
      </c>
      <c r="F2874" s="39">
        <v>12</v>
      </c>
      <c r="G2874" s="39" t="s">
        <v>172</v>
      </c>
      <c r="H2874" s="39" t="s">
        <v>176</v>
      </c>
      <c r="I2874" s="39" t="s">
        <v>176</v>
      </c>
      <c r="J2874" s="39" t="s">
        <v>176</v>
      </c>
      <c r="K2874" s="39" t="s">
        <v>176</v>
      </c>
      <c r="L2874" s="39">
        <v>1</v>
      </c>
      <c r="M2874" s="57" t="str">
        <f t="shared" si="137"/>
        <v>3 - Medium-Level Power Loss</v>
      </c>
      <c r="N2874" s="59"/>
      <c r="O2874" s="60"/>
      <c r="P2874" s="61">
        <f t="shared" si="136"/>
        <v>1800</v>
      </c>
      <c r="Q2874" s="61">
        <f t="shared" si="138"/>
        <v>0</v>
      </c>
    </row>
    <row r="2875" spans="1:17" ht="18.600000000000001" customHeight="1">
      <c r="A2875" s="58">
        <v>44403</v>
      </c>
      <c r="B2875" s="39" t="s">
        <v>48</v>
      </c>
      <c r="C2875" s="39" t="s">
        <v>146</v>
      </c>
      <c r="D2875" s="64"/>
      <c r="E2875" s="39" t="s">
        <v>97</v>
      </c>
      <c r="F2875" s="39">
        <v>13</v>
      </c>
      <c r="G2875" s="39" t="s">
        <v>172</v>
      </c>
      <c r="H2875" s="39" t="s">
        <v>176</v>
      </c>
      <c r="I2875" s="39" t="s">
        <v>176</v>
      </c>
      <c r="J2875" s="39" t="s">
        <v>176</v>
      </c>
      <c r="K2875" s="39" t="s">
        <v>176</v>
      </c>
      <c r="L2875" s="39">
        <v>1</v>
      </c>
      <c r="M2875" s="57" t="str">
        <f t="shared" si="137"/>
        <v>3 - Medium-Level Power Loss</v>
      </c>
      <c r="N2875" s="59"/>
      <c r="O2875" s="60"/>
      <c r="P2875" s="61">
        <f t="shared" si="136"/>
        <v>1800</v>
      </c>
      <c r="Q2875" s="61">
        <f t="shared" si="138"/>
        <v>0</v>
      </c>
    </row>
    <row r="2876" spans="1:17" ht="18.600000000000001" customHeight="1">
      <c r="A2876" s="58">
        <v>44403</v>
      </c>
      <c r="B2876" s="39" t="s">
        <v>48</v>
      </c>
      <c r="C2876" s="39" t="s">
        <v>146</v>
      </c>
      <c r="D2876" s="64"/>
      <c r="E2876" s="39" t="s">
        <v>97</v>
      </c>
      <c r="F2876" s="39">
        <v>14</v>
      </c>
      <c r="G2876" s="39" t="s">
        <v>172</v>
      </c>
      <c r="H2876" s="39" t="s">
        <v>176</v>
      </c>
      <c r="I2876" s="39" t="s">
        <v>176</v>
      </c>
      <c r="J2876" s="39" t="s">
        <v>176</v>
      </c>
      <c r="K2876" s="39" t="s">
        <v>176</v>
      </c>
      <c r="L2876" s="39">
        <v>1</v>
      </c>
      <c r="M2876" s="57" t="str">
        <f t="shared" si="137"/>
        <v>3 - Medium-Level Power Loss</v>
      </c>
      <c r="N2876" s="59"/>
      <c r="O2876" s="60"/>
      <c r="P2876" s="61">
        <f t="shared" si="136"/>
        <v>1800</v>
      </c>
      <c r="Q2876" s="61">
        <f t="shared" si="138"/>
        <v>0</v>
      </c>
    </row>
    <row r="2877" spans="1:17" ht="18.600000000000001" customHeight="1">
      <c r="A2877" s="58">
        <v>44403</v>
      </c>
      <c r="B2877" s="39" t="s">
        <v>48</v>
      </c>
      <c r="C2877" s="39" t="s">
        <v>146</v>
      </c>
      <c r="D2877" s="64"/>
      <c r="E2877" s="39" t="s">
        <v>97</v>
      </c>
      <c r="F2877" s="39">
        <v>15</v>
      </c>
      <c r="G2877" s="39" t="s">
        <v>172</v>
      </c>
      <c r="H2877" s="39" t="s">
        <v>176</v>
      </c>
      <c r="I2877" s="39" t="s">
        <v>176</v>
      </c>
      <c r="J2877" s="39" t="s">
        <v>176</v>
      </c>
      <c r="K2877" s="39" t="s">
        <v>176</v>
      </c>
      <c r="L2877" s="39">
        <v>1</v>
      </c>
      <c r="M2877" s="57" t="str">
        <f t="shared" si="137"/>
        <v>3 - Medium-Level Power Loss</v>
      </c>
      <c r="N2877" s="59"/>
      <c r="O2877" s="60"/>
      <c r="P2877" s="61">
        <f t="shared" si="136"/>
        <v>1800</v>
      </c>
      <c r="Q2877" s="61">
        <f t="shared" si="138"/>
        <v>0</v>
      </c>
    </row>
    <row r="2878" spans="1:17" ht="18.600000000000001" customHeight="1">
      <c r="A2878" s="58">
        <v>44403</v>
      </c>
      <c r="B2878" s="39" t="s">
        <v>48</v>
      </c>
      <c r="C2878" s="39" t="s">
        <v>146</v>
      </c>
      <c r="D2878" s="64"/>
      <c r="E2878" s="39" t="s">
        <v>97</v>
      </c>
      <c r="F2878" s="39">
        <v>16</v>
      </c>
      <c r="G2878" s="39" t="s">
        <v>172</v>
      </c>
      <c r="H2878" s="39" t="s">
        <v>176</v>
      </c>
      <c r="I2878" s="39" t="s">
        <v>176</v>
      </c>
      <c r="J2878" s="39" t="s">
        <v>176</v>
      </c>
      <c r="K2878" s="39" t="s">
        <v>176</v>
      </c>
      <c r="L2878" s="39">
        <v>1</v>
      </c>
      <c r="M2878" s="57" t="str">
        <f t="shared" si="137"/>
        <v>3 - Medium-Level Power Loss</v>
      </c>
      <c r="N2878" s="59"/>
      <c r="O2878" s="60"/>
      <c r="P2878" s="61">
        <f t="shared" si="136"/>
        <v>1800</v>
      </c>
      <c r="Q2878" s="61">
        <f t="shared" si="138"/>
        <v>0</v>
      </c>
    </row>
    <row r="2879" spans="1:17" ht="18.600000000000001" customHeight="1">
      <c r="A2879" s="58">
        <v>44403</v>
      </c>
      <c r="B2879" s="39" t="s">
        <v>48</v>
      </c>
      <c r="C2879" s="39" t="s">
        <v>146</v>
      </c>
      <c r="D2879" s="64"/>
      <c r="E2879" s="39" t="s">
        <v>97</v>
      </c>
      <c r="F2879" s="39">
        <v>9</v>
      </c>
      <c r="G2879" s="39" t="s">
        <v>172</v>
      </c>
      <c r="H2879" s="39" t="s">
        <v>176</v>
      </c>
      <c r="I2879" s="39" t="s">
        <v>176</v>
      </c>
      <c r="J2879" s="39" t="s">
        <v>176</v>
      </c>
      <c r="K2879" s="39" t="s">
        <v>176</v>
      </c>
      <c r="L2879" s="39">
        <v>1</v>
      </c>
      <c r="M2879" s="57" t="str">
        <f t="shared" si="137"/>
        <v>3 - Medium-Level Power Loss</v>
      </c>
      <c r="N2879" s="59"/>
      <c r="O2879" s="60"/>
      <c r="P2879" s="61">
        <f t="shared" si="136"/>
        <v>1800</v>
      </c>
      <c r="Q2879" s="61">
        <f t="shared" si="138"/>
        <v>0</v>
      </c>
    </row>
    <row r="2880" spans="1:17" ht="18.600000000000001" customHeight="1">
      <c r="A2880" s="58">
        <v>44403</v>
      </c>
      <c r="B2880" s="39" t="s">
        <v>48</v>
      </c>
      <c r="C2880" s="39" t="s">
        <v>146</v>
      </c>
      <c r="D2880" s="64"/>
      <c r="E2880" s="39" t="s">
        <v>114</v>
      </c>
      <c r="F2880" s="39">
        <v>12</v>
      </c>
      <c r="G2880" s="39" t="s">
        <v>172</v>
      </c>
      <c r="H2880" s="39" t="s">
        <v>176</v>
      </c>
      <c r="I2880" s="39" t="s">
        <v>176</v>
      </c>
      <c r="J2880" s="39" t="s">
        <v>177</v>
      </c>
      <c r="K2880" s="39" t="s">
        <v>176</v>
      </c>
      <c r="L2880" s="39">
        <v>1</v>
      </c>
      <c r="M2880" s="57" t="str">
        <f t="shared" si="137"/>
        <v>3 - Medium-Level Power Loss</v>
      </c>
      <c r="N2880" s="59"/>
      <c r="O2880" s="60"/>
      <c r="P2880" s="61">
        <f t="shared" si="136"/>
        <v>1800</v>
      </c>
      <c r="Q2880" s="61">
        <f t="shared" si="138"/>
        <v>0</v>
      </c>
    </row>
    <row r="2881" spans="1:17" ht="18.600000000000001" customHeight="1">
      <c r="A2881" s="58">
        <v>44403</v>
      </c>
      <c r="B2881" s="39" t="s">
        <v>48</v>
      </c>
      <c r="C2881" s="39" t="s">
        <v>146</v>
      </c>
      <c r="D2881" s="64"/>
      <c r="E2881" s="39" t="s">
        <v>114</v>
      </c>
      <c r="F2881" s="39">
        <v>40</v>
      </c>
      <c r="G2881" s="39" t="s">
        <v>172</v>
      </c>
      <c r="H2881" s="39" t="s">
        <v>176</v>
      </c>
      <c r="I2881" s="39" t="s">
        <v>176</v>
      </c>
      <c r="J2881" s="39" t="s">
        <v>177</v>
      </c>
      <c r="K2881" s="39" t="s">
        <v>176</v>
      </c>
      <c r="L2881" s="39">
        <v>1</v>
      </c>
      <c r="M2881" s="57" t="str">
        <f t="shared" si="137"/>
        <v>3 - Medium-Level Power Loss</v>
      </c>
      <c r="N2881" s="59"/>
      <c r="O2881" s="60"/>
      <c r="P2881" s="61">
        <f t="shared" si="136"/>
        <v>1800</v>
      </c>
      <c r="Q2881" s="61">
        <f t="shared" si="138"/>
        <v>0</v>
      </c>
    </row>
    <row r="2882" spans="1:17" ht="18.600000000000001" customHeight="1">
      <c r="A2882" s="58">
        <v>44403</v>
      </c>
      <c r="B2882" s="39" t="s">
        <v>48</v>
      </c>
      <c r="C2882" s="39" t="s">
        <v>146</v>
      </c>
      <c r="D2882" s="64"/>
      <c r="E2882" s="39" t="s">
        <v>114</v>
      </c>
      <c r="F2882" s="39">
        <v>57</v>
      </c>
      <c r="G2882" s="39" t="s">
        <v>172</v>
      </c>
      <c r="H2882" s="39" t="s">
        <v>176</v>
      </c>
      <c r="I2882" s="39" t="s">
        <v>176</v>
      </c>
      <c r="J2882" s="39" t="s">
        <v>176</v>
      </c>
      <c r="K2882" s="39" t="s">
        <v>176</v>
      </c>
      <c r="L2882" s="39">
        <v>1</v>
      </c>
      <c r="M2882" s="57" t="str">
        <f t="shared" si="137"/>
        <v>3 - Medium-Level Power Loss</v>
      </c>
      <c r="N2882" s="59"/>
      <c r="O2882" s="60"/>
      <c r="P2882" s="61">
        <f t="shared" si="136"/>
        <v>1800</v>
      </c>
      <c r="Q2882" s="61">
        <f t="shared" si="138"/>
        <v>0</v>
      </c>
    </row>
    <row r="2883" spans="1:17" ht="18.600000000000001" customHeight="1">
      <c r="A2883" s="58">
        <v>44403</v>
      </c>
      <c r="B2883" s="39" t="s">
        <v>48</v>
      </c>
      <c r="C2883" s="39" t="s">
        <v>146</v>
      </c>
      <c r="D2883" s="64"/>
      <c r="E2883" s="39" t="s">
        <v>114</v>
      </c>
      <c r="F2883" s="39">
        <v>58</v>
      </c>
      <c r="G2883" s="39" t="s">
        <v>172</v>
      </c>
      <c r="H2883" s="39" t="s">
        <v>176</v>
      </c>
      <c r="I2883" s="39" t="s">
        <v>176</v>
      </c>
      <c r="J2883" s="39" t="s">
        <v>176</v>
      </c>
      <c r="K2883" s="39" t="s">
        <v>176</v>
      </c>
      <c r="L2883" s="39">
        <v>1</v>
      </c>
      <c r="M2883" s="57" t="str">
        <f t="shared" si="137"/>
        <v>3 - Medium-Level Power Loss</v>
      </c>
      <c r="N2883" s="59"/>
      <c r="O2883" s="60"/>
      <c r="P2883" s="61">
        <f t="shared" si="136"/>
        <v>1800</v>
      </c>
      <c r="Q2883" s="61">
        <f t="shared" si="138"/>
        <v>0</v>
      </c>
    </row>
    <row r="2884" spans="1:17" ht="18.600000000000001" customHeight="1">
      <c r="A2884" s="58">
        <v>44403</v>
      </c>
      <c r="B2884" s="39" t="s">
        <v>48</v>
      </c>
      <c r="C2884" s="39" t="s">
        <v>146</v>
      </c>
      <c r="D2884" s="64"/>
      <c r="E2884" s="39" t="s">
        <v>114</v>
      </c>
      <c r="F2884" s="39">
        <v>59</v>
      </c>
      <c r="G2884" s="39" t="s">
        <v>172</v>
      </c>
      <c r="H2884" s="39" t="s">
        <v>176</v>
      </c>
      <c r="I2884" s="39" t="s">
        <v>176</v>
      </c>
      <c r="J2884" s="39" t="s">
        <v>176</v>
      </c>
      <c r="K2884" s="39" t="s">
        <v>176</v>
      </c>
      <c r="L2884" s="39">
        <v>1</v>
      </c>
      <c r="M2884" s="57" t="str">
        <f t="shared" si="137"/>
        <v>3 - Medium-Level Power Loss</v>
      </c>
      <c r="N2884" s="59"/>
      <c r="O2884" s="60"/>
      <c r="P2884" s="61">
        <f t="shared" si="136"/>
        <v>1800</v>
      </c>
      <c r="Q2884" s="61">
        <f t="shared" si="138"/>
        <v>0</v>
      </c>
    </row>
    <row r="2885" spans="1:17" ht="18.600000000000001" customHeight="1">
      <c r="A2885" s="58">
        <v>44403</v>
      </c>
      <c r="B2885" s="39" t="s">
        <v>48</v>
      </c>
      <c r="C2885" s="39" t="s">
        <v>146</v>
      </c>
      <c r="D2885" s="64"/>
      <c r="E2885" s="39" t="s">
        <v>114</v>
      </c>
      <c r="F2885" s="39">
        <v>60</v>
      </c>
      <c r="G2885" s="39" t="s">
        <v>172</v>
      </c>
      <c r="H2885" s="39" t="s">
        <v>176</v>
      </c>
      <c r="I2885" s="39" t="s">
        <v>176</v>
      </c>
      <c r="J2885" s="39" t="s">
        <v>176</v>
      </c>
      <c r="K2885" s="39" t="s">
        <v>176</v>
      </c>
      <c r="L2885" s="39">
        <v>1</v>
      </c>
      <c r="M2885" s="57" t="str">
        <f t="shared" si="137"/>
        <v>3 - Medium-Level Power Loss</v>
      </c>
      <c r="N2885" s="59"/>
      <c r="O2885" s="60"/>
      <c r="P2885" s="61">
        <f t="shared" si="136"/>
        <v>1800</v>
      </c>
      <c r="Q2885" s="61">
        <f t="shared" si="138"/>
        <v>0</v>
      </c>
    </row>
    <row r="2886" spans="1:17" ht="18.600000000000001" customHeight="1">
      <c r="A2886" s="58">
        <v>44403</v>
      </c>
      <c r="B2886" s="39" t="s">
        <v>48</v>
      </c>
      <c r="C2886" s="39" t="s">
        <v>146</v>
      </c>
      <c r="D2886" s="64"/>
      <c r="E2886" s="39" t="s">
        <v>114</v>
      </c>
      <c r="F2886" s="39">
        <v>61</v>
      </c>
      <c r="G2886" s="39" t="s">
        <v>172</v>
      </c>
      <c r="H2886" s="39" t="s">
        <v>176</v>
      </c>
      <c r="I2886" s="39" t="s">
        <v>176</v>
      </c>
      <c r="J2886" s="39" t="s">
        <v>176</v>
      </c>
      <c r="K2886" s="39" t="s">
        <v>176</v>
      </c>
      <c r="L2886" s="39">
        <v>1</v>
      </c>
      <c r="M2886" s="57" t="str">
        <f t="shared" si="137"/>
        <v>3 - Medium-Level Power Loss</v>
      </c>
      <c r="N2886" s="59"/>
      <c r="O2886" s="60"/>
      <c r="P2886" s="61">
        <f t="shared" si="136"/>
        <v>1800</v>
      </c>
      <c r="Q2886" s="61">
        <f t="shared" si="138"/>
        <v>0</v>
      </c>
    </row>
    <row r="2887" spans="1:17" ht="18.600000000000001" customHeight="1">
      <c r="A2887" s="58">
        <v>44403</v>
      </c>
      <c r="B2887" s="39" t="s">
        <v>48</v>
      </c>
      <c r="C2887" s="39" t="s">
        <v>146</v>
      </c>
      <c r="D2887" s="64"/>
      <c r="E2887" s="39" t="s">
        <v>114</v>
      </c>
      <c r="F2887" s="39">
        <v>62</v>
      </c>
      <c r="G2887" s="39" t="s">
        <v>172</v>
      </c>
      <c r="H2887" s="39" t="s">
        <v>176</v>
      </c>
      <c r="I2887" s="39" t="s">
        <v>176</v>
      </c>
      <c r="J2887" s="39" t="s">
        <v>176</v>
      </c>
      <c r="K2887" s="39" t="s">
        <v>176</v>
      </c>
      <c r="L2887" s="39">
        <v>1</v>
      </c>
      <c r="M2887" s="57" t="str">
        <f t="shared" si="137"/>
        <v>3 - Medium-Level Power Loss</v>
      </c>
      <c r="N2887" s="59"/>
      <c r="O2887" s="60"/>
      <c r="P2887" s="61">
        <f t="shared" si="136"/>
        <v>1800</v>
      </c>
      <c r="Q2887" s="61">
        <f t="shared" si="138"/>
        <v>0</v>
      </c>
    </row>
    <row r="2888" spans="1:17" ht="18.600000000000001" customHeight="1">
      <c r="A2888" s="58">
        <v>44403</v>
      </c>
      <c r="B2888" s="39" t="s">
        <v>48</v>
      </c>
      <c r="C2888" s="39" t="s">
        <v>146</v>
      </c>
      <c r="D2888" s="64"/>
      <c r="E2888" s="39" t="s">
        <v>114</v>
      </c>
      <c r="F2888" s="39">
        <v>63</v>
      </c>
      <c r="G2888" s="39" t="s">
        <v>172</v>
      </c>
      <c r="H2888" s="39" t="s">
        <v>176</v>
      </c>
      <c r="I2888" s="39" t="s">
        <v>176</v>
      </c>
      <c r="J2888" s="39" t="s">
        <v>176</v>
      </c>
      <c r="K2888" s="39" t="s">
        <v>176</v>
      </c>
      <c r="L2888" s="39">
        <v>1</v>
      </c>
      <c r="M2888" s="57" t="str">
        <f t="shared" si="137"/>
        <v>3 - Medium-Level Power Loss</v>
      </c>
      <c r="N2888" s="59"/>
      <c r="O2888" s="60"/>
      <c r="P2888" s="61">
        <f t="shared" si="136"/>
        <v>1800</v>
      </c>
      <c r="Q2888" s="61">
        <f t="shared" si="138"/>
        <v>0</v>
      </c>
    </row>
    <row r="2889" spans="1:17" ht="18.600000000000001" customHeight="1">
      <c r="A2889" s="58">
        <v>44403</v>
      </c>
      <c r="B2889" s="39" t="s">
        <v>48</v>
      </c>
      <c r="C2889" s="39" t="s">
        <v>146</v>
      </c>
      <c r="D2889" s="64"/>
      <c r="E2889" s="39" t="s">
        <v>114</v>
      </c>
      <c r="F2889" s="39">
        <v>64</v>
      </c>
      <c r="G2889" s="39" t="s">
        <v>172</v>
      </c>
      <c r="H2889" s="39" t="s">
        <v>176</v>
      </c>
      <c r="I2889" s="39" t="s">
        <v>176</v>
      </c>
      <c r="J2889" s="39" t="s">
        <v>176</v>
      </c>
      <c r="K2889" s="39" t="s">
        <v>176</v>
      </c>
      <c r="L2889" s="39">
        <v>1</v>
      </c>
      <c r="M2889" s="57" t="str">
        <f t="shared" si="137"/>
        <v>3 - Medium-Level Power Loss</v>
      </c>
      <c r="N2889" s="59"/>
      <c r="O2889" s="60"/>
      <c r="P2889" s="61">
        <f t="shared" si="136"/>
        <v>1800</v>
      </c>
      <c r="Q2889" s="61">
        <f t="shared" si="138"/>
        <v>0</v>
      </c>
    </row>
    <row r="2890" spans="1:17" ht="18.600000000000001" customHeight="1">
      <c r="A2890" s="58">
        <v>44403</v>
      </c>
      <c r="B2890" s="39" t="s">
        <v>48</v>
      </c>
      <c r="C2890" s="39" t="s">
        <v>146</v>
      </c>
      <c r="D2890" s="64"/>
      <c r="E2890" s="39" t="s">
        <v>109</v>
      </c>
      <c r="F2890" s="39">
        <v>100</v>
      </c>
      <c r="G2890" s="39" t="s">
        <v>172</v>
      </c>
      <c r="H2890" s="39" t="s">
        <v>176</v>
      </c>
      <c r="I2890" s="39" t="s">
        <v>176</v>
      </c>
      <c r="J2890" s="39" t="s">
        <v>176</v>
      </c>
      <c r="K2890" s="39" t="s">
        <v>176</v>
      </c>
      <c r="L2890" s="39">
        <v>1</v>
      </c>
      <c r="M2890" s="57" t="str">
        <f t="shared" si="137"/>
        <v>3 - Medium-Level Power Loss</v>
      </c>
      <c r="N2890" s="59"/>
      <c r="O2890" s="60"/>
      <c r="P2890" s="61">
        <f t="shared" si="136"/>
        <v>1800</v>
      </c>
      <c r="Q2890" s="61">
        <f t="shared" si="138"/>
        <v>0</v>
      </c>
    </row>
    <row r="2891" spans="1:17" ht="18.600000000000001" customHeight="1">
      <c r="A2891" s="58">
        <v>44403</v>
      </c>
      <c r="B2891" s="39" t="s">
        <v>48</v>
      </c>
      <c r="C2891" s="39" t="s">
        <v>146</v>
      </c>
      <c r="D2891" s="64"/>
      <c r="E2891" s="39" t="s">
        <v>109</v>
      </c>
      <c r="F2891" s="39">
        <v>101</v>
      </c>
      <c r="G2891" s="39" t="s">
        <v>172</v>
      </c>
      <c r="H2891" s="39" t="s">
        <v>176</v>
      </c>
      <c r="I2891" s="39" t="s">
        <v>176</v>
      </c>
      <c r="J2891" s="39" t="s">
        <v>176</v>
      </c>
      <c r="K2891" s="39" t="s">
        <v>176</v>
      </c>
      <c r="L2891" s="39">
        <v>1</v>
      </c>
      <c r="M2891" s="57" t="str">
        <f t="shared" si="137"/>
        <v>3 - Medium-Level Power Loss</v>
      </c>
      <c r="N2891" s="59"/>
      <c r="O2891" s="60"/>
      <c r="P2891" s="61">
        <f t="shared" si="136"/>
        <v>1800</v>
      </c>
      <c r="Q2891" s="61">
        <f t="shared" si="138"/>
        <v>0</v>
      </c>
    </row>
    <row r="2892" spans="1:17" ht="18.600000000000001" customHeight="1">
      <c r="A2892" s="58">
        <v>44403</v>
      </c>
      <c r="B2892" s="39" t="s">
        <v>48</v>
      </c>
      <c r="C2892" s="39" t="s">
        <v>146</v>
      </c>
      <c r="D2892" s="64"/>
      <c r="E2892" s="39" t="s">
        <v>109</v>
      </c>
      <c r="F2892" s="39">
        <v>102</v>
      </c>
      <c r="G2892" s="39" t="s">
        <v>172</v>
      </c>
      <c r="H2892" s="39" t="s">
        <v>176</v>
      </c>
      <c r="I2892" s="39" t="s">
        <v>176</v>
      </c>
      <c r="J2892" s="39" t="s">
        <v>176</v>
      </c>
      <c r="K2892" s="39" t="s">
        <v>176</v>
      </c>
      <c r="L2892" s="39">
        <v>1</v>
      </c>
      <c r="M2892" s="57" t="str">
        <f t="shared" si="137"/>
        <v>3 - Medium-Level Power Loss</v>
      </c>
      <c r="N2892" s="59"/>
      <c r="O2892" s="60"/>
      <c r="P2892" s="61">
        <f t="shared" si="136"/>
        <v>1800</v>
      </c>
      <c r="Q2892" s="61">
        <f t="shared" si="138"/>
        <v>0</v>
      </c>
    </row>
    <row r="2893" spans="1:17" ht="18.600000000000001" customHeight="1">
      <c r="A2893" s="58">
        <v>44403</v>
      </c>
      <c r="B2893" s="39" t="s">
        <v>48</v>
      </c>
      <c r="C2893" s="39" t="s">
        <v>146</v>
      </c>
      <c r="D2893" s="64"/>
      <c r="E2893" s="39" t="s">
        <v>109</v>
      </c>
      <c r="F2893" s="39">
        <v>103</v>
      </c>
      <c r="G2893" s="39" t="s">
        <v>172</v>
      </c>
      <c r="H2893" s="39" t="s">
        <v>176</v>
      </c>
      <c r="I2893" s="39" t="s">
        <v>176</v>
      </c>
      <c r="J2893" s="39" t="s">
        <v>176</v>
      </c>
      <c r="K2893" s="39" t="s">
        <v>176</v>
      </c>
      <c r="L2893" s="39">
        <v>1</v>
      </c>
      <c r="M2893" s="57" t="str">
        <f t="shared" si="137"/>
        <v>3 - Medium-Level Power Loss</v>
      </c>
      <c r="N2893" s="59"/>
      <c r="O2893" s="60"/>
      <c r="P2893" s="61">
        <f t="shared" si="136"/>
        <v>1800</v>
      </c>
      <c r="Q2893" s="61">
        <f t="shared" si="138"/>
        <v>0</v>
      </c>
    </row>
    <row r="2894" spans="1:17" ht="18.600000000000001" customHeight="1">
      <c r="A2894" s="58">
        <v>44403</v>
      </c>
      <c r="B2894" s="39" t="s">
        <v>48</v>
      </c>
      <c r="C2894" s="39" t="s">
        <v>146</v>
      </c>
      <c r="D2894" s="64"/>
      <c r="E2894" s="39" t="s">
        <v>109</v>
      </c>
      <c r="F2894" s="39">
        <v>104</v>
      </c>
      <c r="G2894" s="39" t="s">
        <v>172</v>
      </c>
      <c r="H2894" s="39" t="s">
        <v>176</v>
      </c>
      <c r="I2894" s="39" t="s">
        <v>176</v>
      </c>
      <c r="J2894" s="39" t="s">
        <v>176</v>
      </c>
      <c r="K2894" s="39" t="s">
        <v>176</v>
      </c>
      <c r="L2894" s="39">
        <v>1</v>
      </c>
      <c r="M2894" s="57" t="str">
        <f t="shared" si="137"/>
        <v>3 - Medium-Level Power Loss</v>
      </c>
      <c r="N2894" s="59"/>
      <c r="O2894" s="60"/>
      <c r="P2894" s="61">
        <f t="shared" si="136"/>
        <v>1800</v>
      </c>
      <c r="Q2894" s="61">
        <f t="shared" si="138"/>
        <v>0</v>
      </c>
    </row>
    <row r="2895" spans="1:17" ht="18.600000000000001" customHeight="1">
      <c r="A2895" s="58">
        <v>44403</v>
      </c>
      <c r="B2895" s="39" t="s">
        <v>48</v>
      </c>
      <c r="C2895" s="39" t="s">
        <v>146</v>
      </c>
      <c r="D2895" s="64"/>
      <c r="E2895" s="39" t="s">
        <v>109</v>
      </c>
      <c r="F2895" s="39">
        <v>89</v>
      </c>
      <c r="G2895" s="39" t="s">
        <v>172</v>
      </c>
      <c r="H2895" s="39" t="s">
        <v>176</v>
      </c>
      <c r="I2895" s="39" t="s">
        <v>176</v>
      </c>
      <c r="J2895" s="39" t="s">
        <v>176</v>
      </c>
      <c r="K2895" s="39" t="s">
        <v>176</v>
      </c>
      <c r="L2895" s="39">
        <v>1</v>
      </c>
      <c r="M2895" s="57" t="str">
        <f t="shared" si="137"/>
        <v>3 - Medium-Level Power Loss</v>
      </c>
      <c r="N2895" s="59"/>
      <c r="O2895" s="60"/>
      <c r="P2895" s="61">
        <f t="shared" si="136"/>
        <v>1800</v>
      </c>
      <c r="Q2895" s="61">
        <f t="shared" si="138"/>
        <v>0</v>
      </c>
    </row>
    <row r="2896" spans="1:17" ht="18.600000000000001" customHeight="1">
      <c r="A2896" s="58">
        <v>44403</v>
      </c>
      <c r="B2896" s="39" t="s">
        <v>48</v>
      </c>
      <c r="C2896" s="39" t="s">
        <v>146</v>
      </c>
      <c r="D2896" s="64"/>
      <c r="E2896" s="39" t="s">
        <v>109</v>
      </c>
      <c r="F2896" s="39">
        <v>90</v>
      </c>
      <c r="G2896" s="39" t="s">
        <v>172</v>
      </c>
      <c r="H2896" s="39" t="s">
        <v>176</v>
      </c>
      <c r="I2896" s="39" t="s">
        <v>176</v>
      </c>
      <c r="J2896" s="39" t="s">
        <v>176</v>
      </c>
      <c r="K2896" s="39" t="s">
        <v>176</v>
      </c>
      <c r="L2896" s="39">
        <v>1</v>
      </c>
      <c r="M2896" s="57" t="str">
        <f t="shared" si="137"/>
        <v>3 - Medium-Level Power Loss</v>
      </c>
      <c r="N2896" s="59"/>
      <c r="O2896" s="60"/>
      <c r="P2896" s="61">
        <f t="shared" si="136"/>
        <v>1800</v>
      </c>
      <c r="Q2896" s="61">
        <f t="shared" si="138"/>
        <v>0</v>
      </c>
    </row>
    <row r="2897" spans="1:17" ht="18.600000000000001" customHeight="1">
      <c r="A2897" s="58">
        <v>44403</v>
      </c>
      <c r="B2897" s="39" t="s">
        <v>48</v>
      </c>
      <c r="C2897" s="39" t="s">
        <v>146</v>
      </c>
      <c r="D2897" s="64"/>
      <c r="E2897" s="39" t="s">
        <v>109</v>
      </c>
      <c r="F2897" s="39">
        <v>91</v>
      </c>
      <c r="G2897" s="39" t="s">
        <v>172</v>
      </c>
      <c r="H2897" s="39" t="s">
        <v>176</v>
      </c>
      <c r="I2897" s="39" t="s">
        <v>176</v>
      </c>
      <c r="J2897" s="39" t="s">
        <v>176</v>
      </c>
      <c r="K2897" s="39" t="s">
        <v>176</v>
      </c>
      <c r="L2897" s="39">
        <v>1</v>
      </c>
      <c r="M2897" s="57" t="str">
        <f t="shared" si="137"/>
        <v>3 - Medium-Level Power Loss</v>
      </c>
      <c r="N2897" s="59"/>
      <c r="O2897" s="60"/>
      <c r="P2897" s="61">
        <f t="shared" ref="P2897:P2960" si="139">IF(G2897="hot spot",0,IF(G2897="string",$Q$5*L2897,IF(G2897="multiple strings",$Q$5*L2897,IF(G2897="Combiner",($Q$5)*L2897,IF(G2897="inverter",$Q$5*L2897,IF(G2897="tracker",$Q$5*L2897,IF(G2897="module",$Q$5*L2897,IF(G2897="module substring",($Q$5/3)*L2897,0))))))))</f>
        <v>1800</v>
      </c>
      <c r="Q2897" s="61">
        <f t="shared" si="138"/>
        <v>0</v>
      </c>
    </row>
    <row r="2898" spans="1:17" ht="18.600000000000001" customHeight="1">
      <c r="A2898" s="58">
        <v>44403</v>
      </c>
      <c r="B2898" s="39" t="s">
        <v>48</v>
      </c>
      <c r="C2898" s="39" t="s">
        <v>146</v>
      </c>
      <c r="D2898" s="64"/>
      <c r="E2898" s="39" t="s">
        <v>109</v>
      </c>
      <c r="F2898" s="39">
        <v>92</v>
      </c>
      <c r="G2898" s="39" t="s">
        <v>172</v>
      </c>
      <c r="H2898" s="39" t="s">
        <v>176</v>
      </c>
      <c r="I2898" s="39" t="s">
        <v>176</v>
      </c>
      <c r="J2898" s="39" t="s">
        <v>176</v>
      </c>
      <c r="K2898" s="39" t="s">
        <v>176</v>
      </c>
      <c r="L2898" s="39">
        <v>1</v>
      </c>
      <c r="M2898" s="57" t="str">
        <f t="shared" ref="M2898:M2961" si="140">IF(G2898="hot spot","1 - Safety",IF((P2898)/(1000000*$Q$4)&gt;0.01,"2 - High-Level Power Loss",IF(P2898&gt;($Q$5-1),"3 - Medium-Level Power Loss",IF(P2898&gt;0,"4 - Low-Level Power Loss",""))))</f>
        <v>3 - Medium-Level Power Loss</v>
      </c>
      <c r="N2898" s="59"/>
      <c r="O2898" s="60"/>
      <c r="P2898" s="61">
        <f t="shared" si="139"/>
        <v>1800</v>
      </c>
      <c r="Q2898" s="61">
        <f t="shared" si="138"/>
        <v>0</v>
      </c>
    </row>
    <row r="2899" spans="1:17" ht="18.600000000000001" customHeight="1">
      <c r="A2899" s="58">
        <v>44403</v>
      </c>
      <c r="B2899" s="39" t="s">
        <v>48</v>
      </c>
      <c r="C2899" s="39" t="s">
        <v>146</v>
      </c>
      <c r="D2899" s="64"/>
      <c r="E2899" s="39" t="s">
        <v>109</v>
      </c>
      <c r="F2899" s="39">
        <v>93</v>
      </c>
      <c r="G2899" s="39" t="s">
        <v>172</v>
      </c>
      <c r="H2899" s="39" t="s">
        <v>176</v>
      </c>
      <c r="I2899" s="39" t="s">
        <v>176</v>
      </c>
      <c r="J2899" s="39" t="s">
        <v>176</v>
      </c>
      <c r="K2899" s="39" t="s">
        <v>176</v>
      </c>
      <c r="L2899" s="39">
        <v>1</v>
      </c>
      <c r="M2899" s="57" t="str">
        <f t="shared" si="140"/>
        <v>3 - Medium-Level Power Loss</v>
      </c>
      <c r="N2899" s="59"/>
      <c r="O2899" s="60"/>
      <c r="P2899" s="61">
        <f t="shared" si="139"/>
        <v>1800</v>
      </c>
      <c r="Q2899" s="61">
        <f t="shared" si="138"/>
        <v>0</v>
      </c>
    </row>
    <row r="2900" spans="1:17" ht="18.600000000000001" customHeight="1">
      <c r="A2900" s="58">
        <v>44403</v>
      </c>
      <c r="B2900" s="39" t="s">
        <v>48</v>
      </c>
      <c r="C2900" s="39" t="s">
        <v>146</v>
      </c>
      <c r="D2900" s="64"/>
      <c r="E2900" s="39" t="s">
        <v>109</v>
      </c>
      <c r="F2900" s="39">
        <v>94</v>
      </c>
      <c r="G2900" s="39" t="s">
        <v>172</v>
      </c>
      <c r="H2900" s="39" t="s">
        <v>176</v>
      </c>
      <c r="I2900" s="39" t="s">
        <v>176</v>
      </c>
      <c r="J2900" s="39" t="s">
        <v>176</v>
      </c>
      <c r="K2900" s="39" t="s">
        <v>176</v>
      </c>
      <c r="L2900" s="39">
        <v>1</v>
      </c>
      <c r="M2900" s="57" t="str">
        <f t="shared" si="140"/>
        <v>3 - Medium-Level Power Loss</v>
      </c>
      <c r="N2900" s="59"/>
      <c r="O2900" s="60"/>
      <c r="P2900" s="61">
        <f t="shared" si="139"/>
        <v>1800</v>
      </c>
      <c r="Q2900" s="61">
        <f t="shared" si="138"/>
        <v>0</v>
      </c>
    </row>
    <row r="2901" spans="1:17" ht="18.600000000000001" customHeight="1">
      <c r="A2901" s="58">
        <v>44403</v>
      </c>
      <c r="B2901" s="39" t="s">
        <v>48</v>
      </c>
      <c r="C2901" s="39" t="s">
        <v>146</v>
      </c>
      <c r="D2901" s="64"/>
      <c r="E2901" s="39" t="s">
        <v>109</v>
      </c>
      <c r="F2901" s="39">
        <v>95</v>
      </c>
      <c r="G2901" s="39" t="s">
        <v>172</v>
      </c>
      <c r="H2901" s="39" t="s">
        <v>176</v>
      </c>
      <c r="I2901" s="39" t="s">
        <v>176</v>
      </c>
      <c r="J2901" s="39" t="s">
        <v>176</v>
      </c>
      <c r="K2901" s="39" t="s">
        <v>176</v>
      </c>
      <c r="L2901" s="39">
        <v>1</v>
      </c>
      <c r="M2901" s="57" t="str">
        <f t="shared" si="140"/>
        <v>3 - Medium-Level Power Loss</v>
      </c>
      <c r="N2901" s="59"/>
      <c r="O2901" s="60"/>
      <c r="P2901" s="61">
        <f t="shared" si="139"/>
        <v>1800</v>
      </c>
      <c r="Q2901" s="61">
        <f t="shared" si="138"/>
        <v>0</v>
      </c>
    </row>
    <row r="2902" spans="1:17" ht="18.600000000000001" customHeight="1">
      <c r="A2902" s="58">
        <v>44403</v>
      </c>
      <c r="B2902" s="39" t="s">
        <v>48</v>
      </c>
      <c r="C2902" s="39" t="s">
        <v>146</v>
      </c>
      <c r="D2902" s="64"/>
      <c r="E2902" s="39" t="s">
        <v>109</v>
      </c>
      <c r="F2902" s="39">
        <v>96</v>
      </c>
      <c r="G2902" s="39" t="s">
        <v>172</v>
      </c>
      <c r="H2902" s="39" t="s">
        <v>176</v>
      </c>
      <c r="I2902" s="39" t="s">
        <v>176</v>
      </c>
      <c r="J2902" s="39" t="s">
        <v>176</v>
      </c>
      <c r="K2902" s="39" t="s">
        <v>176</v>
      </c>
      <c r="L2902" s="39">
        <v>1</v>
      </c>
      <c r="M2902" s="57" t="str">
        <f t="shared" si="140"/>
        <v>3 - Medium-Level Power Loss</v>
      </c>
      <c r="N2902" s="59"/>
      <c r="O2902" s="60"/>
      <c r="P2902" s="61">
        <f t="shared" si="139"/>
        <v>1800</v>
      </c>
      <c r="Q2902" s="61">
        <f t="shared" si="138"/>
        <v>0</v>
      </c>
    </row>
    <row r="2903" spans="1:17" ht="18.600000000000001" customHeight="1">
      <c r="A2903" s="58">
        <v>44403</v>
      </c>
      <c r="B2903" s="39" t="s">
        <v>48</v>
      </c>
      <c r="C2903" s="39" t="s">
        <v>146</v>
      </c>
      <c r="D2903" s="64"/>
      <c r="E2903" s="39" t="s">
        <v>109</v>
      </c>
      <c r="F2903" s="39">
        <v>97</v>
      </c>
      <c r="G2903" s="39" t="s">
        <v>172</v>
      </c>
      <c r="H2903" s="39" t="s">
        <v>176</v>
      </c>
      <c r="I2903" s="39" t="s">
        <v>176</v>
      </c>
      <c r="J2903" s="39" t="s">
        <v>176</v>
      </c>
      <c r="K2903" s="39" t="s">
        <v>176</v>
      </c>
      <c r="L2903" s="39">
        <v>1</v>
      </c>
      <c r="M2903" s="57" t="str">
        <f t="shared" si="140"/>
        <v>3 - Medium-Level Power Loss</v>
      </c>
      <c r="N2903" s="59"/>
      <c r="O2903" s="60"/>
      <c r="P2903" s="61">
        <f t="shared" si="139"/>
        <v>1800</v>
      </c>
      <c r="Q2903" s="61">
        <f t="shared" si="138"/>
        <v>0</v>
      </c>
    </row>
    <row r="2904" spans="1:17" ht="18.600000000000001" customHeight="1">
      <c r="A2904" s="58">
        <v>44403</v>
      </c>
      <c r="B2904" s="39" t="s">
        <v>48</v>
      </c>
      <c r="C2904" s="39" t="s">
        <v>146</v>
      </c>
      <c r="D2904" s="64"/>
      <c r="E2904" s="39" t="s">
        <v>109</v>
      </c>
      <c r="F2904" s="39">
        <v>98</v>
      </c>
      <c r="G2904" s="39" t="s">
        <v>172</v>
      </c>
      <c r="H2904" s="39" t="s">
        <v>176</v>
      </c>
      <c r="I2904" s="39" t="s">
        <v>176</v>
      </c>
      <c r="J2904" s="39" t="s">
        <v>176</v>
      </c>
      <c r="K2904" s="39" t="s">
        <v>176</v>
      </c>
      <c r="L2904" s="39">
        <v>1</v>
      </c>
      <c r="M2904" s="57" t="str">
        <f t="shared" si="140"/>
        <v>3 - Medium-Level Power Loss</v>
      </c>
      <c r="N2904" s="59"/>
      <c r="O2904" s="60"/>
      <c r="P2904" s="61">
        <f t="shared" si="139"/>
        <v>1800</v>
      </c>
      <c r="Q2904" s="61">
        <f t="shared" si="138"/>
        <v>0</v>
      </c>
    </row>
    <row r="2905" spans="1:17" ht="18.600000000000001" customHeight="1">
      <c r="A2905" s="58">
        <v>44403</v>
      </c>
      <c r="B2905" s="39" t="s">
        <v>48</v>
      </c>
      <c r="C2905" s="39" t="s">
        <v>146</v>
      </c>
      <c r="D2905" s="64"/>
      <c r="E2905" s="39" t="s">
        <v>109</v>
      </c>
      <c r="F2905" s="39">
        <v>99</v>
      </c>
      <c r="G2905" s="39" t="s">
        <v>172</v>
      </c>
      <c r="H2905" s="39" t="s">
        <v>176</v>
      </c>
      <c r="I2905" s="39" t="s">
        <v>176</v>
      </c>
      <c r="J2905" s="39" t="s">
        <v>176</v>
      </c>
      <c r="K2905" s="39" t="s">
        <v>176</v>
      </c>
      <c r="L2905" s="39">
        <v>1</v>
      </c>
      <c r="M2905" s="57" t="str">
        <f t="shared" si="140"/>
        <v>3 - Medium-Level Power Loss</v>
      </c>
      <c r="N2905" s="59"/>
      <c r="O2905" s="60"/>
      <c r="P2905" s="61">
        <f t="shared" si="139"/>
        <v>1800</v>
      </c>
      <c r="Q2905" s="61">
        <f t="shared" si="138"/>
        <v>0</v>
      </c>
    </row>
    <row r="2906" spans="1:17" ht="18.600000000000001" customHeight="1">
      <c r="A2906" s="58">
        <v>44403</v>
      </c>
      <c r="B2906" s="39" t="s">
        <v>48</v>
      </c>
      <c r="C2906" s="39" t="s">
        <v>146</v>
      </c>
      <c r="D2906" s="64"/>
      <c r="E2906" s="39" t="s">
        <v>99</v>
      </c>
      <c r="F2906" s="39">
        <v>89</v>
      </c>
      <c r="G2906" s="39" t="s">
        <v>172</v>
      </c>
      <c r="H2906" s="39" t="s">
        <v>176</v>
      </c>
      <c r="I2906" s="39" t="s">
        <v>176</v>
      </c>
      <c r="J2906" s="39" t="s">
        <v>176</v>
      </c>
      <c r="K2906" s="39" t="s">
        <v>176</v>
      </c>
      <c r="L2906" s="39">
        <v>1</v>
      </c>
      <c r="M2906" s="57" t="str">
        <f t="shared" si="140"/>
        <v>3 - Medium-Level Power Loss</v>
      </c>
      <c r="N2906" s="59"/>
      <c r="O2906" s="60"/>
      <c r="P2906" s="61">
        <f t="shared" si="139"/>
        <v>1800</v>
      </c>
      <c r="Q2906" s="61">
        <f t="shared" si="138"/>
        <v>0</v>
      </c>
    </row>
    <row r="2907" spans="1:17" ht="18.600000000000001" customHeight="1">
      <c r="A2907" s="58">
        <v>44403</v>
      </c>
      <c r="B2907" s="39" t="s">
        <v>48</v>
      </c>
      <c r="C2907" s="39" t="s">
        <v>146</v>
      </c>
      <c r="D2907" s="64"/>
      <c r="E2907" s="39" t="s">
        <v>99</v>
      </c>
      <c r="F2907" s="39">
        <v>90</v>
      </c>
      <c r="G2907" s="39" t="s">
        <v>172</v>
      </c>
      <c r="H2907" s="39" t="s">
        <v>176</v>
      </c>
      <c r="I2907" s="39" t="s">
        <v>176</v>
      </c>
      <c r="J2907" s="39" t="s">
        <v>176</v>
      </c>
      <c r="K2907" s="39" t="s">
        <v>176</v>
      </c>
      <c r="L2907" s="39">
        <v>1</v>
      </c>
      <c r="M2907" s="57" t="str">
        <f t="shared" si="140"/>
        <v>3 - Medium-Level Power Loss</v>
      </c>
      <c r="N2907" s="59"/>
      <c r="O2907" s="60"/>
      <c r="P2907" s="61">
        <f t="shared" si="139"/>
        <v>1800</v>
      </c>
      <c r="Q2907" s="61">
        <f t="shared" si="138"/>
        <v>0</v>
      </c>
    </row>
    <row r="2908" spans="1:17" ht="18.600000000000001" customHeight="1">
      <c r="A2908" s="58">
        <v>44403</v>
      </c>
      <c r="B2908" s="39" t="s">
        <v>48</v>
      </c>
      <c r="C2908" s="39" t="s">
        <v>146</v>
      </c>
      <c r="D2908" s="64"/>
      <c r="E2908" s="39" t="s">
        <v>99</v>
      </c>
      <c r="F2908" s="39">
        <v>91</v>
      </c>
      <c r="G2908" s="39" t="s">
        <v>172</v>
      </c>
      <c r="H2908" s="39" t="s">
        <v>176</v>
      </c>
      <c r="I2908" s="39" t="s">
        <v>176</v>
      </c>
      <c r="J2908" s="39" t="s">
        <v>176</v>
      </c>
      <c r="K2908" s="39" t="s">
        <v>176</v>
      </c>
      <c r="L2908" s="39">
        <v>1</v>
      </c>
      <c r="M2908" s="57" t="str">
        <f t="shared" si="140"/>
        <v>3 - Medium-Level Power Loss</v>
      </c>
      <c r="N2908" s="59"/>
      <c r="O2908" s="60"/>
      <c r="P2908" s="61">
        <f t="shared" si="139"/>
        <v>1800</v>
      </c>
      <c r="Q2908" s="61">
        <f t="shared" si="138"/>
        <v>0</v>
      </c>
    </row>
    <row r="2909" spans="1:17" ht="18.600000000000001" customHeight="1">
      <c r="A2909" s="58">
        <v>44403</v>
      </c>
      <c r="B2909" s="39" t="s">
        <v>48</v>
      </c>
      <c r="C2909" s="39" t="s">
        <v>146</v>
      </c>
      <c r="D2909" s="64"/>
      <c r="E2909" s="39" t="s">
        <v>99</v>
      </c>
      <c r="F2909" s="39">
        <v>92</v>
      </c>
      <c r="G2909" s="39" t="s">
        <v>172</v>
      </c>
      <c r="H2909" s="39" t="s">
        <v>176</v>
      </c>
      <c r="I2909" s="39" t="s">
        <v>176</v>
      </c>
      <c r="J2909" s="39" t="s">
        <v>176</v>
      </c>
      <c r="K2909" s="39" t="s">
        <v>176</v>
      </c>
      <c r="L2909" s="39">
        <v>1</v>
      </c>
      <c r="M2909" s="57" t="str">
        <f t="shared" si="140"/>
        <v>3 - Medium-Level Power Loss</v>
      </c>
      <c r="N2909" s="59"/>
      <c r="O2909" s="60"/>
      <c r="P2909" s="61">
        <f t="shared" si="139"/>
        <v>1800</v>
      </c>
      <c r="Q2909" s="61">
        <f t="shared" si="138"/>
        <v>0</v>
      </c>
    </row>
    <row r="2910" spans="1:17" ht="18.600000000000001" customHeight="1">
      <c r="A2910" s="58">
        <v>44403</v>
      </c>
      <c r="B2910" s="39" t="s">
        <v>48</v>
      </c>
      <c r="C2910" s="39" t="s">
        <v>146</v>
      </c>
      <c r="D2910" s="64"/>
      <c r="E2910" s="39" t="s">
        <v>99</v>
      </c>
      <c r="F2910" s="39">
        <v>93</v>
      </c>
      <c r="G2910" s="39" t="s">
        <v>172</v>
      </c>
      <c r="H2910" s="39" t="s">
        <v>176</v>
      </c>
      <c r="I2910" s="39" t="s">
        <v>176</v>
      </c>
      <c r="J2910" s="39" t="s">
        <v>176</v>
      </c>
      <c r="K2910" s="39" t="s">
        <v>176</v>
      </c>
      <c r="L2910" s="39">
        <v>1</v>
      </c>
      <c r="M2910" s="57" t="str">
        <f t="shared" si="140"/>
        <v>3 - Medium-Level Power Loss</v>
      </c>
      <c r="N2910" s="59"/>
      <c r="O2910" s="60"/>
      <c r="P2910" s="61">
        <f t="shared" si="139"/>
        <v>1800</v>
      </c>
      <c r="Q2910" s="61">
        <f t="shared" si="138"/>
        <v>0</v>
      </c>
    </row>
    <row r="2911" spans="1:17" ht="18.600000000000001" customHeight="1">
      <c r="A2911" s="58">
        <v>44403</v>
      </c>
      <c r="B2911" s="39" t="s">
        <v>48</v>
      </c>
      <c r="C2911" s="39" t="s">
        <v>146</v>
      </c>
      <c r="D2911" s="64"/>
      <c r="E2911" s="39" t="s">
        <v>99</v>
      </c>
      <c r="F2911" s="39">
        <v>94</v>
      </c>
      <c r="G2911" s="39" t="s">
        <v>172</v>
      </c>
      <c r="H2911" s="39" t="s">
        <v>176</v>
      </c>
      <c r="I2911" s="39" t="s">
        <v>176</v>
      </c>
      <c r="J2911" s="39" t="s">
        <v>176</v>
      </c>
      <c r="K2911" s="39" t="s">
        <v>176</v>
      </c>
      <c r="L2911" s="39">
        <v>1</v>
      </c>
      <c r="M2911" s="57" t="str">
        <f t="shared" si="140"/>
        <v>3 - Medium-Level Power Loss</v>
      </c>
      <c r="N2911" s="59"/>
      <c r="O2911" s="60"/>
      <c r="P2911" s="61">
        <f t="shared" si="139"/>
        <v>1800</v>
      </c>
      <c r="Q2911" s="61">
        <f t="shared" si="138"/>
        <v>0</v>
      </c>
    </row>
    <row r="2912" spans="1:17" ht="18.600000000000001" customHeight="1">
      <c r="A2912" s="58">
        <v>44403</v>
      </c>
      <c r="B2912" s="39" t="s">
        <v>48</v>
      </c>
      <c r="C2912" s="39" t="s">
        <v>146</v>
      </c>
      <c r="D2912" s="64"/>
      <c r="E2912" s="39" t="s">
        <v>99</v>
      </c>
      <c r="F2912" s="39">
        <v>95</v>
      </c>
      <c r="G2912" s="39" t="s">
        <v>172</v>
      </c>
      <c r="H2912" s="39" t="s">
        <v>176</v>
      </c>
      <c r="I2912" s="39" t="s">
        <v>176</v>
      </c>
      <c r="J2912" s="39" t="s">
        <v>176</v>
      </c>
      <c r="K2912" s="39" t="s">
        <v>176</v>
      </c>
      <c r="L2912" s="39">
        <v>1</v>
      </c>
      <c r="M2912" s="57" t="str">
        <f t="shared" si="140"/>
        <v>3 - Medium-Level Power Loss</v>
      </c>
      <c r="N2912" s="59"/>
      <c r="O2912" s="60"/>
      <c r="P2912" s="61">
        <f t="shared" si="139"/>
        <v>1800</v>
      </c>
      <c r="Q2912" s="61">
        <f t="shared" si="138"/>
        <v>0</v>
      </c>
    </row>
    <row r="2913" spans="1:17" ht="18.600000000000001" customHeight="1">
      <c r="A2913" s="58">
        <v>44403</v>
      </c>
      <c r="B2913" s="39" t="s">
        <v>48</v>
      </c>
      <c r="C2913" s="39" t="s">
        <v>146</v>
      </c>
      <c r="D2913" s="64"/>
      <c r="E2913" s="39" t="s">
        <v>99</v>
      </c>
      <c r="F2913" s="39">
        <v>96</v>
      </c>
      <c r="G2913" s="39" t="s">
        <v>172</v>
      </c>
      <c r="H2913" s="39" t="s">
        <v>176</v>
      </c>
      <c r="I2913" s="39" t="s">
        <v>176</v>
      </c>
      <c r="J2913" s="39" t="s">
        <v>176</v>
      </c>
      <c r="K2913" s="39" t="s">
        <v>176</v>
      </c>
      <c r="L2913" s="39">
        <v>1</v>
      </c>
      <c r="M2913" s="57" t="str">
        <f t="shared" si="140"/>
        <v>3 - Medium-Level Power Loss</v>
      </c>
      <c r="N2913" s="59"/>
      <c r="O2913" s="60"/>
      <c r="P2913" s="61">
        <f t="shared" si="139"/>
        <v>1800</v>
      </c>
      <c r="Q2913" s="61">
        <f t="shared" si="138"/>
        <v>0</v>
      </c>
    </row>
    <row r="2914" spans="1:17" ht="18.600000000000001" customHeight="1">
      <c r="A2914" s="58">
        <v>44403</v>
      </c>
      <c r="B2914" s="39" t="s">
        <v>48</v>
      </c>
      <c r="C2914" s="39" t="s">
        <v>147</v>
      </c>
      <c r="D2914" s="64"/>
      <c r="E2914" s="39" t="s">
        <v>96</v>
      </c>
      <c r="F2914" s="39">
        <v>25</v>
      </c>
      <c r="G2914" s="39" t="s">
        <v>172</v>
      </c>
      <c r="H2914" s="39" t="s">
        <v>176</v>
      </c>
      <c r="I2914" s="39" t="s">
        <v>176</v>
      </c>
      <c r="J2914" s="39" t="s">
        <v>176</v>
      </c>
      <c r="K2914" s="39" t="s">
        <v>176</v>
      </c>
      <c r="L2914" s="39">
        <v>1</v>
      </c>
      <c r="M2914" s="57" t="str">
        <f t="shared" si="140"/>
        <v>3 - Medium-Level Power Loss</v>
      </c>
      <c r="N2914" s="59"/>
      <c r="O2914" s="60"/>
      <c r="P2914" s="61">
        <f t="shared" si="139"/>
        <v>1800</v>
      </c>
      <c r="Q2914" s="61">
        <f t="shared" si="138"/>
        <v>0</v>
      </c>
    </row>
    <row r="2915" spans="1:17" ht="18.600000000000001" customHeight="1">
      <c r="A2915" s="58">
        <v>44403</v>
      </c>
      <c r="B2915" s="39" t="s">
        <v>48</v>
      </c>
      <c r="C2915" s="39" t="s">
        <v>147</v>
      </c>
      <c r="D2915" s="64"/>
      <c r="E2915" s="39" t="s">
        <v>96</v>
      </c>
      <c r="F2915" s="39">
        <v>26</v>
      </c>
      <c r="G2915" s="39" t="s">
        <v>172</v>
      </c>
      <c r="H2915" s="39" t="s">
        <v>176</v>
      </c>
      <c r="I2915" s="39" t="s">
        <v>176</v>
      </c>
      <c r="J2915" s="39" t="s">
        <v>176</v>
      </c>
      <c r="K2915" s="39" t="s">
        <v>176</v>
      </c>
      <c r="L2915" s="39">
        <v>1</v>
      </c>
      <c r="M2915" s="57" t="str">
        <f t="shared" si="140"/>
        <v>3 - Medium-Level Power Loss</v>
      </c>
      <c r="N2915" s="59"/>
      <c r="O2915" s="60"/>
      <c r="P2915" s="61">
        <f t="shared" si="139"/>
        <v>1800</v>
      </c>
      <c r="Q2915" s="61">
        <f t="shared" si="138"/>
        <v>0</v>
      </c>
    </row>
    <row r="2916" spans="1:17" ht="18.600000000000001" customHeight="1">
      <c r="A2916" s="58">
        <v>44403</v>
      </c>
      <c r="B2916" s="39" t="s">
        <v>48</v>
      </c>
      <c r="C2916" s="39" t="s">
        <v>147</v>
      </c>
      <c r="D2916" s="64"/>
      <c r="E2916" s="39" t="s">
        <v>96</v>
      </c>
      <c r="F2916" s="39">
        <v>27</v>
      </c>
      <c r="G2916" s="39" t="s">
        <v>172</v>
      </c>
      <c r="H2916" s="39" t="s">
        <v>176</v>
      </c>
      <c r="I2916" s="39" t="s">
        <v>176</v>
      </c>
      <c r="J2916" s="39" t="s">
        <v>176</v>
      </c>
      <c r="K2916" s="39" t="s">
        <v>176</v>
      </c>
      <c r="L2916" s="39">
        <v>1</v>
      </c>
      <c r="M2916" s="57" t="str">
        <f t="shared" si="140"/>
        <v>3 - Medium-Level Power Loss</v>
      </c>
      <c r="N2916" s="59"/>
      <c r="O2916" s="60"/>
      <c r="P2916" s="61">
        <f t="shared" si="139"/>
        <v>1800</v>
      </c>
      <c r="Q2916" s="61">
        <f t="shared" si="138"/>
        <v>0</v>
      </c>
    </row>
    <row r="2917" spans="1:17" ht="18.600000000000001" customHeight="1">
      <c r="A2917" s="58">
        <v>44403</v>
      </c>
      <c r="B2917" s="39" t="s">
        <v>48</v>
      </c>
      <c r="C2917" s="39" t="s">
        <v>147</v>
      </c>
      <c r="D2917" s="64"/>
      <c r="E2917" s="39" t="s">
        <v>96</v>
      </c>
      <c r="F2917" s="39">
        <v>28</v>
      </c>
      <c r="G2917" s="39" t="s">
        <v>172</v>
      </c>
      <c r="H2917" s="39" t="s">
        <v>176</v>
      </c>
      <c r="I2917" s="39" t="s">
        <v>176</v>
      </c>
      <c r="J2917" s="39" t="s">
        <v>176</v>
      </c>
      <c r="K2917" s="39" t="s">
        <v>176</v>
      </c>
      <c r="L2917" s="39">
        <v>1</v>
      </c>
      <c r="M2917" s="57" t="str">
        <f t="shared" si="140"/>
        <v>3 - Medium-Level Power Loss</v>
      </c>
      <c r="N2917" s="59"/>
      <c r="O2917" s="60"/>
      <c r="P2917" s="61">
        <f t="shared" si="139"/>
        <v>1800</v>
      </c>
      <c r="Q2917" s="61">
        <f t="shared" ref="Q2917:Q2980" si="141">IF(O2917&gt;0,P2917,0)</f>
        <v>0</v>
      </c>
    </row>
    <row r="2918" spans="1:17" ht="18.600000000000001" customHeight="1">
      <c r="A2918" s="58">
        <v>44403</v>
      </c>
      <c r="B2918" s="39" t="s">
        <v>48</v>
      </c>
      <c r="C2918" s="39" t="s">
        <v>147</v>
      </c>
      <c r="D2918" s="64"/>
      <c r="E2918" s="39" t="s">
        <v>96</v>
      </c>
      <c r="F2918" s="39">
        <v>29</v>
      </c>
      <c r="G2918" s="39" t="s">
        <v>172</v>
      </c>
      <c r="H2918" s="39" t="s">
        <v>176</v>
      </c>
      <c r="I2918" s="39" t="s">
        <v>176</v>
      </c>
      <c r="J2918" s="39" t="s">
        <v>176</v>
      </c>
      <c r="K2918" s="39" t="s">
        <v>176</v>
      </c>
      <c r="L2918" s="39">
        <v>1</v>
      </c>
      <c r="M2918" s="57" t="str">
        <f t="shared" si="140"/>
        <v>3 - Medium-Level Power Loss</v>
      </c>
      <c r="N2918" s="59"/>
      <c r="O2918" s="60"/>
      <c r="P2918" s="61">
        <f t="shared" si="139"/>
        <v>1800</v>
      </c>
      <c r="Q2918" s="61">
        <f t="shared" si="141"/>
        <v>0</v>
      </c>
    </row>
    <row r="2919" spans="1:17" ht="18.600000000000001" customHeight="1">
      <c r="A2919" s="58">
        <v>44403</v>
      </c>
      <c r="B2919" s="39" t="s">
        <v>48</v>
      </c>
      <c r="C2919" s="39" t="s">
        <v>147</v>
      </c>
      <c r="D2919" s="64"/>
      <c r="E2919" s="39" t="s">
        <v>96</v>
      </c>
      <c r="F2919" s="39">
        <v>30</v>
      </c>
      <c r="G2919" s="39" t="s">
        <v>172</v>
      </c>
      <c r="H2919" s="39" t="s">
        <v>176</v>
      </c>
      <c r="I2919" s="39" t="s">
        <v>176</v>
      </c>
      <c r="J2919" s="39" t="s">
        <v>176</v>
      </c>
      <c r="K2919" s="39" t="s">
        <v>176</v>
      </c>
      <c r="L2919" s="39">
        <v>1</v>
      </c>
      <c r="M2919" s="57" t="str">
        <f t="shared" si="140"/>
        <v>3 - Medium-Level Power Loss</v>
      </c>
      <c r="N2919" s="59"/>
      <c r="O2919" s="60"/>
      <c r="P2919" s="61">
        <f t="shared" si="139"/>
        <v>1800</v>
      </c>
      <c r="Q2919" s="61">
        <f t="shared" si="141"/>
        <v>0</v>
      </c>
    </row>
    <row r="2920" spans="1:17" ht="18.600000000000001" customHeight="1">
      <c r="A2920" s="58">
        <v>44403</v>
      </c>
      <c r="B2920" s="39" t="s">
        <v>48</v>
      </c>
      <c r="C2920" s="39" t="s">
        <v>147</v>
      </c>
      <c r="D2920" s="64"/>
      <c r="E2920" s="39" t="s">
        <v>96</v>
      </c>
      <c r="F2920" s="39">
        <v>31</v>
      </c>
      <c r="G2920" s="39" t="s">
        <v>172</v>
      </c>
      <c r="H2920" s="39" t="s">
        <v>176</v>
      </c>
      <c r="I2920" s="39" t="s">
        <v>176</v>
      </c>
      <c r="J2920" s="39" t="s">
        <v>176</v>
      </c>
      <c r="K2920" s="39" t="s">
        <v>176</v>
      </c>
      <c r="L2920" s="39">
        <v>1</v>
      </c>
      <c r="M2920" s="57" t="str">
        <f t="shared" si="140"/>
        <v>3 - Medium-Level Power Loss</v>
      </c>
      <c r="N2920" s="59"/>
      <c r="O2920" s="60"/>
      <c r="P2920" s="61">
        <f t="shared" si="139"/>
        <v>1800</v>
      </c>
      <c r="Q2920" s="61">
        <f t="shared" si="141"/>
        <v>0</v>
      </c>
    </row>
    <row r="2921" spans="1:17" ht="18.600000000000001" customHeight="1">
      <c r="A2921" s="58">
        <v>44403</v>
      </c>
      <c r="B2921" s="39" t="s">
        <v>48</v>
      </c>
      <c r="C2921" s="39" t="s">
        <v>147</v>
      </c>
      <c r="D2921" s="64"/>
      <c r="E2921" s="39" t="s">
        <v>96</v>
      </c>
      <c r="F2921" s="39">
        <v>32</v>
      </c>
      <c r="G2921" s="39" t="s">
        <v>172</v>
      </c>
      <c r="H2921" s="39" t="s">
        <v>176</v>
      </c>
      <c r="I2921" s="39" t="s">
        <v>176</v>
      </c>
      <c r="J2921" s="39" t="s">
        <v>176</v>
      </c>
      <c r="K2921" s="39" t="s">
        <v>176</v>
      </c>
      <c r="L2921" s="39">
        <v>1</v>
      </c>
      <c r="M2921" s="57" t="str">
        <f t="shared" si="140"/>
        <v>3 - Medium-Level Power Loss</v>
      </c>
      <c r="N2921" s="59"/>
      <c r="O2921" s="60"/>
      <c r="P2921" s="61">
        <f t="shared" si="139"/>
        <v>1800</v>
      </c>
      <c r="Q2921" s="61">
        <f t="shared" si="141"/>
        <v>0</v>
      </c>
    </row>
    <row r="2922" spans="1:17" ht="18.600000000000001" customHeight="1">
      <c r="A2922" s="58">
        <v>44403</v>
      </c>
      <c r="B2922" s="39" t="s">
        <v>48</v>
      </c>
      <c r="C2922" s="39" t="s">
        <v>147</v>
      </c>
      <c r="D2922" s="64"/>
      <c r="E2922" s="39" t="s">
        <v>96</v>
      </c>
      <c r="F2922" s="39">
        <v>41</v>
      </c>
      <c r="G2922" s="39" t="s">
        <v>172</v>
      </c>
      <c r="H2922" s="39" t="s">
        <v>176</v>
      </c>
      <c r="I2922" s="39" t="s">
        <v>177</v>
      </c>
      <c r="J2922" s="39" t="s">
        <v>176</v>
      </c>
      <c r="K2922" s="39" t="s">
        <v>176</v>
      </c>
      <c r="L2922" s="39">
        <v>1</v>
      </c>
      <c r="M2922" s="57" t="str">
        <f t="shared" si="140"/>
        <v>3 - Medium-Level Power Loss</v>
      </c>
      <c r="N2922" s="59"/>
      <c r="O2922" s="60"/>
      <c r="P2922" s="61">
        <f t="shared" si="139"/>
        <v>1800</v>
      </c>
      <c r="Q2922" s="61">
        <f t="shared" si="141"/>
        <v>0</v>
      </c>
    </row>
    <row r="2923" spans="1:17" ht="18.600000000000001" customHeight="1">
      <c r="A2923" s="58">
        <v>44403</v>
      </c>
      <c r="B2923" s="39" t="s">
        <v>48</v>
      </c>
      <c r="C2923" s="39" t="s">
        <v>147</v>
      </c>
      <c r="D2923" s="64"/>
      <c r="E2923" s="39" t="s">
        <v>96</v>
      </c>
      <c r="F2923" s="39">
        <v>42</v>
      </c>
      <c r="G2923" s="39" t="s">
        <v>172</v>
      </c>
      <c r="H2923" s="39" t="s">
        <v>176</v>
      </c>
      <c r="I2923" s="39" t="s">
        <v>177</v>
      </c>
      <c r="J2923" s="39" t="s">
        <v>176</v>
      </c>
      <c r="K2923" s="39" t="s">
        <v>176</v>
      </c>
      <c r="L2923" s="39">
        <v>1</v>
      </c>
      <c r="M2923" s="57" t="str">
        <f t="shared" si="140"/>
        <v>3 - Medium-Level Power Loss</v>
      </c>
      <c r="N2923" s="59"/>
      <c r="O2923" s="60"/>
      <c r="P2923" s="61">
        <f t="shared" si="139"/>
        <v>1800</v>
      </c>
      <c r="Q2923" s="61">
        <f t="shared" si="141"/>
        <v>0</v>
      </c>
    </row>
    <row r="2924" spans="1:17" ht="18.600000000000001" customHeight="1">
      <c r="A2924" s="58">
        <v>44403</v>
      </c>
      <c r="B2924" s="39" t="s">
        <v>48</v>
      </c>
      <c r="C2924" s="39" t="s">
        <v>147</v>
      </c>
      <c r="D2924" s="64"/>
      <c r="E2924" s="39" t="s">
        <v>96</v>
      </c>
      <c r="F2924" s="39">
        <v>43</v>
      </c>
      <c r="G2924" s="39" t="s">
        <v>172</v>
      </c>
      <c r="H2924" s="39" t="s">
        <v>176</v>
      </c>
      <c r="I2924" s="39" t="s">
        <v>177</v>
      </c>
      <c r="J2924" s="39" t="s">
        <v>176</v>
      </c>
      <c r="K2924" s="39" t="s">
        <v>176</v>
      </c>
      <c r="L2924" s="39">
        <v>1</v>
      </c>
      <c r="M2924" s="57" t="str">
        <f t="shared" si="140"/>
        <v>3 - Medium-Level Power Loss</v>
      </c>
      <c r="N2924" s="59"/>
      <c r="O2924" s="60"/>
      <c r="P2924" s="61">
        <f t="shared" si="139"/>
        <v>1800</v>
      </c>
      <c r="Q2924" s="61">
        <f t="shared" si="141"/>
        <v>0</v>
      </c>
    </row>
    <row r="2925" spans="1:17" ht="18.600000000000001" customHeight="1">
      <c r="A2925" s="58">
        <v>44403</v>
      </c>
      <c r="B2925" s="39" t="s">
        <v>48</v>
      </c>
      <c r="C2925" s="39" t="s">
        <v>147</v>
      </c>
      <c r="D2925" s="64"/>
      <c r="E2925" s="39" t="s">
        <v>96</v>
      </c>
      <c r="F2925" s="39">
        <v>44</v>
      </c>
      <c r="G2925" s="39" t="s">
        <v>172</v>
      </c>
      <c r="H2925" s="39" t="s">
        <v>176</v>
      </c>
      <c r="I2925" s="39" t="s">
        <v>177</v>
      </c>
      <c r="J2925" s="39" t="s">
        <v>176</v>
      </c>
      <c r="K2925" s="39" t="s">
        <v>176</v>
      </c>
      <c r="L2925" s="39">
        <v>1</v>
      </c>
      <c r="M2925" s="57" t="str">
        <f t="shared" si="140"/>
        <v>3 - Medium-Level Power Loss</v>
      </c>
      <c r="N2925" s="59"/>
      <c r="O2925" s="60"/>
      <c r="P2925" s="61">
        <f t="shared" si="139"/>
        <v>1800</v>
      </c>
      <c r="Q2925" s="61">
        <f t="shared" si="141"/>
        <v>0</v>
      </c>
    </row>
    <row r="2926" spans="1:17" ht="18.600000000000001" customHeight="1">
      <c r="A2926" s="58">
        <v>44403</v>
      </c>
      <c r="B2926" s="39" t="s">
        <v>48</v>
      </c>
      <c r="C2926" s="39" t="s">
        <v>147</v>
      </c>
      <c r="D2926" s="64"/>
      <c r="E2926" s="39" t="s">
        <v>96</v>
      </c>
      <c r="F2926" s="39">
        <v>45</v>
      </c>
      <c r="G2926" s="39" t="s">
        <v>172</v>
      </c>
      <c r="H2926" s="39" t="s">
        <v>176</v>
      </c>
      <c r="I2926" s="39" t="s">
        <v>177</v>
      </c>
      <c r="J2926" s="39" t="s">
        <v>176</v>
      </c>
      <c r="K2926" s="39" t="s">
        <v>176</v>
      </c>
      <c r="L2926" s="39">
        <v>1</v>
      </c>
      <c r="M2926" s="57" t="str">
        <f t="shared" si="140"/>
        <v>3 - Medium-Level Power Loss</v>
      </c>
      <c r="N2926" s="59"/>
      <c r="O2926" s="60"/>
      <c r="P2926" s="61">
        <f t="shared" si="139"/>
        <v>1800</v>
      </c>
      <c r="Q2926" s="61">
        <f t="shared" si="141"/>
        <v>0</v>
      </c>
    </row>
    <row r="2927" spans="1:17" ht="18.600000000000001" customHeight="1">
      <c r="A2927" s="58">
        <v>44403</v>
      </c>
      <c r="B2927" s="39" t="s">
        <v>48</v>
      </c>
      <c r="C2927" s="39" t="s">
        <v>147</v>
      </c>
      <c r="D2927" s="64"/>
      <c r="E2927" s="39" t="s">
        <v>96</v>
      </c>
      <c r="F2927" s="39">
        <v>46</v>
      </c>
      <c r="G2927" s="39" t="s">
        <v>172</v>
      </c>
      <c r="H2927" s="39" t="s">
        <v>176</v>
      </c>
      <c r="I2927" s="39" t="s">
        <v>177</v>
      </c>
      <c r="J2927" s="39" t="s">
        <v>176</v>
      </c>
      <c r="K2927" s="39" t="s">
        <v>176</v>
      </c>
      <c r="L2927" s="39">
        <v>1</v>
      </c>
      <c r="M2927" s="57" t="str">
        <f t="shared" si="140"/>
        <v>3 - Medium-Level Power Loss</v>
      </c>
      <c r="N2927" s="59"/>
      <c r="O2927" s="60"/>
      <c r="P2927" s="61">
        <f t="shared" si="139"/>
        <v>1800</v>
      </c>
      <c r="Q2927" s="61">
        <f t="shared" si="141"/>
        <v>0</v>
      </c>
    </row>
    <row r="2928" spans="1:17" ht="18.600000000000001" customHeight="1">
      <c r="A2928" s="58">
        <v>44403</v>
      </c>
      <c r="B2928" s="39" t="s">
        <v>48</v>
      </c>
      <c r="C2928" s="39" t="s">
        <v>147</v>
      </c>
      <c r="D2928" s="64"/>
      <c r="E2928" s="39" t="s">
        <v>96</v>
      </c>
      <c r="F2928" s="39">
        <v>47</v>
      </c>
      <c r="G2928" s="39" t="s">
        <v>172</v>
      </c>
      <c r="H2928" s="39" t="s">
        <v>176</v>
      </c>
      <c r="I2928" s="39" t="s">
        <v>177</v>
      </c>
      <c r="J2928" s="39" t="s">
        <v>176</v>
      </c>
      <c r="K2928" s="39" t="s">
        <v>176</v>
      </c>
      <c r="L2928" s="39">
        <v>1</v>
      </c>
      <c r="M2928" s="57" t="str">
        <f t="shared" si="140"/>
        <v>3 - Medium-Level Power Loss</v>
      </c>
      <c r="N2928" s="59"/>
      <c r="O2928" s="60"/>
      <c r="P2928" s="61">
        <f t="shared" si="139"/>
        <v>1800</v>
      </c>
      <c r="Q2928" s="61">
        <f t="shared" si="141"/>
        <v>0</v>
      </c>
    </row>
    <row r="2929" spans="1:17" ht="18.600000000000001" customHeight="1">
      <c r="A2929" s="58">
        <v>44403</v>
      </c>
      <c r="B2929" s="39" t="s">
        <v>48</v>
      </c>
      <c r="C2929" s="39" t="s">
        <v>147</v>
      </c>
      <c r="D2929" s="64"/>
      <c r="E2929" s="39" t="s">
        <v>96</v>
      </c>
      <c r="F2929" s="39">
        <v>48</v>
      </c>
      <c r="G2929" s="39" t="s">
        <v>172</v>
      </c>
      <c r="H2929" s="39" t="s">
        <v>176</v>
      </c>
      <c r="I2929" s="39" t="s">
        <v>177</v>
      </c>
      <c r="J2929" s="39" t="s">
        <v>176</v>
      </c>
      <c r="K2929" s="39" t="s">
        <v>176</v>
      </c>
      <c r="L2929" s="39">
        <v>1</v>
      </c>
      <c r="M2929" s="57" t="str">
        <f t="shared" si="140"/>
        <v>3 - Medium-Level Power Loss</v>
      </c>
      <c r="N2929" s="59"/>
      <c r="O2929" s="60"/>
      <c r="P2929" s="61">
        <f t="shared" si="139"/>
        <v>1800</v>
      </c>
      <c r="Q2929" s="61">
        <f t="shared" si="141"/>
        <v>0</v>
      </c>
    </row>
    <row r="2930" spans="1:17" ht="18.600000000000001" customHeight="1">
      <c r="A2930" s="58">
        <v>44403</v>
      </c>
      <c r="B2930" s="39" t="s">
        <v>48</v>
      </c>
      <c r="C2930" s="39" t="s">
        <v>147</v>
      </c>
      <c r="D2930" s="64"/>
      <c r="E2930" s="39" t="s">
        <v>96</v>
      </c>
      <c r="F2930" s="39">
        <v>57</v>
      </c>
      <c r="G2930" s="39" t="s">
        <v>172</v>
      </c>
      <c r="H2930" s="39" t="s">
        <v>176</v>
      </c>
      <c r="I2930" s="39" t="s">
        <v>177</v>
      </c>
      <c r="J2930" s="39" t="s">
        <v>176</v>
      </c>
      <c r="K2930" s="39" t="s">
        <v>176</v>
      </c>
      <c r="L2930" s="39">
        <v>1</v>
      </c>
      <c r="M2930" s="57" t="str">
        <f t="shared" si="140"/>
        <v>3 - Medium-Level Power Loss</v>
      </c>
      <c r="N2930" s="59"/>
      <c r="O2930" s="60"/>
      <c r="P2930" s="61">
        <f t="shared" si="139"/>
        <v>1800</v>
      </c>
      <c r="Q2930" s="61">
        <f t="shared" si="141"/>
        <v>0</v>
      </c>
    </row>
    <row r="2931" spans="1:17" ht="18.600000000000001" customHeight="1">
      <c r="A2931" s="58">
        <v>44403</v>
      </c>
      <c r="B2931" s="39" t="s">
        <v>48</v>
      </c>
      <c r="C2931" s="39" t="s">
        <v>147</v>
      </c>
      <c r="D2931" s="64"/>
      <c r="E2931" s="39" t="s">
        <v>96</v>
      </c>
      <c r="F2931" s="39">
        <v>58</v>
      </c>
      <c r="G2931" s="39" t="s">
        <v>172</v>
      </c>
      <c r="H2931" s="39" t="s">
        <v>176</v>
      </c>
      <c r="I2931" s="39" t="s">
        <v>177</v>
      </c>
      <c r="J2931" s="39" t="s">
        <v>176</v>
      </c>
      <c r="K2931" s="39" t="s">
        <v>176</v>
      </c>
      <c r="L2931" s="39">
        <v>1</v>
      </c>
      <c r="M2931" s="57" t="str">
        <f t="shared" si="140"/>
        <v>3 - Medium-Level Power Loss</v>
      </c>
      <c r="N2931" s="59"/>
      <c r="O2931" s="60"/>
      <c r="P2931" s="61">
        <f t="shared" si="139"/>
        <v>1800</v>
      </c>
      <c r="Q2931" s="61">
        <f t="shared" si="141"/>
        <v>0</v>
      </c>
    </row>
    <row r="2932" spans="1:17" ht="18.600000000000001" customHeight="1">
      <c r="A2932" s="58">
        <v>44403</v>
      </c>
      <c r="B2932" s="39" t="s">
        <v>48</v>
      </c>
      <c r="C2932" s="39" t="s">
        <v>147</v>
      </c>
      <c r="D2932" s="64"/>
      <c r="E2932" s="39" t="s">
        <v>96</v>
      </c>
      <c r="F2932" s="39">
        <v>59</v>
      </c>
      <c r="G2932" s="39" t="s">
        <v>172</v>
      </c>
      <c r="H2932" s="39" t="s">
        <v>176</v>
      </c>
      <c r="I2932" s="39" t="s">
        <v>177</v>
      </c>
      <c r="J2932" s="39" t="s">
        <v>176</v>
      </c>
      <c r="K2932" s="39" t="s">
        <v>176</v>
      </c>
      <c r="L2932" s="39">
        <v>1</v>
      </c>
      <c r="M2932" s="57" t="str">
        <f t="shared" si="140"/>
        <v>3 - Medium-Level Power Loss</v>
      </c>
      <c r="N2932" s="59"/>
      <c r="O2932" s="60"/>
      <c r="P2932" s="61">
        <f t="shared" si="139"/>
        <v>1800</v>
      </c>
      <c r="Q2932" s="61">
        <f t="shared" si="141"/>
        <v>0</v>
      </c>
    </row>
    <row r="2933" spans="1:17" ht="18.600000000000001" customHeight="1">
      <c r="A2933" s="58">
        <v>44403</v>
      </c>
      <c r="B2933" s="39" t="s">
        <v>48</v>
      </c>
      <c r="C2933" s="39" t="s">
        <v>147</v>
      </c>
      <c r="D2933" s="64"/>
      <c r="E2933" s="39" t="s">
        <v>96</v>
      </c>
      <c r="F2933" s="39">
        <v>60</v>
      </c>
      <c r="G2933" s="39" t="s">
        <v>172</v>
      </c>
      <c r="H2933" s="39" t="s">
        <v>176</v>
      </c>
      <c r="I2933" s="39" t="s">
        <v>177</v>
      </c>
      <c r="J2933" s="39" t="s">
        <v>176</v>
      </c>
      <c r="K2933" s="39" t="s">
        <v>176</v>
      </c>
      <c r="L2933" s="39">
        <v>1</v>
      </c>
      <c r="M2933" s="57" t="str">
        <f t="shared" si="140"/>
        <v>3 - Medium-Level Power Loss</v>
      </c>
      <c r="N2933" s="59"/>
      <c r="O2933" s="60"/>
      <c r="P2933" s="61">
        <f t="shared" si="139"/>
        <v>1800</v>
      </c>
      <c r="Q2933" s="61">
        <f t="shared" si="141"/>
        <v>0</v>
      </c>
    </row>
    <row r="2934" spans="1:17" ht="18.600000000000001" customHeight="1">
      <c r="A2934" s="58">
        <v>44403</v>
      </c>
      <c r="B2934" s="39" t="s">
        <v>48</v>
      </c>
      <c r="C2934" s="39" t="s">
        <v>147</v>
      </c>
      <c r="D2934" s="64"/>
      <c r="E2934" s="39" t="s">
        <v>96</v>
      </c>
      <c r="F2934" s="39">
        <v>61</v>
      </c>
      <c r="G2934" s="39" t="s">
        <v>172</v>
      </c>
      <c r="H2934" s="39" t="s">
        <v>176</v>
      </c>
      <c r="I2934" s="39" t="s">
        <v>177</v>
      </c>
      <c r="J2934" s="39" t="s">
        <v>176</v>
      </c>
      <c r="K2934" s="39" t="s">
        <v>176</v>
      </c>
      <c r="L2934" s="39">
        <v>1</v>
      </c>
      <c r="M2934" s="57" t="str">
        <f t="shared" si="140"/>
        <v>3 - Medium-Level Power Loss</v>
      </c>
      <c r="N2934" s="59"/>
      <c r="O2934" s="60"/>
      <c r="P2934" s="61">
        <f t="shared" si="139"/>
        <v>1800</v>
      </c>
      <c r="Q2934" s="61">
        <f t="shared" si="141"/>
        <v>0</v>
      </c>
    </row>
    <row r="2935" spans="1:17" ht="18.600000000000001" customHeight="1">
      <c r="A2935" s="58">
        <v>44403</v>
      </c>
      <c r="B2935" s="39" t="s">
        <v>48</v>
      </c>
      <c r="C2935" s="39" t="s">
        <v>147</v>
      </c>
      <c r="D2935" s="64"/>
      <c r="E2935" s="39" t="s">
        <v>96</v>
      </c>
      <c r="F2935" s="39">
        <v>62</v>
      </c>
      <c r="G2935" s="39" t="s">
        <v>172</v>
      </c>
      <c r="H2935" s="39" t="s">
        <v>176</v>
      </c>
      <c r="I2935" s="39" t="s">
        <v>177</v>
      </c>
      <c r="J2935" s="39" t="s">
        <v>176</v>
      </c>
      <c r="K2935" s="39" t="s">
        <v>176</v>
      </c>
      <c r="L2935" s="39">
        <v>1</v>
      </c>
      <c r="M2935" s="57" t="str">
        <f t="shared" si="140"/>
        <v>3 - Medium-Level Power Loss</v>
      </c>
      <c r="N2935" s="59"/>
      <c r="O2935" s="60"/>
      <c r="P2935" s="61">
        <f t="shared" si="139"/>
        <v>1800</v>
      </c>
      <c r="Q2935" s="61">
        <f t="shared" si="141"/>
        <v>0</v>
      </c>
    </row>
    <row r="2936" spans="1:17" ht="18.600000000000001" customHeight="1">
      <c r="A2936" s="58">
        <v>44403</v>
      </c>
      <c r="B2936" s="39" t="s">
        <v>48</v>
      </c>
      <c r="C2936" s="39" t="s">
        <v>147</v>
      </c>
      <c r="D2936" s="64"/>
      <c r="E2936" s="39" t="s">
        <v>96</v>
      </c>
      <c r="F2936" s="39">
        <v>63</v>
      </c>
      <c r="G2936" s="39" t="s">
        <v>172</v>
      </c>
      <c r="H2936" s="39" t="s">
        <v>176</v>
      </c>
      <c r="I2936" s="39" t="s">
        <v>177</v>
      </c>
      <c r="J2936" s="39" t="s">
        <v>176</v>
      </c>
      <c r="K2936" s="39" t="s">
        <v>176</v>
      </c>
      <c r="L2936" s="39">
        <v>1</v>
      </c>
      <c r="M2936" s="57" t="str">
        <f t="shared" si="140"/>
        <v>3 - Medium-Level Power Loss</v>
      </c>
      <c r="N2936" s="59"/>
      <c r="O2936" s="60"/>
      <c r="P2936" s="61">
        <f t="shared" si="139"/>
        <v>1800</v>
      </c>
      <c r="Q2936" s="61">
        <f t="shared" si="141"/>
        <v>0</v>
      </c>
    </row>
    <row r="2937" spans="1:17" ht="18.600000000000001" customHeight="1">
      <c r="A2937" s="58">
        <v>44403</v>
      </c>
      <c r="B2937" s="39" t="s">
        <v>48</v>
      </c>
      <c r="C2937" s="39" t="s">
        <v>147</v>
      </c>
      <c r="D2937" s="64"/>
      <c r="E2937" s="39" t="s">
        <v>96</v>
      </c>
      <c r="F2937" s="39">
        <v>64</v>
      </c>
      <c r="G2937" s="39" t="s">
        <v>172</v>
      </c>
      <c r="H2937" s="39" t="s">
        <v>176</v>
      </c>
      <c r="I2937" s="39" t="s">
        <v>177</v>
      </c>
      <c r="J2937" s="39" t="s">
        <v>176</v>
      </c>
      <c r="K2937" s="39" t="s">
        <v>176</v>
      </c>
      <c r="L2937" s="39">
        <v>1</v>
      </c>
      <c r="M2937" s="57" t="str">
        <f t="shared" si="140"/>
        <v>3 - Medium-Level Power Loss</v>
      </c>
      <c r="N2937" s="59"/>
      <c r="O2937" s="60"/>
      <c r="P2937" s="61">
        <f t="shared" si="139"/>
        <v>1800</v>
      </c>
      <c r="Q2937" s="61">
        <f t="shared" si="141"/>
        <v>0</v>
      </c>
    </row>
    <row r="2938" spans="1:17" ht="18.600000000000001" customHeight="1">
      <c r="A2938" s="58">
        <v>44403</v>
      </c>
      <c r="B2938" s="39" t="s">
        <v>48</v>
      </c>
      <c r="C2938" s="39" t="s">
        <v>147</v>
      </c>
      <c r="D2938" s="64"/>
      <c r="E2938" s="39" t="s">
        <v>104</v>
      </c>
      <c r="F2938" s="39">
        <v>14</v>
      </c>
      <c r="G2938" s="39" t="s">
        <v>172</v>
      </c>
      <c r="H2938" s="39" t="s">
        <v>176</v>
      </c>
      <c r="I2938" s="39" t="s">
        <v>176</v>
      </c>
      <c r="J2938" s="39" t="s">
        <v>176</v>
      </c>
      <c r="K2938" s="39" t="s">
        <v>176</v>
      </c>
      <c r="L2938" s="39">
        <v>1</v>
      </c>
      <c r="M2938" s="57" t="str">
        <f t="shared" si="140"/>
        <v>3 - Medium-Level Power Loss</v>
      </c>
      <c r="N2938" s="59"/>
      <c r="O2938" s="60"/>
      <c r="P2938" s="61">
        <f t="shared" si="139"/>
        <v>1800</v>
      </c>
      <c r="Q2938" s="61">
        <f t="shared" si="141"/>
        <v>0</v>
      </c>
    </row>
    <row r="2939" spans="1:17" ht="18.600000000000001" customHeight="1">
      <c r="A2939" s="58">
        <v>44403</v>
      </c>
      <c r="B2939" s="39" t="s">
        <v>48</v>
      </c>
      <c r="C2939" s="39" t="s">
        <v>147</v>
      </c>
      <c r="D2939" s="64"/>
      <c r="E2939" s="39" t="s">
        <v>105</v>
      </c>
      <c r="F2939" s="39">
        <v>49</v>
      </c>
      <c r="G2939" s="39" t="s">
        <v>172</v>
      </c>
      <c r="H2939" s="39" t="s">
        <v>176</v>
      </c>
      <c r="I2939" s="39" t="s">
        <v>177</v>
      </c>
      <c r="J2939" s="39" t="s">
        <v>176</v>
      </c>
      <c r="K2939" s="39" t="s">
        <v>176</v>
      </c>
      <c r="L2939" s="39">
        <v>1</v>
      </c>
      <c r="M2939" s="57" t="str">
        <f t="shared" si="140"/>
        <v>3 - Medium-Level Power Loss</v>
      </c>
      <c r="N2939" s="59"/>
      <c r="O2939" s="60"/>
      <c r="P2939" s="61">
        <f t="shared" si="139"/>
        <v>1800</v>
      </c>
      <c r="Q2939" s="61">
        <f t="shared" si="141"/>
        <v>0</v>
      </c>
    </row>
    <row r="2940" spans="1:17" ht="18.600000000000001" customHeight="1">
      <c r="A2940" s="58">
        <v>44403</v>
      </c>
      <c r="B2940" s="39" t="s">
        <v>48</v>
      </c>
      <c r="C2940" s="39" t="s">
        <v>147</v>
      </c>
      <c r="D2940" s="64"/>
      <c r="E2940" s="39" t="s">
        <v>105</v>
      </c>
      <c r="F2940" s="39">
        <v>89</v>
      </c>
      <c r="G2940" s="39" t="s">
        <v>172</v>
      </c>
      <c r="H2940" s="39" t="s">
        <v>176</v>
      </c>
      <c r="I2940" s="39" t="s">
        <v>176</v>
      </c>
      <c r="J2940" s="39" t="s">
        <v>176</v>
      </c>
      <c r="K2940" s="39" t="s">
        <v>176</v>
      </c>
      <c r="L2940" s="39">
        <v>1</v>
      </c>
      <c r="M2940" s="57" t="str">
        <f t="shared" si="140"/>
        <v>3 - Medium-Level Power Loss</v>
      </c>
      <c r="N2940" s="59"/>
      <c r="O2940" s="60"/>
      <c r="P2940" s="61">
        <f t="shared" si="139"/>
        <v>1800</v>
      </c>
      <c r="Q2940" s="61">
        <f t="shared" si="141"/>
        <v>0</v>
      </c>
    </row>
    <row r="2941" spans="1:17" ht="18.600000000000001" customHeight="1">
      <c r="A2941" s="58">
        <v>44403</v>
      </c>
      <c r="B2941" s="39" t="s">
        <v>48</v>
      </c>
      <c r="C2941" s="39" t="s">
        <v>147</v>
      </c>
      <c r="D2941" s="64"/>
      <c r="E2941" s="39" t="s">
        <v>105</v>
      </c>
      <c r="F2941" s="39">
        <v>90</v>
      </c>
      <c r="G2941" s="39" t="s">
        <v>172</v>
      </c>
      <c r="H2941" s="39" t="s">
        <v>176</v>
      </c>
      <c r="I2941" s="39" t="s">
        <v>176</v>
      </c>
      <c r="J2941" s="39" t="s">
        <v>176</v>
      </c>
      <c r="K2941" s="39" t="s">
        <v>176</v>
      </c>
      <c r="L2941" s="39">
        <v>1</v>
      </c>
      <c r="M2941" s="57" t="str">
        <f t="shared" si="140"/>
        <v>3 - Medium-Level Power Loss</v>
      </c>
      <c r="N2941" s="59"/>
      <c r="O2941" s="60"/>
      <c r="P2941" s="61">
        <f t="shared" si="139"/>
        <v>1800</v>
      </c>
      <c r="Q2941" s="61">
        <f t="shared" si="141"/>
        <v>0</v>
      </c>
    </row>
    <row r="2942" spans="1:17" ht="18.600000000000001" customHeight="1">
      <c r="A2942" s="58">
        <v>44403</v>
      </c>
      <c r="B2942" s="39" t="s">
        <v>48</v>
      </c>
      <c r="C2942" s="39" t="s">
        <v>147</v>
      </c>
      <c r="D2942" s="64"/>
      <c r="E2942" s="39" t="s">
        <v>105</v>
      </c>
      <c r="F2942" s="39">
        <v>91</v>
      </c>
      <c r="G2942" s="39" t="s">
        <v>172</v>
      </c>
      <c r="H2942" s="39" t="s">
        <v>176</v>
      </c>
      <c r="I2942" s="39" t="s">
        <v>176</v>
      </c>
      <c r="J2942" s="39" t="s">
        <v>176</v>
      </c>
      <c r="K2942" s="39" t="s">
        <v>176</v>
      </c>
      <c r="L2942" s="39">
        <v>1</v>
      </c>
      <c r="M2942" s="57" t="str">
        <f t="shared" si="140"/>
        <v>3 - Medium-Level Power Loss</v>
      </c>
      <c r="N2942" s="59"/>
      <c r="O2942" s="60"/>
      <c r="P2942" s="61">
        <f t="shared" si="139"/>
        <v>1800</v>
      </c>
      <c r="Q2942" s="61">
        <f t="shared" si="141"/>
        <v>0</v>
      </c>
    </row>
    <row r="2943" spans="1:17" ht="18.600000000000001" customHeight="1">
      <c r="A2943" s="58">
        <v>44403</v>
      </c>
      <c r="B2943" s="39" t="s">
        <v>48</v>
      </c>
      <c r="C2943" s="39" t="s">
        <v>147</v>
      </c>
      <c r="D2943" s="64"/>
      <c r="E2943" s="39" t="s">
        <v>105</v>
      </c>
      <c r="F2943" s="39">
        <v>92</v>
      </c>
      <c r="G2943" s="39" t="s">
        <v>172</v>
      </c>
      <c r="H2943" s="39" t="s">
        <v>176</v>
      </c>
      <c r="I2943" s="39" t="s">
        <v>176</v>
      </c>
      <c r="J2943" s="39" t="s">
        <v>176</v>
      </c>
      <c r="K2943" s="39" t="s">
        <v>176</v>
      </c>
      <c r="L2943" s="39">
        <v>1</v>
      </c>
      <c r="M2943" s="57" t="str">
        <f t="shared" si="140"/>
        <v>3 - Medium-Level Power Loss</v>
      </c>
      <c r="N2943" s="59"/>
      <c r="O2943" s="60"/>
      <c r="P2943" s="61">
        <f t="shared" si="139"/>
        <v>1800</v>
      </c>
      <c r="Q2943" s="61">
        <f t="shared" si="141"/>
        <v>0</v>
      </c>
    </row>
    <row r="2944" spans="1:17" ht="18.600000000000001" customHeight="1">
      <c r="A2944" s="58">
        <v>44403</v>
      </c>
      <c r="B2944" s="39" t="s">
        <v>48</v>
      </c>
      <c r="C2944" s="39" t="s">
        <v>147</v>
      </c>
      <c r="D2944" s="64"/>
      <c r="E2944" s="39" t="s">
        <v>105</v>
      </c>
      <c r="F2944" s="39">
        <v>93</v>
      </c>
      <c r="G2944" s="39" t="s">
        <v>172</v>
      </c>
      <c r="H2944" s="39" t="s">
        <v>176</v>
      </c>
      <c r="I2944" s="39" t="s">
        <v>176</v>
      </c>
      <c r="J2944" s="39" t="s">
        <v>176</v>
      </c>
      <c r="K2944" s="39" t="s">
        <v>176</v>
      </c>
      <c r="L2944" s="39">
        <v>1</v>
      </c>
      <c r="M2944" s="57" t="str">
        <f t="shared" si="140"/>
        <v>3 - Medium-Level Power Loss</v>
      </c>
      <c r="N2944" s="59"/>
      <c r="O2944" s="60"/>
      <c r="P2944" s="61">
        <f t="shared" si="139"/>
        <v>1800</v>
      </c>
      <c r="Q2944" s="61">
        <f t="shared" si="141"/>
        <v>0</v>
      </c>
    </row>
    <row r="2945" spans="1:17" ht="18.600000000000001" customHeight="1">
      <c r="A2945" s="58">
        <v>44403</v>
      </c>
      <c r="B2945" s="39" t="s">
        <v>48</v>
      </c>
      <c r="C2945" s="39" t="s">
        <v>147</v>
      </c>
      <c r="D2945" s="64"/>
      <c r="E2945" s="39" t="s">
        <v>105</v>
      </c>
      <c r="F2945" s="39">
        <v>94</v>
      </c>
      <c r="G2945" s="39" t="s">
        <v>172</v>
      </c>
      <c r="H2945" s="39" t="s">
        <v>176</v>
      </c>
      <c r="I2945" s="39" t="s">
        <v>176</v>
      </c>
      <c r="J2945" s="39" t="s">
        <v>176</v>
      </c>
      <c r="K2945" s="39" t="s">
        <v>176</v>
      </c>
      <c r="L2945" s="39">
        <v>1</v>
      </c>
      <c r="M2945" s="57" t="str">
        <f t="shared" si="140"/>
        <v>3 - Medium-Level Power Loss</v>
      </c>
      <c r="N2945" s="59"/>
      <c r="O2945" s="60"/>
      <c r="P2945" s="61">
        <f t="shared" si="139"/>
        <v>1800</v>
      </c>
      <c r="Q2945" s="61">
        <f t="shared" si="141"/>
        <v>0</v>
      </c>
    </row>
    <row r="2946" spans="1:17" ht="18.600000000000001" customHeight="1">
      <c r="A2946" s="58">
        <v>44403</v>
      </c>
      <c r="B2946" s="39" t="s">
        <v>48</v>
      </c>
      <c r="C2946" s="39" t="s">
        <v>147</v>
      </c>
      <c r="D2946" s="64"/>
      <c r="E2946" s="39" t="s">
        <v>105</v>
      </c>
      <c r="F2946" s="39">
        <v>95</v>
      </c>
      <c r="G2946" s="39" t="s">
        <v>172</v>
      </c>
      <c r="H2946" s="39" t="s">
        <v>176</v>
      </c>
      <c r="I2946" s="39" t="s">
        <v>176</v>
      </c>
      <c r="J2946" s="39" t="s">
        <v>176</v>
      </c>
      <c r="K2946" s="39" t="s">
        <v>176</v>
      </c>
      <c r="L2946" s="39">
        <v>1</v>
      </c>
      <c r="M2946" s="57" t="str">
        <f t="shared" si="140"/>
        <v>3 - Medium-Level Power Loss</v>
      </c>
      <c r="N2946" s="59"/>
      <c r="O2946" s="60"/>
      <c r="P2946" s="61">
        <f t="shared" si="139"/>
        <v>1800</v>
      </c>
      <c r="Q2946" s="61">
        <f t="shared" si="141"/>
        <v>0</v>
      </c>
    </row>
    <row r="2947" spans="1:17" ht="18.600000000000001" customHeight="1">
      <c r="A2947" s="58">
        <v>44403</v>
      </c>
      <c r="B2947" s="39" t="s">
        <v>48</v>
      </c>
      <c r="C2947" s="39" t="s">
        <v>147</v>
      </c>
      <c r="D2947" s="64"/>
      <c r="E2947" s="39" t="s">
        <v>105</v>
      </c>
      <c r="F2947" s="39">
        <v>96</v>
      </c>
      <c r="G2947" s="39" t="s">
        <v>172</v>
      </c>
      <c r="H2947" s="39" t="s">
        <v>176</v>
      </c>
      <c r="I2947" s="39" t="s">
        <v>176</v>
      </c>
      <c r="J2947" s="39" t="s">
        <v>176</v>
      </c>
      <c r="K2947" s="39" t="s">
        <v>176</v>
      </c>
      <c r="L2947" s="39">
        <v>1</v>
      </c>
      <c r="M2947" s="57" t="str">
        <f t="shared" si="140"/>
        <v>3 - Medium-Level Power Loss</v>
      </c>
      <c r="N2947" s="59"/>
      <c r="O2947" s="60"/>
      <c r="P2947" s="61">
        <f t="shared" si="139"/>
        <v>1800</v>
      </c>
      <c r="Q2947" s="61">
        <f t="shared" si="141"/>
        <v>0</v>
      </c>
    </row>
    <row r="2948" spans="1:17" ht="18.600000000000001" customHeight="1">
      <c r="A2948" s="58">
        <v>44403</v>
      </c>
      <c r="B2948" s="39" t="s">
        <v>48</v>
      </c>
      <c r="C2948" s="39" t="s">
        <v>147</v>
      </c>
      <c r="D2948" s="64"/>
      <c r="E2948" s="39" t="s">
        <v>114</v>
      </c>
      <c r="F2948" s="39">
        <v>73</v>
      </c>
      <c r="G2948" s="39" t="s">
        <v>172</v>
      </c>
      <c r="H2948" s="39" t="s">
        <v>176</v>
      </c>
      <c r="I2948" s="39" t="s">
        <v>176</v>
      </c>
      <c r="J2948" s="39" t="s">
        <v>176</v>
      </c>
      <c r="K2948" s="39" t="s">
        <v>176</v>
      </c>
      <c r="L2948" s="39">
        <v>1</v>
      </c>
      <c r="M2948" s="57" t="str">
        <f t="shared" si="140"/>
        <v>3 - Medium-Level Power Loss</v>
      </c>
      <c r="N2948" s="59"/>
      <c r="O2948" s="60"/>
      <c r="P2948" s="61">
        <f t="shared" si="139"/>
        <v>1800</v>
      </c>
      <c r="Q2948" s="61">
        <f t="shared" si="141"/>
        <v>0</v>
      </c>
    </row>
    <row r="2949" spans="1:17" ht="18.600000000000001" customHeight="1">
      <c r="A2949" s="58">
        <v>44403</v>
      </c>
      <c r="B2949" s="39" t="s">
        <v>48</v>
      </c>
      <c r="C2949" s="39" t="s">
        <v>147</v>
      </c>
      <c r="D2949" s="64"/>
      <c r="E2949" s="39" t="s">
        <v>109</v>
      </c>
      <c r="F2949" s="39">
        <v>35</v>
      </c>
      <c r="G2949" s="39" t="s">
        <v>172</v>
      </c>
      <c r="H2949" s="39" t="s">
        <v>176</v>
      </c>
      <c r="I2949" s="39" t="s">
        <v>176</v>
      </c>
      <c r="J2949" s="39" t="s">
        <v>177</v>
      </c>
      <c r="K2949" s="39" t="s">
        <v>176</v>
      </c>
      <c r="L2949" s="39">
        <v>1</v>
      </c>
      <c r="M2949" s="57" t="str">
        <f t="shared" si="140"/>
        <v>3 - Medium-Level Power Loss</v>
      </c>
      <c r="N2949" s="59"/>
      <c r="O2949" s="60"/>
      <c r="P2949" s="61">
        <f t="shared" si="139"/>
        <v>1800</v>
      </c>
      <c r="Q2949" s="61">
        <f t="shared" si="141"/>
        <v>0</v>
      </c>
    </row>
    <row r="2950" spans="1:17" ht="18.600000000000001" customHeight="1">
      <c r="A2950" s="58">
        <v>44403</v>
      </c>
      <c r="B2950" s="39" t="s">
        <v>48</v>
      </c>
      <c r="C2950" s="39" t="s">
        <v>147</v>
      </c>
      <c r="D2950" s="64"/>
      <c r="E2950" s="39" t="s">
        <v>109</v>
      </c>
      <c r="F2950" s="39">
        <v>36</v>
      </c>
      <c r="G2950" s="39" t="s">
        <v>172</v>
      </c>
      <c r="H2950" s="39" t="s">
        <v>176</v>
      </c>
      <c r="I2950" s="39" t="s">
        <v>176</v>
      </c>
      <c r="J2950" s="39" t="s">
        <v>177</v>
      </c>
      <c r="K2950" s="39" t="s">
        <v>176</v>
      </c>
      <c r="L2950" s="39">
        <v>1</v>
      </c>
      <c r="M2950" s="57" t="str">
        <f t="shared" si="140"/>
        <v>3 - Medium-Level Power Loss</v>
      </c>
      <c r="N2950" s="59"/>
      <c r="O2950" s="60"/>
      <c r="P2950" s="61">
        <f t="shared" si="139"/>
        <v>1800</v>
      </c>
      <c r="Q2950" s="61">
        <f t="shared" si="141"/>
        <v>0</v>
      </c>
    </row>
    <row r="2951" spans="1:17" ht="18.600000000000001" customHeight="1">
      <c r="A2951" s="58">
        <v>44403</v>
      </c>
      <c r="B2951" s="39" t="s">
        <v>48</v>
      </c>
      <c r="C2951" s="39" t="s">
        <v>147</v>
      </c>
      <c r="D2951" s="64"/>
      <c r="E2951" s="39" t="s">
        <v>107</v>
      </c>
      <c r="F2951" s="39">
        <v>102</v>
      </c>
      <c r="G2951" s="39" t="s">
        <v>172</v>
      </c>
      <c r="H2951" s="39" t="s">
        <v>176</v>
      </c>
      <c r="I2951" s="39" t="s">
        <v>176</v>
      </c>
      <c r="J2951" s="39" t="s">
        <v>177</v>
      </c>
      <c r="K2951" s="39" t="s">
        <v>176</v>
      </c>
      <c r="L2951" s="39">
        <v>1</v>
      </c>
      <c r="M2951" s="57" t="str">
        <f t="shared" si="140"/>
        <v>3 - Medium-Level Power Loss</v>
      </c>
      <c r="N2951" s="59"/>
      <c r="O2951" s="60"/>
      <c r="P2951" s="61">
        <f t="shared" si="139"/>
        <v>1800</v>
      </c>
      <c r="Q2951" s="61">
        <f t="shared" si="141"/>
        <v>0</v>
      </c>
    </row>
    <row r="2952" spans="1:17" ht="18.600000000000001" customHeight="1">
      <c r="A2952" s="58">
        <v>44403</v>
      </c>
      <c r="B2952" s="39" t="s">
        <v>48</v>
      </c>
      <c r="C2952" s="39" t="s">
        <v>147</v>
      </c>
      <c r="D2952" s="64"/>
      <c r="E2952" s="39" t="s">
        <v>110</v>
      </c>
      <c r="F2952" s="39">
        <v>113</v>
      </c>
      <c r="G2952" s="39" t="s">
        <v>172</v>
      </c>
      <c r="H2952" s="39" t="s">
        <v>176</v>
      </c>
      <c r="I2952" s="39" t="s">
        <v>176</v>
      </c>
      <c r="J2952" s="39" t="s">
        <v>177</v>
      </c>
      <c r="K2952" s="39" t="s">
        <v>176</v>
      </c>
      <c r="L2952" s="39">
        <v>1</v>
      </c>
      <c r="M2952" s="57" t="str">
        <f t="shared" si="140"/>
        <v>3 - Medium-Level Power Loss</v>
      </c>
      <c r="N2952" s="59"/>
      <c r="O2952" s="60"/>
      <c r="P2952" s="61">
        <f t="shared" si="139"/>
        <v>1800</v>
      </c>
      <c r="Q2952" s="61">
        <f t="shared" si="141"/>
        <v>0</v>
      </c>
    </row>
    <row r="2953" spans="1:17" ht="18.600000000000001" customHeight="1">
      <c r="A2953" s="58">
        <v>44403</v>
      </c>
      <c r="B2953" s="39" t="s">
        <v>48</v>
      </c>
      <c r="C2953" s="39" t="s">
        <v>147</v>
      </c>
      <c r="D2953" s="64"/>
      <c r="E2953" s="39" t="s">
        <v>110</v>
      </c>
      <c r="F2953" s="39">
        <v>113</v>
      </c>
      <c r="G2953" s="39" t="s">
        <v>172</v>
      </c>
      <c r="H2953" s="39" t="s">
        <v>176</v>
      </c>
      <c r="I2953" s="39" t="s">
        <v>176</v>
      </c>
      <c r="J2953" s="39" t="s">
        <v>177</v>
      </c>
      <c r="K2953" s="39" t="s">
        <v>176</v>
      </c>
      <c r="L2953" s="39">
        <v>1</v>
      </c>
      <c r="M2953" s="57" t="str">
        <f t="shared" si="140"/>
        <v>3 - Medium-Level Power Loss</v>
      </c>
      <c r="N2953" s="59"/>
      <c r="O2953" s="60"/>
      <c r="P2953" s="61">
        <f t="shared" si="139"/>
        <v>1800</v>
      </c>
      <c r="Q2953" s="61">
        <f t="shared" si="141"/>
        <v>0</v>
      </c>
    </row>
    <row r="2954" spans="1:17" ht="18.600000000000001" customHeight="1">
      <c r="A2954" s="58">
        <v>44403</v>
      </c>
      <c r="B2954" s="39" t="s">
        <v>48</v>
      </c>
      <c r="C2954" s="39" t="s">
        <v>147</v>
      </c>
      <c r="D2954" s="64"/>
      <c r="E2954" s="39" t="s">
        <v>110</v>
      </c>
      <c r="F2954" s="39">
        <v>114</v>
      </c>
      <c r="G2954" s="39" t="s">
        <v>172</v>
      </c>
      <c r="H2954" s="39" t="s">
        <v>176</v>
      </c>
      <c r="I2954" s="39" t="s">
        <v>176</v>
      </c>
      <c r="J2954" s="39" t="s">
        <v>177</v>
      </c>
      <c r="K2954" s="39" t="s">
        <v>176</v>
      </c>
      <c r="L2954" s="39">
        <v>1</v>
      </c>
      <c r="M2954" s="57" t="str">
        <f t="shared" si="140"/>
        <v>3 - Medium-Level Power Loss</v>
      </c>
      <c r="N2954" s="59"/>
      <c r="O2954" s="60"/>
      <c r="P2954" s="61">
        <f t="shared" si="139"/>
        <v>1800</v>
      </c>
      <c r="Q2954" s="61">
        <f t="shared" si="141"/>
        <v>0</v>
      </c>
    </row>
    <row r="2955" spans="1:17" ht="18.600000000000001" customHeight="1">
      <c r="A2955" s="58">
        <v>44403</v>
      </c>
      <c r="B2955" s="39" t="s">
        <v>48</v>
      </c>
      <c r="C2955" s="39" t="s">
        <v>147</v>
      </c>
      <c r="D2955" s="64"/>
      <c r="E2955" s="39" t="s">
        <v>110</v>
      </c>
      <c r="F2955" s="39">
        <v>114</v>
      </c>
      <c r="G2955" s="39" t="s">
        <v>172</v>
      </c>
      <c r="H2955" s="39" t="s">
        <v>176</v>
      </c>
      <c r="I2955" s="39" t="s">
        <v>176</v>
      </c>
      <c r="J2955" s="39" t="s">
        <v>177</v>
      </c>
      <c r="K2955" s="39" t="s">
        <v>176</v>
      </c>
      <c r="L2955" s="39">
        <v>1</v>
      </c>
      <c r="M2955" s="57" t="str">
        <f t="shared" si="140"/>
        <v>3 - Medium-Level Power Loss</v>
      </c>
      <c r="N2955" s="59"/>
      <c r="O2955" s="60"/>
      <c r="P2955" s="61">
        <f t="shared" si="139"/>
        <v>1800</v>
      </c>
      <c r="Q2955" s="61">
        <f t="shared" si="141"/>
        <v>0</v>
      </c>
    </row>
    <row r="2956" spans="1:17" ht="18.600000000000001" customHeight="1">
      <c r="A2956" s="58">
        <v>44403</v>
      </c>
      <c r="B2956" s="39" t="s">
        <v>48</v>
      </c>
      <c r="C2956" s="39" t="s">
        <v>147</v>
      </c>
      <c r="D2956" s="64"/>
      <c r="E2956" s="39" t="s">
        <v>110</v>
      </c>
      <c r="F2956" s="39">
        <v>115</v>
      </c>
      <c r="G2956" s="39" t="s">
        <v>172</v>
      </c>
      <c r="H2956" s="39" t="s">
        <v>176</v>
      </c>
      <c r="I2956" s="39" t="s">
        <v>176</v>
      </c>
      <c r="J2956" s="39" t="s">
        <v>177</v>
      </c>
      <c r="K2956" s="39" t="s">
        <v>176</v>
      </c>
      <c r="L2956" s="39">
        <v>1</v>
      </c>
      <c r="M2956" s="57" t="str">
        <f t="shared" si="140"/>
        <v>3 - Medium-Level Power Loss</v>
      </c>
      <c r="N2956" s="59"/>
      <c r="O2956" s="60"/>
      <c r="P2956" s="61">
        <f t="shared" si="139"/>
        <v>1800</v>
      </c>
      <c r="Q2956" s="61">
        <f t="shared" si="141"/>
        <v>0</v>
      </c>
    </row>
    <row r="2957" spans="1:17" ht="18.600000000000001" customHeight="1">
      <c r="A2957" s="58">
        <v>44403</v>
      </c>
      <c r="B2957" s="39" t="s">
        <v>48</v>
      </c>
      <c r="C2957" s="39" t="s">
        <v>147</v>
      </c>
      <c r="D2957" s="64"/>
      <c r="E2957" s="39" t="s">
        <v>110</v>
      </c>
      <c r="F2957" s="39">
        <v>115</v>
      </c>
      <c r="G2957" s="39" t="s">
        <v>172</v>
      </c>
      <c r="H2957" s="39" t="s">
        <v>176</v>
      </c>
      <c r="I2957" s="39" t="s">
        <v>176</v>
      </c>
      <c r="J2957" s="39" t="s">
        <v>177</v>
      </c>
      <c r="K2957" s="39" t="s">
        <v>176</v>
      </c>
      <c r="L2957" s="39">
        <v>1</v>
      </c>
      <c r="M2957" s="57" t="str">
        <f t="shared" si="140"/>
        <v>3 - Medium-Level Power Loss</v>
      </c>
      <c r="N2957" s="59"/>
      <c r="O2957" s="60"/>
      <c r="P2957" s="61">
        <f t="shared" si="139"/>
        <v>1800</v>
      </c>
      <c r="Q2957" s="61">
        <f t="shared" si="141"/>
        <v>0</v>
      </c>
    </row>
    <row r="2958" spans="1:17" ht="18.600000000000001" customHeight="1">
      <c r="A2958" s="58">
        <v>44403</v>
      </c>
      <c r="B2958" s="39" t="s">
        <v>48</v>
      </c>
      <c r="C2958" s="39" t="s">
        <v>147</v>
      </c>
      <c r="D2958" s="64"/>
      <c r="E2958" s="39" t="s">
        <v>110</v>
      </c>
      <c r="F2958" s="39">
        <v>116</v>
      </c>
      <c r="G2958" s="39" t="s">
        <v>172</v>
      </c>
      <c r="H2958" s="39" t="s">
        <v>176</v>
      </c>
      <c r="I2958" s="39" t="s">
        <v>176</v>
      </c>
      <c r="J2958" s="39" t="s">
        <v>177</v>
      </c>
      <c r="K2958" s="39" t="s">
        <v>176</v>
      </c>
      <c r="L2958" s="39">
        <v>1</v>
      </c>
      <c r="M2958" s="57" t="str">
        <f t="shared" si="140"/>
        <v>3 - Medium-Level Power Loss</v>
      </c>
      <c r="N2958" s="59"/>
      <c r="O2958" s="60"/>
      <c r="P2958" s="61">
        <f t="shared" si="139"/>
        <v>1800</v>
      </c>
      <c r="Q2958" s="61">
        <f t="shared" si="141"/>
        <v>0</v>
      </c>
    </row>
    <row r="2959" spans="1:17" ht="18.600000000000001" customHeight="1">
      <c r="A2959" s="58">
        <v>44403</v>
      </c>
      <c r="B2959" s="39" t="s">
        <v>48</v>
      </c>
      <c r="C2959" s="39" t="s">
        <v>147</v>
      </c>
      <c r="D2959" s="64"/>
      <c r="E2959" s="39" t="s">
        <v>110</v>
      </c>
      <c r="F2959" s="39">
        <v>116</v>
      </c>
      <c r="G2959" s="39" t="s">
        <v>172</v>
      </c>
      <c r="H2959" s="39" t="s">
        <v>176</v>
      </c>
      <c r="I2959" s="39" t="s">
        <v>176</v>
      </c>
      <c r="J2959" s="39" t="s">
        <v>177</v>
      </c>
      <c r="K2959" s="39" t="s">
        <v>176</v>
      </c>
      <c r="L2959" s="39">
        <v>1</v>
      </c>
      <c r="M2959" s="57" t="str">
        <f t="shared" si="140"/>
        <v>3 - Medium-Level Power Loss</v>
      </c>
      <c r="N2959" s="59"/>
      <c r="O2959" s="60"/>
      <c r="P2959" s="61">
        <f t="shared" si="139"/>
        <v>1800</v>
      </c>
      <c r="Q2959" s="61">
        <f t="shared" si="141"/>
        <v>0</v>
      </c>
    </row>
    <row r="2960" spans="1:17" ht="18.600000000000001" customHeight="1">
      <c r="A2960" s="58">
        <v>44403</v>
      </c>
      <c r="B2960" s="39" t="s">
        <v>48</v>
      </c>
      <c r="C2960" s="39" t="s">
        <v>147</v>
      </c>
      <c r="D2960" s="64"/>
      <c r="E2960" s="39" t="s">
        <v>110</v>
      </c>
      <c r="F2960" s="39">
        <v>117</v>
      </c>
      <c r="G2960" s="39" t="s">
        <v>172</v>
      </c>
      <c r="H2960" s="39" t="s">
        <v>176</v>
      </c>
      <c r="I2960" s="39" t="s">
        <v>176</v>
      </c>
      <c r="J2960" s="39" t="s">
        <v>177</v>
      </c>
      <c r="K2960" s="39" t="s">
        <v>176</v>
      </c>
      <c r="L2960" s="39">
        <v>1</v>
      </c>
      <c r="M2960" s="57" t="str">
        <f t="shared" si="140"/>
        <v>3 - Medium-Level Power Loss</v>
      </c>
      <c r="N2960" s="59"/>
      <c r="O2960" s="60"/>
      <c r="P2960" s="61">
        <f t="shared" si="139"/>
        <v>1800</v>
      </c>
      <c r="Q2960" s="61">
        <f t="shared" si="141"/>
        <v>0</v>
      </c>
    </row>
    <row r="2961" spans="1:17" ht="18.600000000000001" customHeight="1">
      <c r="A2961" s="58">
        <v>44403</v>
      </c>
      <c r="B2961" s="39" t="s">
        <v>48</v>
      </c>
      <c r="C2961" s="39" t="s">
        <v>147</v>
      </c>
      <c r="D2961" s="64"/>
      <c r="E2961" s="39" t="s">
        <v>110</v>
      </c>
      <c r="F2961" s="39">
        <v>117</v>
      </c>
      <c r="G2961" s="39" t="s">
        <v>172</v>
      </c>
      <c r="H2961" s="39" t="s">
        <v>176</v>
      </c>
      <c r="I2961" s="39" t="s">
        <v>176</v>
      </c>
      <c r="J2961" s="39" t="s">
        <v>177</v>
      </c>
      <c r="K2961" s="39" t="s">
        <v>176</v>
      </c>
      <c r="L2961" s="39">
        <v>1</v>
      </c>
      <c r="M2961" s="57" t="str">
        <f t="shared" si="140"/>
        <v>3 - Medium-Level Power Loss</v>
      </c>
      <c r="N2961" s="59"/>
      <c r="O2961" s="60"/>
      <c r="P2961" s="61">
        <f t="shared" ref="P2961:P3024" si="142">IF(G2961="hot spot",0,IF(G2961="string",$Q$5*L2961,IF(G2961="multiple strings",$Q$5*L2961,IF(G2961="Combiner",($Q$5)*L2961,IF(G2961="inverter",$Q$5*L2961,IF(G2961="tracker",$Q$5*L2961,IF(G2961="module",$Q$5*L2961,IF(G2961="module substring",($Q$5/3)*L2961,0))))))))</f>
        <v>1800</v>
      </c>
      <c r="Q2961" s="61">
        <f t="shared" si="141"/>
        <v>0</v>
      </c>
    </row>
    <row r="2962" spans="1:17" ht="18.600000000000001" customHeight="1">
      <c r="A2962" s="58">
        <v>44403</v>
      </c>
      <c r="B2962" s="39" t="s">
        <v>48</v>
      </c>
      <c r="C2962" s="39" t="s">
        <v>147</v>
      </c>
      <c r="D2962" s="64"/>
      <c r="E2962" s="39" t="s">
        <v>110</v>
      </c>
      <c r="F2962" s="39">
        <v>118</v>
      </c>
      <c r="G2962" s="39" t="s">
        <v>172</v>
      </c>
      <c r="H2962" s="39" t="s">
        <v>176</v>
      </c>
      <c r="I2962" s="39" t="s">
        <v>176</v>
      </c>
      <c r="J2962" s="39" t="s">
        <v>177</v>
      </c>
      <c r="K2962" s="39" t="s">
        <v>176</v>
      </c>
      <c r="L2962" s="39">
        <v>1</v>
      </c>
      <c r="M2962" s="57" t="str">
        <f t="shared" ref="M2962:M3025" si="143">IF(G2962="hot spot","1 - Safety",IF((P2962)/(1000000*$Q$4)&gt;0.01,"2 - High-Level Power Loss",IF(P2962&gt;($Q$5-1),"3 - Medium-Level Power Loss",IF(P2962&gt;0,"4 - Low-Level Power Loss",""))))</f>
        <v>3 - Medium-Level Power Loss</v>
      </c>
      <c r="N2962" s="59"/>
      <c r="O2962" s="60"/>
      <c r="P2962" s="61">
        <f t="shared" si="142"/>
        <v>1800</v>
      </c>
      <c r="Q2962" s="61">
        <f t="shared" si="141"/>
        <v>0</v>
      </c>
    </row>
    <row r="2963" spans="1:17" ht="18.600000000000001" customHeight="1">
      <c r="A2963" s="58">
        <v>44403</v>
      </c>
      <c r="B2963" s="39" t="s">
        <v>48</v>
      </c>
      <c r="C2963" s="39" t="s">
        <v>147</v>
      </c>
      <c r="D2963" s="64"/>
      <c r="E2963" s="39" t="s">
        <v>110</v>
      </c>
      <c r="F2963" s="39">
        <v>118</v>
      </c>
      <c r="G2963" s="39" t="s">
        <v>172</v>
      </c>
      <c r="H2963" s="39" t="s">
        <v>176</v>
      </c>
      <c r="I2963" s="39" t="s">
        <v>176</v>
      </c>
      <c r="J2963" s="39" t="s">
        <v>177</v>
      </c>
      <c r="K2963" s="39" t="s">
        <v>176</v>
      </c>
      <c r="L2963" s="39">
        <v>1</v>
      </c>
      <c r="M2963" s="57" t="str">
        <f t="shared" si="143"/>
        <v>3 - Medium-Level Power Loss</v>
      </c>
      <c r="N2963" s="59"/>
      <c r="O2963" s="60"/>
      <c r="P2963" s="61">
        <f t="shared" si="142"/>
        <v>1800</v>
      </c>
      <c r="Q2963" s="61">
        <f t="shared" si="141"/>
        <v>0</v>
      </c>
    </row>
    <row r="2964" spans="1:17" ht="18.600000000000001" customHeight="1">
      <c r="A2964" s="58">
        <v>44403</v>
      </c>
      <c r="B2964" s="39" t="s">
        <v>48</v>
      </c>
      <c r="C2964" s="39" t="s">
        <v>147</v>
      </c>
      <c r="D2964" s="64"/>
      <c r="E2964" s="39" t="s">
        <v>110</v>
      </c>
      <c r="F2964" s="39">
        <v>119</v>
      </c>
      <c r="G2964" s="39" t="s">
        <v>172</v>
      </c>
      <c r="H2964" s="39" t="s">
        <v>176</v>
      </c>
      <c r="I2964" s="39" t="s">
        <v>176</v>
      </c>
      <c r="J2964" s="39" t="s">
        <v>177</v>
      </c>
      <c r="K2964" s="39" t="s">
        <v>176</v>
      </c>
      <c r="L2964" s="39">
        <v>1</v>
      </c>
      <c r="M2964" s="57" t="str">
        <f t="shared" si="143"/>
        <v>3 - Medium-Level Power Loss</v>
      </c>
      <c r="N2964" s="59"/>
      <c r="O2964" s="60"/>
      <c r="P2964" s="61">
        <f t="shared" si="142"/>
        <v>1800</v>
      </c>
      <c r="Q2964" s="61">
        <f t="shared" si="141"/>
        <v>0</v>
      </c>
    </row>
    <row r="2965" spans="1:17" ht="18.600000000000001" customHeight="1">
      <c r="A2965" s="58">
        <v>44403</v>
      </c>
      <c r="B2965" s="39" t="s">
        <v>48</v>
      </c>
      <c r="C2965" s="39" t="s">
        <v>147</v>
      </c>
      <c r="D2965" s="64"/>
      <c r="E2965" s="39" t="s">
        <v>110</v>
      </c>
      <c r="F2965" s="39">
        <v>119</v>
      </c>
      <c r="G2965" s="39" t="s">
        <v>172</v>
      </c>
      <c r="H2965" s="39" t="s">
        <v>176</v>
      </c>
      <c r="I2965" s="39" t="s">
        <v>176</v>
      </c>
      <c r="J2965" s="39" t="s">
        <v>177</v>
      </c>
      <c r="K2965" s="39" t="s">
        <v>176</v>
      </c>
      <c r="L2965" s="39">
        <v>1</v>
      </c>
      <c r="M2965" s="57" t="str">
        <f t="shared" si="143"/>
        <v>3 - Medium-Level Power Loss</v>
      </c>
      <c r="N2965" s="59"/>
      <c r="O2965" s="60"/>
      <c r="P2965" s="61">
        <f t="shared" si="142"/>
        <v>1800</v>
      </c>
      <c r="Q2965" s="61">
        <f t="shared" si="141"/>
        <v>0</v>
      </c>
    </row>
    <row r="2966" spans="1:17" ht="18.600000000000001" customHeight="1">
      <c r="A2966" s="58">
        <v>44403</v>
      </c>
      <c r="B2966" s="39" t="s">
        <v>48</v>
      </c>
      <c r="C2966" s="39" t="s">
        <v>147</v>
      </c>
      <c r="D2966" s="64"/>
      <c r="E2966" s="39" t="s">
        <v>110</v>
      </c>
      <c r="F2966" s="39">
        <v>120</v>
      </c>
      <c r="G2966" s="39" t="s">
        <v>172</v>
      </c>
      <c r="H2966" s="39" t="s">
        <v>176</v>
      </c>
      <c r="I2966" s="39" t="s">
        <v>176</v>
      </c>
      <c r="J2966" s="39" t="s">
        <v>177</v>
      </c>
      <c r="K2966" s="39" t="s">
        <v>176</v>
      </c>
      <c r="L2966" s="39">
        <v>1</v>
      </c>
      <c r="M2966" s="57" t="str">
        <f t="shared" si="143"/>
        <v>3 - Medium-Level Power Loss</v>
      </c>
      <c r="N2966" s="59"/>
      <c r="O2966" s="60"/>
      <c r="P2966" s="61">
        <f t="shared" si="142"/>
        <v>1800</v>
      </c>
      <c r="Q2966" s="61">
        <f t="shared" si="141"/>
        <v>0</v>
      </c>
    </row>
    <row r="2967" spans="1:17" ht="18.600000000000001" customHeight="1">
      <c r="A2967" s="58">
        <v>44403</v>
      </c>
      <c r="B2967" s="39" t="s">
        <v>48</v>
      </c>
      <c r="C2967" s="39" t="s">
        <v>147</v>
      </c>
      <c r="D2967" s="64"/>
      <c r="E2967" s="39" t="s">
        <v>110</v>
      </c>
      <c r="F2967" s="39">
        <v>120</v>
      </c>
      <c r="G2967" s="39" t="s">
        <v>172</v>
      </c>
      <c r="H2967" s="39" t="s">
        <v>176</v>
      </c>
      <c r="I2967" s="39" t="s">
        <v>176</v>
      </c>
      <c r="J2967" s="39" t="s">
        <v>177</v>
      </c>
      <c r="K2967" s="39" t="s">
        <v>176</v>
      </c>
      <c r="L2967" s="39">
        <v>1</v>
      </c>
      <c r="M2967" s="57" t="str">
        <f t="shared" si="143"/>
        <v>3 - Medium-Level Power Loss</v>
      </c>
      <c r="N2967" s="59"/>
      <c r="O2967" s="60"/>
      <c r="P2967" s="61">
        <f t="shared" si="142"/>
        <v>1800</v>
      </c>
      <c r="Q2967" s="61">
        <f t="shared" si="141"/>
        <v>0</v>
      </c>
    </row>
    <row r="2968" spans="1:17" ht="18.600000000000001" customHeight="1">
      <c r="A2968" s="58">
        <v>44403</v>
      </c>
      <c r="B2968" s="39" t="s">
        <v>48</v>
      </c>
      <c r="C2968" s="39" t="s">
        <v>147</v>
      </c>
      <c r="D2968" s="64"/>
      <c r="E2968" s="39" t="s">
        <v>98</v>
      </c>
      <c r="F2968" s="39">
        <v>57</v>
      </c>
      <c r="G2968" s="39" t="s">
        <v>172</v>
      </c>
      <c r="H2968" s="39" t="s">
        <v>176</v>
      </c>
      <c r="I2968" s="39" t="s">
        <v>176</v>
      </c>
      <c r="J2968" s="39" t="s">
        <v>176</v>
      </c>
      <c r="K2968" s="39" t="s">
        <v>176</v>
      </c>
      <c r="L2968" s="39">
        <v>1</v>
      </c>
      <c r="M2968" s="57" t="str">
        <f t="shared" si="143"/>
        <v>3 - Medium-Level Power Loss</v>
      </c>
      <c r="N2968" s="59"/>
      <c r="O2968" s="60"/>
      <c r="P2968" s="61">
        <f t="shared" si="142"/>
        <v>1800</v>
      </c>
      <c r="Q2968" s="61">
        <f t="shared" si="141"/>
        <v>0</v>
      </c>
    </row>
    <row r="2969" spans="1:17" ht="18.600000000000001" customHeight="1">
      <c r="A2969" s="58">
        <v>44403</v>
      </c>
      <c r="B2969" s="39" t="s">
        <v>48</v>
      </c>
      <c r="C2969" s="39" t="s">
        <v>147</v>
      </c>
      <c r="D2969" s="64"/>
      <c r="E2969" s="39" t="s">
        <v>98</v>
      </c>
      <c r="F2969" s="39">
        <v>58</v>
      </c>
      <c r="G2969" s="39" t="s">
        <v>172</v>
      </c>
      <c r="H2969" s="39" t="s">
        <v>176</v>
      </c>
      <c r="I2969" s="39" t="s">
        <v>176</v>
      </c>
      <c r="J2969" s="39" t="s">
        <v>176</v>
      </c>
      <c r="K2969" s="39" t="s">
        <v>176</v>
      </c>
      <c r="L2969" s="39">
        <v>1</v>
      </c>
      <c r="M2969" s="57" t="str">
        <f t="shared" si="143"/>
        <v>3 - Medium-Level Power Loss</v>
      </c>
      <c r="N2969" s="59"/>
      <c r="O2969" s="60"/>
      <c r="P2969" s="61">
        <f t="shared" si="142"/>
        <v>1800</v>
      </c>
      <c r="Q2969" s="61">
        <f t="shared" si="141"/>
        <v>0</v>
      </c>
    </row>
    <row r="2970" spans="1:17" ht="18.600000000000001" customHeight="1">
      <c r="A2970" s="58">
        <v>44403</v>
      </c>
      <c r="B2970" s="39" t="s">
        <v>48</v>
      </c>
      <c r="C2970" s="39" t="s">
        <v>147</v>
      </c>
      <c r="D2970" s="64"/>
      <c r="E2970" s="39" t="s">
        <v>98</v>
      </c>
      <c r="F2970" s="39">
        <v>59</v>
      </c>
      <c r="G2970" s="39" t="s">
        <v>172</v>
      </c>
      <c r="H2970" s="39" t="s">
        <v>176</v>
      </c>
      <c r="I2970" s="39" t="s">
        <v>176</v>
      </c>
      <c r="J2970" s="39" t="s">
        <v>176</v>
      </c>
      <c r="K2970" s="39" t="s">
        <v>176</v>
      </c>
      <c r="L2970" s="39">
        <v>1</v>
      </c>
      <c r="M2970" s="57" t="str">
        <f t="shared" si="143"/>
        <v>3 - Medium-Level Power Loss</v>
      </c>
      <c r="N2970" s="59"/>
      <c r="O2970" s="60"/>
      <c r="P2970" s="61">
        <f t="shared" si="142"/>
        <v>1800</v>
      </c>
      <c r="Q2970" s="61">
        <f t="shared" si="141"/>
        <v>0</v>
      </c>
    </row>
    <row r="2971" spans="1:17" ht="18.600000000000001" customHeight="1">
      <c r="A2971" s="58">
        <v>44403</v>
      </c>
      <c r="B2971" s="39" t="s">
        <v>48</v>
      </c>
      <c r="C2971" s="39" t="s">
        <v>147</v>
      </c>
      <c r="D2971" s="64"/>
      <c r="E2971" s="39" t="s">
        <v>98</v>
      </c>
      <c r="F2971" s="39">
        <v>60</v>
      </c>
      <c r="G2971" s="39" t="s">
        <v>172</v>
      </c>
      <c r="H2971" s="39" t="s">
        <v>176</v>
      </c>
      <c r="I2971" s="39" t="s">
        <v>176</v>
      </c>
      <c r="J2971" s="39" t="s">
        <v>176</v>
      </c>
      <c r="K2971" s="39" t="s">
        <v>176</v>
      </c>
      <c r="L2971" s="39">
        <v>1</v>
      </c>
      <c r="M2971" s="57" t="str">
        <f t="shared" si="143"/>
        <v>3 - Medium-Level Power Loss</v>
      </c>
      <c r="N2971" s="59"/>
      <c r="O2971" s="60"/>
      <c r="P2971" s="61">
        <f t="shared" si="142"/>
        <v>1800</v>
      </c>
      <c r="Q2971" s="61">
        <f t="shared" si="141"/>
        <v>0</v>
      </c>
    </row>
    <row r="2972" spans="1:17" ht="18.600000000000001" customHeight="1">
      <c r="A2972" s="58">
        <v>44403</v>
      </c>
      <c r="B2972" s="39" t="s">
        <v>48</v>
      </c>
      <c r="C2972" s="39" t="s">
        <v>147</v>
      </c>
      <c r="D2972" s="64"/>
      <c r="E2972" s="39" t="s">
        <v>98</v>
      </c>
      <c r="F2972" s="39">
        <v>61</v>
      </c>
      <c r="G2972" s="39" t="s">
        <v>172</v>
      </c>
      <c r="H2972" s="39" t="s">
        <v>176</v>
      </c>
      <c r="I2972" s="39" t="s">
        <v>176</v>
      </c>
      <c r="J2972" s="39" t="s">
        <v>176</v>
      </c>
      <c r="K2972" s="39" t="s">
        <v>176</v>
      </c>
      <c r="L2972" s="39">
        <v>1</v>
      </c>
      <c r="M2972" s="57" t="str">
        <f t="shared" si="143"/>
        <v>3 - Medium-Level Power Loss</v>
      </c>
      <c r="N2972" s="59"/>
      <c r="O2972" s="60"/>
      <c r="P2972" s="61">
        <f t="shared" si="142"/>
        <v>1800</v>
      </c>
      <c r="Q2972" s="61">
        <f t="shared" si="141"/>
        <v>0</v>
      </c>
    </row>
    <row r="2973" spans="1:17" ht="18.600000000000001" customHeight="1">
      <c r="A2973" s="58">
        <v>44403</v>
      </c>
      <c r="B2973" s="39" t="s">
        <v>48</v>
      </c>
      <c r="C2973" s="39" t="s">
        <v>147</v>
      </c>
      <c r="D2973" s="64"/>
      <c r="E2973" s="39" t="s">
        <v>98</v>
      </c>
      <c r="F2973" s="39">
        <v>62</v>
      </c>
      <c r="G2973" s="39" t="s">
        <v>172</v>
      </c>
      <c r="H2973" s="39" t="s">
        <v>176</v>
      </c>
      <c r="I2973" s="39" t="s">
        <v>176</v>
      </c>
      <c r="J2973" s="39" t="s">
        <v>176</v>
      </c>
      <c r="K2973" s="39" t="s">
        <v>176</v>
      </c>
      <c r="L2973" s="39">
        <v>1</v>
      </c>
      <c r="M2973" s="57" t="str">
        <f t="shared" si="143"/>
        <v>3 - Medium-Level Power Loss</v>
      </c>
      <c r="N2973" s="59"/>
      <c r="O2973" s="60"/>
      <c r="P2973" s="61">
        <f t="shared" si="142"/>
        <v>1800</v>
      </c>
      <c r="Q2973" s="61">
        <f t="shared" si="141"/>
        <v>0</v>
      </c>
    </row>
    <row r="2974" spans="1:17" ht="18.600000000000001" customHeight="1">
      <c r="A2974" s="58">
        <v>44403</v>
      </c>
      <c r="B2974" s="39" t="s">
        <v>48</v>
      </c>
      <c r="C2974" s="39" t="s">
        <v>147</v>
      </c>
      <c r="D2974" s="64"/>
      <c r="E2974" s="39" t="s">
        <v>98</v>
      </c>
      <c r="F2974" s="39">
        <v>63</v>
      </c>
      <c r="G2974" s="39" t="s">
        <v>172</v>
      </c>
      <c r="H2974" s="39" t="s">
        <v>176</v>
      </c>
      <c r="I2974" s="39" t="s">
        <v>176</v>
      </c>
      <c r="J2974" s="39" t="s">
        <v>176</v>
      </c>
      <c r="K2974" s="39" t="s">
        <v>176</v>
      </c>
      <c r="L2974" s="39">
        <v>1</v>
      </c>
      <c r="M2974" s="57" t="str">
        <f t="shared" si="143"/>
        <v>3 - Medium-Level Power Loss</v>
      </c>
      <c r="N2974" s="59"/>
      <c r="O2974" s="60"/>
      <c r="P2974" s="61">
        <f t="shared" si="142"/>
        <v>1800</v>
      </c>
      <c r="Q2974" s="61">
        <f t="shared" si="141"/>
        <v>0</v>
      </c>
    </row>
    <row r="2975" spans="1:17" ht="18.600000000000001" customHeight="1">
      <c r="A2975" s="58">
        <v>44403</v>
      </c>
      <c r="B2975" s="39" t="s">
        <v>48</v>
      </c>
      <c r="C2975" s="39" t="s">
        <v>147</v>
      </c>
      <c r="D2975" s="64"/>
      <c r="E2975" s="39" t="s">
        <v>98</v>
      </c>
      <c r="F2975" s="39">
        <v>64</v>
      </c>
      <c r="G2975" s="39" t="s">
        <v>172</v>
      </c>
      <c r="H2975" s="39" t="s">
        <v>176</v>
      </c>
      <c r="I2975" s="39" t="s">
        <v>176</v>
      </c>
      <c r="J2975" s="39" t="s">
        <v>176</v>
      </c>
      <c r="K2975" s="39" t="s">
        <v>176</v>
      </c>
      <c r="L2975" s="39">
        <v>1</v>
      </c>
      <c r="M2975" s="57" t="str">
        <f t="shared" si="143"/>
        <v>3 - Medium-Level Power Loss</v>
      </c>
      <c r="N2975" s="59"/>
      <c r="O2975" s="60"/>
      <c r="P2975" s="61">
        <f t="shared" si="142"/>
        <v>1800</v>
      </c>
      <c r="Q2975" s="61">
        <f t="shared" si="141"/>
        <v>0</v>
      </c>
    </row>
    <row r="2976" spans="1:17" ht="18.600000000000001" customHeight="1">
      <c r="A2976" s="58">
        <v>44403</v>
      </c>
      <c r="B2976" s="39" t="s">
        <v>48</v>
      </c>
      <c r="C2976" s="39" t="s">
        <v>147</v>
      </c>
      <c r="D2976" s="64"/>
      <c r="E2976" s="39" t="s">
        <v>98</v>
      </c>
      <c r="F2976" s="39">
        <v>81</v>
      </c>
      <c r="G2976" s="39" t="s">
        <v>172</v>
      </c>
      <c r="H2976" s="39" t="s">
        <v>176</v>
      </c>
      <c r="I2976" s="39" t="s">
        <v>176</v>
      </c>
      <c r="J2976" s="39" t="s">
        <v>176</v>
      </c>
      <c r="K2976" s="39" t="s">
        <v>176</v>
      </c>
      <c r="L2976" s="39">
        <v>1</v>
      </c>
      <c r="M2976" s="57" t="str">
        <f t="shared" si="143"/>
        <v>3 - Medium-Level Power Loss</v>
      </c>
      <c r="N2976" s="59"/>
      <c r="O2976" s="60"/>
      <c r="P2976" s="61">
        <f t="shared" si="142"/>
        <v>1800</v>
      </c>
      <c r="Q2976" s="61">
        <f t="shared" si="141"/>
        <v>0</v>
      </c>
    </row>
    <row r="2977" spans="1:17" ht="18.600000000000001" customHeight="1">
      <c r="A2977" s="58">
        <v>44403</v>
      </c>
      <c r="B2977" s="39" t="s">
        <v>48</v>
      </c>
      <c r="C2977" s="39" t="s">
        <v>147</v>
      </c>
      <c r="D2977" s="64"/>
      <c r="E2977" s="39" t="s">
        <v>99</v>
      </c>
      <c r="F2977" s="39">
        <v>49</v>
      </c>
      <c r="G2977" s="39" t="s">
        <v>172</v>
      </c>
      <c r="H2977" s="39" t="s">
        <v>176</v>
      </c>
      <c r="I2977" s="39" t="s">
        <v>176</v>
      </c>
      <c r="J2977" s="39" t="s">
        <v>176</v>
      </c>
      <c r="K2977" s="39" t="s">
        <v>176</v>
      </c>
      <c r="L2977" s="39">
        <v>1</v>
      </c>
      <c r="M2977" s="57" t="str">
        <f t="shared" si="143"/>
        <v>3 - Medium-Level Power Loss</v>
      </c>
      <c r="N2977" s="59"/>
      <c r="O2977" s="60"/>
      <c r="P2977" s="61">
        <f t="shared" si="142"/>
        <v>1800</v>
      </c>
      <c r="Q2977" s="61">
        <f t="shared" si="141"/>
        <v>0</v>
      </c>
    </row>
    <row r="2978" spans="1:17" ht="18.600000000000001" customHeight="1">
      <c r="A2978" s="58">
        <v>44403</v>
      </c>
      <c r="B2978" s="39" t="s">
        <v>48</v>
      </c>
      <c r="C2978" s="39" t="s">
        <v>147</v>
      </c>
      <c r="D2978" s="64"/>
      <c r="E2978" s="39" t="s">
        <v>99</v>
      </c>
      <c r="F2978" s="39">
        <v>50</v>
      </c>
      <c r="G2978" s="39" t="s">
        <v>172</v>
      </c>
      <c r="H2978" s="39" t="s">
        <v>176</v>
      </c>
      <c r="I2978" s="39" t="s">
        <v>176</v>
      </c>
      <c r="J2978" s="39" t="s">
        <v>176</v>
      </c>
      <c r="K2978" s="39" t="s">
        <v>176</v>
      </c>
      <c r="L2978" s="39">
        <v>1</v>
      </c>
      <c r="M2978" s="57" t="str">
        <f t="shared" si="143"/>
        <v>3 - Medium-Level Power Loss</v>
      </c>
      <c r="N2978" s="59"/>
      <c r="O2978" s="60"/>
      <c r="P2978" s="61">
        <f t="shared" si="142"/>
        <v>1800</v>
      </c>
      <c r="Q2978" s="61">
        <f t="shared" si="141"/>
        <v>0</v>
      </c>
    </row>
    <row r="2979" spans="1:17" ht="18.600000000000001" customHeight="1">
      <c r="A2979" s="58">
        <v>44403</v>
      </c>
      <c r="B2979" s="39" t="s">
        <v>48</v>
      </c>
      <c r="C2979" s="39" t="s">
        <v>147</v>
      </c>
      <c r="D2979" s="64"/>
      <c r="E2979" s="39" t="s">
        <v>99</v>
      </c>
      <c r="F2979" s="39">
        <v>51</v>
      </c>
      <c r="G2979" s="39" t="s">
        <v>172</v>
      </c>
      <c r="H2979" s="39" t="s">
        <v>176</v>
      </c>
      <c r="I2979" s="39" t="s">
        <v>176</v>
      </c>
      <c r="J2979" s="39" t="s">
        <v>176</v>
      </c>
      <c r="K2979" s="39" t="s">
        <v>176</v>
      </c>
      <c r="L2979" s="39">
        <v>1</v>
      </c>
      <c r="M2979" s="57" t="str">
        <f t="shared" si="143"/>
        <v>3 - Medium-Level Power Loss</v>
      </c>
      <c r="N2979" s="59"/>
      <c r="O2979" s="60"/>
      <c r="P2979" s="61">
        <f t="shared" si="142"/>
        <v>1800</v>
      </c>
      <c r="Q2979" s="61">
        <f t="shared" si="141"/>
        <v>0</v>
      </c>
    </row>
    <row r="2980" spans="1:17" ht="18.600000000000001" customHeight="1">
      <c r="A2980" s="58">
        <v>44403</v>
      </c>
      <c r="B2980" s="39" t="s">
        <v>48</v>
      </c>
      <c r="C2980" s="39" t="s">
        <v>147</v>
      </c>
      <c r="D2980" s="64"/>
      <c r="E2980" s="39" t="s">
        <v>99</v>
      </c>
      <c r="F2980" s="39">
        <v>52</v>
      </c>
      <c r="G2980" s="39" t="s">
        <v>172</v>
      </c>
      <c r="H2980" s="39" t="s">
        <v>176</v>
      </c>
      <c r="I2980" s="39" t="s">
        <v>176</v>
      </c>
      <c r="J2980" s="39" t="s">
        <v>176</v>
      </c>
      <c r="K2980" s="39" t="s">
        <v>176</v>
      </c>
      <c r="L2980" s="39">
        <v>1</v>
      </c>
      <c r="M2980" s="57" t="str">
        <f t="shared" si="143"/>
        <v>3 - Medium-Level Power Loss</v>
      </c>
      <c r="N2980" s="59"/>
      <c r="O2980" s="60"/>
      <c r="P2980" s="61">
        <f t="shared" si="142"/>
        <v>1800</v>
      </c>
      <c r="Q2980" s="61">
        <f t="shared" si="141"/>
        <v>0</v>
      </c>
    </row>
    <row r="2981" spans="1:17" ht="18.600000000000001" customHeight="1">
      <c r="A2981" s="58">
        <v>44403</v>
      </c>
      <c r="B2981" s="39" t="s">
        <v>48</v>
      </c>
      <c r="C2981" s="39" t="s">
        <v>147</v>
      </c>
      <c r="D2981" s="64"/>
      <c r="E2981" s="39" t="s">
        <v>99</v>
      </c>
      <c r="F2981" s="39">
        <v>53</v>
      </c>
      <c r="G2981" s="39" t="s">
        <v>172</v>
      </c>
      <c r="H2981" s="39" t="s">
        <v>176</v>
      </c>
      <c r="I2981" s="39" t="s">
        <v>176</v>
      </c>
      <c r="J2981" s="39" t="s">
        <v>176</v>
      </c>
      <c r="K2981" s="39" t="s">
        <v>176</v>
      </c>
      <c r="L2981" s="39">
        <v>1</v>
      </c>
      <c r="M2981" s="57" t="str">
        <f t="shared" si="143"/>
        <v>3 - Medium-Level Power Loss</v>
      </c>
      <c r="N2981" s="59"/>
      <c r="O2981" s="60"/>
      <c r="P2981" s="61">
        <f t="shared" si="142"/>
        <v>1800</v>
      </c>
      <c r="Q2981" s="61">
        <f t="shared" ref="Q2981:Q3044" si="144">IF(O2981&gt;0,P2981,0)</f>
        <v>0</v>
      </c>
    </row>
    <row r="2982" spans="1:17" ht="18.600000000000001" customHeight="1">
      <c r="A2982" s="58">
        <v>44403</v>
      </c>
      <c r="B2982" s="39" t="s">
        <v>48</v>
      </c>
      <c r="C2982" s="39" t="s">
        <v>147</v>
      </c>
      <c r="D2982" s="64"/>
      <c r="E2982" s="39" t="s">
        <v>99</v>
      </c>
      <c r="F2982" s="39">
        <v>54</v>
      </c>
      <c r="G2982" s="39" t="s">
        <v>172</v>
      </c>
      <c r="H2982" s="39" t="s">
        <v>176</v>
      </c>
      <c r="I2982" s="39" t="s">
        <v>176</v>
      </c>
      <c r="J2982" s="39" t="s">
        <v>176</v>
      </c>
      <c r="K2982" s="39" t="s">
        <v>176</v>
      </c>
      <c r="L2982" s="39">
        <v>1</v>
      </c>
      <c r="M2982" s="57" t="str">
        <f t="shared" si="143"/>
        <v>3 - Medium-Level Power Loss</v>
      </c>
      <c r="N2982" s="59"/>
      <c r="O2982" s="60"/>
      <c r="P2982" s="61">
        <f t="shared" si="142"/>
        <v>1800</v>
      </c>
      <c r="Q2982" s="61">
        <f t="shared" si="144"/>
        <v>0</v>
      </c>
    </row>
    <row r="2983" spans="1:17" ht="18.600000000000001" customHeight="1">
      <c r="A2983" s="58">
        <v>44403</v>
      </c>
      <c r="B2983" s="39" t="s">
        <v>48</v>
      </c>
      <c r="C2983" s="39" t="s">
        <v>147</v>
      </c>
      <c r="D2983" s="64"/>
      <c r="E2983" s="39" t="s">
        <v>99</v>
      </c>
      <c r="F2983" s="39">
        <v>55</v>
      </c>
      <c r="G2983" s="39" t="s">
        <v>172</v>
      </c>
      <c r="H2983" s="39" t="s">
        <v>176</v>
      </c>
      <c r="I2983" s="39" t="s">
        <v>176</v>
      </c>
      <c r="J2983" s="39" t="s">
        <v>176</v>
      </c>
      <c r="K2983" s="39" t="s">
        <v>176</v>
      </c>
      <c r="L2983" s="39">
        <v>1</v>
      </c>
      <c r="M2983" s="57" t="str">
        <f t="shared" si="143"/>
        <v>3 - Medium-Level Power Loss</v>
      </c>
      <c r="N2983" s="59"/>
      <c r="O2983" s="60"/>
      <c r="P2983" s="61">
        <f t="shared" si="142"/>
        <v>1800</v>
      </c>
      <c r="Q2983" s="61">
        <f t="shared" si="144"/>
        <v>0</v>
      </c>
    </row>
    <row r="2984" spans="1:17" ht="18.600000000000001" customHeight="1">
      <c r="A2984" s="58">
        <v>44403</v>
      </c>
      <c r="B2984" s="39" t="s">
        <v>48</v>
      </c>
      <c r="C2984" s="39" t="s">
        <v>147</v>
      </c>
      <c r="D2984" s="64"/>
      <c r="E2984" s="39" t="s">
        <v>99</v>
      </c>
      <c r="F2984" s="39">
        <v>56</v>
      </c>
      <c r="G2984" s="39" t="s">
        <v>172</v>
      </c>
      <c r="H2984" s="39" t="s">
        <v>176</v>
      </c>
      <c r="I2984" s="39" t="s">
        <v>176</v>
      </c>
      <c r="J2984" s="39" t="s">
        <v>176</v>
      </c>
      <c r="K2984" s="39" t="s">
        <v>176</v>
      </c>
      <c r="L2984" s="39">
        <v>1</v>
      </c>
      <c r="M2984" s="57" t="str">
        <f t="shared" si="143"/>
        <v>3 - Medium-Level Power Loss</v>
      </c>
      <c r="N2984" s="59"/>
      <c r="O2984" s="60"/>
      <c r="P2984" s="61">
        <f t="shared" si="142"/>
        <v>1800</v>
      </c>
      <c r="Q2984" s="61">
        <f t="shared" si="144"/>
        <v>0</v>
      </c>
    </row>
    <row r="2985" spans="1:17" ht="18.600000000000001" customHeight="1">
      <c r="A2985" s="58">
        <v>44403</v>
      </c>
      <c r="B2985" s="39" t="s">
        <v>48</v>
      </c>
      <c r="C2985" s="39" t="s">
        <v>149</v>
      </c>
      <c r="D2985" s="64"/>
      <c r="E2985" s="39" t="s">
        <v>95</v>
      </c>
      <c r="F2985" s="39">
        <v>32</v>
      </c>
      <c r="G2985" s="39" t="s">
        <v>172</v>
      </c>
      <c r="H2985" s="39" t="s">
        <v>176</v>
      </c>
      <c r="I2985" s="39" t="s">
        <v>176</v>
      </c>
      <c r="J2985" s="39" t="s">
        <v>176</v>
      </c>
      <c r="K2985" s="39" t="s">
        <v>176</v>
      </c>
      <c r="L2985" s="39">
        <v>1</v>
      </c>
      <c r="M2985" s="57" t="str">
        <f t="shared" si="143"/>
        <v>3 - Medium-Level Power Loss</v>
      </c>
      <c r="N2985" s="59"/>
      <c r="O2985" s="60"/>
      <c r="P2985" s="61">
        <f t="shared" si="142"/>
        <v>1800</v>
      </c>
      <c r="Q2985" s="61">
        <f t="shared" si="144"/>
        <v>0</v>
      </c>
    </row>
    <row r="2986" spans="1:17" ht="18.600000000000001" customHeight="1">
      <c r="A2986" s="58">
        <v>44403</v>
      </c>
      <c r="B2986" s="39" t="s">
        <v>48</v>
      </c>
      <c r="C2986" s="39" t="s">
        <v>149</v>
      </c>
      <c r="D2986" s="64"/>
      <c r="E2986" s="39" t="s">
        <v>95</v>
      </c>
      <c r="F2986" s="39">
        <v>47</v>
      </c>
      <c r="G2986" s="39" t="s">
        <v>172</v>
      </c>
      <c r="H2986" s="39" t="s">
        <v>176</v>
      </c>
      <c r="I2986" s="39" t="s">
        <v>176</v>
      </c>
      <c r="J2986" s="39" t="s">
        <v>176</v>
      </c>
      <c r="K2986" s="39" t="s">
        <v>176</v>
      </c>
      <c r="L2986" s="39">
        <v>1</v>
      </c>
      <c r="M2986" s="57" t="str">
        <f t="shared" si="143"/>
        <v>3 - Medium-Level Power Loss</v>
      </c>
      <c r="N2986" s="59"/>
      <c r="O2986" s="60"/>
      <c r="P2986" s="61">
        <f t="shared" si="142"/>
        <v>1800</v>
      </c>
      <c r="Q2986" s="61">
        <f t="shared" si="144"/>
        <v>0</v>
      </c>
    </row>
    <row r="2987" spans="1:17" ht="18.600000000000001" customHeight="1">
      <c r="A2987" s="58">
        <v>44403</v>
      </c>
      <c r="B2987" s="39" t="s">
        <v>48</v>
      </c>
      <c r="C2987" s="39" t="s">
        <v>149</v>
      </c>
      <c r="D2987" s="64"/>
      <c r="E2987" s="39" t="s">
        <v>102</v>
      </c>
      <c r="F2987" s="39">
        <v>49</v>
      </c>
      <c r="G2987" s="39" t="s">
        <v>172</v>
      </c>
      <c r="H2987" s="39" t="s">
        <v>176</v>
      </c>
      <c r="I2987" s="39" t="s">
        <v>176</v>
      </c>
      <c r="J2987" s="39" t="s">
        <v>176</v>
      </c>
      <c r="K2987" s="39" t="s">
        <v>176</v>
      </c>
      <c r="L2987" s="39">
        <v>1</v>
      </c>
      <c r="M2987" s="57" t="str">
        <f t="shared" si="143"/>
        <v>3 - Medium-Level Power Loss</v>
      </c>
      <c r="N2987" s="59"/>
      <c r="O2987" s="60"/>
      <c r="P2987" s="61">
        <f t="shared" si="142"/>
        <v>1800</v>
      </c>
      <c r="Q2987" s="61">
        <f t="shared" si="144"/>
        <v>0</v>
      </c>
    </row>
    <row r="2988" spans="1:17" ht="18.600000000000001" customHeight="1">
      <c r="A2988" s="58">
        <v>44403</v>
      </c>
      <c r="B2988" s="39" t="s">
        <v>48</v>
      </c>
      <c r="C2988" s="39" t="s">
        <v>149</v>
      </c>
      <c r="D2988" s="64"/>
      <c r="E2988" s="39" t="s">
        <v>102</v>
      </c>
      <c r="F2988" s="39">
        <v>50</v>
      </c>
      <c r="G2988" s="39" t="s">
        <v>172</v>
      </c>
      <c r="H2988" s="39" t="s">
        <v>176</v>
      </c>
      <c r="I2988" s="39" t="s">
        <v>176</v>
      </c>
      <c r="J2988" s="39" t="s">
        <v>176</v>
      </c>
      <c r="K2988" s="39" t="s">
        <v>176</v>
      </c>
      <c r="L2988" s="39">
        <v>1</v>
      </c>
      <c r="M2988" s="57" t="str">
        <f t="shared" si="143"/>
        <v>3 - Medium-Level Power Loss</v>
      </c>
      <c r="N2988" s="59"/>
      <c r="O2988" s="60"/>
      <c r="P2988" s="61">
        <f t="shared" si="142"/>
        <v>1800</v>
      </c>
      <c r="Q2988" s="61">
        <f t="shared" si="144"/>
        <v>0</v>
      </c>
    </row>
    <row r="2989" spans="1:17" ht="18.600000000000001" customHeight="1">
      <c r="A2989" s="58">
        <v>44403</v>
      </c>
      <c r="B2989" s="39" t="s">
        <v>48</v>
      </c>
      <c r="C2989" s="39" t="s">
        <v>149</v>
      </c>
      <c r="D2989" s="64"/>
      <c r="E2989" s="39" t="s">
        <v>102</v>
      </c>
      <c r="F2989" s="39">
        <v>51</v>
      </c>
      <c r="G2989" s="39" t="s">
        <v>172</v>
      </c>
      <c r="H2989" s="39" t="s">
        <v>176</v>
      </c>
      <c r="I2989" s="39" t="s">
        <v>176</v>
      </c>
      <c r="J2989" s="39" t="s">
        <v>176</v>
      </c>
      <c r="K2989" s="39" t="s">
        <v>176</v>
      </c>
      <c r="L2989" s="39">
        <v>1</v>
      </c>
      <c r="M2989" s="57" t="str">
        <f t="shared" si="143"/>
        <v>3 - Medium-Level Power Loss</v>
      </c>
      <c r="N2989" s="59"/>
      <c r="O2989" s="60"/>
      <c r="P2989" s="61">
        <f t="shared" si="142"/>
        <v>1800</v>
      </c>
      <c r="Q2989" s="61">
        <f t="shared" si="144"/>
        <v>0</v>
      </c>
    </row>
    <row r="2990" spans="1:17" ht="18.600000000000001" customHeight="1">
      <c r="A2990" s="58">
        <v>44403</v>
      </c>
      <c r="B2990" s="39" t="s">
        <v>48</v>
      </c>
      <c r="C2990" s="39" t="s">
        <v>149</v>
      </c>
      <c r="D2990" s="64"/>
      <c r="E2990" s="39" t="s">
        <v>102</v>
      </c>
      <c r="F2990" s="39">
        <v>52</v>
      </c>
      <c r="G2990" s="39" t="s">
        <v>172</v>
      </c>
      <c r="H2990" s="39" t="s">
        <v>176</v>
      </c>
      <c r="I2990" s="39" t="s">
        <v>176</v>
      </c>
      <c r="J2990" s="39" t="s">
        <v>176</v>
      </c>
      <c r="K2990" s="39" t="s">
        <v>176</v>
      </c>
      <c r="L2990" s="39">
        <v>1</v>
      </c>
      <c r="M2990" s="57" t="str">
        <f t="shared" si="143"/>
        <v>3 - Medium-Level Power Loss</v>
      </c>
      <c r="N2990" s="59"/>
      <c r="O2990" s="60"/>
      <c r="P2990" s="61">
        <f t="shared" si="142"/>
        <v>1800</v>
      </c>
      <c r="Q2990" s="61">
        <f t="shared" si="144"/>
        <v>0</v>
      </c>
    </row>
    <row r="2991" spans="1:17" ht="18.600000000000001" customHeight="1">
      <c r="A2991" s="58">
        <v>44403</v>
      </c>
      <c r="B2991" s="39" t="s">
        <v>48</v>
      </c>
      <c r="C2991" s="39" t="s">
        <v>149</v>
      </c>
      <c r="D2991" s="64"/>
      <c r="E2991" s="39" t="s">
        <v>103</v>
      </c>
      <c r="F2991" s="39">
        <v>120</v>
      </c>
      <c r="G2991" s="39" t="s">
        <v>172</v>
      </c>
      <c r="H2991" s="39" t="s">
        <v>176</v>
      </c>
      <c r="I2991" s="39" t="s">
        <v>176</v>
      </c>
      <c r="J2991" s="39" t="s">
        <v>176</v>
      </c>
      <c r="K2991" s="39" t="s">
        <v>176</v>
      </c>
      <c r="L2991" s="39">
        <v>1</v>
      </c>
      <c r="M2991" s="57" t="str">
        <f t="shared" si="143"/>
        <v>3 - Medium-Level Power Loss</v>
      </c>
      <c r="N2991" s="59"/>
      <c r="O2991" s="60"/>
      <c r="P2991" s="61">
        <f t="shared" si="142"/>
        <v>1800</v>
      </c>
      <c r="Q2991" s="61">
        <f t="shared" si="144"/>
        <v>0</v>
      </c>
    </row>
    <row r="2992" spans="1:17" ht="18.600000000000001" customHeight="1">
      <c r="A2992" s="58">
        <v>44403</v>
      </c>
      <c r="B2992" s="39" t="s">
        <v>48</v>
      </c>
      <c r="C2992" s="39" t="s">
        <v>149</v>
      </c>
      <c r="D2992" s="64"/>
      <c r="E2992" s="39" t="s">
        <v>103</v>
      </c>
      <c r="F2992" s="39">
        <v>65</v>
      </c>
      <c r="G2992" s="39" t="s">
        <v>172</v>
      </c>
      <c r="H2992" s="39" t="s">
        <v>176</v>
      </c>
      <c r="I2992" s="39" t="s">
        <v>176</v>
      </c>
      <c r="J2992" s="39" t="s">
        <v>176</v>
      </c>
      <c r="K2992" s="39" t="s">
        <v>176</v>
      </c>
      <c r="L2992" s="39">
        <v>1</v>
      </c>
      <c r="M2992" s="57" t="str">
        <f t="shared" si="143"/>
        <v>3 - Medium-Level Power Loss</v>
      </c>
      <c r="N2992" s="59"/>
      <c r="O2992" s="60"/>
      <c r="P2992" s="61">
        <f t="shared" si="142"/>
        <v>1800</v>
      </c>
      <c r="Q2992" s="61">
        <f t="shared" si="144"/>
        <v>0</v>
      </c>
    </row>
    <row r="2993" spans="1:17" ht="18.600000000000001" customHeight="1">
      <c r="A2993" s="58">
        <v>44403</v>
      </c>
      <c r="B2993" s="39" t="s">
        <v>48</v>
      </c>
      <c r="C2993" s="39" t="s">
        <v>149</v>
      </c>
      <c r="D2993" s="64"/>
      <c r="E2993" s="39" t="s">
        <v>103</v>
      </c>
      <c r="F2993" s="39">
        <v>66</v>
      </c>
      <c r="G2993" s="39" t="s">
        <v>172</v>
      </c>
      <c r="H2993" s="39" t="s">
        <v>176</v>
      </c>
      <c r="I2993" s="39" t="s">
        <v>176</v>
      </c>
      <c r="J2993" s="39" t="s">
        <v>176</v>
      </c>
      <c r="K2993" s="39" t="s">
        <v>176</v>
      </c>
      <c r="L2993" s="39">
        <v>1</v>
      </c>
      <c r="M2993" s="57" t="str">
        <f t="shared" si="143"/>
        <v>3 - Medium-Level Power Loss</v>
      </c>
      <c r="N2993" s="59"/>
      <c r="O2993" s="60"/>
      <c r="P2993" s="61">
        <f t="shared" si="142"/>
        <v>1800</v>
      </c>
      <c r="Q2993" s="61">
        <f t="shared" si="144"/>
        <v>0</v>
      </c>
    </row>
    <row r="2994" spans="1:17" ht="18.600000000000001" customHeight="1">
      <c r="A2994" s="58">
        <v>44403</v>
      </c>
      <c r="B2994" s="39" t="s">
        <v>48</v>
      </c>
      <c r="C2994" s="39" t="s">
        <v>149</v>
      </c>
      <c r="D2994" s="64"/>
      <c r="E2994" s="39" t="s">
        <v>103</v>
      </c>
      <c r="F2994" s="39">
        <v>67</v>
      </c>
      <c r="G2994" s="39" t="s">
        <v>172</v>
      </c>
      <c r="H2994" s="39" t="s">
        <v>176</v>
      </c>
      <c r="I2994" s="39" t="s">
        <v>176</v>
      </c>
      <c r="J2994" s="39" t="s">
        <v>176</v>
      </c>
      <c r="K2994" s="39" t="s">
        <v>176</v>
      </c>
      <c r="L2994" s="39">
        <v>1</v>
      </c>
      <c r="M2994" s="57" t="str">
        <f t="shared" si="143"/>
        <v>3 - Medium-Level Power Loss</v>
      </c>
      <c r="N2994" s="59"/>
      <c r="O2994" s="60"/>
      <c r="P2994" s="61">
        <f t="shared" si="142"/>
        <v>1800</v>
      </c>
      <c r="Q2994" s="61">
        <f t="shared" si="144"/>
        <v>0</v>
      </c>
    </row>
    <row r="2995" spans="1:17" ht="18.600000000000001" customHeight="1">
      <c r="A2995" s="58">
        <v>44403</v>
      </c>
      <c r="B2995" s="39" t="s">
        <v>48</v>
      </c>
      <c r="C2995" s="39" t="s">
        <v>149</v>
      </c>
      <c r="D2995" s="64"/>
      <c r="E2995" s="39" t="s">
        <v>103</v>
      </c>
      <c r="F2995" s="39">
        <v>68</v>
      </c>
      <c r="G2995" s="39" t="s">
        <v>172</v>
      </c>
      <c r="H2995" s="39" t="s">
        <v>176</v>
      </c>
      <c r="I2995" s="39" t="s">
        <v>176</v>
      </c>
      <c r="J2995" s="39" t="s">
        <v>176</v>
      </c>
      <c r="K2995" s="39" t="s">
        <v>176</v>
      </c>
      <c r="L2995" s="39">
        <v>1</v>
      </c>
      <c r="M2995" s="57" t="str">
        <f t="shared" si="143"/>
        <v>3 - Medium-Level Power Loss</v>
      </c>
      <c r="N2995" s="59"/>
      <c r="O2995" s="60"/>
      <c r="P2995" s="61">
        <f t="shared" si="142"/>
        <v>1800</v>
      </c>
      <c r="Q2995" s="61">
        <f t="shared" si="144"/>
        <v>0</v>
      </c>
    </row>
    <row r="2996" spans="1:17" ht="18.600000000000001" customHeight="1">
      <c r="A2996" s="58">
        <v>44403</v>
      </c>
      <c r="B2996" s="39" t="s">
        <v>48</v>
      </c>
      <c r="C2996" s="39" t="s">
        <v>149</v>
      </c>
      <c r="D2996" s="64"/>
      <c r="E2996" s="39" t="s">
        <v>103</v>
      </c>
      <c r="F2996" s="39">
        <v>69</v>
      </c>
      <c r="G2996" s="39" t="s">
        <v>172</v>
      </c>
      <c r="H2996" s="39" t="s">
        <v>176</v>
      </c>
      <c r="I2996" s="39" t="s">
        <v>176</v>
      </c>
      <c r="J2996" s="39" t="s">
        <v>176</v>
      </c>
      <c r="K2996" s="39" t="s">
        <v>176</v>
      </c>
      <c r="L2996" s="39">
        <v>1</v>
      </c>
      <c r="M2996" s="57" t="str">
        <f t="shared" si="143"/>
        <v>3 - Medium-Level Power Loss</v>
      </c>
      <c r="N2996" s="59"/>
      <c r="O2996" s="60"/>
      <c r="P2996" s="61">
        <f t="shared" si="142"/>
        <v>1800</v>
      </c>
      <c r="Q2996" s="61">
        <f t="shared" si="144"/>
        <v>0</v>
      </c>
    </row>
    <row r="2997" spans="1:17" ht="18.600000000000001" customHeight="1">
      <c r="A2997" s="58">
        <v>44403</v>
      </c>
      <c r="B2997" s="39" t="s">
        <v>48</v>
      </c>
      <c r="C2997" s="39" t="s">
        <v>149</v>
      </c>
      <c r="D2997" s="64"/>
      <c r="E2997" s="39" t="s">
        <v>103</v>
      </c>
      <c r="F2997" s="39">
        <v>70</v>
      </c>
      <c r="G2997" s="39" t="s">
        <v>172</v>
      </c>
      <c r="H2997" s="39" t="s">
        <v>176</v>
      </c>
      <c r="I2997" s="39" t="s">
        <v>176</v>
      </c>
      <c r="J2997" s="39" t="s">
        <v>176</v>
      </c>
      <c r="K2997" s="39" t="s">
        <v>176</v>
      </c>
      <c r="L2997" s="39">
        <v>1</v>
      </c>
      <c r="M2997" s="57" t="str">
        <f t="shared" si="143"/>
        <v>3 - Medium-Level Power Loss</v>
      </c>
      <c r="N2997" s="59"/>
      <c r="O2997" s="60"/>
      <c r="P2997" s="61">
        <f t="shared" si="142"/>
        <v>1800</v>
      </c>
      <c r="Q2997" s="61">
        <f t="shared" si="144"/>
        <v>0</v>
      </c>
    </row>
    <row r="2998" spans="1:17" ht="18.600000000000001" customHeight="1">
      <c r="A2998" s="58">
        <v>44403</v>
      </c>
      <c r="B2998" s="39" t="s">
        <v>48</v>
      </c>
      <c r="C2998" s="39" t="s">
        <v>149</v>
      </c>
      <c r="D2998" s="64"/>
      <c r="E2998" s="39" t="s">
        <v>103</v>
      </c>
      <c r="F2998" s="39">
        <v>71</v>
      </c>
      <c r="G2998" s="39" t="s">
        <v>172</v>
      </c>
      <c r="H2998" s="39" t="s">
        <v>176</v>
      </c>
      <c r="I2998" s="39" t="s">
        <v>176</v>
      </c>
      <c r="J2998" s="39" t="s">
        <v>176</v>
      </c>
      <c r="K2998" s="39" t="s">
        <v>176</v>
      </c>
      <c r="L2998" s="39">
        <v>1</v>
      </c>
      <c r="M2998" s="57" t="str">
        <f t="shared" si="143"/>
        <v>3 - Medium-Level Power Loss</v>
      </c>
      <c r="N2998" s="59"/>
      <c r="O2998" s="60"/>
      <c r="P2998" s="61">
        <f t="shared" si="142"/>
        <v>1800</v>
      </c>
      <c r="Q2998" s="61">
        <f t="shared" si="144"/>
        <v>0</v>
      </c>
    </row>
    <row r="2999" spans="1:17" ht="18.600000000000001" customHeight="1">
      <c r="A2999" s="58">
        <v>44403</v>
      </c>
      <c r="B2999" s="39" t="s">
        <v>48</v>
      </c>
      <c r="C2999" s="39" t="s">
        <v>149</v>
      </c>
      <c r="D2999" s="64"/>
      <c r="E2999" s="39" t="s">
        <v>103</v>
      </c>
      <c r="F2999" s="39">
        <v>72</v>
      </c>
      <c r="G2999" s="39" t="s">
        <v>172</v>
      </c>
      <c r="H2999" s="39" t="s">
        <v>176</v>
      </c>
      <c r="I2999" s="39" t="s">
        <v>176</v>
      </c>
      <c r="J2999" s="39" t="s">
        <v>176</v>
      </c>
      <c r="K2999" s="39" t="s">
        <v>176</v>
      </c>
      <c r="L2999" s="39">
        <v>1</v>
      </c>
      <c r="M2999" s="57" t="str">
        <f t="shared" si="143"/>
        <v>3 - Medium-Level Power Loss</v>
      </c>
      <c r="N2999" s="59"/>
      <c r="O2999" s="60"/>
      <c r="P2999" s="61">
        <f t="shared" si="142"/>
        <v>1800</v>
      </c>
      <c r="Q2999" s="61">
        <f t="shared" si="144"/>
        <v>0</v>
      </c>
    </row>
    <row r="3000" spans="1:17" ht="18.600000000000001" customHeight="1">
      <c r="A3000" s="58">
        <v>44403</v>
      </c>
      <c r="B3000" s="39" t="s">
        <v>48</v>
      </c>
      <c r="C3000" s="39" t="s">
        <v>149</v>
      </c>
      <c r="D3000" s="64"/>
      <c r="E3000" s="39" t="s">
        <v>104</v>
      </c>
      <c r="F3000" s="39">
        <v>65</v>
      </c>
      <c r="G3000" s="39" t="s">
        <v>172</v>
      </c>
      <c r="H3000" s="39" t="s">
        <v>176</v>
      </c>
      <c r="I3000" s="39" t="s">
        <v>176</v>
      </c>
      <c r="J3000" s="39" t="s">
        <v>176</v>
      </c>
      <c r="K3000" s="39" t="s">
        <v>176</v>
      </c>
      <c r="L3000" s="39">
        <v>1</v>
      </c>
      <c r="M3000" s="57" t="str">
        <f t="shared" si="143"/>
        <v>3 - Medium-Level Power Loss</v>
      </c>
      <c r="N3000" s="59"/>
      <c r="O3000" s="60"/>
      <c r="P3000" s="61">
        <f t="shared" si="142"/>
        <v>1800</v>
      </c>
      <c r="Q3000" s="61">
        <f t="shared" si="144"/>
        <v>0</v>
      </c>
    </row>
    <row r="3001" spans="1:17" ht="18.600000000000001" customHeight="1">
      <c r="A3001" s="58">
        <v>44403</v>
      </c>
      <c r="B3001" s="39" t="s">
        <v>48</v>
      </c>
      <c r="C3001" s="39" t="s">
        <v>149</v>
      </c>
      <c r="D3001" s="64"/>
      <c r="E3001" s="39" t="s">
        <v>104</v>
      </c>
      <c r="F3001" s="39">
        <v>66</v>
      </c>
      <c r="G3001" s="39" t="s">
        <v>172</v>
      </c>
      <c r="H3001" s="39" t="s">
        <v>176</v>
      </c>
      <c r="I3001" s="39" t="s">
        <v>176</v>
      </c>
      <c r="J3001" s="39" t="s">
        <v>176</v>
      </c>
      <c r="K3001" s="39" t="s">
        <v>176</v>
      </c>
      <c r="L3001" s="39">
        <v>1</v>
      </c>
      <c r="M3001" s="57" t="str">
        <f t="shared" si="143"/>
        <v>3 - Medium-Level Power Loss</v>
      </c>
      <c r="N3001" s="59"/>
      <c r="O3001" s="60"/>
      <c r="P3001" s="61">
        <f t="shared" si="142"/>
        <v>1800</v>
      </c>
      <c r="Q3001" s="61">
        <f t="shared" si="144"/>
        <v>0</v>
      </c>
    </row>
    <row r="3002" spans="1:17" ht="18.600000000000001" customHeight="1">
      <c r="A3002" s="58">
        <v>44403</v>
      </c>
      <c r="B3002" s="39" t="s">
        <v>48</v>
      </c>
      <c r="C3002" s="39" t="s">
        <v>149</v>
      </c>
      <c r="D3002" s="64"/>
      <c r="E3002" s="39" t="s">
        <v>104</v>
      </c>
      <c r="F3002" s="39">
        <v>67</v>
      </c>
      <c r="G3002" s="39" t="s">
        <v>172</v>
      </c>
      <c r="H3002" s="39" t="s">
        <v>176</v>
      </c>
      <c r="I3002" s="39" t="s">
        <v>176</v>
      </c>
      <c r="J3002" s="39" t="s">
        <v>176</v>
      </c>
      <c r="K3002" s="39" t="s">
        <v>176</v>
      </c>
      <c r="L3002" s="39">
        <v>1</v>
      </c>
      <c r="M3002" s="57" t="str">
        <f t="shared" si="143"/>
        <v>3 - Medium-Level Power Loss</v>
      </c>
      <c r="N3002" s="59"/>
      <c r="O3002" s="60"/>
      <c r="P3002" s="61">
        <f t="shared" si="142"/>
        <v>1800</v>
      </c>
      <c r="Q3002" s="61">
        <f t="shared" si="144"/>
        <v>0</v>
      </c>
    </row>
    <row r="3003" spans="1:17" ht="18.600000000000001" customHeight="1">
      <c r="A3003" s="58">
        <v>44403</v>
      </c>
      <c r="B3003" s="39" t="s">
        <v>48</v>
      </c>
      <c r="C3003" s="39" t="s">
        <v>149</v>
      </c>
      <c r="D3003" s="64"/>
      <c r="E3003" s="39" t="s">
        <v>104</v>
      </c>
      <c r="F3003" s="39">
        <v>68</v>
      </c>
      <c r="G3003" s="39" t="s">
        <v>172</v>
      </c>
      <c r="H3003" s="39" t="s">
        <v>176</v>
      </c>
      <c r="I3003" s="39" t="s">
        <v>176</v>
      </c>
      <c r="J3003" s="39" t="s">
        <v>176</v>
      </c>
      <c r="K3003" s="39" t="s">
        <v>176</v>
      </c>
      <c r="L3003" s="39">
        <v>1</v>
      </c>
      <c r="M3003" s="57" t="str">
        <f t="shared" si="143"/>
        <v>3 - Medium-Level Power Loss</v>
      </c>
      <c r="N3003" s="59"/>
      <c r="O3003" s="60"/>
      <c r="P3003" s="61">
        <f t="shared" si="142"/>
        <v>1800</v>
      </c>
      <c r="Q3003" s="61">
        <f t="shared" si="144"/>
        <v>0</v>
      </c>
    </row>
    <row r="3004" spans="1:17" ht="18.600000000000001" customHeight="1">
      <c r="A3004" s="58">
        <v>44403</v>
      </c>
      <c r="B3004" s="39" t="s">
        <v>48</v>
      </c>
      <c r="C3004" s="39" t="s">
        <v>149</v>
      </c>
      <c r="D3004" s="64"/>
      <c r="E3004" s="39" t="s">
        <v>104</v>
      </c>
      <c r="F3004" s="39">
        <v>69</v>
      </c>
      <c r="G3004" s="39" t="s">
        <v>172</v>
      </c>
      <c r="H3004" s="39" t="s">
        <v>176</v>
      </c>
      <c r="I3004" s="39" t="s">
        <v>176</v>
      </c>
      <c r="J3004" s="39" t="s">
        <v>176</v>
      </c>
      <c r="K3004" s="39" t="s">
        <v>176</v>
      </c>
      <c r="L3004" s="39">
        <v>1</v>
      </c>
      <c r="M3004" s="57" t="str">
        <f t="shared" si="143"/>
        <v>3 - Medium-Level Power Loss</v>
      </c>
      <c r="N3004" s="59"/>
      <c r="O3004" s="60"/>
      <c r="P3004" s="61">
        <f t="shared" si="142"/>
        <v>1800</v>
      </c>
      <c r="Q3004" s="61">
        <f t="shared" si="144"/>
        <v>0</v>
      </c>
    </row>
    <row r="3005" spans="1:17" ht="18.600000000000001" customHeight="1">
      <c r="A3005" s="58">
        <v>44403</v>
      </c>
      <c r="B3005" s="39" t="s">
        <v>48</v>
      </c>
      <c r="C3005" s="39" t="s">
        <v>149</v>
      </c>
      <c r="D3005" s="64"/>
      <c r="E3005" s="39" t="s">
        <v>104</v>
      </c>
      <c r="F3005" s="39">
        <v>70</v>
      </c>
      <c r="G3005" s="39" t="s">
        <v>172</v>
      </c>
      <c r="H3005" s="39" t="s">
        <v>176</v>
      </c>
      <c r="I3005" s="39" t="s">
        <v>176</v>
      </c>
      <c r="J3005" s="39" t="s">
        <v>176</v>
      </c>
      <c r="K3005" s="39" t="s">
        <v>176</v>
      </c>
      <c r="L3005" s="39">
        <v>1</v>
      </c>
      <c r="M3005" s="57" t="str">
        <f t="shared" si="143"/>
        <v>3 - Medium-Level Power Loss</v>
      </c>
      <c r="N3005" s="59"/>
      <c r="O3005" s="60"/>
      <c r="P3005" s="61">
        <f t="shared" si="142"/>
        <v>1800</v>
      </c>
      <c r="Q3005" s="61">
        <f t="shared" si="144"/>
        <v>0</v>
      </c>
    </row>
    <row r="3006" spans="1:17" ht="18.600000000000001" customHeight="1">
      <c r="A3006" s="58">
        <v>44403</v>
      </c>
      <c r="B3006" s="39" t="s">
        <v>48</v>
      </c>
      <c r="C3006" s="39" t="s">
        <v>149</v>
      </c>
      <c r="D3006" s="64"/>
      <c r="E3006" s="39" t="s">
        <v>104</v>
      </c>
      <c r="F3006" s="39">
        <v>71</v>
      </c>
      <c r="G3006" s="39" t="s">
        <v>172</v>
      </c>
      <c r="H3006" s="39" t="s">
        <v>176</v>
      </c>
      <c r="I3006" s="39" t="s">
        <v>176</v>
      </c>
      <c r="J3006" s="39" t="s">
        <v>176</v>
      </c>
      <c r="K3006" s="39" t="s">
        <v>176</v>
      </c>
      <c r="L3006" s="39">
        <v>1</v>
      </c>
      <c r="M3006" s="57" t="str">
        <f t="shared" si="143"/>
        <v>3 - Medium-Level Power Loss</v>
      </c>
      <c r="N3006" s="59"/>
      <c r="O3006" s="60"/>
      <c r="P3006" s="61">
        <f t="shared" si="142"/>
        <v>1800</v>
      </c>
      <c r="Q3006" s="61">
        <f t="shared" si="144"/>
        <v>0</v>
      </c>
    </row>
    <row r="3007" spans="1:17" ht="18.600000000000001" customHeight="1">
      <c r="A3007" s="58">
        <v>44403</v>
      </c>
      <c r="B3007" s="39" t="s">
        <v>48</v>
      </c>
      <c r="C3007" s="39" t="s">
        <v>149</v>
      </c>
      <c r="D3007" s="64"/>
      <c r="E3007" s="39" t="s">
        <v>104</v>
      </c>
      <c r="F3007" s="39">
        <v>72</v>
      </c>
      <c r="G3007" s="39" t="s">
        <v>172</v>
      </c>
      <c r="H3007" s="39" t="s">
        <v>176</v>
      </c>
      <c r="I3007" s="39" t="s">
        <v>176</v>
      </c>
      <c r="J3007" s="39" t="s">
        <v>176</v>
      </c>
      <c r="K3007" s="39" t="s">
        <v>176</v>
      </c>
      <c r="L3007" s="39">
        <v>1</v>
      </c>
      <c r="M3007" s="57" t="str">
        <f t="shared" si="143"/>
        <v>3 - Medium-Level Power Loss</v>
      </c>
      <c r="N3007" s="59"/>
      <c r="O3007" s="60"/>
      <c r="P3007" s="61">
        <f t="shared" si="142"/>
        <v>1800</v>
      </c>
      <c r="Q3007" s="61">
        <f t="shared" si="144"/>
        <v>0</v>
      </c>
    </row>
    <row r="3008" spans="1:17" ht="18.600000000000001" customHeight="1">
      <c r="A3008" s="58">
        <v>44403</v>
      </c>
      <c r="B3008" s="39" t="s">
        <v>48</v>
      </c>
      <c r="C3008" s="39" t="s">
        <v>149</v>
      </c>
      <c r="D3008" s="64"/>
      <c r="E3008" s="39" t="s">
        <v>106</v>
      </c>
      <c r="F3008" s="39">
        <v>100</v>
      </c>
      <c r="G3008" s="39" t="s">
        <v>172</v>
      </c>
      <c r="H3008" s="39" t="s">
        <v>176</v>
      </c>
      <c r="I3008" s="39" t="s">
        <v>176</v>
      </c>
      <c r="J3008" s="39" t="s">
        <v>176</v>
      </c>
      <c r="K3008" s="39" t="s">
        <v>176</v>
      </c>
      <c r="L3008" s="39">
        <v>1</v>
      </c>
      <c r="M3008" s="57" t="str">
        <f t="shared" si="143"/>
        <v>3 - Medium-Level Power Loss</v>
      </c>
      <c r="N3008" s="59"/>
      <c r="O3008" s="60"/>
      <c r="P3008" s="61">
        <f t="shared" si="142"/>
        <v>1800</v>
      </c>
      <c r="Q3008" s="61">
        <f t="shared" si="144"/>
        <v>0</v>
      </c>
    </row>
    <row r="3009" spans="1:17" ht="18.600000000000001" customHeight="1">
      <c r="A3009" s="58">
        <v>44403</v>
      </c>
      <c r="B3009" s="39" t="s">
        <v>48</v>
      </c>
      <c r="C3009" s="39" t="s">
        <v>149</v>
      </c>
      <c r="D3009" s="64"/>
      <c r="E3009" s="39" t="s">
        <v>106</v>
      </c>
      <c r="F3009" s="39">
        <v>101</v>
      </c>
      <c r="G3009" s="39" t="s">
        <v>172</v>
      </c>
      <c r="H3009" s="39" t="s">
        <v>176</v>
      </c>
      <c r="I3009" s="39" t="s">
        <v>176</v>
      </c>
      <c r="J3009" s="39" t="s">
        <v>176</v>
      </c>
      <c r="K3009" s="39" t="s">
        <v>176</v>
      </c>
      <c r="L3009" s="39">
        <v>1</v>
      </c>
      <c r="M3009" s="57" t="str">
        <f t="shared" si="143"/>
        <v>3 - Medium-Level Power Loss</v>
      </c>
      <c r="N3009" s="59"/>
      <c r="O3009" s="60"/>
      <c r="P3009" s="61">
        <f t="shared" si="142"/>
        <v>1800</v>
      </c>
      <c r="Q3009" s="61">
        <f t="shared" si="144"/>
        <v>0</v>
      </c>
    </row>
    <row r="3010" spans="1:17" ht="18.600000000000001" customHeight="1">
      <c r="A3010" s="58">
        <v>44403</v>
      </c>
      <c r="B3010" s="39" t="s">
        <v>48</v>
      </c>
      <c r="C3010" s="39" t="s">
        <v>149</v>
      </c>
      <c r="D3010" s="64"/>
      <c r="E3010" s="39" t="s">
        <v>106</v>
      </c>
      <c r="F3010" s="39">
        <v>102</v>
      </c>
      <c r="G3010" s="39" t="s">
        <v>172</v>
      </c>
      <c r="H3010" s="39" t="s">
        <v>176</v>
      </c>
      <c r="I3010" s="39" t="s">
        <v>176</v>
      </c>
      <c r="J3010" s="39" t="s">
        <v>176</v>
      </c>
      <c r="K3010" s="39" t="s">
        <v>176</v>
      </c>
      <c r="L3010" s="39">
        <v>1</v>
      </c>
      <c r="M3010" s="57" t="str">
        <f t="shared" si="143"/>
        <v>3 - Medium-Level Power Loss</v>
      </c>
      <c r="N3010" s="59"/>
      <c r="O3010" s="60"/>
      <c r="P3010" s="61">
        <f t="shared" si="142"/>
        <v>1800</v>
      </c>
      <c r="Q3010" s="61">
        <f t="shared" si="144"/>
        <v>0</v>
      </c>
    </row>
    <row r="3011" spans="1:17" ht="18.600000000000001" customHeight="1">
      <c r="A3011" s="58">
        <v>44403</v>
      </c>
      <c r="B3011" s="39" t="s">
        <v>48</v>
      </c>
      <c r="C3011" s="39" t="s">
        <v>149</v>
      </c>
      <c r="D3011" s="64"/>
      <c r="E3011" s="39" t="s">
        <v>106</v>
      </c>
      <c r="F3011" s="39">
        <v>103</v>
      </c>
      <c r="G3011" s="39" t="s">
        <v>172</v>
      </c>
      <c r="H3011" s="39" t="s">
        <v>176</v>
      </c>
      <c r="I3011" s="39" t="s">
        <v>176</v>
      </c>
      <c r="J3011" s="39" t="s">
        <v>176</v>
      </c>
      <c r="K3011" s="39" t="s">
        <v>176</v>
      </c>
      <c r="L3011" s="39">
        <v>1</v>
      </c>
      <c r="M3011" s="57" t="str">
        <f t="shared" si="143"/>
        <v>3 - Medium-Level Power Loss</v>
      </c>
      <c r="N3011" s="59"/>
      <c r="O3011" s="60"/>
      <c r="P3011" s="61">
        <f t="shared" si="142"/>
        <v>1800</v>
      </c>
      <c r="Q3011" s="61">
        <f t="shared" si="144"/>
        <v>0</v>
      </c>
    </row>
    <row r="3012" spans="1:17" ht="18.600000000000001" customHeight="1">
      <c r="A3012" s="58">
        <v>44403</v>
      </c>
      <c r="B3012" s="39" t="s">
        <v>48</v>
      </c>
      <c r="C3012" s="39" t="s">
        <v>149</v>
      </c>
      <c r="D3012" s="64"/>
      <c r="E3012" s="39" t="s">
        <v>106</v>
      </c>
      <c r="F3012" s="39">
        <v>104</v>
      </c>
      <c r="G3012" s="39" t="s">
        <v>172</v>
      </c>
      <c r="H3012" s="39" t="s">
        <v>176</v>
      </c>
      <c r="I3012" s="39" t="s">
        <v>176</v>
      </c>
      <c r="J3012" s="39" t="s">
        <v>176</v>
      </c>
      <c r="K3012" s="39" t="s">
        <v>176</v>
      </c>
      <c r="L3012" s="39">
        <v>1</v>
      </c>
      <c r="M3012" s="57" t="str">
        <f t="shared" si="143"/>
        <v>3 - Medium-Level Power Loss</v>
      </c>
      <c r="N3012" s="59"/>
      <c r="O3012" s="60"/>
      <c r="P3012" s="61">
        <f t="shared" si="142"/>
        <v>1800</v>
      </c>
      <c r="Q3012" s="61">
        <f t="shared" si="144"/>
        <v>0</v>
      </c>
    </row>
    <row r="3013" spans="1:17" ht="18.600000000000001" customHeight="1">
      <c r="A3013" s="58">
        <v>44403</v>
      </c>
      <c r="B3013" s="39" t="s">
        <v>48</v>
      </c>
      <c r="C3013" s="39" t="s">
        <v>149</v>
      </c>
      <c r="D3013" s="64"/>
      <c r="E3013" s="39" t="s">
        <v>106</v>
      </c>
      <c r="F3013" s="39">
        <v>97</v>
      </c>
      <c r="G3013" s="39" t="s">
        <v>172</v>
      </c>
      <c r="H3013" s="39" t="s">
        <v>176</v>
      </c>
      <c r="I3013" s="39" t="s">
        <v>176</v>
      </c>
      <c r="J3013" s="39" t="s">
        <v>176</v>
      </c>
      <c r="K3013" s="39" t="s">
        <v>176</v>
      </c>
      <c r="L3013" s="39">
        <v>1</v>
      </c>
      <c r="M3013" s="57" t="str">
        <f t="shared" si="143"/>
        <v>3 - Medium-Level Power Loss</v>
      </c>
      <c r="N3013" s="59"/>
      <c r="O3013" s="60"/>
      <c r="P3013" s="61">
        <f t="shared" si="142"/>
        <v>1800</v>
      </c>
      <c r="Q3013" s="61">
        <f t="shared" si="144"/>
        <v>0</v>
      </c>
    </row>
    <row r="3014" spans="1:17" ht="18.600000000000001" customHeight="1">
      <c r="A3014" s="58">
        <v>44403</v>
      </c>
      <c r="B3014" s="39" t="s">
        <v>48</v>
      </c>
      <c r="C3014" s="39" t="s">
        <v>149</v>
      </c>
      <c r="D3014" s="64"/>
      <c r="E3014" s="39" t="s">
        <v>106</v>
      </c>
      <c r="F3014" s="39">
        <v>98</v>
      </c>
      <c r="G3014" s="39" t="s">
        <v>172</v>
      </c>
      <c r="H3014" s="39" t="s">
        <v>176</v>
      </c>
      <c r="I3014" s="39" t="s">
        <v>176</v>
      </c>
      <c r="J3014" s="39" t="s">
        <v>176</v>
      </c>
      <c r="K3014" s="39" t="s">
        <v>176</v>
      </c>
      <c r="L3014" s="39">
        <v>1</v>
      </c>
      <c r="M3014" s="57" t="str">
        <f t="shared" si="143"/>
        <v>3 - Medium-Level Power Loss</v>
      </c>
      <c r="N3014" s="59"/>
      <c r="O3014" s="60"/>
      <c r="P3014" s="61">
        <f t="shared" si="142"/>
        <v>1800</v>
      </c>
      <c r="Q3014" s="61">
        <f t="shared" si="144"/>
        <v>0</v>
      </c>
    </row>
    <row r="3015" spans="1:17" ht="18.600000000000001" customHeight="1">
      <c r="A3015" s="58">
        <v>44403</v>
      </c>
      <c r="B3015" s="39" t="s">
        <v>48</v>
      </c>
      <c r="C3015" s="39" t="s">
        <v>149</v>
      </c>
      <c r="D3015" s="64"/>
      <c r="E3015" s="39" t="s">
        <v>106</v>
      </c>
      <c r="F3015" s="39">
        <v>99</v>
      </c>
      <c r="G3015" s="39" t="s">
        <v>172</v>
      </c>
      <c r="H3015" s="39" t="s">
        <v>176</v>
      </c>
      <c r="I3015" s="39" t="s">
        <v>176</v>
      </c>
      <c r="J3015" s="39" t="s">
        <v>176</v>
      </c>
      <c r="K3015" s="39" t="s">
        <v>176</v>
      </c>
      <c r="L3015" s="39">
        <v>1</v>
      </c>
      <c r="M3015" s="57" t="str">
        <f t="shared" si="143"/>
        <v>3 - Medium-Level Power Loss</v>
      </c>
      <c r="N3015" s="59"/>
      <c r="O3015" s="60"/>
      <c r="P3015" s="61">
        <f t="shared" si="142"/>
        <v>1800</v>
      </c>
      <c r="Q3015" s="61">
        <f t="shared" si="144"/>
        <v>0</v>
      </c>
    </row>
    <row r="3016" spans="1:17" ht="18.600000000000001" customHeight="1">
      <c r="A3016" s="58">
        <v>44403</v>
      </c>
      <c r="B3016" s="39" t="s">
        <v>48</v>
      </c>
      <c r="C3016" s="39" t="s">
        <v>149</v>
      </c>
      <c r="D3016" s="64"/>
      <c r="E3016" s="39" t="s">
        <v>109</v>
      </c>
      <c r="F3016" s="39">
        <v>100</v>
      </c>
      <c r="G3016" s="39" t="s">
        <v>172</v>
      </c>
      <c r="H3016" s="39" t="s">
        <v>176</v>
      </c>
      <c r="I3016" s="39" t="s">
        <v>176</v>
      </c>
      <c r="J3016" s="39" t="s">
        <v>176</v>
      </c>
      <c r="K3016" s="39" t="s">
        <v>176</v>
      </c>
      <c r="L3016" s="39">
        <v>1</v>
      </c>
      <c r="M3016" s="57" t="str">
        <f t="shared" si="143"/>
        <v>3 - Medium-Level Power Loss</v>
      </c>
      <c r="N3016" s="59"/>
      <c r="O3016" s="60"/>
      <c r="P3016" s="61">
        <f t="shared" si="142"/>
        <v>1800</v>
      </c>
      <c r="Q3016" s="61">
        <f t="shared" si="144"/>
        <v>0</v>
      </c>
    </row>
    <row r="3017" spans="1:17" ht="18.600000000000001" customHeight="1">
      <c r="A3017" s="58">
        <v>44403</v>
      </c>
      <c r="B3017" s="39" t="s">
        <v>48</v>
      </c>
      <c r="C3017" s="39" t="s">
        <v>149</v>
      </c>
      <c r="D3017" s="64"/>
      <c r="E3017" s="39" t="s">
        <v>109</v>
      </c>
      <c r="F3017" s="39">
        <v>101</v>
      </c>
      <c r="G3017" s="39" t="s">
        <v>172</v>
      </c>
      <c r="H3017" s="39" t="s">
        <v>176</v>
      </c>
      <c r="I3017" s="39" t="s">
        <v>176</v>
      </c>
      <c r="J3017" s="39" t="s">
        <v>176</v>
      </c>
      <c r="K3017" s="39" t="s">
        <v>176</v>
      </c>
      <c r="L3017" s="39">
        <v>1</v>
      </c>
      <c r="M3017" s="57" t="str">
        <f t="shared" si="143"/>
        <v>3 - Medium-Level Power Loss</v>
      </c>
      <c r="N3017" s="59"/>
      <c r="O3017" s="60"/>
      <c r="P3017" s="61">
        <f t="shared" si="142"/>
        <v>1800</v>
      </c>
      <c r="Q3017" s="61">
        <f t="shared" si="144"/>
        <v>0</v>
      </c>
    </row>
    <row r="3018" spans="1:17" ht="18.600000000000001" customHeight="1">
      <c r="A3018" s="58">
        <v>44403</v>
      </c>
      <c r="B3018" s="39" t="s">
        <v>48</v>
      </c>
      <c r="C3018" s="39" t="s">
        <v>149</v>
      </c>
      <c r="D3018" s="64"/>
      <c r="E3018" s="39" t="s">
        <v>109</v>
      </c>
      <c r="F3018" s="39">
        <v>102</v>
      </c>
      <c r="G3018" s="39" t="s">
        <v>172</v>
      </c>
      <c r="H3018" s="39" t="s">
        <v>176</v>
      </c>
      <c r="I3018" s="39" t="s">
        <v>176</v>
      </c>
      <c r="J3018" s="39" t="s">
        <v>176</v>
      </c>
      <c r="K3018" s="39" t="s">
        <v>176</v>
      </c>
      <c r="L3018" s="39">
        <v>1</v>
      </c>
      <c r="M3018" s="57" t="str">
        <f t="shared" si="143"/>
        <v>3 - Medium-Level Power Loss</v>
      </c>
      <c r="N3018" s="59"/>
      <c r="O3018" s="60"/>
      <c r="P3018" s="61">
        <f t="shared" si="142"/>
        <v>1800</v>
      </c>
      <c r="Q3018" s="61">
        <f t="shared" si="144"/>
        <v>0</v>
      </c>
    </row>
    <row r="3019" spans="1:17" ht="18.600000000000001" customHeight="1">
      <c r="A3019" s="58">
        <v>44403</v>
      </c>
      <c r="B3019" s="39" t="s">
        <v>48</v>
      </c>
      <c r="C3019" s="39" t="s">
        <v>149</v>
      </c>
      <c r="D3019" s="64"/>
      <c r="E3019" s="39" t="s">
        <v>109</v>
      </c>
      <c r="F3019" s="39">
        <v>103</v>
      </c>
      <c r="G3019" s="39" t="s">
        <v>172</v>
      </c>
      <c r="H3019" s="39" t="s">
        <v>176</v>
      </c>
      <c r="I3019" s="39" t="s">
        <v>176</v>
      </c>
      <c r="J3019" s="39" t="s">
        <v>176</v>
      </c>
      <c r="K3019" s="39" t="s">
        <v>176</v>
      </c>
      <c r="L3019" s="39">
        <v>1</v>
      </c>
      <c r="M3019" s="57" t="str">
        <f t="shared" si="143"/>
        <v>3 - Medium-Level Power Loss</v>
      </c>
      <c r="N3019" s="59"/>
      <c r="O3019" s="60"/>
      <c r="P3019" s="61">
        <f t="shared" si="142"/>
        <v>1800</v>
      </c>
      <c r="Q3019" s="61">
        <f t="shared" si="144"/>
        <v>0</v>
      </c>
    </row>
    <row r="3020" spans="1:17" ht="18.600000000000001" customHeight="1">
      <c r="A3020" s="58">
        <v>44403</v>
      </c>
      <c r="B3020" s="39" t="s">
        <v>48</v>
      </c>
      <c r="C3020" s="39" t="s">
        <v>149</v>
      </c>
      <c r="D3020" s="64"/>
      <c r="E3020" s="39" t="s">
        <v>109</v>
      </c>
      <c r="F3020" s="39">
        <v>104</v>
      </c>
      <c r="G3020" s="39" t="s">
        <v>172</v>
      </c>
      <c r="H3020" s="39" t="s">
        <v>176</v>
      </c>
      <c r="I3020" s="39" t="s">
        <v>176</v>
      </c>
      <c r="J3020" s="39" t="s">
        <v>176</v>
      </c>
      <c r="K3020" s="39" t="s">
        <v>176</v>
      </c>
      <c r="L3020" s="39">
        <v>1</v>
      </c>
      <c r="M3020" s="57" t="str">
        <f t="shared" si="143"/>
        <v>3 - Medium-Level Power Loss</v>
      </c>
      <c r="N3020" s="59"/>
      <c r="O3020" s="60"/>
      <c r="P3020" s="61">
        <f t="shared" si="142"/>
        <v>1800</v>
      </c>
      <c r="Q3020" s="61">
        <f t="shared" si="144"/>
        <v>0</v>
      </c>
    </row>
    <row r="3021" spans="1:17" ht="18.600000000000001" customHeight="1">
      <c r="A3021" s="58">
        <v>44403</v>
      </c>
      <c r="B3021" s="39" t="s">
        <v>48</v>
      </c>
      <c r="C3021" s="39" t="s">
        <v>149</v>
      </c>
      <c r="D3021" s="64"/>
      <c r="E3021" s="39" t="s">
        <v>109</v>
      </c>
      <c r="F3021" s="39">
        <v>47</v>
      </c>
      <c r="G3021" s="39" t="s">
        <v>172</v>
      </c>
      <c r="H3021" s="39" t="s">
        <v>176</v>
      </c>
      <c r="I3021" s="39" t="s">
        <v>176</v>
      </c>
      <c r="J3021" s="39" t="s">
        <v>177</v>
      </c>
      <c r="K3021" s="39" t="s">
        <v>176</v>
      </c>
      <c r="L3021" s="39">
        <v>1</v>
      </c>
      <c r="M3021" s="57" t="str">
        <f t="shared" si="143"/>
        <v>3 - Medium-Level Power Loss</v>
      </c>
      <c r="N3021" s="59"/>
      <c r="O3021" s="60"/>
      <c r="P3021" s="61">
        <f t="shared" si="142"/>
        <v>1800</v>
      </c>
      <c r="Q3021" s="61">
        <f t="shared" si="144"/>
        <v>0</v>
      </c>
    </row>
    <row r="3022" spans="1:17" ht="18.600000000000001" customHeight="1">
      <c r="A3022" s="58">
        <v>44403</v>
      </c>
      <c r="B3022" s="39" t="s">
        <v>48</v>
      </c>
      <c r="C3022" s="39" t="s">
        <v>149</v>
      </c>
      <c r="D3022" s="64"/>
      <c r="E3022" s="39" t="s">
        <v>109</v>
      </c>
      <c r="F3022" s="39">
        <v>81</v>
      </c>
      <c r="G3022" s="39" t="s">
        <v>172</v>
      </c>
      <c r="H3022" s="39" t="s">
        <v>176</v>
      </c>
      <c r="I3022" s="39" t="s">
        <v>176</v>
      </c>
      <c r="J3022" s="39" t="s">
        <v>176</v>
      </c>
      <c r="K3022" s="39" t="s">
        <v>176</v>
      </c>
      <c r="L3022" s="39">
        <v>1</v>
      </c>
      <c r="M3022" s="57" t="str">
        <f t="shared" si="143"/>
        <v>3 - Medium-Level Power Loss</v>
      </c>
      <c r="N3022" s="59"/>
      <c r="O3022" s="60"/>
      <c r="P3022" s="61">
        <f t="shared" si="142"/>
        <v>1800</v>
      </c>
      <c r="Q3022" s="61">
        <f t="shared" si="144"/>
        <v>0</v>
      </c>
    </row>
    <row r="3023" spans="1:17" ht="18.600000000000001" customHeight="1">
      <c r="A3023" s="58">
        <v>44403</v>
      </c>
      <c r="B3023" s="39" t="s">
        <v>48</v>
      </c>
      <c r="C3023" s="39" t="s">
        <v>149</v>
      </c>
      <c r="D3023" s="64"/>
      <c r="E3023" s="39" t="s">
        <v>109</v>
      </c>
      <c r="F3023" s="39">
        <v>82</v>
      </c>
      <c r="G3023" s="39" t="s">
        <v>172</v>
      </c>
      <c r="H3023" s="39" t="s">
        <v>176</v>
      </c>
      <c r="I3023" s="39" t="s">
        <v>176</v>
      </c>
      <c r="J3023" s="39" t="s">
        <v>176</v>
      </c>
      <c r="K3023" s="39" t="s">
        <v>176</v>
      </c>
      <c r="L3023" s="39">
        <v>1</v>
      </c>
      <c r="M3023" s="57" t="str">
        <f t="shared" si="143"/>
        <v>3 - Medium-Level Power Loss</v>
      </c>
      <c r="N3023" s="59"/>
      <c r="O3023" s="60"/>
      <c r="P3023" s="61">
        <f t="shared" si="142"/>
        <v>1800</v>
      </c>
      <c r="Q3023" s="61">
        <f t="shared" si="144"/>
        <v>0</v>
      </c>
    </row>
    <row r="3024" spans="1:17" ht="18.600000000000001" customHeight="1">
      <c r="A3024" s="58">
        <v>44403</v>
      </c>
      <c r="B3024" s="39" t="s">
        <v>48</v>
      </c>
      <c r="C3024" s="39" t="s">
        <v>149</v>
      </c>
      <c r="D3024" s="64"/>
      <c r="E3024" s="39" t="s">
        <v>109</v>
      </c>
      <c r="F3024" s="39">
        <v>83</v>
      </c>
      <c r="G3024" s="39" t="s">
        <v>172</v>
      </c>
      <c r="H3024" s="39" t="s">
        <v>176</v>
      </c>
      <c r="I3024" s="39" t="s">
        <v>176</v>
      </c>
      <c r="J3024" s="39" t="s">
        <v>176</v>
      </c>
      <c r="K3024" s="39" t="s">
        <v>176</v>
      </c>
      <c r="L3024" s="39">
        <v>1</v>
      </c>
      <c r="M3024" s="57" t="str">
        <f t="shared" si="143"/>
        <v>3 - Medium-Level Power Loss</v>
      </c>
      <c r="N3024" s="59"/>
      <c r="O3024" s="60"/>
      <c r="P3024" s="61">
        <f t="shared" si="142"/>
        <v>1800</v>
      </c>
      <c r="Q3024" s="61">
        <f t="shared" si="144"/>
        <v>0</v>
      </c>
    </row>
    <row r="3025" spans="1:17" ht="18.600000000000001" customHeight="1">
      <c r="A3025" s="58">
        <v>44403</v>
      </c>
      <c r="B3025" s="39" t="s">
        <v>48</v>
      </c>
      <c r="C3025" s="39" t="s">
        <v>149</v>
      </c>
      <c r="D3025" s="64"/>
      <c r="E3025" s="39" t="s">
        <v>109</v>
      </c>
      <c r="F3025" s="39">
        <v>84</v>
      </c>
      <c r="G3025" s="39" t="s">
        <v>172</v>
      </c>
      <c r="H3025" s="39" t="s">
        <v>176</v>
      </c>
      <c r="I3025" s="39" t="s">
        <v>176</v>
      </c>
      <c r="J3025" s="39" t="s">
        <v>176</v>
      </c>
      <c r="K3025" s="39" t="s">
        <v>176</v>
      </c>
      <c r="L3025" s="39">
        <v>1</v>
      </c>
      <c r="M3025" s="57" t="str">
        <f t="shared" si="143"/>
        <v>3 - Medium-Level Power Loss</v>
      </c>
      <c r="N3025" s="59"/>
      <c r="O3025" s="60"/>
      <c r="P3025" s="61">
        <f t="shared" ref="P3025:P3088" si="145">IF(G3025="hot spot",0,IF(G3025="string",$Q$5*L3025,IF(G3025="multiple strings",$Q$5*L3025,IF(G3025="Combiner",($Q$5)*L3025,IF(G3025="inverter",$Q$5*L3025,IF(G3025="tracker",$Q$5*L3025,IF(G3025="module",$Q$5*L3025,IF(G3025="module substring",($Q$5/3)*L3025,0))))))))</f>
        <v>1800</v>
      </c>
      <c r="Q3025" s="61">
        <f t="shared" si="144"/>
        <v>0</v>
      </c>
    </row>
    <row r="3026" spans="1:17" ht="18.600000000000001" customHeight="1">
      <c r="A3026" s="58">
        <v>44403</v>
      </c>
      <c r="B3026" s="39" t="s">
        <v>48</v>
      </c>
      <c r="C3026" s="39" t="s">
        <v>149</v>
      </c>
      <c r="D3026" s="64"/>
      <c r="E3026" s="39" t="s">
        <v>109</v>
      </c>
      <c r="F3026" s="39">
        <v>85</v>
      </c>
      <c r="G3026" s="39" t="s">
        <v>172</v>
      </c>
      <c r="H3026" s="39" t="s">
        <v>176</v>
      </c>
      <c r="I3026" s="39" t="s">
        <v>176</v>
      </c>
      <c r="J3026" s="39" t="s">
        <v>176</v>
      </c>
      <c r="K3026" s="39" t="s">
        <v>176</v>
      </c>
      <c r="L3026" s="39">
        <v>1</v>
      </c>
      <c r="M3026" s="57" t="str">
        <f t="shared" ref="M3026:M3089" si="146">IF(G3026="hot spot","1 - Safety",IF((P3026)/(1000000*$Q$4)&gt;0.01,"2 - High-Level Power Loss",IF(P3026&gt;($Q$5-1),"3 - Medium-Level Power Loss",IF(P3026&gt;0,"4 - Low-Level Power Loss",""))))</f>
        <v>3 - Medium-Level Power Loss</v>
      </c>
      <c r="N3026" s="59"/>
      <c r="O3026" s="60"/>
      <c r="P3026" s="61">
        <f t="shared" si="145"/>
        <v>1800</v>
      </c>
      <c r="Q3026" s="61">
        <f t="shared" si="144"/>
        <v>0</v>
      </c>
    </row>
    <row r="3027" spans="1:17" ht="18.600000000000001" customHeight="1">
      <c r="A3027" s="58">
        <v>44403</v>
      </c>
      <c r="B3027" s="39" t="s">
        <v>48</v>
      </c>
      <c r="C3027" s="39" t="s">
        <v>149</v>
      </c>
      <c r="D3027" s="64"/>
      <c r="E3027" s="39" t="s">
        <v>109</v>
      </c>
      <c r="F3027" s="39">
        <v>86</v>
      </c>
      <c r="G3027" s="39" t="s">
        <v>172</v>
      </c>
      <c r="H3027" s="39" t="s">
        <v>176</v>
      </c>
      <c r="I3027" s="39" t="s">
        <v>176</v>
      </c>
      <c r="J3027" s="39" t="s">
        <v>176</v>
      </c>
      <c r="K3027" s="39" t="s">
        <v>176</v>
      </c>
      <c r="L3027" s="39">
        <v>1</v>
      </c>
      <c r="M3027" s="57" t="str">
        <f t="shared" si="146"/>
        <v>3 - Medium-Level Power Loss</v>
      </c>
      <c r="N3027" s="59"/>
      <c r="O3027" s="60"/>
      <c r="P3027" s="61">
        <f t="shared" si="145"/>
        <v>1800</v>
      </c>
      <c r="Q3027" s="61">
        <f t="shared" si="144"/>
        <v>0</v>
      </c>
    </row>
    <row r="3028" spans="1:17" ht="18.600000000000001" customHeight="1">
      <c r="A3028" s="58">
        <v>44403</v>
      </c>
      <c r="B3028" s="39" t="s">
        <v>48</v>
      </c>
      <c r="C3028" s="39" t="s">
        <v>149</v>
      </c>
      <c r="D3028" s="64"/>
      <c r="E3028" s="39" t="s">
        <v>109</v>
      </c>
      <c r="F3028" s="39">
        <v>87</v>
      </c>
      <c r="G3028" s="39" t="s">
        <v>172</v>
      </c>
      <c r="H3028" s="39" t="s">
        <v>176</v>
      </c>
      <c r="I3028" s="39" t="s">
        <v>176</v>
      </c>
      <c r="J3028" s="39" t="s">
        <v>176</v>
      </c>
      <c r="K3028" s="39" t="s">
        <v>176</v>
      </c>
      <c r="L3028" s="39">
        <v>1</v>
      </c>
      <c r="M3028" s="57" t="str">
        <f t="shared" si="146"/>
        <v>3 - Medium-Level Power Loss</v>
      </c>
      <c r="N3028" s="59"/>
      <c r="O3028" s="60"/>
      <c r="P3028" s="61">
        <f t="shared" si="145"/>
        <v>1800</v>
      </c>
      <c r="Q3028" s="61">
        <f t="shared" si="144"/>
        <v>0</v>
      </c>
    </row>
    <row r="3029" spans="1:17" ht="18.600000000000001" customHeight="1">
      <c r="A3029" s="58">
        <v>44403</v>
      </c>
      <c r="B3029" s="39" t="s">
        <v>48</v>
      </c>
      <c r="C3029" s="39" t="s">
        <v>149</v>
      </c>
      <c r="D3029" s="64"/>
      <c r="E3029" s="39" t="s">
        <v>109</v>
      </c>
      <c r="F3029" s="39">
        <v>88</v>
      </c>
      <c r="G3029" s="39" t="s">
        <v>172</v>
      </c>
      <c r="H3029" s="39" t="s">
        <v>176</v>
      </c>
      <c r="I3029" s="39" t="s">
        <v>176</v>
      </c>
      <c r="J3029" s="39" t="s">
        <v>176</v>
      </c>
      <c r="K3029" s="39" t="s">
        <v>176</v>
      </c>
      <c r="L3029" s="39">
        <v>1</v>
      </c>
      <c r="M3029" s="57" t="str">
        <f t="shared" si="146"/>
        <v>3 - Medium-Level Power Loss</v>
      </c>
      <c r="N3029" s="59"/>
      <c r="O3029" s="60"/>
      <c r="P3029" s="61">
        <f t="shared" si="145"/>
        <v>1800</v>
      </c>
      <c r="Q3029" s="61">
        <f t="shared" si="144"/>
        <v>0</v>
      </c>
    </row>
    <row r="3030" spans="1:17" ht="18.600000000000001" customHeight="1">
      <c r="A3030" s="58">
        <v>44403</v>
      </c>
      <c r="B3030" s="39" t="s">
        <v>48</v>
      </c>
      <c r="C3030" s="39" t="s">
        <v>149</v>
      </c>
      <c r="D3030" s="64"/>
      <c r="E3030" s="39" t="s">
        <v>109</v>
      </c>
      <c r="F3030" s="39">
        <v>97</v>
      </c>
      <c r="G3030" s="39" t="s">
        <v>172</v>
      </c>
      <c r="H3030" s="39" t="s">
        <v>176</v>
      </c>
      <c r="I3030" s="39" t="s">
        <v>176</v>
      </c>
      <c r="J3030" s="39" t="s">
        <v>176</v>
      </c>
      <c r="K3030" s="39" t="s">
        <v>176</v>
      </c>
      <c r="L3030" s="39">
        <v>1</v>
      </c>
      <c r="M3030" s="57" t="str">
        <f t="shared" si="146"/>
        <v>3 - Medium-Level Power Loss</v>
      </c>
      <c r="N3030" s="59"/>
      <c r="O3030" s="60"/>
      <c r="P3030" s="61">
        <f t="shared" si="145"/>
        <v>1800</v>
      </c>
      <c r="Q3030" s="61">
        <f t="shared" si="144"/>
        <v>0</v>
      </c>
    </row>
    <row r="3031" spans="1:17" ht="18.600000000000001" customHeight="1">
      <c r="A3031" s="58">
        <v>44403</v>
      </c>
      <c r="B3031" s="39" t="s">
        <v>48</v>
      </c>
      <c r="C3031" s="39" t="s">
        <v>149</v>
      </c>
      <c r="D3031" s="64"/>
      <c r="E3031" s="39" t="s">
        <v>109</v>
      </c>
      <c r="F3031" s="39">
        <v>98</v>
      </c>
      <c r="G3031" s="39" t="s">
        <v>172</v>
      </c>
      <c r="H3031" s="39" t="s">
        <v>176</v>
      </c>
      <c r="I3031" s="39" t="s">
        <v>176</v>
      </c>
      <c r="J3031" s="39" t="s">
        <v>176</v>
      </c>
      <c r="K3031" s="39" t="s">
        <v>176</v>
      </c>
      <c r="L3031" s="39">
        <v>1</v>
      </c>
      <c r="M3031" s="57" t="str">
        <f t="shared" si="146"/>
        <v>3 - Medium-Level Power Loss</v>
      </c>
      <c r="N3031" s="59"/>
      <c r="O3031" s="60"/>
      <c r="P3031" s="61">
        <f t="shared" si="145"/>
        <v>1800</v>
      </c>
      <c r="Q3031" s="61">
        <f t="shared" si="144"/>
        <v>0</v>
      </c>
    </row>
    <row r="3032" spans="1:17" ht="18.600000000000001" customHeight="1">
      <c r="A3032" s="58">
        <v>44403</v>
      </c>
      <c r="B3032" s="39" t="s">
        <v>48</v>
      </c>
      <c r="C3032" s="39" t="s">
        <v>149</v>
      </c>
      <c r="D3032" s="64"/>
      <c r="E3032" s="39" t="s">
        <v>109</v>
      </c>
      <c r="F3032" s="39">
        <v>99</v>
      </c>
      <c r="G3032" s="39" t="s">
        <v>172</v>
      </c>
      <c r="H3032" s="39" t="s">
        <v>176</v>
      </c>
      <c r="I3032" s="39" t="s">
        <v>176</v>
      </c>
      <c r="J3032" s="39" t="s">
        <v>176</v>
      </c>
      <c r="K3032" s="39" t="s">
        <v>176</v>
      </c>
      <c r="L3032" s="39">
        <v>1</v>
      </c>
      <c r="M3032" s="57" t="str">
        <f t="shared" si="146"/>
        <v>3 - Medium-Level Power Loss</v>
      </c>
      <c r="N3032" s="59"/>
      <c r="O3032" s="60"/>
      <c r="P3032" s="61">
        <f t="shared" si="145"/>
        <v>1800</v>
      </c>
      <c r="Q3032" s="61">
        <f t="shared" si="144"/>
        <v>0</v>
      </c>
    </row>
    <row r="3033" spans="1:17" ht="18.600000000000001" customHeight="1">
      <c r="A3033" s="58">
        <v>44403</v>
      </c>
      <c r="B3033" s="39" t="s">
        <v>48</v>
      </c>
      <c r="C3033" s="39" t="s">
        <v>149</v>
      </c>
      <c r="D3033" s="64"/>
      <c r="E3033" s="39" t="s">
        <v>107</v>
      </c>
      <c r="F3033" s="39">
        <v>49</v>
      </c>
      <c r="G3033" s="39" t="s">
        <v>172</v>
      </c>
      <c r="H3033" s="39" t="s">
        <v>176</v>
      </c>
      <c r="I3033" s="39" t="s">
        <v>176</v>
      </c>
      <c r="J3033" s="39" t="s">
        <v>176</v>
      </c>
      <c r="K3033" s="39" t="s">
        <v>176</v>
      </c>
      <c r="L3033" s="39">
        <v>1</v>
      </c>
      <c r="M3033" s="57" t="str">
        <f t="shared" si="146"/>
        <v>3 - Medium-Level Power Loss</v>
      </c>
      <c r="N3033" s="59"/>
      <c r="O3033" s="60"/>
      <c r="P3033" s="61">
        <f t="shared" si="145"/>
        <v>1800</v>
      </c>
      <c r="Q3033" s="61">
        <f t="shared" si="144"/>
        <v>0</v>
      </c>
    </row>
    <row r="3034" spans="1:17" ht="18.600000000000001" customHeight="1">
      <c r="A3034" s="58">
        <v>44403</v>
      </c>
      <c r="B3034" s="39" t="s">
        <v>48</v>
      </c>
      <c r="C3034" s="39" t="s">
        <v>149</v>
      </c>
      <c r="D3034" s="64"/>
      <c r="E3034" s="39" t="s">
        <v>98</v>
      </c>
      <c r="F3034" s="39">
        <v>1</v>
      </c>
      <c r="G3034" s="39" t="s">
        <v>172</v>
      </c>
      <c r="H3034" s="39" t="s">
        <v>176</v>
      </c>
      <c r="I3034" s="39" t="s">
        <v>176</v>
      </c>
      <c r="J3034" s="39" t="s">
        <v>176</v>
      </c>
      <c r="K3034" s="39" t="s">
        <v>176</v>
      </c>
      <c r="L3034" s="39">
        <v>1</v>
      </c>
      <c r="M3034" s="57" t="str">
        <f t="shared" si="146"/>
        <v>3 - Medium-Level Power Loss</v>
      </c>
      <c r="N3034" s="59"/>
      <c r="O3034" s="60"/>
      <c r="P3034" s="61">
        <f t="shared" si="145"/>
        <v>1800</v>
      </c>
      <c r="Q3034" s="61">
        <f t="shared" si="144"/>
        <v>0</v>
      </c>
    </row>
    <row r="3035" spans="1:17" ht="18.600000000000001" customHeight="1">
      <c r="A3035" s="58">
        <v>44403</v>
      </c>
      <c r="B3035" s="39" t="s">
        <v>48</v>
      </c>
      <c r="C3035" s="39" t="s">
        <v>149</v>
      </c>
      <c r="D3035" s="64"/>
      <c r="E3035" s="39" t="s">
        <v>98</v>
      </c>
      <c r="F3035" s="39">
        <v>2</v>
      </c>
      <c r="G3035" s="39" t="s">
        <v>172</v>
      </c>
      <c r="H3035" s="39" t="s">
        <v>176</v>
      </c>
      <c r="I3035" s="39" t="s">
        <v>176</v>
      </c>
      <c r="J3035" s="39" t="s">
        <v>176</v>
      </c>
      <c r="K3035" s="39" t="s">
        <v>176</v>
      </c>
      <c r="L3035" s="39">
        <v>1</v>
      </c>
      <c r="M3035" s="57" t="str">
        <f t="shared" si="146"/>
        <v>3 - Medium-Level Power Loss</v>
      </c>
      <c r="N3035" s="59"/>
      <c r="O3035" s="60"/>
      <c r="P3035" s="61">
        <f t="shared" si="145"/>
        <v>1800</v>
      </c>
      <c r="Q3035" s="61">
        <f t="shared" si="144"/>
        <v>0</v>
      </c>
    </row>
    <row r="3036" spans="1:17" ht="18.600000000000001" customHeight="1">
      <c r="A3036" s="58">
        <v>44403</v>
      </c>
      <c r="B3036" s="39" t="s">
        <v>48</v>
      </c>
      <c r="C3036" s="39" t="s">
        <v>149</v>
      </c>
      <c r="D3036" s="64"/>
      <c r="E3036" s="39" t="s">
        <v>98</v>
      </c>
      <c r="F3036" s="39">
        <v>3</v>
      </c>
      <c r="G3036" s="39" t="s">
        <v>172</v>
      </c>
      <c r="H3036" s="39" t="s">
        <v>176</v>
      </c>
      <c r="I3036" s="39" t="s">
        <v>176</v>
      </c>
      <c r="J3036" s="39" t="s">
        <v>176</v>
      </c>
      <c r="K3036" s="39" t="s">
        <v>176</v>
      </c>
      <c r="L3036" s="39">
        <v>1</v>
      </c>
      <c r="M3036" s="57" t="str">
        <f t="shared" si="146"/>
        <v>3 - Medium-Level Power Loss</v>
      </c>
      <c r="N3036" s="59"/>
      <c r="O3036" s="60"/>
      <c r="P3036" s="61">
        <f t="shared" si="145"/>
        <v>1800</v>
      </c>
      <c r="Q3036" s="61">
        <f t="shared" si="144"/>
        <v>0</v>
      </c>
    </row>
    <row r="3037" spans="1:17" ht="18.600000000000001" customHeight="1">
      <c r="A3037" s="58">
        <v>44403</v>
      </c>
      <c r="B3037" s="39" t="s">
        <v>48</v>
      </c>
      <c r="C3037" s="39" t="s">
        <v>149</v>
      </c>
      <c r="D3037" s="64"/>
      <c r="E3037" s="39" t="s">
        <v>98</v>
      </c>
      <c r="F3037" s="39">
        <v>4</v>
      </c>
      <c r="G3037" s="39" t="s">
        <v>172</v>
      </c>
      <c r="H3037" s="39" t="s">
        <v>176</v>
      </c>
      <c r="I3037" s="39" t="s">
        <v>176</v>
      </c>
      <c r="J3037" s="39" t="s">
        <v>176</v>
      </c>
      <c r="K3037" s="39" t="s">
        <v>176</v>
      </c>
      <c r="L3037" s="39">
        <v>1</v>
      </c>
      <c r="M3037" s="57" t="str">
        <f t="shared" si="146"/>
        <v>3 - Medium-Level Power Loss</v>
      </c>
      <c r="N3037" s="59"/>
      <c r="O3037" s="60"/>
      <c r="P3037" s="61">
        <f t="shared" si="145"/>
        <v>1800</v>
      </c>
      <c r="Q3037" s="61">
        <f t="shared" si="144"/>
        <v>0</v>
      </c>
    </row>
    <row r="3038" spans="1:17" ht="18.600000000000001" customHeight="1">
      <c r="A3038" s="58">
        <v>44403</v>
      </c>
      <c r="B3038" s="39" t="s">
        <v>48</v>
      </c>
      <c r="C3038" s="39" t="s">
        <v>149</v>
      </c>
      <c r="D3038" s="64"/>
      <c r="E3038" s="39" t="s">
        <v>98</v>
      </c>
      <c r="F3038" s="39">
        <v>5</v>
      </c>
      <c r="G3038" s="39" t="s">
        <v>172</v>
      </c>
      <c r="H3038" s="39" t="s">
        <v>176</v>
      </c>
      <c r="I3038" s="39" t="s">
        <v>176</v>
      </c>
      <c r="J3038" s="39" t="s">
        <v>176</v>
      </c>
      <c r="K3038" s="39" t="s">
        <v>176</v>
      </c>
      <c r="L3038" s="39">
        <v>1</v>
      </c>
      <c r="M3038" s="57" t="str">
        <f t="shared" si="146"/>
        <v>3 - Medium-Level Power Loss</v>
      </c>
      <c r="N3038" s="59"/>
      <c r="O3038" s="60"/>
      <c r="P3038" s="61">
        <f t="shared" si="145"/>
        <v>1800</v>
      </c>
      <c r="Q3038" s="61">
        <f t="shared" si="144"/>
        <v>0</v>
      </c>
    </row>
    <row r="3039" spans="1:17" ht="18.600000000000001" customHeight="1">
      <c r="A3039" s="58">
        <v>44403</v>
      </c>
      <c r="B3039" s="39" t="s">
        <v>48</v>
      </c>
      <c r="C3039" s="39" t="s">
        <v>149</v>
      </c>
      <c r="D3039" s="64"/>
      <c r="E3039" s="39" t="s">
        <v>98</v>
      </c>
      <c r="F3039" s="39">
        <v>6</v>
      </c>
      <c r="G3039" s="39" t="s">
        <v>172</v>
      </c>
      <c r="H3039" s="39" t="s">
        <v>176</v>
      </c>
      <c r="I3039" s="39" t="s">
        <v>176</v>
      </c>
      <c r="J3039" s="39" t="s">
        <v>176</v>
      </c>
      <c r="K3039" s="39" t="s">
        <v>176</v>
      </c>
      <c r="L3039" s="39">
        <v>1</v>
      </c>
      <c r="M3039" s="57" t="str">
        <f t="shared" si="146"/>
        <v>3 - Medium-Level Power Loss</v>
      </c>
      <c r="N3039" s="59"/>
      <c r="O3039" s="60"/>
      <c r="P3039" s="61">
        <f t="shared" si="145"/>
        <v>1800</v>
      </c>
      <c r="Q3039" s="61">
        <f t="shared" si="144"/>
        <v>0</v>
      </c>
    </row>
    <row r="3040" spans="1:17" ht="18.600000000000001" customHeight="1">
      <c r="A3040" s="58">
        <v>44403</v>
      </c>
      <c r="B3040" s="39" t="s">
        <v>48</v>
      </c>
      <c r="C3040" s="39" t="s">
        <v>149</v>
      </c>
      <c r="D3040" s="64"/>
      <c r="E3040" s="39" t="s">
        <v>98</v>
      </c>
      <c r="F3040" s="39">
        <v>7</v>
      </c>
      <c r="G3040" s="39" t="s">
        <v>172</v>
      </c>
      <c r="H3040" s="39" t="s">
        <v>176</v>
      </c>
      <c r="I3040" s="39" t="s">
        <v>176</v>
      </c>
      <c r="J3040" s="39" t="s">
        <v>176</v>
      </c>
      <c r="K3040" s="39" t="s">
        <v>176</v>
      </c>
      <c r="L3040" s="39">
        <v>1</v>
      </c>
      <c r="M3040" s="57" t="str">
        <f t="shared" si="146"/>
        <v>3 - Medium-Level Power Loss</v>
      </c>
      <c r="N3040" s="59"/>
      <c r="O3040" s="60"/>
      <c r="P3040" s="61">
        <f t="shared" si="145"/>
        <v>1800</v>
      </c>
      <c r="Q3040" s="61">
        <f t="shared" si="144"/>
        <v>0</v>
      </c>
    </row>
    <row r="3041" spans="1:17" ht="18.600000000000001" customHeight="1">
      <c r="A3041" s="58">
        <v>44403</v>
      </c>
      <c r="B3041" s="39" t="s">
        <v>48</v>
      </c>
      <c r="C3041" s="39" t="s">
        <v>149</v>
      </c>
      <c r="D3041" s="64"/>
      <c r="E3041" s="39" t="s">
        <v>98</v>
      </c>
      <c r="F3041" s="39">
        <v>8</v>
      </c>
      <c r="G3041" s="39" t="s">
        <v>172</v>
      </c>
      <c r="H3041" s="39" t="s">
        <v>176</v>
      </c>
      <c r="I3041" s="39" t="s">
        <v>176</v>
      </c>
      <c r="J3041" s="39" t="s">
        <v>176</v>
      </c>
      <c r="K3041" s="39" t="s">
        <v>176</v>
      </c>
      <c r="L3041" s="39">
        <v>1</v>
      </c>
      <c r="M3041" s="57" t="str">
        <f t="shared" si="146"/>
        <v>3 - Medium-Level Power Loss</v>
      </c>
      <c r="N3041" s="59"/>
      <c r="O3041" s="60"/>
      <c r="P3041" s="61">
        <f t="shared" si="145"/>
        <v>1800</v>
      </c>
      <c r="Q3041" s="61">
        <f t="shared" si="144"/>
        <v>0</v>
      </c>
    </row>
    <row r="3042" spans="1:17" ht="18.600000000000001" customHeight="1">
      <c r="A3042" s="58">
        <v>44403</v>
      </c>
      <c r="B3042" s="39" t="s">
        <v>48</v>
      </c>
      <c r="C3042" s="39" t="s">
        <v>149</v>
      </c>
      <c r="D3042" s="64"/>
      <c r="E3042" s="39" t="s">
        <v>111</v>
      </c>
      <c r="F3042" s="39">
        <v>95</v>
      </c>
      <c r="G3042" s="39" t="s">
        <v>172</v>
      </c>
      <c r="H3042" s="39" t="s">
        <v>176</v>
      </c>
      <c r="I3042" s="39" t="s">
        <v>176</v>
      </c>
      <c r="J3042" s="39" t="s">
        <v>177</v>
      </c>
      <c r="K3042" s="39" t="s">
        <v>176</v>
      </c>
      <c r="L3042" s="39">
        <v>1</v>
      </c>
      <c r="M3042" s="57" t="str">
        <f t="shared" si="146"/>
        <v>3 - Medium-Level Power Loss</v>
      </c>
      <c r="N3042" s="59"/>
      <c r="O3042" s="60"/>
      <c r="P3042" s="61">
        <f t="shared" si="145"/>
        <v>1800</v>
      </c>
      <c r="Q3042" s="61">
        <f t="shared" si="144"/>
        <v>0</v>
      </c>
    </row>
    <row r="3043" spans="1:17" ht="18.600000000000001" customHeight="1">
      <c r="A3043" s="58">
        <v>44403</v>
      </c>
      <c r="B3043" s="39" t="s">
        <v>48</v>
      </c>
      <c r="C3043" s="39" t="s">
        <v>148</v>
      </c>
      <c r="D3043" s="64"/>
      <c r="E3043" s="39" t="s">
        <v>101</v>
      </c>
      <c r="F3043" s="39">
        <v>41</v>
      </c>
      <c r="G3043" s="39" t="s">
        <v>172</v>
      </c>
      <c r="H3043" s="39" t="s">
        <v>176</v>
      </c>
      <c r="I3043" s="39" t="s">
        <v>176</v>
      </c>
      <c r="J3043" s="39" t="s">
        <v>176</v>
      </c>
      <c r="K3043" s="39" t="s">
        <v>176</v>
      </c>
      <c r="L3043" s="39">
        <v>1</v>
      </c>
      <c r="M3043" s="57" t="str">
        <f t="shared" si="146"/>
        <v>3 - Medium-Level Power Loss</v>
      </c>
      <c r="N3043" s="59"/>
      <c r="O3043" s="60"/>
      <c r="P3043" s="61">
        <f t="shared" si="145"/>
        <v>1800</v>
      </c>
      <c r="Q3043" s="61">
        <f t="shared" si="144"/>
        <v>0</v>
      </c>
    </row>
    <row r="3044" spans="1:17" ht="18.600000000000001" customHeight="1">
      <c r="A3044" s="58">
        <v>44403</v>
      </c>
      <c r="B3044" s="39" t="s">
        <v>48</v>
      </c>
      <c r="C3044" s="39" t="s">
        <v>148</v>
      </c>
      <c r="D3044" s="64"/>
      <c r="E3044" s="39" t="s">
        <v>101</v>
      </c>
      <c r="F3044" s="39">
        <v>86</v>
      </c>
      <c r="G3044" s="39" t="s">
        <v>172</v>
      </c>
      <c r="H3044" s="39" t="s">
        <v>177</v>
      </c>
      <c r="I3044" s="39" t="s">
        <v>176</v>
      </c>
      <c r="J3044" s="39" t="s">
        <v>177</v>
      </c>
      <c r="K3044" s="39" t="s">
        <v>176</v>
      </c>
      <c r="L3044" s="39">
        <v>1</v>
      </c>
      <c r="M3044" s="57" t="str">
        <f t="shared" si="146"/>
        <v>3 - Medium-Level Power Loss</v>
      </c>
      <c r="N3044" s="59"/>
      <c r="O3044" s="60"/>
      <c r="P3044" s="61">
        <f t="shared" si="145"/>
        <v>1800</v>
      </c>
      <c r="Q3044" s="61">
        <f t="shared" si="144"/>
        <v>0</v>
      </c>
    </row>
    <row r="3045" spans="1:17" ht="18.600000000000001" customHeight="1">
      <c r="A3045" s="58">
        <v>44403</v>
      </c>
      <c r="B3045" s="39" t="s">
        <v>48</v>
      </c>
      <c r="C3045" s="39" t="s">
        <v>148</v>
      </c>
      <c r="D3045" s="64"/>
      <c r="E3045" s="39" t="s">
        <v>102</v>
      </c>
      <c r="F3045" s="39">
        <v>81</v>
      </c>
      <c r="G3045" s="39" t="s">
        <v>172</v>
      </c>
      <c r="H3045" s="39" t="s">
        <v>176</v>
      </c>
      <c r="I3045" s="39" t="s">
        <v>176</v>
      </c>
      <c r="J3045" s="39" t="s">
        <v>176</v>
      </c>
      <c r="K3045" s="39" t="s">
        <v>176</v>
      </c>
      <c r="L3045" s="39">
        <v>1</v>
      </c>
      <c r="M3045" s="57" t="str">
        <f t="shared" si="146"/>
        <v>3 - Medium-Level Power Loss</v>
      </c>
      <c r="N3045" s="59"/>
      <c r="O3045" s="60"/>
      <c r="P3045" s="61">
        <f t="shared" si="145"/>
        <v>1800</v>
      </c>
      <c r="Q3045" s="61">
        <f t="shared" ref="Q3045:Q3108" si="147">IF(O3045&gt;0,P3045,0)</f>
        <v>0</v>
      </c>
    </row>
    <row r="3046" spans="1:17" ht="18.600000000000001" customHeight="1">
      <c r="A3046" s="58">
        <v>44403</v>
      </c>
      <c r="B3046" s="39" t="s">
        <v>48</v>
      </c>
      <c r="C3046" s="39" t="s">
        <v>148</v>
      </c>
      <c r="D3046" s="64"/>
      <c r="E3046" s="39" t="s">
        <v>102</v>
      </c>
      <c r="F3046" s="39">
        <v>82</v>
      </c>
      <c r="G3046" s="39" t="s">
        <v>172</v>
      </c>
      <c r="H3046" s="39" t="s">
        <v>176</v>
      </c>
      <c r="I3046" s="39" t="s">
        <v>176</v>
      </c>
      <c r="J3046" s="39" t="s">
        <v>176</v>
      </c>
      <c r="K3046" s="39" t="s">
        <v>176</v>
      </c>
      <c r="L3046" s="39">
        <v>1</v>
      </c>
      <c r="M3046" s="57" t="str">
        <f t="shared" si="146"/>
        <v>3 - Medium-Level Power Loss</v>
      </c>
      <c r="N3046" s="59"/>
      <c r="O3046" s="60"/>
      <c r="P3046" s="61">
        <f t="shared" si="145"/>
        <v>1800</v>
      </c>
      <c r="Q3046" s="61">
        <f t="shared" si="147"/>
        <v>0</v>
      </c>
    </row>
    <row r="3047" spans="1:17" ht="18.600000000000001" customHeight="1">
      <c r="A3047" s="58">
        <v>44403</v>
      </c>
      <c r="B3047" s="39" t="s">
        <v>48</v>
      </c>
      <c r="C3047" s="39" t="s">
        <v>148</v>
      </c>
      <c r="D3047" s="64"/>
      <c r="E3047" s="39" t="s">
        <v>102</v>
      </c>
      <c r="F3047" s="39">
        <v>83</v>
      </c>
      <c r="G3047" s="39" t="s">
        <v>172</v>
      </c>
      <c r="H3047" s="39" t="s">
        <v>176</v>
      </c>
      <c r="I3047" s="39" t="s">
        <v>176</v>
      </c>
      <c r="J3047" s="39" t="s">
        <v>176</v>
      </c>
      <c r="K3047" s="39" t="s">
        <v>176</v>
      </c>
      <c r="L3047" s="39">
        <v>1</v>
      </c>
      <c r="M3047" s="57" t="str">
        <f t="shared" si="146"/>
        <v>3 - Medium-Level Power Loss</v>
      </c>
      <c r="N3047" s="59"/>
      <c r="O3047" s="60"/>
      <c r="P3047" s="61">
        <f t="shared" si="145"/>
        <v>1800</v>
      </c>
      <c r="Q3047" s="61">
        <f t="shared" si="147"/>
        <v>0</v>
      </c>
    </row>
    <row r="3048" spans="1:17" ht="18.600000000000001" customHeight="1">
      <c r="A3048" s="58">
        <v>44403</v>
      </c>
      <c r="B3048" s="39" t="s">
        <v>48</v>
      </c>
      <c r="C3048" s="39" t="s">
        <v>148</v>
      </c>
      <c r="D3048" s="64"/>
      <c r="E3048" s="39" t="s">
        <v>102</v>
      </c>
      <c r="F3048" s="39">
        <v>84</v>
      </c>
      <c r="G3048" s="39" t="s">
        <v>172</v>
      </c>
      <c r="H3048" s="39" t="s">
        <v>176</v>
      </c>
      <c r="I3048" s="39" t="s">
        <v>176</v>
      </c>
      <c r="J3048" s="39" t="s">
        <v>176</v>
      </c>
      <c r="K3048" s="39" t="s">
        <v>176</v>
      </c>
      <c r="L3048" s="39">
        <v>1</v>
      </c>
      <c r="M3048" s="57" t="str">
        <f t="shared" si="146"/>
        <v>3 - Medium-Level Power Loss</v>
      </c>
      <c r="N3048" s="59"/>
      <c r="O3048" s="60"/>
      <c r="P3048" s="61">
        <f t="shared" si="145"/>
        <v>1800</v>
      </c>
      <c r="Q3048" s="61">
        <f t="shared" si="147"/>
        <v>0</v>
      </c>
    </row>
    <row r="3049" spans="1:17" ht="18.600000000000001" customHeight="1">
      <c r="A3049" s="58">
        <v>44403</v>
      </c>
      <c r="B3049" s="39" t="s">
        <v>48</v>
      </c>
      <c r="C3049" s="39" t="s">
        <v>148</v>
      </c>
      <c r="D3049" s="64"/>
      <c r="E3049" s="39" t="s">
        <v>102</v>
      </c>
      <c r="F3049" s="39">
        <v>85</v>
      </c>
      <c r="G3049" s="39" t="s">
        <v>172</v>
      </c>
      <c r="H3049" s="39" t="s">
        <v>176</v>
      </c>
      <c r="I3049" s="39" t="s">
        <v>176</v>
      </c>
      <c r="J3049" s="39" t="s">
        <v>176</v>
      </c>
      <c r="K3049" s="39" t="s">
        <v>176</v>
      </c>
      <c r="L3049" s="39">
        <v>1</v>
      </c>
      <c r="M3049" s="57" t="str">
        <f t="shared" si="146"/>
        <v>3 - Medium-Level Power Loss</v>
      </c>
      <c r="N3049" s="59"/>
      <c r="O3049" s="60"/>
      <c r="P3049" s="61">
        <f t="shared" si="145"/>
        <v>1800</v>
      </c>
      <c r="Q3049" s="61">
        <f t="shared" si="147"/>
        <v>0</v>
      </c>
    </row>
    <row r="3050" spans="1:17" ht="18.600000000000001" customHeight="1">
      <c r="A3050" s="58">
        <v>44403</v>
      </c>
      <c r="B3050" s="39" t="s">
        <v>48</v>
      </c>
      <c r="C3050" s="39" t="s">
        <v>148</v>
      </c>
      <c r="D3050" s="64"/>
      <c r="E3050" s="39" t="s">
        <v>102</v>
      </c>
      <c r="F3050" s="39">
        <v>86</v>
      </c>
      <c r="G3050" s="39" t="s">
        <v>172</v>
      </c>
      <c r="H3050" s="39" t="s">
        <v>176</v>
      </c>
      <c r="I3050" s="39" t="s">
        <v>176</v>
      </c>
      <c r="J3050" s="39" t="s">
        <v>176</v>
      </c>
      <c r="K3050" s="39" t="s">
        <v>176</v>
      </c>
      <c r="L3050" s="39">
        <v>1</v>
      </c>
      <c r="M3050" s="57" t="str">
        <f t="shared" si="146"/>
        <v>3 - Medium-Level Power Loss</v>
      </c>
      <c r="N3050" s="59"/>
      <c r="O3050" s="60"/>
      <c r="P3050" s="61">
        <f t="shared" si="145"/>
        <v>1800</v>
      </c>
      <c r="Q3050" s="61">
        <f t="shared" si="147"/>
        <v>0</v>
      </c>
    </row>
    <row r="3051" spans="1:17" ht="18.600000000000001" customHeight="1">
      <c r="A3051" s="58">
        <v>44403</v>
      </c>
      <c r="B3051" s="39" t="s">
        <v>48</v>
      </c>
      <c r="C3051" s="39" t="s">
        <v>148</v>
      </c>
      <c r="D3051" s="64"/>
      <c r="E3051" s="39" t="s">
        <v>102</v>
      </c>
      <c r="F3051" s="39">
        <v>87</v>
      </c>
      <c r="G3051" s="39" t="s">
        <v>172</v>
      </c>
      <c r="H3051" s="39" t="s">
        <v>176</v>
      </c>
      <c r="I3051" s="39" t="s">
        <v>176</v>
      </c>
      <c r="J3051" s="39" t="s">
        <v>176</v>
      </c>
      <c r="K3051" s="39" t="s">
        <v>176</v>
      </c>
      <c r="L3051" s="39">
        <v>1</v>
      </c>
      <c r="M3051" s="57" t="str">
        <f t="shared" si="146"/>
        <v>3 - Medium-Level Power Loss</v>
      </c>
      <c r="N3051" s="59"/>
      <c r="O3051" s="60"/>
      <c r="P3051" s="61">
        <f t="shared" si="145"/>
        <v>1800</v>
      </c>
      <c r="Q3051" s="61">
        <f t="shared" si="147"/>
        <v>0</v>
      </c>
    </row>
    <row r="3052" spans="1:17" ht="18.600000000000001" customHeight="1">
      <c r="A3052" s="58">
        <v>44403</v>
      </c>
      <c r="B3052" s="39" t="s">
        <v>48</v>
      </c>
      <c r="C3052" s="39" t="s">
        <v>148</v>
      </c>
      <c r="D3052" s="64"/>
      <c r="E3052" s="39" t="s">
        <v>102</v>
      </c>
      <c r="F3052" s="39">
        <v>88</v>
      </c>
      <c r="G3052" s="39" t="s">
        <v>172</v>
      </c>
      <c r="H3052" s="39" t="s">
        <v>176</v>
      </c>
      <c r="I3052" s="39" t="s">
        <v>176</v>
      </c>
      <c r="J3052" s="39" t="s">
        <v>176</v>
      </c>
      <c r="K3052" s="39" t="s">
        <v>176</v>
      </c>
      <c r="L3052" s="39">
        <v>1</v>
      </c>
      <c r="M3052" s="57" t="str">
        <f t="shared" si="146"/>
        <v>3 - Medium-Level Power Loss</v>
      </c>
      <c r="N3052" s="59"/>
      <c r="O3052" s="60"/>
      <c r="P3052" s="61">
        <f t="shared" si="145"/>
        <v>1800</v>
      </c>
      <c r="Q3052" s="61">
        <f t="shared" si="147"/>
        <v>0</v>
      </c>
    </row>
    <row r="3053" spans="1:17" ht="18.600000000000001" customHeight="1">
      <c r="A3053" s="58">
        <v>44403</v>
      </c>
      <c r="B3053" s="39" t="s">
        <v>48</v>
      </c>
      <c r="C3053" s="39" t="s">
        <v>148</v>
      </c>
      <c r="D3053" s="64"/>
      <c r="E3053" s="39" t="s">
        <v>103</v>
      </c>
      <c r="F3053" s="39">
        <v>121</v>
      </c>
      <c r="G3053" s="39" t="s">
        <v>172</v>
      </c>
      <c r="H3053" s="39" t="s">
        <v>176</v>
      </c>
      <c r="I3053" s="39" t="s">
        <v>177</v>
      </c>
      <c r="J3053" s="39" t="s">
        <v>176</v>
      </c>
      <c r="K3053" s="39" t="s">
        <v>176</v>
      </c>
      <c r="L3053" s="39">
        <v>1</v>
      </c>
      <c r="M3053" s="57" t="str">
        <f t="shared" si="146"/>
        <v>3 - Medium-Level Power Loss</v>
      </c>
      <c r="N3053" s="59"/>
      <c r="O3053" s="60"/>
      <c r="P3053" s="61">
        <f t="shared" si="145"/>
        <v>1800</v>
      </c>
      <c r="Q3053" s="61">
        <f t="shared" si="147"/>
        <v>0</v>
      </c>
    </row>
    <row r="3054" spans="1:17" ht="18.600000000000001" customHeight="1">
      <c r="A3054" s="58">
        <v>44403</v>
      </c>
      <c r="B3054" s="39" t="s">
        <v>48</v>
      </c>
      <c r="C3054" s="39" t="s">
        <v>148</v>
      </c>
      <c r="D3054" s="64"/>
      <c r="E3054" s="39" t="s">
        <v>103</v>
      </c>
      <c r="F3054" s="39">
        <v>122</v>
      </c>
      <c r="G3054" s="39" t="s">
        <v>172</v>
      </c>
      <c r="H3054" s="39" t="s">
        <v>176</v>
      </c>
      <c r="I3054" s="39" t="s">
        <v>177</v>
      </c>
      <c r="J3054" s="39" t="s">
        <v>176</v>
      </c>
      <c r="K3054" s="39" t="s">
        <v>176</v>
      </c>
      <c r="L3054" s="39">
        <v>1</v>
      </c>
      <c r="M3054" s="57" t="str">
        <f t="shared" si="146"/>
        <v>3 - Medium-Level Power Loss</v>
      </c>
      <c r="N3054" s="59"/>
      <c r="O3054" s="60"/>
      <c r="P3054" s="61">
        <f t="shared" si="145"/>
        <v>1800</v>
      </c>
      <c r="Q3054" s="61">
        <f t="shared" si="147"/>
        <v>0</v>
      </c>
    </row>
    <row r="3055" spans="1:17" ht="18.600000000000001" customHeight="1">
      <c r="A3055" s="58">
        <v>44403</v>
      </c>
      <c r="B3055" s="39" t="s">
        <v>48</v>
      </c>
      <c r="C3055" s="39" t="s">
        <v>148</v>
      </c>
      <c r="D3055" s="64"/>
      <c r="E3055" s="39" t="s">
        <v>103</v>
      </c>
      <c r="F3055" s="39">
        <v>123</v>
      </c>
      <c r="G3055" s="39" t="s">
        <v>172</v>
      </c>
      <c r="H3055" s="39" t="s">
        <v>176</v>
      </c>
      <c r="I3055" s="39" t="s">
        <v>177</v>
      </c>
      <c r="J3055" s="39" t="s">
        <v>176</v>
      </c>
      <c r="K3055" s="39" t="s">
        <v>176</v>
      </c>
      <c r="L3055" s="39">
        <v>1</v>
      </c>
      <c r="M3055" s="57" t="str">
        <f t="shared" si="146"/>
        <v>3 - Medium-Level Power Loss</v>
      </c>
      <c r="N3055" s="59"/>
      <c r="O3055" s="60"/>
      <c r="P3055" s="61">
        <f t="shared" si="145"/>
        <v>1800</v>
      </c>
      <c r="Q3055" s="61">
        <f t="shared" si="147"/>
        <v>0</v>
      </c>
    </row>
    <row r="3056" spans="1:17" ht="18.600000000000001" customHeight="1">
      <c r="A3056" s="58">
        <v>44403</v>
      </c>
      <c r="B3056" s="39" t="s">
        <v>48</v>
      </c>
      <c r="C3056" s="39" t="s">
        <v>148</v>
      </c>
      <c r="D3056" s="64"/>
      <c r="E3056" s="39" t="s">
        <v>103</v>
      </c>
      <c r="F3056" s="39">
        <v>124</v>
      </c>
      <c r="G3056" s="39" t="s">
        <v>172</v>
      </c>
      <c r="H3056" s="39" t="s">
        <v>176</v>
      </c>
      <c r="I3056" s="39" t="s">
        <v>177</v>
      </c>
      <c r="J3056" s="39" t="s">
        <v>176</v>
      </c>
      <c r="K3056" s="39" t="s">
        <v>176</v>
      </c>
      <c r="L3056" s="39">
        <v>1</v>
      </c>
      <c r="M3056" s="57" t="str">
        <f t="shared" si="146"/>
        <v>3 - Medium-Level Power Loss</v>
      </c>
      <c r="N3056" s="59"/>
      <c r="O3056" s="60"/>
      <c r="P3056" s="61">
        <f t="shared" si="145"/>
        <v>1800</v>
      </c>
      <c r="Q3056" s="61">
        <f t="shared" si="147"/>
        <v>0</v>
      </c>
    </row>
    <row r="3057" spans="1:17" ht="18.600000000000001" customHeight="1">
      <c r="A3057" s="58">
        <v>44403</v>
      </c>
      <c r="B3057" s="39" t="s">
        <v>48</v>
      </c>
      <c r="C3057" s="39" t="s">
        <v>148</v>
      </c>
      <c r="D3057" s="64"/>
      <c r="E3057" s="39" t="s">
        <v>103</v>
      </c>
      <c r="F3057" s="39">
        <v>125</v>
      </c>
      <c r="G3057" s="39" t="s">
        <v>172</v>
      </c>
      <c r="H3057" s="39" t="s">
        <v>176</v>
      </c>
      <c r="I3057" s="39" t="s">
        <v>177</v>
      </c>
      <c r="J3057" s="39" t="s">
        <v>176</v>
      </c>
      <c r="K3057" s="39" t="s">
        <v>176</v>
      </c>
      <c r="L3057" s="39">
        <v>1</v>
      </c>
      <c r="M3057" s="57" t="str">
        <f t="shared" si="146"/>
        <v>3 - Medium-Level Power Loss</v>
      </c>
      <c r="N3057" s="59"/>
      <c r="O3057" s="60"/>
      <c r="P3057" s="61">
        <f t="shared" si="145"/>
        <v>1800</v>
      </c>
      <c r="Q3057" s="61">
        <f t="shared" si="147"/>
        <v>0</v>
      </c>
    </row>
    <row r="3058" spans="1:17" ht="18.600000000000001" customHeight="1">
      <c r="A3058" s="58">
        <v>44403</v>
      </c>
      <c r="B3058" s="39" t="s">
        <v>48</v>
      </c>
      <c r="C3058" s="39" t="s">
        <v>148</v>
      </c>
      <c r="D3058" s="64"/>
      <c r="E3058" s="39" t="s">
        <v>103</v>
      </c>
      <c r="F3058" s="39">
        <v>126</v>
      </c>
      <c r="G3058" s="39" t="s">
        <v>172</v>
      </c>
      <c r="H3058" s="39" t="s">
        <v>176</v>
      </c>
      <c r="I3058" s="39" t="s">
        <v>177</v>
      </c>
      <c r="J3058" s="39" t="s">
        <v>176</v>
      </c>
      <c r="K3058" s="39" t="s">
        <v>176</v>
      </c>
      <c r="L3058" s="39">
        <v>1</v>
      </c>
      <c r="M3058" s="57" t="str">
        <f t="shared" si="146"/>
        <v>3 - Medium-Level Power Loss</v>
      </c>
      <c r="N3058" s="59"/>
      <c r="O3058" s="60"/>
      <c r="P3058" s="61">
        <f t="shared" si="145"/>
        <v>1800</v>
      </c>
      <c r="Q3058" s="61">
        <f t="shared" si="147"/>
        <v>0</v>
      </c>
    </row>
    <row r="3059" spans="1:17" ht="18.600000000000001" customHeight="1">
      <c r="A3059" s="58">
        <v>44403</v>
      </c>
      <c r="B3059" s="39" t="s">
        <v>48</v>
      </c>
      <c r="C3059" s="39" t="s">
        <v>148</v>
      </c>
      <c r="D3059" s="64"/>
      <c r="E3059" s="39" t="s">
        <v>103</v>
      </c>
      <c r="F3059" s="39">
        <v>127</v>
      </c>
      <c r="G3059" s="39" t="s">
        <v>172</v>
      </c>
      <c r="H3059" s="39" t="s">
        <v>176</v>
      </c>
      <c r="I3059" s="39" t="s">
        <v>177</v>
      </c>
      <c r="J3059" s="39" t="s">
        <v>176</v>
      </c>
      <c r="K3059" s="39" t="s">
        <v>176</v>
      </c>
      <c r="L3059" s="39">
        <v>1</v>
      </c>
      <c r="M3059" s="57" t="str">
        <f t="shared" si="146"/>
        <v>3 - Medium-Level Power Loss</v>
      </c>
      <c r="N3059" s="59"/>
      <c r="O3059" s="60"/>
      <c r="P3059" s="61">
        <f t="shared" si="145"/>
        <v>1800</v>
      </c>
      <c r="Q3059" s="61">
        <f t="shared" si="147"/>
        <v>0</v>
      </c>
    </row>
    <row r="3060" spans="1:17" ht="18.600000000000001" customHeight="1">
      <c r="A3060" s="58">
        <v>44403</v>
      </c>
      <c r="B3060" s="39" t="s">
        <v>48</v>
      </c>
      <c r="C3060" s="39" t="s">
        <v>148</v>
      </c>
      <c r="D3060" s="64"/>
      <c r="E3060" s="39" t="s">
        <v>103</v>
      </c>
      <c r="F3060" s="39">
        <v>128</v>
      </c>
      <c r="G3060" s="39" t="s">
        <v>172</v>
      </c>
      <c r="H3060" s="39" t="s">
        <v>176</v>
      </c>
      <c r="I3060" s="39" t="s">
        <v>177</v>
      </c>
      <c r="J3060" s="39" t="s">
        <v>176</v>
      </c>
      <c r="K3060" s="39" t="s">
        <v>176</v>
      </c>
      <c r="L3060" s="39">
        <v>1</v>
      </c>
      <c r="M3060" s="57" t="str">
        <f t="shared" si="146"/>
        <v>3 - Medium-Level Power Loss</v>
      </c>
      <c r="N3060" s="59"/>
      <c r="O3060" s="60"/>
      <c r="P3060" s="61">
        <f t="shared" si="145"/>
        <v>1800</v>
      </c>
      <c r="Q3060" s="61">
        <f t="shared" si="147"/>
        <v>0</v>
      </c>
    </row>
    <row r="3061" spans="1:17" ht="18.600000000000001" customHeight="1">
      <c r="A3061" s="58">
        <v>44403</v>
      </c>
      <c r="B3061" s="39" t="s">
        <v>48</v>
      </c>
      <c r="C3061" s="39" t="s">
        <v>148</v>
      </c>
      <c r="D3061" s="64"/>
      <c r="E3061" s="39" t="s">
        <v>106</v>
      </c>
      <c r="F3061" s="39">
        <v>81</v>
      </c>
      <c r="G3061" s="39" t="s">
        <v>172</v>
      </c>
      <c r="H3061" s="39" t="s">
        <v>176</v>
      </c>
      <c r="I3061" s="39" t="s">
        <v>176</v>
      </c>
      <c r="J3061" s="39" t="s">
        <v>176</v>
      </c>
      <c r="K3061" s="39" t="s">
        <v>176</v>
      </c>
      <c r="L3061" s="39">
        <v>1</v>
      </c>
      <c r="M3061" s="57" t="str">
        <f t="shared" si="146"/>
        <v>3 - Medium-Level Power Loss</v>
      </c>
      <c r="N3061" s="59"/>
      <c r="O3061" s="60"/>
      <c r="P3061" s="61">
        <f t="shared" si="145"/>
        <v>1800</v>
      </c>
      <c r="Q3061" s="61">
        <f t="shared" si="147"/>
        <v>0</v>
      </c>
    </row>
    <row r="3062" spans="1:17" ht="18.600000000000001" customHeight="1">
      <c r="A3062" s="58">
        <v>44403</v>
      </c>
      <c r="B3062" s="39" t="s">
        <v>48</v>
      </c>
      <c r="C3062" s="39" t="s">
        <v>148</v>
      </c>
      <c r="D3062" s="64"/>
      <c r="E3062" s="39" t="s">
        <v>106</v>
      </c>
      <c r="F3062" s="39">
        <v>82</v>
      </c>
      <c r="G3062" s="39" t="s">
        <v>172</v>
      </c>
      <c r="H3062" s="39" t="s">
        <v>176</v>
      </c>
      <c r="I3062" s="39" t="s">
        <v>176</v>
      </c>
      <c r="J3062" s="39" t="s">
        <v>176</v>
      </c>
      <c r="K3062" s="39" t="s">
        <v>176</v>
      </c>
      <c r="L3062" s="39">
        <v>1</v>
      </c>
      <c r="M3062" s="57" t="str">
        <f t="shared" si="146"/>
        <v>3 - Medium-Level Power Loss</v>
      </c>
      <c r="N3062" s="59"/>
      <c r="O3062" s="60"/>
      <c r="P3062" s="61">
        <f t="shared" si="145"/>
        <v>1800</v>
      </c>
      <c r="Q3062" s="61">
        <f t="shared" si="147"/>
        <v>0</v>
      </c>
    </row>
    <row r="3063" spans="1:17" ht="18.600000000000001" customHeight="1">
      <c r="A3063" s="58">
        <v>44403</v>
      </c>
      <c r="B3063" s="39" t="s">
        <v>48</v>
      </c>
      <c r="C3063" s="39" t="s">
        <v>148</v>
      </c>
      <c r="D3063" s="64"/>
      <c r="E3063" s="39" t="s">
        <v>106</v>
      </c>
      <c r="F3063" s="39">
        <v>83</v>
      </c>
      <c r="G3063" s="39" t="s">
        <v>172</v>
      </c>
      <c r="H3063" s="39" t="s">
        <v>176</v>
      </c>
      <c r="I3063" s="39" t="s">
        <v>176</v>
      </c>
      <c r="J3063" s="39" t="s">
        <v>176</v>
      </c>
      <c r="K3063" s="39" t="s">
        <v>176</v>
      </c>
      <c r="L3063" s="39">
        <v>1</v>
      </c>
      <c r="M3063" s="57" t="str">
        <f t="shared" si="146"/>
        <v>3 - Medium-Level Power Loss</v>
      </c>
      <c r="N3063" s="59"/>
      <c r="O3063" s="60"/>
      <c r="P3063" s="61">
        <f t="shared" si="145"/>
        <v>1800</v>
      </c>
      <c r="Q3063" s="61">
        <f t="shared" si="147"/>
        <v>0</v>
      </c>
    </row>
    <row r="3064" spans="1:17" ht="18.600000000000001" customHeight="1">
      <c r="A3064" s="58">
        <v>44403</v>
      </c>
      <c r="B3064" s="39" t="s">
        <v>48</v>
      </c>
      <c r="C3064" s="39" t="s">
        <v>148</v>
      </c>
      <c r="D3064" s="64"/>
      <c r="E3064" s="39" t="s">
        <v>106</v>
      </c>
      <c r="F3064" s="39">
        <v>84</v>
      </c>
      <c r="G3064" s="39" t="s">
        <v>172</v>
      </c>
      <c r="H3064" s="39" t="s">
        <v>176</v>
      </c>
      <c r="I3064" s="39" t="s">
        <v>176</v>
      </c>
      <c r="J3064" s="39" t="s">
        <v>176</v>
      </c>
      <c r="K3064" s="39" t="s">
        <v>176</v>
      </c>
      <c r="L3064" s="39">
        <v>1</v>
      </c>
      <c r="M3064" s="57" t="str">
        <f t="shared" si="146"/>
        <v>3 - Medium-Level Power Loss</v>
      </c>
      <c r="N3064" s="59"/>
      <c r="O3064" s="60"/>
      <c r="P3064" s="61">
        <f t="shared" si="145"/>
        <v>1800</v>
      </c>
      <c r="Q3064" s="61">
        <f t="shared" si="147"/>
        <v>0</v>
      </c>
    </row>
    <row r="3065" spans="1:17" ht="18.600000000000001" customHeight="1">
      <c r="A3065" s="58">
        <v>44403</v>
      </c>
      <c r="B3065" s="39" t="s">
        <v>48</v>
      </c>
      <c r="C3065" s="39" t="s">
        <v>148</v>
      </c>
      <c r="D3065" s="64"/>
      <c r="E3065" s="39" t="s">
        <v>106</v>
      </c>
      <c r="F3065" s="39">
        <v>85</v>
      </c>
      <c r="G3065" s="39" t="s">
        <v>172</v>
      </c>
      <c r="H3065" s="39" t="s">
        <v>176</v>
      </c>
      <c r="I3065" s="39" t="s">
        <v>176</v>
      </c>
      <c r="J3065" s="39" t="s">
        <v>176</v>
      </c>
      <c r="K3065" s="39" t="s">
        <v>176</v>
      </c>
      <c r="L3065" s="39">
        <v>1</v>
      </c>
      <c r="M3065" s="57" t="str">
        <f t="shared" si="146"/>
        <v>3 - Medium-Level Power Loss</v>
      </c>
      <c r="N3065" s="59"/>
      <c r="O3065" s="60"/>
      <c r="P3065" s="61">
        <f t="shared" si="145"/>
        <v>1800</v>
      </c>
      <c r="Q3065" s="61">
        <f t="shared" si="147"/>
        <v>0</v>
      </c>
    </row>
    <row r="3066" spans="1:17" ht="18.600000000000001" customHeight="1">
      <c r="A3066" s="58">
        <v>44403</v>
      </c>
      <c r="B3066" s="39" t="s">
        <v>48</v>
      </c>
      <c r="C3066" s="39" t="s">
        <v>148</v>
      </c>
      <c r="D3066" s="64"/>
      <c r="E3066" s="39" t="s">
        <v>106</v>
      </c>
      <c r="F3066" s="39">
        <v>86</v>
      </c>
      <c r="G3066" s="39" t="s">
        <v>172</v>
      </c>
      <c r="H3066" s="39" t="s">
        <v>176</v>
      </c>
      <c r="I3066" s="39" t="s">
        <v>176</v>
      </c>
      <c r="J3066" s="39" t="s">
        <v>176</v>
      </c>
      <c r="K3066" s="39" t="s">
        <v>176</v>
      </c>
      <c r="L3066" s="39">
        <v>1</v>
      </c>
      <c r="M3066" s="57" t="str">
        <f t="shared" si="146"/>
        <v>3 - Medium-Level Power Loss</v>
      </c>
      <c r="N3066" s="59"/>
      <c r="O3066" s="60"/>
      <c r="P3066" s="61">
        <f t="shared" si="145"/>
        <v>1800</v>
      </c>
      <c r="Q3066" s="61">
        <f t="shared" si="147"/>
        <v>0</v>
      </c>
    </row>
    <row r="3067" spans="1:17" ht="18.600000000000001" customHeight="1">
      <c r="A3067" s="58">
        <v>44403</v>
      </c>
      <c r="B3067" s="39" t="s">
        <v>48</v>
      </c>
      <c r="C3067" s="39" t="s">
        <v>148</v>
      </c>
      <c r="D3067" s="64"/>
      <c r="E3067" s="39" t="s">
        <v>106</v>
      </c>
      <c r="F3067" s="39">
        <v>87</v>
      </c>
      <c r="G3067" s="39" t="s">
        <v>172</v>
      </c>
      <c r="H3067" s="39" t="s">
        <v>176</v>
      </c>
      <c r="I3067" s="39" t="s">
        <v>176</v>
      </c>
      <c r="J3067" s="39" t="s">
        <v>176</v>
      </c>
      <c r="K3067" s="39" t="s">
        <v>176</v>
      </c>
      <c r="L3067" s="39">
        <v>1</v>
      </c>
      <c r="M3067" s="57" t="str">
        <f t="shared" si="146"/>
        <v>3 - Medium-Level Power Loss</v>
      </c>
      <c r="N3067" s="59"/>
      <c r="O3067" s="60"/>
      <c r="P3067" s="61">
        <f t="shared" si="145"/>
        <v>1800</v>
      </c>
      <c r="Q3067" s="61">
        <f t="shared" si="147"/>
        <v>0</v>
      </c>
    </row>
    <row r="3068" spans="1:17" ht="18.600000000000001" customHeight="1">
      <c r="A3068" s="58">
        <v>44403</v>
      </c>
      <c r="B3068" s="39" t="s">
        <v>48</v>
      </c>
      <c r="C3068" s="39" t="s">
        <v>148</v>
      </c>
      <c r="D3068" s="64"/>
      <c r="E3068" s="39" t="s">
        <v>106</v>
      </c>
      <c r="F3068" s="39">
        <v>88</v>
      </c>
      <c r="G3068" s="39" t="s">
        <v>172</v>
      </c>
      <c r="H3068" s="39" t="s">
        <v>176</v>
      </c>
      <c r="I3068" s="39" t="s">
        <v>176</v>
      </c>
      <c r="J3068" s="39" t="s">
        <v>176</v>
      </c>
      <c r="K3068" s="39" t="s">
        <v>176</v>
      </c>
      <c r="L3068" s="39">
        <v>1</v>
      </c>
      <c r="M3068" s="57" t="str">
        <f t="shared" si="146"/>
        <v>3 - Medium-Level Power Loss</v>
      </c>
      <c r="N3068" s="59"/>
      <c r="O3068" s="60"/>
      <c r="P3068" s="61">
        <f t="shared" si="145"/>
        <v>1800</v>
      </c>
      <c r="Q3068" s="61">
        <f t="shared" si="147"/>
        <v>0</v>
      </c>
    </row>
    <row r="3069" spans="1:17" ht="18.600000000000001" customHeight="1">
      <c r="A3069" s="58">
        <v>44403</v>
      </c>
      <c r="B3069" s="39" t="s">
        <v>48</v>
      </c>
      <c r="C3069" s="39" t="s">
        <v>148</v>
      </c>
      <c r="D3069" s="64"/>
      <c r="E3069" s="39" t="s">
        <v>109</v>
      </c>
      <c r="F3069" s="39">
        <v>10</v>
      </c>
      <c r="G3069" s="39" t="s">
        <v>172</v>
      </c>
      <c r="H3069" s="39" t="s">
        <v>176</v>
      </c>
      <c r="I3069" s="39" t="s">
        <v>176</v>
      </c>
      <c r="J3069" s="39" t="s">
        <v>176</v>
      </c>
      <c r="K3069" s="39" t="s">
        <v>176</v>
      </c>
      <c r="L3069" s="39">
        <v>1</v>
      </c>
      <c r="M3069" s="57" t="str">
        <f t="shared" si="146"/>
        <v>3 - Medium-Level Power Loss</v>
      </c>
      <c r="N3069" s="59"/>
      <c r="O3069" s="60"/>
      <c r="P3069" s="61">
        <f t="shared" si="145"/>
        <v>1800</v>
      </c>
      <c r="Q3069" s="61">
        <f t="shared" si="147"/>
        <v>0</v>
      </c>
    </row>
    <row r="3070" spans="1:17" ht="18.600000000000001" customHeight="1">
      <c r="A3070" s="58">
        <v>44403</v>
      </c>
      <c r="B3070" s="39" t="s">
        <v>48</v>
      </c>
      <c r="C3070" s="39" t="s">
        <v>148</v>
      </c>
      <c r="D3070" s="64"/>
      <c r="E3070" s="39" t="s">
        <v>109</v>
      </c>
      <c r="F3070" s="39">
        <v>11</v>
      </c>
      <c r="G3070" s="39" t="s">
        <v>172</v>
      </c>
      <c r="H3070" s="39" t="s">
        <v>176</v>
      </c>
      <c r="I3070" s="39" t="s">
        <v>176</v>
      </c>
      <c r="J3070" s="39" t="s">
        <v>176</v>
      </c>
      <c r="K3070" s="39" t="s">
        <v>176</v>
      </c>
      <c r="L3070" s="39">
        <v>1</v>
      </c>
      <c r="M3070" s="57" t="str">
        <f t="shared" si="146"/>
        <v>3 - Medium-Level Power Loss</v>
      </c>
      <c r="N3070" s="59"/>
      <c r="O3070" s="60"/>
      <c r="P3070" s="61">
        <f t="shared" si="145"/>
        <v>1800</v>
      </c>
      <c r="Q3070" s="61">
        <f t="shared" si="147"/>
        <v>0</v>
      </c>
    </row>
    <row r="3071" spans="1:17" ht="18.600000000000001" customHeight="1">
      <c r="A3071" s="58">
        <v>44403</v>
      </c>
      <c r="B3071" s="39" t="s">
        <v>48</v>
      </c>
      <c r="C3071" s="39" t="s">
        <v>148</v>
      </c>
      <c r="D3071" s="64"/>
      <c r="E3071" s="39" t="s">
        <v>109</v>
      </c>
      <c r="F3071" s="39">
        <v>12</v>
      </c>
      <c r="G3071" s="39" t="s">
        <v>172</v>
      </c>
      <c r="H3071" s="39" t="s">
        <v>176</v>
      </c>
      <c r="I3071" s="39" t="s">
        <v>176</v>
      </c>
      <c r="J3071" s="39" t="s">
        <v>176</v>
      </c>
      <c r="K3071" s="39" t="s">
        <v>176</v>
      </c>
      <c r="L3071" s="39">
        <v>1</v>
      </c>
      <c r="M3071" s="57" t="str">
        <f t="shared" si="146"/>
        <v>3 - Medium-Level Power Loss</v>
      </c>
      <c r="N3071" s="59"/>
      <c r="O3071" s="60"/>
      <c r="P3071" s="61">
        <f t="shared" si="145"/>
        <v>1800</v>
      </c>
      <c r="Q3071" s="61">
        <f t="shared" si="147"/>
        <v>0</v>
      </c>
    </row>
    <row r="3072" spans="1:17" ht="18.600000000000001" customHeight="1">
      <c r="A3072" s="58">
        <v>44403</v>
      </c>
      <c r="B3072" s="39" t="s">
        <v>48</v>
      </c>
      <c r="C3072" s="39" t="s">
        <v>148</v>
      </c>
      <c r="D3072" s="64"/>
      <c r="E3072" s="39" t="s">
        <v>109</v>
      </c>
      <c r="F3072" s="39">
        <v>13</v>
      </c>
      <c r="G3072" s="39" t="s">
        <v>172</v>
      </c>
      <c r="H3072" s="39" t="s">
        <v>176</v>
      </c>
      <c r="I3072" s="39" t="s">
        <v>176</v>
      </c>
      <c r="J3072" s="39" t="s">
        <v>176</v>
      </c>
      <c r="K3072" s="39" t="s">
        <v>176</v>
      </c>
      <c r="L3072" s="39">
        <v>1</v>
      </c>
      <c r="M3072" s="57" t="str">
        <f t="shared" si="146"/>
        <v>3 - Medium-Level Power Loss</v>
      </c>
      <c r="N3072" s="59"/>
      <c r="O3072" s="60"/>
      <c r="P3072" s="61">
        <f t="shared" si="145"/>
        <v>1800</v>
      </c>
      <c r="Q3072" s="61">
        <f t="shared" si="147"/>
        <v>0</v>
      </c>
    </row>
    <row r="3073" spans="1:17" ht="18.600000000000001" customHeight="1">
      <c r="A3073" s="58">
        <v>44403</v>
      </c>
      <c r="B3073" s="39" t="s">
        <v>48</v>
      </c>
      <c r="C3073" s="39" t="s">
        <v>148</v>
      </c>
      <c r="D3073" s="64"/>
      <c r="E3073" s="39" t="s">
        <v>109</v>
      </c>
      <c r="F3073" s="39">
        <v>14</v>
      </c>
      <c r="G3073" s="39" t="s">
        <v>172</v>
      </c>
      <c r="H3073" s="39" t="s">
        <v>176</v>
      </c>
      <c r="I3073" s="39" t="s">
        <v>176</v>
      </c>
      <c r="J3073" s="39" t="s">
        <v>176</v>
      </c>
      <c r="K3073" s="39" t="s">
        <v>176</v>
      </c>
      <c r="L3073" s="39">
        <v>1</v>
      </c>
      <c r="M3073" s="57" t="str">
        <f t="shared" si="146"/>
        <v>3 - Medium-Level Power Loss</v>
      </c>
      <c r="N3073" s="59"/>
      <c r="O3073" s="60"/>
      <c r="P3073" s="61">
        <f t="shared" si="145"/>
        <v>1800</v>
      </c>
      <c r="Q3073" s="61">
        <f t="shared" si="147"/>
        <v>0</v>
      </c>
    </row>
    <row r="3074" spans="1:17" ht="18.600000000000001" customHeight="1">
      <c r="A3074" s="58">
        <v>44403</v>
      </c>
      <c r="B3074" s="39" t="s">
        <v>48</v>
      </c>
      <c r="C3074" s="39" t="s">
        <v>148</v>
      </c>
      <c r="D3074" s="64"/>
      <c r="E3074" s="39" t="s">
        <v>109</v>
      </c>
      <c r="F3074" s="39">
        <v>15</v>
      </c>
      <c r="G3074" s="39" t="s">
        <v>172</v>
      </c>
      <c r="H3074" s="39" t="s">
        <v>176</v>
      </c>
      <c r="I3074" s="39" t="s">
        <v>176</v>
      </c>
      <c r="J3074" s="39" t="s">
        <v>176</v>
      </c>
      <c r="K3074" s="39" t="s">
        <v>176</v>
      </c>
      <c r="L3074" s="39">
        <v>1</v>
      </c>
      <c r="M3074" s="57" t="str">
        <f t="shared" si="146"/>
        <v>3 - Medium-Level Power Loss</v>
      </c>
      <c r="N3074" s="59"/>
      <c r="O3074" s="60"/>
      <c r="P3074" s="61">
        <f t="shared" si="145"/>
        <v>1800</v>
      </c>
      <c r="Q3074" s="61">
        <f t="shared" si="147"/>
        <v>0</v>
      </c>
    </row>
    <row r="3075" spans="1:17" ht="18.600000000000001" customHeight="1">
      <c r="A3075" s="58">
        <v>44403</v>
      </c>
      <c r="B3075" s="39" t="s">
        <v>48</v>
      </c>
      <c r="C3075" s="39" t="s">
        <v>148</v>
      </c>
      <c r="D3075" s="64"/>
      <c r="E3075" s="39" t="s">
        <v>109</v>
      </c>
      <c r="F3075" s="39">
        <v>16</v>
      </c>
      <c r="G3075" s="39" t="s">
        <v>172</v>
      </c>
      <c r="H3075" s="39" t="s">
        <v>176</v>
      </c>
      <c r="I3075" s="39" t="s">
        <v>176</v>
      </c>
      <c r="J3075" s="39" t="s">
        <v>176</v>
      </c>
      <c r="K3075" s="39" t="s">
        <v>176</v>
      </c>
      <c r="L3075" s="39">
        <v>1</v>
      </c>
      <c r="M3075" s="57" t="str">
        <f t="shared" si="146"/>
        <v>3 - Medium-Level Power Loss</v>
      </c>
      <c r="N3075" s="59"/>
      <c r="O3075" s="60"/>
      <c r="P3075" s="61">
        <f t="shared" si="145"/>
        <v>1800</v>
      </c>
      <c r="Q3075" s="61">
        <f t="shared" si="147"/>
        <v>0</v>
      </c>
    </row>
    <row r="3076" spans="1:17" ht="18.600000000000001" customHeight="1">
      <c r="A3076" s="58">
        <v>44403</v>
      </c>
      <c r="B3076" s="39" t="s">
        <v>48</v>
      </c>
      <c r="C3076" s="39" t="s">
        <v>148</v>
      </c>
      <c r="D3076" s="64"/>
      <c r="E3076" s="39" t="s">
        <v>109</v>
      </c>
      <c r="F3076" s="39">
        <v>9</v>
      </c>
      <c r="G3076" s="39" t="s">
        <v>172</v>
      </c>
      <c r="H3076" s="39" t="s">
        <v>176</v>
      </c>
      <c r="I3076" s="39" t="s">
        <v>176</v>
      </c>
      <c r="J3076" s="39" t="s">
        <v>176</v>
      </c>
      <c r="K3076" s="39" t="s">
        <v>176</v>
      </c>
      <c r="L3076" s="39">
        <v>1</v>
      </c>
      <c r="M3076" s="57" t="str">
        <f t="shared" si="146"/>
        <v>3 - Medium-Level Power Loss</v>
      </c>
      <c r="N3076" s="59"/>
      <c r="O3076" s="60"/>
      <c r="P3076" s="61">
        <f t="shared" si="145"/>
        <v>1800</v>
      </c>
      <c r="Q3076" s="61">
        <f t="shared" si="147"/>
        <v>0</v>
      </c>
    </row>
    <row r="3077" spans="1:17" ht="18.600000000000001" customHeight="1">
      <c r="A3077" s="58">
        <v>44403</v>
      </c>
      <c r="B3077" s="39" t="s">
        <v>48</v>
      </c>
      <c r="C3077" s="39" t="s">
        <v>148</v>
      </c>
      <c r="D3077" s="64"/>
      <c r="E3077" s="39" t="s">
        <v>107</v>
      </c>
      <c r="F3077" s="39">
        <v>1</v>
      </c>
      <c r="G3077" s="39" t="s">
        <v>172</v>
      </c>
      <c r="H3077" s="39" t="s">
        <v>176</v>
      </c>
      <c r="I3077" s="39" t="s">
        <v>176</v>
      </c>
      <c r="J3077" s="39" t="s">
        <v>176</v>
      </c>
      <c r="K3077" s="39" t="s">
        <v>176</v>
      </c>
      <c r="L3077" s="39">
        <v>1</v>
      </c>
      <c r="M3077" s="57" t="str">
        <f t="shared" si="146"/>
        <v>3 - Medium-Level Power Loss</v>
      </c>
      <c r="N3077" s="59"/>
      <c r="O3077" s="60"/>
      <c r="P3077" s="61">
        <f t="shared" si="145"/>
        <v>1800</v>
      </c>
      <c r="Q3077" s="61">
        <f t="shared" si="147"/>
        <v>0</v>
      </c>
    </row>
    <row r="3078" spans="1:17" ht="18.600000000000001" customHeight="1">
      <c r="A3078" s="58">
        <v>44403</v>
      </c>
      <c r="B3078" s="39" t="s">
        <v>48</v>
      </c>
      <c r="C3078" s="39" t="s">
        <v>148</v>
      </c>
      <c r="D3078" s="64"/>
      <c r="E3078" s="39" t="s">
        <v>107</v>
      </c>
      <c r="F3078" s="39">
        <v>2</v>
      </c>
      <c r="G3078" s="39" t="s">
        <v>172</v>
      </c>
      <c r="H3078" s="39" t="s">
        <v>176</v>
      </c>
      <c r="I3078" s="39" t="s">
        <v>176</v>
      </c>
      <c r="J3078" s="39" t="s">
        <v>176</v>
      </c>
      <c r="K3078" s="39" t="s">
        <v>176</v>
      </c>
      <c r="L3078" s="39">
        <v>1</v>
      </c>
      <c r="M3078" s="57" t="str">
        <f t="shared" si="146"/>
        <v>3 - Medium-Level Power Loss</v>
      </c>
      <c r="N3078" s="59"/>
      <c r="O3078" s="60"/>
      <c r="P3078" s="61">
        <f t="shared" si="145"/>
        <v>1800</v>
      </c>
      <c r="Q3078" s="61">
        <f t="shared" si="147"/>
        <v>0</v>
      </c>
    </row>
    <row r="3079" spans="1:17" ht="18.600000000000001" customHeight="1">
      <c r="A3079" s="58">
        <v>44403</v>
      </c>
      <c r="B3079" s="39" t="s">
        <v>48</v>
      </c>
      <c r="C3079" s="39" t="s">
        <v>148</v>
      </c>
      <c r="D3079" s="64"/>
      <c r="E3079" s="39" t="s">
        <v>107</v>
      </c>
      <c r="F3079" s="39">
        <v>3</v>
      </c>
      <c r="G3079" s="39" t="s">
        <v>172</v>
      </c>
      <c r="H3079" s="39" t="s">
        <v>176</v>
      </c>
      <c r="I3079" s="39" t="s">
        <v>176</v>
      </c>
      <c r="J3079" s="39" t="s">
        <v>176</v>
      </c>
      <c r="K3079" s="39" t="s">
        <v>176</v>
      </c>
      <c r="L3079" s="39">
        <v>1</v>
      </c>
      <c r="M3079" s="57" t="str">
        <f t="shared" si="146"/>
        <v>3 - Medium-Level Power Loss</v>
      </c>
      <c r="N3079" s="59"/>
      <c r="O3079" s="60"/>
      <c r="P3079" s="61">
        <f t="shared" si="145"/>
        <v>1800</v>
      </c>
      <c r="Q3079" s="61">
        <f t="shared" si="147"/>
        <v>0</v>
      </c>
    </row>
    <row r="3080" spans="1:17" ht="18.600000000000001" customHeight="1">
      <c r="A3080" s="58">
        <v>44403</v>
      </c>
      <c r="B3080" s="39" t="s">
        <v>48</v>
      </c>
      <c r="C3080" s="39" t="s">
        <v>148</v>
      </c>
      <c r="D3080" s="64"/>
      <c r="E3080" s="39" t="s">
        <v>107</v>
      </c>
      <c r="F3080" s="39">
        <v>4</v>
      </c>
      <c r="G3080" s="39" t="s">
        <v>172</v>
      </c>
      <c r="H3080" s="39" t="s">
        <v>176</v>
      </c>
      <c r="I3080" s="39" t="s">
        <v>176</v>
      </c>
      <c r="J3080" s="39" t="s">
        <v>176</v>
      </c>
      <c r="K3080" s="39" t="s">
        <v>176</v>
      </c>
      <c r="L3080" s="39">
        <v>1</v>
      </c>
      <c r="M3080" s="57" t="str">
        <f t="shared" si="146"/>
        <v>3 - Medium-Level Power Loss</v>
      </c>
      <c r="N3080" s="59"/>
      <c r="O3080" s="60"/>
      <c r="P3080" s="61">
        <f t="shared" si="145"/>
        <v>1800</v>
      </c>
      <c r="Q3080" s="61">
        <f t="shared" si="147"/>
        <v>0</v>
      </c>
    </row>
    <row r="3081" spans="1:17" ht="18.600000000000001" customHeight="1">
      <c r="A3081" s="58">
        <v>44403</v>
      </c>
      <c r="B3081" s="39" t="s">
        <v>48</v>
      </c>
      <c r="C3081" s="39" t="s">
        <v>148</v>
      </c>
      <c r="D3081" s="64"/>
      <c r="E3081" s="39" t="s">
        <v>107</v>
      </c>
      <c r="F3081" s="39">
        <v>5</v>
      </c>
      <c r="G3081" s="39" t="s">
        <v>172</v>
      </c>
      <c r="H3081" s="39" t="s">
        <v>176</v>
      </c>
      <c r="I3081" s="39" t="s">
        <v>176</v>
      </c>
      <c r="J3081" s="39" t="s">
        <v>176</v>
      </c>
      <c r="K3081" s="39" t="s">
        <v>176</v>
      </c>
      <c r="L3081" s="39">
        <v>1</v>
      </c>
      <c r="M3081" s="57" t="str">
        <f t="shared" si="146"/>
        <v>3 - Medium-Level Power Loss</v>
      </c>
      <c r="N3081" s="59"/>
      <c r="O3081" s="60"/>
      <c r="P3081" s="61">
        <f t="shared" si="145"/>
        <v>1800</v>
      </c>
      <c r="Q3081" s="61">
        <f t="shared" si="147"/>
        <v>0</v>
      </c>
    </row>
    <row r="3082" spans="1:17" ht="18.600000000000001" customHeight="1">
      <c r="A3082" s="58">
        <v>44403</v>
      </c>
      <c r="B3082" s="39" t="s">
        <v>48</v>
      </c>
      <c r="C3082" s="39" t="s">
        <v>148</v>
      </c>
      <c r="D3082" s="64"/>
      <c r="E3082" s="39" t="s">
        <v>107</v>
      </c>
      <c r="F3082" s="39">
        <v>6</v>
      </c>
      <c r="G3082" s="39" t="s">
        <v>172</v>
      </c>
      <c r="H3082" s="39" t="s">
        <v>176</v>
      </c>
      <c r="I3082" s="39" t="s">
        <v>176</v>
      </c>
      <c r="J3082" s="39" t="s">
        <v>176</v>
      </c>
      <c r="K3082" s="39" t="s">
        <v>176</v>
      </c>
      <c r="L3082" s="39">
        <v>1</v>
      </c>
      <c r="M3082" s="57" t="str">
        <f t="shared" si="146"/>
        <v>3 - Medium-Level Power Loss</v>
      </c>
      <c r="N3082" s="59"/>
      <c r="O3082" s="60"/>
      <c r="P3082" s="61">
        <f t="shared" si="145"/>
        <v>1800</v>
      </c>
      <c r="Q3082" s="61">
        <f t="shared" si="147"/>
        <v>0</v>
      </c>
    </row>
    <row r="3083" spans="1:17" ht="18.600000000000001" customHeight="1">
      <c r="A3083" s="58">
        <v>44403</v>
      </c>
      <c r="B3083" s="39" t="s">
        <v>48</v>
      </c>
      <c r="C3083" s="39" t="s">
        <v>148</v>
      </c>
      <c r="D3083" s="64"/>
      <c r="E3083" s="39" t="s">
        <v>107</v>
      </c>
      <c r="F3083" s="39">
        <v>65</v>
      </c>
      <c r="G3083" s="39" t="s">
        <v>172</v>
      </c>
      <c r="H3083" s="39" t="s">
        <v>176</v>
      </c>
      <c r="I3083" s="39" t="s">
        <v>176</v>
      </c>
      <c r="J3083" s="39" t="s">
        <v>176</v>
      </c>
      <c r="K3083" s="39" t="s">
        <v>176</v>
      </c>
      <c r="L3083" s="39">
        <v>1</v>
      </c>
      <c r="M3083" s="57" t="str">
        <f t="shared" si="146"/>
        <v>3 - Medium-Level Power Loss</v>
      </c>
      <c r="N3083" s="59"/>
      <c r="O3083" s="60"/>
      <c r="P3083" s="61">
        <f t="shared" si="145"/>
        <v>1800</v>
      </c>
      <c r="Q3083" s="61">
        <f t="shared" si="147"/>
        <v>0</v>
      </c>
    </row>
    <row r="3084" spans="1:17" ht="18.600000000000001" customHeight="1">
      <c r="A3084" s="58">
        <v>44403</v>
      </c>
      <c r="B3084" s="39" t="s">
        <v>48</v>
      </c>
      <c r="C3084" s="39" t="s">
        <v>148</v>
      </c>
      <c r="D3084" s="64"/>
      <c r="E3084" s="39" t="s">
        <v>107</v>
      </c>
      <c r="F3084" s="39">
        <v>66</v>
      </c>
      <c r="G3084" s="39" t="s">
        <v>172</v>
      </c>
      <c r="H3084" s="39" t="s">
        <v>176</v>
      </c>
      <c r="I3084" s="39" t="s">
        <v>176</v>
      </c>
      <c r="J3084" s="39" t="s">
        <v>176</v>
      </c>
      <c r="K3084" s="39" t="s">
        <v>176</v>
      </c>
      <c r="L3084" s="39">
        <v>1</v>
      </c>
      <c r="M3084" s="57" t="str">
        <f t="shared" si="146"/>
        <v>3 - Medium-Level Power Loss</v>
      </c>
      <c r="N3084" s="59"/>
      <c r="O3084" s="60"/>
      <c r="P3084" s="61">
        <f t="shared" si="145"/>
        <v>1800</v>
      </c>
      <c r="Q3084" s="61">
        <f t="shared" si="147"/>
        <v>0</v>
      </c>
    </row>
    <row r="3085" spans="1:17" ht="18.600000000000001" customHeight="1">
      <c r="A3085" s="58">
        <v>44403</v>
      </c>
      <c r="B3085" s="39" t="s">
        <v>48</v>
      </c>
      <c r="C3085" s="39" t="s">
        <v>148</v>
      </c>
      <c r="D3085" s="64"/>
      <c r="E3085" s="39" t="s">
        <v>107</v>
      </c>
      <c r="F3085" s="39">
        <v>67</v>
      </c>
      <c r="G3085" s="39" t="s">
        <v>172</v>
      </c>
      <c r="H3085" s="39" t="s">
        <v>176</v>
      </c>
      <c r="I3085" s="39" t="s">
        <v>176</v>
      </c>
      <c r="J3085" s="39" t="s">
        <v>176</v>
      </c>
      <c r="K3085" s="39" t="s">
        <v>176</v>
      </c>
      <c r="L3085" s="39">
        <v>1</v>
      </c>
      <c r="M3085" s="57" t="str">
        <f t="shared" si="146"/>
        <v>3 - Medium-Level Power Loss</v>
      </c>
      <c r="N3085" s="59"/>
      <c r="O3085" s="60"/>
      <c r="P3085" s="61">
        <f t="shared" si="145"/>
        <v>1800</v>
      </c>
      <c r="Q3085" s="61">
        <f t="shared" si="147"/>
        <v>0</v>
      </c>
    </row>
    <row r="3086" spans="1:17" ht="18.600000000000001" customHeight="1">
      <c r="A3086" s="58">
        <v>44403</v>
      </c>
      <c r="B3086" s="39" t="s">
        <v>48</v>
      </c>
      <c r="C3086" s="39" t="s">
        <v>148</v>
      </c>
      <c r="D3086" s="64"/>
      <c r="E3086" s="39" t="s">
        <v>107</v>
      </c>
      <c r="F3086" s="39">
        <v>68</v>
      </c>
      <c r="G3086" s="39" t="s">
        <v>172</v>
      </c>
      <c r="H3086" s="39" t="s">
        <v>176</v>
      </c>
      <c r="I3086" s="39" t="s">
        <v>176</v>
      </c>
      <c r="J3086" s="39" t="s">
        <v>176</v>
      </c>
      <c r="K3086" s="39" t="s">
        <v>176</v>
      </c>
      <c r="L3086" s="39">
        <v>1</v>
      </c>
      <c r="M3086" s="57" t="str">
        <f t="shared" si="146"/>
        <v>3 - Medium-Level Power Loss</v>
      </c>
      <c r="N3086" s="59"/>
      <c r="O3086" s="60"/>
      <c r="P3086" s="61">
        <f t="shared" si="145"/>
        <v>1800</v>
      </c>
      <c r="Q3086" s="61">
        <f t="shared" si="147"/>
        <v>0</v>
      </c>
    </row>
    <row r="3087" spans="1:17" ht="18.600000000000001" customHeight="1">
      <c r="A3087" s="58">
        <v>44403</v>
      </c>
      <c r="B3087" s="39" t="s">
        <v>48</v>
      </c>
      <c r="C3087" s="39" t="s">
        <v>148</v>
      </c>
      <c r="D3087" s="64"/>
      <c r="E3087" s="39" t="s">
        <v>107</v>
      </c>
      <c r="F3087" s="39">
        <v>69</v>
      </c>
      <c r="G3087" s="39" t="s">
        <v>172</v>
      </c>
      <c r="H3087" s="39" t="s">
        <v>176</v>
      </c>
      <c r="I3087" s="39" t="s">
        <v>176</v>
      </c>
      <c r="J3087" s="39" t="s">
        <v>176</v>
      </c>
      <c r="K3087" s="39" t="s">
        <v>176</v>
      </c>
      <c r="L3087" s="39">
        <v>1</v>
      </c>
      <c r="M3087" s="57" t="str">
        <f t="shared" si="146"/>
        <v>3 - Medium-Level Power Loss</v>
      </c>
      <c r="N3087" s="59"/>
      <c r="O3087" s="60"/>
      <c r="P3087" s="61">
        <f t="shared" si="145"/>
        <v>1800</v>
      </c>
      <c r="Q3087" s="61">
        <f t="shared" si="147"/>
        <v>0</v>
      </c>
    </row>
    <row r="3088" spans="1:17" ht="18.600000000000001" customHeight="1">
      <c r="A3088" s="58">
        <v>44403</v>
      </c>
      <c r="B3088" s="39" t="s">
        <v>48</v>
      </c>
      <c r="C3088" s="39" t="s">
        <v>148</v>
      </c>
      <c r="D3088" s="64"/>
      <c r="E3088" s="39" t="s">
        <v>107</v>
      </c>
      <c r="F3088" s="39">
        <v>7</v>
      </c>
      <c r="G3088" s="39" t="s">
        <v>172</v>
      </c>
      <c r="H3088" s="39" t="s">
        <v>176</v>
      </c>
      <c r="I3088" s="39" t="s">
        <v>176</v>
      </c>
      <c r="J3088" s="39" t="s">
        <v>176</v>
      </c>
      <c r="K3088" s="39" t="s">
        <v>176</v>
      </c>
      <c r="L3088" s="39">
        <v>1</v>
      </c>
      <c r="M3088" s="57" t="str">
        <f t="shared" si="146"/>
        <v>3 - Medium-Level Power Loss</v>
      </c>
      <c r="N3088" s="59"/>
      <c r="O3088" s="60"/>
      <c r="P3088" s="61">
        <f t="shared" si="145"/>
        <v>1800</v>
      </c>
      <c r="Q3088" s="61">
        <f t="shared" si="147"/>
        <v>0</v>
      </c>
    </row>
    <row r="3089" spans="1:17" ht="18.600000000000001" customHeight="1">
      <c r="A3089" s="58">
        <v>44403</v>
      </c>
      <c r="B3089" s="39" t="s">
        <v>48</v>
      </c>
      <c r="C3089" s="39" t="s">
        <v>148</v>
      </c>
      <c r="D3089" s="64"/>
      <c r="E3089" s="39" t="s">
        <v>107</v>
      </c>
      <c r="F3089" s="39">
        <v>70</v>
      </c>
      <c r="G3089" s="39" t="s">
        <v>172</v>
      </c>
      <c r="H3089" s="39" t="s">
        <v>176</v>
      </c>
      <c r="I3089" s="39" t="s">
        <v>176</v>
      </c>
      <c r="J3089" s="39" t="s">
        <v>176</v>
      </c>
      <c r="K3089" s="39" t="s">
        <v>176</v>
      </c>
      <c r="L3089" s="39">
        <v>1</v>
      </c>
      <c r="M3089" s="57" t="str">
        <f t="shared" si="146"/>
        <v>3 - Medium-Level Power Loss</v>
      </c>
      <c r="N3089" s="59"/>
      <c r="O3089" s="60"/>
      <c r="P3089" s="61">
        <f t="shared" ref="P3089:P3152" si="148">IF(G3089="hot spot",0,IF(G3089="string",$Q$5*L3089,IF(G3089="multiple strings",$Q$5*L3089,IF(G3089="Combiner",($Q$5)*L3089,IF(G3089="inverter",$Q$5*L3089,IF(G3089="tracker",$Q$5*L3089,IF(G3089="module",$Q$5*L3089,IF(G3089="module substring",($Q$5/3)*L3089,0))))))))</f>
        <v>1800</v>
      </c>
      <c r="Q3089" s="61">
        <f t="shared" si="147"/>
        <v>0</v>
      </c>
    </row>
    <row r="3090" spans="1:17" ht="18.600000000000001" customHeight="1">
      <c r="A3090" s="58">
        <v>44403</v>
      </c>
      <c r="B3090" s="39" t="s">
        <v>48</v>
      </c>
      <c r="C3090" s="39" t="s">
        <v>148</v>
      </c>
      <c r="D3090" s="64"/>
      <c r="E3090" s="39" t="s">
        <v>107</v>
      </c>
      <c r="F3090" s="39">
        <v>71</v>
      </c>
      <c r="G3090" s="39" t="s">
        <v>172</v>
      </c>
      <c r="H3090" s="39" t="s">
        <v>177</v>
      </c>
      <c r="I3090" s="39" t="s">
        <v>176</v>
      </c>
      <c r="J3090" s="39" t="s">
        <v>176</v>
      </c>
      <c r="K3090" s="39" t="s">
        <v>176</v>
      </c>
      <c r="L3090" s="39">
        <v>1</v>
      </c>
      <c r="M3090" s="57" t="str">
        <f t="shared" ref="M3090:M3153" si="149">IF(G3090="hot spot","1 - Safety",IF((P3090)/(1000000*$Q$4)&gt;0.01,"2 - High-Level Power Loss",IF(P3090&gt;($Q$5-1),"3 - Medium-Level Power Loss",IF(P3090&gt;0,"4 - Low-Level Power Loss",""))))</f>
        <v>3 - Medium-Level Power Loss</v>
      </c>
      <c r="N3090" s="59"/>
      <c r="O3090" s="60"/>
      <c r="P3090" s="61">
        <f t="shared" si="148"/>
        <v>1800</v>
      </c>
      <c r="Q3090" s="61">
        <f t="shared" si="147"/>
        <v>0</v>
      </c>
    </row>
    <row r="3091" spans="1:17" ht="18.600000000000001" customHeight="1">
      <c r="A3091" s="58">
        <v>44403</v>
      </c>
      <c r="B3091" s="39" t="s">
        <v>48</v>
      </c>
      <c r="C3091" s="39" t="s">
        <v>148</v>
      </c>
      <c r="D3091" s="64"/>
      <c r="E3091" s="39" t="s">
        <v>107</v>
      </c>
      <c r="F3091" s="39">
        <v>72</v>
      </c>
      <c r="G3091" s="39" t="s">
        <v>172</v>
      </c>
      <c r="H3091" s="39" t="s">
        <v>176</v>
      </c>
      <c r="I3091" s="39" t="s">
        <v>176</v>
      </c>
      <c r="J3091" s="39" t="s">
        <v>176</v>
      </c>
      <c r="K3091" s="39" t="s">
        <v>176</v>
      </c>
      <c r="L3091" s="39">
        <v>1</v>
      </c>
      <c r="M3091" s="57" t="str">
        <f t="shared" si="149"/>
        <v>3 - Medium-Level Power Loss</v>
      </c>
      <c r="N3091" s="59"/>
      <c r="O3091" s="60"/>
      <c r="P3091" s="61">
        <f t="shared" si="148"/>
        <v>1800</v>
      </c>
      <c r="Q3091" s="61">
        <f t="shared" si="147"/>
        <v>0</v>
      </c>
    </row>
    <row r="3092" spans="1:17" ht="18.600000000000001" customHeight="1">
      <c r="A3092" s="58">
        <v>44403</v>
      </c>
      <c r="B3092" s="39" t="s">
        <v>48</v>
      </c>
      <c r="C3092" s="39" t="s">
        <v>148</v>
      </c>
      <c r="D3092" s="64"/>
      <c r="E3092" s="39" t="s">
        <v>107</v>
      </c>
      <c r="F3092" s="39">
        <v>8</v>
      </c>
      <c r="G3092" s="39" t="s">
        <v>172</v>
      </c>
      <c r="H3092" s="39" t="s">
        <v>176</v>
      </c>
      <c r="I3092" s="39" t="s">
        <v>176</v>
      </c>
      <c r="J3092" s="39" t="s">
        <v>176</v>
      </c>
      <c r="K3092" s="39" t="s">
        <v>176</v>
      </c>
      <c r="L3092" s="39">
        <v>1</v>
      </c>
      <c r="M3092" s="57" t="str">
        <f t="shared" si="149"/>
        <v>3 - Medium-Level Power Loss</v>
      </c>
      <c r="N3092" s="59"/>
      <c r="O3092" s="60"/>
      <c r="P3092" s="61">
        <f t="shared" si="148"/>
        <v>1800</v>
      </c>
      <c r="Q3092" s="61">
        <f t="shared" si="147"/>
        <v>0</v>
      </c>
    </row>
    <row r="3093" spans="1:17" ht="18.600000000000001" customHeight="1">
      <c r="A3093" s="58">
        <v>44403</v>
      </c>
      <c r="B3093" s="39" t="s">
        <v>48</v>
      </c>
      <c r="C3093" s="39" t="s">
        <v>148</v>
      </c>
      <c r="D3093" s="64"/>
      <c r="E3093" s="39" t="s">
        <v>110</v>
      </c>
      <c r="F3093" s="39">
        <v>17</v>
      </c>
      <c r="G3093" s="39" t="s">
        <v>172</v>
      </c>
      <c r="H3093" s="39" t="s">
        <v>176</v>
      </c>
      <c r="I3093" s="39" t="s">
        <v>176</v>
      </c>
      <c r="J3093" s="39" t="s">
        <v>176</v>
      </c>
      <c r="K3093" s="39" t="s">
        <v>176</v>
      </c>
      <c r="L3093" s="39">
        <v>1</v>
      </c>
      <c r="M3093" s="57" t="str">
        <f t="shared" si="149"/>
        <v>3 - Medium-Level Power Loss</v>
      </c>
      <c r="N3093" s="59"/>
      <c r="O3093" s="60"/>
      <c r="P3093" s="61">
        <f t="shared" si="148"/>
        <v>1800</v>
      </c>
      <c r="Q3093" s="61">
        <f t="shared" si="147"/>
        <v>0</v>
      </c>
    </row>
    <row r="3094" spans="1:17" ht="18.600000000000001" customHeight="1">
      <c r="A3094" s="58">
        <v>44403</v>
      </c>
      <c r="B3094" s="39" t="s">
        <v>48</v>
      </c>
      <c r="C3094" s="39" t="s">
        <v>148</v>
      </c>
      <c r="D3094" s="64"/>
      <c r="E3094" s="39" t="s">
        <v>110</v>
      </c>
      <c r="F3094" s="39">
        <v>18</v>
      </c>
      <c r="G3094" s="39" t="s">
        <v>172</v>
      </c>
      <c r="H3094" s="39" t="s">
        <v>176</v>
      </c>
      <c r="I3094" s="39" t="s">
        <v>176</v>
      </c>
      <c r="J3094" s="39" t="s">
        <v>176</v>
      </c>
      <c r="K3094" s="39" t="s">
        <v>176</v>
      </c>
      <c r="L3094" s="39">
        <v>1</v>
      </c>
      <c r="M3094" s="57" t="str">
        <f t="shared" si="149"/>
        <v>3 - Medium-Level Power Loss</v>
      </c>
      <c r="N3094" s="59"/>
      <c r="O3094" s="60"/>
      <c r="P3094" s="61">
        <f t="shared" si="148"/>
        <v>1800</v>
      </c>
      <c r="Q3094" s="61">
        <f t="shared" si="147"/>
        <v>0</v>
      </c>
    </row>
    <row r="3095" spans="1:17" ht="18.600000000000001" customHeight="1">
      <c r="A3095" s="58">
        <v>44403</v>
      </c>
      <c r="B3095" s="39" t="s">
        <v>48</v>
      </c>
      <c r="C3095" s="39" t="s">
        <v>148</v>
      </c>
      <c r="D3095" s="64"/>
      <c r="E3095" s="39" t="s">
        <v>110</v>
      </c>
      <c r="F3095" s="39">
        <v>19</v>
      </c>
      <c r="G3095" s="39" t="s">
        <v>172</v>
      </c>
      <c r="H3095" s="39" t="s">
        <v>176</v>
      </c>
      <c r="I3095" s="39" t="s">
        <v>176</v>
      </c>
      <c r="J3095" s="39" t="s">
        <v>176</v>
      </c>
      <c r="K3095" s="39" t="s">
        <v>176</v>
      </c>
      <c r="L3095" s="39">
        <v>1</v>
      </c>
      <c r="M3095" s="57" t="str">
        <f t="shared" si="149"/>
        <v>3 - Medium-Level Power Loss</v>
      </c>
      <c r="N3095" s="59"/>
      <c r="O3095" s="60"/>
      <c r="P3095" s="61">
        <f t="shared" si="148"/>
        <v>1800</v>
      </c>
      <c r="Q3095" s="61">
        <f t="shared" si="147"/>
        <v>0</v>
      </c>
    </row>
    <row r="3096" spans="1:17" ht="18.600000000000001" customHeight="1">
      <c r="A3096" s="58">
        <v>44403</v>
      </c>
      <c r="B3096" s="39" t="s">
        <v>48</v>
      </c>
      <c r="C3096" s="39" t="s">
        <v>148</v>
      </c>
      <c r="D3096" s="64"/>
      <c r="E3096" s="39" t="s">
        <v>110</v>
      </c>
      <c r="F3096" s="39">
        <v>20</v>
      </c>
      <c r="G3096" s="39" t="s">
        <v>172</v>
      </c>
      <c r="H3096" s="39" t="s">
        <v>176</v>
      </c>
      <c r="I3096" s="39" t="s">
        <v>176</v>
      </c>
      <c r="J3096" s="39" t="s">
        <v>176</v>
      </c>
      <c r="K3096" s="39" t="s">
        <v>176</v>
      </c>
      <c r="L3096" s="39">
        <v>1</v>
      </c>
      <c r="M3096" s="57" t="str">
        <f t="shared" si="149"/>
        <v>3 - Medium-Level Power Loss</v>
      </c>
      <c r="N3096" s="59"/>
      <c r="O3096" s="60"/>
      <c r="P3096" s="61">
        <f t="shared" si="148"/>
        <v>1800</v>
      </c>
      <c r="Q3096" s="61">
        <f t="shared" si="147"/>
        <v>0</v>
      </c>
    </row>
    <row r="3097" spans="1:17" ht="18.600000000000001" customHeight="1">
      <c r="A3097" s="58">
        <v>44403</v>
      </c>
      <c r="B3097" s="39" t="s">
        <v>48</v>
      </c>
      <c r="C3097" s="39" t="s">
        <v>148</v>
      </c>
      <c r="D3097" s="64"/>
      <c r="E3097" s="39" t="s">
        <v>110</v>
      </c>
      <c r="F3097" s="39">
        <v>21</v>
      </c>
      <c r="G3097" s="39" t="s">
        <v>172</v>
      </c>
      <c r="H3097" s="39" t="s">
        <v>176</v>
      </c>
      <c r="I3097" s="39" t="s">
        <v>176</v>
      </c>
      <c r="J3097" s="39" t="s">
        <v>176</v>
      </c>
      <c r="K3097" s="39" t="s">
        <v>176</v>
      </c>
      <c r="L3097" s="39">
        <v>1</v>
      </c>
      <c r="M3097" s="57" t="str">
        <f t="shared" si="149"/>
        <v>3 - Medium-Level Power Loss</v>
      </c>
      <c r="N3097" s="59"/>
      <c r="O3097" s="60"/>
      <c r="P3097" s="61">
        <f t="shared" si="148"/>
        <v>1800</v>
      </c>
      <c r="Q3097" s="61">
        <f t="shared" si="147"/>
        <v>0</v>
      </c>
    </row>
    <row r="3098" spans="1:17" ht="18.600000000000001" customHeight="1">
      <c r="A3098" s="58">
        <v>44403</v>
      </c>
      <c r="B3098" s="39" t="s">
        <v>48</v>
      </c>
      <c r="C3098" s="39" t="s">
        <v>148</v>
      </c>
      <c r="D3098" s="64"/>
      <c r="E3098" s="39" t="s">
        <v>110</v>
      </c>
      <c r="F3098" s="39">
        <v>22</v>
      </c>
      <c r="G3098" s="39" t="s">
        <v>172</v>
      </c>
      <c r="H3098" s="39" t="s">
        <v>176</v>
      </c>
      <c r="I3098" s="39" t="s">
        <v>176</v>
      </c>
      <c r="J3098" s="39" t="s">
        <v>176</v>
      </c>
      <c r="K3098" s="39" t="s">
        <v>176</v>
      </c>
      <c r="L3098" s="39">
        <v>1</v>
      </c>
      <c r="M3098" s="57" t="str">
        <f t="shared" si="149"/>
        <v>3 - Medium-Level Power Loss</v>
      </c>
      <c r="N3098" s="59"/>
      <c r="O3098" s="60"/>
      <c r="P3098" s="61">
        <f t="shared" si="148"/>
        <v>1800</v>
      </c>
      <c r="Q3098" s="61">
        <f t="shared" si="147"/>
        <v>0</v>
      </c>
    </row>
    <row r="3099" spans="1:17" ht="18.600000000000001" customHeight="1">
      <c r="A3099" s="58">
        <v>44403</v>
      </c>
      <c r="B3099" s="39" t="s">
        <v>48</v>
      </c>
      <c r="C3099" s="39" t="s">
        <v>148</v>
      </c>
      <c r="D3099" s="64"/>
      <c r="E3099" s="39" t="s">
        <v>110</v>
      </c>
      <c r="F3099" s="39">
        <v>23</v>
      </c>
      <c r="G3099" s="39" t="s">
        <v>172</v>
      </c>
      <c r="H3099" s="39" t="s">
        <v>176</v>
      </c>
      <c r="I3099" s="39" t="s">
        <v>176</v>
      </c>
      <c r="J3099" s="39" t="s">
        <v>176</v>
      </c>
      <c r="K3099" s="39" t="s">
        <v>176</v>
      </c>
      <c r="L3099" s="39">
        <v>1</v>
      </c>
      <c r="M3099" s="57" t="str">
        <f t="shared" si="149"/>
        <v>3 - Medium-Level Power Loss</v>
      </c>
      <c r="N3099" s="59"/>
      <c r="O3099" s="60"/>
      <c r="P3099" s="61">
        <f t="shared" si="148"/>
        <v>1800</v>
      </c>
      <c r="Q3099" s="61">
        <f t="shared" si="147"/>
        <v>0</v>
      </c>
    </row>
    <row r="3100" spans="1:17" ht="18.600000000000001" customHeight="1">
      <c r="A3100" s="58">
        <v>44403</v>
      </c>
      <c r="B3100" s="39" t="s">
        <v>48</v>
      </c>
      <c r="C3100" s="39" t="s">
        <v>148</v>
      </c>
      <c r="D3100" s="64"/>
      <c r="E3100" s="39" t="s">
        <v>110</v>
      </c>
      <c r="F3100" s="39">
        <v>24</v>
      </c>
      <c r="G3100" s="39" t="s">
        <v>172</v>
      </c>
      <c r="H3100" s="39" t="s">
        <v>176</v>
      </c>
      <c r="I3100" s="39" t="s">
        <v>176</v>
      </c>
      <c r="J3100" s="39" t="s">
        <v>176</v>
      </c>
      <c r="K3100" s="39" t="s">
        <v>176</v>
      </c>
      <c r="L3100" s="39">
        <v>1</v>
      </c>
      <c r="M3100" s="57" t="str">
        <f t="shared" si="149"/>
        <v>3 - Medium-Level Power Loss</v>
      </c>
      <c r="N3100" s="59"/>
      <c r="O3100" s="60"/>
      <c r="P3100" s="61">
        <f t="shared" si="148"/>
        <v>1800</v>
      </c>
      <c r="Q3100" s="61">
        <f t="shared" si="147"/>
        <v>0</v>
      </c>
    </row>
    <row r="3101" spans="1:17" ht="18.600000000000001" customHeight="1">
      <c r="A3101" s="58">
        <v>44403</v>
      </c>
      <c r="B3101" s="39" t="s">
        <v>48</v>
      </c>
      <c r="C3101" s="39" t="s">
        <v>148</v>
      </c>
      <c r="D3101" s="64"/>
      <c r="E3101" s="39" t="s">
        <v>110</v>
      </c>
      <c r="F3101" s="39">
        <v>57</v>
      </c>
      <c r="G3101" s="39" t="s">
        <v>172</v>
      </c>
      <c r="H3101" s="39" t="s">
        <v>176</v>
      </c>
      <c r="I3101" s="39" t="s">
        <v>177</v>
      </c>
      <c r="J3101" s="39" t="s">
        <v>176</v>
      </c>
      <c r="K3101" s="39" t="s">
        <v>176</v>
      </c>
      <c r="L3101" s="39">
        <v>1</v>
      </c>
      <c r="M3101" s="57" t="str">
        <f t="shared" si="149"/>
        <v>3 - Medium-Level Power Loss</v>
      </c>
      <c r="N3101" s="59"/>
      <c r="O3101" s="60"/>
      <c r="P3101" s="61">
        <f t="shared" si="148"/>
        <v>1800</v>
      </c>
      <c r="Q3101" s="61">
        <f t="shared" si="147"/>
        <v>0</v>
      </c>
    </row>
    <row r="3102" spans="1:17" ht="18.600000000000001" customHeight="1">
      <c r="A3102" s="58">
        <v>44403</v>
      </c>
      <c r="B3102" s="39" t="s">
        <v>48</v>
      </c>
      <c r="C3102" s="39" t="s">
        <v>148</v>
      </c>
      <c r="D3102" s="64"/>
      <c r="E3102" s="39" t="s">
        <v>110</v>
      </c>
      <c r="F3102" s="39">
        <v>58</v>
      </c>
      <c r="G3102" s="39" t="s">
        <v>172</v>
      </c>
      <c r="H3102" s="39" t="s">
        <v>176</v>
      </c>
      <c r="I3102" s="39" t="s">
        <v>177</v>
      </c>
      <c r="J3102" s="39" t="s">
        <v>176</v>
      </c>
      <c r="K3102" s="39" t="s">
        <v>176</v>
      </c>
      <c r="L3102" s="39">
        <v>1</v>
      </c>
      <c r="M3102" s="57" t="str">
        <f t="shared" si="149"/>
        <v>3 - Medium-Level Power Loss</v>
      </c>
      <c r="N3102" s="59"/>
      <c r="O3102" s="60"/>
      <c r="P3102" s="61">
        <f t="shared" si="148"/>
        <v>1800</v>
      </c>
      <c r="Q3102" s="61">
        <f t="shared" si="147"/>
        <v>0</v>
      </c>
    </row>
    <row r="3103" spans="1:17" ht="18.600000000000001" customHeight="1">
      <c r="A3103" s="58">
        <v>44403</v>
      </c>
      <c r="B3103" s="39" t="s">
        <v>48</v>
      </c>
      <c r="C3103" s="39" t="s">
        <v>148</v>
      </c>
      <c r="D3103" s="64"/>
      <c r="E3103" s="39" t="s">
        <v>110</v>
      </c>
      <c r="F3103" s="39">
        <v>59</v>
      </c>
      <c r="G3103" s="39" t="s">
        <v>172</v>
      </c>
      <c r="H3103" s="39" t="s">
        <v>176</v>
      </c>
      <c r="I3103" s="39" t="s">
        <v>177</v>
      </c>
      <c r="J3103" s="39" t="s">
        <v>176</v>
      </c>
      <c r="K3103" s="39" t="s">
        <v>176</v>
      </c>
      <c r="L3103" s="39">
        <v>1</v>
      </c>
      <c r="M3103" s="57" t="str">
        <f t="shared" si="149"/>
        <v>3 - Medium-Level Power Loss</v>
      </c>
      <c r="N3103" s="59"/>
      <c r="O3103" s="60"/>
      <c r="P3103" s="61">
        <f t="shared" si="148"/>
        <v>1800</v>
      </c>
      <c r="Q3103" s="61">
        <f t="shared" si="147"/>
        <v>0</v>
      </c>
    </row>
    <row r="3104" spans="1:17" ht="18.600000000000001" customHeight="1">
      <c r="A3104" s="58">
        <v>44403</v>
      </c>
      <c r="B3104" s="39" t="s">
        <v>48</v>
      </c>
      <c r="C3104" s="39" t="s">
        <v>148</v>
      </c>
      <c r="D3104" s="64"/>
      <c r="E3104" s="39" t="s">
        <v>110</v>
      </c>
      <c r="F3104" s="39">
        <v>60</v>
      </c>
      <c r="G3104" s="39" t="s">
        <v>172</v>
      </c>
      <c r="H3104" s="39" t="s">
        <v>176</v>
      </c>
      <c r="I3104" s="39" t="s">
        <v>177</v>
      </c>
      <c r="J3104" s="39" t="s">
        <v>176</v>
      </c>
      <c r="K3104" s="39" t="s">
        <v>176</v>
      </c>
      <c r="L3104" s="39">
        <v>1</v>
      </c>
      <c r="M3104" s="57" t="str">
        <f t="shared" si="149"/>
        <v>3 - Medium-Level Power Loss</v>
      </c>
      <c r="N3104" s="59"/>
      <c r="O3104" s="60"/>
      <c r="P3104" s="61">
        <f t="shared" si="148"/>
        <v>1800</v>
      </c>
      <c r="Q3104" s="61">
        <f t="shared" si="147"/>
        <v>0</v>
      </c>
    </row>
    <row r="3105" spans="1:17" ht="18.600000000000001" customHeight="1">
      <c r="A3105" s="58">
        <v>44403</v>
      </c>
      <c r="B3105" s="39" t="s">
        <v>48</v>
      </c>
      <c r="C3105" s="39" t="s">
        <v>148</v>
      </c>
      <c r="D3105" s="64"/>
      <c r="E3105" s="39" t="s">
        <v>110</v>
      </c>
      <c r="F3105" s="39">
        <v>61</v>
      </c>
      <c r="G3105" s="39" t="s">
        <v>172</v>
      </c>
      <c r="H3105" s="39" t="s">
        <v>176</v>
      </c>
      <c r="I3105" s="39" t="s">
        <v>177</v>
      </c>
      <c r="J3105" s="39" t="s">
        <v>176</v>
      </c>
      <c r="K3105" s="39" t="s">
        <v>176</v>
      </c>
      <c r="L3105" s="39">
        <v>1</v>
      </c>
      <c r="M3105" s="57" t="str">
        <f t="shared" si="149"/>
        <v>3 - Medium-Level Power Loss</v>
      </c>
      <c r="N3105" s="59"/>
      <c r="O3105" s="60"/>
      <c r="P3105" s="61">
        <f t="shared" si="148"/>
        <v>1800</v>
      </c>
      <c r="Q3105" s="61">
        <f t="shared" si="147"/>
        <v>0</v>
      </c>
    </row>
    <row r="3106" spans="1:17" ht="18.600000000000001" customHeight="1">
      <c r="A3106" s="58">
        <v>44403</v>
      </c>
      <c r="B3106" s="39" t="s">
        <v>48</v>
      </c>
      <c r="C3106" s="39" t="s">
        <v>148</v>
      </c>
      <c r="D3106" s="64"/>
      <c r="E3106" s="39" t="s">
        <v>110</v>
      </c>
      <c r="F3106" s="39">
        <v>62</v>
      </c>
      <c r="G3106" s="39" t="s">
        <v>172</v>
      </c>
      <c r="H3106" s="39" t="s">
        <v>176</v>
      </c>
      <c r="I3106" s="39" t="s">
        <v>177</v>
      </c>
      <c r="J3106" s="39" t="s">
        <v>176</v>
      </c>
      <c r="K3106" s="39" t="s">
        <v>176</v>
      </c>
      <c r="L3106" s="39">
        <v>1</v>
      </c>
      <c r="M3106" s="57" t="str">
        <f t="shared" si="149"/>
        <v>3 - Medium-Level Power Loss</v>
      </c>
      <c r="N3106" s="59"/>
      <c r="O3106" s="60"/>
      <c r="P3106" s="61">
        <f t="shared" si="148"/>
        <v>1800</v>
      </c>
      <c r="Q3106" s="61">
        <f t="shared" si="147"/>
        <v>0</v>
      </c>
    </row>
    <row r="3107" spans="1:17" ht="18.600000000000001" customHeight="1">
      <c r="A3107" s="58">
        <v>44403</v>
      </c>
      <c r="B3107" s="39" t="s">
        <v>48</v>
      </c>
      <c r="C3107" s="39" t="s">
        <v>148</v>
      </c>
      <c r="D3107" s="64"/>
      <c r="E3107" s="39" t="s">
        <v>110</v>
      </c>
      <c r="F3107" s="39">
        <v>63</v>
      </c>
      <c r="G3107" s="39" t="s">
        <v>172</v>
      </c>
      <c r="H3107" s="39" t="s">
        <v>176</v>
      </c>
      <c r="I3107" s="39" t="s">
        <v>177</v>
      </c>
      <c r="J3107" s="39" t="s">
        <v>176</v>
      </c>
      <c r="K3107" s="39" t="s">
        <v>176</v>
      </c>
      <c r="L3107" s="39">
        <v>1</v>
      </c>
      <c r="M3107" s="57" t="str">
        <f t="shared" si="149"/>
        <v>3 - Medium-Level Power Loss</v>
      </c>
      <c r="N3107" s="59"/>
      <c r="O3107" s="60"/>
      <c r="P3107" s="61">
        <f t="shared" si="148"/>
        <v>1800</v>
      </c>
      <c r="Q3107" s="61">
        <f t="shared" si="147"/>
        <v>0</v>
      </c>
    </row>
    <row r="3108" spans="1:17" ht="18.600000000000001" customHeight="1">
      <c r="A3108" s="58">
        <v>44403</v>
      </c>
      <c r="B3108" s="39" t="s">
        <v>48</v>
      </c>
      <c r="C3108" s="39" t="s">
        <v>148</v>
      </c>
      <c r="D3108" s="64"/>
      <c r="E3108" s="39" t="s">
        <v>110</v>
      </c>
      <c r="F3108" s="39">
        <v>64</v>
      </c>
      <c r="G3108" s="39" t="s">
        <v>172</v>
      </c>
      <c r="H3108" s="39" t="s">
        <v>176</v>
      </c>
      <c r="I3108" s="39" t="s">
        <v>177</v>
      </c>
      <c r="J3108" s="39" t="s">
        <v>176</v>
      </c>
      <c r="K3108" s="39" t="s">
        <v>176</v>
      </c>
      <c r="L3108" s="39">
        <v>1</v>
      </c>
      <c r="M3108" s="57" t="str">
        <f t="shared" si="149"/>
        <v>3 - Medium-Level Power Loss</v>
      </c>
      <c r="N3108" s="59"/>
      <c r="O3108" s="60"/>
      <c r="P3108" s="61">
        <f t="shared" si="148"/>
        <v>1800</v>
      </c>
      <c r="Q3108" s="61">
        <f t="shared" si="147"/>
        <v>0</v>
      </c>
    </row>
    <row r="3109" spans="1:17" ht="18.600000000000001" customHeight="1">
      <c r="A3109" s="58">
        <v>44403</v>
      </c>
      <c r="B3109" s="39" t="s">
        <v>48</v>
      </c>
      <c r="C3109" s="39" t="s">
        <v>148</v>
      </c>
      <c r="D3109" s="64"/>
      <c r="E3109" s="39" t="s">
        <v>110</v>
      </c>
      <c r="F3109" s="39">
        <v>65</v>
      </c>
      <c r="G3109" s="39" t="s">
        <v>172</v>
      </c>
      <c r="H3109" s="39" t="s">
        <v>176</v>
      </c>
      <c r="I3109" s="39" t="s">
        <v>176</v>
      </c>
      <c r="J3109" s="39" t="s">
        <v>176</v>
      </c>
      <c r="K3109" s="39" t="s">
        <v>176</v>
      </c>
      <c r="L3109" s="39">
        <v>1</v>
      </c>
      <c r="M3109" s="57" t="str">
        <f t="shared" si="149"/>
        <v>3 - Medium-Level Power Loss</v>
      </c>
      <c r="N3109" s="59"/>
      <c r="O3109" s="60"/>
      <c r="P3109" s="61">
        <f t="shared" si="148"/>
        <v>1800</v>
      </c>
      <c r="Q3109" s="61">
        <f t="shared" ref="Q3109:Q3172" si="150">IF(O3109&gt;0,P3109,0)</f>
        <v>0</v>
      </c>
    </row>
    <row r="3110" spans="1:17" ht="18.600000000000001" customHeight="1">
      <c r="A3110" s="58">
        <v>44403</v>
      </c>
      <c r="B3110" s="39" t="s">
        <v>48</v>
      </c>
      <c r="C3110" s="39" t="s">
        <v>148</v>
      </c>
      <c r="D3110" s="64"/>
      <c r="E3110" s="39" t="s">
        <v>110</v>
      </c>
      <c r="F3110" s="39">
        <v>66</v>
      </c>
      <c r="G3110" s="39" t="s">
        <v>172</v>
      </c>
      <c r="H3110" s="39" t="s">
        <v>176</v>
      </c>
      <c r="I3110" s="39" t="s">
        <v>176</v>
      </c>
      <c r="J3110" s="39" t="s">
        <v>176</v>
      </c>
      <c r="K3110" s="39" t="s">
        <v>176</v>
      </c>
      <c r="L3110" s="39">
        <v>1</v>
      </c>
      <c r="M3110" s="57" t="str">
        <f t="shared" si="149"/>
        <v>3 - Medium-Level Power Loss</v>
      </c>
      <c r="N3110" s="59"/>
      <c r="O3110" s="60"/>
      <c r="P3110" s="61">
        <f t="shared" si="148"/>
        <v>1800</v>
      </c>
      <c r="Q3110" s="61">
        <f t="shared" si="150"/>
        <v>0</v>
      </c>
    </row>
    <row r="3111" spans="1:17" ht="18.600000000000001" customHeight="1">
      <c r="A3111" s="58">
        <v>44403</v>
      </c>
      <c r="B3111" s="39" t="s">
        <v>48</v>
      </c>
      <c r="C3111" s="39" t="s">
        <v>148</v>
      </c>
      <c r="D3111" s="64"/>
      <c r="E3111" s="39" t="s">
        <v>110</v>
      </c>
      <c r="F3111" s="39">
        <v>67</v>
      </c>
      <c r="G3111" s="39" t="s">
        <v>172</v>
      </c>
      <c r="H3111" s="39" t="s">
        <v>176</v>
      </c>
      <c r="I3111" s="39" t="s">
        <v>176</v>
      </c>
      <c r="J3111" s="39" t="s">
        <v>176</v>
      </c>
      <c r="K3111" s="39" t="s">
        <v>176</v>
      </c>
      <c r="L3111" s="39">
        <v>1</v>
      </c>
      <c r="M3111" s="57" t="str">
        <f t="shared" si="149"/>
        <v>3 - Medium-Level Power Loss</v>
      </c>
      <c r="N3111" s="59"/>
      <c r="O3111" s="60"/>
      <c r="P3111" s="61">
        <f t="shared" si="148"/>
        <v>1800</v>
      </c>
      <c r="Q3111" s="61">
        <f t="shared" si="150"/>
        <v>0</v>
      </c>
    </row>
    <row r="3112" spans="1:17" ht="18.600000000000001" customHeight="1">
      <c r="A3112" s="58">
        <v>44403</v>
      </c>
      <c r="B3112" s="39" t="s">
        <v>48</v>
      </c>
      <c r="C3112" s="39" t="s">
        <v>148</v>
      </c>
      <c r="D3112" s="64"/>
      <c r="E3112" s="39" t="s">
        <v>110</v>
      </c>
      <c r="F3112" s="39">
        <v>68</v>
      </c>
      <c r="G3112" s="39" t="s">
        <v>172</v>
      </c>
      <c r="H3112" s="39" t="s">
        <v>176</v>
      </c>
      <c r="I3112" s="39" t="s">
        <v>176</v>
      </c>
      <c r="J3112" s="39" t="s">
        <v>176</v>
      </c>
      <c r="K3112" s="39" t="s">
        <v>176</v>
      </c>
      <c r="L3112" s="39">
        <v>1</v>
      </c>
      <c r="M3112" s="57" t="str">
        <f t="shared" si="149"/>
        <v>3 - Medium-Level Power Loss</v>
      </c>
      <c r="N3112" s="59"/>
      <c r="O3112" s="60"/>
      <c r="P3112" s="61">
        <f t="shared" si="148"/>
        <v>1800</v>
      </c>
      <c r="Q3112" s="61">
        <f t="shared" si="150"/>
        <v>0</v>
      </c>
    </row>
    <row r="3113" spans="1:17" ht="18.600000000000001" customHeight="1">
      <c r="A3113" s="58">
        <v>44403</v>
      </c>
      <c r="B3113" s="39" t="s">
        <v>48</v>
      </c>
      <c r="C3113" s="39" t="s">
        <v>148</v>
      </c>
      <c r="D3113" s="64"/>
      <c r="E3113" s="39" t="s">
        <v>110</v>
      </c>
      <c r="F3113" s="39">
        <v>69</v>
      </c>
      <c r="G3113" s="39" t="s">
        <v>172</v>
      </c>
      <c r="H3113" s="39" t="s">
        <v>176</v>
      </c>
      <c r="I3113" s="39" t="s">
        <v>176</v>
      </c>
      <c r="J3113" s="39" t="s">
        <v>176</v>
      </c>
      <c r="K3113" s="39" t="s">
        <v>176</v>
      </c>
      <c r="L3113" s="39">
        <v>1</v>
      </c>
      <c r="M3113" s="57" t="str">
        <f t="shared" si="149"/>
        <v>3 - Medium-Level Power Loss</v>
      </c>
      <c r="N3113" s="59"/>
      <c r="O3113" s="60"/>
      <c r="P3113" s="61">
        <f t="shared" si="148"/>
        <v>1800</v>
      </c>
      <c r="Q3113" s="61">
        <f t="shared" si="150"/>
        <v>0</v>
      </c>
    </row>
    <row r="3114" spans="1:17" ht="18.600000000000001" customHeight="1">
      <c r="A3114" s="58">
        <v>44403</v>
      </c>
      <c r="B3114" s="39" t="s">
        <v>48</v>
      </c>
      <c r="C3114" s="39" t="s">
        <v>148</v>
      </c>
      <c r="D3114" s="64"/>
      <c r="E3114" s="39" t="s">
        <v>110</v>
      </c>
      <c r="F3114" s="39">
        <v>70</v>
      </c>
      <c r="G3114" s="39" t="s">
        <v>172</v>
      </c>
      <c r="H3114" s="39" t="s">
        <v>176</v>
      </c>
      <c r="I3114" s="39" t="s">
        <v>176</v>
      </c>
      <c r="J3114" s="39" t="s">
        <v>176</v>
      </c>
      <c r="K3114" s="39" t="s">
        <v>176</v>
      </c>
      <c r="L3114" s="39">
        <v>1</v>
      </c>
      <c r="M3114" s="57" t="str">
        <f t="shared" si="149"/>
        <v>3 - Medium-Level Power Loss</v>
      </c>
      <c r="N3114" s="59"/>
      <c r="O3114" s="60"/>
      <c r="P3114" s="61">
        <f t="shared" si="148"/>
        <v>1800</v>
      </c>
      <c r="Q3114" s="61">
        <f t="shared" si="150"/>
        <v>0</v>
      </c>
    </row>
    <row r="3115" spans="1:17" ht="18.600000000000001" customHeight="1">
      <c r="A3115" s="58">
        <v>44403</v>
      </c>
      <c r="B3115" s="39" t="s">
        <v>48</v>
      </c>
      <c r="C3115" s="39" t="s">
        <v>148</v>
      </c>
      <c r="D3115" s="64"/>
      <c r="E3115" s="39" t="s">
        <v>110</v>
      </c>
      <c r="F3115" s="39">
        <v>71</v>
      </c>
      <c r="G3115" s="39" t="s">
        <v>172</v>
      </c>
      <c r="H3115" s="39" t="s">
        <v>176</v>
      </c>
      <c r="I3115" s="39" t="s">
        <v>176</v>
      </c>
      <c r="J3115" s="39" t="s">
        <v>176</v>
      </c>
      <c r="K3115" s="39" t="s">
        <v>176</v>
      </c>
      <c r="L3115" s="39">
        <v>1</v>
      </c>
      <c r="M3115" s="57" t="str">
        <f t="shared" si="149"/>
        <v>3 - Medium-Level Power Loss</v>
      </c>
      <c r="N3115" s="59"/>
      <c r="O3115" s="60"/>
      <c r="P3115" s="61">
        <f t="shared" si="148"/>
        <v>1800</v>
      </c>
      <c r="Q3115" s="61">
        <f t="shared" si="150"/>
        <v>0</v>
      </c>
    </row>
    <row r="3116" spans="1:17" ht="18.600000000000001" customHeight="1">
      <c r="A3116" s="58">
        <v>44403</v>
      </c>
      <c r="B3116" s="39" t="s">
        <v>48</v>
      </c>
      <c r="C3116" s="39" t="s">
        <v>148</v>
      </c>
      <c r="D3116" s="64"/>
      <c r="E3116" s="39" t="s">
        <v>110</v>
      </c>
      <c r="F3116" s="39">
        <v>72</v>
      </c>
      <c r="G3116" s="39" t="s">
        <v>172</v>
      </c>
      <c r="H3116" s="39" t="s">
        <v>176</v>
      </c>
      <c r="I3116" s="39" t="s">
        <v>176</v>
      </c>
      <c r="J3116" s="39" t="s">
        <v>176</v>
      </c>
      <c r="K3116" s="39" t="s">
        <v>176</v>
      </c>
      <c r="L3116" s="39">
        <v>1</v>
      </c>
      <c r="M3116" s="57" t="str">
        <f t="shared" si="149"/>
        <v>3 - Medium-Level Power Loss</v>
      </c>
      <c r="N3116" s="59"/>
      <c r="O3116" s="60"/>
      <c r="P3116" s="61">
        <f t="shared" si="148"/>
        <v>1800</v>
      </c>
      <c r="Q3116" s="61">
        <f t="shared" si="150"/>
        <v>0</v>
      </c>
    </row>
    <row r="3117" spans="1:17" ht="18.600000000000001" customHeight="1">
      <c r="A3117" s="58">
        <v>44403</v>
      </c>
      <c r="B3117" s="39" t="s">
        <v>48</v>
      </c>
      <c r="C3117" s="39" t="s">
        <v>148</v>
      </c>
      <c r="D3117" s="64"/>
      <c r="E3117" s="39" t="s">
        <v>110</v>
      </c>
      <c r="F3117" s="39">
        <v>81</v>
      </c>
      <c r="G3117" s="39" t="s">
        <v>172</v>
      </c>
      <c r="H3117" s="39" t="s">
        <v>176</v>
      </c>
      <c r="I3117" s="39" t="s">
        <v>176</v>
      </c>
      <c r="J3117" s="39" t="s">
        <v>176</v>
      </c>
      <c r="K3117" s="39" t="s">
        <v>176</v>
      </c>
      <c r="L3117" s="39">
        <v>1</v>
      </c>
      <c r="M3117" s="57" t="str">
        <f t="shared" si="149"/>
        <v>3 - Medium-Level Power Loss</v>
      </c>
      <c r="N3117" s="59"/>
      <c r="O3117" s="60"/>
      <c r="P3117" s="61">
        <f t="shared" si="148"/>
        <v>1800</v>
      </c>
      <c r="Q3117" s="61">
        <f t="shared" si="150"/>
        <v>0</v>
      </c>
    </row>
    <row r="3118" spans="1:17" ht="18.600000000000001" customHeight="1">
      <c r="A3118" s="58">
        <v>44403</v>
      </c>
      <c r="B3118" s="39" t="s">
        <v>48</v>
      </c>
      <c r="C3118" s="39" t="s">
        <v>148</v>
      </c>
      <c r="D3118" s="64"/>
      <c r="E3118" s="39" t="s">
        <v>110</v>
      </c>
      <c r="F3118" s="39">
        <v>82</v>
      </c>
      <c r="G3118" s="39" t="s">
        <v>172</v>
      </c>
      <c r="H3118" s="39" t="s">
        <v>176</v>
      </c>
      <c r="I3118" s="39" t="s">
        <v>176</v>
      </c>
      <c r="J3118" s="39" t="s">
        <v>176</v>
      </c>
      <c r="K3118" s="39" t="s">
        <v>176</v>
      </c>
      <c r="L3118" s="39">
        <v>1</v>
      </c>
      <c r="M3118" s="57" t="str">
        <f t="shared" si="149"/>
        <v>3 - Medium-Level Power Loss</v>
      </c>
      <c r="N3118" s="59"/>
      <c r="O3118" s="60"/>
      <c r="P3118" s="61">
        <f t="shared" si="148"/>
        <v>1800</v>
      </c>
      <c r="Q3118" s="61">
        <f t="shared" si="150"/>
        <v>0</v>
      </c>
    </row>
    <row r="3119" spans="1:17" ht="18.600000000000001" customHeight="1">
      <c r="A3119" s="58">
        <v>44403</v>
      </c>
      <c r="B3119" s="39" t="s">
        <v>48</v>
      </c>
      <c r="C3119" s="39" t="s">
        <v>148</v>
      </c>
      <c r="D3119" s="64"/>
      <c r="E3119" s="39" t="s">
        <v>110</v>
      </c>
      <c r="F3119" s="39">
        <v>83</v>
      </c>
      <c r="G3119" s="39" t="s">
        <v>172</v>
      </c>
      <c r="H3119" s="39" t="s">
        <v>176</v>
      </c>
      <c r="I3119" s="39" t="s">
        <v>176</v>
      </c>
      <c r="J3119" s="39" t="s">
        <v>176</v>
      </c>
      <c r="K3119" s="39" t="s">
        <v>176</v>
      </c>
      <c r="L3119" s="39">
        <v>1</v>
      </c>
      <c r="M3119" s="57" t="str">
        <f t="shared" si="149"/>
        <v>3 - Medium-Level Power Loss</v>
      </c>
      <c r="N3119" s="59"/>
      <c r="O3119" s="60"/>
      <c r="P3119" s="61">
        <f t="shared" si="148"/>
        <v>1800</v>
      </c>
      <c r="Q3119" s="61">
        <f t="shared" si="150"/>
        <v>0</v>
      </c>
    </row>
    <row r="3120" spans="1:17" ht="18.600000000000001" customHeight="1">
      <c r="A3120" s="58">
        <v>44403</v>
      </c>
      <c r="B3120" s="39" t="s">
        <v>48</v>
      </c>
      <c r="C3120" s="39" t="s">
        <v>148</v>
      </c>
      <c r="D3120" s="64"/>
      <c r="E3120" s="39" t="s">
        <v>110</v>
      </c>
      <c r="F3120" s="39">
        <v>84</v>
      </c>
      <c r="G3120" s="39" t="s">
        <v>172</v>
      </c>
      <c r="H3120" s="39" t="s">
        <v>176</v>
      </c>
      <c r="I3120" s="39" t="s">
        <v>176</v>
      </c>
      <c r="J3120" s="39" t="s">
        <v>176</v>
      </c>
      <c r="K3120" s="39" t="s">
        <v>176</v>
      </c>
      <c r="L3120" s="39">
        <v>1</v>
      </c>
      <c r="M3120" s="57" t="str">
        <f t="shared" si="149"/>
        <v>3 - Medium-Level Power Loss</v>
      </c>
      <c r="N3120" s="59"/>
      <c r="O3120" s="60"/>
      <c r="P3120" s="61">
        <f t="shared" si="148"/>
        <v>1800</v>
      </c>
      <c r="Q3120" s="61">
        <f t="shared" si="150"/>
        <v>0</v>
      </c>
    </row>
    <row r="3121" spans="1:17" ht="18.600000000000001" customHeight="1">
      <c r="A3121" s="58">
        <v>44403</v>
      </c>
      <c r="B3121" s="39" t="s">
        <v>48</v>
      </c>
      <c r="C3121" s="39" t="s">
        <v>148</v>
      </c>
      <c r="D3121" s="64"/>
      <c r="E3121" s="39" t="s">
        <v>110</v>
      </c>
      <c r="F3121" s="39">
        <v>85</v>
      </c>
      <c r="G3121" s="39" t="s">
        <v>172</v>
      </c>
      <c r="H3121" s="39" t="s">
        <v>176</v>
      </c>
      <c r="I3121" s="39" t="s">
        <v>176</v>
      </c>
      <c r="J3121" s="39" t="s">
        <v>176</v>
      </c>
      <c r="K3121" s="39" t="s">
        <v>176</v>
      </c>
      <c r="L3121" s="39">
        <v>1</v>
      </c>
      <c r="M3121" s="57" t="str">
        <f t="shared" si="149"/>
        <v>3 - Medium-Level Power Loss</v>
      </c>
      <c r="N3121" s="59"/>
      <c r="O3121" s="60"/>
      <c r="P3121" s="61">
        <f t="shared" si="148"/>
        <v>1800</v>
      </c>
      <c r="Q3121" s="61">
        <f t="shared" si="150"/>
        <v>0</v>
      </c>
    </row>
    <row r="3122" spans="1:17" ht="18.600000000000001" customHeight="1">
      <c r="A3122" s="58">
        <v>44403</v>
      </c>
      <c r="B3122" s="39" t="s">
        <v>48</v>
      </c>
      <c r="C3122" s="39" t="s">
        <v>148</v>
      </c>
      <c r="D3122" s="64"/>
      <c r="E3122" s="39" t="s">
        <v>110</v>
      </c>
      <c r="F3122" s="39">
        <v>86</v>
      </c>
      <c r="G3122" s="39" t="s">
        <v>172</v>
      </c>
      <c r="H3122" s="39" t="s">
        <v>176</v>
      </c>
      <c r="I3122" s="39" t="s">
        <v>176</v>
      </c>
      <c r="J3122" s="39" t="s">
        <v>176</v>
      </c>
      <c r="K3122" s="39" t="s">
        <v>176</v>
      </c>
      <c r="L3122" s="39">
        <v>1</v>
      </c>
      <c r="M3122" s="57" t="str">
        <f t="shared" si="149"/>
        <v>3 - Medium-Level Power Loss</v>
      </c>
      <c r="N3122" s="59"/>
      <c r="O3122" s="60"/>
      <c r="P3122" s="61">
        <f t="shared" si="148"/>
        <v>1800</v>
      </c>
      <c r="Q3122" s="61">
        <f t="shared" si="150"/>
        <v>0</v>
      </c>
    </row>
    <row r="3123" spans="1:17" ht="18.600000000000001" customHeight="1">
      <c r="A3123" s="58">
        <v>44403</v>
      </c>
      <c r="B3123" s="39" t="s">
        <v>48</v>
      </c>
      <c r="C3123" s="39" t="s">
        <v>148</v>
      </c>
      <c r="D3123" s="64"/>
      <c r="E3123" s="39" t="s">
        <v>110</v>
      </c>
      <c r="F3123" s="39">
        <v>87</v>
      </c>
      <c r="G3123" s="39" t="s">
        <v>172</v>
      </c>
      <c r="H3123" s="39" t="s">
        <v>176</v>
      </c>
      <c r="I3123" s="39" t="s">
        <v>176</v>
      </c>
      <c r="J3123" s="39" t="s">
        <v>176</v>
      </c>
      <c r="K3123" s="39" t="s">
        <v>176</v>
      </c>
      <c r="L3123" s="39">
        <v>1</v>
      </c>
      <c r="M3123" s="57" t="str">
        <f t="shared" si="149"/>
        <v>3 - Medium-Level Power Loss</v>
      </c>
      <c r="N3123" s="59"/>
      <c r="O3123" s="60"/>
      <c r="P3123" s="61">
        <f t="shared" si="148"/>
        <v>1800</v>
      </c>
      <c r="Q3123" s="61">
        <f t="shared" si="150"/>
        <v>0</v>
      </c>
    </row>
    <row r="3124" spans="1:17" ht="18.600000000000001" customHeight="1">
      <c r="A3124" s="58">
        <v>44403</v>
      </c>
      <c r="B3124" s="39" t="s">
        <v>48</v>
      </c>
      <c r="C3124" s="39" t="s">
        <v>148</v>
      </c>
      <c r="D3124" s="64"/>
      <c r="E3124" s="39" t="s">
        <v>110</v>
      </c>
      <c r="F3124" s="39">
        <v>88</v>
      </c>
      <c r="G3124" s="39" t="s">
        <v>172</v>
      </c>
      <c r="H3124" s="39" t="s">
        <v>176</v>
      </c>
      <c r="I3124" s="39" t="s">
        <v>176</v>
      </c>
      <c r="J3124" s="39" t="s">
        <v>176</v>
      </c>
      <c r="K3124" s="39" t="s">
        <v>176</v>
      </c>
      <c r="L3124" s="39">
        <v>1</v>
      </c>
      <c r="M3124" s="57" t="str">
        <f t="shared" si="149"/>
        <v>3 - Medium-Level Power Loss</v>
      </c>
      <c r="N3124" s="59"/>
      <c r="O3124" s="60"/>
      <c r="P3124" s="61">
        <f t="shared" si="148"/>
        <v>1800</v>
      </c>
      <c r="Q3124" s="61">
        <f t="shared" si="150"/>
        <v>0</v>
      </c>
    </row>
    <row r="3125" spans="1:17" ht="18.600000000000001" customHeight="1">
      <c r="A3125" s="58">
        <v>44403</v>
      </c>
      <c r="B3125" s="39" t="s">
        <v>48</v>
      </c>
      <c r="C3125" s="39" t="s">
        <v>148</v>
      </c>
      <c r="D3125" s="64"/>
      <c r="E3125" s="39" t="s">
        <v>99</v>
      </c>
      <c r="F3125" s="39">
        <v>121</v>
      </c>
      <c r="G3125" s="39" t="s">
        <v>172</v>
      </c>
      <c r="H3125" s="39" t="s">
        <v>176</v>
      </c>
      <c r="I3125" s="39" t="s">
        <v>176</v>
      </c>
      <c r="J3125" s="39" t="s">
        <v>176</v>
      </c>
      <c r="K3125" s="39" t="s">
        <v>176</v>
      </c>
      <c r="L3125" s="39">
        <v>1</v>
      </c>
      <c r="M3125" s="57" t="str">
        <f t="shared" si="149"/>
        <v>3 - Medium-Level Power Loss</v>
      </c>
      <c r="N3125" s="59"/>
      <c r="O3125" s="60"/>
      <c r="P3125" s="61">
        <f t="shared" si="148"/>
        <v>1800</v>
      </c>
      <c r="Q3125" s="61">
        <f t="shared" si="150"/>
        <v>0</v>
      </c>
    </row>
    <row r="3126" spans="1:17" ht="18.600000000000001" customHeight="1">
      <c r="A3126" s="58">
        <v>44403</v>
      </c>
      <c r="B3126" s="39" t="s">
        <v>48</v>
      </c>
      <c r="C3126" s="39" t="s">
        <v>148</v>
      </c>
      <c r="D3126" s="64"/>
      <c r="E3126" s="39" t="s">
        <v>99</v>
      </c>
      <c r="F3126" s="39">
        <v>122</v>
      </c>
      <c r="G3126" s="39" t="s">
        <v>172</v>
      </c>
      <c r="H3126" s="39" t="s">
        <v>176</v>
      </c>
      <c r="I3126" s="39" t="s">
        <v>176</v>
      </c>
      <c r="J3126" s="39" t="s">
        <v>176</v>
      </c>
      <c r="K3126" s="39" t="s">
        <v>176</v>
      </c>
      <c r="L3126" s="39">
        <v>1</v>
      </c>
      <c r="M3126" s="57" t="str">
        <f t="shared" si="149"/>
        <v>3 - Medium-Level Power Loss</v>
      </c>
      <c r="N3126" s="59"/>
      <c r="O3126" s="60"/>
      <c r="P3126" s="61">
        <f t="shared" si="148"/>
        <v>1800</v>
      </c>
      <c r="Q3126" s="61">
        <f t="shared" si="150"/>
        <v>0</v>
      </c>
    </row>
    <row r="3127" spans="1:17" ht="18.600000000000001" customHeight="1">
      <c r="A3127" s="58">
        <v>44403</v>
      </c>
      <c r="B3127" s="39" t="s">
        <v>48</v>
      </c>
      <c r="C3127" s="39" t="s">
        <v>148</v>
      </c>
      <c r="D3127" s="64"/>
      <c r="E3127" s="39" t="s">
        <v>99</v>
      </c>
      <c r="F3127" s="39">
        <v>123</v>
      </c>
      <c r="G3127" s="39" t="s">
        <v>172</v>
      </c>
      <c r="H3127" s="39" t="s">
        <v>176</v>
      </c>
      <c r="I3127" s="39" t="s">
        <v>176</v>
      </c>
      <c r="J3127" s="39" t="s">
        <v>176</v>
      </c>
      <c r="K3127" s="39" t="s">
        <v>176</v>
      </c>
      <c r="L3127" s="39">
        <v>1</v>
      </c>
      <c r="M3127" s="57" t="str">
        <f t="shared" si="149"/>
        <v>3 - Medium-Level Power Loss</v>
      </c>
      <c r="N3127" s="59"/>
      <c r="O3127" s="60"/>
      <c r="P3127" s="61">
        <f t="shared" si="148"/>
        <v>1800</v>
      </c>
      <c r="Q3127" s="61">
        <f t="shared" si="150"/>
        <v>0</v>
      </c>
    </row>
    <row r="3128" spans="1:17" ht="18.600000000000001" customHeight="1">
      <c r="A3128" s="58">
        <v>44403</v>
      </c>
      <c r="B3128" s="39" t="s">
        <v>48</v>
      </c>
      <c r="C3128" s="39" t="s">
        <v>148</v>
      </c>
      <c r="D3128" s="64"/>
      <c r="E3128" s="39" t="s">
        <v>99</v>
      </c>
      <c r="F3128" s="39">
        <v>124</v>
      </c>
      <c r="G3128" s="39" t="s">
        <v>172</v>
      </c>
      <c r="H3128" s="39" t="s">
        <v>176</v>
      </c>
      <c r="I3128" s="39" t="s">
        <v>176</v>
      </c>
      <c r="J3128" s="39" t="s">
        <v>176</v>
      </c>
      <c r="K3128" s="39" t="s">
        <v>176</v>
      </c>
      <c r="L3128" s="39">
        <v>1</v>
      </c>
      <c r="M3128" s="57" t="str">
        <f t="shared" si="149"/>
        <v>3 - Medium-Level Power Loss</v>
      </c>
      <c r="N3128" s="59"/>
      <c r="O3128" s="60"/>
      <c r="P3128" s="61">
        <f t="shared" si="148"/>
        <v>1800</v>
      </c>
      <c r="Q3128" s="61">
        <f t="shared" si="150"/>
        <v>0</v>
      </c>
    </row>
    <row r="3129" spans="1:17" ht="18.600000000000001" customHeight="1">
      <c r="A3129" s="58">
        <v>44403</v>
      </c>
      <c r="B3129" s="39" t="s">
        <v>48</v>
      </c>
      <c r="C3129" s="39" t="s">
        <v>148</v>
      </c>
      <c r="D3129" s="64"/>
      <c r="E3129" s="39" t="s">
        <v>99</v>
      </c>
      <c r="F3129" s="39">
        <v>125</v>
      </c>
      <c r="G3129" s="39" t="s">
        <v>172</v>
      </c>
      <c r="H3129" s="39" t="s">
        <v>176</v>
      </c>
      <c r="I3129" s="39" t="s">
        <v>176</v>
      </c>
      <c r="J3129" s="39" t="s">
        <v>176</v>
      </c>
      <c r="K3129" s="39" t="s">
        <v>176</v>
      </c>
      <c r="L3129" s="39">
        <v>1</v>
      </c>
      <c r="M3129" s="57" t="str">
        <f t="shared" si="149"/>
        <v>3 - Medium-Level Power Loss</v>
      </c>
      <c r="N3129" s="59"/>
      <c r="O3129" s="60"/>
      <c r="P3129" s="61">
        <f t="shared" si="148"/>
        <v>1800</v>
      </c>
      <c r="Q3129" s="61">
        <f t="shared" si="150"/>
        <v>0</v>
      </c>
    </row>
    <row r="3130" spans="1:17" ht="18.600000000000001" customHeight="1">
      <c r="A3130" s="58">
        <v>44403</v>
      </c>
      <c r="B3130" s="39" t="s">
        <v>48</v>
      </c>
      <c r="C3130" s="39" t="s">
        <v>148</v>
      </c>
      <c r="D3130" s="64"/>
      <c r="E3130" s="39" t="s">
        <v>99</v>
      </c>
      <c r="F3130" s="39">
        <v>126</v>
      </c>
      <c r="G3130" s="39" t="s">
        <v>172</v>
      </c>
      <c r="H3130" s="39" t="s">
        <v>176</v>
      </c>
      <c r="I3130" s="39" t="s">
        <v>176</v>
      </c>
      <c r="J3130" s="39" t="s">
        <v>176</v>
      </c>
      <c r="K3130" s="39" t="s">
        <v>176</v>
      </c>
      <c r="L3130" s="39">
        <v>1</v>
      </c>
      <c r="M3130" s="57" t="str">
        <f t="shared" si="149"/>
        <v>3 - Medium-Level Power Loss</v>
      </c>
      <c r="N3130" s="59"/>
      <c r="O3130" s="60"/>
      <c r="P3130" s="61">
        <f t="shared" si="148"/>
        <v>1800</v>
      </c>
      <c r="Q3130" s="61">
        <f t="shared" si="150"/>
        <v>0</v>
      </c>
    </row>
    <row r="3131" spans="1:17" ht="18.600000000000001" customHeight="1">
      <c r="A3131" s="58">
        <v>44403</v>
      </c>
      <c r="B3131" s="39" t="s">
        <v>48</v>
      </c>
      <c r="C3131" s="39" t="s">
        <v>148</v>
      </c>
      <c r="D3131" s="64"/>
      <c r="E3131" s="39" t="s">
        <v>99</v>
      </c>
      <c r="F3131" s="39">
        <v>127</v>
      </c>
      <c r="G3131" s="39" t="s">
        <v>172</v>
      </c>
      <c r="H3131" s="39" t="s">
        <v>176</v>
      </c>
      <c r="I3131" s="39" t="s">
        <v>176</v>
      </c>
      <c r="J3131" s="39" t="s">
        <v>176</v>
      </c>
      <c r="K3131" s="39" t="s">
        <v>176</v>
      </c>
      <c r="L3131" s="39">
        <v>1</v>
      </c>
      <c r="M3131" s="57" t="str">
        <f t="shared" si="149"/>
        <v>3 - Medium-Level Power Loss</v>
      </c>
      <c r="N3131" s="59"/>
      <c r="O3131" s="60"/>
      <c r="P3131" s="61">
        <f t="shared" si="148"/>
        <v>1800</v>
      </c>
      <c r="Q3131" s="61">
        <f t="shared" si="150"/>
        <v>0</v>
      </c>
    </row>
    <row r="3132" spans="1:17" ht="18.600000000000001" customHeight="1">
      <c r="A3132" s="58">
        <v>44403</v>
      </c>
      <c r="B3132" s="39" t="s">
        <v>48</v>
      </c>
      <c r="C3132" s="39" t="s">
        <v>148</v>
      </c>
      <c r="D3132" s="64"/>
      <c r="E3132" s="39" t="s">
        <v>99</v>
      </c>
      <c r="F3132" s="39">
        <v>128</v>
      </c>
      <c r="G3132" s="39" t="s">
        <v>172</v>
      </c>
      <c r="H3132" s="39" t="s">
        <v>176</v>
      </c>
      <c r="I3132" s="39" t="s">
        <v>176</v>
      </c>
      <c r="J3132" s="39" t="s">
        <v>176</v>
      </c>
      <c r="K3132" s="39" t="s">
        <v>176</v>
      </c>
      <c r="L3132" s="39">
        <v>1</v>
      </c>
      <c r="M3132" s="57" t="str">
        <f t="shared" si="149"/>
        <v>3 - Medium-Level Power Loss</v>
      </c>
      <c r="N3132" s="59"/>
      <c r="O3132" s="60"/>
      <c r="P3132" s="61">
        <f t="shared" si="148"/>
        <v>1800</v>
      </c>
      <c r="Q3132" s="61">
        <f t="shared" si="150"/>
        <v>0</v>
      </c>
    </row>
    <row r="3133" spans="1:17" ht="18.600000000000001" customHeight="1">
      <c r="A3133" s="58">
        <v>44403</v>
      </c>
      <c r="B3133" s="39" t="s">
        <v>48</v>
      </c>
      <c r="C3133" s="39" t="s">
        <v>148</v>
      </c>
      <c r="D3133" s="64"/>
      <c r="E3133" s="39" t="s">
        <v>99</v>
      </c>
      <c r="F3133" s="39">
        <v>25</v>
      </c>
      <c r="G3133" s="39" t="s">
        <v>172</v>
      </c>
      <c r="H3133" s="39" t="s">
        <v>176</v>
      </c>
      <c r="I3133" s="39" t="s">
        <v>176</v>
      </c>
      <c r="J3133" s="39" t="s">
        <v>176</v>
      </c>
      <c r="K3133" s="39" t="s">
        <v>176</v>
      </c>
      <c r="L3133" s="39">
        <v>1</v>
      </c>
      <c r="M3133" s="57" t="str">
        <f t="shared" si="149"/>
        <v>3 - Medium-Level Power Loss</v>
      </c>
      <c r="N3133" s="59"/>
      <c r="O3133" s="60"/>
      <c r="P3133" s="61">
        <f t="shared" si="148"/>
        <v>1800</v>
      </c>
      <c r="Q3133" s="61">
        <f t="shared" si="150"/>
        <v>0</v>
      </c>
    </row>
    <row r="3134" spans="1:17" ht="18.600000000000001" customHeight="1">
      <c r="A3134" s="58">
        <v>44403</v>
      </c>
      <c r="B3134" s="39" t="s">
        <v>48</v>
      </c>
      <c r="C3134" s="39" t="s">
        <v>148</v>
      </c>
      <c r="D3134" s="64"/>
      <c r="E3134" s="39" t="s">
        <v>99</v>
      </c>
      <c r="F3134" s="39">
        <v>26</v>
      </c>
      <c r="G3134" s="39" t="s">
        <v>172</v>
      </c>
      <c r="H3134" s="39" t="s">
        <v>176</v>
      </c>
      <c r="I3134" s="39" t="s">
        <v>176</v>
      </c>
      <c r="J3134" s="39" t="s">
        <v>176</v>
      </c>
      <c r="K3134" s="39" t="s">
        <v>176</v>
      </c>
      <c r="L3134" s="39">
        <v>1</v>
      </c>
      <c r="M3134" s="57" t="str">
        <f t="shared" si="149"/>
        <v>3 - Medium-Level Power Loss</v>
      </c>
      <c r="N3134" s="59"/>
      <c r="O3134" s="60"/>
      <c r="P3134" s="61">
        <f t="shared" si="148"/>
        <v>1800</v>
      </c>
      <c r="Q3134" s="61">
        <f t="shared" si="150"/>
        <v>0</v>
      </c>
    </row>
    <row r="3135" spans="1:17" ht="18.600000000000001" customHeight="1">
      <c r="A3135" s="58">
        <v>44403</v>
      </c>
      <c r="B3135" s="39" t="s">
        <v>48</v>
      </c>
      <c r="C3135" s="39" t="s">
        <v>148</v>
      </c>
      <c r="D3135" s="64"/>
      <c r="E3135" s="39" t="s">
        <v>99</v>
      </c>
      <c r="F3135" s="39">
        <v>27</v>
      </c>
      <c r="G3135" s="39" t="s">
        <v>172</v>
      </c>
      <c r="H3135" s="39" t="s">
        <v>176</v>
      </c>
      <c r="I3135" s="39" t="s">
        <v>176</v>
      </c>
      <c r="J3135" s="39" t="s">
        <v>176</v>
      </c>
      <c r="K3135" s="39" t="s">
        <v>176</v>
      </c>
      <c r="L3135" s="39">
        <v>1</v>
      </c>
      <c r="M3135" s="57" t="str">
        <f t="shared" si="149"/>
        <v>3 - Medium-Level Power Loss</v>
      </c>
      <c r="N3135" s="59"/>
      <c r="O3135" s="60"/>
      <c r="P3135" s="61">
        <f t="shared" si="148"/>
        <v>1800</v>
      </c>
      <c r="Q3135" s="61">
        <f t="shared" si="150"/>
        <v>0</v>
      </c>
    </row>
    <row r="3136" spans="1:17" ht="18.600000000000001" customHeight="1">
      <c r="A3136" s="58">
        <v>44403</v>
      </c>
      <c r="B3136" s="39" t="s">
        <v>48</v>
      </c>
      <c r="C3136" s="39" t="s">
        <v>148</v>
      </c>
      <c r="D3136" s="64"/>
      <c r="E3136" s="39" t="s">
        <v>99</v>
      </c>
      <c r="F3136" s="39">
        <v>28</v>
      </c>
      <c r="G3136" s="39" t="s">
        <v>172</v>
      </c>
      <c r="H3136" s="39" t="s">
        <v>176</v>
      </c>
      <c r="I3136" s="39" t="s">
        <v>176</v>
      </c>
      <c r="J3136" s="39" t="s">
        <v>176</v>
      </c>
      <c r="K3136" s="39" t="s">
        <v>176</v>
      </c>
      <c r="L3136" s="39">
        <v>1</v>
      </c>
      <c r="M3136" s="57" t="str">
        <f t="shared" si="149"/>
        <v>3 - Medium-Level Power Loss</v>
      </c>
      <c r="N3136" s="59"/>
      <c r="O3136" s="60"/>
      <c r="P3136" s="61">
        <f t="shared" si="148"/>
        <v>1800</v>
      </c>
      <c r="Q3136" s="61">
        <f t="shared" si="150"/>
        <v>0</v>
      </c>
    </row>
    <row r="3137" spans="1:17" ht="18.600000000000001" customHeight="1">
      <c r="A3137" s="58">
        <v>44403</v>
      </c>
      <c r="B3137" s="39" t="s">
        <v>48</v>
      </c>
      <c r="C3137" s="39" t="s">
        <v>148</v>
      </c>
      <c r="D3137" s="64"/>
      <c r="E3137" s="39" t="s">
        <v>99</v>
      </c>
      <c r="F3137" s="39">
        <v>29</v>
      </c>
      <c r="G3137" s="39" t="s">
        <v>172</v>
      </c>
      <c r="H3137" s="39" t="s">
        <v>176</v>
      </c>
      <c r="I3137" s="39" t="s">
        <v>176</v>
      </c>
      <c r="J3137" s="39" t="s">
        <v>176</v>
      </c>
      <c r="K3137" s="39" t="s">
        <v>176</v>
      </c>
      <c r="L3137" s="39">
        <v>1</v>
      </c>
      <c r="M3137" s="57" t="str">
        <f t="shared" si="149"/>
        <v>3 - Medium-Level Power Loss</v>
      </c>
      <c r="N3137" s="59"/>
      <c r="O3137" s="60"/>
      <c r="P3137" s="61">
        <f t="shared" si="148"/>
        <v>1800</v>
      </c>
      <c r="Q3137" s="61">
        <f t="shared" si="150"/>
        <v>0</v>
      </c>
    </row>
    <row r="3138" spans="1:17" ht="18.600000000000001" customHeight="1">
      <c r="A3138" s="58">
        <v>44403</v>
      </c>
      <c r="B3138" s="39" t="s">
        <v>48</v>
      </c>
      <c r="C3138" s="39" t="s">
        <v>148</v>
      </c>
      <c r="D3138" s="64"/>
      <c r="E3138" s="39" t="s">
        <v>99</v>
      </c>
      <c r="F3138" s="39">
        <v>30</v>
      </c>
      <c r="G3138" s="39" t="s">
        <v>172</v>
      </c>
      <c r="H3138" s="39" t="s">
        <v>176</v>
      </c>
      <c r="I3138" s="39" t="s">
        <v>176</v>
      </c>
      <c r="J3138" s="39" t="s">
        <v>176</v>
      </c>
      <c r="K3138" s="39" t="s">
        <v>176</v>
      </c>
      <c r="L3138" s="39">
        <v>1</v>
      </c>
      <c r="M3138" s="57" t="str">
        <f t="shared" si="149"/>
        <v>3 - Medium-Level Power Loss</v>
      </c>
      <c r="N3138" s="59"/>
      <c r="O3138" s="60"/>
      <c r="P3138" s="61">
        <f t="shared" si="148"/>
        <v>1800</v>
      </c>
      <c r="Q3138" s="61">
        <f t="shared" si="150"/>
        <v>0</v>
      </c>
    </row>
    <row r="3139" spans="1:17" ht="18.600000000000001" customHeight="1">
      <c r="A3139" s="58">
        <v>44403</v>
      </c>
      <c r="B3139" s="39" t="s">
        <v>48</v>
      </c>
      <c r="C3139" s="39" t="s">
        <v>148</v>
      </c>
      <c r="D3139" s="64"/>
      <c r="E3139" s="39" t="s">
        <v>99</v>
      </c>
      <c r="F3139" s="39">
        <v>31</v>
      </c>
      <c r="G3139" s="39" t="s">
        <v>172</v>
      </c>
      <c r="H3139" s="39" t="s">
        <v>176</v>
      </c>
      <c r="I3139" s="39" t="s">
        <v>176</v>
      </c>
      <c r="J3139" s="39" t="s">
        <v>176</v>
      </c>
      <c r="K3139" s="39" t="s">
        <v>176</v>
      </c>
      <c r="L3139" s="39">
        <v>1</v>
      </c>
      <c r="M3139" s="57" t="str">
        <f t="shared" si="149"/>
        <v>3 - Medium-Level Power Loss</v>
      </c>
      <c r="N3139" s="59"/>
      <c r="O3139" s="60"/>
      <c r="P3139" s="61">
        <f t="shared" si="148"/>
        <v>1800</v>
      </c>
      <c r="Q3139" s="61">
        <f t="shared" si="150"/>
        <v>0</v>
      </c>
    </row>
    <row r="3140" spans="1:17" ht="18.600000000000001" customHeight="1">
      <c r="A3140" s="58">
        <v>44403</v>
      </c>
      <c r="B3140" s="39" t="s">
        <v>48</v>
      </c>
      <c r="C3140" s="39" t="s">
        <v>148</v>
      </c>
      <c r="D3140" s="64"/>
      <c r="E3140" s="39" t="s">
        <v>99</v>
      </c>
      <c r="F3140" s="39">
        <v>32</v>
      </c>
      <c r="G3140" s="39" t="s">
        <v>172</v>
      </c>
      <c r="H3140" s="39" t="s">
        <v>176</v>
      </c>
      <c r="I3140" s="39" t="s">
        <v>176</v>
      </c>
      <c r="J3140" s="39" t="s">
        <v>176</v>
      </c>
      <c r="K3140" s="39" t="s">
        <v>176</v>
      </c>
      <c r="L3140" s="39">
        <v>1</v>
      </c>
      <c r="M3140" s="57" t="str">
        <f t="shared" si="149"/>
        <v>3 - Medium-Level Power Loss</v>
      </c>
      <c r="N3140" s="59"/>
      <c r="O3140" s="60"/>
      <c r="P3140" s="61">
        <f t="shared" si="148"/>
        <v>1800</v>
      </c>
      <c r="Q3140" s="61">
        <f t="shared" si="150"/>
        <v>0</v>
      </c>
    </row>
    <row r="3141" spans="1:17" ht="18.600000000000001" customHeight="1">
      <c r="A3141" s="58">
        <v>44403</v>
      </c>
      <c r="B3141" s="39" t="s">
        <v>48</v>
      </c>
      <c r="C3141" s="39" t="s">
        <v>148</v>
      </c>
      <c r="D3141" s="64"/>
      <c r="E3141" s="39" t="s">
        <v>99</v>
      </c>
      <c r="F3141" s="39">
        <v>41</v>
      </c>
      <c r="G3141" s="39" t="s">
        <v>172</v>
      </c>
      <c r="H3141" s="39" t="s">
        <v>176</v>
      </c>
      <c r="I3141" s="39" t="s">
        <v>176</v>
      </c>
      <c r="J3141" s="39" t="s">
        <v>176</v>
      </c>
      <c r="K3141" s="39" t="s">
        <v>176</v>
      </c>
      <c r="L3141" s="39">
        <v>1</v>
      </c>
      <c r="M3141" s="57" t="str">
        <f t="shared" si="149"/>
        <v>3 - Medium-Level Power Loss</v>
      </c>
      <c r="N3141" s="59"/>
      <c r="O3141" s="60"/>
      <c r="P3141" s="61">
        <f t="shared" si="148"/>
        <v>1800</v>
      </c>
      <c r="Q3141" s="61">
        <f t="shared" si="150"/>
        <v>0</v>
      </c>
    </row>
    <row r="3142" spans="1:17" ht="18.600000000000001" customHeight="1">
      <c r="A3142" s="58">
        <v>44403</v>
      </c>
      <c r="B3142" s="39" t="s">
        <v>48</v>
      </c>
      <c r="C3142" s="39" t="s">
        <v>148</v>
      </c>
      <c r="D3142" s="64"/>
      <c r="E3142" s="39" t="s">
        <v>99</v>
      </c>
      <c r="F3142" s="39">
        <v>42</v>
      </c>
      <c r="G3142" s="39" t="s">
        <v>172</v>
      </c>
      <c r="H3142" s="39" t="s">
        <v>176</v>
      </c>
      <c r="I3142" s="39" t="s">
        <v>176</v>
      </c>
      <c r="J3142" s="39" t="s">
        <v>176</v>
      </c>
      <c r="K3142" s="39" t="s">
        <v>176</v>
      </c>
      <c r="L3142" s="39">
        <v>1</v>
      </c>
      <c r="M3142" s="57" t="str">
        <f t="shared" si="149"/>
        <v>3 - Medium-Level Power Loss</v>
      </c>
      <c r="N3142" s="59"/>
      <c r="O3142" s="60"/>
      <c r="P3142" s="61">
        <f t="shared" si="148"/>
        <v>1800</v>
      </c>
      <c r="Q3142" s="61">
        <f t="shared" si="150"/>
        <v>0</v>
      </c>
    </row>
    <row r="3143" spans="1:17" ht="18.600000000000001" customHeight="1">
      <c r="A3143" s="58">
        <v>44403</v>
      </c>
      <c r="B3143" s="39" t="s">
        <v>48</v>
      </c>
      <c r="C3143" s="39" t="s">
        <v>148</v>
      </c>
      <c r="D3143" s="64"/>
      <c r="E3143" s="39" t="s">
        <v>99</v>
      </c>
      <c r="F3143" s="39">
        <v>43</v>
      </c>
      <c r="G3143" s="39" t="s">
        <v>172</v>
      </c>
      <c r="H3143" s="39" t="s">
        <v>176</v>
      </c>
      <c r="I3143" s="39" t="s">
        <v>176</v>
      </c>
      <c r="J3143" s="39" t="s">
        <v>176</v>
      </c>
      <c r="K3143" s="39" t="s">
        <v>176</v>
      </c>
      <c r="L3143" s="39">
        <v>1</v>
      </c>
      <c r="M3143" s="57" t="str">
        <f t="shared" si="149"/>
        <v>3 - Medium-Level Power Loss</v>
      </c>
      <c r="N3143" s="59"/>
      <c r="O3143" s="60"/>
      <c r="P3143" s="61">
        <f t="shared" si="148"/>
        <v>1800</v>
      </c>
      <c r="Q3143" s="61">
        <f t="shared" si="150"/>
        <v>0</v>
      </c>
    </row>
    <row r="3144" spans="1:17" ht="18.600000000000001" customHeight="1">
      <c r="A3144" s="58">
        <v>44403</v>
      </c>
      <c r="B3144" s="39" t="s">
        <v>48</v>
      </c>
      <c r="C3144" s="39" t="s">
        <v>148</v>
      </c>
      <c r="D3144" s="64"/>
      <c r="E3144" s="39" t="s">
        <v>99</v>
      </c>
      <c r="F3144" s="39">
        <v>44</v>
      </c>
      <c r="G3144" s="39" t="s">
        <v>172</v>
      </c>
      <c r="H3144" s="39" t="s">
        <v>176</v>
      </c>
      <c r="I3144" s="39" t="s">
        <v>176</v>
      </c>
      <c r="J3144" s="39" t="s">
        <v>176</v>
      </c>
      <c r="K3144" s="39" t="s">
        <v>176</v>
      </c>
      <c r="L3144" s="39">
        <v>1</v>
      </c>
      <c r="M3144" s="57" t="str">
        <f t="shared" si="149"/>
        <v>3 - Medium-Level Power Loss</v>
      </c>
      <c r="N3144" s="59"/>
      <c r="O3144" s="60"/>
      <c r="P3144" s="61">
        <f t="shared" si="148"/>
        <v>1800</v>
      </c>
      <c r="Q3144" s="61">
        <f t="shared" si="150"/>
        <v>0</v>
      </c>
    </row>
    <row r="3145" spans="1:17" ht="18.600000000000001" customHeight="1">
      <c r="A3145" s="58">
        <v>44403</v>
      </c>
      <c r="B3145" s="39" t="s">
        <v>48</v>
      </c>
      <c r="C3145" s="39" t="s">
        <v>148</v>
      </c>
      <c r="D3145" s="64"/>
      <c r="E3145" s="39" t="s">
        <v>99</v>
      </c>
      <c r="F3145" s="39">
        <v>45</v>
      </c>
      <c r="G3145" s="39" t="s">
        <v>172</v>
      </c>
      <c r="H3145" s="39" t="s">
        <v>176</v>
      </c>
      <c r="I3145" s="39" t="s">
        <v>176</v>
      </c>
      <c r="J3145" s="39" t="s">
        <v>176</v>
      </c>
      <c r="K3145" s="39" t="s">
        <v>176</v>
      </c>
      <c r="L3145" s="39">
        <v>1</v>
      </c>
      <c r="M3145" s="57" t="str">
        <f t="shared" si="149"/>
        <v>3 - Medium-Level Power Loss</v>
      </c>
      <c r="N3145" s="59"/>
      <c r="O3145" s="60"/>
      <c r="P3145" s="61">
        <f t="shared" si="148"/>
        <v>1800</v>
      </c>
      <c r="Q3145" s="61">
        <f t="shared" si="150"/>
        <v>0</v>
      </c>
    </row>
    <row r="3146" spans="1:17" ht="18.600000000000001" customHeight="1">
      <c r="A3146" s="58">
        <v>44403</v>
      </c>
      <c r="B3146" s="39" t="s">
        <v>48</v>
      </c>
      <c r="C3146" s="39" t="s">
        <v>148</v>
      </c>
      <c r="D3146" s="64"/>
      <c r="E3146" s="39" t="s">
        <v>99</v>
      </c>
      <c r="F3146" s="39">
        <v>46</v>
      </c>
      <c r="G3146" s="39" t="s">
        <v>172</v>
      </c>
      <c r="H3146" s="39" t="s">
        <v>176</v>
      </c>
      <c r="I3146" s="39" t="s">
        <v>176</v>
      </c>
      <c r="J3146" s="39" t="s">
        <v>176</v>
      </c>
      <c r="K3146" s="39" t="s">
        <v>176</v>
      </c>
      <c r="L3146" s="39">
        <v>1</v>
      </c>
      <c r="M3146" s="57" t="str">
        <f t="shared" si="149"/>
        <v>3 - Medium-Level Power Loss</v>
      </c>
      <c r="N3146" s="59"/>
      <c r="O3146" s="60"/>
      <c r="P3146" s="61">
        <f t="shared" si="148"/>
        <v>1800</v>
      </c>
      <c r="Q3146" s="61">
        <f t="shared" si="150"/>
        <v>0</v>
      </c>
    </row>
    <row r="3147" spans="1:17" ht="18.600000000000001" customHeight="1">
      <c r="A3147" s="58">
        <v>44403</v>
      </c>
      <c r="B3147" s="39" t="s">
        <v>48</v>
      </c>
      <c r="C3147" s="39" t="s">
        <v>148</v>
      </c>
      <c r="D3147" s="64"/>
      <c r="E3147" s="39" t="s">
        <v>99</v>
      </c>
      <c r="F3147" s="39">
        <v>47</v>
      </c>
      <c r="G3147" s="39" t="s">
        <v>172</v>
      </c>
      <c r="H3147" s="39" t="s">
        <v>176</v>
      </c>
      <c r="I3147" s="39" t="s">
        <v>176</v>
      </c>
      <c r="J3147" s="39" t="s">
        <v>176</v>
      </c>
      <c r="K3147" s="39" t="s">
        <v>176</v>
      </c>
      <c r="L3147" s="39">
        <v>1</v>
      </c>
      <c r="M3147" s="57" t="str">
        <f t="shared" si="149"/>
        <v>3 - Medium-Level Power Loss</v>
      </c>
      <c r="N3147" s="59"/>
      <c r="O3147" s="60"/>
      <c r="P3147" s="61">
        <f t="shared" si="148"/>
        <v>1800</v>
      </c>
      <c r="Q3147" s="61">
        <f t="shared" si="150"/>
        <v>0</v>
      </c>
    </row>
    <row r="3148" spans="1:17" ht="18.600000000000001" customHeight="1">
      <c r="A3148" s="58">
        <v>44403</v>
      </c>
      <c r="B3148" s="39" t="s">
        <v>48</v>
      </c>
      <c r="C3148" s="39" t="s">
        <v>148</v>
      </c>
      <c r="D3148" s="64"/>
      <c r="E3148" s="39" t="s">
        <v>99</v>
      </c>
      <c r="F3148" s="39">
        <v>48</v>
      </c>
      <c r="G3148" s="39" t="s">
        <v>172</v>
      </c>
      <c r="H3148" s="39" t="s">
        <v>176</v>
      </c>
      <c r="I3148" s="39" t="s">
        <v>176</v>
      </c>
      <c r="J3148" s="39" t="s">
        <v>176</v>
      </c>
      <c r="K3148" s="39" t="s">
        <v>176</v>
      </c>
      <c r="L3148" s="39">
        <v>1</v>
      </c>
      <c r="M3148" s="57" t="str">
        <f t="shared" si="149"/>
        <v>3 - Medium-Level Power Loss</v>
      </c>
      <c r="N3148" s="59"/>
      <c r="O3148" s="60"/>
      <c r="P3148" s="61">
        <f t="shared" si="148"/>
        <v>1800</v>
      </c>
      <c r="Q3148" s="61">
        <f t="shared" si="150"/>
        <v>0</v>
      </c>
    </row>
    <row r="3149" spans="1:17" ht="18.600000000000001" customHeight="1">
      <c r="A3149" s="58">
        <v>44403</v>
      </c>
      <c r="B3149" s="39" t="s">
        <v>48</v>
      </c>
      <c r="C3149" s="39" t="s">
        <v>150</v>
      </c>
      <c r="D3149" s="64"/>
      <c r="E3149" s="39" t="s">
        <v>103</v>
      </c>
      <c r="F3149" s="39">
        <v>73</v>
      </c>
      <c r="G3149" s="39" t="s">
        <v>172</v>
      </c>
      <c r="H3149" s="39" t="s">
        <v>176</v>
      </c>
      <c r="I3149" s="39" t="s">
        <v>176</v>
      </c>
      <c r="J3149" s="39" t="s">
        <v>176</v>
      </c>
      <c r="K3149" s="39" t="s">
        <v>176</v>
      </c>
      <c r="L3149" s="39">
        <v>1</v>
      </c>
      <c r="M3149" s="57" t="str">
        <f t="shared" si="149"/>
        <v>3 - Medium-Level Power Loss</v>
      </c>
      <c r="N3149" s="59"/>
      <c r="O3149" s="60"/>
      <c r="P3149" s="61">
        <f t="shared" si="148"/>
        <v>1800</v>
      </c>
      <c r="Q3149" s="61">
        <f t="shared" si="150"/>
        <v>0</v>
      </c>
    </row>
    <row r="3150" spans="1:17" ht="18.600000000000001" customHeight="1">
      <c r="A3150" s="58">
        <v>44403</v>
      </c>
      <c r="B3150" s="39" t="s">
        <v>48</v>
      </c>
      <c r="C3150" s="39" t="s">
        <v>150</v>
      </c>
      <c r="D3150" s="64"/>
      <c r="E3150" s="39" t="s">
        <v>103</v>
      </c>
      <c r="F3150" s="39">
        <v>74</v>
      </c>
      <c r="G3150" s="39" t="s">
        <v>172</v>
      </c>
      <c r="H3150" s="39" t="s">
        <v>176</v>
      </c>
      <c r="I3150" s="39" t="s">
        <v>176</v>
      </c>
      <c r="J3150" s="39" t="s">
        <v>176</v>
      </c>
      <c r="K3150" s="39" t="s">
        <v>176</v>
      </c>
      <c r="L3150" s="39">
        <v>1</v>
      </c>
      <c r="M3150" s="57" t="str">
        <f t="shared" si="149"/>
        <v>3 - Medium-Level Power Loss</v>
      </c>
      <c r="N3150" s="59"/>
      <c r="O3150" s="60"/>
      <c r="P3150" s="61">
        <f t="shared" si="148"/>
        <v>1800</v>
      </c>
      <c r="Q3150" s="61">
        <f t="shared" si="150"/>
        <v>0</v>
      </c>
    </row>
    <row r="3151" spans="1:17" ht="18.600000000000001" customHeight="1">
      <c r="A3151" s="58">
        <v>44403</v>
      </c>
      <c r="B3151" s="39" t="s">
        <v>48</v>
      </c>
      <c r="C3151" s="39" t="s">
        <v>150</v>
      </c>
      <c r="D3151" s="64"/>
      <c r="E3151" s="39" t="s">
        <v>103</v>
      </c>
      <c r="F3151" s="39">
        <v>75</v>
      </c>
      <c r="G3151" s="39" t="s">
        <v>172</v>
      </c>
      <c r="H3151" s="39" t="s">
        <v>176</v>
      </c>
      <c r="I3151" s="39" t="s">
        <v>176</v>
      </c>
      <c r="J3151" s="39" t="s">
        <v>176</v>
      </c>
      <c r="K3151" s="39" t="s">
        <v>176</v>
      </c>
      <c r="L3151" s="39">
        <v>1</v>
      </c>
      <c r="M3151" s="57" t="str">
        <f t="shared" si="149"/>
        <v>3 - Medium-Level Power Loss</v>
      </c>
      <c r="N3151" s="59"/>
      <c r="O3151" s="60"/>
      <c r="P3151" s="61">
        <f t="shared" si="148"/>
        <v>1800</v>
      </c>
      <c r="Q3151" s="61">
        <f t="shared" si="150"/>
        <v>0</v>
      </c>
    </row>
    <row r="3152" spans="1:17" ht="18.600000000000001" customHeight="1">
      <c r="A3152" s="58">
        <v>44403</v>
      </c>
      <c r="B3152" s="39" t="s">
        <v>48</v>
      </c>
      <c r="C3152" s="39" t="s">
        <v>150</v>
      </c>
      <c r="D3152" s="64"/>
      <c r="E3152" s="39" t="s">
        <v>103</v>
      </c>
      <c r="F3152" s="39">
        <v>76</v>
      </c>
      <c r="G3152" s="39" t="s">
        <v>172</v>
      </c>
      <c r="H3152" s="39" t="s">
        <v>176</v>
      </c>
      <c r="I3152" s="39" t="s">
        <v>176</v>
      </c>
      <c r="J3152" s="39" t="s">
        <v>176</v>
      </c>
      <c r="K3152" s="39" t="s">
        <v>176</v>
      </c>
      <c r="L3152" s="39">
        <v>1</v>
      </c>
      <c r="M3152" s="57" t="str">
        <f t="shared" si="149"/>
        <v>3 - Medium-Level Power Loss</v>
      </c>
      <c r="N3152" s="59"/>
      <c r="O3152" s="60"/>
      <c r="P3152" s="61">
        <f t="shared" si="148"/>
        <v>1800</v>
      </c>
      <c r="Q3152" s="61">
        <f t="shared" si="150"/>
        <v>0</v>
      </c>
    </row>
    <row r="3153" spans="1:17" ht="18.600000000000001" customHeight="1">
      <c r="A3153" s="58">
        <v>44403</v>
      </c>
      <c r="B3153" s="39" t="s">
        <v>48</v>
      </c>
      <c r="C3153" s="39" t="s">
        <v>150</v>
      </c>
      <c r="D3153" s="64"/>
      <c r="E3153" s="39" t="s">
        <v>103</v>
      </c>
      <c r="F3153" s="39">
        <v>77</v>
      </c>
      <c r="G3153" s="39" t="s">
        <v>172</v>
      </c>
      <c r="H3153" s="39" t="s">
        <v>176</v>
      </c>
      <c r="I3153" s="39" t="s">
        <v>176</v>
      </c>
      <c r="J3153" s="39" t="s">
        <v>176</v>
      </c>
      <c r="K3153" s="39" t="s">
        <v>176</v>
      </c>
      <c r="L3153" s="39">
        <v>1</v>
      </c>
      <c r="M3153" s="57" t="str">
        <f t="shared" si="149"/>
        <v>3 - Medium-Level Power Loss</v>
      </c>
      <c r="N3153" s="59"/>
      <c r="O3153" s="60"/>
      <c r="P3153" s="61">
        <f t="shared" ref="P3153:P3216" si="151">IF(G3153="hot spot",0,IF(G3153="string",$Q$5*L3153,IF(G3153="multiple strings",$Q$5*L3153,IF(G3153="Combiner",($Q$5)*L3153,IF(G3153="inverter",$Q$5*L3153,IF(G3153="tracker",$Q$5*L3153,IF(G3153="module",$Q$5*L3153,IF(G3153="module substring",($Q$5/3)*L3153,0))))))))</f>
        <v>1800</v>
      </c>
      <c r="Q3153" s="61">
        <f t="shared" si="150"/>
        <v>0</v>
      </c>
    </row>
    <row r="3154" spans="1:17" ht="18.600000000000001" customHeight="1">
      <c r="A3154" s="58">
        <v>44403</v>
      </c>
      <c r="B3154" s="39" t="s">
        <v>48</v>
      </c>
      <c r="C3154" s="39" t="s">
        <v>150</v>
      </c>
      <c r="D3154" s="64"/>
      <c r="E3154" s="39" t="s">
        <v>103</v>
      </c>
      <c r="F3154" s="39">
        <v>78</v>
      </c>
      <c r="G3154" s="39" t="s">
        <v>172</v>
      </c>
      <c r="H3154" s="39" t="s">
        <v>176</v>
      </c>
      <c r="I3154" s="39" t="s">
        <v>176</v>
      </c>
      <c r="J3154" s="39" t="s">
        <v>176</v>
      </c>
      <c r="K3154" s="39" t="s">
        <v>176</v>
      </c>
      <c r="L3154" s="39">
        <v>1</v>
      </c>
      <c r="M3154" s="57" t="str">
        <f t="shared" ref="M3154:M3217" si="152">IF(G3154="hot spot","1 - Safety",IF((P3154)/(1000000*$Q$4)&gt;0.01,"2 - High-Level Power Loss",IF(P3154&gt;($Q$5-1),"3 - Medium-Level Power Loss",IF(P3154&gt;0,"4 - Low-Level Power Loss",""))))</f>
        <v>3 - Medium-Level Power Loss</v>
      </c>
      <c r="N3154" s="59"/>
      <c r="O3154" s="60"/>
      <c r="P3154" s="61">
        <f t="shared" si="151"/>
        <v>1800</v>
      </c>
      <c r="Q3154" s="61">
        <f t="shared" si="150"/>
        <v>0</v>
      </c>
    </row>
    <row r="3155" spans="1:17" ht="18.600000000000001" customHeight="1">
      <c r="A3155" s="58">
        <v>44403</v>
      </c>
      <c r="B3155" s="39" t="s">
        <v>48</v>
      </c>
      <c r="C3155" s="39" t="s">
        <v>150</v>
      </c>
      <c r="D3155" s="64"/>
      <c r="E3155" s="39" t="s">
        <v>103</v>
      </c>
      <c r="F3155" s="39">
        <v>79</v>
      </c>
      <c r="G3155" s="39" t="s">
        <v>172</v>
      </c>
      <c r="H3155" s="39" t="s">
        <v>176</v>
      </c>
      <c r="I3155" s="39" t="s">
        <v>176</v>
      </c>
      <c r="J3155" s="39" t="s">
        <v>176</v>
      </c>
      <c r="K3155" s="39" t="s">
        <v>176</v>
      </c>
      <c r="L3155" s="39">
        <v>1</v>
      </c>
      <c r="M3155" s="57" t="str">
        <f t="shared" si="152"/>
        <v>3 - Medium-Level Power Loss</v>
      </c>
      <c r="N3155" s="59"/>
      <c r="O3155" s="60"/>
      <c r="P3155" s="61">
        <f t="shared" si="151"/>
        <v>1800</v>
      </c>
      <c r="Q3155" s="61">
        <f t="shared" si="150"/>
        <v>0</v>
      </c>
    </row>
    <row r="3156" spans="1:17" ht="18.600000000000001" customHeight="1">
      <c r="A3156" s="58">
        <v>44403</v>
      </c>
      <c r="B3156" s="39" t="s">
        <v>48</v>
      </c>
      <c r="C3156" s="39" t="s">
        <v>150</v>
      </c>
      <c r="D3156" s="64"/>
      <c r="E3156" s="39" t="s">
        <v>103</v>
      </c>
      <c r="F3156" s="39">
        <v>80</v>
      </c>
      <c r="G3156" s="39" t="s">
        <v>172</v>
      </c>
      <c r="H3156" s="39" t="s">
        <v>176</v>
      </c>
      <c r="I3156" s="39" t="s">
        <v>176</v>
      </c>
      <c r="J3156" s="39" t="s">
        <v>176</v>
      </c>
      <c r="K3156" s="39" t="s">
        <v>176</v>
      </c>
      <c r="L3156" s="39">
        <v>1</v>
      </c>
      <c r="M3156" s="57" t="str">
        <f t="shared" si="152"/>
        <v>3 - Medium-Level Power Loss</v>
      </c>
      <c r="N3156" s="59"/>
      <c r="O3156" s="60"/>
      <c r="P3156" s="61">
        <f t="shared" si="151"/>
        <v>1800</v>
      </c>
      <c r="Q3156" s="61">
        <f t="shared" si="150"/>
        <v>0</v>
      </c>
    </row>
    <row r="3157" spans="1:17" ht="18.600000000000001" customHeight="1">
      <c r="A3157" s="58">
        <v>44403</v>
      </c>
      <c r="B3157" s="39" t="s">
        <v>48</v>
      </c>
      <c r="C3157" s="39" t="s">
        <v>150</v>
      </c>
      <c r="D3157" s="64"/>
      <c r="E3157" s="39" t="s">
        <v>104</v>
      </c>
      <c r="F3157" s="39">
        <v>105</v>
      </c>
      <c r="G3157" s="39" t="s">
        <v>172</v>
      </c>
      <c r="H3157" s="39" t="s">
        <v>176</v>
      </c>
      <c r="I3157" s="39" t="s">
        <v>176</v>
      </c>
      <c r="J3157" s="39" t="s">
        <v>176</v>
      </c>
      <c r="K3157" s="39" t="s">
        <v>176</v>
      </c>
      <c r="L3157" s="39">
        <v>1</v>
      </c>
      <c r="M3157" s="57" t="str">
        <f t="shared" si="152"/>
        <v>3 - Medium-Level Power Loss</v>
      </c>
      <c r="N3157" s="59"/>
      <c r="O3157" s="60"/>
      <c r="P3157" s="61">
        <f t="shared" si="151"/>
        <v>1800</v>
      </c>
      <c r="Q3157" s="61">
        <f t="shared" si="150"/>
        <v>0</v>
      </c>
    </row>
    <row r="3158" spans="1:17" ht="18.600000000000001" customHeight="1">
      <c r="A3158" s="58">
        <v>44403</v>
      </c>
      <c r="B3158" s="39" t="s">
        <v>48</v>
      </c>
      <c r="C3158" s="39" t="s">
        <v>150</v>
      </c>
      <c r="D3158" s="64"/>
      <c r="E3158" s="39" t="s">
        <v>104</v>
      </c>
      <c r="F3158" s="39">
        <v>106</v>
      </c>
      <c r="G3158" s="39" t="s">
        <v>172</v>
      </c>
      <c r="H3158" s="39" t="s">
        <v>176</v>
      </c>
      <c r="I3158" s="39" t="s">
        <v>176</v>
      </c>
      <c r="J3158" s="39" t="s">
        <v>176</v>
      </c>
      <c r="K3158" s="39" t="s">
        <v>176</v>
      </c>
      <c r="L3158" s="39">
        <v>1</v>
      </c>
      <c r="M3158" s="57" t="str">
        <f t="shared" si="152"/>
        <v>3 - Medium-Level Power Loss</v>
      </c>
      <c r="N3158" s="59"/>
      <c r="O3158" s="60"/>
      <c r="P3158" s="61">
        <f t="shared" si="151"/>
        <v>1800</v>
      </c>
      <c r="Q3158" s="61">
        <f t="shared" si="150"/>
        <v>0</v>
      </c>
    </row>
    <row r="3159" spans="1:17" ht="18.600000000000001" customHeight="1">
      <c r="A3159" s="58">
        <v>44403</v>
      </c>
      <c r="B3159" s="39" t="s">
        <v>48</v>
      </c>
      <c r="C3159" s="39" t="s">
        <v>150</v>
      </c>
      <c r="D3159" s="64"/>
      <c r="E3159" s="39" t="s">
        <v>104</v>
      </c>
      <c r="F3159" s="39">
        <v>107</v>
      </c>
      <c r="G3159" s="39" t="s">
        <v>172</v>
      </c>
      <c r="H3159" s="39" t="s">
        <v>176</v>
      </c>
      <c r="I3159" s="39" t="s">
        <v>176</v>
      </c>
      <c r="J3159" s="39" t="s">
        <v>176</v>
      </c>
      <c r="K3159" s="39" t="s">
        <v>176</v>
      </c>
      <c r="L3159" s="39">
        <v>1</v>
      </c>
      <c r="M3159" s="57" t="str">
        <f t="shared" si="152"/>
        <v>3 - Medium-Level Power Loss</v>
      </c>
      <c r="N3159" s="59"/>
      <c r="O3159" s="60"/>
      <c r="P3159" s="61">
        <f t="shared" si="151"/>
        <v>1800</v>
      </c>
      <c r="Q3159" s="61">
        <f t="shared" si="150"/>
        <v>0</v>
      </c>
    </row>
    <row r="3160" spans="1:17" ht="18.600000000000001" customHeight="1">
      <c r="A3160" s="58">
        <v>44403</v>
      </c>
      <c r="B3160" s="39" t="s">
        <v>48</v>
      </c>
      <c r="C3160" s="39" t="s">
        <v>150</v>
      </c>
      <c r="D3160" s="64"/>
      <c r="E3160" s="39" t="s">
        <v>104</v>
      </c>
      <c r="F3160" s="39">
        <v>108</v>
      </c>
      <c r="G3160" s="39" t="s">
        <v>172</v>
      </c>
      <c r="H3160" s="39" t="s">
        <v>176</v>
      </c>
      <c r="I3160" s="39" t="s">
        <v>176</v>
      </c>
      <c r="J3160" s="39" t="s">
        <v>176</v>
      </c>
      <c r="K3160" s="39" t="s">
        <v>176</v>
      </c>
      <c r="L3160" s="39">
        <v>1</v>
      </c>
      <c r="M3160" s="57" t="str">
        <f t="shared" si="152"/>
        <v>3 - Medium-Level Power Loss</v>
      </c>
      <c r="N3160" s="59"/>
      <c r="O3160" s="60"/>
      <c r="P3160" s="61">
        <f t="shared" si="151"/>
        <v>1800</v>
      </c>
      <c r="Q3160" s="61">
        <f t="shared" si="150"/>
        <v>0</v>
      </c>
    </row>
    <row r="3161" spans="1:17" ht="18.600000000000001" customHeight="1">
      <c r="A3161" s="58">
        <v>44403</v>
      </c>
      <c r="B3161" s="39" t="s">
        <v>48</v>
      </c>
      <c r="C3161" s="39" t="s">
        <v>150</v>
      </c>
      <c r="D3161" s="64"/>
      <c r="E3161" s="39" t="s">
        <v>104</v>
      </c>
      <c r="F3161" s="39">
        <v>109</v>
      </c>
      <c r="G3161" s="39" t="s">
        <v>172</v>
      </c>
      <c r="H3161" s="39" t="s">
        <v>176</v>
      </c>
      <c r="I3161" s="39" t="s">
        <v>176</v>
      </c>
      <c r="J3161" s="39" t="s">
        <v>176</v>
      </c>
      <c r="K3161" s="39" t="s">
        <v>176</v>
      </c>
      <c r="L3161" s="39">
        <v>1</v>
      </c>
      <c r="M3161" s="57" t="str">
        <f t="shared" si="152"/>
        <v>3 - Medium-Level Power Loss</v>
      </c>
      <c r="N3161" s="59"/>
      <c r="O3161" s="60"/>
      <c r="P3161" s="61">
        <f t="shared" si="151"/>
        <v>1800</v>
      </c>
      <c r="Q3161" s="61">
        <f t="shared" si="150"/>
        <v>0</v>
      </c>
    </row>
    <row r="3162" spans="1:17" ht="18.600000000000001" customHeight="1">
      <c r="A3162" s="58">
        <v>44403</v>
      </c>
      <c r="B3162" s="39" t="s">
        <v>48</v>
      </c>
      <c r="C3162" s="39" t="s">
        <v>150</v>
      </c>
      <c r="D3162" s="64"/>
      <c r="E3162" s="39" t="s">
        <v>104</v>
      </c>
      <c r="F3162" s="39">
        <v>110</v>
      </c>
      <c r="G3162" s="39" t="s">
        <v>172</v>
      </c>
      <c r="H3162" s="39" t="s">
        <v>176</v>
      </c>
      <c r="I3162" s="39" t="s">
        <v>176</v>
      </c>
      <c r="J3162" s="39" t="s">
        <v>176</v>
      </c>
      <c r="K3162" s="39" t="s">
        <v>176</v>
      </c>
      <c r="L3162" s="39">
        <v>1</v>
      </c>
      <c r="M3162" s="57" t="str">
        <f t="shared" si="152"/>
        <v>3 - Medium-Level Power Loss</v>
      </c>
      <c r="N3162" s="59"/>
      <c r="O3162" s="60"/>
      <c r="P3162" s="61">
        <f t="shared" si="151"/>
        <v>1800</v>
      </c>
      <c r="Q3162" s="61">
        <f t="shared" si="150"/>
        <v>0</v>
      </c>
    </row>
    <row r="3163" spans="1:17" ht="18.600000000000001" customHeight="1">
      <c r="A3163" s="58">
        <v>44403</v>
      </c>
      <c r="B3163" s="39" t="s">
        <v>48</v>
      </c>
      <c r="C3163" s="39" t="s">
        <v>150</v>
      </c>
      <c r="D3163" s="64"/>
      <c r="E3163" s="39" t="s">
        <v>104</v>
      </c>
      <c r="F3163" s="39">
        <v>111</v>
      </c>
      <c r="G3163" s="39" t="s">
        <v>172</v>
      </c>
      <c r="H3163" s="39" t="s">
        <v>176</v>
      </c>
      <c r="I3163" s="39" t="s">
        <v>176</v>
      </c>
      <c r="J3163" s="39" t="s">
        <v>176</v>
      </c>
      <c r="K3163" s="39" t="s">
        <v>176</v>
      </c>
      <c r="L3163" s="39">
        <v>1</v>
      </c>
      <c r="M3163" s="57" t="str">
        <f t="shared" si="152"/>
        <v>3 - Medium-Level Power Loss</v>
      </c>
      <c r="N3163" s="59"/>
      <c r="O3163" s="60"/>
      <c r="P3163" s="61">
        <f t="shared" si="151"/>
        <v>1800</v>
      </c>
      <c r="Q3163" s="61">
        <f t="shared" si="150"/>
        <v>0</v>
      </c>
    </row>
    <row r="3164" spans="1:17" ht="18.600000000000001" customHeight="1">
      <c r="A3164" s="58">
        <v>44403</v>
      </c>
      <c r="B3164" s="39" t="s">
        <v>48</v>
      </c>
      <c r="C3164" s="39" t="s">
        <v>150</v>
      </c>
      <c r="D3164" s="64"/>
      <c r="E3164" s="39" t="s">
        <v>104</v>
      </c>
      <c r="F3164" s="39">
        <v>112</v>
      </c>
      <c r="G3164" s="39" t="s">
        <v>172</v>
      </c>
      <c r="H3164" s="39" t="s">
        <v>176</v>
      </c>
      <c r="I3164" s="39" t="s">
        <v>176</v>
      </c>
      <c r="J3164" s="39" t="s">
        <v>176</v>
      </c>
      <c r="K3164" s="39" t="s">
        <v>176</v>
      </c>
      <c r="L3164" s="39">
        <v>1</v>
      </c>
      <c r="M3164" s="57" t="str">
        <f t="shared" si="152"/>
        <v>3 - Medium-Level Power Loss</v>
      </c>
      <c r="N3164" s="59"/>
      <c r="O3164" s="60"/>
      <c r="P3164" s="61">
        <f t="shared" si="151"/>
        <v>1800</v>
      </c>
      <c r="Q3164" s="61">
        <f t="shared" si="150"/>
        <v>0</v>
      </c>
    </row>
    <row r="3165" spans="1:17" ht="18.600000000000001" customHeight="1">
      <c r="A3165" s="58">
        <v>44403</v>
      </c>
      <c r="B3165" s="39" t="s">
        <v>48</v>
      </c>
      <c r="C3165" s="39" t="s">
        <v>150</v>
      </c>
      <c r="D3165" s="64"/>
      <c r="E3165" s="39" t="s">
        <v>105</v>
      </c>
      <c r="F3165" s="39">
        <v>17</v>
      </c>
      <c r="G3165" s="39" t="s">
        <v>172</v>
      </c>
      <c r="H3165" s="39" t="s">
        <v>176</v>
      </c>
      <c r="I3165" s="39" t="s">
        <v>176</v>
      </c>
      <c r="J3165" s="39" t="s">
        <v>176</v>
      </c>
      <c r="K3165" s="39" t="s">
        <v>176</v>
      </c>
      <c r="L3165" s="39">
        <v>1</v>
      </c>
      <c r="M3165" s="57" t="str">
        <f t="shared" si="152"/>
        <v>3 - Medium-Level Power Loss</v>
      </c>
      <c r="N3165" s="59"/>
      <c r="O3165" s="60"/>
      <c r="P3165" s="61">
        <f t="shared" si="151"/>
        <v>1800</v>
      </c>
      <c r="Q3165" s="61">
        <f t="shared" si="150"/>
        <v>0</v>
      </c>
    </row>
    <row r="3166" spans="1:17" ht="18.600000000000001" customHeight="1">
      <c r="A3166" s="58">
        <v>44403</v>
      </c>
      <c r="B3166" s="39" t="s">
        <v>48</v>
      </c>
      <c r="C3166" s="39" t="s">
        <v>150</v>
      </c>
      <c r="D3166" s="64"/>
      <c r="E3166" s="39" t="s">
        <v>105</v>
      </c>
      <c r="F3166" s="39">
        <v>18</v>
      </c>
      <c r="G3166" s="39" t="s">
        <v>172</v>
      </c>
      <c r="H3166" s="39" t="s">
        <v>176</v>
      </c>
      <c r="I3166" s="39" t="s">
        <v>176</v>
      </c>
      <c r="J3166" s="39" t="s">
        <v>176</v>
      </c>
      <c r="K3166" s="39" t="s">
        <v>176</v>
      </c>
      <c r="L3166" s="39">
        <v>1</v>
      </c>
      <c r="M3166" s="57" t="str">
        <f t="shared" si="152"/>
        <v>3 - Medium-Level Power Loss</v>
      </c>
      <c r="N3166" s="59"/>
      <c r="O3166" s="60"/>
      <c r="P3166" s="61">
        <f t="shared" si="151"/>
        <v>1800</v>
      </c>
      <c r="Q3166" s="61">
        <f t="shared" si="150"/>
        <v>0</v>
      </c>
    </row>
    <row r="3167" spans="1:17" ht="18.600000000000001" customHeight="1">
      <c r="A3167" s="58">
        <v>44403</v>
      </c>
      <c r="B3167" s="39" t="s">
        <v>48</v>
      </c>
      <c r="C3167" s="39" t="s">
        <v>150</v>
      </c>
      <c r="D3167" s="64"/>
      <c r="E3167" s="39" t="s">
        <v>105</v>
      </c>
      <c r="F3167" s="39">
        <v>19</v>
      </c>
      <c r="G3167" s="39" t="s">
        <v>172</v>
      </c>
      <c r="H3167" s="39" t="s">
        <v>176</v>
      </c>
      <c r="I3167" s="39" t="s">
        <v>176</v>
      </c>
      <c r="J3167" s="39" t="s">
        <v>176</v>
      </c>
      <c r="K3167" s="39" t="s">
        <v>176</v>
      </c>
      <c r="L3167" s="39">
        <v>1</v>
      </c>
      <c r="M3167" s="57" t="str">
        <f t="shared" si="152"/>
        <v>3 - Medium-Level Power Loss</v>
      </c>
      <c r="N3167" s="59"/>
      <c r="O3167" s="60"/>
      <c r="P3167" s="61">
        <f t="shared" si="151"/>
        <v>1800</v>
      </c>
      <c r="Q3167" s="61">
        <f t="shared" si="150"/>
        <v>0</v>
      </c>
    </row>
    <row r="3168" spans="1:17" ht="18.600000000000001" customHeight="1">
      <c r="A3168" s="58">
        <v>44403</v>
      </c>
      <c r="B3168" s="39" t="s">
        <v>48</v>
      </c>
      <c r="C3168" s="39" t="s">
        <v>150</v>
      </c>
      <c r="D3168" s="64"/>
      <c r="E3168" s="39" t="s">
        <v>105</v>
      </c>
      <c r="F3168" s="39">
        <v>20</v>
      </c>
      <c r="G3168" s="39" t="s">
        <v>172</v>
      </c>
      <c r="H3168" s="39" t="s">
        <v>176</v>
      </c>
      <c r="I3168" s="39" t="s">
        <v>176</v>
      </c>
      <c r="J3168" s="39" t="s">
        <v>176</v>
      </c>
      <c r="K3168" s="39" t="s">
        <v>176</v>
      </c>
      <c r="L3168" s="39">
        <v>1</v>
      </c>
      <c r="M3168" s="57" t="str">
        <f t="shared" si="152"/>
        <v>3 - Medium-Level Power Loss</v>
      </c>
      <c r="N3168" s="59"/>
      <c r="O3168" s="60"/>
      <c r="P3168" s="61">
        <f t="shared" si="151"/>
        <v>1800</v>
      </c>
      <c r="Q3168" s="61">
        <f t="shared" si="150"/>
        <v>0</v>
      </c>
    </row>
    <row r="3169" spans="1:17" ht="18.600000000000001" customHeight="1">
      <c r="A3169" s="58">
        <v>44403</v>
      </c>
      <c r="B3169" s="39" t="s">
        <v>48</v>
      </c>
      <c r="C3169" s="39" t="s">
        <v>150</v>
      </c>
      <c r="D3169" s="64"/>
      <c r="E3169" s="39" t="s">
        <v>105</v>
      </c>
      <c r="F3169" s="39">
        <v>21</v>
      </c>
      <c r="G3169" s="39" t="s">
        <v>172</v>
      </c>
      <c r="H3169" s="39" t="s">
        <v>176</v>
      </c>
      <c r="I3169" s="39" t="s">
        <v>176</v>
      </c>
      <c r="J3169" s="39" t="s">
        <v>176</v>
      </c>
      <c r="K3169" s="39" t="s">
        <v>176</v>
      </c>
      <c r="L3169" s="39">
        <v>1</v>
      </c>
      <c r="M3169" s="57" t="str">
        <f t="shared" si="152"/>
        <v>3 - Medium-Level Power Loss</v>
      </c>
      <c r="N3169" s="59"/>
      <c r="O3169" s="60"/>
      <c r="P3169" s="61">
        <f t="shared" si="151"/>
        <v>1800</v>
      </c>
      <c r="Q3169" s="61">
        <f t="shared" si="150"/>
        <v>0</v>
      </c>
    </row>
    <row r="3170" spans="1:17" ht="18.600000000000001" customHeight="1">
      <c r="A3170" s="58">
        <v>44403</v>
      </c>
      <c r="B3170" s="39" t="s">
        <v>48</v>
      </c>
      <c r="C3170" s="39" t="s">
        <v>150</v>
      </c>
      <c r="D3170" s="64"/>
      <c r="E3170" s="39" t="s">
        <v>105</v>
      </c>
      <c r="F3170" s="39">
        <v>22</v>
      </c>
      <c r="G3170" s="39" t="s">
        <v>172</v>
      </c>
      <c r="H3170" s="39" t="s">
        <v>176</v>
      </c>
      <c r="I3170" s="39" t="s">
        <v>176</v>
      </c>
      <c r="J3170" s="39" t="s">
        <v>176</v>
      </c>
      <c r="K3170" s="39" t="s">
        <v>176</v>
      </c>
      <c r="L3170" s="39">
        <v>1</v>
      </c>
      <c r="M3170" s="57" t="str">
        <f t="shared" si="152"/>
        <v>3 - Medium-Level Power Loss</v>
      </c>
      <c r="N3170" s="59"/>
      <c r="O3170" s="60"/>
      <c r="P3170" s="61">
        <f t="shared" si="151"/>
        <v>1800</v>
      </c>
      <c r="Q3170" s="61">
        <f t="shared" si="150"/>
        <v>0</v>
      </c>
    </row>
    <row r="3171" spans="1:17" ht="18.600000000000001" customHeight="1">
      <c r="A3171" s="58">
        <v>44403</v>
      </c>
      <c r="B3171" s="39" t="s">
        <v>48</v>
      </c>
      <c r="C3171" s="39" t="s">
        <v>150</v>
      </c>
      <c r="D3171" s="64"/>
      <c r="E3171" s="39" t="s">
        <v>105</v>
      </c>
      <c r="F3171" s="39">
        <v>23</v>
      </c>
      <c r="G3171" s="39" t="s">
        <v>172</v>
      </c>
      <c r="H3171" s="39" t="s">
        <v>176</v>
      </c>
      <c r="I3171" s="39" t="s">
        <v>176</v>
      </c>
      <c r="J3171" s="39" t="s">
        <v>176</v>
      </c>
      <c r="K3171" s="39" t="s">
        <v>176</v>
      </c>
      <c r="L3171" s="39">
        <v>1</v>
      </c>
      <c r="M3171" s="57" t="str">
        <f t="shared" si="152"/>
        <v>3 - Medium-Level Power Loss</v>
      </c>
      <c r="N3171" s="59"/>
      <c r="O3171" s="60"/>
      <c r="P3171" s="61">
        <f t="shared" si="151"/>
        <v>1800</v>
      </c>
      <c r="Q3171" s="61">
        <f t="shared" si="150"/>
        <v>0</v>
      </c>
    </row>
    <row r="3172" spans="1:17" ht="18.600000000000001" customHeight="1">
      <c r="A3172" s="58">
        <v>44403</v>
      </c>
      <c r="B3172" s="39" t="s">
        <v>48</v>
      </c>
      <c r="C3172" s="39" t="s">
        <v>150</v>
      </c>
      <c r="D3172" s="64"/>
      <c r="E3172" s="39" t="s">
        <v>105</v>
      </c>
      <c r="F3172" s="39">
        <v>24</v>
      </c>
      <c r="G3172" s="39" t="s">
        <v>172</v>
      </c>
      <c r="H3172" s="39" t="s">
        <v>176</v>
      </c>
      <c r="I3172" s="39" t="s">
        <v>176</v>
      </c>
      <c r="J3172" s="39" t="s">
        <v>176</v>
      </c>
      <c r="K3172" s="39" t="s">
        <v>176</v>
      </c>
      <c r="L3172" s="39">
        <v>1</v>
      </c>
      <c r="M3172" s="57" t="str">
        <f t="shared" si="152"/>
        <v>3 - Medium-Level Power Loss</v>
      </c>
      <c r="N3172" s="59"/>
      <c r="O3172" s="60"/>
      <c r="P3172" s="61">
        <f t="shared" si="151"/>
        <v>1800</v>
      </c>
      <c r="Q3172" s="61">
        <f t="shared" si="150"/>
        <v>0</v>
      </c>
    </row>
    <row r="3173" spans="1:17" ht="18.600000000000001" customHeight="1">
      <c r="A3173" s="58">
        <v>44403</v>
      </c>
      <c r="B3173" s="39" t="s">
        <v>48</v>
      </c>
      <c r="C3173" s="39" t="s">
        <v>150</v>
      </c>
      <c r="D3173" s="64"/>
      <c r="E3173" s="39" t="s">
        <v>105</v>
      </c>
      <c r="F3173" s="39">
        <v>89</v>
      </c>
      <c r="G3173" s="39" t="s">
        <v>172</v>
      </c>
      <c r="H3173" s="39" t="s">
        <v>176</v>
      </c>
      <c r="I3173" s="39" t="s">
        <v>176</v>
      </c>
      <c r="J3173" s="39" t="s">
        <v>176</v>
      </c>
      <c r="K3173" s="39" t="s">
        <v>176</v>
      </c>
      <c r="L3173" s="39">
        <v>1</v>
      </c>
      <c r="M3173" s="57" t="str">
        <f t="shared" si="152"/>
        <v>3 - Medium-Level Power Loss</v>
      </c>
      <c r="N3173" s="59"/>
      <c r="O3173" s="60"/>
      <c r="P3173" s="61">
        <f t="shared" si="151"/>
        <v>1800</v>
      </c>
      <c r="Q3173" s="61">
        <f t="shared" ref="Q3173:Q3236" si="153">IF(O3173&gt;0,P3173,0)</f>
        <v>0</v>
      </c>
    </row>
    <row r="3174" spans="1:17" ht="18.600000000000001" customHeight="1">
      <c r="A3174" s="58">
        <v>44403</v>
      </c>
      <c r="B3174" s="39" t="s">
        <v>48</v>
      </c>
      <c r="C3174" s="39" t="s">
        <v>150</v>
      </c>
      <c r="D3174" s="64"/>
      <c r="E3174" s="39" t="s">
        <v>105</v>
      </c>
      <c r="F3174" s="39">
        <v>90</v>
      </c>
      <c r="G3174" s="39" t="s">
        <v>172</v>
      </c>
      <c r="H3174" s="39" t="s">
        <v>176</v>
      </c>
      <c r="I3174" s="39" t="s">
        <v>176</v>
      </c>
      <c r="J3174" s="39" t="s">
        <v>176</v>
      </c>
      <c r="K3174" s="39" t="s">
        <v>176</v>
      </c>
      <c r="L3174" s="39">
        <v>1</v>
      </c>
      <c r="M3174" s="57" t="str">
        <f t="shared" si="152"/>
        <v>3 - Medium-Level Power Loss</v>
      </c>
      <c r="N3174" s="59"/>
      <c r="O3174" s="60"/>
      <c r="P3174" s="61">
        <f t="shared" si="151"/>
        <v>1800</v>
      </c>
      <c r="Q3174" s="61">
        <f t="shared" si="153"/>
        <v>0</v>
      </c>
    </row>
    <row r="3175" spans="1:17" ht="18.600000000000001" customHeight="1">
      <c r="A3175" s="58">
        <v>44403</v>
      </c>
      <c r="B3175" s="39" t="s">
        <v>48</v>
      </c>
      <c r="C3175" s="39" t="s">
        <v>150</v>
      </c>
      <c r="D3175" s="64"/>
      <c r="E3175" s="39" t="s">
        <v>105</v>
      </c>
      <c r="F3175" s="39">
        <v>91</v>
      </c>
      <c r="G3175" s="39" t="s">
        <v>172</v>
      </c>
      <c r="H3175" s="39" t="s">
        <v>176</v>
      </c>
      <c r="I3175" s="39" t="s">
        <v>176</v>
      </c>
      <c r="J3175" s="39" t="s">
        <v>176</v>
      </c>
      <c r="K3175" s="39" t="s">
        <v>176</v>
      </c>
      <c r="L3175" s="39">
        <v>1</v>
      </c>
      <c r="M3175" s="57" t="str">
        <f t="shared" si="152"/>
        <v>3 - Medium-Level Power Loss</v>
      </c>
      <c r="N3175" s="59"/>
      <c r="O3175" s="60"/>
      <c r="P3175" s="61">
        <f t="shared" si="151"/>
        <v>1800</v>
      </c>
      <c r="Q3175" s="61">
        <f t="shared" si="153"/>
        <v>0</v>
      </c>
    </row>
    <row r="3176" spans="1:17" ht="18.600000000000001" customHeight="1">
      <c r="A3176" s="58">
        <v>44403</v>
      </c>
      <c r="B3176" s="39" t="s">
        <v>48</v>
      </c>
      <c r="C3176" s="39" t="s">
        <v>150</v>
      </c>
      <c r="D3176" s="64"/>
      <c r="E3176" s="39" t="s">
        <v>105</v>
      </c>
      <c r="F3176" s="39">
        <v>92</v>
      </c>
      <c r="G3176" s="39" t="s">
        <v>172</v>
      </c>
      <c r="H3176" s="39" t="s">
        <v>176</v>
      </c>
      <c r="I3176" s="39" t="s">
        <v>176</v>
      </c>
      <c r="J3176" s="39" t="s">
        <v>176</v>
      </c>
      <c r="K3176" s="39" t="s">
        <v>176</v>
      </c>
      <c r="L3176" s="39">
        <v>1</v>
      </c>
      <c r="M3176" s="57" t="str">
        <f t="shared" si="152"/>
        <v>3 - Medium-Level Power Loss</v>
      </c>
      <c r="N3176" s="59"/>
      <c r="O3176" s="60"/>
      <c r="P3176" s="61">
        <f t="shared" si="151"/>
        <v>1800</v>
      </c>
      <c r="Q3176" s="61">
        <f t="shared" si="153"/>
        <v>0</v>
      </c>
    </row>
    <row r="3177" spans="1:17" ht="18.600000000000001" customHeight="1">
      <c r="A3177" s="58">
        <v>44403</v>
      </c>
      <c r="B3177" s="39" t="s">
        <v>48</v>
      </c>
      <c r="C3177" s="39" t="s">
        <v>150</v>
      </c>
      <c r="D3177" s="64"/>
      <c r="E3177" s="39" t="s">
        <v>105</v>
      </c>
      <c r="F3177" s="39">
        <v>93</v>
      </c>
      <c r="G3177" s="39" t="s">
        <v>172</v>
      </c>
      <c r="H3177" s="39" t="s">
        <v>176</v>
      </c>
      <c r="I3177" s="39" t="s">
        <v>176</v>
      </c>
      <c r="J3177" s="39" t="s">
        <v>176</v>
      </c>
      <c r="K3177" s="39" t="s">
        <v>176</v>
      </c>
      <c r="L3177" s="39">
        <v>1</v>
      </c>
      <c r="M3177" s="57" t="str">
        <f t="shared" si="152"/>
        <v>3 - Medium-Level Power Loss</v>
      </c>
      <c r="N3177" s="59"/>
      <c r="O3177" s="60"/>
      <c r="P3177" s="61">
        <f t="shared" si="151"/>
        <v>1800</v>
      </c>
      <c r="Q3177" s="61">
        <f t="shared" si="153"/>
        <v>0</v>
      </c>
    </row>
    <row r="3178" spans="1:17" ht="18.600000000000001" customHeight="1">
      <c r="A3178" s="58">
        <v>44403</v>
      </c>
      <c r="B3178" s="39" t="s">
        <v>48</v>
      </c>
      <c r="C3178" s="39" t="s">
        <v>150</v>
      </c>
      <c r="D3178" s="64"/>
      <c r="E3178" s="39" t="s">
        <v>105</v>
      </c>
      <c r="F3178" s="39">
        <v>94</v>
      </c>
      <c r="G3178" s="39" t="s">
        <v>172</v>
      </c>
      <c r="H3178" s="39" t="s">
        <v>176</v>
      </c>
      <c r="I3178" s="39" t="s">
        <v>176</v>
      </c>
      <c r="J3178" s="39" t="s">
        <v>176</v>
      </c>
      <c r="K3178" s="39" t="s">
        <v>176</v>
      </c>
      <c r="L3178" s="39">
        <v>1</v>
      </c>
      <c r="M3178" s="57" t="str">
        <f t="shared" si="152"/>
        <v>3 - Medium-Level Power Loss</v>
      </c>
      <c r="N3178" s="59"/>
      <c r="O3178" s="60"/>
      <c r="P3178" s="61">
        <f t="shared" si="151"/>
        <v>1800</v>
      </c>
      <c r="Q3178" s="61">
        <f t="shared" si="153"/>
        <v>0</v>
      </c>
    </row>
    <row r="3179" spans="1:17" ht="18.600000000000001" customHeight="1">
      <c r="A3179" s="58">
        <v>44403</v>
      </c>
      <c r="B3179" s="39" t="s">
        <v>48</v>
      </c>
      <c r="C3179" s="39" t="s">
        <v>150</v>
      </c>
      <c r="D3179" s="64"/>
      <c r="E3179" s="39" t="s">
        <v>105</v>
      </c>
      <c r="F3179" s="39">
        <v>95</v>
      </c>
      <c r="G3179" s="39" t="s">
        <v>172</v>
      </c>
      <c r="H3179" s="39" t="s">
        <v>176</v>
      </c>
      <c r="I3179" s="39" t="s">
        <v>176</v>
      </c>
      <c r="J3179" s="39" t="s">
        <v>176</v>
      </c>
      <c r="K3179" s="39" t="s">
        <v>176</v>
      </c>
      <c r="L3179" s="39">
        <v>1</v>
      </c>
      <c r="M3179" s="57" t="str">
        <f t="shared" si="152"/>
        <v>3 - Medium-Level Power Loss</v>
      </c>
      <c r="N3179" s="59"/>
      <c r="O3179" s="60"/>
      <c r="P3179" s="61">
        <f t="shared" si="151"/>
        <v>1800</v>
      </c>
      <c r="Q3179" s="61">
        <f t="shared" si="153"/>
        <v>0</v>
      </c>
    </row>
    <row r="3180" spans="1:17" ht="18.600000000000001" customHeight="1">
      <c r="A3180" s="58">
        <v>44403</v>
      </c>
      <c r="B3180" s="39" t="s">
        <v>48</v>
      </c>
      <c r="C3180" s="39" t="s">
        <v>150</v>
      </c>
      <c r="D3180" s="64"/>
      <c r="E3180" s="39" t="s">
        <v>105</v>
      </c>
      <c r="F3180" s="39">
        <v>96</v>
      </c>
      <c r="G3180" s="39" t="s">
        <v>172</v>
      </c>
      <c r="H3180" s="39" t="s">
        <v>176</v>
      </c>
      <c r="I3180" s="39" t="s">
        <v>176</v>
      </c>
      <c r="J3180" s="39" t="s">
        <v>176</v>
      </c>
      <c r="K3180" s="39" t="s">
        <v>176</v>
      </c>
      <c r="L3180" s="39">
        <v>1</v>
      </c>
      <c r="M3180" s="57" t="str">
        <f t="shared" si="152"/>
        <v>3 - Medium-Level Power Loss</v>
      </c>
      <c r="N3180" s="59"/>
      <c r="O3180" s="60"/>
      <c r="P3180" s="61">
        <f t="shared" si="151"/>
        <v>1800</v>
      </c>
      <c r="Q3180" s="61">
        <f t="shared" si="153"/>
        <v>0</v>
      </c>
    </row>
    <row r="3181" spans="1:17" ht="18.600000000000001" customHeight="1">
      <c r="A3181" s="58">
        <v>44403</v>
      </c>
      <c r="B3181" s="39" t="s">
        <v>48</v>
      </c>
      <c r="C3181" s="39" t="s">
        <v>150</v>
      </c>
      <c r="D3181" s="64"/>
      <c r="E3181" s="39" t="s">
        <v>114</v>
      </c>
      <c r="F3181" s="39">
        <v>84</v>
      </c>
      <c r="G3181" s="39" t="s">
        <v>172</v>
      </c>
      <c r="H3181" s="39" t="s">
        <v>176</v>
      </c>
      <c r="I3181" s="39" t="s">
        <v>176</v>
      </c>
      <c r="J3181" s="39" t="s">
        <v>176</v>
      </c>
      <c r="K3181" s="39" t="s">
        <v>176</v>
      </c>
      <c r="L3181" s="39">
        <v>1</v>
      </c>
      <c r="M3181" s="57" t="str">
        <f t="shared" si="152"/>
        <v>3 - Medium-Level Power Loss</v>
      </c>
      <c r="N3181" s="59"/>
      <c r="O3181" s="60"/>
      <c r="P3181" s="61">
        <f t="shared" si="151"/>
        <v>1800</v>
      </c>
      <c r="Q3181" s="61">
        <f t="shared" si="153"/>
        <v>0</v>
      </c>
    </row>
    <row r="3182" spans="1:17" ht="18.600000000000001" customHeight="1">
      <c r="A3182" s="58">
        <v>44403</v>
      </c>
      <c r="B3182" s="39" t="s">
        <v>48</v>
      </c>
      <c r="C3182" s="39" t="s">
        <v>150</v>
      </c>
      <c r="D3182" s="64"/>
      <c r="E3182" s="39" t="s">
        <v>106</v>
      </c>
      <c r="F3182" s="39">
        <v>57</v>
      </c>
      <c r="G3182" s="39" t="s">
        <v>172</v>
      </c>
      <c r="H3182" s="39" t="s">
        <v>176</v>
      </c>
      <c r="I3182" s="39" t="s">
        <v>176</v>
      </c>
      <c r="J3182" s="39" t="s">
        <v>176</v>
      </c>
      <c r="K3182" s="39" t="s">
        <v>176</v>
      </c>
      <c r="L3182" s="39">
        <v>1</v>
      </c>
      <c r="M3182" s="57" t="str">
        <f t="shared" si="152"/>
        <v>3 - Medium-Level Power Loss</v>
      </c>
      <c r="N3182" s="59"/>
      <c r="O3182" s="60"/>
      <c r="P3182" s="61">
        <f t="shared" si="151"/>
        <v>1800</v>
      </c>
      <c r="Q3182" s="61">
        <f t="shared" si="153"/>
        <v>0</v>
      </c>
    </row>
    <row r="3183" spans="1:17" ht="18.600000000000001" customHeight="1">
      <c r="A3183" s="58">
        <v>44403</v>
      </c>
      <c r="B3183" s="39" t="s">
        <v>48</v>
      </c>
      <c r="C3183" s="39" t="s">
        <v>150</v>
      </c>
      <c r="D3183" s="64"/>
      <c r="E3183" s="39" t="s">
        <v>106</v>
      </c>
      <c r="F3183" s="39">
        <v>58</v>
      </c>
      <c r="G3183" s="39" t="s">
        <v>172</v>
      </c>
      <c r="H3183" s="39" t="s">
        <v>176</v>
      </c>
      <c r="I3183" s="39" t="s">
        <v>176</v>
      </c>
      <c r="J3183" s="39" t="s">
        <v>176</v>
      </c>
      <c r="K3183" s="39" t="s">
        <v>176</v>
      </c>
      <c r="L3183" s="39">
        <v>1</v>
      </c>
      <c r="M3183" s="57" t="str">
        <f t="shared" si="152"/>
        <v>3 - Medium-Level Power Loss</v>
      </c>
      <c r="N3183" s="59"/>
      <c r="O3183" s="60"/>
      <c r="P3183" s="61">
        <f t="shared" si="151"/>
        <v>1800</v>
      </c>
      <c r="Q3183" s="61">
        <f t="shared" si="153"/>
        <v>0</v>
      </c>
    </row>
    <row r="3184" spans="1:17" ht="18.600000000000001" customHeight="1">
      <c r="A3184" s="58">
        <v>44403</v>
      </c>
      <c r="B3184" s="39" t="s">
        <v>48</v>
      </c>
      <c r="C3184" s="39" t="s">
        <v>150</v>
      </c>
      <c r="D3184" s="64"/>
      <c r="E3184" s="39" t="s">
        <v>106</v>
      </c>
      <c r="F3184" s="39">
        <v>59</v>
      </c>
      <c r="G3184" s="39" t="s">
        <v>172</v>
      </c>
      <c r="H3184" s="39" t="s">
        <v>176</v>
      </c>
      <c r="I3184" s="39" t="s">
        <v>176</v>
      </c>
      <c r="J3184" s="39" t="s">
        <v>176</v>
      </c>
      <c r="K3184" s="39" t="s">
        <v>176</v>
      </c>
      <c r="L3184" s="39">
        <v>1</v>
      </c>
      <c r="M3184" s="57" t="str">
        <f t="shared" si="152"/>
        <v>3 - Medium-Level Power Loss</v>
      </c>
      <c r="N3184" s="59"/>
      <c r="O3184" s="60"/>
      <c r="P3184" s="61">
        <f t="shared" si="151"/>
        <v>1800</v>
      </c>
      <c r="Q3184" s="61">
        <f t="shared" si="153"/>
        <v>0</v>
      </c>
    </row>
    <row r="3185" spans="1:17" ht="18.600000000000001" customHeight="1">
      <c r="A3185" s="58">
        <v>44403</v>
      </c>
      <c r="B3185" s="39" t="s">
        <v>48</v>
      </c>
      <c r="C3185" s="39" t="s">
        <v>150</v>
      </c>
      <c r="D3185" s="64"/>
      <c r="E3185" s="39" t="s">
        <v>106</v>
      </c>
      <c r="F3185" s="39">
        <v>60</v>
      </c>
      <c r="G3185" s="39" t="s">
        <v>172</v>
      </c>
      <c r="H3185" s="39" t="s">
        <v>176</v>
      </c>
      <c r="I3185" s="39" t="s">
        <v>176</v>
      </c>
      <c r="J3185" s="39" t="s">
        <v>176</v>
      </c>
      <c r="K3185" s="39" t="s">
        <v>176</v>
      </c>
      <c r="L3185" s="39">
        <v>1</v>
      </c>
      <c r="M3185" s="57" t="str">
        <f t="shared" si="152"/>
        <v>3 - Medium-Level Power Loss</v>
      </c>
      <c r="N3185" s="59"/>
      <c r="O3185" s="60"/>
      <c r="P3185" s="61">
        <f t="shared" si="151"/>
        <v>1800</v>
      </c>
      <c r="Q3185" s="61">
        <f t="shared" si="153"/>
        <v>0</v>
      </c>
    </row>
    <row r="3186" spans="1:17" ht="18.600000000000001" customHeight="1">
      <c r="A3186" s="58">
        <v>44403</v>
      </c>
      <c r="B3186" s="39" t="s">
        <v>48</v>
      </c>
      <c r="C3186" s="39" t="s">
        <v>150</v>
      </c>
      <c r="D3186" s="64"/>
      <c r="E3186" s="39" t="s">
        <v>106</v>
      </c>
      <c r="F3186" s="39">
        <v>61</v>
      </c>
      <c r="G3186" s="39" t="s">
        <v>172</v>
      </c>
      <c r="H3186" s="39" t="s">
        <v>176</v>
      </c>
      <c r="I3186" s="39" t="s">
        <v>176</v>
      </c>
      <c r="J3186" s="39" t="s">
        <v>176</v>
      </c>
      <c r="K3186" s="39" t="s">
        <v>176</v>
      </c>
      <c r="L3186" s="39">
        <v>1</v>
      </c>
      <c r="M3186" s="57" t="str">
        <f t="shared" si="152"/>
        <v>3 - Medium-Level Power Loss</v>
      </c>
      <c r="N3186" s="59"/>
      <c r="O3186" s="60"/>
      <c r="P3186" s="61">
        <f t="shared" si="151"/>
        <v>1800</v>
      </c>
      <c r="Q3186" s="61">
        <f t="shared" si="153"/>
        <v>0</v>
      </c>
    </row>
    <row r="3187" spans="1:17" ht="18.600000000000001" customHeight="1">
      <c r="A3187" s="58">
        <v>44403</v>
      </c>
      <c r="B3187" s="39" t="s">
        <v>48</v>
      </c>
      <c r="C3187" s="39" t="s">
        <v>150</v>
      </c>
      <c r="D3187" s="64"/>
      <c r="E3187" s="39" t="s">
        <v>106</v>
      </c>
      <c r="F3187" s="39">
        <v>62</v>
      </c>
      <c r="G3187" s="39" t="s">
        <v>172</v>
      </c>
      <c r="H3187" s="39" t="s">
        <v>176</v>
      </c>
      <c r="I3187" s="39" t="s">
        <v>176</v>
      </c>
      <c r="J3187" s="39" t="s">
        <v>176</v>
      </c>
      <c r="K3187" s="39" t="s">
        <v>176</v>
      </c>
      <c r="L3187" s="39">
        <v>1</v>
      </c>
      <c r="M3187" s="57" t="str">
        <f t="shared" si="152"/>
        <v>3 - Medium-Level Power Loss</v>
      </c>
      <c r="N3187" s="59"/>
      <c r="O3187" s="60"/>
      <c r="P3187" s="61">
        <f t="shared" si="151"/>
        <v>1800</v>
      </c>
      <c r="Q3187" s="61">
        <f t="shared" si="153"/>
        <v>0</v>
      </c>
    </row>
    <row r="3188" spans="1:17" ht="18.600000000000001" customHeight="1">
      <c r="A3188" s="58">
        <v>44403</v>
      </c>
      <c r="B3188" s="39" t="s">
        <v>48</v>
      </c>
      <c r="C3188" s="39" t="s">
        <v>150</v>
      </c>
      <c r="D3188" s="64"/>
      <c r="E3188" s="39" t="s">
        <v>106</v>
      </c>
      <c r="F3188" s="39">
        <v>63</v>
      </c>
      <c r="G3188" s="39" t="s">
        <v>172</v>
      </c>
      <c r="H3188" s="39" t="s">
        <v>176</v>
      </c>
      <c r="I3188" s="39" t="s">
        <v>176</v>
      </c>
      <c r="J3188" s="39" t="s">
        <v>176</v>
      </c>
      <c r="K3188" s="39" t="s">
        <v>176</v>
      </c>
      <c r="L3188" s="39">
        <v>1</v>
      </c>
      <c r="M3188" s="57" t="str">
        <f t="shared" si="152"/>
        <v>3 - Medium-Level Power Loss</v>
      </c>
      <c r="N3188" s="59"/>
      <c r="O3188" s="60"/>
      <c r="P3188" s="61">
        <f t="shared" si="151"/>
        <v>1800</v>
      </c>
      <c r="Q3188" s="61">
        <f t="shared" si="153"/>
        <v>0</v>
      </c>
    </row>
    <row r="3189" spans="1:17" ht="18.600000000000001" customHeight="1">
      <c r="A3189" s="58">
        <v>44403</v>
      </c>
      <c r="B3189" s="39" t="s">
        <v>48</v>
      </c>
      <c r="C3189" s="39" t="s">
        <v>150</v>
      </c>
      <c r="D3189" s="64"/>
      <c r="E3189" s="39" t="s">
        <v>106</v>
      </c>
      <c r="F3189" s="39">
        <v>64</v>
      </c>
      <c r="G3189" s="39" t="s">
        <v>172</v>
      </c>
      <c r="H3189" s="39" t="s">
        <v>176</v>
      </c>
      <c r="I3189" s="39" t="s">
        <v>176</v>
      </c>
      <c r="J3189" s="39" t="s">
        <v>176</v>
      </c>
      <c r="K3189" s="39" t="s">
        <v>176</v>
      </c>
      <c r="L3189" s="39">
        <v>1</v>
      </c>
      <c r="M3189" s="57" t="str">
        <f t="shared" si="152"/>
        <v>3 - Medium-Level Power Loss</v>
      </c>
      <c r="N3189" s="59"/>
      <c r="O3189" s="60"/>
      <c r="P3189" s="61">
        <f t="shared" si="151"/>
        <v>1800</v>
      </c>
      <c r="Q3189" s="61">
        <f t="shared" si="153"/>
        <v>0</v>
      </c>
    </row>
    <row r="3190" spans="1:17" ht="18.600000000000001" customHeight="1">
      <c r="A3190" s="58">
        <v>44403</v>
      </c>
      <c r="B3190" s="39" t="s">
        <v>48</v>
      </c>
      <c r="C3190" s="39" t="s">
        <v>150</v>
      </c>
      <c r="D3190" s="64"/>
      <c r="E3190" s="39" t="s">
        <v>106</v>
      </c>
      <c r="F3190" s="39">
        <v>81</v>
      </c>
      <c r="G3190" s="39" t="s">
        <v>172</v>
      </c>
      <c r="H3190" s="39" t="s">
        <v>176</v>
      </c>
      <c r="I3190" s="39" t="s">
        <v>176</v>
      </c>
      <c r="J3190" s="39" t="s">
        <v>176</v>
      </c>
      <c r="K3190" s="39" t="s">
        <v>176</v>
      </c>
      <c r="L3190" s="39">
        <v>1</v>
      </c>
      <c r="M3190" s="57" t="str">
        <f t="shared" si="152"/>
        <v>3 - Medium-Level Power Loss</v>
      </c>
      <c r="N3190" s="59"/>
      <c r="O3190" s="60"/>
      <c r="P3190" s="61">
        <f t="shared" si="151"/>
        <v>1800</v>
      </c>
      <c r="Q3190" s="61">
        <f t="shared" si="153"/>
        <v>0</v>
      </c>
    </row>
    <row r="3191" spans="1:17" ht="18.600000000000001" customHeight="1">
      <c r="A3191" s="58">
        <v>44403</v>
      </c>
      <c r="B3191" s="39" t="s">
        <v>48</v>
      </c>
      <c r="C3191" s="39" t="s">
        <v>150</v>
      </c>
      <c r="D3191" s="64"/>
      <c r="E3191" s="39" t="s">
        <v>106</v>
      </c>
      <c r="F3191" s="39">
        <v>82</v>
      </c>
      <c r="G3191" s="39" t="s">
        <v>172</v>
      </c>
      <c r="H3191" s="39" t="s">
        <v>176</v>
      </c>
      <c r="I3191" s="39" t="s">
        <v>176</v>
      </c>
      <c r="J3191" s="39" t="s">
        <v>176</v>
      </c>
      <c r="K3191" s="39" t="s">
        <v>176</v>
      </c>
      <c r="L3191" s="39">
        <v>1</v>
      </c>
      <c r="M3191" s="57" t="str">
        <f t="shared" si="152"/>
        <v>3 - Medium-Level Power Loss</v>
      </c>
      <c r="N3191" s="59"/>
      <c r="O3191" s="60"/>
      <c r="P3191" s="61">
        <f t="shared" si="151"/>
        <v>1800</v>
      </c>
      <c r="Q3191" s="61">
        <f t="shared" si="153"/>
        <v>0</v>
      </c>
    </row>
    <row r="3192" spans="1:17" ht="18.600000000000001" customHeight="1">
      <c r="A3192" s="58">
        <v>44403</v>
      </c>
      <c r="B3192" s="39" t="s">
        <v>48</v>
      </c>
      <c r="C3192" s="39" t="s">
        <v>150</v>
      </c>
      <c r="D3192" s="64"/>
      <c r="E3192" s="39" t="s">
        <v>106</v>
      </c>
      <c r="F3192" s="39">
        <v>83</v>
      </c>
      <c r="G3192" s="39" t="s">
        <v>172</v>
      </c>
      <c r="H3192" s="39" t="s">
        <v>176</v>
      </c>
      <c r="I3192" s="39" t="s">
        <v>176</v>
      </c>
      <c r="J3192" s="39" t="s">
        <v>176</v>
      </c>
      <c r="K3192" s="39" t="s">
        <v>176</v>
      </c>
      <c r="L3192" s="39">
        <v>1</v>
      </c>
      <c r="M3192" s="57" t="str">
        <f t="shared" si="152"/>
        <v>3 - Medium-Level Power Loss</v>
      </c>
      <c r="N3192" s="59"/>
      <c r="O3192" s="60"/>
      <c r="P3192" s="61">
        <f t="shared" si="151"/>
        <v>1800</v>
      </c>
      <c r="Q3192" s="61">
        <f t="shared" si="153"/>
        <v>0</v>
      </c>
    </row>
    <row r="3193" spans="1:17" ht="18.600000000000001" customHeight="1">
      <c r="A3193" s="58">
        <v>44403</v>
      </c>
      <c r="B3193" s="39" t="s">
        <v>48</v>
      </c>
      <c r="C3193" s="39" t="s">
        <v>150</v>
      </c>
      <c r="D3193" s="64"/>
      <c r="E3193" s="39" t="s">
        <v>106</v>
      </c>
      <c r="F3193" s="39">
        <v>84</v>
      </c>
      <c r="G3193" s="39" t="s">
        <v>172</v>
      </c>
      <c r="H3193" s="39" t="s">
        <v>176</v>
      </c>
      <c r="I3193" s="39" t="s">
        <v>176</v>
      </c>
      <c r="J3193" s="39" t="s">
        <v>176</v>
      </c>
      <c r="K3193" s="39" t="s">
        <v>176</v>
      </c>
      <c r="L3193" s="39">
        <v>1</v>
      </c>
      <c r="M3193" s="57" t="str">
        <f t="shared" si="152"/>
        <v>3 - Medium-Level Power Loss</v>
      </c>
      <c r="N3193" s="59"/>
      <c r="O3193" s="60"/>
      <c r="P3193" s="61">
        <f t="shared" si="151"/>
        <v>1800</v>
      </c>
      <c r="Q3193" s="61">
        <f t="shared" si="153"/>
        <v>0</v>
      </c>
    </row>
    <row r="3194" spans="1:17" ht="18.600000000000001" customHeight="1">
      <c r="A3194" s="58">
        <v>44403</v>
      </c>
      <c r="B3194" s="39" t="s">
        <v>48</v>
      </c>
      <c r="C3194" s="39" t="s">
        <v>150</v>
      </c>
      <c r="D3194" s="64"/>
      <c r="E3194" s="39" t="s">
        <v>106</v>
      </c>
      <c r="F3194" s="39">
        <v>85</v>
      </c>
      <c r="G3194" s="39" t="s">
        <v>172</v>
      </c>
      <c r="H3194" s="39" t="s">
        <v>176</v>
      </c>
      <c r="I3194" s="39" t="s">
        <v>176</v>
      </c>
      <c r="J3194" s="39" t="s">
        <v>176</v>
      </c>
      <c r="K3194" s="39" t="s">
        <v>176</v>
      </c>
      <c r="L3194" s="39">
        <v>1</v>
      </c>
      <c r="M3194" s="57" t="str">
        <f t="shared" si="152"/>
        <v>3 - Medium-Level Power Loss</v>
      </c>
      <c r="N3194" s="59"/>
      <c r="O3194" s="60"/>
      <c r="P3194" s="61">
        <f t="shared" si="151"/>
        <v>1800</v>
      </c>
      <c r="Q3194" s="61">
        <f t="shared" si="153"/>
        <v>0</v>
      </c>
    </row>
    <row r="3195" spans="1:17" ht="18.600000000000001" customHeight="1">
      <c r="A3195" s="58">
        <v>44403</v>
      </c>
      <c r="B3195" s="39" t="s">
        <v>48</v>
      </c>
      <c r="C3195" s="39" t="s">
        <v>150</v>
      </c>
      <c r="D3195" s="64"/>
      <c r="E3195" s="39" t="s">
        <v>106</v>
      </c>
      <c r="F3195" s="39">
        <v>86</v>
      </c>
      <c r="G3195" s="39" t="s">
        <v>172</v>
      </c>
      <c r="H3195" s="39" t="s">
        <v>176</v>
      </c>
      <c r="I3195" s="39" t="s">
        <v>176</v>
      </c>
      <c r="J3195" s="39" t="s">
        <v>176</v>
      </c>
      <c r="K3195" s="39" t="s">
        <v>176</v>
      </c>
      <c r="L3195" s="39">
        <v>1</v>
      </c>
      <c r="M3195" s="57" t="str">
        <f t="shared" si="152"/>
        <v>3 - Medium-Level Power Loss</v>
      </c>
      <c r="N3195" s="59"/>
      <c r="O3195" s="60"/>
      <c r="P3195" s="61">
        <f t="shared" si="151"/>
        <v>1800</v>
      </c>
      <c r="Q3195" s="61">
        <f t="shared" si="153"/>
        <v>0</v>
      </c>
    </row>
    <row r="3196" spans="1:17" ht="18.600000000000001" customHeight="1">
      <c r="A3196" s="58">
        <v>44403</v>
      </c>
      <c r="B3196" s="39" t="s">
        <v>48</v>
      </c>
      <c r="C3196" s="39" t="s">
        <v>150</v>
      </c>
      <c r="D3196" s="64"/>
      <c r="E3196" s="39" t="s">
        <v>106</v>
      </c>
      <c r="F3196" s="39">
        <v>87</v>
      </c>
      <c r="G3196" s="39" t="s">
        <v>172</v>
      </c>
      <c r="H3196" s="39" t="s">
        <v>176</v>
      </c>
      <c r="I3196" s="39" t="s">
        <v>176</v>
      </c>
      <c r="J3196" s="39" t="s">
        <v>176</v>
      </c>
      <c r="K3196" s="39" t="s">
        <v>176</v>
      </c>
      <c r="L3196" s="39">
        <v>1</v>
      </c>
      <c r="M3196" s="57" t="str">
        <f t="shared" si="152"/>
        <v>3 - Medium-Level Power Loss</v>
      </c>
      <c r="N3196" s="59"/>
      <c r="O3196" s="60"/>
      <c r="P3196" s="61">
        <f t="shared" si="151"/>
        <v>1800</v>
      </c>
      <c r="Q3196" s="61">
        <f t="shared" si="153"/>
        <v>0</v>
      </c>
    </row>
    <row r="3197" spans="1:17" ht="18.600000000000001" customHeight="1">
      <c r="A3197" s="58">
        <v>44403</v>
      </c>
      <c r="B3197" s="39" t="s">
        <v>48</v>
      </c>
      <c r="C3197" s="39" t="s">
        <v>150</v>
      </c>
      <c r="D3197" s="64"/>
      <c r="E3197" s="39" t="s">
        <v>106</v>
      </c>
      <c r="F3197" s="39">
        <v>88</v>
      </c>
      <c r="G3197" s="39" t="s">
        <v>172</v>
      </c>
      <c r="H3197" s="39" t="s">
        <v>176</v>
      </c>
      <c r="I3197" s="39" t="s">
        <v>176</v>
      </c>
      <c r="J3197" s="39" t="s">
        <v>176</v>
      </c>
      <c r="K3197" s="39" t="s">
        <v>176</v>
      </c>
      <c r="L3197" s="39">
        <v>1</v>
      </c>
      <c r="M3197" s="57" t="str">
        <f t="shared" si="152"/>
        <v>3 - Medium-Level Power Loss</v>
      </c>
      <c r="N3197" s="59"/>
      <c r="O3197" s="60"/>
      <c r="P3197" s="61">
        <f t="shared" si="151"/>
        <v>1800</v>
      </c>
      <c r="Q3197" s="61">
        <f t="shared" si="153"/>
        <v>0</v>
      </c>
    </row>
    <row r="3198" spans="1:17" ht="18.600000000000001" customHeight="1">
      <c r="A3198" s="58">
        <v>44403</v>
      </c>
      <c r="B3198" s="39" t="s">
        <v>48</v>
      </c>
      <c r="C3198" s="39" t="s">
        <v>150</v>
      </c>
      <c r="D3198" s="64"/>
      <c r="E3198" s="39" t="s">
        <v>107</v>
      </c>
      <c r="F3198" s="39">
        <v>41</v>
      </c>
      <c r="G3198" s="39" t="s">
        <v>172</v>
      </c>
      <c r="H3198" s="39" t="s">
        <v>176</v>
      </c>
      <c r="I3198" s="39" t="s">
        <v>176</v>
      </c>
      <c r="J3198" s="39" t="s">
        <v>176</v>
      </c>
      <c r="K3198" s="39" t="s">
        <v>176</v>
      </c>
      <c r="L3198" s="39">
        <v>1</v>
      </c>
      <c r="M3198" s="57" t="str">
        <f t="shared" si="152"/>
        <v>3 - Medium-Level Power Loss</v>
      </c>
      <c r="N3198" s="59"/>
      <c r="O3198" s="60"/>
      <c r="P3198" s="61">
        <f t="shared" si="151"/>
        <v>1800</v>
      </c>
      <c r="Q3198" s="61">
        <f t="shared" si="153"/>
        <v>0</v>
      </c>
    </row>
    <row r="3199" spans="1:17" ht="18.600000000000001" customHeight="1">
      <c r="A3199" s="58">
        <v>44403</v>
      </c>
      <c r="B3199" s="39" t="s">
        <v>48</v>
      </c>
      <c r="C3199" s="39" t="s">
        <v>150</v>
      </c>
      <c r="D3199" s="64"/>
      <c r="E3199" s="39" t="s">
        <v>107</v>
      </c>
      <c r="F3199" s="39">
        <v>42</v>
      </c>
      <c r="G3199" s="39" t="s">
        <v>172</v>
      </c>
      <c r="H3199" s="39" t="s">
        <v>176</v>
      </c>
      <c r="I3199" s="39" t="s">
        <v>176</v>
      </c>
      <c r="J3199" s="39" t="s">
        <v>176</v>
      </c>
      <c r="K3199" s="39" t="s">
        <v>176</v>
      </c>
      <c r="L3199" s="39">
        <v>1</v>
      </c>
      <c r="M3199" s="57" t="str">
        <f t="shared" si="152"/>
        <v>3 - Medium-Level Power Loss</v>
      </c>
      <c r="N3199" s="59"/>
      <c r="O3199" s="60"/>
      <c r="P3199" s="61">
        <f t="shared" si="151"/>
        <v>1800</v>
      </c>
      <c r="Q3199" s="61">
        <f t="shared" si="153"/>
        <v>0</v>
      </c>
    </row>
    <row r="3200" spans="1:17" ht="18.600000000000001" customHeight="1">
      <c r="A3200" s="58">
        <v>44403</v>
      </c>
      <c r="B3200" s="39" t="s">
        <v>48</v>
      </c>
      <c r="C3200" s="39" t="s">
        <v>150</v>
      </c>
      <c r="D3200" s="64"/>
      <c r="E3200" s="39" t="s">
        <v>107</v>
      </c>
      <c r="F3200" s="39">
        <v>43</v>
      </c>
      <c r="G3200" s="39" t="s">
        <v>172</v>
      </c>
      <c r="H3200" s="39" t="s">
        <v>176</v>
      </c>
      <c r="I3200" s="39" t="s">
        <v>176</v>
      </c>
      <c r="J3200" s="39" t="s">
        <v>176</v>
      </c>
      <c r="K3200" s="39" t="s">
        <v>176</v>
      </c>
      <c r="L3200" s="39">
        <v>1</v>
      </c>
      <c r="M3200" s="57" t="str">
        <f t="shared" si="152"/>
        <v>3 - Medium-Level Power Loss</v>
      </c>
      <c r="N3200" s="59"/>
      <c r="O3200" s="60"/>
      <c r="P3200" s="61">
        <f t="shared" si="151"/>
        <v>1800</v>
      </c>
      <c r="Q3200" s="61">
        <f t="shared" si="153"/>
        <v>0</v>
      </c>
    </row>
    <row r="3201" spans="1:17" ht="18.600000000000001" customHeight="1">
      <c r="A3201" s="58">
        <v>44403</v>
      </c>
      <c r="B3201" s="39" t="s">
        <v>48</v>
      </c>
      <c r="C3201" s="39" t="s">
        <v>150</v>
      </c>
      <c r="D3201" s="64"/>
      <c r="E3201" s="39" t="s">
        <v>107</v>
      </c>
      <c r="F3201" s="39">
        <v>44</v>
      </c>
      <c r="G3201" s="39" t="s">
        <v>172</v>
      </c>
      <c r="H3201" s="39" t="s">
        <v>176</v>
      </c>
      <c r="I3201" s="39" t="s">
        <v>176</v>
      </c>
      <c r="J3201" s="39" t="s">
        <v>176</v>
      </c>
      <c r="K3201" s="39" t="s">
        <v>176</v>
      </c>
      <c r="L3201" s="39">
        <v>1</v>
      </c>
      <c r="M3201" s="57" t="str">
        <f t="shared" si="152"/>
        <v>3 - Medium-Level Power Loss</v>
      </c>
      <c r="N3201" s="59"/>
      <c r="O3201" s="60"/>
      <c r="P3201" s="61">
        <f t="shared" si="151"/>
        <v>1800</v>
      </c>
      <c r="Q3201" s="61">
        <f t="shared" si="153"/>
        <v>0</v>
      </c>
    </row>
    <row r="3202" spans="1:17" ht="18.600000000000001" customHeight="1">
      <c r="A3202" s="58">
        <v>44403</v>
      </c>
      <c r="B3202" s="39" t="s">
        <v>48</v>
      </c>
      <c r="C3202" s="39" t="s">
        <v>150</v>
      </c>
      <c r="D3202" s="64"/>
      <c r="E3202" s="39" t="s">
        <v>107</v>
      </c>
      <c r="F3202" s="39">
        <v>45</v>
      </c>
      <c r="G3202" s="39" t="s">
        <v>172</v>
      </c>
      <c r="H3202" s="39" t="s">
        <v>176</v>
      </c>
      <c r="I3202" s="39" t="s">
        <v>176</v>
      </c>
      <c r="J3202" s="39" t="s">
        <v>176</v>
      </c>
      <c r="K3202" s="39" t="s">
        <v>176</v>
      </c>
      <c r="L3202" s="39">
        <v>1</v>
      </c>
      <c r="M3202" s="57" t="str">
        <f t="shared" si="152"/>
        <v>3 - Medium-Level Power Loss</v>
      </c>
      <c r="N3202" s="59"/>
      <c r="O3202" s="60"/>
      <c r="P3202" s="61">
        <f t="shared" si="151"/>
        <v>1800</v>
      </c>
      <c r="Q3202" s="61">
        <f t="shared" si="153"/>
        <v>0</v>
      </c>
    </row>
    <row r="3203" spans="1:17" ht="18.600000000000001" customHeight="1">
      <c r="A3203" s="58">
        <v>44403</v>
      </c>
      <c r="B3203" s="39" t="s">
        <v>48</v>
      </c>
      <c r="C3203" s="39" t="s">
        <v>150</v>
      </c>
      <c r="D3203" s="64"/>
      <c r="E3203" s="39" t="s">
        <v>107</v>
      </c>
      <c r="F3203" s="39">
        <v>46</v>
      </c>
      <c r="G3203" s="39" t="s">
        <v>172</v>
      </c>
      <c r="H3203" s="39" t="s">
        <v>176</v>
      </c>
      <c r="I3203" s="39" t="s">
        <v>176</v>
      </c>
      <c r="J3203" s="39" t="s">
        <v>176</v>
      </c>
      <c r="K3203" s="39" t="s">
        <v>176</v>
      </c>
      <c r="L3203" s="39">
        <v>1</v>
      </c>
      <c r="M3203" s="57" t="str">
        <f t="shared" si="152"/>
        <v>3 - Medium-Level Power Loss</v>
      </c>
      <c r="N3203" s="59"/>
      <c r="O3203" s="60"/>
      <c r="P3203" s="61">
        <f t="shared" si="151"/>
        <v>1800</v>
      </c>
      <c r="Q3203" s="61">
        <f t="shared" si="153"/>
        <v>0</v>
      </c>
    </row>
    <row r="3204" spans="1:17" ht="18.600000000000001" customHeight="1">
      <c r="A3204" s="58">
        <v>44403</v>
      </c>
      <c r="B3204" s="39" t="s">
        <v>48</v>
      </c>
      <c r="C3204" s="39" t="s">
        <v>150</v>
      </c>
      <c r="D3204" s="64"/>
      <c r="E3204" s="39" t="s">
        <v>107</v>
      </c>
      <c r="F3204" s="39">
        <v>47</v>
      </c>
      <c r="G3204" s="39" t="s">
        <v>172</v>
      </c>
      <c r="H3204" s="39" t="s">
        <v>176</v>
      </c>
      <c r="I3204" s="39" t="s">
        <v>176</v>
      </c>
      <c r="J3204" s="39" t="s">
        <v>176</v>
      </c>
      <c r="K3204" s="39" t="s">
        <v>176</v>
      </c>
      <c r="L3204" s="39">
        <v>1</v>
      </c>
      <c r="M3204" s="57" t="str">
        <f t="shared" si="152"/>
        <v>3 - Medium-Level Power Loss</v>
      </c>
      <c r="N3204" s="59"/>
      <c r="O3204" s="60"/>
      <c r="P3204" s="61">
        <f t="shared" si="151"/>
        <v>1800</v>
      </c>
      <c r="Q3204" s="61">
        <f t="shared" si="153"/>
        <v>0</v>
      </c>
    </row>
    <row r="3205" spans="1:17" ht="18.600000000000001" customHeight="1">
      <c r="A3205" s="58">
        <v>44403</v>
      </c>
      <c r="B3205" s="39" t="s">
        <v>48</v>
      </c>
      <c r="C3205" s="39" t="s">
        <v>150</v>
      </c>
      <c r="D3205" s="64"/>
      <c r="E3205" s="39" t="s">
        <v>107</v>
      </c>
      <c r="F3205" s="39">
        <v>48</v>
      </c>
      <c r="G3205" s="39" t="s">
        <v>172</v>
      </c>
      <c r="H3205" s="39" t="s">
        <v>176</v>
      </c>
      <c r="I3205" s="39" t="s">
        <v>176</v>
      </c>
      <c r="J3205" s="39" t="s">
        <v>176</v>
      </c>
      <c r="K3205" s="39" t="s">
        <v>176</v>
      </c>
      <c r="L3205" s="39">
        <v>1</v>
      </c>
      <c r="M3205" s="57" t="str">
        <f t="shared" si="152"/>
        <v>3 - Medium-Level Power Loss</v>
      </c>
      <c r="N3205" s="59"/>
      <c r="O3205" s="60"/>
      <c r="P3205" s="61">
        <f t="shared" si="151"/>
        <v>1800</v>
      </c>
      <c r="Q3205" s="61">
        <f t="shared" si="153"/>
        <v>0</v>
      </c>
    </row>
    <row r="3206" spans="1:17" ht="18.600000000000001" customHeight="1">
      <c r="A3206" s="58">
        <v>44403</v>
      </c>
      <c r="B3206" s="39" t="s">
        <v>48</v>
      </c>
      <c r="C3206" s="39" t="s">
        <v>150</v>
      </c>
      <c r="D3206" s="64"/>
      <c r="E3206" s="39" t="s">
        <v>107</v>
      </c>
      <c r="F3206" s="39">
        <v>57</v>
      </c>
      <c r="G3206" s="39" t="s">
        <v>172</v>
      </c>
      <c r="H3206" s="39" t="s">
        <v>176</v>
      </c>
      <c r="I3206" s="39" t="s">
        <v>176</v>
      </c>
      <c r="J3206" s="39" t="s">
        <v>176</v>
      </c>
      <c r="K3206" s="39" t="s">
        <v>176</v>
      </c>
      <c r="L3206" s="39">
        <v>1</v>
      </c>
      <c r="M3206" s="57" t="str">
        <f t="shared" si="152"/>
        <v>3 - Medium-Level Power Loss</v>
      </c>
      <c r="N3206" s="59"/>
      <c r="O3206" s="60"/>
      <c r="P3206" s="61">
        <f t="shared" si="151"/>
        <v>1800</v>
      </c>
      <c r="Q3206" s="61">
        <f t="shared" si="153"/>
        <v>0</v>
      </c>
    </row>
    <row r="3207" spans="1:17" ht="18.600000000000001" customHeight="1">
      <c r="A3207" s="58">
        <v>44403</v>
      </c>
      <c r="B3207" s="39" t="s">
        <v>48</v>
      </c>
      <c r="C3207" s="39" t="s">
        <v>150</v>
      </c>
      <c r="D3207" s="64"/>
      <c r="E3207" s="39" t="s">
        <v>107</v>
      </c>
      <c r="F3207" s="39">
        <v>58</v>
      </c>
      <c r="G3207" s="39" t="s">
        <v>172</v>
      </c>
      <c r="H3207" s="39" t="s">
        <v>176</v>
      </c>
      <c r="I3207" s="39" t="s">
        <v>176</v>
      </c>
      <c r="J3207" s="39" t="s">
        <v>176</v>
      </c>
      <c r="K3207" s="39" t="s">
        <v>176</v>
      </c>
      <c r="L3207" s="39">
        <v>1</v>
      </c>
      <c r="M3207" s="57" t="str">
        <f t="shared" si="152"/>
        <v>3 - Medium-Level Power Loss</v>
      </c>
      <c r="N3207" s="59"/>
      <c r="O3207" s="60"/>
      <c r="P3207" s="61">
        <f t="shared" si="151"/>
        <v>1800</v>
      </c>
      <c r="Q3207" s="61">
        <f t="shared" si="153"/>
        <v>0</v>
      </c>
    </row>
    <row r="3208" spans="1:17" ht="18.600000000000001" customHeight="1">
      <c r="A3208" s="58">
        <v>44403</v>
      </c>
      <c r="B3208" s="39" t="s">
        <v>48</v>
      </c>
      <c r="C3208" s="39" t="s">
        <v>150</v>
      </c>
      <c r="D3208" s="64"/>
      <c r="E3208" s="39" t="s">
        <v>107</v>
      </c>
      <c r="F3208" s="39">
        <v>59</v>
      </c>
      <c r="G3208" s="39" t="s">
        <v>172</v>
      </c>
      <c r="H3208" s="39" t="s">
        <v>176</v>
      </c>
      <c r="I3208" s="39" t="s">
        <v>176</v>
      </c>
      <c r="J3208" s="39" t="s">
        <v>176</v>
      </c>
      <c r="K3208" s="39" t="s">
        <v>176</v>
      </c>
      <c r="L3208" s="39">
        <v>1</v>
      </c>
      <c r="M3208" s="57" t="str">
        <f t="shared" si="152"/>
        <v>3 - Medium-Level Power Loss</v>
      </c>
      <c r="N3208" s="59"/>
      <c r="O3208" s="60"/>
      <c r="P3208" s="61">
        <f t="shared" si="151"/>
        <v>1800</v>
      </c>
      <c r="Q3208" s="61">
        <f t="shared" si="153"/>
        <v>0</v>
      </c>
    </row>
    <row r="3209" spans="1:17" ht="18.600000000000001" customHeight="1">
      <c r="A3209" s="58">
        <v>44403</v>
      </c>
      <c r="B3209" s="39" t="s">
        <v>48</v>
      </c>
      <c r="C3209" s="39" t="s">
        <v>150</v>
      </c>
      <c r="D3209" s="64"/>
      <c r="E3209" s="39" t="s">
        <v>107</v>
      </c>
      <c r="F3209" s="39">
        <v>60</v>
      </c>
      <c r="G3209" s="39" t="s">
        <v>172</v>
      </c>
      <c r="H3209" s="39" t="s">
        <v>176</v>
      </c>
      <c r="I3209" s="39" t="s">
        <v>176</v>
      </c>
      <c r="J3209" s="39" t="s">
        <v>176</v>
      </c>
      <c r="K3209" s="39" t="s">
        <v>176</v>
      </c>
      <c r="L3209" s="39">
        <v>1</v>
      </c>
      <c r="M3209" s="57" t="str">
        <f t="shared" si="152"/>
        <v>3 - Medium-Level Power Loss</v>
      </c>
      <c r="N3209" s="59"/>
      <c r="O3209" s="60"/>
      <c r="P3209" s="61">
        <f t="shared" si="151"/>
        <v>1800</v>
      </c>
      <c r="Q3209" s="61">
        <f t="shared" si="153"/>
        <v>0</v>
      </c>
    </row>
    <row r="3210" spans="1:17" ht="18.600000000000001" customHeight="1">
      <c r="A3210" s="58">
        <v>44403</v>
      </c>
      <c r="B3210" s="39" t="s">
        <v>48</v>
      </c>
      <c r="C3210" s="39" t="s">
        <v>150</v>
      </c>
      <c r="D3210" s="64"/>
      <c r="E3210" s="39" t="s">
        <v>107</v>
      </c>
      <c r="F3210" s="39">
        <v>61</v>
      </c>
      <c r="G3210" s="39" t="s">
        <v>172</v>
      </c>
      <c r="H3210" s="39" t="s">
        <v>176</v>
      </c>
      <c r="I3210" s="39" t="s">
        <v>176</v>
      </c>
      <c r="J3210" s="39" t="s">
        <v>176</v>
      </c>
      <c r="K3210" s="39" t="s">
        <v>176</v>
      </c>
      <c r="L3210" s="39">
        <v>1</v>
      </c>
      <c r="M3210" s="57" t="str">
        <f t="shared" si="152"/>
        <v>3 - Medium-Level Power Loss</v>
      </c>
      <c r="N3210" s="59"/>
      <c r="O3210" s="60"/>
      <c r="P3210" s="61">
        <f t="shared" si="151"/>
        <v>1800</v>
      </c>
      <c r="Q3210" s="61">
        <f t="shared" si="153"/>
        <v>0</v>
      </c>
    </row>
    <row r="3211" spans="1:17" ht="18.600000000000001" customHeight="1">
      <c r="A3211" s="58">
        <v>44403</v>
      </c>
      <c r="B3211" s="39" t="s">
        <v>48</v>
      </c>
      <c r="C3211" s="39" t="s">
        <v>150</v>
      </c>
      <c r="D3211" s="64"/>
      <c r="E3211" s="39" t="s">
        <v>107</v>
      </c>
      <c r="F3211" s="39">
        <v>62</v>
      </c>
      <c r="G3211" s="39" t="s">
        <v>172</v>
      </c>
      <c r="H3211" s="39" t="s">
        <v>176</v>
      </c>
      <c r="I3211" s="39" t="s">
        <v>176</v>
      </c>
      <c r="J3211" s="39" t="s">
        <v>176</v>
      </c>
      <c r="K3211" s="39" t="s">
        <v>176</v>
      </c>
      <c r="L3211" s="39">
        <v>1</v>
      </c>
      <c r="M3211" s="57" t="str">
        <f t="shared" si="152"/>
        <v>3 - Medium-Level Power Loss</v>
      </c>
      <c r="N3211" s="59"/>
      <c r="O3211" s="60"/>
      <c r="P3211" s="61">
        <f t="shared" si="151"/>
        <v>1800</v>
      </c>
      <c r="Q3211" s="61">
        <f t="shared" si="153"/>
        <v>0</v>
      </c>
    </row>
    <row r="3212" spans="1:17" ht="18.600000000000001" customHeight="1">
      <c r="A3212" s="58">
        <v>44403</v>
      </c>
      <c r="B3212" s="39" t="s">
        <v>48</v>
      </c>
      <c r="C3212" s="39" t="s">
        <v>150</v>
      </c>
      <c r="D3212" s="64"/>
      <c r="E3212" s="39" t="s">
        <v>107</v>
      </c>
      <c r="F3212" s="39">
        <v>63</v>
      </c>
      <c r="G3212" s="39" t="s">
        <v>172</v>
      </c>
      <c r="H3212" s="39" t="s">
        <v>176</v>
      </c>
      <c r="I3212" s="39" t="s">
        <v>176</v>
      </c>
      <c r="J3212" s="39" t="s">
        <v>176</v>
      </c>
      <c r="K3212" s="39" t="s">
        <v>176</v>
      </c>
      <c r="L3212" s="39">
        <v>1</v>
      </c>
      <c r="M3212" s="57" t="str">
        <f t="shared" si="152"/>
        <v>3 - Medium-Level Power Loss</v>
      </c>
      <c r="N3212" s="59"/>
      <c r="O3212" s="60"/>
      <c r="P3212" s="61">
        <f t="shared" si="151"/>
        <v>1800</v>
      </c>
      <c r="Q3212" s="61">
        <f t="shared" si="153"/>
        <v>0</v>
      </c>
    </row>
    <row r="3213" spans="1:17" ht="18.600000000000001" customHeight="1">
      <c r="A3213" s="58">
        <v>44403</v>
      </c>
      <c r="B3213" s="39" t="s">
        <v>48</v>
      </c>
      <c r="C3213" s="39" t="s">
        <v>150</v>
      </c>
      <c r="D3213" s="64"/>
      <c r="E3213" s="39" t="s">
        <v>107</v>
      </c>
      <c r="F3213" s="39">
        <v>64</v>
      </c>
      <c r="G3213" s="39" t="s">
        <v>172</v>
      </c>
      <c r="H3213" s="39" t="s">
        <v>176</v>
      </c>
      <c r="I3213" s="39" t="s">
        <v>176</v>
      </c>
      <c r="J3213" s="39" t="s">
        <v>176</v>
      </c>
      <c r="K3213" s="39" t="s">
        <v>176</v>
      </c>
      <c r="L3213" s="39">
        <v>1</v>
      </c>
      <c r="M3213" s="57" t="str">
        <f t="shared" si="152"/>
        <v>3 - Medium-Level Power Loss</v>
      </c>
      <c r="N3213" s="59"/>
      <c r="O3213" s="60"/>
      <c r="P3213" s="61">
        <f t="shared" si="151"/>
        <v>1800</v>
      </c>
      <c r="Q3213" s="61">
        <f t="shared" si="153"/>
        <v>0</v>
      </c>
    </row>
    <row r="3214" spans="1:17" ht="18.600000000000001" customHeight="1">
      <c r="A3214" s="58">
        <v>44403</v>
      </c>
      <c r="B3214" s="39" t="s">
        <v>48</v>
      </c>
      <c r="C3214" s="39" t="s">
        <v>150</v>
      </c>
      <c r="D3214" s="64"/>
      <c r="E3214" s="39" t="s">
        <v>107</v>
      </c>
      <c r="F3214" s="39">
        <v>81</v>
      </c>
      <c r="G3214" s="39" t="s">
        <v>172</v>
      </c>
      <c r="H3214" s="39" t="s">
        <v>176</v>
      </c>
      <c r="I3214" s="39" t="s">
        <v>176</v>
      </c>
      <c r="J3214" s="39" t="s">
        <v>176</v>
      </c>
      <c r="K3214" s="39" t="s">
        <v>176</v>
      </c>
      <c r="L3214" s="39">
        <v>1</v>
      </c>
      <c r="M3214" s="57" t="str">
        <f t="shared" si="152"/>
        <v>3 - Medium-Level Power Loss</v>
      </c>
      <c r="N3214" s="59"/>
      <c r="O3214" s="60"/>
      <c r="P3214" s="61">
        <f t="shared" si="151"/>
        <v>1800</v>
      </c>
      <c r="Q3214" s="61">
        <f t="shared" si="153"/>
        <v>0</v>
      </c>
    </row>
    <row r="3215" spans="1:17" ht="18.600000000000001" customHeight="1">
      <c r="A3215" s="58">
        <v>44403</v>
      </c>
      <c r="B3215" s="39" t="s">
        <v>48</v>
      </c>
      <c r="C3215" s="39" t="s">
        <v>150</v>
      </c>
      <c r="D3215" s="64"/>
      <c r="E3215" s="39" t="s">
        <v>107</v>
      </c>
      <c r="F3215" s="39">
        <v>82</v>
      </c>
      <c r="G3215" s="39" t="s">
        <v>172</v>
      </c>
      <c r="H3215" s="39" t="s">
        <v>176</v>
      </c>
      <c r="I3215" s="39" t="s">
        <v>176</v>
      </c>
      <c r="J3215" s="39" t="s">
        <v>176</v>
      </c>
      <c r="K3215" s="39" t="s">
        <v>176</v>
      </c>
      <c r="L3215" s="39">
        <v>1</v>
      </c>
      <c r="M3215" s="57" t="str">
        <f t="shared" si="152"/>
        <v>3 - Medium-Level Power Loss</v>
      </c>
      <c r="N3215" s="59"/>
      <c r="O3215" s="60"/>
      <c r="P3215" s="61">
        <f t="shared" si="151"/>
        <v>1800</v>
      </c>
      <c r="Q3215" s="61">
        <f t="shared" si="153"/>
        <v>0</v>
      </c>
    </row>
    <row r="3216" spans="1:17" ht="18.600000000000001" customHeight="1">
      <c r="A3216" s="58">
        <v>44403</v>
      </c>
      <c r="B3216" s="39" t="s">
        <v>48</v>
      </c>
      <c r="C3216" s="39" t="s">
        <v>150</v>
      </c>
      <c r="D3216" s="64"/>
      <c r="E3216" s="39" t="s">
        <v>107</v>
      </c>
      <c r="F3216" s="39">
        <v>83</v>
      </c>
      <c r="G3216" s="39" t="s">
        <v>172</v>
      </c>
      <c r="H3216" s="39" t="s">
        <v>176</v>
      </c>
      <c r="I3216" s="39" t="s">
        <v>176</v>
      </c>
      <c r="J3216" s="39" t="s">
        <v>176</v>
      </c>
      <c r="K3216" s="39" t="s">
        <v>176</v>
      </c>
      <c r="L3216" s="39">
        <v>1</v>
      </c>
      <c r="M3216" s="57" t="str">
        <f t="shared" si="152"/>
        <v>3 - Medium-Level Power Loss</v>
      </c>
      <c r="N3216" s="59"/>
      <c r="O3216" s="60"/>
      <c r="P3216" s="61">
        <f t="shared" si="151"/>
        <v>1800</v>
      </c>
      <c r="Q3216" s="61">
        <f t="shared" si="153"/>
        <v>0</v>
      </c>
    </row>
    <row r="3217" spans="1:17" ht="18.600000000000001" customHeight="1">
      <c r="A3217" s="58">
        <v>44403</v>
      </c>
      <c r="B3217" s="39" t="s">
        <v>48</v>
      </c>
      <c r="C3217" s="39" t="s">
        <v>150</v>
      </c>
      <c r="D3217" s="64"/>
      <c r="E3217" s="39" t="s">
        <v>107</v>
      </c>
      <c r="F3217" s="39">
        <v>84</v>
      </c>
      <c r="G3217" s="39" t="s">
        <v>172</v>
      </c>
      <c r="H3217" s="39" t="s">
        <v>176</v>
      </c>
      <c r="I3217" s="39" t="s">
        <v>176</v>
      </c>
      <c r="J3217" s="39" t="s">
        <v>176</v>
      </c>
      <c r="K3217" s="39" t="s">
        <v>176</v>
      </c>
      <c r="L3217" s="39">
        <v>1</v>
      </c>
      <c r="M3217" s="57" t="str">
        <f t="shared" si="152"/>
        <v>3 - Medium-Level Power Loss</v>
      </c>
      <c r="N3217" s="59"/>
      <c r="O3217" s="60"/>
      <c r="P3217" s="61">
        <f t="shared" ref="P3217:P3280" si="154">IF(G3217="hot spot",0,IF(G3217="string",$Q$5*L3217,IF(G3217="multiple strings",$Q$5*L3217,IF(G3217="Combiner",($Q$5)*L3217,IF(G3217="inverter",$Q$5*L3217,IF(G3217="tracker",$Q$5*L3217,IF(G3217="module",$Q$5*L3217,IF(G3217="module substring",($Q$5/3)*L3217,0))))))))</f>
        <v>1800</v>
      </c>
      <c r="Q3217" s="61">
        <f t="shared" si="153"/>
        <v>0</v>
      </c>
    </row>
    <row r="3218" spans="1:17" ht="18.600000000000001" customHeight="1">
      <c r="A3218" s="58">
        <v>44403</v>
      </c>
      <c r="B3218" s="39" t="s">
        <v>48</v>
      </c>
      <c r="C3218" s="39" t="s">
        <v>150</v>
      </c>
      <c r="D3218" s="64"/>
      <c r="E3218" s="39" t="s">
        <v>107</v>
      </c>
      <c r="F3218" s="39">
        <v>85</v>
      </c>
      <c r="G3218" s="39" t="s">
        <v>172</v>
      </c>
      <c r="H3218" s="39" t="s">
        <v>176</v>
      </c>
      <c r="I3218" s="39" t="s">
        <v>176</v>
      </c>
      <c r="J3218" s="39" t="s">
        <v>176</v>
      </c>
      <c r="K3218" s="39" t="s">
        <v>176</v>
      </c>
      <c r="L3218" s="39">
        <v>1</v>
      </c>
      <c r="M3218" s="57" t="str">
        <f t="shared" ref="M3218:M3281" si="155">IF(G3218="hot spot","1 - Safety",IF((P3218)/(1000000*$Q$4)&gt;0.01,"2 - High-Level Power Loss",IF(P3218&gt;($Q$5-1),"3 - Medium-Level Power Loss",IF(P3218&gt;0,"4 - Low-Level Power Loss",""))))</f>
        <v>3 - Medium-Level Power Loss</v>
      </c>
      <c r="N3218" s="59"/>
      <c r="O3218" s="60"/>
      <c r="P3218" s="61">
        <f t="shared" si="154"/>
        <v>1800</v>
      </c>
      <c r="Q3218" s="61">
        <f t="shared" si="153"/>
        <v>0</v>
      </c>
    </row>
    <row r="3219" spans="1:17" ht="18.600000000000001" customHeight="1">
      <c r="A3219" s="58">
        <v>44403</v>
      </c>
      <c r="B3219" s="39" t="s">
        <v>48</v>
      </c>
      <c r="C3219" s="39" t="s">
        <v>150</v>
      </c>
      <c r="D3219" s="64"/>
      <c r="E3219" s="39" t="s">
        <v>107</v>
      </c>
      <c r="F3219" s="39">
        <v>86</v>
      </c>
      <c r="G3219" s="39" t="s">
        <v>172</v>
      </c>
      <c r="H3219" s="39" t="s">
        <v>176</v>
      </c>
      <c r="I3219" s="39" t="s">
        <v>176</v>
      </c>
      <c r="J3219" s="39" t="s">
        <v>176</v>
      </c>
      <c r="K3219" s="39" t="s">
        <v>176</v>
      </c>
      <c r="L3219" s="39">
        <v>1</v>
      </c>
      <c r="M3219" s="57" t="str">
        <f t="shared" si="155"/>
        <v>3 - Medium-Level Power Loss</v>
      </c>
      <c r="N3219" s="59"/>
      <c r="O3219" s="60"/>
      <c r="P3219" s="61">
        <f t="shared" si="154"/>
        <v>1800</v>
      </c>
      <c r="Q3219" s="61">
        <f t="shared" si="153"/>
        <v>0</v>
      </c>
    </row>
    <row r="3220" spans="1:17" ht="18.600000000000001" customHeight="1">
      <c r="A3220" s="58">
        <v>44403</v>
      </c>
      <c r="B3220" s="39" t="s">
        <v>48</v>
      </c>
      <c r="C3220" s="39" t="s">
        <v>150</v>
      </c>
      <c r="D3220" s="64"/>
      <c r="E3220" s="39" t="s">
        <v>107</v>
      </c>
      <c r="F3220" s="39">
        <v>87</v>
      </c>
      <c r="G3220" s="39" t="s">
        <v>172</v>
      </c>
      <c r="H3220" s="39" t="s">
        <v>176</v>
      </c>
      <c r="I3220" s="39" t="s">
        <v>176</v>
      </c>
      <c r="J3220" s="39" t="s">
        <v>176</v>
      </c>
      <c r="K3220" s="39" t="s">
        <v>176</v>
      </c>
      <c r="L3220" s="39">
        <v>1</v>
      </c>
      <c r="M3220" s="57" t="str">
        <f t="shared" si="155"/>
        <v>3 - Medium-Level Power Loss</v>
      </c>
      <c r="N3220" s="59"/>
      <c r="O3220" s="60"/>
      <c r="P3220" s="61">
        <f t="shared" si="154"/>
        <v>1800</v>
      </c>
      <c r="Q3220" s="61">
        <f t="shared" si="153"/>
        <v>0</v>
      </c>
    </row>
    <row r="3221" spans="1:17" ht="18.600000000000001" customHeight="1">
      <c r="A3221" s="58">
        <v>44403</v>
      </c>
      <c r="B3221" s="39" t="s">
        <v>48</v>
      </c>
      <c r="C3221" s="39" t="s">
        <v>150</v>
      </c>
      <c r="D3221" s="64"/>
      <c r="E3221" s="39" t="s">
        <v>107</v>
      </c>
      <c r="F3221" s="39">
        <v>88</v>
      </c>
      <c r="G3221" s="39" t="s">
        <v>172</v>
      </c>
      <c r="H3221" s="39" t="s">
        <v>176</v>
      </c>
      <c r="I3221" s="39" t="s">
        <v>176</v>
      </c>
      <c r="J3221" s="39" t="s">
        <v>176</v>
      </c>
      <c r="K3221" s="39" t="s">
        <v>176</v>
      </c>
      <c r="L3221" s="39">
        <v>1</v>
      </c>
      <c r="M3221" s="57" t="str">
        <f t="shared" si="155"/>
        <v>3 - Medium-Level Power Loss</v>
      </c>
      <c r="N3221" s="59"/>
      <c r="O3221" s="60"/>
      <c r="P3221" s="61">
        <f t="shared" si="154"/>
        <v>1800</v>
      </c>
      <c r="Q3221" s="61">
        <f t="shared" si="153"/>
        <v>0</v>
      </c>
    </row>
    <row r="3222" spans="1:17" ht="18.600000000000001" customHeight="1">
      <c r="A3222" s="58">
        <v>44403</v>
      </c>
      <c r="B3222" s="39" t="s">
        <v>48</v>
      </c>
      <c r="C3222" s="39" t="s">
        <v>150</v>
      </c>
      <c r="D3222" s="64"/>
      <c r="E3222" s="39" t="s">
        <v>98</v>
      </c>
      <c r="F3222" s="39">
        <v>13</v>
      </c>
      <c r="G3222" s="39" t="s">
        <v>172</v>
      </c>
      <c r="H3222" s="39" t="s">
        <v>176</v>
      </c>
      <c r="I3222" s="39" t="s">
        <v>176</v>
      </c>
      <c r="J3222" s="39" t="s">
        <v>176</v>
      </c>
      <c r="K3222" s="39" t="s">
        <v>176</v>
      </c>
      <c r="L3222" s="39">
        <v>1</v>
      </c>
      <c r="M3222" s="57" t="str">
        <f t="shared" si="155"/>
        <v>3 - Medium-Level Power Loss</v>
      </c>
      <c r="N3222" s="59"/>
      <c r="O3222" s="60"/>
      <c r="P3222" s="61">
        <f t="shared" si="154"/>
        <v>1800</v>
      </c>
      <c r="Q3222" s="61">
        <f t="shared" si="153"/>
        <v>0</v>
      </c>
    </row>
    <row r="3223" spans="1:17" ht="18.600000000000001" customHeight="1">
      <c r="A3223" s="58">
        <v>44403</v>
      </c>
      <c r="B3223" s="39" t="s">
        <v>48</v>
      </c>
      <c r="C3223" s="39" t="s">
        <v>150</v>
      </c>
      <c r="D3223" s="64"/>
      <c r="E3223" s="39" t="s">
        <v>98</v>
      </c>
      <c r="F3223" s="39">
        <v>14</v>
      </c>
      <c r="G3223" s="39" t="s">
        <v>172</v>
      </c>
      <c r="H3223" s="39" t="s">
        <v>176</v>
      </c>
      <c r="I3223" s="39" t="s">
        <v>176</v>
      </c>
      <c r="J3223" s="39" t="s">
        <v>176</v>
      </c>
      <c r="K3223" s="39" t="s">
        <v>176</v>
      </c>
      <c r="L3223" s="39">
        <v>1</v>
      </c>
      <c r="M3223" s="57" t="str">
        <f t="shared" si="155"/>
        <v>3 - Medium-Level Power Loss</v>
      </c>
      <c r="N3223" s="59"/>
      <c r="O3223" s="60"/>
      <c r="P3223" s="61">
        <f t="shared" si="154"/>
        <v>1800</v>
      </c>
      <c r="Q3223" s="61">
        <f t="shared" si="153"/>
        <v>0</v>
      </c>
    </row>
    <row r="3224" spans="1:17" ht="18.600000000000001" customHeight="1">
      <c r="A3224" s="58">
        <v>44403</v>
      </c>
      <c r="B3224" s="39" t="s">
        <v>48</v>
      </c>
      <c r="C3224" s="39" t="s">
        <v>150</v>
      </c>
      <c r="D3224" s="64"/>
      <c r="E3224" s="39" t="s">
        <v>98</v>
      </c>
      <c r="F3224" s="39">
        <v>15</v>
      </c>
      <c r="G3224" s="39" t="s">
        <v>172</v>
      </c>
      <c r="H3224" s="39" t="s">
        <v>176</v>
      </c>
      <c r="I3224" s="39" t="s">
        <v>176</v>
      </c>
      <c r="J3224" s="39" t="s">
        <v>176</v>
      </c>
      <c r="K3224" s="39" t="s">
        <v>176</v>
      </c>
      <c r="L3224" s="39">
        <v>1</v>
      </c>
      <c r="M3224" s="57" t="str">
        <f t="shared" si="155"/>
        <v>3 - Medium-Level Power Loss</v>
      </c>
      <c r="N3224" s="59"/>
      <c r="O3224" s="60"/>
      <c r="P3224" s="61">
        <f t="shared" si="154"/>
        <v>1800</v>
      </c>
      <c r="Q3224" s="61">
        <f t="shared" si="153"/>
        <v>0</v>
      </c>
    </row>
    <row r="3225" spans="1:17" ht="18.600000000000001" customHeight="1">
      <c r="A3225" s="58">
        <v>44403</v>
      </c>
      <c r="B3225" s="39" t="s">
        <v>48</v>
      </c>
      <c r="C3225" s="39" t="s">
        <v>150</v>
      </c>
      <c r="D3225" s="64"/>
      <c r="E3225" s="39" t="s">
        <v>98</v>
      </c>
      <c r="F3225" s="39">
        <v>16</v>
      </c>
      <c r="G3225" s="39" t="s">
        <v>172</v>
      </c>
      <c r="H3225" s="39" t="s">
        <v>176</v>
      </c>
      <c r="I3225" s="39" t="s">
        <v>176</v>
      </c>
      <c r="J3225" s="39" t="s">
        <v>176</v>
      </c>
      <c r="K3225" s="39" t="s">
        <v>176</v>
      </c>
      <c r="L3225" s="39">
        <v>1</v>
      </c>
      <c r="M3225" s="57" t="str">
        <f t="shared" si="155"/>
        <v>3 - Medium-Level Power Loss</v>
      </c>
      <c r="N3225" s="59"/>
      <c r="O3225" s="60"/>
      <c r="P3225" s="61">
        <f t="shared" si="154"/>
        <v>1800</v>
      </c>
      <c r="Q3225" s="61">
        <f t="shared" si="153"/>
        <v>0</v>
      </c>
    </row>
    <row r="3226" spans="1:17" ht="18.600000000000001" customHeight="1">
      <c r="A3226" s="58">
        <v>44403</v>
      </c>
      <c r="B3226" s="39" t="s">
        <v>48</v>
      </c>
      <c r="C3226" s="39" t="s">
        <v>150</v>
      </c>
      <c r="D3226" s="64"/>
      <c r="E3226" s="39" t="s">
        <v>98</v>
      </c>
      <c r="F3226" s="39">
        <v>41</v>
      </c>
      <c r="G3226" s="39" t="s">
        <v>172</v>
      </c>
      <c r="H3226" s="39" t="s">
        <v>176</v>
      </c>
      <c r="I3226" s="39" t="s">
        <v>176</v>
      </c>
      <c r="J3226" s="39" t="s">
        <v>177</v>
      </c>
      <c r="K3226" s="39" t="s">
        <v>176</v>
      </c>
      <c r="L3226" s="39">
        <v>1</v>
      </c>
      <c r="M3226" s="57" t="str">
        <f t="shared" si="155"/>
        <v>3 - Medium-Level Power Loss</v>
      </c>
      <c r="N3226" s="59"/>
      <c r="O3226" s="60"/>
      <c r="P3226" s="61">
        <f t="shared" si="154"/>
        <v>1800</v>
      </c>
      <c r="Q3226" s="61">
        <f t="shared" si="153"/>
        <v>0</v>
      </c>
    </row>
    <row r="3227" spans="1:17" ht="18.600000000000001" customHeight="1">
      <c r="A3227" s="58">
        <v>44403</v>
      </c>
      <c r="B3227" s="39" t="s">
        <v>48</v>
      </c>
      <c r="C3227" s="39" t="s">
        <v>150</v>
      </c>
      <c r="D3227" s="64"/>
      <c r="E3227" s="39" t="s">
        <v>98</v>
      </c>
      <c r="F3227" s="39">
        <v>41</v>
      </c>
      <c r="G3227" s="39" t="s">
        <v>172</v>
      </c>
      <c r="H3227" s="39" t="s">
        <v>176</v>
      </c>
      <c r="I3227" s="39" t="s">
        <v>176</v>
      </c>
      <c r="J3227" s="39" t="s">
        <v>177</v>
      </c>
      <c r="K3227" s="39" t="s">
        <v>176</v>
      </c>
      <c r="L3227" s="39">
        <v>1</v>
      </c>
      <c r="M3227" s="57" t="str">
        <f t="shared" si="155"/>
        <v>3 - Medium-Level Power Loss</v>
      </c>
      <c r="N3227" s="59"/>
      <c r="O3227" s="60"/>
      <c r="P3227" s="61">
        <f t="shared" si="154"/>
        <v>1800</v>
      </c>
      <c r="Q3227" s="61">
        <f t="shared" si="153"/>
        <v>0</v>
      </c>
    </row>
    <row r="3228" spans="1:17" ht="18.600000000000001" customHeight="1">
      <c r="A3228" s="58">
        <v>44403</v>
      </c>
      <c r="B3228" s="39" t="s">
        <v>48</v>
      </c>
      <c r="C3228" s="39" t="s">
        <v>150</v>
      </c>
      <c r="D3228" s="64"/>
      <c r="E3228" s="39" t="s">
        <v>98</v>
      </c>
      <c r="F3228" s="39">
        <v>42</v>
      </c>
      <c r="G3228" s="39" t="s">
        <v>172</v>
      </c>
      <c r="H3228" s="39" t="s">
        <v>176</v>
      </c>
      <c r="I3228" s="39" t="s">
        <v>176</v>
      </c>
      <c r="J3228" s="39" t="s">
        <v>177</v>
      </c>
      <c r="K3228" s="39" t="s">
        <v>176</v>
      </c>
      <c r="L3228" s="39">
        <v>1</v>
      </c>
      <c r="M3228" s="57" t="str">
        <f t="shared" si="155"/>
        <v>3 - Medium-Level Power Loss</v>
      </c>
      <c r="N3228" s="59"/>
      <c r="O3228" s="60"/>
      <c r="P3228" s="61">
        <f t="shared" si="154"/>
        <v>1800</v>
      </c>
      <c r="Q3228" s="61">
        <f t="shared" si="153"/>
        <v>0</v>
      </c>
    </row>
    <row r="3229" spans="1:17" ht="18.600000000000001" customHeight="1">
      <c r="A3229" s="58">
        <v>44403</v>
      </c>
      <c r="B3229" s="39" t="s">
        <v>48</v>
      </c>
      <c r="C3229" s="39" t="s">
        <v>150</v>
      </c>
      <c r="D3229" s="64"/>
      <c r="E3229" s="39" t="s">
        <v>98</v>
      </c>
      <c r="F3229" s="39">
        <v>42</v>
      </c>
      <c r="G3229" s="39" t="s">
        <v>172</v>
      </c>
      <c r="H3229" s="39" t="s">
        <v>176</v>
      </c>
      <c r="I3229" s="39" t="s">
        <v>176</v>
      </c>
      <c r="J3229" s="39" t="s">
        <v>177</v>
      </c>
      <c r="K3229" s="39" t="s">
        <v>176</v>
      </c>
      <c r="L3229" s="39">
        <v>1</v>
      </c>
      <c r="M3229" s="57" t="str">
        <f t="shared" si="155"/>
        <v>3 - Medium-Level Power Loss</v>
      </c>
      <c r="N3229" s="59"/>
      <c r="O3229" s="60"/>
      <c r="P3229" s="61">
        <f t="shared" si="154"/>
        <v>1800</v>
      </c>
      <c r="Q3229" s="61">
        <f t="shared" si="153"/>
        <v>0</v>
      </c>
    </row>
    <row r="3230" spans="1:17" ht="18.600000000000001" customHeight="1">
      <c r="A3230" s="58">
        <v>44403</v>
      </c>
      <c r="B3230" s="39" t="s">
        <v>48</v>
      </c>
      <c r="C3230" s="39" t="s">
        <v>150</v>
      </c>
      <c r="D3230" s="64"/>
      <c r="E3230" s="39" t="s">
        <v>98</v>
      </c>
      <c r="F3230" s="39">
        <v>43</v>
      </c>
      <c r="G3230" s="39" t="s">
        <v>172</v>
      </c>
      <c r="H3230" s="39" t="s">
        <v>176</v>
      </c>
      <c r="I3230" s="39" t="s">
        <v>176</v>
      </c>
      <c r="J3230" s="39" t="s">
        <v>177</v>
      </c>
      <c r="K3230" s="39" t="s">
        <v>176</v>
      </c>
      <c r="L3230" s="39">
        <v>1</v>
      </c>
      <c r="M3230" s="57" t="str">
        <f t="shared" si="155"/>
        <v>3 - Medium-Level Power Loss</v>
      </c>
      <c r="N3230" s="59"/>
      <c r="O3230" s="60"/>
      <c r="P3230" s="61">
        <f t="shared" si="154"/>
        <v>1800</v>
      </c>
      <c r="Q3230" s="61">
        <f t="shared" si="153"/>
        <v>0</v>
      </c>
    </row>
    <row r="3231" spans="1:17" ht="18.600000000000001" customHeight="1">
      <c r="A3231" s="58">
        <v>44403</v>
      </c>
      <c r="B3231" s="39" t="s">
        <v>48</v>
      </c>
      <c r="C3231" s="39" t="s">
        <v>150</v>
      </c>
      <c r="D3231" s="64"/>
      <c r="E3231" s="39" t="s">
        <v>98</v>
      </c>
      <c r="F3231" s="39">
        <v>43</v>
      </c>
      <c r="G3231" s="39" t="s">
        <v>172</v>
      </c>
      <c r="H3231" s="39" t="s">
        <v>176</v>
      </c>
      <c r="I3231" s="39" t="s">
        <v>176</v>
      </c>
      <c r="J3231" s="39" t="s">
        <v>177</v>
      </c>
      <c r="K3231" s="39" t="s">
        <v>176</v>
      </c>
      <c r="L3231" s="39">
        <v>1</v>
      </c>
      <c r="M3231" s="57" t="str">
        <f t="shared" si="155"/>
        <v>3 - Medium-Level Power Loss</v>
      </c>
      <c r="N3231" s="59"/>
      <c r="O3231" s="60"/>
      <c r="P3231" s="61">
        <f t="shared" si="154"/>
        <v>1800</v>
      </c>
      <c r="Q3231" s="61">
        <f t="shared" si="153"/>
        <v>0</v>
      </c>
    </row>
    <row r="3232" spans="1:17" ht="18.600000000000001" customHeight="1">
      <c r="A3232" s="58">
        <v>44403</v>
      </c>
      <c r="B3232" s="39" t="s">
        <v>48</v>
      </c>
      <c r="C3232" s="39" t="s">
        <v>150</v>
      </c>
      <c r="D3232" s="64"/>
      <c r="E3232" s="39" t="s">
        <v>98</v>
      </c>
      <c r="F3232" s="39">
        <v>44</v>
      </c>
      <c r="G3232" s="39" t="s">
        <v>172</v>
      </c>
      <c r="H3232" s="39" t="s">
        <v>176</v>
      </c>
      <c r="I3232" s="39" t="s">
        <v>176</v>
      </c>
      <c r="J3232" s="39" t="s">
        <v>177</v>
      </c>
      <c r="K3232" s="39" t="s">
        <v>176</v>
      </c>
      <c r="L3232" s="39">
        <v>1</v>
      </c>
      <c r="M3232" s="57" t="str">
        <f t="shared" si="155"/>
        <v>3 - Medium-Level Power Loss</v>
      </c>
      <c r="N3232" s="59"/>
      <c r="O3232" s="60"/>
      <c r="P3232" s="61">
        <f t="shared" si="154"/>
        <v>1800</v>
      </c>
      <c r="Q3232" s="61">
        <f t="shared" si="153"/>
        <v>0</v>
      </c>
    </row>
    <row r="3233" spans="1:17" ht="18.600000000000001" customHeight="1">
      <c r="A3233" s="58">
        <v>44403</v>
      </c>
      <c r="B3233" s="39" t="s">
        <v>48</v>
      </c>
      <c r="C3233" s="39" t="s">
        <v>150</v>
      </c>
      <c r="D3233" s="64"/>
      <c r="E3233" s="39" t="s">
        <v>98</v>
      </c>
      <c r="F3233" s="39">
        <v>44</v>
      </c>
      <c r="G3233" s="39" t="s">
        <v>172</v>
      </c>
      <c r="H3233" s="39" t="s">
        <v>176</v>
      </c>
      <c r="I3233" s="39" t="s">
        <v>176</v>
      </c>
      <c r="J3233" s="39" t="s">
        <v>177</v>
      </c>
      <c r="K3233" s="39" t="s">
        <v>176</v>
      </c>
      <c r="L3233" s="39">
        <v>1</v>
      </c>
      <c r="M3233" s="57" t="str">
        <f t="shared" si="155"/>
        <v>3 - Medium-Level Power Loss</v>
      </c>
      <c r="N3233" s="59"/>
      <c r="O3233" s="60"/>
      <c r="P3233" s="61">
        <f t="shared" si="154"/>
        <v>1800</v>
      </c>
      <c r="Q3233" s="61">
        <f t="shared" si="153"/>
        <v>0</v>
      </c>
    </row>
    <row r="3234" spans="1:17" ht="18.600000000000001" customHeight="1">
      <c r="A3234" s="58">
        <v>44403</v>
      </c>
      <c r="B3234" s="39" t="s">
        <v>48</v>
      </c>
      <c r="C3234" s="39" t="s">
        <v>150</v>
      </c>
      <c r="D3234" s="64"/>
      <c r="E3234" s="39" t="s">
        <v>98</v>
      </c>
      <c r="F3234" s="39">
        <v>45</v>
      </c>
      <c r="G3234" s="39" t="s">
        <v>172</v>
      </c>
      <c r="H3234" s="39" t="s">
        <v>176</v>
      </c>
      <c r="I3234" s="39" t="s">
        <v>176</v>
      </c>
      <c r="J3234" s="39" t="s">
        <v>177</v>
      </c>
      <c r="K3234" s="39" t="s">
        <v>176</v>
      </c>
      <c r="L3234" s="39">
        <v>1</v>
      </c>
      <c r="M3234" s="57" t="str">
        <f t="shared" si="155"/>
        <v>3 - Medium-Level Power Loss</v>
      </c>
      <c r="N3234" s="59"/>
      <c r="O3234" s="60"/>
      <c r="P3234" s="61">
        <f t="shared" si="154"/>
        <v>1800</v>
      </c>
      <c r="Q3234" s="61">
        <f t="shared" si="153"/>
        <v>0</v>
      </c>
    </row>
    <row r="3235" spans="1:17" ht="18.600000000000001" customHeight="1">
      <c r="A3235" s="58">
        <v>44403</v>
      </c>
      <c r="B3235" s="39" t="s">
        <v>48</v>
      </c>
      <c r="C3235" s="39" t="s">
        <v>150</v>
      </c>
      <c r="D3235" s="64"/>
      <c r="E3235" s="39" t="s">
        <v>98</v>
      </c>
      <c r="F3235" s="39">
        <v>45</v>
      </c>
      <c r="G3235" s="39" t="s">
        <v>172</v>
      </c>
      <c r="H3235" s="39" t="s">
        <v>176</v>
      </c>
      <c r="I3235" s="39" t="s">
        <v>176</v>
      </c>
      <c r="J3235" s="39" t="s">
        <v>177</v>
      </c>
      <c r="K3235" s="39" t="s">
        <v>176</v>
      </c>
      <c r="L3235" s="39">
        <v>1</v>
      </c>
      <c r="M3235" s="57" t="str">
        <f t="shared" si="155"/>
        <v>3 - Medium-Level Power Loss</v>
      </c>
      <c r="N3235" s="59"/>
      <c r="O3235" s="60"/>
      <c r="P3235" s="61">
        <f t="shared" si="154"/>
        <v>1800</v>
      </c>
      <c r="Q3235" s="61">
        <f t="shared" si="153"/>
        <v>0</v>
      </c>
    </row>
    <row r="3236" spans="1:17" ht="18.600000000000001" customHeight="1">
      <c r="A3236" s="58">
        <v>44403</v>
      </c>
      <c r="B3236" s="39" t="s">
        <v>48</v>
      </c>
      <c r="C3236" s="39" t="s">
        <v>150</v>
      </c>
      <c r="D3236" s="64"/>
      <c r="E3236" s="39" t="s">
        <v>98</v>
      </c>
      <c r="F3236" s="39">
        <v>46</v>
      </c>
      <c r="G3236" s="39" t="s">
        <v>172</v>
      </c>
      <c r="H3236" s="39" t="s">
        <v>176</v>
      </c>
      <c r="I3236" s="39" t="s">
        <v>176</v>
      </c>
      <c r="J3236" s="39" t="s">
        <v>177</v>
      </c>
      <c r="K3236" s="39" t="s">
        <v>176</v>
      </c>
      <c r="L3236" s="39">
        <v>1</v>
      </c>
      <c r="M3236" s="57" t="str">
        <f t="shared" si="155"/>
        <v>3 - Medium-Level Power Loss</v>
      </c>
      <c r="N3236" s="59"/>
      <c r="O3236" s="60"/>
      <c r="P3236" s="61">
        <f t="shared" si="154"/>
        <v>1800</v>
      </c>
      <c r="Q3236" s="61">
        <f t="shared" si="153"/>
        <v>0</v>
      </c>
    </row>
    <row r="3237" spans="1:17" ht="18.600000000000001" customHeight="1">
      <c r="A3237" s="58">
        <v>44403</v>
      </c>
      <c r="B3237" s="39" t="s">
        <v>48</v>
      </c>
      <c r="C3237" s="39" t="s">
        <v>150</v>
      </c>
      <c r="D3237" s="64"/>
      <c r="E3237" s="39" t="s">
        <v>98</v>
      </c>
      <c r="F3237" s="39">
        <v>46</v>
      </c>
      <c r="G3237" s="39" t="s">
        <v>172</v>
      </c>
      <c r="H3237" s="39" t="s">
        <v>176</v>
      </c>
      <c r="I3237" s="39" t="s">
        <v>176</v>
      </c>
      <c r="J3237" s="39" t="s">
        <v>177</v>
      </c>
      <c r="K3237" s="39" t="s">
        <v>176</v>
      </c>
      <c r="L3237" s="39">
        <v>1</v>
      </c>
      <c r="M3237" s="57" t="str">
        <f t="shared" si="155"/>
        <v>3 - Medium-Level Power Loss</v>
      </c>
      <c r="N3237" s="59"/>
      <c r="O3237" s="60"/>
      <c r="P3237" s="61">
        <f t="shared" si="154"/>
        <v>1800</v>
      </c>
      <c r="Q3237" s="61">
        <f t="shared" ref="Q3237:Q3300" si="156">IF(O3237&gt;0,P3237,0)</f>
        <v>0</v>
      </c>
    </row>
    <row r="3238" spans="1:17" ht="18.600000000000001" customHeight="1">
      <c r="A3238" s="58">
        <v>44403</v>
      </c>
      <c r="B3238" s="39" t="s">
        <v>48</v>
      </c>
      <c r="C3238" s="39" t="s">
        <v>150</v>
      </c>
      <c r="D3238" s="64"/>
      <c r="E3238" s="39" t="s">
        <v>98</v>
      </c>
      <c r="F3238" s="39">
        <v>47</v>
      </c>
      <c r="G3238" s="39" t="s">
        <v>172</v>
      </c>
      <c r="H3238" s="39" t="s">
        <v>176</v>
      </c>
      <c r="I3238" s="39" t="s">
        <v>176</v>
      </c>
      <c r="J3238" s="39" t="s">
        <v>177</v>
      </c>
      <c r="K3238" s="39" t="s">
        <v>176</v>
      </c>
      <c r="L3238" s="39">
        <v>1</v>
      </c>
      <c r="M3238" s="57" t="str">
        <f t="shared" si="155"/>
        <v>3 - Medium-Level Power Loss</v>
      </c>
      <c r="N3238" s="59"/>
      <c r="O3238" s="60"/>
      <c r="P3238" s="61">
        <f t="shared" si="154"/>
        <v>1800</v>
      </c>
      <c r="Q3238" s="61">
        <f t="shared" si="156"/>
        <v>0</v>
      </c>
    </row>
    <row r="3239" spans="1:17" ht="18.600000000000001" customHeight="1">
      <c r="A3239" s="58">
        <v>44403</v>
      </c>
      <c r="B3239" s="39" t="s">
        <v>48</v>
      </c>
      <c r="C3239" s="39" t="s">
        <v>150</v>
      </c>
      <c r="D3239" s="64"/>
      <c r="E3239" s="39" t="s">
        <v>98</v>
      </c>
      <c r="F3239" s="39">
        <v>47</v>
      </c>
      <c r="G3239" s="39" t="s">
        <v>172</v>
      </c>
      <c r="H3239" s="39" t="s">
        <v>176</v>
      </c>
      <c r="I3239" s="39" t="s">
        <v>176</v>
      </c>
      <c r="J3239" s="39" t="s">
        <v>177</v>
      </c>
      <c r="K3239" s="39" t="s">
        <v>176</v>
      </c>
      <c r="L3239" s="39">
        <v>1</v>
      </c>
      <c r="M3239" s="57" t="str">
        <f t="shared" si="155"/>
        <v>3 - Medium-Level Power Loss</v>
      </c>
      <c r="N3239" s="59"/>
      <c r="O3239" s="60"/>
      <c r="P3239" s="61">
        <f t="shared" si="154"/>
        <v>1800</v>
      </c>
      <c r="Q3239" s="61">
        <f t="shared" si="156"/>
        <v>0</v>
      </c>
    </row>
    <row r="3240" spans="1:17" ht="18.600000000000001" customHeight="1">
      <c r="A3240" s="58">
        <v>44403</v>
      </c>
      <c r="B3240" s="39" t="s">
        <v>48</v>
      </c>
      <c r="C3240" s="39" t="s">
        <v>150</v>
      </c>
      <c r="D3240" s="64"/>
      <c r="E3240" s="39" t="s">
        <v>98</v>
      </c>
      <c r="F3240" s="39">
        <v>48</v>
      </c>
      <c r="G3240" s="39" t="s">
        <v>172</v>
      </c>
      <c r="H3240" s="39" t="s">
        <v>176</v>
      </c>
      <c r="I3240" s="39" t="s">
        <v>176</v>
      </c>
      <c r="J3240" s="39" t="s">
        <v>177</v>
      </c>
      <c r="K3240" s="39" t="s">
        <v>176</v>
      </c>
      <c r="L3240" s="39">
        <v>1</v>
      </c>
      <c r="M3240" s="57" t="str">
        <f t="shared" si="155"/>
        <v>3 - Medium-Level Power Loss</v>
      </c>
      <c r="N3240" s="59"/>
      <c r="O3240" s="60"/>
      <c r="P3240" s="61">
        <f t="shared" si="154"/>
        <v>1800</v>
      </c>
      <c r="Q3240" s="61">
        <f t="shared" si="156"/>
        <v>0</v>
      </c>
    </row>
    <row r="3241" spans="1:17" ht="18.600000000000001" customHeight="1">
      <c r="A3241" s="58">
        <v>44403</v>
      </c>
      <c r="B3241" s="39" t="s">
        <v>48</v>
      </c>
      <c r="C3241" s="39" t="s">
        <v>150</v>
      </c>
      <c r="D3241" s="64"/>
      <c r="E3241" s="39" t="s">
        <v>98</v>
      </c>
      <c r="F3241" s="39">
        <v>48</v>
      </c>
      <c r="G3241" s="39" t="s">
        <v>172</v>
      </c>
      <c r="H3241" s="39" t="s">
        <v>176</v>
      </c>
      <c r="I3241" s="39" t="s">
        <v>176</v>
      </c>
      <c r="J3241" s="39" t="s">
        <v>177</v>
      </c>
      <c r="K3241" s="39" t="s">
        <v>176</v>
      </c>
      <c r="L3241" s="39">
        <v>1</v>
      </c>
      <c r="M3241" s="57" t="str">
        <f t="shared" si="155"/>
        <v>3 - Medium-Level Power Loss</v>
      </c>
      <c r="N3241" s="59"/>
      <c r="O3241" s="60"/>
      <c r="P3241" s="61">
        <f t="shared" si="154"/>
        <v>1800</v>
      </c>
      <c r="Q3241" s="61">
        <f t="shared" si="156"/>
        <v>0</v>
      </c>
    </row>
    <row r="3242" spans="1:17" ht="18.600000000000001" customHeight="1">
      <c r="A3242" s="58">
        <v>44403</v>
      </c>
      <c r="B3242" s="39" t="s">
        <v>48</v>
      </c>
      <c r="C3242" s="39" t="s">
        <v>150</v>
      </c>
      <c r="D3242" s="64"/>
      <c r="E3242" s="39" t="s">
        <v>98</v>
      </c>
      <c r="F3242" s="39">
        <v>68</v>
      </c>
      <c r="G3242" s="39" t="s">
        <v>172</v>
      </c>
      <c r="H3242" s="39" t="s">
        <v>176</v>
      </c>
      <c r="I3242" s="39" t="s">
        <v>176</v>
      </c>
      <c r="J3242" s="39" t="s">
        <v>176</v>
      </c>
      <c r="K3242" s="39" t="s">
        <v>176</v>
      </c>
      <c r="L3242" s="39">
        <v>1</v>
      </c>
      <c r="M3242" s="57" t="str">
        <f t="shared" si="155"/>
        <v>3 - Medium-Level Power Loss</v>
      </c>
      <c r="N3242" s="59"/>
      <c r="O3242" s="60"/>
      <c r="P3242" s="61">
        <f t="shared" si="154"/>
        <v>1800</v>
      </c>
      <c r="Q3242" s="61">
        <f t="shared" si="156"/>
        <v>0</v>
      </c>
    </row>
    <row r="3243" spans="1:17" ht="18.600000000000001" customHeight="1">
      <c r="A3243" s="58">
        <v>44403</v>
      </c>
      <c r="B3243" s="39" t="s">
        <v>48</v>
      </c>
      <c r="C3243" s="39" t="s">
        <v>150</v>
      </c>
      <c r="D3243" s="64"/>
      <c r="E3243" s="39" t="s">
        <v>98</v>
      </c>
      <c r="F3243" s="39">
        <v>89</v>
      </c>
      <c r="G3243" s="39" t="s">
        <v>172</v>
      </c>
      <c r="H3243" s="39" t="s">
        <v>176</v>
      </c>
      <c r="I3243" s="39" t="s">
        <v>176</v>
      </c>
      <c r="J3243" s="39" t="s">
        <v>176</v>
      </c>
      <c r="K3243" s="39" t="s">
        <v>176</v>
      </c>
      <c r="L3243" s="39">
        <v>1</v>
      </c>
      <c r="M3243" s="57" t="str">
        <f t="shared" si="155"/>
        <v>3 - Medium-Level Power Loss</v>
      </c>
      <c r="N3243" s="59"/>
      <c r="O3243" s="60"/>
      <c r="P3243" s="61">
        <f t="shared" si="154"/>
        <v>1800</v>
      </c>
      <c r="Q3243" s="61">
        <f t="shared" si="156"/>
        <v>0</v>
      </c>
    </row>
    <row r="3244" spans="1:17" ht="18.600000000000001" customHeight="1">
      <c r="A3244" s="58">
        <v>44403</v>
      </c>
      <c r="B3244" s="39" t="s">
        <v>48</v>
      </c>
      <c r="C3244" s="39" t="s">
        <v>150</v>
      </c>
      <c r="D3244" s="64"/>
      <c r="E3244" s="39" t="s">
        <v>98</v>
      </c>
      <c r="F3244" s="39">
        <v>90</v>
      </c>
      <c r="G3244" s="39" t="s">
        <v>172</v>
      </c>
      <c r="H3244" s="39" t="s">
        <v>176</v>
      </c>
      <c r="I3244" s="39" t="s">
        <v>176</v>
      </c>
      <c r="J3244" s="39" t="s">
        <v>176</v>
      </c>
      <c r="K3244" s="39" t="s">
        <v>176</v>
      </c>
      <c r="L3244" s="39">
        <v>1</v>
      </c>
      <c r="M3244" s="57" t="str">
        <f t="shared" si="155"/>
        <v>3 - Medium-Level Power Loss</v>
      </c>
      <c r="N3244" s="59"/>
      <c r="O3244" s="60"/>
      <c r="P3244" s="61">
        <f t="shared" si="154"/>
        <v>1800</v>
      </c>
      <c r="Q3244" s="61">
        <f t="shared" si="156"/>
        <v>0</v>
      </c>
    </row>
    <row r="3245" spans="1:17" ht="18.600000000000001" customHeight="1">
      <c r="A3245" s="58">
        <v>44403</v>
      </c>
      <c r="B3245" s="39" t="s">
        <v>48</v>
      </c>
      <c r="C3245" s="39" t="s">
        <v>150</v>
      </c>
      <c r="D3245" s="64"/>
      <c r="E3245" s="39" t="s">
        <v>98</v>
      </c>
      <c r="F3245" s="39">
        <v>91</v>
      </c>
      <c r="G3245" s="39" t="s">
        <v>172</v>
      </c>
      <c r="H3245" s="39" t="s">
        <v>176</v>
      </c>
      <c r="I3245" s="39" t="s">
        <v>176</v>
      </c>
      <c r="J3245" s="39" t="s">
        <v>176</v>
      </c>
      <c r="K3245" s="39" t="s">
        <v>176</v>
      </c>
      <c r="L3245" s="39">
        <v>1</v>
      </c>
      <c r="M3245" s="57" t="str">
        <f t="shared" si="155"/>
        <v>3 - Medium-Level Power Loss</v>
      </c>
      <c r="N3245" s="59"/>
      <c r="O3245" s="60"/>
      <c r="P3245" s="61">
        <f t="shared" si="154"/>
        <v>1800</v>
      </c>
      <c r="Q3245" s="61">
        <f t="shared" si="156"/>
        <v>0</v>
      </c>
    </row>
    <row r="3246" spans="1:17" ht="18.600000000000001" customHeight="1">
      <c r="A3246" s="58">
        <v>44403</v>
      </c>
      <c r="B3246" s="39" t="s">
        <v>48</v>
      </c>
      <c r="C3246" s="39" t="s">
        <v>150</v>
      </c>
      <c r="D3246" s="64"/>
      <c r="E3246" s="39" t="s">
        <v>98</v>
      </c>
      <c r="F3246" s="39">
        <v>92</v>
      </c>
      <c r="G3246" s="39" t="s">
        <v>172</v>
      </c>
      <c r="H3246" s="39" t="s">
        <v>176</v>
      </c>
      <c r="I3246" s="39" t="s">
        <v>176</v>
      </c>
      <c r="J3246" s="39" t="s">
        <v>176</v>
      </c>
      <c r="K3246" s="39" t="s">
        <v>176</v>
      </c>
      <c r="L3246" s="39">
        <v>1</v>
      </c>
      <c r="M3246" s="57" t="str">
        <f t="shared" si="155"/>
        <v>3 - Medium-Level Power Loss</v>
      </c>
      <c r="N3246" s="59"/>
      <c r="O3246" s="60"/>
      <c r="P3246" s="61">
        <f t="shared" si="154"/>
        <v>1800</v>
      </c>
      <c r="Q3246" s="61">
        <f t="shared" si="156"/>
        <v>0</v>
      </c>
    </row>
    <row r="3247" spans="1:17" ht="18.600000000000001" customHeight="1">
      <c r="A3247" s="58">
        <v>44403</v>
      </c>
      <c r="B3247" s="39" t="s">
        <v>48</v>
      </c>
      <c r="C3247" s="39" t="s">
        <v>150</v>
      </c>
      <c r="D3247" s="64"/>
      <c r="E3247" s="39" t="s">
        <v>98</v>
      </c>
      <c r="F3247" s="39">
        <v>93</v>
      </c>
      <c r="G3247" s="39" t="s">
        <v>172</v>
      </c>
      <c r="H3247" s="39" t="s">
        <v>176</v>
      </c>
      <c r="I3247" s="39" t="s">
        <v>176</v>
      </c>
      <c r="J3247" s="39" t="s">
        <v>176</v>
      </c>
      <c r="K3247" s="39" t="s">
        <v>176</v>
      </c>
      <c r="L3247" s="39">
        <v>1</v>
      </c>
      <c r="M3247" s="57" t="str">
        <f t="shared" si="155"/>
        <v>3 - Medium-Level Power Loss</v>
      </c>
      <c r="N3247" s="59"/>
      <c r="O3247" s="60"/>
      <c r="P3247" s="61">
        <f t="shared" si="154"/>
        <v>1800</v>
      </c>
      <c r="Q3247" s="61">
        <f t="shared" si="156"/>
        <v>0</v>
      </c>
    </row>
    <row r="3248" spans="1:17" ht="18.600000000000001" customHeight="1">
      <c r="A3248" s="58">
        <v>44403</v>
      </c>
      <c r="B3248" s="39" t="s">
        <v>48</v>
      </c>
      <c r="C3248" s="39" t="s">
        <v>150</v>
      </c>
      <c r="D3248" s="64"/>
      <c r="E3248" s="39" t="s">
        <v>98</v>
      </c>
      <c r="F3248" s="39">
        <v>94</v>
      </c>
      <c r="G3248" s="39" t="s">
        <v>172</v>
      </c>
      <c r="H3248" s="39" t="s">
        <v>176</v>
      </c>
      <c r="I3248" s="39" t="s">
        <v>176</v>
      </c>
      <c r="J3248" s="39" t="s">
        <v>176</v>
      </c>
      <c r="K3248" s="39" t="s">
        <v>176</v>
      </c>
      <c r="L3248" s="39">
        <v>1</v>
      </c>
      <c r="M3248" s="57" t="str">
        <f t="shared" si="155"/>
        <v>3 - Medium-Level Power Loss</v>
      </c>
      <c r="N3248" s="59"/>
      <c r="O3248" s="60"/>
      <c r="P3248" s="61">
        <f t="shared" si="154"/>
        <v>1800</v>
      </c>
      <c r="Q3248" s="61">
        <f t="shared" si="156"/>
        <v>0</v>
      </c>
    </row>
    <row r="3249" spans="1:17" ht="18.600000000000001" customHeight="1">
      <c r="A3249" s="58">
        <v>44403</v>
      </c>
      <c r="B3249" s="39" t="s">
        <v>48</v>
      </c>
      <c r="C3249" s="39" t="s">
        <v>150</v>
      </c>
      <c r="D3249" s="64"/>
      <c r="E3249" s="39" t="s">
        <v>98</v>
      </c>
      <c r="F3249" s="39">
        <v>95</v>
      </c>
      <c r="G3249" s="39" t="s">
        <v>172</v>
      </c>
      <c r="H3249" s="39" t="s">
        <v>176</v>
      </c>
      <c r="I3249" s="39" t="s">
        <v>176</v>
      </c>
      <c r="J3249" s="39" t="s">
        <v>176</v>
      </c>
      <c r="K3249" s="39" t="s">
        <v>176</v>
      </c>
      <c r="L3249" s="39">
        <v>1</v>
      </c>
      <c r="M3249" s="57" t="str">
        <f t="shared" si="155"/>
        <v>3 - Medium-Level Power Loss</v>
      </c>
      <c r="N3249" s="59"/>
      <c r="O3249" s="60"/>
      <c r="P3249" s="61">
        <f t="shared" si="154"/>
        <v>1800</v>
      </c>
      <c r="Q3249" s="61">
        <f t="shared" si="156"/>
        <v>0</v>
      </c>
    </row>
    <row r="3250" spans="1:17" ht="18.600000000000001" customHeight="1">
      <c r="A3250" s="58">
        <v>44403</v>
      </c>
      <c r="B3250" s="39" t="s">
        <v>48</v>
      </c>
      <c r="C3250" s="39" t="s">
        <v>150</v>
      </c>
      <c r="D3250" s="64"/>
      <c r="E3250" s="39" t="s">
        <v>98</v>
      </c>
      <c r="F3250" s="39">
        <v>96</v>
      </c>
      <c r="G3250" s="39" t="s">
        <v>172</v>
      </c>
      <c r="H3250" s="39" t="s">
        <v>176</v>
      </c>
      <c r="I3250" s="39" t="s">
        <v>176</v>
      </c>
      <c r="J3250" s="39" t="s">
        <v>176</v>
      </c>
      <c r="K3250" s="39" t="s">
        <v>176</v>
      </c>
      <c r="L3250" s="39">
        <v>1</v>
      </c>
      <c r="M3250" s="57" t="str">
        <f t="shared" si="155"/>
        <v>3 - Medium-Level Power Loss</v>
      </c>
      <c r="N3250" s="59"/>
      <c r="O3250" s="60"/>
      <c r="P3250" s="61">
        <f t="shared" si="154"/>
        <v>1800</v>
      </c>
      <c r="Q3250" s="61">
        <f t="shared" si="156"/>
        <v>0</v>
      </c>
    </row>
    <row r="3251" spans="1:17" ht="18.600000000000001" customHeight="1">
      <c r="A3251" s="58">
        <v>44403</v>
      </c>
      <c r="B3251" s="39" t="s">
        <v>48</v>
      </c>
      <c r="C3251" s="39" t="s">
        <v>150</v>
      </c>
      <c r="D3251" s="64"/>
      <c r="E3251" s="39" t="s">
        <v>111</v>
      </c>
      <c r="F3251" s="39">
        <v>105</v>
      </c>
      <c r="G3251" s="39" t="s">
        <v>172</v>
      </c>
      <c r="H3251" s="39" t="s">
        <v>176</v>
      </c>
      <c r="I3251" s="39" t="s">
        <v>176</v>
      </c>
      <c r="J3251" s="39" t="s">
        <v>176</v>
      </c>
      <c r="K3251" s="39" t="s">
        <v>176</v>
      </c>
      <c r="L3251" s="39">
        <v>1</v>
      </c>
      <c r="M3251" s="57" t="str">
        <f t="shared" si="155"/>
        <v>3 - Medium-Level Power Loss</v>
      </c>
      <c r="N3251" s="59"/>
      <c r="O3251" s="60"/>
      <c r="P3251" s="61">
        <f t="shared" si="154"/>
        <v>1800</v>
      </c>
      <c r="Q3251" s="61">
        <f t="shared" si="156"/>
        <v>0</v>
      </c>
    </row>
    <row r="3252" spans="1:17" ht="18.600000000000001" customHeight="1">
      <c r="A3252" s="58">
        <v>44403</v>
      </c>
      <c r="B3252" s="39" t="s">
        <v>48</v>
      </c>
      <c r="C3252" s="39" t="s">
        <v>150</v>
      </c>
      <c r="D3252" s="64"/>
      <c r="E3252" s="39" t="s">
        <v>111</v>
      </c>
      <c r="F3252" s="39">
        <v>106</v>
      </c>
      <c r="G3252" s="39" t="s">
        <v>172</v>
      </c>
      <c r="H3252" s="39" t="s">
        <v>176</v>
      </c>
      <c r="I3252" s="39" t="s">
        <v>176</v>
      </c>
      <c r="J3252" s="39" t="s">
        <v>176</v>
      </c>
      <c r="K3252" s="39" t="s">
        <v>176</v>
      </c>
      <c r="L3252" s="39">
        <v>1</v>
      </c>
      <c r="M3252" s="57" t="str">
        <f t="shared" si="155"/>
        <v>3 - Medium-Level Power Loss</v>
      </c>
      <c r="N3252" s="59"/>
      <c r="O3252" s="60"/>
      <c r="P3252" s="61">
        <f t="shared" si="154"/>
        <v>1800</v>
      </c>
      <c r="Q3252" s="61">
        <f t="shared" si="156"/>
        <v>0</v>
      </c>
    </row>
    <row r="3253" spans="1:17" ht="18.600000000000001" customHeight="1">
      <c r="A3253" s="58">
        <v>44403</v>
      </c>
      <c r="B3253" s="39" t="s">
        <v>48</v>
      </c>
      <c r="C3253" s="39" t="s">
        <v>150</v>
      </c>
      <c r="D3253" s="64"/>
      <c r="E3253" s="39" t="s">
        <v>111</v>
      </c>
      <c r="F3253" s="39">
        <v>107</v>
      </c>
      <c r="G3253" s="39" t="s">
        <v>172</v>
      </c>
      <c r="H3253" s="39" t="s">
        <v>176</v>
      </c>
      <c r="I3253" s="39" t="s">
        <v>176</v>
      </c>
      <c r="J3253" s="39" t="s">
        <v>176</v>
      </c>
      <c r="K3253" s="39" t="s">
        <v>176</v>
      </c>
      <c r="L3253" s="39">
        <v>1</v>
      </c>
      <c r="M3253" s="57" t="str">
        <f t="shared" si="155"/>
        <v>3 - Medium-Level Power Loss</v>
      </c>
      <c r="N3253" s="59"/>
      <c r="O3253" s="60"/>
      <c r="P3253" s="61">
        <f t="shared" si="154"/>
        <v>1800</v>
      </c>
      <c r="Q3253" s="61">
        <f t="shared" si="156"/>
        <v>0</v>
      </c>
    </row>
    <row r="3254" spans="1:17" ht="18.600000000000001" customHeight="1">
      <c r="A3254" s="58">
        <v>44403</v>
      </c>
      <c r="B3254" s="39" t="s">
        <v>48</v>
      </c>
      <c r="C3254" s="39" t="s">
        <v>150</v>
      </c>
      <c r="D3254" s="64"/>
      <c r="E3254" s="39" t="s">
        <v>111</v>
      </c>
      <c r="F3254" s="39">
        <v>108</v>
      </c>
      <c r="G3254" s="39" t="s">
        <v>172</v>
      </c>
      <c r="H3254" s="39" t="s">
        <v>176</v>
      </c>
      <c r="I3254" s="39" t="s">
        <v>176</v>
      </c>
      <c r="J3254" s="39" t="s">
        <v>176</v>
      </c>
      <c r="K3254" s="39" t="s">
        <v>176</v>
      </c>
      <c r="L3254" s="39">
        <v>1</v>
      </c>
      <c r="M3254" s="57" t="str">
        <f t="shared" si="155"/>
        <v>3 - Medium-Level Power Loss</v>
      </c>
      <c r="N3254" s="59"/>
      <c r="O3254" s="60"/>
      <c r="P3254" s="61">
        <f t="shared" si="154"/>
        <v>1800</v>
      </c>
      <c r="Q3254" s="61">
        <f t="shared" si="156"/>
        <v>0</v>
      </c>
    </row>
    <row r="3255" spans="1:17" ht="18.600000000000001" customHeight="1">
      <c r="A3255" s="58">
        <v>44403</v>
      </c>
      <c r="B3255" s="39" t="s">
        <v>48</v>
      </c>
      <c r="C3255" s="39" t="s">
        <v>150</v>
      </c>
      <c r="D3255" s="64"/>
      <c r="E3255" s="39" t="s">
        <v>111</v>
      </c>
      <c r="F3255" s="39">
        <v>109</v>
      </c>
      <c r="G3255" s="39" t="s">
        <v>172</v>
      </c>
      <c r="H3255" s="39" t="s">
        <v>176</v>
      </c>
      <c r="I3255" s="39" t="s">
        <v>176</v>
      </c>
      <c r="J3255" s="39" t="s">
        <v>176</v>
      </c>
      <c r="K3255" s="39" t="s">
        <v>176</v>
      </c>
      <c r="L3255" s="39">
        <v>1</v>
      </c>
      <c r="M3255" s="57" t="str">
        <f t="shared" si="155"/>
        <v>3 - Medium-Level Power Loss</v>
      </c>
      <c r="N3255" s="59"/>
      <c r="O3255" s="60"/>
      <c r="P3255" s="61">
        <f t="shared" si="154"/>
        <v>1800</v>
      </c>
      <c r="Q3255" s="61">
        <f t="shared" si="156"/>
        <v>0</v>
      </c>
    </row>
    <row r="3256" spans="1:17" ht="18.600000000000001" customHeight="1">
      <c r="A3256" s="58">
        <v>44403</v>
      </c>
      <c r="B3256" s="39" t="s">
        <v>48</v>
      </c>
      <c r="C3256" s="39" t="s">
        <v>150</v>
      </c>
      <c r="D3256" s="64"/>
      <c r="E3256" s="39" t="s">
        <v>111</v>
      </c>
      <c r="F3256" s="39">
        <v>110</v>
      </c>
      <c r="G3256" s="39" t="s">
        <v>172</v>
      </c>
      <c r="H3256" s="39" t="s">
        <v>176</v>
      </c>
      <c r="I3256" s="39" t="s">
        <v>176</v>
      </c>
      <c r="J3256" s="39" t="s">
        <v>176</v>
      </c>
      <c r="K3256" s="39" t="s">
        <v>176</v>
      </c>
      <c r="L3256" s="39">
        <v>1</v>
      </c>
      <c r="M3256" s="57" t="str">
        <f t="shared" si="155"/>
        <v>3 - Medium-Level Power Loss</v>
      </c>
      <c r="N3256" s="59"/>
      <c r="O3256" s="60"/>
      <c r="P3256" s="61">
        <f t="shared" si="154"/>
        <v>1800</v>
      </c>
      <c r="Q3256" s="61">
        <f t="shared" si="156"/>
        <v>0</v>
      </c>
    </row>
    <row r="3257" spans="1:17" ht="18.600000000000001" customHeight="1">
      <c r="A3257" s="58">
        <v>44403</v>
      </c>
      <c r="B3257" s="39" t="s">
        <v>48</v>
      </c>
      <c r="C3257" s="39" t="s">
        <v>150</v>
      </c>
      <c r="D3257" s="64"/>
      <c r="E3257" s="39" t="s">
        <v>111</v>
      </c>
      <c r="F3257" s="39">
        <v>111</v>
      </c>
      <c r="G3257" s="39" t="s">
        <v>172</v>
      </c>
      <c r="H3257" s="39" t="s">
        <v>176</v>
      </c>
      <c r="I3257" s="39" t="s">
        <v>176</v>
      </c>
      <c r="J3257" s="39" t="s">
        <v>176</v>
      </c>
      <c r="K3257" s="39" t="s">
        <v>176</v>
      </c>
      <c r="L3257" s="39">
        <v>1</v>
      </c>
      <c r="M3257" s="57" t="str">
        <f t="shared" si="155"/>
        <v>3 - Medium-Level Power Loss</v>
      </c>
      <c r="N3257" s="59"/>
      <c r="O3257" s="60"/>
      <c r="P3257" s="61">
        <f t="shared" si="154"/>
        <v>1800</v>
      </c>
      <c r="Q3257" s="61">
        <f t="shared" si="156"/>
        <v>0</v>
      </c>
    </row>
    <row r="3258" spans="1:17" ht="18.600000000000001" customHeight="1">
      <c r="A3258" s="58">
        <v>44403</v>
      </c>
      <c r="B3258" s="39" t="s">
        <v>48</v>
      </c>
      <c r="C3258" s="39" t="s">
        <v>150</v>
      </c>
      <c r="D3258" s="64"/>
      <c r="E3258" s="39" t="s">
        <v>111</v>
      </c>
      <c r="F3258" s="39">
        <v>112</v>
      </c>
      <c r="G3258" s="39" t="s">
        <v>172</v>
      </c>
      <c r="H3258" s="39" t="s">
        <v>176</v>
      </c>
      <c r="I3258" s="39" t="s">
        <v>176</v>
      </c>
      <c r="J3258" s="39" t="s">
        <v>176</v>
      </c>
      <c r="K3258" s="39" t="s">
        <v>176</v>
      </c>
      <c r="L3258" s="39">
        <v>1</v>
      </c>
      <c r="M3258" s="57" t="str">
        <f t="shared" si="155"/>
        <v>3 - Medium-Level Power Loss</v>
      </c>
      <c r="N3258" s="59"/>
      <c r="O3258" s="60"/>
      <c r="P3258" s="61">
        <f t="shared" si="154"/>
        <v>1800</v>
      </c>
      <c r="Q3258" s="61">
        <f t="shared" si="156"/>
        <v>0</v>
      </c>
    </row>
    <row r="3259" spans="1:17" ht="18.600000000000001" customHeight="1">
      <c r="A3259" s="58">
        <v>44403</v>
      </c>
      <c r="B3259" s="39" t="s">
        <v>48</v>
      </c>
      <c r="C3259" s="39" t="s">
        <v>151</v>
      </c>
      <c r="D3259" s="64"/>
      <c r="E3259" s="39" t="s">
        <v>95</v>
      </c>
      <c r="F3259" s="39">
        <v>57</v>
      </c>
      <c r="G3259" s="39" t="s">
        <v>172</v>
      </c>
      <c r="H3259" s="39" t="s">
        <v>176</v>
      </c>
      <c r="I3259" s="39" t="s">
        <v>177</v>
      </c>
      <c r="J3259" s="39" t="s">
        <v>176</v>
      </c>
      <c r="K3259" s="39" t="s">
        <v>176</v>
      </c>
      <c r="L3259" s="39">
        <v>1</v>
      </c>
      <c r="M3259" s="57" t="str">
        <f t="shared" si="155"/>
        <v>3 - Medium-Level Power Loss</v>
      </c>
      <c r="N3259" s="59"/>
      <c r="O3259" s="60"/>
      <c r="P3259" s="61">
        <f t="shared" si="154"/>
        <v>1800</v>
      </c>
      <c r="Q3259" s="61">
        <f t="shared" si="156"/>
        <v>0</v>
      </c>
    </row>
    <row r="3260" spans="1:17" ht="18.600000000000001" customHeight="1">
      <c r="A3260" s="58">
        <v>44403</v>
      </c>
      <c r="B3260" s="39" t="s">
        <v>48</v>
      </c>
      <c r="C3260" s="39" t="s">
        <v>151</v>
      </c>
      <c r="D3260" s="64"/>
      <c r="E3260" s="39" t="s">
        <v>95</v>
      </c>
      <c r="F3260" s="39">
        <v>58</v>
      </c>
      <c r="G3260" s="39" t="s">
        <v>172</v>
      </c>
      <c r="H3260" s="39" t="s">
        <v>176</v>
      </c>
      <c r="I3260" s="39" t="s">
        <v>177</v>
      </c>
      <c r="J3260" s="39" t="s">
        <v>176</v>
      </c>
      <c r="K3260" s="39" t="s">
        <v>176</v>
      </c>
      <c r="L3260" s="39">
        <v>1</v>
      </c>
      <c r="M3260" s="57" t="str">
        <f t="shared" si="155"/>
        <v>3 - Medium-Level Power Loss</v>
      </c>
      <c r="N3260" s="59"/>
      <c r="O3260" s="60"/>
      <c r="P3260" s="61">
        <f t="shared" si="154"/>
        <v>1800</v>
      </c>
      <c r="Q3260" s="61">
        <f t="shared" si="156"/>
        <v>0</v>
      </c>
    </row>
    <row r="3261" spans="1:17" ht="18.600000000000001" customHeight="1">
      <c r="A3261" s="58">
        <v>44403</v>
      </c>
      <c r="B3261" s="39" t="s">
        <v>48</v>
      </c>
      <c r="C3261" s="39" t="s">
        <v>151</v>
      </c>
      <c r="D3261" s="64"/>
      <c r="E3261" s="39" t="s">
        <v>95</v>
      </c>
      <c r="F3261" s="39">
        <v>59</v>
      </c>
      <c r="G3261" s="39" t="s">
        <v>172</v>
      </c>
      <c r="H3261" s="39" t="s">
        <v>176</v>
      </c>
      <c r="I3261" s="39" t="s">
        <v>177</v>
      </c>
      <c r="J3261" s="39" t="s">
        <v>176</v>
      </c>
      <c r="K3261" s="39" t="s">
        <v>176</v>
      </c>
      <c r="L3261" s="39">
        <v>1</v>
      </c>
      <c r="M3261" s="57" t="str">
        <f t="shared" si="155"/>
        <v>3 - Medium-Level Power Loss</v>
      </c>
      <c r="N3261" s="59"/>
      <c r="O3261" s="60"/>
      <c r="P3261" s="61">
        <f t="shared" si="154"/>
        <v>1800</v>
      </c>
      <c r="Q3261" s="61">
        <f t="shared" si="156"/>
        <v>0</v>
      </c>
    </row>
    <row r="3262" spans="1:17" ht="18.600000000000001" customHeight="1">
      <c r="A3262" s="58">
        <v>44403</v>
      </c>
      <c r="B3262" s="39" t="s">
        <v>48</v>
      </c>
      <c r="C3262" s="39" t="s">
        <v>151</v>
      </c>
      <c r="D3262" s="64"/>
      <c r="E3262" s="39" t="s">
        <v>95</v>
      </c>
      <c r="F3262" s="39">
        <v>60</v>
      </c>
      <c r="G3262" s="39" t="s">
        <v>172</v>
      </c>
      <c r="H3262" s="39" t="s">
        <v>176</v>
      </c>
      <c r="I3262" s="39" t="s">
        <v>177</v>
      </c>
      <c r="J3262" s="39" t="s">
        <v>176</v>
      </c>
      <c r="K3262" s="39" t="s">
        <v>176</v>
      </c>
      <c r="L3262" s="39">
        <v>1</v>
      </c>
      <c r="M3262" s="57" t="str">
        <f t="shared" si="155"/>
        <v>3 - Medium-Level Power Loss</v>
      </c>
      <c r="N3262" s="59"/>
      <c r="O3262" s="60"/>
      <c r="P3262" s="61">
        <f t="shared" si="154"/>
        <v>1800</v>
      </c>
      <c r="Q3262" s="61">
        <f t="shared" si="156"/>
        <v>0</v>
      </c>
    </row>
    <row r="3263" spans="1:17" ht="18.600000000000001" customHeight="1">
      <c r="A3263" s="58">
        <v>44403</v>
      </c>
      <c r="B3263" s="39" t="s">
        <v>48</v>
      </c>
      <c r="C3263" s="39" t="s">
        <v>151</v>
      </c>
      <c r="D3263" s="64"/>
      <c r="E3263" s="39" t="s">
        <v>95</v>
      </c>
      <c r="F3263" s="39">
        <v>61</v>
      </c>
      <c r="G3263" s="39" t="s">
        <v>172</v>
      </c>
      <c r="H3263" s="39" t="s">
        <v>176</v>
      </c>
      <c r="I3263" s="39" t="s">
        <v>177</v>
      </c>
      <c r="J3263" s="39" t="s">
        <v>176</v>
      </c>
      <c r="K3263" s="39" t="s">
        <v>176</v>
      </c>
      <c r="L3263" s="39">
        <v>1</v>
      </c>
      <c r="M3263" s="57" t="str">
        <f t="shared" si="155"/>
        <v>3 - Medium-Level Power Loss</v>
      </c>
      <c r="N3263" s="59"/>
      <c r="O3263" s="60"/>
      <c r="P3263" s="61">
        <f t="shared" si="154"/>
        <v>1800</v>
      </c>
      <c r="Q3263" s="61">
        <f t="shared" si="156"/>
        <v>0</v>
      </c>
    </row>
    <row r="3264" spans="1:17" ht="18.600000000000001" customHeight="1">
      <c r="A3264" s="58">
        <v>44403</v>
      </c>
      <c r="B3264" s="39" t="s">
        <v>48</v>
      </c>
      <c r="C3264" s="39" t="s">
        <v>151</v>
      </c>
      <c r="D3264" s="64"/>
      <c r="E3264" s="39" t="s">
        <v>95</v>
      </c>
      <c r="F3264" s="39">
        <v>62</v>
      </c>
      <c r="G3264" s="39" t="s">
        <v>172</v>
      </c>
      <c r="H3264" s="39" t="s">
        <v>176</v>
      </c>
      <c r="I3264" s="39" t="s">
        <v>177</v>
      </c>
      <c r="J3264" s="39" t="s">
        <v>176</v>
      </c>
      <c r="K3264" s="39" t="s">
        <v>176</v>
      </c>
      <c r="L3264" s="39">
        <v>1</v>
      </c>
      <c r="M3264" s="57" t="str">
        <f t="shared" si="155"/>
        <v>3 - Medium-Level Power Loss</v>
      </c>
      <c r="N3264" s="59"/>
      <c r="O3264" s="60"/>
      <c r="P3264" s="61">
        <f t="shared" si="154"/>
        <v>1800</v>
      </c>
      <c r="Q3264" s="61">
        <f t="shared" si="156"/>
        <v>0</v>
      </c>
    </row>
    <row r="3265" spans="1:17" ht="18.600000000000001" customHeight="1">
      <c r="A3265" s="58">
        <v>44403</v>
      </c>
      <c r="B3265" s="39" t="s">
        <v>48</v>
      </c>
      <c r="C3265" s="39" t="s">
        <v>151</v>
      </c>
      <c r="D3265" s="64"/>
      <c r="E3265" s="39" t="s">
        <v>95</v>
      </c>
      <c r="F3265" s="39">
        <v>63</v>
      </c>
      <c r="G3265" s="39" t="s">
        <v>172</v>
      </c>
      <c r="H3265" s="39" t="s">
        <v>176</v>
      </c>
      <c r="I3265" s="39" t="s">
        <v>177</v>
      </c>
      <c r="J3265" s="39" t="s">
        <v>177</v>
      </c>
      <c r="K3265" s="39" t="s">
        <v>176</v>
      </c>
      <c r="L3265" s="39">
        <v>1</v>
      </c>
      <c r="M3265" s="57" t="str">
        <f t="shared" si="155"/>
        <v>3 - Medium-Level Power Loss</v>
      </c>
      <c r="N3265" s="59"/>
      <c r="O3265" s="60"/>
      <c r="P3265" s="61">
        <f t="shared" si="154"/>
        <v>1800</v>
      </c>
      <c r="Q3265" s="61">
        <f t="shared" si="156"/>
        <v>0</v>
      </c>
    </row>
    <row r="3266" spans="1:17" ht="18.600000000000001" customHeight="1">
      <c r="A3266" s="58">
        <v>44403</v>
      </c>
      <c r="B3266" s="39" t="s">
        <v>48</v>
      </c>
      <c r="C3266" s="39" t="s">
        <v>151</v>
      </c>
      <c r="D3266" s="64"/>
      <c r="E3266" s="39" t="s">
        <v>95</v>
      </c>
      <c r="F3266" s="39">
        <v>63</v>
      </c>
      <c r="G3266" s="39" t="s">
        <v>172</v>
      </c>
      <c r="H3266" s="39" t="s">
        <v>176</v>
      </c>
      <c r="I3266" s="39" t="s">
        <v>177</v>
      </c>
      <c r="J3266" s="39" t="s">
        <v>177</v>
      </c>
      <c r="K3266" s="39" t="s">
        <v>176</v>
      </c>
      <c r="L3266" s="39">
        <v>1</v>
      </c>
      <c r="M3266" s="57" t="str">
        <f t="shared" si="155"/>
        <v>3 - Medium-Level Power Loss</v>
      </c>
      <c r="N3266" s="59"/>
      <c r="O3266" s="60"/>
      <c r="P3266" s="61">
        <f t="shared" si="154"/>
        <v>1800</v>
      </c>
      <c r="Q3266" s="61">
        <f t="shared" si="156"/>
        <v>0</v>
      </c>
    </row>
    <row r="3267" spans="1:17" ht="18.600000000000001" customHeight="1">
      <c r="A3267" s="58">
        <v>44403</v>
      </c>
      <c r="B3267" s="39" t="s">
        <v>48</v>
      </c>
      <c r="C3267" s="39" t="s">
        <v>151</v>
      </c>
      <c r="D3267" s="64"/>
      <c r="E3267" s="39" t="s">
        <v>95</v>
      </c>
      <c r="F3267" s="39">
        <v>64</v>
      </c>
      <c r="G3267" s="39" t="s">
        <v>172</v>
      </c>
      <c r="H3267" s="39" t="s">
        <v>176</v>
      </c>
      <c r="I3267" s="39" t="s">
        <v>177</v>
      </c>
      <c r="J3267" s="39" t="s">
        <v>176</v>
      </c>
      <c r="K3267" s="39" t="s">
        <v>176</v>
      </c>
      <c r="L3267" s="39">
        <v>1</v>
      </c>
      <c r="M3267" s="57" t="str">
        <f t="shared" si="155"/>
        <v>3 - Medium-Level Power Loss</v>
      </c>
      <c r="N3267" s="59"/>
      <c r="O3267" s="60"/>
      <c r="P3267" s="61">
        <f t="shared" si="154"/>
        <v>1800</v>
      </c>
      <c r="Q3267" s="61">
        <f t="shared" si="156"/>
        <v>0</v>
      </c>
    </row>
    <row r="3268" spans="1:17" ht="18.600000000000001" customHeight="1">
      <c r="A3268" s="58">
        <v>44403</v>
      </c>
      <c r="B3268" s="39" t="s">
        <v>48</v>
      </c>
      <c r="C3268" s="39" t="s">
        <v>151</v>
      </c>
      <c r="D3268" s="64"/>
      <c r="E3268" s="39" t="s">
        <v>101</v>
      </c>
      <c r="F3268" s="39">
        <v>109</v>
      </c>
      <c r="G3268" s="39" t="s">
        <v>172</v>
      </c>
      <c r="H3268" s="39" t="s">
        <v>176</v>
      </c>
      <c r="I3268" s="39" t="s">
        <v>176</v>
      </c>
      <c r="J3268" s="39" t="s">
        <v>176</v>
      </c>
      <c r="K3268" s="39" t="s">
        <v>176</v>
      </c>
      <c r="L3268" s="39">
        <v>1</v>
      </c>
      <c r="M3268" s="57" t="str">
        <f t="shared" si="155"/>
        <v>3 - Medium-Level Power Loss</v>
      </c>
      <c r="N3268" s="59"/>
      <c r="O3268" s="60"/>
      <c r="P3268" s="61">
        <f t="shared" si="154"/>
        <v>1800</v>
      </c>
      <c r="Q3268" s="61">
        <f t="shared" si="156"/>
        <v>0</v>
      </c>
    </row>
    <row r="3269" spans="1:17" ht="18.600000000000001" customHeight="1">
      <c r="A3269" s="58">
        <v>44403</v>
      </c>
      <c r="B3269" s="39" t="s">
        <v>48</v>
      </c>
      <c r="C3269" s="39" t="s">
        <v>151</v>
      </c>
      <c r="D3269" s="64"/>
      <c r="E3269" s="39" t="s">
        <v>101</v>
      </c>
      <c r="F3269" s="39">
        <v>110</v>
      </c>
      <c r="G3269" s="39" t="s">
        <v>172</v>
      </c>
      <c r="H3269" s="39" t="s">
        <v>176</v>
      </c>
      <c r="I3269" s="39" t="s">
        <v>176</v>
      </c>
      <c r="J3269" s="39" t="s">
        <v>176</v>
      </c>
      <c r="K3269" s="39" t="s">
        <v>176</v>
      </c>
      <c r="L3269" s="39">
        <v>1</v>
      </c>
      <c r="M3269" s="57" t="str">
        <f t="shared" si="155"/>
        <v>3 - Medium-Level Power Loss</v>
      </c>
      <c r="N3269" s="59"/>
      <c r="O3269" s="60"/>
      <c r="P3269" s="61">
        <f t="shared" si="154"/>
        <v>1800</v>
      </c>
      <c r="Q3269" s="61">
        <f t="shared" si="156"/>
        <v>0</v>
      </c>
    </row>
    <row r="3270" spans="1:17" ht="18.600000000000001" customHeight="1">
      <c r="A3270" s="58">
        <v>44403</v>
      </c>
      <c r="B3270" s="39" t="s">
        <v>48</v>
      </c>
      <c r="C3270" s="39" t="s">
        <v>151</v>
      </c>
      <c r="D3270" s="64"/>
      <c r="E3270" s="39" t="s">
        <v>101</v>
      </c>
      <c r="F3270" s="39">
        <v>111</v>
      </c>
      <c r="G3270" s="39" t="s">
        <v>172</v>
      </c>
      <c r="H3270" s="39" t="s">
        <v>176</v>
      </c>
      <c r="I3270" s="39" t="s">
        <v>176</v>
      </c>
      <c r="J3270" s="39" t="s">
        <v>176</v>
      </c>
      <c r="K3270" s="39" t="s">
        <v>176</v>
      </c>
      <c r="L3270" s="39">
        <v>1</v>
      </c>
      <c r="M3270" s="57" t="str">
        <f t="shared" si="155"/>
        <v>3 - Medium-Level Power Loss</v>
      </c>
      <c r="N3270" s="59"/>
      <c r="O3270" s="60"/>
      <c r="P3270" s="61">
        <f t="shared" si="154"/>
        <v>1800</v>
      </c>
      <c r="Q3270" s="61">
        <f t="shared" si="156"/>
        <v>0</v>
      </c>
    </row>
    <row r="3271" spans="1:17" ht="18.600000000000001" customHeight="1">
      <c r="A3271" s="58">
        <v>44403</v>
      </c>
      <c r="B3271" s="39" t="s">
        <v>48</v>
      </c>
      <c r="C3271" s="39" t="s">
        <v>151</v>
      </c>
      <c r="D3271" s="64"/>
      <c r="E3271" s="39" t="s">
        <v>101</v>
      </c>
      <c r="F3271" s="39">
        <v>112</v>
      </c>
      <c r="G3271" s="39" t="s">
        <v>172</v>
      </c>
      <c r="H3271" s="39" t="s">
        <v>176</v>
      </c>
      <c r="I3271" s="39" t="s">
        <v>176</v>
      </c>
      <c r="J3271" s="39" t="s">
        <v>176</v>
      </c>
      <c r="K3271" s="39" t="s">
        <v>176</v>
      </c>
      <c r="L3271" s="39">
        <v>1</v>
      </c>
      <c r="M3271" s="57" t="str">
        <f t="shared" si="155"/>
        <v>3 - Medium-Level Power Loss</v>
      </c>
      <c r="N3271" s="59"/>
      <c r="O3271" s="60"/>
      <c r="P3271" s="61">
        <f t="shared" si="154"/>
        <v>1800</v>
      </c>
      <c r="Q3271" s="61">
        <f t="shared" si="156"/>
        <v>0</v>
      </c>
    </row>
    <row r="3272" spans="1:17" ht="18.600000000000001" customHeight="1">
      <c r="A3272" s="58">
        <v>44403</v>
      </c>
      <c r="B3272" s="39" t="s">
        <v>48</v>
      </c>
      <c r="C3272" s="39" t="s">
        <v>151</v>
      </c>
      <c r="D3272" s="64"/>
      <c r="E3272" s="39" t="s">
        <v>104</v>
      </c>
      <c r="F3272" s="39">
        <v>5</v>
      </c>
      <c r="G3272" s="39" t="s">
        <v>172</v>
      </c>
      <c r="H3272" s="39" t="s">
        <v>177</v>
      </c>
      <c r="I3272" s="39" t="s">
        <v>176</v>
      </c>
      <c r="J3272" s="39" t="s">
        <v>176</v>
      </c>
      <c r="K3272" s="39" t="s">
        <v>176</v>
      </c>
      <c r="L3272" s="39">
        <v>1</v>
      </c>
      <c r="M3272" s="57" t="str">
        <f t="shared" si="155"/>
        <v>3 - Medium-Level Power Loss</v>
      </c>
      <c r="N3272" s="59"/>
      <c r="O3272" s="60"/>
      <c r="P3272" s="61">
        <f t="shared" si="154"/>
        <v>1800</v>
      </c>
      <c r="Q3272" s="61">
        <f t="shared" si="156"/>
        <v>0</v>
      </c>
    </row>
    <row r="3273" spans="1:17" ht="18.600000000000001" customHeight="1">
      <c r="A3273" s="58">
        <v>44403</v>
      </c>
      <c r="B3273" s="39" t="s">
        <v>48</v>
      </c>
      <c r="C3273" s="39" t="s">
        <v>151</v>
      </c>
      <c r="D3273" s="64"/>
      <c r="E3273" s="39" t="s">
        <v>105</v>
      </c>
      <c r="F3273" s="39">
        <v>25</v>
      </c>
      <c r="G3273" s="39" t="s">
        <v>172</v>
      </c>
      <c r="H3273" s="39" t="s">
        <v>176</v>
      </c>
      <c r="I3273" s="39" t="s">
        <v>176</v>
      </c>
      <c r="J3273" s="39" t="s">
        <v>176</v>
      </c>
      <c r="K3273" s="39" t="s">
        <v>176</v>
      </c>
      <c r="L3273" s="39">
        <v>1</v>
      </c>
      <c r="M3273" s="57" t="str">
        <f t="shared" si="155"/>
        <v>3 - Medium-Level Power Loss</v>
      </c>
      <c r="N3273" s="59"/>
      <c r="O3273" s="60"/>
      <c r="P3273" s="61">
        <f t="shared" si="154"/>
        <v>1800</v>
      </c>
      <c r="Q3273" s="61">
        <f t="shared" si="156"/>
        <v>0</v>
      </c>
    </row>
    <row r="3274" spans="1:17" ht="18.600000000000001" customHeight="1">
      <c r="A3274" s="58">
        <v>44403</v>
      </c>
      <c r="B3274" s="39" t="s">
        <v>48</v>
      </c>
      <c r="C3274" s="39" t="s">
        <v>151</v>
      </c>
      <c r="D3274" s="64"/>
      <c r="E3274" s="39" t="s">
        <v>105</v>
      </c>
      <c r="F3274" s="39">
        <v>26</v>
      </c>
      <c r="G3274" s="39" t="s">
        <v>172</v>
      </c>
      <c r="H3274" s="39" t="s">
        <v>176</v>
      </c>
      <c r="I3274" s="39" t="s">
        <v>176</v>
      </c>
      <c r="J3274" s="39" t="s">
        <v>176</v>
      </c>
      <c r="K3274" s="39" t="s">
        <v>176</v>
      </c>
      <c r="L3274" s="39">
        <v>1</v>
      </c>
      <c r="M3274" s="57" t="str">
        <f t="shared" si="155"/>
        <v>3 - Medium-Level Power Loss</v>
      </c>
      <c r="N3274" s="59"/>
      <c r="O3274" s="60"/>
      <c r="P3274" s="61">
        <f t="shared" si="154"/>
        <v>1800</v>
      </c>
      <c r="Q3274" s="61">
        <f t="shared" si="156"/>
        <v>0</v>
      </c>
    </row>
    <row r="3275" spans="1:17" ht="18.600000000000001" customHeight="1">
      <c r="A3275" s="58">
        <v>44403</v>
      </c>
      <c r="B3275" s="39" t="s">
        <v>48</v>
      </c>
      <c r="C3275" s="39" t="s">
        <v>151</v>
      </c>
      <c r="D3275" s="64"/>
      <c r="E3275" s="39" t="s">
        <v>105</v>
      </c>
      <c r="F3275" s="39">
        <v>27</v>
      </c>
      <c r="G3275" s="39" t="s">
        <v>172</v>
      </c>
      <c r="H3275" s="39" t="s">
        <v>176</v>
      </c>
      <c r="I3275" s="39" t="s">
        <v>176</v>
      </c>
      <c r="J3275" s="39" t="s">
        <v>176</v>
      </c>
      <c r="K3275" s="39" t="s">
        <v>176</v>
      </c>
      <c r="L3275" s="39">
        <v>1</v>
      </c>
      <c r="M3275" s="57" t="str">
        <f t="shared" si="155"/>
        <v>3 - Medium-Level Power Loss</v>
      </c>
      <c r="N3275" s="59"/>
      <c r="O3275" s="60"/>
      <c r="P3275" s="61">
        <f t="shared" si="154"/>
        <v>1800</v>
      </c>
      <c r="Q3275" s="61">
        <f t="shared" si="156"/>
        <v>0</v>
      </c>
    </row>
    <row r="3276" spans="1:17" ht="18.600000000000001" customHeight="1">
      <c r="A3276" s="58">
        <v>44403</v>
      </c>
      <c r="B3276" s="39" t="s">
        <v>48</v>
      </c>
      <c r="C3276" s="39" t="s">
        <v>151</v>
      </c>
      <c r="D3276" s="64"/>
      <c r="E3276" s="39" t="s">
        <v>105</v>
      </c>
      <c r="F3276" s="39">
        <v>28</v>
      </c>
      <c r="G3276" s="39" t="s">
        <v>172</v>
      </c>
      <c r="H3276" s="39" t="s">
        <v>176</v>
      </c>
      <c r="I3276" s="39" t="s">
        <v>176</v>
      </c>
      <c r="J3276" s="39" t="s">
        <v>176</v>
      </c>
      <c r="K3276" s="39" t="s">
        <v>176</v>
      </c>
      <c r="L3276" s="39">
        <v>1</v>
      </c>
      <c r="M3276" s="57" t="str">
        <f t="shared" si="155"/>
        <v>3 - Medium-Level Power Loss</v>
      </c>
      <c r="N3276" s="59"/>
      <c r="O3276" s="60"/>
      <c r="P3276" s="61">
        <f t="shared" si="154"/>
        <v>1800</v>
      </c>
      <c r="Q3276" s="61">
        <f t="shared" si="156"/>
        <v>0</v>
      </c>
    </row>
    <row r="3277" spans="1:17" ht="18.600000000000001" customHeight="1">
      <c r="A3277" s="58">
        <v>44403</v>
      </c>
      <c r="B3277" s="39" t="s">
        <v>48</v>
      </c>
      <c r="C3277" s="39" t="s">
        <v>151</v>
      </c>
      <c r="D3277" s="64"/>
      <c r="E3277" s="39" t="s">
        <v>105</v>
      </c>
      <c r="F3277" s="39">
        <v>29</v>
      </c>
      <c r="G3277" s="39" t="s">
        <v>172</v>
      </c>
      <c r="H3277" s="39" t="s">
        <v>176</v>
      </c>
      <c r="I3277" s="39" t="s">
        <v>176</v>
      </c>
      <c r="J3277" s="39" t="s">
        <v>176</v>
      </c>
      <c r="K3277" s="39" t="s">
        <v>176</v>
      </c>
      <c r="L3277" s="39">
        <v>1</v>
      </c>
      <c r="M3277" s="57" t="str">
        <f t="shared" si="155"/>
        <v>3 - Medium-Level Power Loss</v>
      </c>
      <c r="N3277" s="59"/>
      <c r="O3277" s="60"/>
      <c r="P3277" s="61">
        <f t="shared" si="154"/>
        <v>1800</v>
      </c>
      <c r="Q3277" s="61">
        <f t="shared" si="156"/>
        <v>0</v>
      </c>
    </row>
    <row r="3278" spans="1:17" ht="18.600000000000001" customHeight="1">
      <c r="A3278" s="58">
        <v>44403</v>
      </c>
      <c r="B3278" s="39" t="s">
        <v>48</v>
      </c>
      <c r="C3278" s="39" t="s">
        <v>151</v>
      </c>
      <c r="D3278" s="64"/>
      <c r="E3278" s="39" t="s">
        <v>105</v>
      </c>
      <c r="F3278" s="39">
        <v>30</v>
      </c>
      <c r="G3278" s="39" t="s">
        <v>172</v>
      </c>
      <c r="H3278" s="39" t="s">
        <v>176</v>
      </c>
      <c r="I3278" s="39" t="s">
        <v>176</v>
      </c>
      <c r="J3278" s="39" t="s">
        <v>176</v>
      </c>
      <c r="K3278" s="39" t="s">
        <v>176</v>
      </c>
      <c r="L3278" s="39">
        <v>1</v>
      </c>
      <c r="M3278" s="57" t="str">
        <f t="shared" si="155"/>
        <v>3 - Medium-Level Power Loss</v>
      </c>
      <c r="N3278" s="59"/>
      <c r="O3278" s="60"/>
      <c r="P3278" s="61">
        <f t="shared" si="154"/>
        <v>1800</v>
      </c>
      <c r="Q3278" s="61">
        <f t="shared" si="156"/>
        <v>0</v>
      </c>
    </row>
    <row r="3279" spans="1:17" ht="18.600000000000001" customHeight="1">
      <c r="A3279" s="58">
        <v>44403</v>
      </c>
      <c r="B3279" s="39" t="s">
        <v>48</v>
      </c>
      <c r="C3279" s="39" t="s">
        <v>151</v>
      </c>
      <c r="D3279" s="64"/>
      <c r="E3279" s="39" t="s">
        <v>105</v>
      </c>
      <c r="F3279" s="39">
        <v>31</v>
      </c>
      <c r="G3279" s="39" t="s">
        <v>172</v>
      </c>
      <c r="H3279" s="39" t="s">
        <v>176</v>
      </c>
      <c r="I3279" s="39" t="s">
        <v>176</v>
      </c>
      <c r="J3279" s="39" t="s">
        <v>176</v>
      </c>
      <c r="K3279" s="39" t="s">
        <v>176</v>
      </c>
      <c r="L3279" s="39">
        <v>1</v>
      </c>
      <c r="M3279" s="57" t="str">
        <f t="shared" si="155"/>
        <v>3 - Medium-Level Power Loss</v>
      </c>
      <c r="N3279" s="59"/>
      <c r="O3279" s="60"/>
      <c r="P3279" s="61">
        <f t="shared" si="154"/>
        <v>1800</v>
      </c>
      <c r="Q3279" s="61">
        <f t="shared" si="156"/>
        <v>0</v>
      </c>
    </row>
    <row r="3280" spans="1:17" ht="18.600000000000001" customHeight="1">
      <c r="A3280" s="58">
        <v>44403</v>
      </c>
      <c r="B3280" s="39" t="s">
        <v>48</v>
      </c>
      <c r="C3280" s="39" t="s">
        <v>151</v>
      </c>
      <c r="D3280" s="64"/>
      <c r="E3280" s="39" t="s">
        <v>105</v>
      </c>
      <c r="F3280" s="39">
        <v>32</v>
      </c>
      <c r="G3280" s="39" t="s">
        <v>172</v>
      </c>
      <c r="H3280" s="39" t="s">
        <v>176</v>
      </c>
      <c r="I3280" s="39" t="s">
        <v>176</v>
      </c>
      <c r="J3280" s="39" t="s">
        <v>176</v>
      </c>
      <c r="K3280" s="39" t="s">
        <v>176</v>
      </c>
      <c r="L3280" s="39">
        <v>1</v>
      </c>
      <c r="M3280" s="57" t="str">
        <f t="shared" si="155"/>
        <v>3 - Medium-Level Power Loss</v>
      </c>
      <c r="N3280" s="59"/>
      <c r="O3280" s="60"/>
      <c r="P3280" s="61">
        <f t="shared" si="154"/>
        <v>1800</v>
      </c>
      <c r="Q3280" s="61">
        <f t="shared" si="156"/>
        <v>0</v>
      </c>
    </row>
    <row r="3281" spans="1:17" ht="18.600000000000001" customHeight="1">
      <c r="A3281" s="58">
        <v>44403</v>
      </c>
      <c r="B3281" s="39" t="s">
        <v>48</v>
      </c>
      <c r="C3281" s="39" t="s">
        <v>151</v>
      </c>
      <c r="D3281" s="64"/>
      <c r="E3281" s="39" t="s">
        <v>97</v>
      </c>
      <c r="F3281" s="39">
        <v>15</v>
      </c>
      <c r="G3281" s="39" t="s">
        <v>172</v>
      </c>
      <c r="H3281" s="39" t="s">
        <v>177</v>
      </c>
      <c r="I3281" s="39" t="s">
        <v>176</v>
      </c>
      <c r="J3281" s="39" t="s">
        <v>177</v>
      </c>
      <c r="K3281" s="39" t="s">
        <v>176</v>
      </c>
      <c r="L3281" s="39">
        <v>1</v>
      </c>
      <c r="M3281" s="57" t="str">
        <f t="shared" si="155"/>
        <v>3 - Medium-Level Power Loss</v>
      </c>
      <c r="N3281" s="59"/>
      <c r="O3281" s="60"/>
      <c r="P3281" s="61">
        <f t="shared" ref="P3281:P3344" si="157">IF(G3281="hot spot",0,IF(G3281="string",$Q$5*L3281,IF(G3281="multiple strings",$Q$5*L3281,IF(G3281="Combiner",($Q$5)*L3281,IF(G3281="inverter",$Q$5*L3281,IF(G3281="tracker",$Q$5*L3281,IF(G3281="module",$Q$5*L3281,IF(G3281="module substring",($Q$5/3)*L3281,0))))))))</f>
        <v>1800</v>
      </c>
      <c r="Q3281" s="61">
        <f t="shared" si="156"/>
        <v>0</v>
      </c>
    </row>
    <row r="3282" spans="1:17" ht="18.600000000000001" customHeight="1">
      <c r="A3282" s="58">
        <v>44403</v>
      </c>
      <c r="B3282" s="39" t="s">
        <v>48</v>
      </c>
      <c r="C3282" s="39" t="s">
        <v>151</v>
      </c>
      <c r="D3282" s="64"/>
      <c r="E3282" s="39" t="s">
        <v>114</v>
      </c>
      <c r="F3282" s="39">
        <v>121</v>
      </c>
      <c r="G3282" s="39" t="s">
        <v>172</v>
      </c>
      <c r="H3282" s="39" t="s">
        <v>176</v>
      </c>
      <c r="I3282" s="39" t="s">
        <v>176</v>
      </c>
      <c r="J3282" s="39" t="s">
        <v>176</v>
      </c>
      <c r="K3282" s="39" t="s">
        <v>176</v>
      </c>
      <c r="L3282" s="39">
        <v>1</v>
      </c>
      <c r="M3282" s="57" t="str">
        <f t="shared" ref="M3282:M3345" si="158">IF(G3282="hot spot","1 - Safety",IF((P3282)/(1000000*$Q$4)&gt;0.01,"2 - High-Level Power Loss",IF(P3282&gt;($Q$5-1),"3 - Medium-Level Power Loss",IF(P3282&gt;0,"4 - Low-Level Power Loss",""))))</f>
        <v>3 - Medium-Level Power Loss</v>
      </c>
      <c r="N3282" s="59"/>
      <c r="O3282" s="60"/>
      <c r="P3282" s="61">
        <f t="shared" si="157"/>
        <v>1800</v>
      </c>
      <c r="Q3282" s="61">
        <f t="shared" si="156"/>
        <v>0</v>
      </c>
    </row>
    <row r="3283" spans="1:17" ht="18.600000000000001" customHeight="1">
      <c r="A3283" s="58">
        <v>44403</v>
      </c>
      <c r="B3283" s="39" t="s">
        <v>48</v>
      </c>
      <c r="C3283" s="39" t="s">
        <v>151</v>
      </c>
      <c r="D3283" s="64"/>
      <c r="E3283" s="39" t="s">
        <v>114</v>
      </c>
      <c r="F3283" s="39">
        <v>122</v>
      </c>
      <c r="G3283" s="39" t="s">
        <v>172</v>
      </c>
      <c r="H3283" s="39" t="s">
        <v>176</v>
      </c>
      <c r="I3283" s="39" t="s">
        <v>176</v>
      </c>
      <c r="J3283" s="39" t="s">
        <v>176</v>
      </c>
      <c r="K3283" s="39" t="s">
        <v>176</v>
      </c>
      <c r="L3283" s="39">
        <v>1</v>
      </c>
      <c r="M3283" s="57" t="str">
        <f t="shared" si="158"/>
        <v>3 - Medium-Level Power Loss</v>
      </c>
      <c r="N3283" s="59"/>
      <c r="O3283" s="60"/>
      <c r="P3283" s="61">
        <f t="shared" si="157"/>
        <v>1800</v>
      </c>
      <c r="Q3283" s="61">
        <f t="shared" si="156"/>
        <v>0</v>
      </c>
    </row>
    <row r="3284" spans="1:17" ht="18.600000000000001" customHeight="1">
      <c r="A3284" s="58">
        <v>44403</v>
      </c>
      <c r="B3284" s="39" t="s">
        <v>48</v>
      </c>
      <c r="C3284" s="39" t="s">
        <v>151</v>
      </c>
      <c r="D3284" s="64"/>
      <c r="E3284" s="39" t="s">
        <v>114</v>
      </c>
      <c r="F3284" s="39">
        <v>123</v>
      </c>
      <c r="G3284" s="39" t="s">
        <v>172</v>
      </c>
      <c r="H3284" s="39" t="s">
        <v>176</v>
      </c>
      <c r="I3284" s="39" t="s">
        <v>176</v>
      </c>
      <c r="J3284" s="39" t="s">
        <v>176</v>
      </c>
      <c r="K3284" s="39" t="s">
        <v>176</v>
      </c>
      <c r="L3284" s="39">
        <v>1</v>
      </c>
      <c r="M3284" s="57" t="str">
        <f t="shared" si="158"/>
        <v>3 - Medium-Level Power Loss</v>
      </c>
      <c r="N3284" s="59"/>
      <c r="O3284" s="60"/>
      <c r="P3284" s="61">
        <f t="shared" si="157"/>
        <v>1800</v>
      </c>
      <c r="Q3284" s="61">
        <f t="shared" si="156"/>
        <v>0</v>
      </c>
    </row>
    <row r="3285" spans="1:17" ht="18.600000000000001" customHeight="1">
      <c r="A3285" s="58">
        <v>44403</v>
      </c>
      <c r="B3285" s="39" t="s">
        <v>48</v>
      </c>
      <c r="C3285" s="39" t="s">
        <v>151</v>
      </c>
      <c r="D3285" s="64"/>
      <c r="E3285" s="39" t="s">
        <v>114</v>
      </c>
      <c r="F3285" s="39">
        <v>124</v>
      </c>
      <c r="G3285" s="39" t="s">
        <v>172</v>
      </c>
      <c r="H3285" s="39" t="s">
        <v>176</v>
      </c>
      <c r="I3285" s="39" t="s">
        <v>176</v>
      </c>
      <c r="J3285" s="39" t="s">
        <v>176</v>
      </c>
      <c r="K3285" s="39" t="s">
        <v>176</v>
      </c>
      <c r="L3285" s="39">
        <v>1</v>
      </c>
      <c r="M3285" s="57" t="str">
        <f t="shared" si="158"/>
        <v>3 - Medium-Level Power Loss</v>
      </c>
      <c r="N3285" s="59"/>
      <c r="O3285" s="60"/>
      <c r="P3285" s="61">
        <f t="shared" si="157"/>
        <v>1800</v>
      </c>
      <c r="Q3285" s="61">
        <f t="shared" si="156"/>
        <v>0</v>
      </c>
    </row>
    <row r="3286" spans="1:17" ht="18.600000000000001" customHeight="1">
      <c r="A3286" s="58">
        <v>44403</v>
      </c>
      <c r="B3286" s="39" t="s">
        <v>48</v>
      </c>
      <c r="C3286" s="39" t="s">
        <v>151</v>
      </c>
      <c r="D3286" s="64"/>
      <c r="E3286" s="39" t="s">
        <v>114</v>
      </c>
      <c r="F3286" s="39">
        <v>125</v>
      </c>
      <c r="G3286" s="39" t="s">
        <v>172</v>
      </c>
      <c r="H3286" s="39" t="s">
        <v>176</v>
      </c>
      <c r="I3286" s="39" t="s">
        <v>176</v>
      </c>
      <c r="J3286" s="39" t="s">
        <v>176</v>
      </c>
      <c r="K3286" s="39" t="s">
        <v>176</v>
      </c>
      <c r="L3286" s="39">
        <v>1</v>
      </c>
      <c r="M3286" s="57" t="str">
        <f t="shared" si="158"/>
        <v>3 - Medium-Level Power Loss</v>
      </c>
      <c r="N3286" s="59"/>
      <c r="O3286" s="60"/>
      <c r="P3286" s="61">
        <f t="shared" si="157"/>
        <v>1800</v>
      </c>
      <c r="Q3286" s="61">
        <f t="shared" si="156"/>
        <v>0</v>
      </c>
    </row>
    <row r="3287" spans="1:17" ht="18.600000000000001" customHeight="1">
      <c r="A3287" s="58">
        <v>44403</v>
      </c>
      <c r="B3287" s="39" t="s">
        <v>48</v>
      </c>
      <c r="C3287" s="39" t="s">
        <v>151</v>
      </c>
      <c r="D3287" s="64"/>
      <c r="E3287" s="39" t="s">
        <v>114</v>
      </c>
      <c r="F3287" s="39">
        <v>126</v>
      </c>
      <c r="G3287" s="39" t="s">
        <v>172</v>
      </c>
      <c r="H3287" s="39" t="s">
        <v>176</v>
      </c>
      <c r="I3287" s="39" t="s">
        <v>176</v>
      </c>
      <c r="J3287" s="39" t="s">
        <v>176</v>
      </c>
      <c r="K3287" s="39" t="s">
        <v>176</v>
      </c>
      <c r="L3287" s="39">
        <v>1</v>
      </c>
      <c r="M3287" s="57" t="str">
        <f t="shared" si="158"/>
        <v>3 - Medium-Level Power Loss</v>
      </c>
      <c r="N3287" s="59"/>
      <c r="O3287" s="60"/>
      <c r="P3287" s="61">
        <f t="shared" si="157"/>
        <v>1800</v>
      </c>
      <c r="Q3287" s="61">
        <f t="shared" si="156"/>
        <v>0</v>
      </c>
    </row>
    <row r="3288" spans="1:17" ht="18.600000000000001" customHeight="1">
      <c r="A3288" s="58">
        <v>44403</v>
      </c>
      <c r="B3288" s="39" t="s">
        <v>48</v>
      </c>
      <c r="C3288" s="39" t="s">
        <v>151</v>
      </c>
      <c r="D3288" s="64"/>
      <c r="E3288" s="39" t="s">
        <v>114</v>
      </c>
      <c r="F3288" s="39">
        <v>127</v>
      </c>
      <c r="G3288" s="39" t="s">
        <v>172</v>
      </c>
      <c r="H3288" s="39" t="s">
        <v>176</v>
      </c>
      <c r="I3288" s="39" t="s">
        <v>176</v>
      </c>
      <c r="J3288" s="39" t="s">
        <v>176</v>
      </c>
      <c r="K3288" s="39" t="s">
        <v>176</v>
      </c>
      <c r="L3288" s="39">
        <v>1</v>
      </c>
      <c r="M3288" s="57" t="str">
        <f t="shared" si="158"/>
        <v>3 - Medium-Level Power Loss</v>
      </c>
      <c r="N3288" s="59"/>
      <c r="O3288" s="60"/>
      <c r="P3288" s="61">
        <f t="shared" si="157"/>
        <v>1800</v>
      </c>
      <c r="Q3288" s="61">
        <f t="shared" si="156"/>
        <v>0</v>
      </c>
    </row>
    <row r="3289" spans="1:17" ht="18.600000000000001" customHeight="1">
      <c r="A3289" s="58">
        <v>44403</v>
      </c>
      <c r="B3289" s="39" t="s">
        <v>48</v>
      </c>
      <c r="C3289" s="39" t="s">
        <v>151</v>
      </c>
      <c r="D3289" s="64"/>
      <c r="E3289" s="39" t="s">
        <v>114</v>
      </c>
      <c r="F3289" s="39">
        <v>128</v>
      </c>
      <c r="G3289" s="39" t="s">
        <v>172</v>
      </c>
      <c r="H3289" s="39" t="s">
        <v>176</v>
      </c>
      <c r="I3289" s="39" t="s">
        <v>176</v>
      </c>
      <c r="J3289" s="39" t="s">
        <v>176</v>
      </c>
      <c r="K3289" s="39" t="s">
        <v>176</v>
      </c>
      <c r="L3289" s="39">
        <v>1</v>
      </c>
      <c r="M3289" s="57" t="str">
        <f t="shared" si="158"/>
        <v>3 - Medium-Level Power Loss</v>
      </c>
      <c r="N3289" s="59"/>
      <c r="O3289" s="60"/>
      <c r="P3289" s="61">
        <f t="shared" si="157"/>
        <v>1800</v>
      </c>
      <c r="Q3289" s="61">
        <f t="shared" si="156"/>
        <v>0</v>
      </c>
    </row>
    <row r="3290" spans="1:17" ht="18.600000000000001" customHeight="1">
      <c r="A3290" s="58">
        <v>44403</v>
      </c>
      <c r="B3290" s="39" t="s">
        <v>48</v>
      </c>
      <c r="C3290" s="39" t="s">
        <v>151</v>
      </c>
      <c r="D3290" s="64"/>
      <c r="E3290" s="39" t="s">
        <v>106</v>
      </c>
      <c r="F3290" s="39">
        <v>33</v>
      </c>
      <c r="G3290" s="39" t="s">
        <v>172</v>
      </c>
      <c r="H3290" s="39" t="s">
        <v>176</v>
      </c>
      <c r="I3290" s="39" t="s">
        <v>176</v>
      </c>
      <c r="J3290" s="39" t="s">
        <v>176</v>
      </c>
      <c r="K3290" s="39" t="s">
        <v>176</v>
      </c>
      <c r="L3290" s="39">
        <v>1</v>
      </c>
      <c r="M3290" s="57" t="str">
        <f t="shared" si="158"/>
        <v>3 - Medium-Level Power Loss</v>
      </c>
      <c r="N3290" s="59"/>
      <c r="O3290" s="60"/>
      <c r="P3290" s="61">
        <f t="shared" si="157"/>
        <v>1800</v>
      </c>
      <c r="Q3290" s="61">
        <f t="shared" si="156"/>
        <v>0</v>
      </c>
    </row>
    <row r="3291" spans="1:17" ht="18.600000000000001" customHeight="1">
      <c r="A3291" s="58">
        <v>44403</v>
      </c>
      <c r="B3291" s="39" t="s">
        <v>48</v>
      </c>
      <c r="C3291" s="39" t="s">
        <v>151</v>
      </c>
      <c r="D3291" s="64"/>
      <c r="E3291" s="39" t="s">
        <v>106</v>
      </c>
      <c r="F3291" s="39">
        <v>34</v>
      </c>
      <c r="G3291" s="39" t="s">
        <v>172</v>
      </c>
      <c r="H3291" s="39" t="s">
        <v>176</v>
      </c>
      <c r="I3291" s="39" t="s">
        <v>176</v>
      </c>
      <c r="J3291" s="39" t="s">
        <v>176</v>
      </c>
      <c r="K3291" s="39" t="s">
        <v>176</v>
      </c>
      <c r="L3291" s="39">
        <v>1</v>
      </c>
      <c r="M3291" s="57" t="str">
        <f t="shared" si="158"/>
        <v>3 - Medium-Level Power Loss</v>
      </c>
      <c r="N3291" s="59"/>
      <c r="O3291" s="60"/>
      <c r="P3291" s="61">
        <f t="shared" si="157"/>
        <v>1800</v>
      </c>
      <c r="Q3291" s="61">
        <f t="shared" si="156"/>
        <v>0</v>
      </c>
    </row>
    <row r="3292" spans="1:17" ht="18.600000000000001" customHeight="1">
      <c r="A3292" s="58">
        <v>44403</v>
      </c>
      <c r="B3292" s="39" t="s">
        <v>48</v>
      </c>
      <c r="C3292" s="39" t="s">
        <v>151</v>
      </c>
      <c r="D3292" s="64"/>
      <c r="E3292" s="39" t="s">
        <v>106</v>
      </c>
      <c r="F3292" s="39">
        <v>35</v>
      </c>
      <c r="G3292" s="39" t="s">
        <v>172</v>
      </c>
      <c r="H3292" s="39" t="s">
        <v>176</v>
      </c>
      <c r="I3292" s="39" t="s">
        <v>176</v>
      </c>
      <c r="J3292" s="39" t="s">
        <v>176</v>
      </c>
      <c r="K3292" s="39" t="s">
        <v>176</v>
      </c>
      <c r="L3292" s="39">
        <v>1</v>
      </c>
      <c r="M3292" s="57" t="str">
        <f t="shared" si="158"/>
        <v>3 - Medium-Level Power Loss</v>
      </c>
      <c r="N3292" s="59"/>
      <c r="O3292" s="60"/>
      <c r="P3292" s="61">
        <f t="shared" si="157"/>
        <v>1800</v>
      </c>
      <c r="Q3292" s="61">
        <f t="shared" si="156"/>
        <v>0</v>
      </c>
    </row>
    <row r="3293" spans="1:17" ht="18.600000000000001" customHeight="1">
      <c r="A3293" s="58">
        <v>44403</v>
      </c>
      <c r="B3293" s="39" t="s">
        <v>48</v>
      </c>
      <c r="C3293" s="39" t="s">
        <v>151</v>
      </c>
      <c r="D3293" s="64"/>
      <c r="E3293" s="39" t="s">
        <v>106</v>
      </c>
      <c r="F3293" s="39">
        <v>36</v>
      </c>
      <c r="G3293" s="39" t="s">
        <v>172</v>
      </c>
      <c r="H3293" s="39" t="s">
        <v>176</v>
      </c>
      <c r="I3293" s="39" t="s">
        <v>176</v>
      </c>
      <c r="J3293" s="39" t="s">
        <v>176</v>
      </c>
      <c r="K3293" s="39" t="s">
        <v>176</v>
      </c>
      <c r="L3293" s="39">
        <v>1</v>
      </c>
      <c r="M3293" s="57" t="str">
        <f t="shared" si="158"/>
        <v>3 - Medium-Level Power Loss</v>
      </c>
      <c r="N3293" s="59"/>
      <c r="O3293" s="60"/>
      <c r="P3293" s="61">
        <f t="shared" si="157"/>
        <v>1800</v>
      </c>
      <c r="Q3293" s="61">
        <f t="shared" si="156"/>
        <v>0</v>
      </c>
    </row>
    <row r="3294" spans="1:17" ht="18.600000000000001" customHeight="1">
      <c r="A3294" s="58">
        <v>44403</v>
      </c>
      <c r="B3294" s="39" t="s">
        <v>48</v>
      </c>
      <c r="C3294" s="39" t="s">
        <v>151</v>
      </c>
      <c r="D3294" s="64"/>
      <c r="E3294" s="39" t="s">
        <v>106</v>
      </c>
      <c r="F3294" s="39">
        <v>37</v>
      </c>
      <c r="G3294" s="39" t="s">
        <v>172</v>
      </c>
      <c r="H3294" s="39" t="s">
        <v>176</v>
      </c>
      <c r="I3294" s="39" t="s">
        <v>176</v>
      </c>
      <c r="J3294" s="39" t="s">
        <v>176</v>
      </c>
      <c r="K3294" s="39" t="s">
        <v>176</v>
      </c>
      <c r="L3294" s="39">
        <v>1</v>
      </c>
      <c r="M3294" s="57" t="str">
        <f t="shared" si="158"/>
        <v>3 - Medium-Level Power Loss</v>
      </c>
      <c r="N3294" s="59"/>
      <c r="O3294" s="60"/>
      <c r="P3294" s="61">
        <f t="shared" si="157"/>
        <v>1800</v>
      </c>
      <c r="Q3294" s="61">
        <f t="shared" si="156"/>
        <v>0</v>
      </c>
    </row>
    <row r="3295" spans="1:17" ht="18.600000000000001" customHeight="1">
      <c r="A3295" s="58">
        <v>44403</v>
      </c>
      <c r="B3295" s="39" t="s">
        <v>48</v>
      </c>
      <c r="C3295" s="39" t="s">
        <v>151</v>
      </c>
      <c r="D3295" s="64"/>
      <c r="E3295" s="39" t="s">
        <v>106</v>
      </c>
      <c r="F3295" s="39">
        <v>38</v>
      </c>
      <c r="G3295" s="39" t="s">
        <v>172</v>
      </c>
      <c r="H3295" s="39" t="s">
        <v>176</v>
      </c>
      <c r="I3295" s="39" t="s">
        <v>176</v>
      </c>
      <c r="J3295" s="39" t="s">
        <v>176</v>
      </c>
      <c r="K3295" s="39" t="s">
        <v>176</v>
      </c>
      <c r="L3295" s="39">
        <v>1</v>
      </c>
      <c r="M3295" s="57" t="str">
        <f t="shared" si="158"/>
        <v>3 - Medium-Level Power Loss</v>
      </c>
      <c r="N3295" s="59"/>
      <c r="O3295" s="60"/>
      <c r="P3295" s="61">
        <f t="shared" si="157"/>
        <v>1800</v>
      </c>
      <c r="Q3295" s="61">
        <f t="shared" si="156"/>
        <v>0</v>
      </c>
    </row>
    <row r="3296" spans="1:17" ht="18.600000000000001" customHeight="1">
      <c r="A3296" s="58">
        <v>44403</v>
      </c>
      <c r="B3296" s="39" t="s">
        <v>48</v>
      </c>
      <c r="C3296" s="39" t="s">
        <v>151</v>
      </c>
      <c r="D3296" s="64"/>
      <c r="E3296" s="39" t="s">
        <v>106</v>
      </c>
      <c r="F3296" s="39">
        <v>39</v>
      </c>
      <c r="G3296" s="39" t="s">
        <v>172</v>
      </c>
      <c r="H3296" s="39" t="s">
        <v>176</v>
      </c>
      <c r="I3296" s="39" t="s">
        <v>176</v>
      </c>
      <c r="J3296" s="39" t="s">
        <v>176</v>
      </c>
      <c r="K3296" s="39" t="s">
        <v>176</v>
      </c>
      <c r="L3296" s="39">
        <v>1</v>
      </c>
      <c r="M3296" s="57" t="str">
        <f t="shared" si="158"/>
        <v>3 - Medium-Level Power Loss</v>
      </c>
      <c r="N3296" s="59"/>
      <c r="O3296" s="60"/>
      <c r="P3296" s="61">
        <f t="shared" si="157"/>
        <v>1800</v>
      </c>
      <c r="Q3296" s="61">
        <f t="shared" si="156"/>
        <v>0</v>
      </c>
    </row>
    <row r="3297" spans="1:17" ht="18.600000000000001" customHeight="1">
      <c r="A3297" s="58">
        <v>44403</v>
      </c>
      <c r="B3297" s="39" t="s">
        <v>48</v>
      </c>
      <c r="C3297" s="39" t="s">
        <v>151</v>
      </c>
      <c r="D3297" s="64"/>
      <c r="E3297" s="39" t="s">
        <v>106</v>
      </c>
      <c r="F3297" s="39">
        <v>40</v>
      </c>
      <c r="G3297" s="39" t="s">
        <v>172</v>
      </c>
      <c r="H3297" s="39" t="s">
        <v>176</v>
      </c>
      <c r="I3297" s="39" t="s">
        <v>176</v>
      </c>
      <c r="J3297" s="39" t="s">
        <v>176</v>
      </c>
      <c r="K3297" s="39" t="s">
        <v>176</v>
      </c>
      <c r="L3297" s="39">
        <v>1</v>
      </c>
      <c r="M3297" s="57" t="str">
        <f t="shared" si="158"/>
        <v>3 - Medium-Level Power Loss</v>
      </c>
      <c r="N3297" s="59"/>
      <c r="O3297" s="60"/>
      <c r="P3297" s="61">
        <f t="shared" si="157"/>
        <v>1800</v>
      </c>
      <c r="Q3297" s="61">
        <f t="shared" si="156"/>
        <v>0</v>
      </c>
    </row>
    <row r="3298" spans="1:17" ht="18.600000000000001" customHeight="1">
      <c r="A3298" s="58">
        <v>44403</v>
      </c>
      <c r="B3298" s="39" t="s">
        <v>48</v>
      </c>
      <c r="C3298" s="39" t="s">
        <v>151</v>
      </c>
      <c r="D3298" s="64"/>
      <c r="E3298" s="39" t="s">
        <v>109</v>
      </c>
      <c r="F3298" s="39">
        <v>121</v>
      </c>
      <c r="G3298" s="39" t="s">
        <v>172</v>
      </c>
      <c r="H3298" s="39" t="s">
        <v>176</v>
      </c>
      <c r="I3298" s="39" t="s">
        <v>176</v>
      </c>
      <c r="J3298" s="39" t="s">
        <v>176</v>
      </c>
      <c r="K3298" s="39" t="s">
        <v>176</v>
      </c>
      <c r="L3298" s="39">
        <v>1</v>
      </c>
      <c r="M3298" s="57" t="str">
        <f t="shared" si="158"/>
        <v>3 - Medium-Level Power Loss</v>
      </c>
      <c r="N3298" s="59"/>
      <c r="O3298" s="60"/>
      <c r="P3298" s="61">
        <f t="shared" si="157"/>
        <v>1800</v>
      </c>
      <c r="Q3298" s="61">
        <f t="shared" si="156"/>
        <v>0</v>
      </c>
    </row>
    <row r="3299" spans="1:17" ht="18.600000000000001" customHeight="1">
      <c r="A3299" s="58">
        <v>44403</v>
      </c>
      <c r="B3299" s="39" t="s">
        <v>48</v>
      </c>
      <c r="C3299" s="39" t="s">
        <v>151</v>
      </c>
      <c r="D3299" s="64"/>
      <c r="E3299" s="39" t="s">
        <v>109</v>
      </c>
      <c r="F3299" s="39">
        <v>122</v>
      </c>
      <c r="G3299" s="39" t="s">
        <v>172</v>
      </c>
      <c r="H3299" s="39" t="s">
        <v>176</v>
      </c>
      <c r="I3299" s="39" t="s">
        <v>176</v>
      </c>
      <c r="J3299" s="39" t="s">
        <v>176</v>
      </c>
      <c r="K3299" s="39" t="s">
        <v>176</v>
      </c>
      <c r="L3299" s="39">
        <v>1</v>
      </c>
      <c r="M3299" s="57" t="str">
        <f t="shared" si="158"/>
        <v>3 - Medium-Level Power Loss</v>
      </c>
      <c r="N3299" s="59"/>
      <c r="O3299" s="60"/>
      <c r="P3299" s="61">
        <f t="shared" si="157"/>
        <v>1800</v>
      </c>
      <c r="Q3299" s="61">
        <f t="shared" si="156"/>
        <v>0</v>
      </c>
    </row>
    <row r="3300" spans="1:17" ht="18.600000000000001" customHeight="1">
      <c r="A3300" s="58">
        <v>44403</v>
      </c>
      <c r="B3300" s="39" t="s">
        <v>48</v>
      </c>
      <c r="C3300" s="39" t="s">
        <v>151</v>
      </c>
      <c r="D3300" s="64"/>
      <c r="E3300" s="39" t="s">
        <v>109</v>
      </c>
      <c r="F3300" s="39">
        <v>123</v>
      </c>
      <c r="G3300" s="39" t="s">
        <v>172</v>
      </c>
      <c r="H3300" s="39" t="s">
        <v>176</v>
      </c>
      <c r="I3300" s="39" t="s">
        <v>176</v>
      </c>
      <c r="J3300" s="39" t="s">
        <v>176</v>
      </c>
      <c r="K3300" s="39" t="s">
        <v>176</v>
      </c>
      <c r="L3300" s="39">
        <v>1</v>
      </c>
      <c r="M3300" s="57" t="str">
        <f t="shared" si="158"/>
        <v>3 - Medium-Level Power Loss</v>
      </c>
      <c r="N3300" s="59"/>
      <c r="O3300" s="60"/>
      <c r="P3300" s="61">
        <f t="shared" si="157"/>
        <v>1800</v>
      </c>
      <c r="Q3300" s="61">
        <f t="shared" si="156"/>
        <v>0</v>
      </c>
    </row>
    <row r="3301" spans="1:17" ht="18.600000000000001" customHeight="1">
      <c r="A3301" s="58">
        <v>44403</v>
      </c>
      <c r="B3301" s="39" t="s">
        <v>48</v>
      </c>
      <c r="C3301" s="39" t="s">
        <v>151</v>
      </c>
      <c r="D3301" s="64"/>
      <c r="E3301" s="39" t="s">
        <v>109</v>
      </c>
      <c r="F3301" s="39">
        <v>124</v>
      </c>
      <c r="G3301" s="39" t="s">
        <v>172</v>
      </c>
      <c r="H3301" s="39" t="s">
        <v>176</v>
      </c>
      <c r="I3301" s="39" t="s">
        <v>176</v>
      </c>
      <c r="J3301" s="39" t="s">
        <v>176</v>
      </c>
      <c r="K3301" s="39" t="s">
        <v>176</v>
      </c>
      <c r="L3301" s="39">
        <v>1</v>
      </c>
      <c r="M3301" s="57" t="str">
        <f t="shared" si="158"/>
        <v>3 - Medium-Level Power Loss</v>
      </c>
      <c r="N3301" s="59"/>
      <c r="O3301" s="60"/>
      <c r="P3301" s="61">
        <f t="shared" si="157"/>
        <v>1800</v>
      </c>
      <c r="Q3301" s="61">
        <f t="shared" ref="Q3301:Q3364" si="159">IF(O3301&gt;0,P3301,0)</f>
        <v>0</v>
      </c>
    </row>
    <row r="3302" spans="1:17" ht="18.600000000000001" customHeight="1">
      <c r="A3302" s="58">
        <v>44403</v>
      </c>
      <c r="B3302" s="39" t="s">
        <v>48</v>
      </c>
      <c r="C3302" s="39" t="s">
        <v>151</v>
      </c>
      <c r="D3302" s="64"/>
      <c r="E3302" s="39" t="s">
        <v>109</v>
      </c>
      <c r="F3302" s="39">
        <v>125</v>
      </c>
      <c r="G3302" s="39" t="s">
        <v>172</v>
      </c>
      <c r="H3302" s="39" t="s">
        <v>176</v>
      </c>
      <c r="I3302" s="39" t="s">
        <v>176</v>
      </c>
      <c r="J3302" s="39" t="s">
        <v>176</v>
      </c>
      <c r="K3302" s="39" t="s">
        <v>176</v>
      </c>
      <c r="L3302" s="39">
        <v>1</v>
      </c>
      <c r="M3302" s="57" t="str">
        <f t="shared" si="158"/>
        <v>3 - Medium-Level Power Loss</v>
      </c>
      <c r="N3302" s="59"/>
      <c r="O3302" s="60"/>
      <c r="P3302" s="61">
        <f t="shared" si="157"/>
        <v>1800</v>
      </c>
      <c r="Q3302" s="61">
        <f t="shared" si="159"/>
        <v>0</v>
      </c>
    </row>
    <row r="3303" spans="1:17" ht="18.600000000000001" customHeight="1">
      <c r="A3303" s="58">
        <v>44403</v>
      </c>
      <c r="B3303" s="39" t="s">
        <v>48</v>
      </c>
      <c r="C3303" s="39" t="s">
        <v>151</v>
      </c>
      <c r="D3303" s="64"/>
      <c r="E3303" s="39" t="s">
        <v>109</v>
      </c>
      <c r="F3303" s="39">
        <v>126</v>
      </c>
      <c r="G3303" s="39" t="s">
        <v>172</v>
      </c>
      <c r="H3303" s="39" t="s">
        <v>176</v>
      </c>
      <c r="I3303" s="39" t="s">
        <v>176</v>
      </c>
      <c r="J3303" s="39" t="s">
        <v>176</v>
      </c>
      <c r="K3303" s="39" t="s">
        <v>176</v>
      </c>
      <c r="L3303" s="39">
        <v>1</v>
      </c>
      <c r="M3303" s="57" t="str">
        <f t="shared" si="158"/>
        <v>3 - Medium-Level Power Loss</v>
      </c>
      <c r="N3303" s="59"/>
      <c r="O3303" s="60"/>
      <c r="P3303" s="61">
        <f t="shared" si="157"/>
        <v>1800</v>
      </c>
      <c r="Q3303" s="61">
        <f t="shared" si="159"/>
        <v>0</v>
      </c>
    </row>
    <row r="3304" spans="1:17" ht="18.600000000000001" customHeight="1">
      <c r="A3304" s="58">
        <v>44403</v>
      </c>
      <c r="B3304" s="39" t="s">
        <v>48</v>
      </c>
      <c r="C3304" s="39" t="s">
        <v>151</v>
      </c>
      <c r="D3304" s="64"/>
      <c r="E3304" s="39" t="s">
        <v>109</v>
      </c>
      <c r="F3304" s="39">
        <v>127</v>
      </c>
      <c r="G3304" s="39" t="s">
        <v>172</v>
      </c>
      <c r="H3304" s="39" t="s">
        <v>176</v>
      </c>
      <c r="I3304" s="39" t="s">
        <v>176</v>
      </c>
      <c r="J3304" s="39" t="s">
        <v>176</v>
      </c>
      <c r="K3304" s="39" t="s">
        <v>176</v>
      </c>
      <c r="L3304" s="39">
        <v>1</v>
      </c>
      <c r="M3304" s="57" t="str">
        <f t="shared" si="158"/>
        <v>3 - Medium-Level Power Loss</v>
      </c>
      <c r="N3304" s="59"/>
      <c r="O3304" s="60"/>
      <c r="P3304" s="61">
        <f t="shared" si="157"/>
        <v>1800</v>
      </c>
      <c r="Q3304" s="61">
        <f t="shared" si="159"/>
        <v>0</v>
      </c>
    </row>
    <row r="3305" spans="1:17" ht="18.600000000000001" customHeight="1">
      <c r="A3305" s="58">
        <v>44403</v>
      </c>
      <c r="B3305" s="39" t="s">
        <v>48</v>
      </c>
      <c r="C3305" s="39" t="s">
        <v>151</v>
      </c>
      <c r="D3305" s="64"/>
      <c r="E3305" s="39" t="s">
        <v>109</v>
      </c>
      <c r="F3305" s="39">
        <v>128</v>
      </c>
      <c r="G3305" s="39" t="s">
        <v>172</v>
      </c>
      <c r="H3305" s="39" t="s">
        <v>176</v>
      </c>
      <c r="I3305" s="39" t="s">
        <v>176</v>
      </c>
      <c r="J3305" s="39" t="s">
        <v>176</v>
      </c>
      <c r="K3305" s="39" t="s">
        <v>176</v>
      </c>
      <c r="L3305" s="39">
        <v>1</v>
      </c>
      <c r="M3305" s="57" t="str">
        <f t="shared" si="158"/>
        <v>3 - Medium-Level Power Loss</v>
      </c>
      <c r="N3305" s="59"/>
      <c r="O3305" s="60"/>
      <c r="P3305" s="61">
        <f t="shared" si="157"/>
        <v>1800</v>
      </c>
      <c r="Q3305" s="61">
        <f t="shared" si="159"/>
        <v>0</v>
      </c>
    </row>
    <row r="3306" spans="1:17" ht="18.600000000000001" customHeight="1">
      <c r="A3306" s="58">
        <v>44403</v>
      </c>
      <c r="B3306" s="39" t="s">
        <v>48</v>
      </c>
      <c r="C3306" s="39" t="s">
        <v>151</v>
      </c>
      <c r="D3306" s="64"/>
      <c r="E3306" s="39" t="s">
        <v>109</v>
      </c>
      <c r="F3306" s="39">
        <v>57</v>
      </c>
      <c r="G3306" s="39" t="s">
        <v>172</v>
      </c>
      <c r="H3306" s="39" t="s">
        <v>176</v>
      </c>
      <c r="I3306" s="39" t="s">
        <v>176</v>
      </c>
      <c r="J3306" s="39" t="s">
        <v>176</v>
      </c>
      <c r="K3306" s="39" t="s">
        <v>176</v>
      </c>
      <c r="L3306" s="39">
        <v>1</v>
      </c>
      <c r="M3306" s="57" t="str">
        <f t="shared" si="158"/>
        <v>3 - Medium-Level Power Loss</v>
      </c>
      <c r="N3306" s="59"/>
      <c r="O3306" s="60"/>
      <c r="P3306" s="61">
        <f t="shared" si="157"/>
        <v>1800</v>
      </c>
      <c r="Q3306" s="61">
        <f t="shared" si="159"/>
        <v>0</v>
      </c>
    </row>
    <row r="3307" spans="1:17" ht="18.600000000000001" customHeight="1">
      <c r="A3307" s="58">
        <v>44403</v>
      </c>
      <c r="B3307" s="39" t="s">
        <v>48</v>
      </c>
      <c r="C3307" s="39" t="s">
        <v>151</v>
      </c>
      <c r="D3307" s="64"/>
      <c r="E3307" s="39" t="s">
        <v>109</v>
      </c>
      <c r="F3307" s="39">
        <v>58</v>
      </c>
      <c r="G3307" s="39" t="s">
        <v>172</v>
      </c>
      <c r="H3307" s="39" t="s">
        <v>176</v>
      </c>
      <c r="I3307" s="39" t="s">
        <v>176</v>
      </c>
      <c r="J3307" s="39" t="s">
        <v>176</v>
      </c>
      <c r="K3307" s="39" t="s">
        <v>176</v>
      </c>
      <c r="L3307" s="39">
        <v>1</v>
      </c>
      <c r="M3307" s="57" t="str">
        <f t="shared" si="158"/>
        <v>3 - Medium-Level Power Loss</v>
      </c>
      <c r="N3307" s="59"/>
      <c r="O3307" s="60"/>
      <c r="P3307" s="61">
        <f t="shared" si="157"/>
        <v>1800</v>
      </c>
      <c r="Q3307" s="61">
        <f t="shared" si="159"/>
        <v>0</v>
      </c>
    </row>
    <row r="3308" spans="1:17" ht="18.600000000000001" customHeight="1">
      <c r="A3308" s="58">
        <v>44403</v>
      </c>
      <c r="B3308" s="39" t="s">
        <v>48</v>
      </c>
      <c r="C3308" s="39" t="s">
        <v>151</v>
      </c>
      <c r="D3308" s="64"/>
      <c r="E3308" s="39" t="s">
        <v>109</v>
      </c>
      <c r="F3308" s="39">
        <v>59</v>
      </c>
      <c r="G3308" s="39" t="s">
        <v>172</v>
      </c>
      <c r="H3308" s="39" t="s">
        <v>176</v>
      </c>
      <c r="I3308" s="39" t="s">
        <v>176</v>
      </c>
      <c r="J3308" s="39" t="s">
        <v>176</v>
      </c>
      <c r="K3308" s="39" t="s">
        <v>176</v>
      </c>
      <c r="L3308" s="39">
        <v>1</v>
      </c>
      <c r="M3308" s="57" t="str">
        <f t="shared" si="158"/>
        <v>3 - Medium-Level Power Loss</v>
      </c>
      <c r="N3308" s="59"/>
      <c r="O3308" s="60"/>
      <c r="P3308" s="61">
        <f t="shared" si="157"/>
        <v>1800</v>
      </c>
      <c r="Q3308" s="61">
        <f t="shared" si="159"/>
        <v>0</v>
      </c>
    </row>
    <row r="3309" spans="1:17" ht="18.600000000000001" customHeight="1">
      <c r="A3309" s="58">
        <v>44403</v>
      </c>
      <c r="B3309" s="39" t="s">
        <v>48</v>
      </c>
      <c r="C3309" s="39" t="s">
        <v>151</v>
      </c>
      <c r="D3309" s="64"/>
      <c r="E3309" s="39" t="s">
        <v>109</v>
      </c>
      <c r="F3309" s="39">
        <v>60</v>
      </c>
      <c r="G3309" s="39" t="s">
        <v>172</v>
      </c>
      <c r="H3309" s="39" t="s">
        <v>176</v>
      </c>
      <c r="I3309" s="39" t="s">
        <v>176</v>
      </c>
      <c r="J3309" s="39" t="s">
        <v>176</v>
      </c>
      <c r="K3309" s="39" t="s">
        <v>176</v>
      </c>
      <c r="L3309" s="39">
        <v>1</v>
      </c>
      <c r="M3309" s="57" t="str">
        <f t="shared" si="158"/>
        <v>3 - Medium-Level Power Loss</v>
      </c>
      <c r="N3309" s="59"/>
      <c r="O3309" s="60"/>
      <c r="P3309" s="61">
        <f t="shared" si="157"/>
        <v>1800</v>
      </c>
      <c r="Q3309" s="61">
        <f t="shared" si="159"/>
        <v>0</v>
      </c>
    </row>
    <row r="3310" spans="1:17" ht="18.600000000000001" customHeight="1">
      <c r="A3310" s="58">
        <v>44403</v>
      </c>
      <c r="B3310" s="39" t="s">
        <v>48</v>
      </c>
      <c r="C3310" s="39" t="s">
        <v>151</v>
      </c>
      <c r="D3310" s="64"/>
      <c r="E3310" s="39" t="s">
        <v>109</v>
      </c>
      <c r="F3310" s="39">
        <v>61</v>
      </c>
      <c r="G3310" s="39" t="s">
        <v>172</v>
      </c>
      <c r="H3310" s="39" t="s">
        <v>176</v>
      </c>
      <c r="I3310" s="39" t="s">
        <v>176</v>
      </c>
      <c r="J3310" s="39" t="s">
        <v>176</v>
      </c>
      <c r="K3310" s="39" t="s">
        <v>176</v>
      </c>
      <c r="L3310" s="39">
        <v>1</v>
      </c>
      <c r="M3310" s="57" t="str">
        <f t="shared" si="158"/>
        <v>3 - Medium-Level Power Loss</v>
      </c>
      <c r="N3310" s="59"/>
      <c r="O3310" s="60"/>
      <c r="P3310" s="61">
        <f t="shared" si="157"/>
        <v>1800</v>
      </c>
      <c r="Q3310" s="61">
        <f t="shared" si="159"/>
        <v>0</v>
      </c>
    </row>
    <row r="3311" spans="1:17" ht="18.600000000000001" customHeight="1">
      <c r="A3311" s="58">
        <v>44403</v>
      </c>
      <c r="B3311" s="39" t="s">
        <v>48</v>
      </c>
      <c r="C3311" s="39" t="s">
        <v>151</v>
      </c>
      <c r="D3311" s="64"/>
      <c r="E3311" s="39" t="s">
        <v>109</v>
      </c>
      <c r="F3311" s="39">
        <v>62</v>
      </c>
      <c r="G3311" s="39" t="s">
        <v>172</v>
      </c>
      <c r="H3311" s="39" t="s">
        <v>176</v>
      </c>
      <c r="I3311" s="39" t="s">
        <v>176</v>
      </c>
      <c r="J3311" s="39" t="s">
        <v>176</v>
      </c>
      <c r="K3311" s="39" t="s">
        <v>176</v>
      </c>
      <c r="L3311" s="39">
        <v>1</v>
      </c>
      <c r="M3311" s="57" t="str">
        <f t="shared" si="158"/>
        <v>3 - Medium-Level Power Loss</v>
      </c>
      <c r="N3311" s="59"/>
      <c r="O3311" s="60"/>
      <c r="P3311" s="61">
        <f t="shared" si="157"/>
        <v>1800</v>
      </c>
      <c r="Q3311" s="61">
        <f t="shared" si="159"/>
        <v>0</v>
      </c>
    </row>
    <row r="3312" spans="1:17" ht="18.600000000000001" customHeight="1">
      <c r="A3312" s="58">
        <v>44403</v>
      </c>
      <c r="B3312" s="39" t="s">
        <v>48</v>
      </c>
      <c r="C3312" s="39" t="s">
        <v>151</v>
      </c>
      <c r="D3312" s="64"/>
      <c r="E3312" s="39" t="s">
        <v>109</v>
      </c>
      <c r="F3312" s="39">
        <v>63</v>
      </c>
      <c r="G3312" s="39" t="s">
        <v>172</v>
      </c>
      <c r="H3312" s="39" t="s">
        <v>176</v>
      </c>
      <c r="I3312" s="39" t="s">
        <v>176</v>
      </c>
      <c r="J3312" s="39" t="s">
        <v>176</v>
      </c>
      <c r="K3312" s="39" t="s">
        <v>176</v>
      </c>
      <c r="L3312" s="39">
        <v>1</v>
      </c>
      <c r="M3312" s="57" t="str">
        <f t="shared" si="158"/>
        <v>3 - Medium-Level Power Loss</v>
      </c>
      <c r="N3312" s="59"/>
      <c r="O3312" s="60"/>
      <c r="P3312" s="61">
        <f t="shared" si="157"/>
        <v>1800</v>
      </c>
      <c r="Q3312" s="61">
        <f t="shared" si="159"/>
        <v>0</v>
      </c>
    </row>
    <row r="3313" spans="1:17" ht="18.600000000000001" customHeight="1">
      <c r="A3313" s="58">
        <v>44403</v>
      </c>
      <c r="B3313" s="39" t="s">
        <v>48</v>
      </c>
      <c r="C3313" s="39" t="s">
        <v>151</v>
      </c>
      <c r="D3313" s="64"/>
      <c r="E3313" s="39" t="s">
        <v>109</v>
      </c>
      <c r="F3313" s="39">
        <v>64</v>
      </c>
      <c r="G3313" s="39" t="s">
        <v>172</v>
      </c>
      <c r="H3313" s="39" t="s">
        <v>176</v>
      </c>
      <c r="I3313" s="39" t="s">
        <v>176</v>
      </c>
      <c r="J3313" s="39" t="s">
        <v>176</v>
      </c>
      <c r="K3313" s="39" t="s">
        <v>176</v>
      </c>
      <c r="L3313" s="39">
        <v>1</v>
      </c>
      <c r="M3313" s="57" t="str">
        <f t="shared" si="158"/>
        <v>3 - Medium-Level Power Loss</v>
      </c>
      <c r="N3313" s="59"/>
      <c r="O3313" s="60"/>
      <c r="P3313" s="61">
        <f t="shared" si="157"/>
        <v>1800</v>
      </c>
      <c r="Q3313" s="61">
        <f t="shared" si="159"/>
        <v>0</v>
      </c>
    </row>
    <row r="3314" spans="1:17" ht="18.600000000000001" customHeight="1">
      <c r="A3314" s="58">
        <v>44403</v>
      </c>
      <c r="B3314" s="39" t="s">
        <v>48</v>
      </c>
      <c r="C3314" s="39" t="s">
        <v>151</v>
      </c>
      <c r="D3314" s="64"/>
      <c r="E3314" s="39" t="s">
        <v>98</v>
      </c>
      <c r="F3314" s="39">
        <v>121</v>
      </c>
      <c r="G3314" s="39" t="s">
        <v>172</v>
      </c>
      <c r="H3314" s="39" t="s">
        <v>176</v>
      </c>
      <c r="I3314" s="39" t="s">
        <v>176</v>
      </c>
      <c r="J3314" s="39" t="s">
        <v>176</v>
      </c>
      <c r="K3314" s="39" t="s">
        <v>176</v>
      </c>
      <c r="L3314" s="39">
        <v>1</v>
      </c>
      <c r="M3314" s="57" t="str">
        <f t="shared" si="158"/>
        <v>3 - Medium-Level Power Loss</v>
      </c>
      <c r="N3314" s="59"/>
      <c r="O3314" s="60"/>
      <c r="P3314" s="61">
        <f t="shared" si="157"/>
        <v>1800</v>
      </c>
      <c r="Q3314" s="61">
        <f t="shared" si="159"/>
        <v>0</v>
      </c>
    </row>
    <row r="3315" spans="1:17" ht="18.600000000000001" customHeight="1">
      <c r="A3315" s="58">
        <v>44403</v>
      </c>
      <c r="B3315" s="39" t="s">
        <v>48</v>
      </c>
      <c r="C3315" s="39" t="s">
        <v>151</v>
      </c>
      <c r="D3315" s="64"/>
      <c r="E3315" s="39" t="s">
        <v>98</v>
      </c>
      <c r="F3315" s="39">
        <v>122</v>
      </c>
      <c r="G3315" s="39" t="s">
        <v>172</v>
      </c>
      <c r="H3315" s="39" t="s">
        <v>176</v>
      </c>
      <c r="I3315" s="39" t="s">
        <v>176</v>
      </c>
      <c r="J3315" s="39" t="s">
        <v>176</v>
      </c>
      <c r="K3315" s="39" t="s">
        <v>176</v>
      </c>
      <c r="L3315" s="39">
        <v>1</v>
      </c>
      <c r="M3315" s="57" t="str">
        <f t="shared" si="158"/>
        <v>3 - Medium-Level Power Loss</v>
      </c>
      <c r="N3315" s="59"/>
      <c r="O3315" s="60"/>
      <c r="P3315" s="61">
        <f t="shared" si="157"/>
        <v>1800</v>
      </c>
      <c r="Q3315" s="61">
        <f t="shared" si="159"/>
        <v>0</v>
      </c>
    </row>
    <row r="3316" spans="1:17" ht="18.600000000000001" customHeight="1">
      <c r="A3316" s="58">
        <v>44403</v>
      </c>
      <c r="B3316" s="39" t="s">
        <v>48</v>
      </c>
      <c r="C3316" s="39" t="s">
        <v>151</v>
      </c>
      <c r="D3316" s="64"/>
      <c r="E3316" s="39" t="s">
        <v>98</v>
      </c>
      <c r="F3316" s="39">
        <v>123</v>
      </c>
      <c r="G3316" s="39" t="s">
        <v>172</v>
      </c>
      <c r="H3316" s="39" t="s">
        <v>176</v>
      </c>
      <c r="I3316" s="39" t="s">
        <v>176</v>
      </c>
      <c r="J3316" s="39" t="s">
        <v>176</v>
      </c>
      <c r="K3316" s="39" t="s">
        <v>176</v>
      </c>
      <c r="L3316" s="39">
        <v>1</v>
      </c>
      <c r="M3316" s="57" t="str">
        <f t="shared" si="158"/>
        <v>3 - Medium-Level Power Loss</v>
      </c>
      <c r="N3316" s="59"/>
      <c r="O3316" s="60"/>
      <c r="P3316" s="61">
        <f t="shared" si="157"/>
        <v>1800</v>
      </c>
      <c r="Q3316" s="61">
        <f t="shared" si="159"/>
        <v>0</v>
      </c>
    </row>
    <row r="3317" spans="1:17" ht="18.600000000000001" customHeight="1">
      <c r="A3317" s="58">
        <v>44403</v>
      </c>
      <c r="B3317" s="39" t="s">
        <v>48</v>
      </c>
      <c r="C3317" s="39" t="s">
        <v>151</v>
      </c>
      <c r="D3317" s="64"/>
      <c r="E3317" s="39" t="s">
        <v>98</v>
      </c>
      <c r="F3317" s="39">
        <v>124</v>
      </c>
      <c r="G3317" s="39" t="s">
        <v>172</v>
      </c>
      <c r="H3317" s="39" t="s">
        <v>176</v>
      </c>
      <c r="I3317" s="39" t="s">
        <v>176</v>
      </c>
      <c r="J3317" s="39" t="s">
        <v>176</v>
      </c>
      <c r="K3317" s="39" t="s">
        <v>176</v>
      </c>
      <c r="L3317" s="39">
        <v>1</v>
      </c>
      <c r="M3317" s="57" t="str">
        <f t="shared" si="158"/>
        <v>3 - Medium-Level Power Loss</v>
      </c>
      <c r="N3317" s="59"/>
      <c r="O3317" s="60"/>
      <c r="P3317" s="61">
        <f t="shared" si="157"/>
        <v>1800</v>
      </c>
      <c r="Q3317" s="61">
        <f t="shared" si="159"/>
        <v>0</v>
      </c>
    </row>
    <row r="3318" spans="1:17" ht="18.600000000000001" customHeight="1">
      <c r="A3318" s="58">
        <v>44403</v>
      </c>
      <c r="B3318" s="39" t="s">
        <v>48</v>
      </c>
      <c r="C3318" s="39" t="s">
        <v>151</v>
      </c>
      <c r="D3318" s="64"/>
      <c r="E3318" s="39" t="s">
        <v>98</v>
      </c>
      <c r="F3318" s="39">
        <v>125</v>
      </c>
      <c r="G3318" s="39" t="s">
        <v>172</v>
      </c>
      <c r="H3318" s="39" t="s">
        <v>176</v>
      </c>
      <c r="I3318" s="39" t="s">
        <v>176</v>
      </c>
      <c r="J3318" s="39" t="s">
        <v>176</v>
      </c>
      <c r="K3318" s="39" t="s">
        <v>176</v>
      </c>
      <c r="L3318" s="39">
        <v>1</v>
      </c>
      <c r="M3318" s="57" t="str">
        <f t="shared" si="158"/>
        <v>3 - Medium-Level Power Loss</v>
      </c>
      <c r="N3318" s="59"/>
      <c r="O3318" s="60"/>
      <c r="P3318" s="61">
        <f t="shared" si="157"/>
        <v>1800</v>
      </c>
      <c r="Q3318" s="61">
        <f t="shared" si="159"/>
        <v>0</v>
      </c>
    </row>
    <row r="3319" spans="1:17" ht="18.600000000000001" customHeight="1">
      <c r="A3319" s="58">
        <v>44403</v>
      </c>
      <c r="B3319" s="39" t="s">
        <v>48</v>
      </c>
      <c r="C3319" s="39" t="s">
        <v>151</v>
      </c>
      <c r="D3319" s="64"/>
      <c r="E3319" s="39" t="s">
        <v>98</v>
      </c>
      <c r="F3319" s="39">
        <v>126</v>
      </c>
      <c r="G3319" s="39" t="s">
        <v>172</v>
      </c>
      <c r="H3319" s="39" t="s">
        <v>176</v>
      </c>
      <c r="I3319" s="39" t="s">
        <v>176</v>
      </c>
      <c r="J3319" s="39" t="s">
        <v>176</v>
      </c>
      <c r="K3319" s="39" t="s">
        <v>176</v>
      </c>
      <c r="L3319" s="39">
        <v>1</v>
      </c>
      <c r="M3319" s="57" t="str">
        <f t="shared" si="158"/>
        <v>3 - Medium-Level Power Loss</v>
      </c>
      <c r="N3319" s="59"/>
      <c r="O3319" s="60"/>
      <c r="P3319" s="61">
        <f t="shared" si="157"/>
        <v>1800</v>
      </c>
      <c r="Q3319" s="61">
        <f t="shared" si="159"/>
        <v>0</v>
      </c>
    </row>
    <row r="3320" spans="1:17" ht="18.600000000000001" customHeight="1">
      <c r="A3320" s="58">
        <v>44403</v>
      </c>
      <c r="B3320" s="39" t="s">
        <v>48</v>
      </c>
      <c r="C3320" s="39" t="s">
        <v>151</v>
      </c>
      <c r="D3320" s="64"/>
      <c r="E3320" s="39" t="s">
        <v>98</v>
      </c>
      <c r="F3320" s="39">
        <v>127</v>
      </c>
      <c r="G3320" s="39" t="s">
        <v>172</v>
      </c>
      <c r="H3320" s="39" t="s">
        <v>176</v>
      </c>
      <c r="I3320" s="39" t="s">
        <v>176</v>
      </c>
      <c r="J3320" s="39" t="s">
        <v>176</v>
      </c>
      <c r="K3320" s="39" t="s">
        <v>176</v>
      </c>
      <c r="L3320" s="39">
        <v>1</v>
      </c>
      <c r="M3320" s="57" t="str">
        <f t="shared" si="158"/>
        <v>3 - Medium-Level Power Loss</v>
      </c>
      <c r="N3320" s="59"/>
      <c r="O3320" s="60"/>
      <c r="P3320" s="61">
        <f t="shared" si="157"/>
        <v>1800</v>
      </c>
      <c r="Q3320" s="61">
        <f t="shared" si="159"/>
        <v>0</v>
      </c>
    </row>
    <row r="3321" spans="1:17" ht="18.600000000000001" customHeight="1">
      <c r="A3321" s="58">
        <v>44403</v>
      </c>
      <c r="B3321" s="39" t="s">
        <v>48</v>
      </c>
      <c r="C3321" s="39" t="s">
        <v>151</v>
      </c>
      <c r="D3321" s="64"/>
      <c r="E3321" s="39" t="s">
        <v>98</v>
      </c>
      <c r="F3321" s="39">
        <v>128</v>
      </c>
      <c r="G3321" s="39" t="s">
        <v>172</v>
      </c>
      <c r="H3321" s="39" t="s">
        <v>176</v>
      </c>
      <c r="I3321" s="39" t="s">
        <v>176</v>
      </c>
      <c r="J3321" s="39" t="s">
        <v>176</v>
      </c>
      <c r="K3321" s="39" t="s">
        <v>176</v>
      </c>
      <c r="L3321" s="39">
        <v>1</v>
      </c>
      <c r="M3321" s="57" t="str">
        <f t="shared" si="158"/>
        <v>3 - Medium-Level Power Loss</v>
      </c>
      <c r="N3321" s="59"/>
      <c r="O3321" s="60"/>
      <c r="P3321" s="61">
        <f t="shared" si="157"/>
        <v>1800</v>
      </c>
      <c r="Q3321" s="61">
        <f t="shared" si="159"/>
        <v>0</v>
      </c>
    </row>
    <row r="3322" spans="1:17" ht="18.600000000000001" customHeight="1">
      <c r="A3322" s="58">
        <v>44403</v>
      </c>
      <c r="B3322" s="39" t="s">
        <v>48</v>
      </c>
      <c r="C3322" s="39" t="s">
        <v>151</v>
      </c>
      <c r="D3322" s="64"/>
      <c r="E3322" s="39" t="s">
        <v>98</v>
      </c>
      <c r="F3322" s="39">
        <v>41</v>
      </c>
      <c r="G3322" s="39" t="s">
        <v>172</v>
      </c>
      <c r="H3322" s="39" t="s">
        <v>176</v>
      </c>
      <c r="I3322" s="39" t="s">
        <v>176</v>
      </c>
      <c r="J3322" s="39" t="s">
        <v>176</v>
      </c>
      <c r="K3322" s="39" t="s">
        <v>176</v>
      </c>
      <c r="L3322" s="39">
        <v>1</v>
      </c>
      <c r="M3322" s="57" t="str">
        <f t="shared" si="158"/>
        <v>3 - Medium-Level Power Loss</v>
      </c>
      <c r="N3322" s="59"/>
      <c r="O3322" s="60"/>
      <c r="P3322" s="61">
        <f t="shared" si="157"/>
        <v>1800</v>
      </c>
      <c r="Q3322" s="61">
        <f t="shared" si="159"/>
        <v>0</v>
      </c>
    </row>
    <row r="3323" spans="1:17" ht="18.600000000000001" customHeight="1">
      <c r="A3323" s="58">
        <v>44403</v>
      </c>
      <c r="B3323" s="39" t="s">
        <v>48</v>
      </c>
      <c r="C3323" s="39" t="s">
        <v>151</v>
      </c>
      <c r="D3323" s="64"/>
      <c r="E3323" s="39" t="s">
        <v>98</v>
      </c>
      <c r="F3323" s="39">
        <v>42</v>
      </c>
      <c r="G3323" s="39" t="s">
        <v>172</v>
      </c>
      <c r="H3323" s="39" t="s">
        <v>176</v>
      </c>
      <c r="I3323" s="39" t="s">
        <v>176</v>
      </c>
      <c r="J3323" s="39" t="s">
        <v>176</v>
      </c>
      <c r="K3323" s="39" t="s">
        <v>176</v>
      </c>
      <c r="L3323" s="39">
        <v>1</v>
      </c>
      <c r="M3323" s="57" t="str">
        <f t="shared" si="158"/>
        <v>3 - Medium-Level Power Loss</v>
      </c>
      <c r="N3323" s="59"/>
      <c r="O3323" s="60"/>
      <c r="P3323" s="61">
        <f t="shared" si="157"/>
        <v>1800</v>
      </c>
      <c r="Q3323" s="61">
        <f t="shared" si="159"/>
        <v>0</v>
      </c>
    </row>
    <row r="3324" spans="1:17" ht="18.600000000000001" customHeight="1">
      <c r="A3324" s="58">
        <v>44403</v>
      </c>
      <c r="B3324" s="39" t="s">
        <v>48</v>
      </c>
      <c r="C3324" s="39" t="s">
        <v>151</v>
      </c>
      <c r="D3324" s="64"/>
      <c r="E3324" s="39" t="s">
        <v>98</v>
      </c>
      <c r="F3324" s="39">
        <v>43</v>
      </c>
      <c r="G3324" s="39" t="s">
        <v>172</v>
      </c>
      <c r="H3324" s="39" t="s">
        <v>176</v>
      </c>
      <c r="I3324" s="39" t="s">
        <v>176</v>
      </c>
      <c r="J3324" s="39" t="s">
        <v>176</v>
      </c>
      <c r="K3324" s="39" t="s">
        <v>176</v>
      </c>
      <c r="L3324" s="39">
        <v>1</v>
      </c>
      <c r="M3324" s="57" t="str">
        <f t="shared" si="158"/>
        <v>3 - Medium-Level Power Loss</v>
      </c>
      <c r="N3324" s="59"/>
      <c r="O3324" s="60"/>
      <c r="P3324" s="61">
        <f t="shared" si="157"/>
        <v>1800</v>
      </c>
      <c r="Q3324" s="61">
        <f t="shared" si="159"/>
        <v>0</v>
      </c>
    </row>
    <row r="3325" spans="1:17" ht="18.600000000000001" customHeight="1">
      <c r="A3325" s="58">
        <v>44403</v>
      </c>
      <c r="B3325" s="39" t="s">
        <v>48</v>
      </c>
      <c r="C3325" s="39" t="s">
        <v>151</v>
      </c>
      <c r="D3325" s="64"/>
      <c r="E3325" s="39" t="s">
        <v>98</v>
      </c>
      <c r="F3325" s="39">
        <v>44</v>
      </c>
      <c r="G3325" s="39" t="s">
        <v>172</v>
      </c>
      <c r="H3325" s="39" t="s">
        <v>176</v>
      </c>
      <c r="I3325" s="39" t="s">
        <v>176</v>
      </c>
      <c r="J3325" s="39" t="s">
        <v>176</v>
      </c>
      <c r="K3325" s="39" t="s">
        <v>176</v>
      </c>
      <c r="L3325" s="39">
        <v>1</v>
      </c>
      <c r="M3325" s="57" t="str">
        <f t="shared" si="158"/>
        <v>3 - Medium-Level Power Loss</v>
      </c>
      <c r="N3325" s="59"/>
      <c r="O3325" s="60"/>
      <c r="P3325" s="61">
        <f t="shared" si="157"/>
        <v>1800</v>
      </c>
      <c r="Q3325" s="61">
        <f t="shared" si="159"/>
        <v>0</v>
      </c>
    </row>
    <row r="3326" spans="1:17" ht="18.600000000000001" customHeight="1">
      <c r="A3326" s="58">
        <v>44403</v>
      </c>
      <c r="B3326" s="39" t="s">
        <v>48</v>
      </c>
      <c r="C3326" s="39" t="s">
        <v>151</v>
      </c>
      <c r="D3326" s="64"/>
      <c r="E3326" s="39" t="s">
        <v>98</v>
      </c>
      <c r="F3326" s="39">
        <v>45</v>
      </c>
      <c r="G3326" s="39" t="s">
        <v>172</v>
      </c>
      <c r="H3326" s="39" t="s">
        <v>176</v>
      </c>
      <c r="I3326" s="39" t="s">
        <v>176</v>
      </c>
      <c r="J3326" s="39" t="s">
        <v>176</v>
      </c>
      <c r="K3326" s="39" t="s">
        <v>176</v>
      </c>
      <c r="L3326" s="39">
        <v>1</v>
      </c>
      <c r="M3326" s="57" t="str">
        <f t="shared" si="158"/>
        <v>3 - Medium-Level Power Loss</v>
      </c>
      <c r="N3326" s="59"/>
      <c r="O3326" s="60"/>
      <c r="P3326" s="61">
        <f t="shared" si="157"/>
        <v>1800</v>
      </c>
      <c r="Q3326" s="61">
        <f t="shared" si="159"/>
        <v>0</v>
      </c>
    </row>
    <row r="3327" spans="1:17" ht="18.600000000000001" customHeight="1">
      <c r="A3327" s="58">
        <v>44403</v>
      </c>
      <c r="B3327" s="39" t="s">
        <v>48</v>
      </c>
      <c r="C3327" s="39" t="s">
        <v>151</v>
      </c>
      <c r="D3327" s="64"/>
      <c r="E3327" s="39" t="s">
        <v>98</v>
      </c>
      <c r="F3327" s="39">
        <v>46</v>
      </c>
      <c r="G3327" s="39" t="s">
        <v>172</v>
      </c>
      <c r="H3327" s="39" t="s">
        <v>176</v>
      </c>
      <c r="I3327" s="39" t="s">
        <v>176</v>
      </c>
      <c r="J3327" s="39" t="s">
        <v>176</v>
      </c>
      <c r="K3327" s="39" t="s">
        <v>176</v>
      </c>
      <c r="L3327" s="39">
        <v>1</v>
      </c>
      <c r="M3327" s="57" t="str">
        <f t="shared" si="158"/>
        <v>3 - Medium-Level Power Loss</v>
      </c>
      <c r="N3327" s="59"/>
      <c r="O3327" s="60"/>
      <c r="P3327" s="61">
        <f t="shared" si="157"/>
        <v>1800</v>
      </c>
      <c r="Q3327" s="61">
        <f t="shared" si="159"/>
        <v>0</v>
      </c>
    </row>
    <row r="3328" spans="1:17" ht="18.600000000000001" customHeight="1">
      <c r="A3328" s="58">
        <v>44403</v>
      </c>
      <c r="B3328" s="39" t="s">
        <v>48</v>
      </c>
      <c r="C3328" s="39" t="s">
        <v>151</v>
      </c>
      <c r="D3328" s="64"/>
      <c r="E3328" s="39" t="s">
        <v>98</v>
      </c>
      <c r="F3328" s="39">
        <v>47</v>
      </c>
      <c r="G3328" s="39" t="s">
        <v>172</v>
      </c>
      <c r="H3328" s="39" t="s">
        <v>176</v>
      </c>
      <c r="I3328" s="39" t="s">
        <v>176</v>
      </c>
      <c r="J3328" s="39" t="s">
        <v>176</v>
      </c>
      <c r="K3328" s="39" t="s">
        <v>176</v>
      </c>
      <c r="L3328" s="39">
        <v>1</v>
      </c>
      <c r="M3328" s="57" t="str">
        <f t="shared" si="158"/>
        <v>3 - Medium-Level Power Loss</v>
      </c>
      <c r="N3328" s="59"/>
      <c r="O3328" s="60"/>
      <c r="P3328" s="61">
        <f t="shared" si="157"/>
        <v>1800</v>
      </c>
      <c r="Q3328" s="61">
        <f t="shared" si="159"/>
        <v>0</v>
      </c>
    </row>
    <row r="3329" spans="1:17" ht="18.600000000000001" customHeight="1">
      <c r="A3329" s="58">
        <v>44403</v>
      </c>
      <c r="B3329" s="39" t="s">
        <v>48</v>
      </c>
      <c r="C3329" s="39" t="s">
        <v>151</v>
      </c>
      <c r="D3329" s="64"/>
      <c r="E3329" s="39" t="s">
        <v>98</v>
      </c>
      <c r="F3329" s="39">
        <v>48</v>
      </c>
      <c r="G3329" s="39" t="s">
        <v>172</v>
      </c>
      <c r="H3329" s="39" t="s">
        <v>176</v>
      </c>
      <c r="I3329" s="39" t="s">
        <v>176</v>
      </c>
      <c r="J3329" s="39" t="s">
        <v>176</v>
      </c>
      <c r="K3329" s="39" t="s">
        <v>176</v>
      </c>
      <c r="L3329" s="39">
        <v>1</v>
      </c>
      <c r="M3329" s="57" t="str">
        <f t="shared" si="158"/>
        <v>3 - Medium-Level Power Loss</v>
      </c>
      <c r="N3329" s="59"/>
      <c r="O3329" s="60"/>
      <c r="P3329" s="61">
        <f t="shared" si="157"/>
        <v>1800</v>
      </c>
      <c r="Q3329" s="61">
        <f t="shared" si="159"/>
        <v>0</v>
      </c>
    </row>
    <row r="3330" spans="1:17" ht="18.600000000000001" customHeight="1">
      <c r="A3330" s="58">
        <v>44403</v>
      </c>
      <c r="B3330" s="39" t="s">
        <v>48</v>
      </c>
      <c r="C3330" s="39" t="s">
        <v>151</v>
      </c>
      <c r="D3330" s="64"/>
      <c r="E3330" s="39" t="s">
        <v>98</v>
      </c>
      <c r="F3330" s="39">
        <v>65</v>
      </c>
      <c r="G3330" s="39" t="s">
        <v>172</v>
      </c>
      <c r="H3330" s="39" t="s">
        <v>176</v>
      </c>
      <c r="I3330" s="39" t="s">
        <v>176</v>
      </c>
      <c r="J3330" s="39" t="s">
        <v>176</v>
      </c>
      <c r="K3330" s="39" t="s">
        <v>176</v>
      </c>
      <c r="L3330" s="39">
        <v>1</v>
      </c>
      <c r="M3330" s="57" t="str">
        <f t="shared" si="158"/>
        <v>3 - Medium-Level Power Loss</v>
      </c>
      <c r="N3330" s="59"/>
      <c r="O3330" s="60"/>
      <c r="P3330" s="61">
        <f t="shared" si="157"/>
        <v>1800</v>
      </c>
      <c r="Q3330" s="61">
        <f t="shared" si="159"/>
        <v>0</v>
      </c>
    </row>
    <row r="3331" spans="1:17" ht="18.600000000000001" customHeight="1">
      <c r="A3331" s="58">
        <v>44403</v>
      </c>
      <c r="B3331" s="39" t="s">
        <v>48</v>
      </c>
      <c r="C3331" s="39" t="s">
        <v>151</v>
      </c>
      <c r="D3331" s="64"/>
      <c r="E3331" s="39" t="s">
        <v>98</v>
      </c>
      <c r="F3331" s="39">
        <v>66</v>
      </c>
      <c r="G3331" s="39" t="s">
        <v>172</v>
      </c>
      <c r="H3331" s="39" t="s">
        <v>176</v>
      </c>
      <c r="I3331" s="39" t="s">
        <v>176</v>
      </c>
      <c r="J3331" s="39" t="s">
        <v>176</v>
      </c>
      <c r="K3331" s="39" t="s">
        <v>176</v>
      </c>
      <c r="L3331" s="39">
        <v>1</v>
      </c>
      <c r="M3331" s="57" t="str">
        <f t="shared" si="158"/>
        <v>3 - Medium-Level Power Loss</v>
      </c>
      <c r="N3331" s="59"/>
      <c r="O3331" s="60"/>
      <c r="P3331" s="61">
        <f t="shared" si="157"/>
        <v>1800</v>
      </c>
      <c r="Q3331" s="61">
        <f t="shared" si="159"/>
        <v>0</v>
      </c>
    </row>
    <row r="3332" spans="1:17" ht="18.600000000000001" customHeight="1">
      <c r="A3332" s="58">
        <v>44403</v>
      </c>
      <c r="B3332" s="39" t="s">
        <v>48</v>
      </c>
      <c r="C3332" s="39" t="s">
        <v>151</v>
      </c>
      <c r="D3332" s="64"/>
      <c r="E3332" s="39" t="s">
        <v>98</v>
      </c>
      <c r="F3332" s="39">
        <v>67</v>
      </c>
      <c r="G3332" s="39" t="s">
        <v>172</v>
      </c>
      <c r="H3332" s="39" t="s">
        <v>176</v>
      </c>
      <c r="I3332" s="39" t="s">
        <v>176</v>
      </c>
      <c r="J3332" s="39" t="s">
        <v>176</v>
      </c>
      <c r="K3332" s="39" t="s">
        <v>176</v>
      </c>
      <c r="L3332" s="39">
        <v>1</v>
      </c>
      <c r="M3332" s="57" t="str">
        <f t="shared" si="158"/>
        <v>3 - Medium-Level Power Loss</v>
      </c>
      <c r="N3332" s="59"/>
      <c r="O3332" s="60"/>
      <c r="P3332" s="61">
        <f t="shared" si="157"/>
        <v>1800</v>
      </c>
      <c r="Q3332" s="61">
        <f t="shared" si="159"/>
        <v>0</v>
      </c>
    </row>
    <row r="3333" spans="1:17" ht="18.600000000000001" customHeight="1">
      <c r="A3333" s="58">
        <v>44403</v>
      </c>
      <c r="B3333" s="39" t="s">
        <v>48</v>
      </c>
      <c r="C3333" s="39" t="s">
        <v>151</v>
      </c>
      <c r="D3333" s="64"/>
      <c r="E3333" s="39" t="s">
        <v>98</v>
      </c>
      <c r="F3333" s="39">
        <v>68</v>
      </c>
      <c r="G3333" s="39" t="s">
        <v>172</v>
      </c>
      <c r="H3333" s="39" t="s">
        <v>176</v>
      </c>
      <c r="I3333" s="39" t="s">
        <v>176</v>
      </c>
      <c r="J3333" s="39" t="s">
        <v>176</v>
      </c>
      <c r="K3333" s="39" t="s">
        <v>176</v>
      </c>
      <c r="L3333" s="39">
        <v>1</v>
      </c>
      <c r="M3333" s="57" t="str">
        <f t="shared" si="158"/>
        <v>3 - Medium-Level Power Loss</v>
      </c>
      <c r="N3333" s="59"/>
      <c r="O3333" s="60"/>
      <c r="P3333" s="61">
        <f t="shared" si="157"/>
        <v>1800</v>
      </c>
      <c r="Q3333" s="61">
        <f t="shared" si="159"/>
        <v>0</v>
      </c>
    </row>
    <row r="3334" spans="1:17" ht="18.600000000000001" customHeight="1">
      <c r="A3334" s="58">
        <v>44403</v>
      </c>
      <c r="B3334" s="39" t="s">
        <v>48</v>
      </c>
      <c r="C3334" s="39" t="s">
        <v>151</v>
      </c>
      <c r="D3334" s="64"/>
      <c r="E3334" s="39" t="s">
        <v>98</v>
      </c>
      <c r="F3334" s="39">
        <v>69</v>
      </c>
      <c r="G3334" s="39" t="s">
        <v>172</v>
      </c>
      <c r="H3334" s="39" t="s">
        <v>176</v>
      </c>
      <c r="I3334" s="39" t="s">
        <v>176</v>
      </c>
      <c r="J3334" s="39" t="s">
        <v>176</v>
      </c>
      <c r="K3334" s="39" t="s">
        <v>176</v>
      </c>
      <c r="L3334" s="39">
        <v>1</v>
      </c>
      <c r="M3334" s="57" t="str">
        <f t="shared" si="158"/>
        <v>3 - Medium-Level Power Loss</v>
      </c>
      <c r="N3334" s="59"/>
      <c r="O3334" s="60"/>
      <c r="P3334" s="61">
        <f t="shared" si="157"/>
        <v>1800</v>
      </c>
      <c r="Q3334" s="61">
        <f t="shared" si="159"/>
        <v>0</v>
      </c>
    </row>
    <row r="3335" spans="1:17" ht="18.600000000000001" customHeight="1">
      <c r="A3335" s="58">
        <v>44403</v>
      </c>
      <c r="B3335" s="39" t="s">
        <v>48</v>
      </c>
      <c r="C3335" s="39" t="s">
        <v>151</v>
      </c>
      <c r="D3335" s="64"/>
      <c r="E3335" s="39" t="s">
        <v>98</v>
      </c>
      <c r="F3335" s="39">
        <v>70</v>
      </c>
      <c r="G3335" s="39" t="s">
        <v>172</v>
      </c>
      <c r="H3335" s="39" t="s">
        <v>176</v>
      </c>
      <c r="I3335" s="39" t="s">
        <v>176</v>
      </c>
      <c r="J3335" s="39" t="s">
        <v>176</v>
      </c>
      <c r="K3335" s="39" t="s">
        <v>176</v>
      </c>
      <c r="L3335" s="39">
        <v>1</v>
      </c>
      <c r="M3335" s="57" t="str">
        <f t="shared" si="158"/>
        <v>3 - Medium-Level Power Loss</v>
      </c>
      <c r="N3335" s="59"/>
      <c r="O3335" s="60"/>
      <c r="P3335" s="61">
        <f t="shared" si="157"/>
        <v>1800</v>
      </c>
      <c r="Q3335" s="61">
        <f t="shared" si="159"/>
        <v>0</v>
      </c>
    </row>
    <row r="3336" spans="1:17" ht="18.600000000000001" customHeight="1">
      <c r="A3336" s="58">
        <v>44403</v>
      </c>
      <c r="B3336" s="39" t="s">
        <v>48</v>
      </c>
      <c r="C3336" s="39" t="s">
        <v>151</v>
      </c>
      <c r="D3336" s="64"/>
      <c r="E3336" s="39" t="s">
        <v>98</v>
      </c>
      <c r="F3336" s="39">
        <v>71</v>
      </c>
      <c r="G3336" s="39" t="s">
        <v>172</v>
      </c>
      <c r="H3336" s="39" t="s">
        <v>176</v>
      </c>
      <c r="I3336" s="39" t="s">
        <v>176</v>
      </c>
      <c r="J3336" s="39" t="s">
        <v>176</v>
      </c>
      <c r="K3336" s="39" t="s">
        <v>176</v>
      </c>
      <c r="L3336" s="39">
        <v>1</v>
      </c>
      <c r="M3336" s="57" t="str">
        <f t="shared" si="158"/>
        <v>3 - Medium-Level Power Loss</v>
      </c>
      <c r="N3336" s="59"/>
      <c r="O3336" s="60"/>
      <c r="P3336" s="61">
        <f t="shared" si="157"/>
        <v>1800</v>
      </c>
      <c r="Q3336" s="61">
        <f t="shared" si="159"/>
        <v>0</v>
      </c>
    </row>
    <row r="3337" spans="1:17" ht="18.600000000000001" customHeight="1">
      <c r="A3337" s="58">
        <v>44403</v>
      </c>
      <c r="B3337" s="39" t="s">
        <v>48</v>
      </c>
      <c r="C3337" s="39" t="s">
        <v>151</v>
      </c>
      <c r="D3337" s="64"/>
      <c r="E3337" s="39" t="s">
        <v>98</v>
      </c>
      <c r="F3337" s="39">
        <v>72</v>
      </c>
      <c r="G3337" s="39" t="s">
        <v>172</v>
      </c>
      <c r="H3337" s="39" t="s">
        <v>176</v>
      </c>
      <c r="I3337" s="39" t="s">
        <v>176</v>
      </c>
      <c r="J3337" s="39" t="s">
        <v>176</v>
      </c>
      <c r="K3337" s="39" t="s">
        <v>176</v>
      </c>
      <c r="L3337" s="39">
        <v>1</v>
      </c>
      <c r="M3337" s="57" t="str">
        <f t="shared" si="158"/>
        <v>3 - Medium-Level Power Loss</v>
      </c>
      <c r="N3337" s="59"/>
      <c r="O3337" s="60"/>
      <c r="P3337" s="61">
        <f t="shared" si="157"/>
        <v>1800</v>
      </c>
      <c r="Q3337" s="61">
        <f t="shared" si="159"/>
        <v>0</v>
      </c>
    </row>
    <row r="3338" spans="1:17" ht="18.600000000000001" customHeight="1">
      <c r="A3338" s="58">
        <v>44403</v>
      </c>
      <c r="B3338" s="39" t="s">
        <v>48</v>
      </c>
      <c r="C3338" s="39" t="s">
        <v>151</v>
      </c>
      <c r="D3338" s="64"/>
      <c r="E3338" s="39" t="s">
        <v>111</v>
      </c>
      <c r="F3338" s="39">
        <v>33</v>
      </c>
      <c r="G3338" s="39" t="s">
        <v>172</v>
      </c>
      <c r="H3338" s="39" t="s">
        <v>176</v>
      </c>
      <c r="I3338" s="39" t="s">
        <v>176</v>
      </c>
      <c r="J3338" s="39" t="s">
        <v>176</v>
      </c>
      <c r="K3338" s="39" t="s">
        <v>176</v>
      </c>
      <c r="L3338" s="39">
        <v>1</v>
      </c>
      <c r="M3338" s="57" t="str">
        <f t="shared" si="158"/>
        <v>3 - Medium-Level Power Loss</v>
      </c>
      <c r="N3338" s="59"/>
      <c r="O3338" s="60"/>
      <c r="P3338" s="61">
        <f t="shared" si="157"/>
        <v>1800</v>
      </c>
      <c r="Q3338" s="61">
        <f t="shared" si="159"/>
        <v>0</v>
      </c>
    </row>
    <row r="3339" spans="1:17" ht="18.600000000000001" customHeight="1">
      <c r="A3339" s="58">
        <v>44403</v>
      </c>
      <c r="B3339" s="39" t="s">
        <v>48</v>
      </c>
      <c r="C3339" s="39" t="s">
        <v>151</v>
      </c>
      <c r="D3339" s="64"/>
      <c r="E3339" s="39" t="s">
        <v>111</v>
      </c>
      <c r="F3339" s="39">
        <v>34</v>
      </c>
      <c r="G3339" s="39" t="s">
        <v>172</v>
      </c>
      <c r="H3339" s="39" t="s">
        <v>176</v>
      </c>
      <c r="I3339" s="39" t="s">
        <v>176</v>
      </c>
      <c r="J3339" s="39" t="s">
        <v>176</v>
      </c>
      <c r="K3339" s="39" t="s">
        <v>176</v>
      </c>
      <c r="L3339" s="39">
        <v>1</v>
      </c>
      <c r="M3339" s="57" t="str">
        <f t="shared" si="158"/>
        <v>3 - Medium-Level Power Loss</v>
      </c>
      <c r="N3339" s="59"/>
      <c r="O3339" s="60"/>
      <c r="P3339" s="61">
        <f t="shared" si="157"/>
        <v>1800</v>
      </c>
      <c r="Q3339" s="61">
        <f t="shared" si="159"/>
        <v>0</v>
      </c>
    </row>
    <row r="3340" spans="1:17" ht="18.600000000000001" customHeight="1">
      <c r="A3340" s="58">
        <v>44403</v>
      </c>
      <c r="B3340" s="39" t="s">
        <v>48</v>
      </c>
      <c r="C3340" s="39" t="s">
        <v>151</v>
      </c>
      <c r="D3340" s="64"/>
      <c r="E3340" s="39" t="s">
        <v>111</v>
      </c>
      <c r="F3340" s="39">
        <v>35</v>
      </c>
      <c r="G3340" s="39" t="s">
        <v>172</v>
      </c>
      <c r="H3340" s="39" t="s">
        <v>176</v>
      </c>
      <c r="I3340" s="39" t="s">
        <v>176</v>
      </c>
      <c r="J3340" s="39" t="s">
        <v>176</v>
      </c>
      <c r="K3340" s="39" t="s">
        <v>176</v>
      </c>
      <c r="L3340" s="39">
        <v>1</v>
      </c>
      <c r="M3340" s="57" t="str">
        <f t="shared" si="158"/>
        <v>3 - Medium-Level Power Loss</v>
      </c>
      <c r="N3340" s="59"/>
      <c r="O3340" s="60"/>
      <c r="P3340" s="61">
        <f t="shared" si="157"/>
        <v>1800</v>
      </c>
      <c r="Q3340" s="61">
        <f t="shared" si="159"/>
        <v>0</v>
      </c>
    </row>
    <row r="3341" spans="1:17" ht="18.600000000000001" customHeight="1">
      <c r="A3341" s="58">
        <v>44403</v>
      </c>
      <c r="B3341" s="39" t="s">
        <v>48</v>
      </c>
      <c r="C3341" s="39" t="s">
        <v>151</v>
      </c>
      <c r="D3341" s="64"/>
      <c r="E3341" s="39" t="s">
        <v>111</v>
      </c>
      <c r="F3341" s="39">
        <v>36</v>
      </c>
      <c r="G3341" s="39" t="s">
        <v>172</v>
      </c>
      <c r="H3341" s="39" t="s">
        <v>176</v>
      </c>
      <c r="I3341" s="39" t="s">
        <v>176</v>
      </c>
      <c r="J3341" s="39" t="s">
        <v>176</v>
      </c>
      <c r="K3341" s="39" t="s">
        <v>176</v>
      </c>
      <c r="L3341" s="39">
        <v>1</v>
      </c>
      <c r="M3341" s="57" t="str">
        <f t="shared" si="158"/>
        <v>3 - Medium-Level Power Loss</v>
      </c>
      <c r="N3341" s="59"/>
      <c r="O3341" s="60"/>
      <c r="P3341" s="61">
        <f t="shared" si="157"/>
        <v>1800</v>
      </c>
      <c r="Q3341" s="61">
        <f t="shared" si="159"/>
        <v>0</v>
      </c>
    </row>
    <row r="3342" spans="1:17" ht="18.600000000000001" customHeight="1">
      <c r="A3342" s="58">
        <v>44403</v>
      </c>
      <c r="B3342" s="39" t="s">
        <v>48</v>
      </c>
      <c r="C3342" s="39" t="s">
        <v>151</v>
      </c>
      <c r="D3342" s="64"/>
      <c r="E3342" s="39" t="s">
        <v>111</v>
      </c>
      <c r="F3342" s="39">
        <v>37</v>
      </c>
      <c r="G3342" s="39" t="s">
        <v>172</v>
      </c>
      <c r="H3342" s="39" t="s">
        <v>176</v>
      </c>
      <c r="I3342" s="39" t="s">
        <v>176</v>
      </c>
      <c r="J3342" s="39" t="s">
        <v>176</v>
      </c>
      <c r="K3342" s="39" t="s">
        <v>176</v>
      </c>
      <c r="L3342" s="39">
        <v>1</v>
      </c>
      <c r="M3342" s="57" t="str">
        <f t="shared" si="158"/>
        <v>3 - Medium-Level Power Loss</v>
      </c>
      <c r="N3342" s="59"/>
      <c r="O3342" s="60"/>
      <c r="P3342" s="61">
        <f t="shared" si="157"/>
        <v>1800</v>
      </c>
      <c r="Q3342" s="61">
        <f t="shared" si="159"/>
        <v>0</v>
      </c>
    </row>
    <row r="3343" spans="1:17" ht="18.600000000000001" customHeight="1">
      <c r="A3343" s="58">
        <v>44403</v>
      </c>
      <c r="B3343" s="39" t="s">
        <v>48</v>
      </c>
      <c r="C3343" s="39" t="s">
        <v>151</v>
      </c>
      <c r="D3343" s="64"/>
      <c r="E3343" s="39" t="s">
        <v>111</v>
      </c>
      <c r="F3343" s="39">
        <v>38</v>
      </c>
      <c r="G3343" s="39" t="s">
        <v>172</v>
      </c>
      <c r="H3343" s="39" t="s">
        <v>176</v>
      </c>
      <c r="I3343" s="39" t="s">
        <v>176</v>
      </c>
      <c r="J3343" s="39" t="s">
        <v>176</v>
      </c>
      <c r="K3343" s="39" t="s">
        <v>176</v>
      </c>
      <c r="L3343" s="39">
        <v>1</v>
      </c>
      <c r="M3343" s="57" t="str">
        <f t="shared" si="158"/>
        <v>3 - Medium-Level Power Loss</v>
      </c>
      <c r="N3343" s="59"/>
      <c r="O3343" s="60"/>
      <c r="P3343" s="61">
        <f t="shared" si="157"/>
        <v>1800</v>
      </c>
      <c r="Q3343" s="61">
        <f t="shared" si="159"/>
        <v>0</v>
      </c>
    </row>
    <row r="3344" spans="1:17" ht="18.600000000000001" customHeight="1">
      <c r="A3344" s="58">
        <v>44403</v>
      </c>
      <c r="B3344" s="39" t="s">
        <v>48</v>
      </c>
      <c r="C3344" s="39" t="s">
        <v>151</v>
      </c>
      <c r="D3344" s="64"/>
      <c r="E3344" s="39" t="s">
        <v>111</v>
      </c>
      <c r="F3344" s="39">
        <v>39</v>
      </c>
      <c r="G3344" s="39" t="s">
        <v>172</v>
      </c>
      <c r="H3344" s="39" t="s">
        <v>176</v>
      </c>
      <c r="I3344" s="39" t="s">
        <v>176</v>
      </c>
      <c r="J3344" s="39" t="s">
        <v>176</v>
      </c>
      <c r="K3344" s="39" t="s">
        <v>176</v>
      </c>
      <c r="L3344" s="39">
        <v>1</v>
      </c>
      <c r="M3344" s="57" t="str">
        <f t="shared" si="158"/>
        <v>3 - Medium-Level Power Loss</v>
      </c>
      <c r="N3344" s="59"/>
      <c r="O3344" s="60"/>
      <c r="P3344" s="61">
        <f t="shared" si="157"/>
        <v>1800</v>
      </c>
      <c r="Q3344" s="61">
        <f t="shared" si="159"/>
        <v>0</v>
      </c>
    </row>
    <row r="3345" spans="1:17" ht="18.600000000000001" customHeight="1">
      <c r="A3345" s="58">
        <v>44403</v>
      </c>
      <c r="B3345" s="39" t="s">
        <v>48</v>
      </c>
      <c r="C3345" s="39" t="s">
        <v>151</v>
      </c>
      <c r="D3345" s="64"/>
      <c r="E3345" s="39" t="s">
        <v>111</v>
      </c>
      <c r="F3345" s="39">
        <v>40</v>
      </c>
      <c r="G3345" s="39" t="s">
        <v>172</v>
      </c>
      <c r="H3345" s="39" t="s">
        <v>176</v>
      </c>
      <c r="I3345" s="39" t="s">
        <v>176</v>
      </c>
      <c r="J3345" s="39" t="s">
        <v>176</v>
      </c>
      <c r="K3345" s="39" t="s">
        <v>176</v>
      </c>
      <c r="L3345" s="39">
        <v>1</v>
      </c>
      <c r="M3345" s="57" t="str">
        <f t="shared" si="158"/>
        <v>3 - Medium-Level Power Loss</v>
      </c>
      <c r="N3345" s="59"/>
      <c r="O3345" s="60"/>
      <c r="P3345" s="61">
        <f t="shared" ref="P3345:P3408" si="160">IF(G3345="hot spot",0,IF(G3345="string",$Q$5*L3345,IF(G3345="multiple strings",$Q$5*L3345,IF(G3345="Combiner",($Q$5)*L3345,IF(G3345="inverter",$Q$5*L3345,IF(G3345="tracker",$Q$5*L3345,IF(G3345="module",$Q$5*L3345,IF(G3345="module substring",($Q$5/3)*L3345,0))))))))</f>
        <v>1800</v>
      </c>
      <c r="Q3345" s="61">
        <f t="shared" si="159"/>
        <v>0</v>
      </c>
    </row>
    <row r="3346" spans="1:17" ht="18.600000000000001" customHeight="1">
      <c r="A3346" s="58">
        <v>44403</v>
      </c>
      <c r="B3346" s="39" t="s">
        <v>48</v>
      </c>
      <c r="C3346" s="39" t="s">
        <v>151</v>
      </c>
      <c r="D3346" s="64"/>
      <c r="E3346" s="39" t="s">
        <v>111</v>
      </c>
      <c r="F3346" s="39">
        <v>81</v>
      </c>
      <c r="G3346" s="39" t="s">
        <v>172</v>
      </c>
      <c r="H3346" s="39" t="s">
        <v>176</v>
      </c>
      <c r="I3346" s="39" t="s">
        <v>176</v>
      </c>
      <c r="J3346" s="39" t="s">
        <v>176</v>
      </c>
      <c r="K3346" s="39" t="s">
        <v>176</v>
      </c>
      <c r="L3346" s="39">
        <v>1</v>
      </c>
      <c r="M3346" s="57" t="str">
        <f t="shared" ref="M3346:M3409" si="161">IF(G3346="hot spot","1 - Safety",IF((P3346)/(1000000*$Q$4)&gt;0.01,"2 - High-Level Power Loss",IF(P3346&gt;($Q$5-1),"3 - Medium-Level Power Loss",IF(P3346&gt;0,"4 - Low-Level Power Loss",""))))</f>
        <v>3 - Medium-Level Power Loss</v>
      </c>
      <c r="N3346" s="59"/>
      <c r="O3346" s="60"/>
      <c r="P3346" s="61">
        <f t="shared" si="160"/>
        <v>1800</v>
      </c>
      <c r="Q3346" s="61">
        <f t="shared" si="159"/>
        <v>0</v>
      </c>
    </row>
    <row r="3347" spans="1:17" ht="18.600000000000001" customHeight="1">
      <c r="A3347" s="58">
        <v>44403</v>
      </c>
      <c r="B3347" s="39" t="s">
        <v>48</v>
      </c>
      <c r="C3347" s="39" t="s">
        <v>151</v>
      </c>
      <c r="D3347" s="64"/>
      <c r="E3347" s="39" t="s">
        <v>111</v>
      </c>
      <c r="F3347" s="39">
        <v>82</v>
      </c>
      <c r="G3347" s="39" t="s">
        <v>172</v>
      </c>
      <c r="H3347" s="39" t="s">
        <v>176</v>
      </c>
      <c r="I3347" s="39" t="s">
        <v>176</v>
      </c>
      <c r="J3347" s="39" t="s">
        <v>176</v>
      </c>
      <c r="K3347" s="39" t="s">
        <v>176</v>
      </c>
      <c r="L3347" s="39">
        <v>1</v>
      </c>
      <c r="M3347" s="57" t="str">
        <f t="shared" si="161"/>
        <v>3 - Medium-Level Power Loss</v>
      </c>
      <c r="N3347" s="59"/>
      <c r="O3347" s="60"/>
      <c r="P3347" s="61">
        <f t="shared" si="160"/>
        <v>1800</v>
      </c>
      <c r="Q3347" s="61">
        <f t="shared" si="159"/>
        <v>0</v>
      </c>
    </row>
    <row r="3348" spans="1:17" ht="18.600000000000001" customHeight="1">
      <c r="A3348" s="58">
        <v>44403</v>
      </c>
      <c r="B3348" s="39" t="s">
        <v>48</v>
      </c>
      <c r="C3348" s="39" t="s">
        <v>151</v>
      </c>
      <c r="D3348" s="64"/>
      <c r="E3348" s="39" t="s">
        <v>111</v>
      </c>
      <c r="F3348" s="39">
        <v>83</v>
      </c>
      <c r="G3348" s="39" t="s">
        <v>172</v>
      </c>
      <c r="H3348" s="39" t="s">
        <v>176</v>
      </c>
      <c r="I3348" s="39" t="s">
        <v>176</v>
      </c>
      <c r="J3348" s="39" t="s">
        <v>176</v>
      </c>
      <c r="K3348" s="39" t="s">
        <v>176</v>
      </c>
      <c r="L3348" s="39">
        <v>1</v>
      </c>
      <c r="M3348" s="57" t="str">
        <f t="shared" si="161"/>
        <v>3 - Medium-Level Power Loss</v>
      </c>
      <c r="N3348" s="59"/>
      <c r="O3348" s="60"/>
      <c r="P3348" s="61">
        <f t="shared" si="160"/>
        <v>1800</v>
      </c>
      <c r="Q3348" s="61">
        <f t="shared" si="159"/>
        <v>0</v>
      </c>
    </row>
    <row r="3349" spans="1:17" ht="18.600000000000001" customHeight="1">
      <c r="A3349" s="58">
        <v>44403</v>
      </c>
      <c r="B3349" s="39" t="s">
        <v>48</v>
      </c>
      <c r="C3349" s="39" t="s">
        <v>151</v>
      </c>
      <c r="D3349" s="64"/>
      <c r="E3349" s="39" t="s">
        <v>111</v>
      </c>
      <c r="F3349" s="39">
        <v>84</v>
      </c>
      <c r="G3349" s="39" t="s">
        <v>172</v>
      </c>
      <c r="H3349" s="39" t="s">
        <v>176</v>
      </c>
      <c r="I3349" s="39" t="s">
        <v>176</v>
      </c>
      <c r="J3349" s="39" t="s">
        <v>176</v>
      </c>
      <c r="K3349" s="39" t="s">
        <v>176</v>
      </c>
      <c r="L3349" s="39">
        <v>1</v>
      </c>
      <c r="M3349" s="57" t="str">
        <f t="shared" si="161"/>
        <v>3 - Medium-Level Power Loss</v>
      </c>
      <c r="N3349" s="59"/>
      <c r="O3349" s="60"/>
      <c r="P3349" s="61">
        <f t="shared" si="160"/>
        <v>1800</v>
      </c>
      <c r="Q3349" s="61">
        <f t="shared" si="159"/>
        <v>0</v>
      </c>
    </row>
    <row r="3350" spans="1:17" ht="18.600000000000001" customHeight="1">
      <c r="A3350" s="58">
        <v>44403</v>
      </c>
      <c r="B3350" s="39" t="s">
        <v>48</v>
      </c>
      <c r="C3350" s="39" t="s">
        <v>151</v>
      </c>
      <c r="D3350" s="64"/>
      <c r="E3350" s="39" t="s">
        <v>111</v>
      </c>
      <c r="F3350" s="39">
        <v>85</v>
      </c>
      <c r="G3350" s="39" t="s">
        <v>172</v>
      </c>
      <c r="H3350" s="39" t="s">
        <v>176</v>
      </c>
      <c r="I3350" s="39" t="s">
        <v>176</v>
      </c>
      <c r="J3350" s="39" t="s">
        <v>176</v>
      </c>
      <c r="K3350" s="39" t="s">
        <v>176</v>
      </c>
      <c r="L3350" s="39">
        <v>1</v>
      </c>
      <c r="M3350" s="57" t="str">
        <f t="shared" si="161"/>
        <v>3 - Medium-Level Power Loss</v>
      </c>
      <c r="N3350" s="59"/>
      <c r="O3350" s="60"/>
      <c r="P3350" s="61">
        <f t="shared" si="160"/>
        <v>1800</v>
      </c>
      <c r="Q3350" s="61">
        <f t="shared" si="159"/>
        <v>0</v>
      </c>
    </row>
    <row r="3351" spans="1:17" ht="18.600000000000001" customHeight="1">
      <c r="A3351" s="58">
        <v>44403</v>
      </c>
      <c r="B3351" s="39" t="s">
        <v>48</v>
      </c>
      <c r="C3351" s="39" t="s">
        <v>151</v>
      </c>
      <c r="D3351" s="64"/>
      <c r="E3351" s="39" t="s">
        <v>111</v>
      </c>
      <c r="F3351" s="39">
        <v>86</v>
      </c>
      <c r="G3351" s="39" t="s">
        <v>172</v>
      </c>
      <c r="H3351" s="39" t="s">
        <v>176</v>
      </c>
      <c r="I3351" s="39" t="s">
        <v>176</v>
      </c>
      <c r="J3351" s="39" t="s">
        <v>176</v>
      </c>
      <c r="K3351" s="39" t="s">
        <v>176</v>
      </c>
      <c r="L3351" s="39">
        <v>1</v>
      </c>
      <c r="M3351" s="57" t="str">
        <f t="shared" si="161"/>
        <v>3 - Medium-Level Power Loss</v>
      </c>
      <c r="N3351" s="59"/>
      <c r="O3351" s="60"/>
      <c r="P3351" s="61">
        <f t="shared" si="160"/>
        <v>1800</v>
      </c>
      <c r="Q3351" s="61">
        <f t="shared" si="159"/>
        <v>0</v>
      </c>
    </row>
    <row r="3352" spans="1:17" ht="18.600000000000001" customHeight="1">
      <c r="A3352" s="58">
        <v>44403</v>
      </c>
      <c r="B3352" s="39" t="s">
        <v>48</v>
      </c>
      <c r="C3352" s="39" t="s">
        <v>151</v>
      </c>
      <c r="D3352" s="64"/>
      <c r="E3352" s="39" t="s">
        <v>111</v>
      </c>
      <c r="F3352" s="39">
        <v>87</v>
      </c>
      <c r="G3352" s="39" t="s">
        <v>172</v>
      </c>
      <c r="H3352" s="39" t="s">
        <v>176</v>
      </c>
      <c r="I3352" s="39" t="s">
        <v>176</v>
      </c>
      <c r="J3352" s="39" t="s">
        <v>176</v>
      </c>
      <c r="K3352" s="39" t="s">
        <v>176</v>
      </c>
      <c r="L3352" s="39">
        <v>1</v>
      </c>
      <c r="M3352" s="57" t="str">
        <f t="shared" si="161"/>
        <v>3 - Medium-Level Power Loss</v>
      </c>
      <c r="N3352" s="59"/>
      <c r="O3352" s="60"/>
      <c r="P3352" s="61">
        <f t="shared" si="160"/>
        <v>1800</v>
      </c>
      <c r="Q3352" s="61">
        <f t="shared" si="159"/>
        <v>0</v>
      </c>
    </row>
    <row r="3353" spans="1:17" ht="18.600000000000001" customHeight="1">
      <c r="A3353" s="58">
        <v>44403</v>
      </c>
      <c r="B3353" s="39" t="s">
        <v>48</v>
      </c>
      <c r="C3353" s="39" t="s">
        <v>151</v>
      </c>
      <c r="D3353" s="64"/>
      <c r="E3353" s="39" t="s">
        <v>111</v>
      </c>
      <c r="F3353" s="39">
        <v>88</v>
      </c>
      <c r="G3353" s="39" t="s">
        <v>172</v>
      </c>
      <c r="H3353" s="39" t="s">
        <v>176</v>
      </c>
      <c r="I3353" s="39" t="s">
        <v>176</v>
      </c>
      <c r="J3353" s="39" t="s">
        <v>176</v>
      </c>
      <c r="K3353" s="39" t="s">
        <v>176</v>
      </c>
      <c r="L3353" s="39">
        <v>1</v>
      </c>
      <c r="M3353" s="57" t="str">
        <f t="shared" si="161"/>
        <v>3 - Medium-Level Power Loss</v>
      </c>
      <c r="N3353" s="59"/>
      <c r="O3353" s="60"/>
      <c r="P3353" s="61">
        <f t="shared" si="160"/>
        <v>1800</v>
      </c>
      <c r="Q3353" s="61">
        <f t="shared" si="159"/>
        <v>0</v>
      </c>
    </row>
    <row r="3354" spans="1:17" ht="18.600000000000001" customHeight="1">
      <c r="A3354" s="58">
        <v>44403</v>
      </c>
      <c r="B3354" s="39" t="s">
        <v>48</v>
      </c>
      <c r="C3354" s="39" t="s">
        <v>151</v>
      </c>
      <c r="D3354" s="64"/>
      <c r="E3354" s="39" t="s">
        <v>99</v>
      </c>
      <c r="F3354" s="39">
        <v>17</v>
      </c>
      <c r="G3354" s="39" t="s">
        <v>172</v>
      </c>
      <c r="H3354" s="39" t="s">
        <v>176</v>
      </c>
      <c r="I3354" s="39" t="s">
        <v>176</v>
      </c>
      <c r="J3354" s="39" t="s">
        <v>176</v>
      </c>
      <c r="K3354" s="39" t="s">
        <v>176</v>
      </c>
      <c r="L3354" s="39">
        <v>1</v>
      </c>
      <c r="M3354" s="57" t="str">
        <f t="shared" si="161"/>
        <v>3 - Medium-Level Power Loss</v>
      </c>
      <c r="N3354" s="59"/>
      <c r="O3354" s="60"/>
      <c r="P3354" s="61">
        <f t="shared" si="160"/>
        <v>1800</v>
      </c>
      <c r="Q3354" s="61">
        <f t="shared" si="159"/>
        <v>0</v>
      </c>
    </row>
    <row r="3355" spans="1:17" ht="18.600000000000001" customHeight="1">
      <c r="A3355" s="58">
        <v>44403</v>
      </c>
      <c r="B3355" s="39" t="s">
        <v>48</v>
      </c>
      <c r="C3355" s="39" t="s">
        <v>151</v>
      </c>
      <c r="D3355" s="64"/>
      <c r="E3355" s="39" t="s">
        <v>99</v>
      </c>
      <c r="F3355" s="39">
        <v>18</v>
      </c>
      <c r="G3355" s="39" t="s">
        <v>172</v>
      </c>
      <c r="H3355" s="39" t="s">
        <v>176</v>
      </c>
      <c r="I3355" s="39" t="s">
        <v>176</v>
      </c>
      <c r="J3355" s="39" t="s">
        <v>176</v>
      </c>
      <c r="K3355" s="39" t="s">
        <v>176</v>
      </c>
      <c r="L3355" s="39">
        <v>1</v>
      </c>
      <c r="M3355" s="57" t="str">
        <f t="shared" si="161"/>
        <v>3 - Medium-Level Power Loss</v>
      </c>
      <c r="N3355" s="59"/>
      <c r="O3355" s="60"/>
      <c r="P3355" s="61">
        <f t="shared" si="160"/>
        <v>1800</v>
      </c>
      <c r="Q3355" s="61">
        <f t="shared" si="159"/>
        <v>0</v>
      </c>
    </row>
    <row r="3356" spans="1:17" ht="18.600000000000001" customHeight="1">
      <c r="A3356" s="58">
        <v>44403</v>
      </c>
      <c r="B3356" s="39" t="s">
        <v>48</v>
      </c>
      <c r="C3356" s="39" t="s">
        <v>151</v>
      </c>
      <c r="D3356" s="64"/>
      <c r="E3356" s="39" t="s">
        <v>99</v>
      </c>
      <c r="F3356" s="39">
        <v>19</v>
      </c>
      <c r="G3356" s="39" t="s">
        <v>172</v>
      </c>
      <c r="H3356" s="39" t="s">
        <v>176</v>
      </c>
      <c r="I3356" s="39" t="s">
        <v>176</v>
      </c>
      <c r="J3356" s="39" t="s">
        <v>176</v>
      </c>
      <c r="K3356" s="39" t="s">
        <v>176</v>
      </c>
      <c r="L3356" s="39">
        <v>1</v>
      </c>
      <c r="M3356" s="57" t="str">
        <f t="shared" si="161"/>
        <v>3 - Medium-Level Power Loss</v>
      </c>
      <c r="N3356" s="59"/>
      <c r="O3356" s="60"/>
      <c r="P3356" s="61">
        <f t="shared" si="160"/>
        <v>1800</v>
      </c>
      <c r="Q3356" s="61">
        <f t="shared" si="159"/>
        <v>0</v>
      </c>
    </row>
    <row r="3357" spans="1:17" ht="18.600000000000001" customHeight="1">
      <c r="A3357" s="58">
        <v>44403</v>
      </c>
      <c r="B3357" s="39" t="s">
        <v>48</v>
      </c>
      <c r="C3357" s="39" t="s">
        <v>151</v>
      </c>
      <c r="D3357" s="64"/>
      <c r="E3357" s="39" t="s">
        <v>99</v>
      </c>
      <c r="F3357" s="39">
        <v>20</v>
      </c>
      <c r="G3357" s="39" t="s">
        <v>172</v>
      </c>
      <c r="H3357" s="39" t="s">
        <v>176</v>
      </c>
      <c r="I3357" s="39" t="s">
        <v>176</v>
      </c>
      <c r="J3357" s="39" t="s">
        <v>176</v>
      </c>
      <c r="K3357" s="39" t="s">
        <v>176</v>
      </c>
      <c r="L3357" s="39">
        <v>1</v>
      </c>
      <c r="M3357" s="57" t="str">
        <f t="shared" si="161"/>
        <v>3 - Medium-Level Power Loss</v>
      </c>
      <c r="N3357" s="59"/>
      <c r="O3357" s="60"/>
      <c r="P3357" s="61">
        <f t="shared" si="160"/>
        <v>1800</v>
      </c>
      <c r="Q3357" s="61">
        <f t="shared" si="159"/>
        <v>0</v>
      </c>
    </row>
    <row r="3358" spans="1:17" ht="18.600000000000001" customHeight="1">
      <c r="A3358" s="58">
        <v>44403</v>
      </c>
      <c r="B3358" s="39" t="s">
        <v>48</v>
      </c>
      <c r="C3358" s="39" t="s">
        <v>151</v>
      </c>
      <c r="D3358" s="64"/>
      <c r="E3358" s="39" t="s">
        <v>99</v>
      </c>
      <c r="F3358" s="39">
        <v>21</v>
      </c>
      <c r="G3358" s="39" t="s">
        <v>172</v>
      </c>
      <c r="H3358" s="39" t="s">
        <v>176</v>
      </c>
      <c r="I3358" s="39" t="s">
        <v>176</v>
      </c>
      <c r="J3358" s="39" t="s">
        <v>176</v>
      </c>
      <c r="K3358" s="39" t="s">
        <v>176</v>
      </c>
      <c r="L3358" s="39">
        <v>1</v>
      </c>
      <c r="M3358" s="57" t="str">
        <f t="shared" si="161"/>
        <v>3 - Medium-Level Power Loss</v>
      </c>
      <c r="N3358" s="59"/>
      <c r="O3358" s="60"/>
      <c r="P3358" s="61">
        <f t="shared" si="160"/>
        <v>1800</v>
      </c>
      <c r="Q3358" s="61">
        <f t="shared" si="159"/>
        <v>0</v>
      </c>
    </row>
    <row r="3359" spans="1:17" ht="18.600000000000001" customHeight="1">
      <c r="A3359" s="58">
        <v>44403</v>
      </c>
      <c r="B3359" s="39" t="s">
        <v>48</v>
      </c>
      <c r="C3359" s="39" t="s">
        <v>151</v>
      </c>
      <c r="D3359" s="64"/>
      <c r="E3359" s="39" t="s">
        <v>99</v>
      </c>
      <c r="F3359" s="39">
        <v>22</v>
      </c>
      <c r="G3359" s="39" t="s">
        <v>172</v>
      </c>
      <c r="H3359" s="39" t="s">
        <v>176</v>
      </c>
      <c r="I3359" s="39" t="s">
        <v>176</v>
      </c>
      <c r="J3359" s="39" t="s">
        <v>176</v>
      </c>
      <c r="K3359" s="39" t="s">
        <v>176</v>
      </c>
      <c r="L3359" s="39">
        <v>1</v>
      </c>
      <c r="M3359" s="57" t="str">
        <f t="shared" si="161"/>
        <v>3 - Medium-Level Power Loss</v>
      </c>
      <c r="N3359" s="59"/>
      <c r="O3359" s="60"/>
      <c r="P3359" s="61">
        <f t="shared" si="160"/>
        <v>1800</v>
      </c>
      <c r="Q3359" s="61">
        <f t="shared" si="159"/>
        <v>0</v>
      </c>
    </row>
    <row r="3360" spans="1:17" ht="18.600000000000001" customHeight="1">
      <c r="A3360" s="58">
        <v>44403</v>
      </c>
      <c r="B3360" s="39" t="s">
        <v>48</v>
      </c>
      <c r="C3360" s="39" t="s">
        <v>151</v>
      </c>
      <c r="D3360" s="64"/>
      <c r="E3360" s="39" t="s">
        <v>99</v>
      </c>
      <c r="F3360" s="39">
        <v>23</v>
      </c>
      <c r="G3360" s="39" t="s">
        <v>172</v>
      </c>
      <c r="H3360" s="39" t="s">
        <v>176</v>
      </c>
      <c r="I3360" s="39" t="s">
        <v>176</v>
      </c>
      <c r="J3360" s="39" t="s">
        <v>176</v>
      </c>
      <c r="K3360" s="39" t="s">
        <v>176</v>
      </c>
      <c r="L3360" s="39">
        <v>1</v>
      </c>
      <c r="M3360" s="57" t="str">
        <f t="shared" si="161"/>
        <v>3 - Medium-Level Power Loss</v>
      </c>
      <c r="N3360" s="59"/>
      <c r="O3360" s="60"/>
      <c r="P3360" s="61">
        <f t="shared" si="160"/>
        <v>1800</v>
      </c>
      <c r="Q3360" s="61">
        <f t="shared" si="159"/>
        <v>0</v>
      </c>
    </row>
    <row r="3361" spans="1:17" ht="18.600000000000001" customHeight="1">
      <c r="A3361" s="58">
        <v>44403</v>
      </c>
      <c r="B3361" s="39" t="s">
        <v>48</v>
      </c>
      <c r="C3361" s="39" t="s">
        <v>151</v>
      </c>
      <c r="D3361" s="64"/>
      <c r="E3361" s="39" t="s">
        <v>99</v>
      </c>
      <c r="F3361" s="39">
        <v>24</v>
      </c>
      <c r="G3361" s="39" t="s">
        <v>172</v>
      </c>
      <c r="H3361" s="39" t="s">
        <v>176</v>
      </c>
      <c r="I3361" s="39" t="s">
        <v>176</v>
      </c>
      <c r="J3361" s="39" t="s">
        <v>176</v>
      </c>
      <c r="K3361" s="39" t="s">
        <v>176</v>
      </c>
      <c r="L3361" s="39">
        <v>1</v>
      </c>
      <c r="M3361" s="57" t="str">
        <f t="shared" si="161"/>
        <v>3 - Medium-Level Power Loss</v>
      </c>
      <c r="N3361" s="59"/>
      <c r="O3361" s="60"/>
      <c r="P3361" s="61">
        <f t="shared" si="160"/>
        <v>1800</v>
      </c>
      <c r="Q3361" s="61">
        <f t="shared" si="159"/>
        <v>0</v>
      </c>
    </row>
    <row r="3362" spans="1:17" ht="18.600000000000001" customHeight="1">
      <c r="A3362" s="58">
        <v>44403</v>
      </c>
      <c r="B3362" s="39" t="s">
        <v>48</v>
      </c>
      <c r="C3362" s="39" t="s">
        <v>152</v>
      </c>
      <c r="D3362" s="64"/>
      <c r="E3362" s="39" t="s">
        <v>95</v>
      </c>
      <c r="F3362" s="39">
        <v>49</v>
      </c>
      <c r="G3362" s="39" t="s">
        <v>172</v>
      </c>
      <c r="H3362" s="39" t="s">
        <v>176</v>
      </c>
      <c r="I3362" s="39" t="s">
        <v>176</v>
      </c>
      <c r="J3362" s="39" t="s">
        <v>176</v>
      </c>
      <c r="K3362" s="39" t="s">
        <v>176</v>
      </c>
      <c r="L3362" s="39">
        <v>1</v>
      </c>
      <c r="M3362" s="57" t="str">
        <f t="shared" si="161"/>
        <v>3 - Medium-Level Power Loss</v>
      </c>
      <c r="N3362" s="59"/>
      <c r="O3362" s="60"/>
      <c r="P3362" s="61">
        <f t="shared" si="160"/>
        <v>1800</v>
      </c>
      <c r="Q3362" s="61">
        <f t="shared" si="159"/>
        <v>0</v>
      </c>
    </row>
    <row r="3363" spans="1:17" ht="18.600000000000001" customHeight="1">
      <c r="A3363" s="58">
        <v>44403</v>
      </c>
      <c r="B3363" s="39" t="s">
        <v>48</v>
      </c>
      <c r="C3363" s="39" t="s">
        <v>152</v>
      </c>
      <c r="D3363" s="64"/>
      <c r="E3363" s="39" t="s">
        <v>95</v>
      </c>
      <c r="F3363" s="39">
        <v>50</v>
      </c>
      <c r="G3363" s="39" t="s">
        <v>172</v>
      </c>
      <c r="H3363" s="39" t="s">
        <v>176</v>
      </c>
      <c r="I3363" s="39" t="s">
        <v>176</v>
      </c>
      <c r="J3363" s="39" t="s">
        <v>176</v>
      </c>
      <c r="K3363" s="39" t="s">
        <v>176</v>
      </c>
      <c r="L3363" s="39">
        <v>1</v>
      </c>
      <c r="M3363" s="57" t="str">
        <f t="shared" si="161"/>
        <v>3 - Medium-Level Power Loss</v>
      </c>
      <c r="N3363" s="59"/>
      <c r="O3363" s="60"/>
      <c r="P3363" s="61">
        <f t="shared" si="160"/>
        <v>1800</v>
      </c>
      <c r="Q3363" s="61">
        <f t="shared" si="159"/>
        <v>0</v>
      </c>
    </row>
    <row r="3364" spans="1:17" ht="18.600000000000001" customHeight="1">
      <c r="A3364" s="58">
        <v>44403</v>
      </c>
      <c r="B3364" s="39" t="s">
        <v>48</v>
      </c>
      <c r="C3364" s="39" t="s">
        <v>152</v>
      </c>
      <c r="D3364" s="64"/>
      <c r="E3364" s="39" t="s">
        <v>95</v>
      </c>
      <c r="F3364" s="39">
        <v>51</v>
      </c>
      <c r="G3364" s="39" t="s">
        <v>172</v>
      </c>
      <c r="H3364" s="39" t="s">
        <v>176</v>
      </c>
      <c r="I3364" s="39" t="s">
        <v>176</v>
      </c>
      <c r="J3364" s="39" t="s">
        <v>176</v>
      </c>
      <c r="K3364" s="39" t="s">
        <v>176</v>
      </c>
      <c r="L3364" s="39">
        <v>1</v>
      </c>
      <c r="M3364" s="57" t="str">
        <f t="shared" si="161"/>
        <v>3 - Medium-Level Power Loss</v>
      </c>
      <c r="N3364" s="59"/>
      <c r="O3364" s="60"/>
      <c r="P3364" s="61">
        <f t="shared" si="160"/>
        <v>1800</v>
      </c>
      <c r="Q3364" s="61">
        <f t="shared" si="159"/>
        <v>0</v>
      </c>
    </row>
    <row r="3365" spans="1:17" ht="18.600000000000001" customHeight="1">
      <c r="A3365" s="58">
        <v>44403</v>
      </c>
      <c r="B3365" s="39" t="s">
        <v>48</v>
      </c>
      <c r="C3365" s="39" t="s">
        <v>152</v>
      </c>
      <c r="D3365" s="64"/>
      <c r="E3365" s="39" t="s">
        <v>95</v>
      </c>
      <c r="F3365" s="39">
        <v>52</v>
      </c>
      <c r="G3365" s="39" t="s">
        <v>172</v>
      </c>
      <c r="H3365" s="39" t="s">
        <v>176</v>
      </c>
      <c r="I3365" s="39" t="s">
        <v>176</v>
      </c>
      <c r="J3365" s="39" t="s">
        <v>176</v>
      </c>
      <c r="K3365" s="39" t="s">
        <v>176</v>
      </c>
      <c r="L3365" s="39">
        <v>1</v>
      </c>
      <c r="M3365" s="57" t="str">
        <f t="shared" si="161"/>
        <v>3 - Medium-Level Power Loss</v>
      </c>
      <c r="N3365" s="59"/>
      <c r="O3365" s="60"/>
      <c r="P3365" s="61">
        <f t="shared" si="160"/>
        <v>1800</v>
      </c>
      <c r="Q3365" s="61">
        <f t="shared" ref="Q3365:Q3428" si="162">IF(O3365&gt;0,P3365,0)</f>
        <v>0</v>
      </c>
    </row>
    <row r="3366" spans="1:17" ht="18.600000000000001" customHeight="1">
      <c r="A3366" s="58">
        <v>44403</v>
      </c>
      <c r="B3366" s="39" t="s">
        <v>48</v>
      </c>
      <c r="C3366" s="39" t="s">
        <v>152</v>
      </c>
      <c r="D3366" s="64"/>
      <c r="E3366" s="39" t="s">
        <v>95</v>
      </c>
      <c r="F3366" s="39">
        <v>53</v>
      </c>
      <c r="G3366" s="39" t="s">
        <v>172</v>
      </c>
      <c r="H3366" s="39" t="s">
        <v>176</v>
      </c>
      <c r="I3366" s="39" t="s">
        <v>176</v>
      </c>
      <c r="J3366" s="39" t="s">
        <v>176</v>
      </c>
      <c r="K3366" s="39" t="s">
        <v>176</v>
      </c>
      <c r="L3366" s="39">
        <v>1</v>
      </c>
      <c r="M3366" s="57" t="str">
        <f t="shared" si="161"/>
        <v>3 - Medium-Level Power Loss</v>
      </c>
      <c r="N3366" s="59"/>
      <c r="O3366" s="60"/>
      <c r="P3366" s="61">
        <f t="shared" si="160"/>
        <v>1800</v>
      </c>
      <c r="Q3366" s="61">
        <f t="shared" si="162"/>
        <v>0</v>
      </c>
    </row>
    <row r="3367" spans="1:17" ht="18.600000000000001" customHeight="1">
      <c r="A3367" s="58">
        <v>44403</v>
      </c>
      <c r="B3367" s="39" t="s">
        <v>48</v>
      </c>
      <c r="C3367" s="39" t="s">
        <v>152</v>
      </c>
      <c r="D3367" s="64"/>
      <c r="E3367" s="39" t="s">
        <v>95</v>
      </c>
      <c r="F3367" s="39">
        <v>54</v>
      </c>
      <c r="G3367" s="39" t="s">
        <v>172</v>
      </c>
      <c r="H3367" s="39" t="s">
        <v>176</v>
      </c>
      <c r="I3367" s="39" t="s">
        <v>176</v>
      </c>
      <c r="J3367" s="39" t="s">
        <v>176</v>
      </c>
      <c r="K3367" s="39" t="s">
        <v>176</v>
      </c>
      <c r="L3367" s="39">
        <v>1</v>
      </c>
      <c r="M3367" s="57" t="str">
        <f t="shared" si="161"/>
        <v>3 - Medium-Level Power Loss</v>
      </c>
      <c r="N3367" s="59"/>
      <c r="O3367" s="60"/>
      <c r="P3367" s="61">
        <f t="shared" si="160"/>
        <v>1800</v>
      </c>
      <c r="Q3367" s="61">
        <f t="shared" si="162"/>
        <v>0</v>
      </c>
    </row>
    <row r="3368" spans="1:17" ht="18.600000000000001" customHeight="1">
      <c r="A3368" s="58">
        <v>44403</v>
      </c>
      <c r="B3368" s="39" t="s">
        <v>48</v>
      </c>
      <c r="C3368" s="39" t="s">
        <v>152</v>
      </c>
      <c r="D3368" s="64"/>
      <c r="E3368" s="39" t="s">
        <v>95</v>
      </c>
      <c r="F3368" s="39">
        <v>55</v>
      </c>
      <c r="G3368" s="39" t="s">
        <v>172</v>
      </c>
      <c r="H3368" s="39" t="s">
        <v>176</v>
      </c>
      <c r="I3368" s="39" t="s">
        <v>176</v>
      </c>
      <c r="J3368" s="39" t="s">
        <v>176</v>
      </c>
      <c r="K3368" s="39" t="s">
        <v>176</v>
      </c>
      <c r="L3368" s="39">
        <v>1</v>
      </c>
      <c r="M3368" s="57" t="str">
        <f t="shared" si="161"/>
        <v>3 - Medium-Level Power Loss</v>
      </c>
      <c r="N3368" s="59"/>
      <c r="O3368" s="60"/>
      <c r="P3368" s="61">
        <f t="shared" si="160"/>
        <v>1800</v>
      </c>
      <c r="Q3368" s="61">
        <f t="shared" si="162"/>
        <v>0</v>
      </c>
    </row>
    <row r="3369" spans="1:17" ht="18.600000000000001" customHeight="1">
      <c r="A3369" s="58">
        <v>44403</v>
      </c>
      <c r="B3369" s="39" t="s">
        <v>48</v>
      </c>
      <c r="C3369" s="39" t="s">
        <v>152</v>
      </c>
      <c r="D3369" s="64"/>
      <c r="E3369" s="39" t="s">
        <v>95</v>
      </c>
      <c r="F3369" s="39">
        <v>56</v>
      </c>
      <c r="G3369" s="39" t="s">
        <v>172</v>
      </c>
      <c r="H3369" s="39" t="s">
        <v>176</v>
      </c>
      <c r="I3369" s="39" t="s">
        <v>176</v>
      </c>
      <c r="J3369" s="39" t="s">
        <v>176</v>
      </c>
      <c r="K3369" s="39" t="s">
        <v>176</v>
      </c>
      <c r="L3369" s="39">
        <v>1</v>
      </c>
      <c r="M3369" s="57" t="str">
        <f t="shared" si="161"/>
        <v>3 - Medium-Level Power Loss</v>
      </c>
      <c r="N3369" s="59"/>
      <c r="O3369" s="60"/>
      <c r="P3369" s="61">
        <f t="shared" si="160"/>
        <v>1800</v>
      </c>
      <c r="Q3369" s="61">
        <f t="shared" si="162"/>
        <v>0</v>
      </c>
    </row>
    <row r="3370" spans="1:17" ht="18.600000000000001" customHeight="1">
      <c r="A3370" s="58">
        <v>44403</v>
      </c>
      <c r="B3370" s="39" t="s">
        <v>48</v>
      </c>
      <c r="C3370" s="39" t="s">
        <v>152</v>
      </c>
      <c r="D3370" s="64"/>
      <c r="E3370" s="39" t="s">
        <v>95</v>
      </c>
      <c r="F3370" s="39">
        <v>6</v>
      </c>
      <c r="G3370" s="39" t="s">
        <v>172</v>
      </c>
      <c r="H3370" s="39" t="s">
        <v>176</v>
      </c>
      <c r="I3370" s="39" t="s">
        <v>176</v>
      </c>
      <c r="J3370" s="39" t="s">
        <v>176</v>
      </c>
      <c r="K3370" s="39" t="s">
        <v>177</v>
      </c>
      <c r="L3370" s="39">
        <v>1</v>
      </c>
      <c r="M3370" s="57" t="str">
        <f t="shared" si="161"/>
        <v>3 - Medium-Level Power Loss</v>
      </c>
      <c r="N3370" s="59"/>
      <c r="O3370" s="60"/>
      <c r="P3370" s="61">
        <f t="shared" si="160"/>
        <v>1800</v>
      </c>
      <c r="Q3370" s="61">
        <f t="shared" si="162"/>
        <v>0</v>
      </c>
    </row>
    <row r="3371" spans="1:17" ht="18.600000000000001" customHeight="1">
      <c r="A3371" s="58">
        <v>44403</v>
      </c>
      <c r="B3371" s="39" t="s">
        <v>48</v>
      </c>
      <c r="C3371" s="39" t="s">
        <v>152</v>
      </c>
      <c r="D3371" s="64"/>
      <c r="E3371" s="39" t="s">
        <v>95</v>
      </c>
      <c r="F3371" s="39">
        <v>65</v>
      </c>
      <c r="G3371" s="39" t="s">
        <v>172</v>
      </c>
      <c r="H3371" s="39" t="s">
        <v>176</v>
      </c>
      <c r="I3371" s="39" t="s">
        <v>176</v>
      </c>
      <c r="J3371" s="39" t="s">
        <v>176</v>
      </c>
      <c r="K3371" s="39" t="s">
        <v>176</v>
      </c>
      <c r="L3371" s="39">
        <v>1</v>
      </c>
      <c r="M3371" s="57" t="str">
        <f t="shared" si="161"/>
        <v>3 - Medium-Level Power Loss</v>
      </c>
      <c r="N3371" s="59"/>
      <c r="O3371" s="60"/>
      <c r="P3371" s="61">
        <f t="shared" si="160"/>
        <v>1800</v>
      </c>
      <c r="Q3371" s="61">
        <f t="shared" si="162"/>
        <v>0</v>
      </c>
    </row>
    <row r="3372" spans="1:17" ht="18.600000000000001" customHeight="1">
      <c r="A3372" s="58">
        <v>44403</v>
      </c>
      <c r="B3372" s="39" t="s">
        <v>48</v>
      </c>
      <c r="C3372" s="39" t="s">
        <v>152</v>
      </c>
      <c r="D3372" s="64"/>
      <c r="E3372" s="39" t="s">
        <v>95</v>
      </c>
      <c r="F3372" s="39">
        <v>66</v>
      </c>
      <c r="G3372" s="39" t="s">
        <v>172</v>
      </c>
      <c r="H3372" s="39" t="s">
        <v>176</v>
      </c>
      <c r="I3372" s="39" t="s">
        <v>176</v>
      </c>
      <c r="J3372" s="39" t="s">
        <v>176</v>
      </c>
      <c r="K3372" s="39" t="s">
        <v>176</v>
      </c>
      <c r="L3372" s="39">
        <v>1</v>
      </c>
      <c r="M3372" s="57" t="str">
        <f t="shared" si="161"/>
        <v>3 - Medium-Level Power Loss</v>
      </c>
      <c r="N3372" s="59"/>
      <c r="O3372" s="60"/>
      <c r="P3372" s="61">
        <f t="shared" si="160"/>
        <v>1800</v>
      </c>
      <c r="Q3372" s="61">
        <f t="shared" si="162"/>
        <v>0</v>
      </c>
    </row>
    <row r="3373" spans="1:17" ht="18.600000000000001" customHeight="1">
      <c r="A3373" s="58">
        <v>44403</v>
      </c>
      <c r="B3373" s="39" t="s">
        <v>48</v>
      </c>
      <c r="C3373" s="39" t="s">
        <v>152</v>
      </c>
      <c r="D3373" s="64"/>
      <c r="E3373" s="39" t="s">
        <v>95</v>
      </c>
      <c r="F3373" s="39">
        <v>67</v>
      </c>
      <c r="G3373" s="39" t="s">
        <v>172</v>
      </c>
      <c r="H3373" s="39" t="s">
        <v>176</v>
      </c>
      <c r="I3373" s="39" t="s">
        <v>176</v>
      </c>
      <c r="J3373" s="39" t="s">
        <v>176</v>
      </c>
      <c r="K3373" s="39" t="s">
        <v>176</v>
      </c>
      <c r="L3373" s="39">
        <v>1</v>
      </c>
      <c r="M3373" s="57" t="str">
        <f t="shared" si="161"/>
        <v>3 - Medium-Level Power Loss</v>
      </c>
      <c r="N3373" s="59"/>
      <c r="O3373" s="60"/>
      <c r="P3373" s="61">
        <f t="shared" si="160"/>
        <v>1800</v>
      </c>
      <c r="Q3373" s="61">
        <f t="shared" si="162"/>
        <v>0</v>
      </c>
    </row>
    <row r="3374" spans="1:17" ht="18.600000000000001" customHeight="1">
      <c r="A3374" s="58">
        <v>44403</v>
      </c>
      <c r="B3374" s="39" t="s">
        <v>48</v>
      </c>
      <c r="C3374" s="39" t="s">
        <v>152</v>
      </c>
      <c r="D3374" s="64"/>
      <c r="E3374" s="39" t="s">
        <v>95</v>
      </c>
      <c r="F3374" s="39">
        <v>68</v>
      </c>
      <c r="G3374" s="39" t="s">
        <v>172</v>
      </c>
      <c r="H3374" s="39" t="s">
        <v>176</v>
      </c>
      <c r="I3374" s="39" t="s">
        <v>176</v>
      </c>
      <c r="J3374" s="39" t="s">
        <v>176</v>
      </c>
      <c r="K3374" s="39" t="s">
        <v>176</v>
      </c>
      <c r="L3374" s="39">
        <v>1</v>
      </c>
      <c r="M3374" s="57" t="str">
        <f t="shared" si="161"/>
        <v>3 - Medium-Level Power Loss</v>
      </c>
      <c r="N3374" s="59"/>
      <c r="O3374" s="60"/>
      <c r="P3374" s="61">
        <f t="shared" si="160"/>
        <v>1800</v>
      </c>
      <c r="Q3374" s="61">
        <f t="shared" si="162"/>
        <v>0</v>
      </c>
    </row>
    <row r="3375" spans="1:17" ht="18.600000000000001" customHeight="1">
      <c r="A3375" s="58">
        <v>44403</v>
      </c>
      <c r="B3375" s="39" t="s">
        <v>48</v>
      </c>
      <c r="C3375" s="39" t="s">
        <v>152</v>
      </c>
      <c r="D3375" s="64"/>
      <c r="E3375" s="39" t="s">
        <v>95</v>
      </c>
      <c r="F3375" s="39">
        <v>69</v>
      </c>
      <c r="G3375" s="39" t="s">
        <v>172</v>
      </c>
      <c r="H3375" s="39" t="s">
        <v>176</v>
      </c>
      <c r="I3375" s="39" t="s">
        <v>176</v>
      </c>
      <c r="J3375" s="39" t="s">
        <v>176</v>
      </c>
      <c r="K3375" s="39" t="s">
        <v>176</v>
      </c>
      <c r="L3375" s="39">
        <v>1</v>
      </c>
      <c r="M3375" s="57" t="str">
        <f t="shared" si="161"/>
        <v>3 - Medium-Level Power Loss</v>
      </c>
      <c r="N3375" s="59"/>
      <c r="O3375" s="60"/>
      <c r="P3375" s="61">
        <f t="shared" si="160"/>
        <v>1800</v>
      </c>
      <c r="Q3375" s="61">
        <f t="shared" si="162"/>
        <v>0</v>
      </c>
    </row>
    <row r="3376" spans="1:17" ht="18.600000000000001" customHeight="1">
      <c r="A3376" s="58">
        <v>44403</v>
      </c>
      <c r="B3376" s="39" t="s">
        <v>48</v>
      </c>
      <c r="C3376" s="39" t="s">
        <v>152</v>
      </c>
      <c r="D3376" s="64"/>
      <c r="E3376" s="39" t="s">
        <v>95</v>
      </c>
      <c r="F3376" s="39">
        <v>70</v>
      </c>
      <c r="G3376" s="39" t="s">
        <v>172</v>
      </c>
      <c r="H3376" s="39" t="s">
        <v>176</v>
      </c>
      <c r="I3376" s="39" t="s">
        <v>176</v>
      </c>
      <c r="J3376" s="39" t="s">
        <v>176</v>
      </c>
      <c r="K3376" s="39" t="s">
        <v>176</v>
      </c>
      <c r="L3376" s="39">
        <v>1</v>
      </c>
      <c r="M3376" s="57" t="str">
        <f t="shared" si="161"/>
        <v>3 - Medium-Level Power Loss</v>
      </c>
      <c r="N3376" s="59"/>
      <c r="O3376" s="60"/>
      <c r="P3376" s="61">
        <f t="shared" si="160"/>
        <v>1800</v>
      </c>
      <c r="Q3376" s="61">
        <f t="shared" si="162"/>
        <v>0</v>
      </c>
    </row>
    <row r="3377" spans="1:17" ht="18.600000000000001" customHeight="1">
      <c r="A3377" s="58">
        <v>44403</v>
      </c>
      <c r="B3377" s="39" t="s">
        <v>48</v>
      </c>
      <c r="C3377" s="39" t="s">
        <v>152</v>
      </c>
      <c r="D3377" s="64"/>
      <c r="E3377" s="39" t="s">
        <v>95</v>
      </c>
      <c r="F3377" s="39">
        <v>71</v>
      </c>
      <c r="G3377" s="39" t="s">
        <v>172</v>
      </c>
      <c r="H3377" s="39" t="s">
        <v>176</v>
      </c>
      <c r="I3377" s="39" t="s">
        <v>176</v>
      </c>
      <c r="J3377" s="39" t="s">
        <v>176</v>
      </c>
      <c r="K3377" s="39" t="s">
        <v>176</v>
      </c>
      <c r="L3377" s="39">
        <v>1</v>
      </c>
      <c r="M3377" s="57" t="str">
        <f t="shared" si="161"/>
        <v>3 - Medium-Level Power Loss</v>
      </c>
      <c r="N3377" s="59"/>
      <c r="O3377" s="60"/>
      <c r="P3377" s="61">
        <f t="shared" si="160"/>
        <v>1800</v>
      </c>
      <c r="Q3377" s="61">
        <f t="shared" si="162"/>
        <v>0</v>
      </c>
    </row>
    <row r="3378" spans="1:17" ht="18.600000000000001" customHeight="1">
      <c r="A3378" s="58">
        <v>44403</v>
      </c>
      <c r="B3378" s="39" t="s">
        <v>48</v>
      </c>
      <c r="C3378" s="39" t="s">
        <v>152</v>
      </c>
      <c r="D3378" s="64"/>
      <c r="E3378" s="39" t="s">
        <v>95</v>
      </c>
      <c r="F3378" s="39">
        <v>72</v>
      </c>
      <c r="G3378" s="39" t="s">
        <v>172</v>
      </c>
      <c r="H3378" s="39" t="s">
        <v>176</v>
      </c>
      <c r="I3378" s="39" t="s">
        <v>176</v>
      </c>
      <c r="J3378" s="39" t="s">
        <v>176</v>
      </c>
      <c r="K3378" s="39" t="s">
        <v>176</v>
      </c>
      <c r="L3378" s="39">
        <v>1</v>
      </c>
      <c r="M3378" s="57" t="str">
        <f t="shared" si="161"/>
        <v>3 - Medium-Level Power Loss</v>
      </c>
      <c r="N3378" s="59"/>
      <c r="O3378" s="60"/>
      <c r="P3378" s="61">
        <f t="shared" si="160"/>
        <v>1800</v>
      </c>
      <c r="Q3378" s="61">
        <f t="shared" si="162"/>
        <v>0</v>
      </c>
    </row>
    <row r="3379" spans="1:17" ht="18.600000000000001" customHeight="1">
      <c r="A3379" s="58">
        <v>44403</v>
      </c>
      <c r="B3379" s="39" t="s">
        <v>48</v>
      </c>
      <c r="C3379" s="39" t="s">
        <v>152</v>
      </c>
      <c r="D3379" s="64"/>
      <c r="E3379" s="39" t="s">
        <v>101</v>
      </c>
      <c r="F3379" s="39">
        <v>25</v>
      </c>
      <c r="G3379" s="39" t="s">
        <v>172</v>
      </c>
      <c r="H3379" s="39" t="s">
        <v>176</v>
      </c>
      <c r="I3379" s="39" t="s">
        <v>176</v>
      </c>
      <c r="J3379" s="39" t="s">
        <v>176</v>
      </c>
      <c r="K3379" s="39" t="s">
        <v>176</v>
      </c>
      <c r="L3379" s="39">
        <v>1</v>
      </c>
      <c r="M3379" s="57" t="str">
        <f t="shared" si="161"/>
        <v>3 - Medium-Level Power Loss</v>
      </c>
      <c r="N3379" s="59"/>
      <c r="O3379" s="60"/>
      <c r="P3379" s="61">
        <f t="shared" si="160"/>
        <v>1800</v>
      </c>
      <c r="Q3379" s="61">
        <f t="shared" si="162"/>
        <v>0</v>
      </c>
    </row>
    <row r="3380" spans="1:17" ht="18.600000000000001" customHeight="1">
      <c r="A3380" s="58">
        <v>44403</v>
      </c>
      <c r="B3380" s="39" t="s">
        <v>48</v>
      </c>
      <c r="C3380" s="39" t="s">
        <v>152</v>
      </c>
      <c r="D3380" s="64"/>
      <c r="E3380" s="39" t="s">
        <v>101</v>
      </c>
      <c r="F3380" s="39">
        <v>26</v>
      </c>
      <c r="G3380" s="39" t="s">
        <v>172</v>
      </c>
      <c r="H3380" s="39" t="s">
        <v>176</v>
      </c>
      <c r="I3380" s="39" t="s">
        <v>176</v>
      </c>
      <c r="J3380" s="39" t="s">
        <v>176</v>
      </c>
      <c r="K3380" s="39" t="s">
        <v>176</v>
      </c>
      <c r="L3380" s="39">
        <v>1</v>
      </c>
      <c r="M3380" s="57" t="str">
        <f t="shared" si="161"/>
        <v>3 - Medium-Level Power Loss</v>
      </c>
      <c r="N3380" s="59"/>
      <c r="O3380" s="60"/>
      <c r="P3380" s="61">
        <f t="shared" si="160"/>
        <v>1800</v>
      </c>
      <c r="Q3380" s="61">
        <f t="shared" si="162"/>
        <v>0</v>
      </c>
    </row>
    <row r="3381" spans="1:17" ht="18.600000000000001" customHeight="1">
      <c r="A3381" s="58">
        <v>44403</v>
      </c>
      <c r="B3381" s="39" t="s">
        <v>48</v>
      </c>
      <c r="C3381" s="39" t="s">
        <v>152</v>
      </c>
      <c r="D3381" s="64"/>
      <c r="E3381" s="39" t="s">
        <v>101</v>
      </c>
      <c r="F3381" s="39">
        <v>27</v>
      </c>
      <c r="G3381" s="39" t="s">
        <v>172</v>
      </c>
      <c r="H3381" s="39" t="s">
        <v>176</v>
      </c>
      <c r="I3381" s="39" t="s">
        <v>176</v>
      </c>
      <c r="J3381" s="39" t="s">
        <v>176</v>
      </c>
      <c r="K3381" s="39" t="s">
        <v>176</v>
      </c>
      <c r="L3381" s="39">
        <v>1</v>
      </c>
      <c r="M3381" s="57" t="str">
        <f t="shared" si="161"/>
        <v>3 - Medium-Level Power Loss</v>
      </c>
      <c r="N3381" s="59"/>
      <c r="O3381" s="60"/>
      <c r="P3381" s="61">
        <f t="shared" si="160"/>
        <v>1800</v>
      </c>
      <c r="Q3381" s="61">
        <f t="shared" si="162"/>
        <v>0</v>
      </c>
    </row>
    <row r="3382" spans="1:17" ht="18.600000000000001" customHeight="1">
      <c r="A3382" s="58">
        <v>44403</v>
      </c>
      <c r="B3382" s="39" t="s">
        <v>48</v>
      </c>
      <c r="C3382" s="39" t="s">
        <v>152</v>
      </c>
      <c r="D3382" s="64"/>
      <c r="E3382" s="39" t="s">
        <v>101</v>
      </c>
      <c r="F3382" s="39">
        <v>28</v>
      </c>
      <c r="G3382" s="39" t="s">
        <v>172</v>
      </c>
      <c r="H3382" s="39" t="s">
        <v>176</v>
      </c>
      <c r="I3382" s="39" t="s">
        <v>176</v>
      </c>
      <c r="J3382" s="39" t="s">
        <v>176</v>
      </c>
      <c r="K3382" s="39" t="s">
        <v>176</v>
      </c>
      <c r="L3382" s="39">
        <v>1</v>
      </c>
      <c r="M3382" s="57" t="str">
        <f t="shared" si="161"/>
        <v>3 - Medium-Level Power Loss</v>
      </c>
      <c r="N3382" s="59"/>
      <c r="O3382" s="60"/>
      <c r="P3382" s="61">
        <f t="shared" si="160"/>
        <v>1800</v>
      </c>
      <c r="Q3382" s="61">
        <f t="shared" si="162"/>
        <v>0</v>
      </c>
    </row>
    <row r="3383" spans="1:17" ht="18.600000000000001" customHeight="1">
      <c r="A3383" s="58">
        <v>44403</v>
      </c>
      <c r="B3383" s="39" t="s">
        <v>48</v>
      </c>
      <c r="C3383" s="39" t="s">
        <v>152</v>
      </c>
      <c r="D3383" s="64"/>
      <c r="E3383" s="39" t="s">
        <v>101</v>
      </c>
      <c r="F3383" s="39">
        <v>29</v>
      </c>
      <c r="G3383" s="39" t="s">
        <v>172</v>
      </c>
      <c r="H3383" s="39" t="s">
        <v>176</v>
      </c>
      <c r="I3383" s="39" t="s">
        <v>176</v>
      </c>
      <c r="J3383" s="39" t="s">
        <v>176</v>
      </c>
      <c r="K3383" s="39" t="s">
        <v>176</v>
      </c>
      <c r="L3383" s="39">
        <v>1</v>
      </c>
      <c r="M3383" s="57" t="str">
        <f t="shared" si="161"/>
        <v>3 - Medium-Level Power Loss</v>
      </c>
      <c r="N3383" s="59"/>
      <c r="O3383" s="60"/>
      <c r="P3383" s="61">
        <f t="shared" si="160"/>
        <v>1800</v>
      </c>
      <c r="Q3383" s="61">
        <f t="shared" si="162"/>
        <v>0</v>
      </c>
    </row>
    <row r="3384" spans="1:17" ht="18.600000000000001" customHeight="1">
      <c r="A3384" s="58">
        <v>44403</v>
      </c>
      <c r="B3384" s="39" t="s">
        <v>48</v>
      </c>
      <c r="C3384" s="39" t="s">
        <v>152</v>
      </c>
      <c r="D3384" s="64"/>
      <c r="E3384" s="39" t="s">
        <v>101</v>
      </c>
      <c r="F3384" s="39">
        <v>30</v>
      </c>
      <c r="G3384" s="39" t="s">
        <v>172</v>
      </c>
      <c r="H3384" s="39" t="s">
        <v>176</v>
      </c>
      <c r="I3384" s="39" t="s">
        <v>176</v>
      </c>
      <c r="J3384" s="39" t="s">
        <v>176</v>
      </c>
      <c r="K3384" s="39" t="s">
        <v>176</v>
      </c>
      <c r="L3384" s="39">
        <v>1</v>
      </c>
      <c r="M3384" s="57" t="str">
        <f t="shared" si="161"/>
        <v>3 - Medium-Level Power Loss</v>
      </c>
      <c r="N3384" s="59"/>
      <c r="O3384" s="60"/>
      <c r="P3384" s="61">
        <f t="shared" si="160"/>
        <v>1800</v>
      </c>
      <c r="Q3384" s="61">
        <f t="shared" si="162"/>
        <v>0</v>
      </c>
    </row>
    <row r="3385" spans="1:17" ht="18.600000000000001" customHeight="1">
      <c r="A3385" s="58">
        <v>44403</v>
      </c>
      <c r="B3385" s="39" t="s">
        <v>48</v>
      </c>
      <c r="C3385" s="39" t="s">
        <v>152</v>
      </c>
      <c r="D3385" s="64"/>
      <c r="E3385" s="39" t="s">
        <v>101</v>
      </c>
      <c r="F3385" s="39">
        <v>31</v>
      </c>
      <c r="G3385" s="39" t="s">
        <v>172</v>
      </c>
      <c r="H3385" s="39" t="s">
        <v>176</v>
      </c>
      <c r="I3385" s="39" t="s">
        <v>176</v>
      </c>
      <c r="J3385" s="39" t="s">
        <v>176</v>
      </c>
      <c r="K3385" s="39" t="s">
        <v>176</v>
      </c>
      <c r="L3385" s="39">
        <v>1</v>
      </c>
      <c r="M3385" s="57" t="str">
        <f t="shared" si="161"/>
        <v>3 - Medium-Level Power Loss</v>
      </c>
      <c r="N3385" s="59"/>
      <c r="O3385" s="60"/>
      <c r="P3385" s="61">
        <f t="shared" si="160"/>
        <v>1800</v>
      </c>
      <c r="Q3385" s="61">
        <f t="shared" si="162"/>
        <v>0</v>
      </c>
    </row>
    <row r="3386" spans="1:17" ht="18.600000000000001" customHeight="1">
      <c r="A3386" s="58">
        <v>44403</v>
      </c>
      <c r="B3386" s="39" t="s">
        <v>48</v>
      </c>
      <c r="C3386" s="39" t="s">
        <v>152</v>
      </c>
      <c r="D3386" s="64"/>
      <c r="E3386" s="39" t="s">
        <v>101</v>
      </c>
      <c r="F3386" s="39">
        <v>32</v>
      </c>
      <c r="G3386" s="39" t="s">
        <v>172</v>
      </c>
      <c r="H3386" s="39" t="s">
        <v>176</v>
      </c>
      <c r="I3386" s="39" t="s">
        <v>176</v>
      </c>
      <c r="J3386" s="39" t="s">
        <v>176</v>
      </c>
      <c r="K3386" s="39" t="s">
        <v>176</v>
      </c>
      <c r="L3386" s="39">
        <v>1</v>
      </c>
      <c r="M3386" s="57" t="str">
        <f t="shared" si="161"/>
        <v>3 - Medium-Level Power Loss</v>
      </c>
      <c r="N3386" s="59"/>
      <c r="O3386" s="60"/>
      <c r="P3386" s="61">
        <f t="shared" si="160"/>
        <v>1800</v>
      </c>
      <c r="Q3386" s="61">
        <f t="shared" si="162"/>
        <v>0</v>
      </c>
    </row>
    <row r="3387" spans="1:17" ht="18.600000000000001" customHeight="1">
      <c r="A3387" s="58">
        <v>44403</v>
      </c>
      <c r="B3387" s="39" t="s">
        <v>48</v>
      </c>
      <c r="C3387" s="39" t="s">
        <v>152</v>
      </c>
      <c r="D3387" s="64"/>
      <c r="E3387" s="39" t="s">
        <v>101</v>
      </c>
      <c r="F3387" s="39">
        <v>35</v>
      </c>
      <c r="G3387" s="39" t="s">
        <v>172</v>
      </c>
      <c r="H3387" s="39" t="s">
        <v>176</v>
      </c>
      <c r="I3387" s="39" t="s">
        <v>176</v>
      </c>
      <c r="J3387" s="39" t="s">
        <v>176</v>
      </c>
      <c r="K3387" s="39" t="s">
        <v>176</v>
      </c>
      <c r="L3387" s="39">
        <v>1</v>
      </c>
      <c r="M3387" s="57" t="str">
        <f t="shared" si="161"/>
        <v>3 - Medium-Level Power Loss</v>
      </c>
      <c r="N3387" s="59"/>
      <c r="O3387" s="60"/>
      <c r="P3387" s="61">
        <f t="shared" si="160"/>
        <v>1800</v>
      </c>
      <c r="Q3387" s="61">
        <f t="shared" si="162"/>
        <v>0</v>
      </c>
    </row>
    <row r="3388" spans="1:17" ht="18.600000000000001" customHeight="1">
      <c r="A3388" s="58">
        <v>44403</v>
      </c>
      <c r="B3388" s="39" t="s">
        <v>48</v>
      </c>
      <c r="C3388" s="39" t="s">
        <v>152</v>
      </c>
      <c r="D3388" s="64"/>
      <c r="E3388" s="39" t="s">
        <v>102</v>
      </c>
      <c r="F3388" s="39">
        <v>89</v>
      </c>
      <c r="G3388" s="39" t="s">
        <v>172</v>
      </c>
      <c r="H3388" s="39" t="s">
        <v>176</v>
      </c>
      <c r="I3388" s="39" t="s">
        <v>177</v>
      </c>
      <c r="J3388" s="39" t="s">
        <v>176</v>
      </c>
      <c r="K3388" s="39" t="s">
        <v>176</v>
      </c>
      <c r="L3388" s="39">
        <v>1</v>
      </c>
      <c r="M3388" s="57" t="str">
        <f t="shared" si="161"/>
        <v>3 - Medium-Level Power Loss</v>
      </c>
      <c r="N3388" s="59"/>
      <c r="O3388" s="60"/>
      <c r="P3388" s="61">
        <f t="shared" si="160"/>
        <v>1800</v>
      </c>
      <c r="Q3388" s="61">
        <f t="shared" si="162"/>
        <v>0</v>
      </c>
    </row>
    <row r="3389" spans="1:17" ht="18.600000000000001" customHeight="1">
      <c r="A3389" s="58">
        <v>44403</v>
      </c>
      <c r="B3389" s="39" t="s">
        <v>48</v>
      </c>
      <c r="C3389" s="39" t="s">
        <v>152</v>
      </c>
      <c r="D3389" s="64"/>
      <c r="E3389" s="39" t="s">
        <v>102</v>
      </c>
      <c r="F3389" s="39">
        <v>90</v>
      </c>
      <c r="G3389" s="39" t="s">
        <v>172</v>
      </c>
      <c r="H3389" s="39" t="s">
        <v>176</v>
      </c>
      <c r="I3389" s="39" t="s">
        <v>177</v>
      </c>
      <c r="J3389" s="39" t="s">
        <v>176</v>
      </c>
      <c r="K3389" s="39" t="s">
        <v>176</v>
      </c>
      <c r="L3389" s="39">
        <v>1</v>
      </c>
      <c r="M3389" s="57" t="str">
        <f t="shared" si="161"/>
        <v>3 - Medium-Level Power Loss</v>
      </c>
      <c r="N3389" s="59"/>
      <c r="O3389" s="60"/>
      <c r="P3389" s="61">
        <f t="shared" si="160"/>
        <v>1800</v>
      </c>
      <c r="Q3389" s="61">
        <f t="shared" si="162"/>
        <v>0</v>
      </c>
    </row>
    <row r="3390" spans="1:17" ht="18.600000000000001" customHeight="1">
      <c r="A3390" s="58">
        <v>44403</v>
      </c>
      <c r="B3390" s="39" t="s">
        <v>48</v>
      </c>
      <c r="C3390" s="39" t="s">
        <v>152</v>
      </c>
      <c r="D3390" s="64"/>
      <c r="E3390" s="39" t="s">
        <v>102</v>
      </c>
      <c r="F3390" s="39">
        <v>91</v>
      </c>
      <c r="G3390" s="39" t="s">
        <v>172</v>
      </c>
      <c r="H3390" s="39" t="s">
        <v>176</v>
      </c>
      <c r="I3390" s="39" t="s">
        <v>177</v>
      </c>
      <c r="J3390" s="39" t="s">
        <v>176</v>
      </c>
      <c r="K3390" s="39" t="s">
        <v>176</v>
      </c>
      <c r="L3390" s="39">
        <v>1</v>
      </c>
      <c r="M3390" s="57" t="str">
        <f t="shared" si="161"/>
        <v>3 - Medium-Level Power Loss</v>
      </c>
      <c r="N3390" s="59"/>
      <c r="O3390" s="60"/>
      <c r="P3390" s="61">
        <f t="shared" si="160"/>
        <v>1800</v>
      </c>
      <c r="Q3390" s="61">
        <f t="shared" si="162"/>
        <v>0</v>
      </c>
    </row>
    <row r="3391" spans="1:17" ht="18.600000000000001" customHeight="1">
      <c r="A3391" s="58">
        <v>44403</v>
      </c>
      <c r="B3391" s="39" t="s">
        <v>48</v>
      </c>
      <c r="C3391" s="39" t="s">
        <v>152</v>
      </c>
      <c r="D3391" s="64"/>
      <c r="E3391" s="39" t="s">
        <v>102</v>
      </c>
      <c r="F3391" s="39">
        <v>92</v>
      </c>
      <c r="G3391" s="39" t="s">
        <v>172</v>
      </c>
      <c r="H3391" s="39" t="s">
        <v>176</v>
      </c>
      <c r="I3391" s="39" t="s">
        <v>177</v>
      </c>
      <c r="J3391" s="39" t="s">
        <v>176</v>
      </c>
      <c r="K3391" s="39" t="s">
        <v>176</v>
      </c>
      <c r="L3391" s="39">
        <v>1</v>
      </c>
      <c r="M3391" s="57" t="str">
        <f t="shared" si="161"/>
        <v>3 - Medium-Level Power Loss</v>
      </c>
      <c r="N3391" s="59"/>
      <c r="O3391" s="60"/>
      <c r="P3391" s="61">
        <f t="shared" si="160"/>
        <v>1800</v>
      </c>
      <c r="Q3391" s="61">
        <f t="shared" si="162"/>
        <v>0</v>
      </c>
    </row>
    <row r="3392" spans="1:17" ht="18.600000000000001" customHeight="1">
      <c r="A3392" s="58">
        <v>44403</v>
      </c>
      <c r="B3392" s="39" t="s">
        <v>48</v>
      </c>
      <c r="C3392" s="39" t="s">
        <v>152</v>
      </c>
      <c r="D3392" s="64"/>
      <c r="E3392" s="39" t="s">
        <v>102</v>
      </c>
      <c r="F3392" s="39">
        <v>93</v>
      </c>
      <c r="G3392" s="39" t="s">
        <v>172</v>
      </c>
      <c r="H3392" s="39" t="s">
        <v>176</v>
      </c>
      <c r="I3392" s="39" t="s">
        <v>177</v>
      </c>
      <c r="J3392" s="39" t="s">
        <v>176</v>
      </c>
      <c r="K3392" s="39" t="s">
        <v>176</v>
      </c>
      <c r="L3392" s="39">
        <v>1</v>
      </c>
      <c r="M3392" s="57" t="str">
        <f t="shared" si="161"/>
        <v>3 - Medium-Level Power Loss</v>
      </c>
      <c r="N3392" s="59"/>
      <c r="O3392" s="60"/>
      <c r="P3392" s="61">
        <f t="shared" si="160"/>
        <v>1800</v>
      </c>
      <c r="Q3392" s="61">
        <f t="shared" si="162"/>
        <v>0</v>
      </c>
    </row>
    <row r="3393" spans="1:17" ht="18.600000000000001" customHeight="1">
      <c r="A3393" s="58">
        <v>44403</v>
      </c>
      <c r="B3393" s="39" t="s">
        <v>48</v>
      </c>
      <c r="C3393" s="39" t="s">
        <v>152</v>
      </c>
      <c r="D3393" s="64"/>
      <c r="E3393" s="39" t="s">
        <v>102</v>
      </c>
      <c r="F3393" s="39">
        <v>94</v>
      </c>
      <c r="G3393" s="39" t="s">
        <v>172</v>
      </c>
      <c r="H3393" s="39" t="s">
        <v>176</v>
      </c>
      <c r="I3393" s="39" t="s">
        <v>177</v>
      </c>
      <c r="J3393" s="39" t="s">
        <v>176</v>
      </c>
      <c r="K3393" s="39" t="s">
        <v>176</v>
      </c>
      <c r="L3393" s="39">
        <v>1</v>
      </c>
      <c r="M3393" s="57" t="str">
        <f t="shared" si="161"/>
        <v>3 - Medium-Level Power Loss</v>
      </c>
      <c r="N3393" s="59"/>
      <c r="O3393" s="60"/>
      <c r="P3393" s="61">
        <f t="shared" si="160"/>
        <v>1800</v>
      </c>
      <c r="Q3393" s="61">
        <f t="shared" si="162"/>
        <v>0</v>
      </c>
    </row>
    <row r="3394" spans="1:17" ht="18.600000000000001" customHeight="1">
      <c r="A3394" s="58">
        <v>44403</v>
      </c>
      <c r="B3394" s="39" t="s">
        <v>48</v>
      </c>
      <c r="C3394" s="39" t="s">
        <v>152</v>
      </c>
      <c r="D3394" s="64"/>
      <c r="E3394" s="39" t="s">
        <v>102</v>
      </c>
      <c r="F3394" s="39">
        <v>95</v>
      </c>
      <c r="G3394" s="39" t="s">
        <v>172</v>
      </c>
      <c r="H3394" s="39" t="s">
        <v>176</v>
      </c>
      <c r="I3394" s="39" t="s">
        <v>177</v>
      </c>
      <c r="J3394" s="39" t="s">
        <v>176</v>
      </c>
      <c r="K3394" s="39" t="s">
        <v>176</v>
      </c>
      <c r="L3394" s="39">
        <v>1</v>
      </c>
      <c r="M3394" s="57" t="str">
        <f t="shared" si="161"/>
        <v>3 - Medium-Level Power Loss</v>
      </c>
      <c r="N3394" s="59"/>
      <c r="O3394" s="60"/>
      <c r="P3394" s="61">
        <f t="shared" si="160"/>
        <v>1800</v>
      </c>
      <c r="Q3394" s="61">
        <f t="shared" si="162"/>
        <v>0</v>
      </c>
    </row>
    <row r="3395" spans="1:17" ht="18.600000000000001" customHeight="1">
      <c r="A3395" s="58">
        <v>44403</v>
      </c>
      <c r="B3395" s="39" t="s">
        <v>48</v>
      </c>
      <c r="C3395" s="39" t="s">
        <v>152</v>
      </c>
      <c r="D3395" s="64"/>
      <c r="E3395" s="39" t="s">
        <v>102</v>
      </c>
      <c r="F3395" s="39">
        <v>96</v>
      </c>
      <c r="G3395" s="39" t="s">
        <v>172</v>
      </c>
      <c r="H3395" s="39" t="s">
        <v>176</v>
      </c>
      <c r="I3395" s="39" t="s">
        <v>177</v>
      </c>
      <c r="J3395" s="39" t="s">
        <v>176</v>
      </c>
      <c r="K3395" s="39" t="s">
        <v>176</v>
      </c>
      <c r="L3395" s="39">
        <v>1</v>
      </c>
      <c r="M3395" s="57" t="str">
        <f t="shared" si="161"/>
        <v>3 - Medium-Level Power Loss</v>
      </c>
      <c r="N3395" s="59"/>
      <c r="O3395" s="60"/>
      <c r="P3395" s="61">
        <f t="shared" si="160"/>
        <v>1800</v>
      </c>
      <c r="Q3395" s="61">
        <f t="shared" si="162"/>
        <v>0</v>
      </c>
    </row>
    <row r="3396" spans="1:17" ht="18.600000000000001" customHeight="1">
      <c r="A3396" s="58">
        <v>44403</v>
      </c>
      <c r="B3396" s="39" t="s">
        <v>48</v>
      </c>
      <c r="C3396" s="39" t="s">
        <v>152</v>
      </c>
      <c r="D3396" s="64"/>
      <c r="E3396" s="39" t="s">
        <v>96</v>
      </c>
      <c r="F3396" s="39">
        <v>49</v>
      </c>
      <c r="G3396" s="39" t="s">
        <v>172</v>
      </c>
      <c r="H3396" s="39" t="s">
        <v>176</v>
      </c>
      <c r="I3396" s="39" t="s">
        <v>176</v>
      </c>
      <c r="J3396" s="39" t="s">
        <v>176</v>
      </c>
      <c r="K3396" s="39" t="s">
        <v>176</v>
      </c>
      <c r="L3396" s="39">
        <v>1</v>
      </c>
      <c r="M3396" s="57" t="str">
        <f t="shared" si="161"/>
        <v>3 - Medium-Level Power Loss</v>
      </c>
      <c r="N3396" s="59"/>
      <c r="O3396" s="60"/>
      <c r="P3396" s="61">
        <f t="shared" si="160"/>
        <v>1800</v>
      </c>
      <c r="Q3396" s="61">
        <f t="shared" si="162"/>
        <v>0</v>
      </c>
    </row>
    <row r="3397" spans="1:17" ht="18.600000000000001" customHeight="1">
      <c r="A3397" s="58">
        <v>44403</v>
      </c>
      <c r="B3397" s="39" t="s">
        <v>48</v>
      </c>
      <c r="C3397" s="39" t="s">
        <v>152</v>
      </c>
      <c r="D3397" s="64"/>
      <c r="E3397" s="39" t="s">
        <v>96</v>
      </c>
      <c r="F3397" s="39">
        <v>50</v>
      </c>
      <c r="G3397" s="39" t="s">
        <v>172</v>
      </c>
      <c r="H3397" s="39" t="s">
        <v>176</v>
      </c>
      <c r="I3397" s="39" t="s">
        <v>176</v>
      </c>
      <c r="J3397" s="39" t="s">
        <v>176</v>
      </c>
      <c r="K3397" s="39" t="s">
        <v>176</v>
      </c>
      <c r="L3397" s="39">
        <v>1</v>
      </c>
      <c r="M3397" s="57" t="str">
        <f t="shared" si="161"/>
        <v>3 - Medium-Level Power Loss</v>
      </c>
      <c r="N3397" s="59"/>
      <c r="O3397" s="60"/>
      <c r="P3397" s="61">
        <f t="shared" si="160"/>
        <v>1800</v>
      </c>
      <c r="Q3397" s="61">
        <f t="shared" si="162"/>
        <v>0</v>
      </c>
    </row>
    <row r="3398" spans="1:17" ht="18.600000000000001" customHeight="1">
      <c r="A3398" s="58">
        <v>44403</v>
      </c>
      <c r="B3398" s="39" t="s">
        <v>48</v>
      </c>
      <c r="C3398" s="39" t="s">
        <v>152</v>
      </c>
      <c r="D3398" s="64"/>
      <c r="E3398" s="39" t="s">
        <v>96</v>
      </c>
      <c r="F3398" s="39">
        <v>51</v>
      </c>
      <c r="G3398" s="39" t="s">
        <v>172</v>
      </c>
      <c r="H3398" s="39" t="s">
        <v>176</v>
      </c>
      <c r="I3398" s="39" t="s">
        <v>176</v>
      </c>
      <c r="J3398" s="39" t="s">
        <v>176</v>
      </c>
      <c r="K3398" s="39" t="s">
        <v>176</v>
      </c>
      <c r="L3398" s="39">
        <v>1</v>
      </c>
      <c r="M3398" s="57" t="str">
        <f t="shared" si="161"/>
        <v>3 - Medium-Level Power Loss</v>
      </c>
      <c r="N3398" s="59"/>
      <c r="O3398" s="60"/>
      <c r="P3398" s="61">
        <f t="shared" si="160"/>
        <v>1800</v>
      </c>
      <c r="Q3398" s="61">
        <f t="shared" si="162"/>
        <v>0</v>
      </c>
    </row>
    <row r="3399" spans="1:17" ht="18.600000000000001" customHeight="1">
      <c r="A3399" s="58">
        <v>44403</v>
      </c>
      <c r="B3399" s="39" t="s">
        <v>48</v>
      </c>
      <c r="C3399" s="39" t="s">
        <v>152</v>
      </c>
      <c r="D3399" s="64"/>
      <c r="E3399" s="39" t="s">
        <v>96</v>
      </c>
      <c r="F3399" s="39">
        <v>52</v>
      </c>
      <c r="G3399" s="39" t="s">
        <v>172</v>
      </c>
      <c r="H3399" s="39" t="s">
        <v>176</v>
      </c>
      <c r="I3399" s="39" t="s">
        <v>176</v>
      </c>
      <c r="J3399" s="39" t="s">
        <v>176</v>
      </c>
      <c r="K3399" s="39" t="s">
        <v>176</v>
      </c>
      <c r="L3399" s="39">
        <v>1</v>
      </c>
      <c r="M3399" s="57" t="str">
        <f t="shared" si="161"/>
        <v>3 - Medium-Level Power Loss</v>
      </c>
      <c r="N3399" s="59"/>
      <c r="O3399" s="60"/>
      <c r="P3399" s="61">
        <f t="shared" si="160"/>
        <v>1800</v>
      </c>
      <c r="Q3399" s="61">
        <f t="shared" si="162"/>
        <v>0</v>
      </c>
    </row>
    <row r="3400" spans="1:17" ht="18.600000000000001" customHeight="1">
      <c r="A3400" s="58">
        <v>44403</v>
      </c>
      <c r="B3400" s="39" t="s">
        <v>48</v>
      </c>
      <c r="C3400" s="39" t="s">
        <v>152</v>
      </c>
      <c r="D3400" s="64"/>
      <c r="E3400" s="39" t="s">
        <v>96</v>
      </c>
      <c r="F3400" s="39">
        <v>53</v>
      </c>
      <c r="G3400" s="39" t="s">
        <v>172</v>
      </c>
      <c r="H3400" s="39" t="s">
        <v>176</v>
      </c>
      <c r="I3400" s="39" t="s">
        <v>176</v>
      </c>
      <c r="J3400" s="39" t="s">
        <v>176</v>
      </c>
      <c r="K3400" s="39" t="s">
        <v>176</v>
      </c>
      <c r="L3400" s="39">
        <v>1</v>
      </c>
      <c r="M3400" s="57" t="str">
        <f t="shared" si="161"/>
        <v>3 - Medium-Level Power Loss</v>
      </c>
      <c r="N3400" s="59"/>
      <c r="O3400" s="60"/>
      <c r="P3400" s="61">
        <f t="shared" si="160"/>
        <v>1800</v>
      </c>
      <c r="Q3400" s="61">
        <f t="shared" si="162"/>
        <v>0</v>
      </c>
    </row>
    <row r="3401" spans="1:17" ht="18.600000000000001" customHeight="1">
      <c r="A3401" s="58">
        <v>44403</v>
      </c>
      <c r="B3401" s="39" t="s">
        <v>48</v>
      </c>
      <c r="C3401" s="39" t="s">
        <v>152</v>
      </c>
      <c r="D3401" s="64"/>
      <c r="E3401" s="39" t="s">
        <v>96</v>
      </c>
      <c r="F3401" s="39">
        <v>54</v>
      </c>
      <c r="G3401" s="39" t="s">
        <v>172</v>
      </c>
      <c r="H3401" s="39" t="s">
        <v>176</v>
      </c>
      <c r="I3401" s="39" t="s">
        <v>176</v>
      </c>
      <c r="J3401" s="39" t="s">
        <v>176</v>
      </c>
      <c r="K3401" s="39" t="s">
        <v>176</v>
      </c>
      <c r="L3401" s="39">
        <v>1</v>
      </c>
      <c r="M3401" s="57" t="str">
        <f t="shared" si="161"/>
        <v>3 - Medium-Level Power Loss</v>
      </c>
      <c r="N3401" s="59"/>
      <c r="O3401" s="60"/>
      <c r="P3401" s="61">
        <f t="shared" si="160"/>
        <v>1800</v>
      </c>
      <c r="Q3401" s="61">
        <f t="shared" si="162"/>
        <v>0</v>
      </c>
    </row>
    <row r="3402" spans="1:17" ht="18.600000000000001" customHeight="1">
      <c r="A3402" s="58">
        <v>44403</v>
      </c>
      <c r="B3402" s="39" t="s">
        <v>48</v>
      </c>
      <c r="C3402" s="39" t="s">
        <v>152</v>
      </c>
      <c r="D3402" s="64"/>
      <c r="E3402" s="39" t="s">
        <v>96</v>
      </c>
      <c r="F3402" s="39">
        <v>55</v>
      </c>
      <c r="G3402" s="39" t="s">
        <v>172</v>
      </c>
      <c r="H3402" s="39" t="s">
        <v>176</v>
      </c>
      <c r="I3402" s="39" t="s">
        <v>176</v>
      </c>
      <c r="J3402" s="39" t="s">
        <v>176</v>
      </c>
      <c r="K3402" s="39" t="s">
        <v>176</v>
      </c>
      <c r="L3402" s="39">
        <v>1</v>
      </c>
      <c r="M3402" s="57" t="str">
        <f t="shared" si="161"/>
        <v>3 - Medium-Level Power Loss</v>
      </c>
      <c r="N3402" s="59"/>
      <c r="O3402" s="60"/>
      <c r="P3402" s="61">
        <f t="shared" si="160"/>
        <v>1800</v>
      </c>
      <c r="Q3402" s="61">
        <f t="shared" si="162"/>
        <v>0</v>
      </c>
    </row>
    <row r="3403" spans="1:17" ht="18.600000000000001" customHeight="1">
      <c r="A3403" s="58">
        <v>44403</v>
      </c>
      <c r="B3403" s="39" t="s">
        <v>48</v>
      </c>
      <c r="C3403" s="39" t="s">
        <v>152</v>
      </c>
      <c r="D3403" s="64"/>
      <c r="E3403" s="39" t="s">
        <v>96</v>
      </c>
      <c r="F3403" s="39">
        <v>56</v>
      </c>
      <c r="G3403" s="39" t="s">
        <v>172</v>
      </c>
      <c r="H3403" s="39" t="s">
        <v>176</v>
      </c>
      <c r="I3403" s="39" t="s">
        <v>176</v>
      </c>
      <c r="J3403" s="39" t="s">
        <v>176</v>
      </c>
      <c r="K3403" s="39" t="s">
        <v>176</v>
      </c>
      <c r="L3403" s="39">
        <v>1</v>
      </c>
      <c r="M3403" s="57" t="str">
        <f t="shared" si="161"/>
        <v>3 - Medium-Level Power Loss</v>
      </c>
      <c r="N3403" s="59"/>
      <c r="O3403" s="60"/>
      <c r="P3403" s="61">
        <f t="shared" si="160"/>
        <v>1800</v>
      </c>
      <c r="Q3403" s="61">
        <f t="shared" si="162"/>
        <v>0</v>
      </c>
    </row>
    <row r="3404" spans="1:17" ht="18.600000000000001" customHeight="1">
      <c r="A3404" s="58">
        <v>44403</v>
      </c>
      <c r="B3404" s="39" t="s">
        <v>48</v>
      </c>
      <c r="C3404" s="39" t="s">
        <v>152</v>
      </c>
      <c r="D3404" s="64"/>
      <c r="E3404" s="39" t="s">
        <v>96</v>
      </c>
      <c r="F3404" s="39">
        <v>57</v>
      </c>
      <c r="G3404" s="39" t="s">
        <v>172</v>
      </c>
      <c r="H3404" s="39" t="s">
        <v>176</v>
      </c>
      <c r="I3404" s="39" t="s">
        <v>176</v>
      </c>
      <c r="J3404" s="39" t="s">
        <v>176</v>
      </c>
      <c r="K3404" s="39" t="s">
        <v>176</v>
      </c>
      <c r="L3404" s="39">
        <v>1</v>
      </c>
      <c r="M3404" s="57" t="str">
        <f t="shared" si="161"/>
        <v>3 - Medium-Level Power Loss</v>
      </c>
      <c r="N3404" s="59"/>
      <c r="O3404" s="60"/>
      <c r="P3404" s="61">
        <f t="shared" si="160"/>
        <v>1800</v>
      </c>
      <c r="Q3404" s="61">
        <f t="shared" si="162"/>
        <v>0</v>
      </c>
    </row>
    <row r="3405" spans="1:17" ht="18.600000000000001" customHeight="1">
      <c r="A3405" s="58">
        <v>44403</v>
      </c>
      <c r="B3405" s="39" t="s">
        <v>48</v>
      </c>
      <c r="C3405" s="39" t="s">
        <v>152</v>
      </c>
      <c r="D3405" s="64"/>
      <c r="E3405" s="39" t="s">
        <v>96</v>
      </c>
      <c r="F3405" s="39">
        <v>58</v>
      </c>
      <c r="G3405" s="39" t="s">
        <v>172</v>
      </c>
      <c r="H3405" s="39" t="s">
        <v>176</v>
      </c>
      <c r="I3405" s="39" t="s">
        <v>176</v>
      </c>
      <c r="J3405" s="39" t="s">
        <v>176</v>
      </c>
      <c r="K3405" s="39" t="s">
        <v>176</v>
      </c>
      <c r="L3405" s="39">
        <v>1</v>
      </c>
      <c r="M3405" s="57" t="str">
        <f t="shared" si="161"/>
        <v>3 - Medium-Level Power Loss</v>
      </c>
      <c r="N3405" s="59"/>
      <c r="O3405" s="60"/>
      <c r="P3405" s="61">
        <f t="shared" si="160"/>
        <v>1800</v>
      </c>
      <c r="Q3405" s="61">
        <f t="shared" si="162"/>
        <v>0</v>
      </c>
    </row>
    <row r="3406" spans="1:17" ht="18.600000000000001" customHeight="1">
      <c r="A3406" s="58">
        <v>44403</v>
      </c>
      <c r="B3406" s="39" t="s">
        <v>48</v>
      </c>
      <c r="C3406" s="39" t="s">
        <v>152</v>
      </c>
      <c r="D3406" s="64"/>
      <c r="E3406" s="39" t="s">
        <v>96</v>
      </c>
      <c r="F3406" s="39">
        <v>59</v>
      </c>
      <c r="G3406" s="39" t="s">
        <v>172</v>
      </c>
      <c r="H3406" s="39" t="s">
        <v>176</v>
      </c>
      <c r="I3406" s="39" t="s">
        <v>176</v>
      </c>
      <c r="J3406" s="39" t="s">
        <v>176</v>
      </c>
      <c r="K3406" s="39" t="s">
        <v>176</v>
      </c>
      <c r="L3406" s="39">
        <v>1</v>
      </c>
      <c r="M3406" s="57" t="str">
        <f t="shared" si="161"/>
        <v>3 - Medium-Level Power Loss</v>
      </c>
      <c r="N3406" s="59"/>
      <c r="O3406" s="60"/>
      <c r="P3406" s="61">
        <f t="shared" si="160"/>
        <v>1800</v>
      </c>
      <c r="Q3406" s="61">
        <f t="shared" si="162"/>
        <v>0</v>
      </c>
    </row>
    <row r="3407" spans="1:17" ht="18.600000000000001" customHeight="1">
      <c r="A3407" s="58">
        <v>44403</v>
      </c>
      <c r="B3407" s="39" t="s">
        <v>48</v>
      </c>
      <c r="C3407" s="39" t="s">
        <v>152</v>
      </c>
      <c r="D3407" s="64"/>
      <c r="E3407" s="39" t="s">
        <v>96</v>
      </c>
      <c r="F3407" s="39">
        <v>60</v>
      </c>
      <c r="G3407" s="39" t="s">
        <v>172</v>
      </c>
      <c r="H3407" s="39" t="s">
        <v>176</v>
      </c>
      <c r="I3407" s="39" t="s">
        <v>176</v>
      </c>
      <c r="J3407" s="39" t="s">
        <v>176</v>
      </c>
      <c r="K3407" s="39" t="s">
        <v>176</v>
      </c>
      <c r="L3407" s="39">
        <v>1</v>
      </c>
      <c r="M3407" s="57" t="str">
        <f t="shared" si="161"/>
        <v>3 - Medium-Level Power Loss</v>
      </c>
      <c r="N3407" s="59"/>
      <c r="O3407" s="60"/>
      <c r="P3407" s="61">
        <f t="shared" si="160"/>
        <v>1800</v>
      </c>
      <c r="Q3407" s="61">
        <f t="shared" si="162"/>
        <v>0</v>
      </c>
    </row>
    <row r="3408" spans="1:17" ht="18.600000000000001" customHeight="1">
      <c r="A3408" s="58">
        <v>44403</v>
      </c>
      <c r="B3408" s="39" t="s">
        <v>48</v>
      </c>
      <c r="C3408" s="39" t="s">
        <v>152</v>
      </c>
      <c r="D3408" s="64"/>
      <c r="E3408" s="39" t="s">
        <v>96</v>
      </c>
      <c r="F3408" s="39">
        <v>61</v>
      </c>
      <c r="G3408" s="39" t="s">
        <v>172</v>
      </c>
      <c r="H3408" s="39" t="s">
        <v>176</v>
      </c>
      <c r="I3408" s="39" t="s">
        <v>176</v>
      </c>
      <c r="J3408" s="39" t="s">
        <v>176</v>
      </c>
      <c r="K3408" s="39" t="s">
        <v>176</v>
      </c>
      <c r="L3408" s="39">
        <v>1</v>
      </c>
      <c r="M3408" s="57" t="str">
        <f t="shared" si="161"/>
        <v>3 - Medium-Level Power Loss</v>
      </c>
      <c r="N3408" s="59"/>
      <c r="O3408" s="60"/>
      <c r="P3408" s="61">
        <f t="shared" si="160"/>
        <v>1800</v>
      </c>
      <c r="Q3408" s="61">
        <f t="shared" si="162"/>
        <v>0</v>
      </c>
    </row>
    <row r="3409" spans="1:17" ht="18.600000000000001" customHeight="1">
      <c r="A3409" s="58">
        <v>44403</v>
      </c>
      <c r="B3409" s="39" t="s">
        <v>48</v>
      </c>
      <c r="C3409" s="39" t="s">
        <v>152</v>
      </c>
      <c r="D3409" s="64"/>
      <c r="E3409" s="39" t="s">
        <v>96</v>
      </c>
      <c r="F3409" s="39">
        <v>62</v>
      </c>
      <c r="G3409" s="39" t="s">
        <v>172</v>
      </c>
      <c r="H3409" s="39" t="s">
        <v>176</v>
      </c>
      <c r="I3409" s="39" t="s">
        <v>176</v>
      </c>
      <c r="J3409" s="39" t="s">
        <v>176</v>
      </c>
      <c r="K3409" s="39" t="s">
        <v>176</v>
      </c>
      <c r="L3409" s="39">
        <v>1</v>
      </c>
      <c r="M3409" s="57" t="str">
        <f t="shared" si="161"/>
        <v>3 - Medium-Level Power Loss</v>
      </c>
      <c r="N3409" s="59"/>
      <c r="O3409" s="60"/>
      <c r="P3409" s="61">
        <f t="shared" ref="P3409:P3472" si="163">IF(G3409="hot spot",0,IF(G3409="string",$Q$5*L3409,IF(G3409="multiple strings",$Q$5*L3409,IF(G3409="Combiner",($Q$5)*L3409,IF(G3409="inverter",$Q$5*L3409,IF(G3409="tracker",$Q$5*L3409,IF(G3409="module",$Q$5*L3409,IF(G3409="module substring",($Q$5/3)*L3409,0))))))))</f>
        <v>1800</v>
      </c>
      <c r="Q3409" s="61">
        <f t="shared" si="162"/>
        <v>0</v>
      </c>
    </row>
    <row r="3410" spans="1:17" ht="18.600000000000001" customHeight="1">
      <c r="A3410" s="58">
        <v>44403</v>
      </c>
      <c r="B3410" s="39" t="s">
        <v>48</v>
      </c>
      <c r="C3410" s="39" t="s">
        <v>152</v>
      </c>
      <c r="D3410" s="64"/>
      <c r="E3410" s="39" t="s">
        <v>96</v>
      </c>
      <c r="F3410" s="39">
        <v>63</v>
      </c>
      <c r="G3410" s="39" t="s">
        <v>172</v>
      </c>
      <c r="H3410" s="39" t="s">
        <v>176</v>
      </c>
      <c r="I3410" s="39" t="s">
        <v>176</v>
      </c>
      <c r="J3410" s="39" t="s">
        <v>176</v>
      </c>
      <c r="K3410" s="39" t="s">
        <v>176</v>
      </c>
      <c r="L3410" s="39">
        <v>1</v>
      </c>
      <c r="M3410" s="57" t="str">
        <f t="shared" ref="M3410:M3473" si="164">IF(G3410="hot spot","1 - Safety",IF((P3410)/(1000000*$Q$4)&gt;0.01,"2 - High-Level Power Loss",IF(P3410&gt;($Q$5-1),"3 - Medium-Level Power Loss",IF(P3410&gt;0,"4 - Low-Level Power Loss",""))))</f>
        <v>3 - Medium-Level Power Loss</v>
      </c>
      <c r="N3410" s="59"/>
      <c r="O3410" s="60"/>
      <c r="P3410" s="61">
        <f t="shared" si="163"/>
        <v>1800</v>
      </c>
      <c r="Q3410" s="61">
        <f t="shared" si="162"/>
        <v>0</v>
      </c>
    </row>
    <row r="3411" spans="1:17" ht="18.600000000000001" customHeight="1">
      <c r="A3411" s="58">
        <v>44403</v>
      </c>
      <c r="B3411" s="39" t="s">
        <v>48</v>
      </c>
      <c r="C3411" s="39" t="s">
        <v>152</v>
      </c>
      <c r="D3411" s="64"/>
      <c r="E3411" s="39" t="s">
        <v>96</v>
      </c>
      <c r="F3411" s="39">
        <v>64</v>
      </c>
      <c r="G3411" s="39" t="s">
        <v>172</v>
      </c>
      <c r="H3411" s="39" t="s">
        <v>176</v>
      </c>
      <c r="I3411" s="39" t="s">
        <v>176</v>
      </c>
      <c r="J3411" s="39" t="s">
        <v>176</v>
      </c>
      <c r="K3411" s="39" t="s">
        <v>176</v>
      </c>
      <c r="L3411" s="39">
        <v>1</v>
      </c>
      <c r="M3411" s="57" t="str">
        <f t="shared" si="164"/>
        <v>3 - Medium-Level Power Loss</v>
      </c>
      <c r="N3411" s="59"/>
      <c r="O3411" s="60"/>
      <c r="P3411" s="61">
        <f t="shared" si="163"/>
        <v>1800</v>
      </c>
      <c r="Q3411" s="61">
        <f t="shared" si="162"/>
        <v>0</v>
      </c>
    </row>
    <row r="3412" spans="1:17" ht="18.600000000000001" customHeight="1">
      <c r="A3412" s="58">
        <v>44403</v>
      </c>
      <c r="B3412" s="39" t="s">
        <v>48</v>
      </c>
      <c r="C3412" s="39" t="s">
        <v>152</v>
      </c>
      <c r="D3412" s="64"/>
      <c r="E3412" s="39" t="s">
        <v>96</v>
      </c>
      <c r="F3412" s="39">
        <v>79</v>
      </c>
      <c r="G3412" s="39" t="s">
        <v>172</v>
      </c>
      <c r="H3412" s="39" t="s">
        <v>176</v>
      </c>
      <c r="I3412" s="39" t="s">
        <v>176</v>
      </c>
      <c r="J3412" s="39" t="s">
        <v>176</v>
      </c>
      <c r="K3412" s="39" t="s">
        <v>176</v>
      </c>
      <c r="L3412" s="39">
        <v>1</v>
      </c>
      <c r="M3412" s="57" t="str">
        <f t="shared" si="164"/>
        <v>3 - Medium-Level Power Loss</v>
      </c>
      <c r="N3412" s="59"/>
      <c r="O3412" s="60"/>
      <c r="P3412" s="61">
        <f t="shared" si="163"/>
        <v>1800</v>
      </c>
      <c r="Q3412" s="61">
        <f t="shared" si="162"/>
        <v>0</v>
      </c>
    </row>
    <row r="3413" spans="1:17" ht="18.600000000000001" customHeight="1">
      <c r="A3413" s="58">
        <v>44403</v>
      </c>
      <c r="B3413" s="39" t="s">
        <v>48</v>
      </c>
      <c r="C3413" s="39" t="s">
        <v>152</v>
      </c>
      <c r="D3413" s="64"/>
      <c r="E3413" s="39" t="s">
        <v>103</v>
      </c>
      <c r="F3413" s="39">
        <v>105</v>
      </c>
      <c r="G3413" s="39" t="s">
        <v>172</v>
      </c>
      <c r="H3413" s="39" t="s">
        <v>176</v>
      </c>
      <c r="I3413" s="39" t="s">
        <v>176</v>
      </c>
      <c r="J3413" s="39" t="s">
        <v>176</v>
      </c>
      <c r="K3413" s="39" t="s">
        <v>176</v>
      </c>
      <c r="L3413" s="39">
        <v>1</v>
      </c>
      <c r="M3413" s="57" t="str">
        <f t="shared" si="164"/>
        <v>3 - Medium-Level Power Loss</v>
      </c>
      <c r="N3413" s="59"/>
      <c r="O3413" s="60"/>
      <c r="P3413" s="61">
        <f t="shared" si="163"/>
        <v>1800</v>
      </c>
      <c r="Q3413" s="61">
        <f t="shared" si="162"/>
        <v>0</v>
      </c>
    </row>
    <row r="3414" spans="1:17" ht="18.600000000000001" customHeight="1">
      <c r="A3414" s="58">
        <v>44403</v>
      </c>
      <c r="B3414" s="39" t="s">
        <v>48</v>
      </c>
      <c r="C3414" s="39" t="s">
        <v>152</v>
      </c>
      <c r="D3414" s="64"/>
      <c r="E3414" s="39" t="s">
        <v>103</v>
      </c>
      <c r="F3414" s="39">
        <v>106</v>
      </c>
      <c r="G3414" s="39" t="s">
        <v>172</v>
      </c>
      <c r="H3414" s="39" t="s">
        <v>176</v>
      </c>
      <c r="I3414" s="39" t="s">
        <v>176</v>
      </c>
      <c r="J3414" s="39" t="s">
        <v>176</v>
      </c>
      <c r="K3414" s="39" t="s">
        <v>176</v>
      </c>
      <c r="L3414" s="39">
        <v>1</v>
      </c>
      <c r="M3414" s="57" t="str">
        <f t="shared" si="164"/>
        <v>3 - Medium-Level Power Loss</v>
      </c>
      <c r="N3414" s="59"/>
      <c r="O3414" s="60"/>
      <c r="P3414" s="61">
        <f t="shared" si="163"/>
        <v>1800</v>
      </c>
      <c r="Q3414" s="61">
        <f t="shared" si="162"/>
        <v>0</v>
      </c>
    </row>
    <row r="3415" spans="1:17" ht="18.600000000000001" customHeight="1">
      <c r="A3415" s="58">
        <v>44403</v>
      </c>
      <c r="B3415" s="39" t="s">
        <v>48</v>
      </c>
      <c r="C3415" s="39" t="s">
        <v>152</v>
      </c>
      <c r="D3415" s="64"/>
      <c r="E3415" s="39" t="s">
        <v>103</v>
      </c>
      <c r="F3415" s="39">
        <v>107</v>
      </c>
      <c r="G3415" s="39" t="s">
        <v>172</v>
      </c>
      <c r="H3415" s="39" t="s">
        <v>176</v>
      </c>
      <c r="I3415" s="39" t="s">
        <v>176</v>
      </c>
      <c r="J3415" s="39" t="s">
        <v>176</v>
      </c>
      <c r="K3415" s="39" t="s">
        <v>176</v>
      </c>
      <c r="L3415" s="39">
        <v>1</v>
      </c>
      <c r="M3415" s="57" t="str">
        <f t="shared" si="164"/>
        <v>3 - Medium-Level Power Loss</v>
      </c>
      <c r="N3415" s="59"/>
      <c r="O3415" s="60"/>
      <c r="P3415" s="61">
        <f t="shared" si="163"/>
        <v>1800</v>
      </c>
      <c r="Q3415" s="61">
        <f t="shared" si="162"/>
        <v>0</v>
      </c>
    </row>
    <row r="3416" spans="1:17" ht="18.600000000000001" customHeight="1">
      <c r="A3416" s="58">
        <v>44403</v>
      </c>
      <c r="B3416" s="39" t="s">
        <v>48</v>
      </c>
      <c r="C3416" s="39" t="s">
        <v>152</v>
      </c>
      <c r="D3416" s="64"/>
      <c r="E3416" s="39" t="s">
        <v>103</v>
      </c>
      <c r="F3416" s="39">
        <v>108</v>
      </c>
      <c r="G3416" s="39" t="s">
        <v>172</v>
      </c>
      <c r="H3416" s="39" t="s">
        <v>176</v>
      </c>
      <c r="I3416" s="39" t="s">
        <v>176</v>
      </c>
      <c r="J3416" s="39" t="s">
        <v>176</v>
      </c>
      <c r="K3416" s="39" t="s">
        <v>176</v>
      </c>
      <c r="L3416" s="39">
        <v>1</v>
      </c>
      <c r="M3416" s="57" t="str">
        <f t="shared" si="164"/>
        <v>3 - Medium-Level Power Loss</v>
      </c>
      <c r="N3416" s="59"/>
      <c r="O3416" s="60"/>
      <c r="P3416" s="61">
        <f t="shared" si="163"/>
        <v>1800</v>
      </c>
      <c r="Q3416" s="61">
        <f t="shared" si="162"/>
        <v>0</v>
      </c>
    </row>
    <row r="3417" spans="1:17" ht="18.600000000000001" customHeight="1">
      <c r="A3417" s="58">
        <v>44403</v>
      </c>
      <c r="B3417" s="39" t="s">
        <v>48</v>
      </c>
      <c r="C3417" s="39" t="s">
        <v>152</v>
      </c>
      <c r="D3417" s="64"/>
      <c r="E3417" s="39" t="s">
        <v>103</v>
      </c>
      <c r="F3417" s="39">
        <v>109</v>
      </c>
      <c r="G3417" s="39" t="s">
        <v>172</v>
      </c>
      <c r="H3417" s="39" t="s">
        <v>176</v>
      </c>
      <c r="I3417" s="39" t="s">
        <v>176</v>
      </c>
      <c r="J3417" s="39" t="s">
        <v>176</v>
      </c>
      <c r="K3417" s="39" t="s">
        <v>176</v>
      </c>
      <c r="L3417" s="39">
        <v>1</v>
      </c>
      <c r="M3417" s="57" t="str">
        <f t="shared" si="164"/>
        <v>3 - Medium-Level Power Loss</v>
      </c>
      <c r="N3417" s="59"/>
      <c r="O3417" s="60"/>
      <c r="P3417" s="61">
        <f t="shared" si="163"/>
        <v>1800</v>
      </c>
      <c r="Q3417" s="61">
        <f t="shared" si="162"/>
        <v>0</v>
      </c>
    </row>
    <row r="3418" spans="1:17" ht="18.600000000000001" customHeight="1">
      <c r="A3418" s="58">
        <v>44403</v>
      </c>
      <c r="B3418" s="39" t="s">
        <v>48</v>
      </c>
      <c r="C3418" s="39" t="s">
        <v>152</v>
      </c>
      <c r="D3418" s="64"/>
      <c r="E3418" s="39" t="s">
        <v>103</v>
      </c>
      <c r="F3418" s="39">
        <v>110</v>
      </c>
      <c r="G3418" s="39" t="s">
        <v>172</v>
      </c>
      <c r="H3418" s="39" t="s">
        <v>176</v>
      </c>
      <c r="I3418" s="39" t="s">
        <v>176</v>
      </c>
      <c r="J3418" s="39" t="s">
        <v>176</v>
      </c>
      <c r="K3418" s="39" t="s">
        <v>176</v>
      </c>
      <c r="L3418" s="39">
        <v>1</v>
      </c>
      <c r="M3418" s="57" t="str">
        <f t="shared" si="164"/>
        <v>3 - Medium-Level Power Loss</v>
      </c>
      <c r="N3418" s="59"/>
      <c r="O3418" s="60"/>
      <c r="P3418" s="61">
        <f t="shared" si="163"/>
        <v>1800</v>
      </c>
      <c r="Q3418" s="61">
        <f t="shared" si="162"/>
        <v>0</v>
      </c>
    </row>
    <row r="3419" spans="1:17" ht="18.600000000000001" customHeight="1">
      <c r="A3419" s="58">
        <v>44403</v>
      </c>
      <c r="B3419" s="39" t="s">
        <v>48</v>
      </c>
      <c r="C3419" s="39" t="s">
        <v>152</v>
      </c>
      <c r="D3419" s="64"/>
      <c r="E3419" s="39" t="s">
        <v>103</v>
      </c>
      <c r="F3419" s="39">
        <v>111</v>
      </c>
      <c r="G3419" s="39" t="s">
        <v>172</v>
      </c>
      <c r="H3419" s="39" t="s">
        <v>176</v>
      </c>
      <c r="I3419" s="39" t="s">
        <v>176</v>
      </c>
      <c r="J3419" s="39" t="s">
        <v>176</v>
      </c>
      <c r="K3419" s="39" t="s">
        <v>176</v>
      </c>
      <c r="L3419" s="39">
        <v>1</v>
      </c>
      <c r="M3419" s="57" t="str">
        <f t="shared" si="164"/>
        <v>3 - Medium-Level Power Loss</v>
      </c>
      <c r="N3419" s="59"/>
      <c r="O3419" s="60"/>
      <c r="P3419" s="61">
        <f t="shared" si="163"/>
        <v>1800</v>
      </c>
      <c r="Q3419" s="61">
        <f t="shared" si="162"/>
        <v>0</v>
      </c>
    </row>
    <row r="3420" spans="1:17" ht="18.600000000000001" customHeight="1">
      <c r="A3420" s="58">
        <v>44403</v>
      </c>
      <c r="B3420" s="39" t="s">
        <v>48</v>
      </c>
      <c r="C3420" s="39" t="s">
        <v>152</v>
      </c>
      <c r="D3420" s="64"/>
      <c r="E3420" s="39" t="s">
        <v>103</v>
      </c>
      <c r="F3420" s="39">
        <v>112</v>
      </c>
      <c r="G3420" s="39" t="s">
        <v>172</v>
      </c>
      <c r="H3420" s="39" t="s">
        <v>176</v>
      </c>
      <c r="I3420" s="39" t="s">
        <v>176</v>
      </c>
      <c r="J3420" s="39" t="s">
        <v>176</v>
      </c>
      <c r="K3420" s="39" t="s">
        <v>176</v>
      </c>
      <c r="L3420" s="39">
        <v>1</v>
      </c>
      <c r="M3420" s="57" t="str">
        <f t="shared" si="164"/>
        <v>3 - Medium-Level Power Loss</v>
      </c>
      <c r="N3420" s="59"/>
      <c r="O3420" s="60"/>
      <c r="P3420" s="61">
        <f t="shared" si="163"/>
        <v>1800</v>
      </c>
      <c r="Q3420" s="61">
        <f t="shared" si="162"/>
        <v>0</v>
      </c>
    </row>
    <row r="3421" spans="1:17" ht="18.600000000000001" customHeight="1">
      <c r="A3421" s="58">
        <v>44403</v>
      </c>
      <c r="B3421" s="39" t="s">
        <v>48</v>
      </c>
      <c r="C3421" s="39" t="s">
        <v>152</v>
      </c>
      <c r="D3421" s="64"/>
      <c r="E3421" s="39" t="s">
        <v>104</v>
      </c>
      <c r="F3421" s="39">
        <v>42</v>
      </c>
      <c r="G3421" s="39" t="s">
        <v>172</v>
      </c>
      <c r="H3421" s="39" t="s">
        <v>176</v>
      </c>
      <c r="I3421" s="39" t="s">
        <v>176</v>
      </c>
      <c r="J3421" s="39" t="s">
        <v>176</v>
      </c>
      <c r="K3421" s="39" t="s">
        <v>176</v>
      </c>
      <c r="L3421" s="39">
        <v>1</v>
      </c>
      <c r="M3421" s="57" t="str">
        <f t="shared" si="164"/>
        <v>3 - Medium-Level Power Loss</v>
      </c>
      <c r="N3421" s="59"/>
      <c r="O3421" s="60"/>
      <c r="P3421" s="61">
        <f t="shared" si="163"/>
        <v>1800</v>
      </c>
      <c r="Q3421" s="61">
        <f t="shared" si="162"/>
        <v>0</v>
      </c>
    </row>
    <row r="3422" spans="1:17" ht="18.600000000000001" customHeight="1">
      <c r="A3422" s="58">
        <v>44403</v>
      </c>
      <c r="B3422" s="39" t="s">
        <v>48</v>
      </c>
      <c r="C3422" s="39" t="s">
        <v>152</v>
      </c>
      <c r="D3422" s="64"/>
      <c r="E3422" s="39" t="s">
        <v>104</v>
      </c>
      <c r="F3422" s="39">
        <v>87</v>
      </c>
      <c r="G3422" s="39" t="s">
        <v>172</v>
      </c>
      <c r="H3422" s="39" t="s">
        <v>176</v>
      </c>
      <c r="I3422" s="39" t="s">
        <v>177</v>
      </c>
      <c r="J3422" s="39" t="s">
        <v>176</v>
      </c>
      <c r="K3422" s="39" t="s">
        <v>176</v>
      </c>
      <c r="L3422" s="39">
        <v>1</v>
      </c>
      <c r="M3422" s="57" t="str">
        <f t="shared" si="164"/>
        <v>3 - Medium-Level Power Loss</v>
      </c>
      <c r="N3422" s="59"/>
      <c r="O3422" s="60"/>
      <c r="P3422" s="61">
        <f t="shared" si="163"/>
        <v>1800</v>
      </c>
      <c r="Q3422" s="61">
        <f t="shared" si="162"/>
        <v>0</v>
      </c>
    </row>
    <row r="3423" spans="1:17" ht="18.600000000000001" customHeight="1">
      <c r="A3423" s="58">
        <v>44403</v>
      </c>
      <c r="B3423" s="39" t="s">
        <v>48</v>
      </c>
      <c r="C3423" s="39" t="s">
        <v>152</v>
      </c>
      <c r="D3423" s="64"/>
      <c r="E3423" s="39" t="s">
        <v>104</v>
      </c>
      <c r="F3423" s="39">
        <v>99</v>
      </c>
      <c r="G3423" s="39" t="s">
        <v>172</v>
      </c>
      <c r="H3423" s="39" t="s">
        <v>176</v>
      </c>
      <c r="I3423" s="39" t="s">
        <v>176</v>
      </c>
      <c r="J3423" s="39" t="s">
        <v>177</v>
      </c>
      <c r="K3423" s="39" t="s">
        <v>176</v>
      </c>
      <c r="L3423" s="39">
        <v>1</v>
      </c>
      <c r="M3423" s="57" t="str">
        <f t="shared" si="164"/>
        <v>3 - Medium-Level Power Loss</v>
      </c>
      <c r="N3423" s="59"/>
      <c r="O3423" s="60"/>
      <c r="P3423" s="61">
        <f t="shared" si="163"/>
        <v>1800</v>
      </c>
      <c r="Q3423" s="61">
        <f t="shared" si="162"/>
        <v>0</v>
      </c>
    </row>
    <row r="3424" spans="1:17" ht="18.600000000000001" customHeight="1">
      <c r="A3424" s="58">
        <v>44403</v>
      </c>
      <c r="B3424" s="39" t="s">
        <v>48</v>
      </c>
      <c r="C3424" s="39" t="s">
        <v>152</v>
      </c>
      <c r="D3424" s="64"/>
      <c r="E3424" s="39" t="s">
        <v>105</v>
      </c>
      <c r="F3424" s="39">
        <v>61</v>
      </c>
      <c r="G3424" s="39" t="s">
        <v>172</v>
      </c>
      <c r="H3424" s="39" t="s">
        <v>176</v>
      </c>
      <c r="I3424" s="39" t="s">
        <v>176</v>
      </c>
      <c r="J3424" s="39" t="s">
        <v>176</v>
      </c>
      <c r="K3424" s="39" t="s">
        <v>176</v>
      </c>
      <c r="L3424" s="39">
        <v>1</v>
      </c>
      <c r="M3424" s="57" t="str">
        <f t="shared" si="164"/>
        <v>3 - Medium-Level Power Loss</v>
      </c>
      <c r="N3424" s="59"/>
      <c r="O3424" s="60"/>
      <c r="P3424" s="61">
        <f t="shared" si="163"/>
        <v>1800</v>
      </c>
      <c r="Q3424" s="61">
        <f t="shared" si="162"/>
        <v>0</v>
      </c>
    </row>
    <row r="3425" spans="1:17" ht="18.600000000000001" customHeight="1">
      <c r="A3425" s="58">
        <v>44403</v>
      </c>
      <c r="B3425" s="39" t="s">
        <v>48</v>
      </c>
      <c r="C3425" s="39" t="s">
        <v>152</v>
      </c>
      <c r="D3425" s="64"/>
      <c r="E3425" s="39" t="s">
        <v>105</v>
      </c>
      <c r="F3425" s="39">
        <v>62</v>
      </c>
      <c r="G3425" s="39" t="s">
        <v>172</v>
      </c>
      <c r="H3425" s="39" t="s">
        <v>176</v>
      </c>
      <c r="I3425" s="39" t="s">
        <v>176</v>
      </c>
      <c r="J3425" s="39" t="s">
        <v>176</v>
      </c>
      <c r="K3425" s="39" t="s">
        <v>176</v>
      </c>
      <c r="L3425" s="39">
        <v>1</v>
      </c>
      <c r="M3425" s="57" t="str">
        <f t="shared" si="164"/>
        <v>3 - Medium-Level Power Loss</v>
      </c>
      <c r="N3425" s="59"/>
      <c r="O3425" s="60"/>
      <c r="P3425" s="61">
        <f t="shared" si="163"/>
        <v>1800</v>
      </c>
      <c r="Q3425" s="61">
        <f t="shared" si="162"/>
        <v>0</v>
      </c>
    </row>
    <row r="3426" spans="1:17" ht="18.600000000000001" customHeight="1">
      <c r="A3426" s="58">
        <v>44403</v>
      </c>
      <c r="B3426" s="39" t="s">
        <v>48</v>
      </c>
      <c r="C3426" s="39" t="s">
        <v>152</v>
      </c>
      <c r="D3426" s="64"/>
      <c r="E3426" s="39" t="s">
        <v>105</v>
      </c>
      <c r="F3426" s="39">
        <v>63</v>
      </c>
      <c r="G3426" s="39" t="s">
        <v>172</v>
      </c>
      <c r="H3426" s="39" t="s">
        <v>176</v>
      </c>
      <c r="I3426" s="39" t="s">
        <v>176</v>
      </c>
      <c r="J3426" s="39" t="s">
        <v>176</v>
      </c>
      <c r="K3426" s="39" t="s">
        <v>176</v>
      </c>
      <c r="L3426" s="39">
        <v>1</v>
      </c>
      <c r="M3426" s="57" t="str">
        <f t="shared" si="164"/>
        <v>3 - Medium-Level Power Loss</v>
      </c>
      <c r="N3426" s="59"/>
      <c r="O3426" s="60"/>
      <c r="P3426" s="61">
        <f t="shared" si="163"/>
        <v>1800</v>
      </c>
      <c r="Q3426" s="61">
        <f t="shared" si="162"/>
        <v>0</v>
      </c>
    </row>
    <row r="3427" spans="1:17" ht="18.600000000000001" customHeight="1">
      <c r="A3427" s="58">
        <v>44403</v>
      </c>
      <c r="B3427" s="39" t="s">
        <v>48</v>
      </c>
      <c r="C3427" s="39" t="s">
        <v>152</v>
      </c>
      <c r="D3427" s="64"/>
      <c r="E3427" s="39" t="s">
        <v>105</v>
      </c>
      <c r="F3427" s="39">
        <v>64</v>
      </c>
      <c r="G3427" s="39" t="s">
        <v>172</v>
      </c>
      <c r="H3427" s="39" t="s">
        <v>176</v>
      </c>
      <c r="I3427" s="39" t="s">
        <v>176</v>
      </c>
      <c r="J3427" s="39" t="s">
        <v>176</v>
      </c>
      <c r="K3427" s="39" t="s">
        <v>176</v>
      </c>
      <c r="L3427" s="39">
        <v>1</v>
      </c>
      <c r="M3427" s="57" t="str">
        <f t="shared" si="164"/>
        <v>3 - Medium-Level Power Loss</v>
      </c>
      <c r="N3427" s="59"/>
      <c r="O3427" s="60"/>
      <c r="P3427" s="61">
        <f t="shared" si="163"/>
        <v>1800</v>
      </c>
      <c r="Q3427" s="61">
        <f t="shared" si="162"/>
        <v>0</v>
      </c>
    </row>
    <row r="3428" spans="1:17" ht="18.600000000000001" customHeight="1">
      <c r="A3428" s="58">
        <v>44403</v>
      </c>
      <c r="B3428" s="39" t="s">
        <v>48</v>
      </c>
      <c r="C3428" s="39" t="s">
        <v>152</v>
      </c>
      <c r="D3428" s="64"/>
      <c r="E3428" s="39" t="s">
        <v>97</v>
      </c>
      <c r="F3428" s="39">
        <v>82</v>
      </c>
      <c r="G3428" s="39" t="s">
        <v>172</v>
      </c>
      <c r="H3428" s="39" t="s">
        <v>176</v>
      </c>
      <c r="I3428" s="39" t="s">
        <v>176</v>
      </c>
      <c r="J3428" s="39" t="s">
        <v>176</v>
      </c>
      <c r="K3428" s="39" t="s">
        <v>176</v>
      </c>
      <c r="L3428" s="39">
        <v>1</v>
      </c>
      <c r="M3428" s="57" t="str">
        <f t="shared" si="164"/>
        <v>3 - Medium-Level Power Loss</v>
      </c>
      <c r="N3428" s="59"/>
      <c r="O3428" s="60"/>
      <c r="P3428" s="61">
        <f t="shared" si="163"/>
        <v>1800</v>
      </c>
      <c r="Q3428" s="61">
        <f t="shared" si="162"/>
        <v>0</v>
      </c>
    </row>
    <row r="3429" spans="1:17" ht="18.600000000000001" customHeight="1">
      <c r="A3429" s="58">
        <v>44403</v>
      </c>
      <c r="B3429" s="39" t="s">
        <v>48</v>
      </c>
      <c r="C3429" s="39" t="s">
        <v>152</v>
      </c>
      <c r="D3429" s="64"/>
      <c r="E3429" s="39" t="s">
        <v>106</v>
      </c>
      <c r="F3429" s="39">
        <v>33</v>
      </c>
      <c r="G3429" s="39" t="s">
        <v>172</v>
      </c>
      <c r="H3429" s="39" t="s">
        <v>176</v>
      </c>
      <c r="I3429" s="39" t="s">
        <v>177</v>
      </c>
      <c r="J3429" s="39" t="s">
        <v>176</v>
      </c>
      <c r="K3429" s="39" t="s">
        <v>176</v>
      </c>
      <c r="L3429" s="39">
        <v>1</v>
      </c>
      <c r="M3429" s="57" t="str">
        <f t="shared" si="164"/>
        <v>3 - Medium-Level Power Loss</v>
      </c>
      <c r="N3429" s="59"/>
      <c r="O3429" s="60"/>
      <c r="P3429" s="61">
        <f t="shared" si="163"/>
        <v>1800</v>
      </c>
      <c r="Q3429" s="61">
        <f t="shared" ref="Q3429:Q3492" si="165">IF(O3429&gt;0,P3429,0)</f>
        <v>0</v>
      </c>
    </row>
    <row r="3430" spans="1:17" ht="18.600000000000001" customHeight="1">
      <c r="A3430" s="58">
        <v>44403</v>
      </c>
      <c r="B3430" s="39" t="s">
        <v>48</v>
      </c>
      <c r="C3430" s="39" t="s">
        <v>152</v>
      </c>
      <c r="D3430" s="64"/>
      <c r="E3430" s="39" t="s">
        <v>106</v>
      </c>
      <c r="F3430" s="39">
        <v>34</v>
      </c>
      <c r="G3430" s="39" t="s">
        <v>172</v>
      </c>
      <c r="H3430" s="39" t="s">
        <v>176</v>
      </c>
      <c r="I3430" s="39" t="s">
        <v>177</v>
      </c>
      <c r="J3430" s="39" t="s">
        <v>176</v>
      </c>
      <c r="K3430" s="39" t="s">
        <v>176</v>
      </c>
      <c r="L3430" s="39">
        <v>1</v>
      </c>
      <c r="M3430" s="57" t="str">
        <f t="shared" si="164"/>
        <v>3 - Medium-Level Power Loss</v>
      </c>
      <c r="N3430" s="59"/>
      <c r="O3430" s="60"/>
      <c r="P3430" s="61">
        <f t="shared" si="163"/>
        <v>1800</v>
      </c>
      <c r="Q3430" s="61">
        <f t="shared" si="165"/>
        <v>0</v>
      </c>
    </row>
    <row r="3431" spans="1:17" ht="18.600000000000001" customHeight="1">
      <c r="A3431" s="58">
        <v>44403</v>
      </c>
      <c r="B3431" s="39" t="s">
        <v>48</v>
      </c>
      <c r="C3431" s="39" t="s">
        <v>152</v>
      </c>
      <c r="D3431" s="64"/>
      <c r="E3431" s="39" t="s">
        <v>106</v>
      </c>
      <c r="F3431" s="39">
        <v>35</v>
      </c>
      <c r="G3431" s="39" t="s">
        <v>172</v>
      </c>
      <c r="H3431" s="39" t="s">
        <v>176</v>
      </c>
      <c r="I3431" s="39" t="s">
        <v>177</v>
      </c>
      <c r="J3431" s="39" t="s">
        <v>176</v>
      </c>
      <c r="K3431" s="39" t="s">
        <v>176</v>
      </c>
      <c r="L3431" s="39">
        <v>1</v>
      </c>
      <c r="M3431" s="57" t="str">
        <f t="shared" si="164"/>
        <v>3 - Medium-Level Power Loss</v>
      </c>
      <c r="N3431" s="59"/>
      <c r="O3431" s="60"/>
      <c r="P3431" s="61">
        <f t="shared" si="163"/>
        <v>1800</v>
      </c>
      <c r="Q3431" s="61">
        <f t="shared" si="165"/>
        <v>0</v>
      </c>
    </row>
    <row r="3432" spans="1:17" ht="18.600000000000001" customHeight="1">
      <c r="A3432" s="58">
        <v>44403</v>
      </c>
      <c r="B3432" s="39" t="s">
        <v>48</v>
      </c>
      <c r="C3432" s="39" t="s">
        <v>152</v>
      </c>
      <c r="D3432" s="64"/>
      <c r="E3432" s="39" t="s">
        <v>106</v>
      </c>
      <c r="F3432" s="39">
        <v>36</v>
      </c>
      <c r="G3432" s="39" t="s">
        <v>172</v>
      </c>
      <c r="H3432" s="39" t="s">
        <v>176</v>
      </c>
      <c r="I3432" s="39" t="s">
        <v>177</v>
      </c>
      <c r="J3432" s="39" t="s">
        <v>176</v>
      </c>
      <c r="K3432" s="39" t="s">
        <v>176</v>
      </c>
      <c r="L3432" s="39">
        <v>1</v>
      </c>
      <c r="M3432" s="57" t="str">
        <f t="shared" si="164"/>
        <v>3 - Medium-Level Power Loss</v>
      </c>
      <c r="N3432" s="59"/>
      <c r="O3432" s="60"/>
      <c r="P3432" s="61">
        <f t="shared" si="163"/>
        <v>1800</v>
      </c>
      <c r="Q3432" s="61">
        <f t="shared" si="165"/>
        <v>0</v>
      </c>
    </row>
    <row r="3433" spans="1:17" ht="18.600000000000001" customHeight="1">
      <c r="A3433" s="58">
        <v>44403</v>
      </c>
      <c r="B3433" s="39" t="s">
        <v>48</v>
      </c>
      <c r="C3433" s="39" t="s">
        <v>152</v>
      </c>
      <c r="D3433" s="64"/>
      <c r="E3433" s="39" t="s">
        <v>106</v>
      </c>
      <c r="F3433" s="39">
        <v>37</v>
      </c>
      <c r="G3433" s="39" t="s">
        <v>172</v>
      </c>
      <c r="H3433" s="39" t="s">
        <v>176</v>
      </c>
      <c r="I3433" s="39" t="s">
        <v>177</v>
      </c>
      <c r="J3433" s="39" t="s">
        <v>176</v>
      </c>
      <c r="K3433" s="39" t="s">
        <v>176</v>
      </c>
      <c r="L3433" s="39">
        <v>1</v>
      </c>
      <c r="M3433" s="57" t="str">
        <f t="shared" si="164"/>
        <v>3 - Medium-Level Power Loss</v>
      </c>
      <c r="N3433" s="59"/>
      <c r="O3433" s="60"/>
      <c r="P3433" s="61">
        <f t="shared" si="163"/>
        <v>1800</v>
      </c>
      <c r="Q3433" s="61">
        <f t="shared" si="165"/>
        <v>0</v>
      </c>
    </row>
    <row r="3434" spans="1:17" ht="18.600000000000001" customHeight="1">
      <c r="A3434" s="58">
        <v>44403</v>
      </c>
      <c r="B3434" s="39" t="s">
        <v>48</v>
      </c>
      <c r="C3434" s="39" t="s">
        <v>152</v>
      </c>
      <c r="D3434" s="64"/>
      <c r="E3434" s="39" t="s">
        <v>106</v>
      </c>
      <c r="F3434" s="39">
        <v>38</v>
      </c>
      <c r="G3434" s="39" t="s">
        <v>172</v>
      </c>
      <c r="H3434" s="39" t="s">
        <v>176</v>
      </c>
      <c r="I3434" s="39" t="s">
        <v>177</v>
      </c>
      <c r="J3434" s="39" t="s">
        <v>176</v>
      </c>
      <c r="K3434" s="39" t="s">
        <v>176</v>
      </c>
      <c r="L3434" s="39">
        <v>1</v>
      </c>
      <c r="M3434" s="57" t="str">
        <f t="shared" si="164"/>
        <v>3 - Medium-Level Power Loss</v>
      </c>
      <c r="N3434" s="59"/>
      <c r="O3434" s="60"/>
      <c r="P3434" s="61">
        <f t="shared" si="163"/>
        <v>1800</v>
      </c>
      <c r="Q3434" s="61">
        <f t="shared" si="165"/>
        <v>0</v>
      </c>
    </row>
    <row r="3435" spans="1:17" ht="18.600000000000001" customHeight="1">
      <c r="A3435" s="58">
        <v>44403</v>
      </c>
      <c r="B3435" s="39" t="s">
        <v>48</v>
      </c>
      <c r="C3435" s="39" t="s">
        <v>152</v>
      </c>
      <c r="D3435" s="64"/>
      <c r="E3435" s="39" t="s">
        <v>106</v>
      </c>
      <c r="F3435" s="39">
        <v>39</v>
      </c>
      <c r="G3435" s="39" t="s">
        <v>172</v>
      </c>
      <c r="H3435" s="39" t="s">
        <v>176</v>
      </c>
      <c r="I3435" s="39" t="s">
        <v>177</v>
      </c>
      <c r="J3435" s="39" t="s">
        <v>176</v>
      </c>
      <c r="K3435" s="39" t="s">
        <v>176</v>
      </c>
      <c r="L3435" s="39">
        <v>1</v>
      </c>
      <c r="M3435" s="57" t="str">
        <f t="shared" si="164"/>
        <v>3 - Medium-Level Power Loss</v>
      </c>
      <c r="N3435" s="59"/>
      <c r="O3435" s="60"/>
      <c r="P3435" s="61">
        <f t="shared" si="163"/>
        <v>1800</v>
      </c>
      <c r="Q3435" s="61">
        <f t="shared" si="165"/>
        <v>0</v>
      </c>
    </row>
    <row r="3436" spans="1:17" ht="18.600000000000001" customHeight="1">
      <c r="A3436" s="58">
        <v>44403</v>
      </c>
      <c r="B3436" s="39" t="s">
        <v>48</v>
      </c>
      <c r="C3436" s="39" t="s">
        <v>152</v>
      </c>
      <c r="D3436" s="64"/>
      <c r="E3436" s="39" t="s">
        <v>106</v>
      </c>
      <c r="F3436" s="39">
        <v>40</v>
      </c>
      <c r="G3436" s="39" t="s">
        <v>172</v>
      </c>
      <c r="H3436" s="39" t="s">
        <v>176</v>
      </c>
      <c r="I3436" s="39" t="s">
        <v>177</v>
      </c>
      <c r="J3436" s="39" t="s">
        <v>176</v>
      </c>
      <c r="K3436" s="39" t="s">
        <v>176</v>
      </c>
      <c r="L3436" s="39">
        <v>1</v>
      </c>
      <c r="M3436" s="57" t="str">
        <f t="shared" si="164"/>
        <v>3 - Medium-Level Power Loss</v>
      </c>
      <c r="N3436" s="59"/>
      <c r="O3436" s="60"/>
      <c r="P3436" s="61">
        <f t="shared" si="163"/>
        <v>1800</v>
      </c>
      <c r="Q3436" s="61">
        <f t="shared" si="165"/>
        <v>0</v>
      </c>
    </row>
    <row r="3437" spans="1:17" ht="18.600000000000001" customHeight="1">
      <c r="A3437" s="58">
        <v>44403</v>
      </c>
      <c r="B3437" s="39" t="s">
        <v>48</v>
      </c>
      <c r="C3437" s="39" t="s">
        <v>152</v>
      </c>
      <c r="D3437" s="64"/>
      <c r="E3437" s="39" t="s">
        <v>106</v>
      </c>
      <c r="F3437" s="39">
        <v>59</v>
      </c>
      <c r="G3437" s="39" t="s">
        <v>172</v>
      </c>
      <c r="H3437" s="39" t="s">
        <v>176</v>
      </c>
      <c r="I3437" s="39" t="s">
        <v>176</v>
      </c>
      <c r="J3437" s="39" t="s">
        <v>177</v>
      </c>
      <c r="K3437" s="39" t="s">
        <v>176</v>
      </c>
      <c r="L3437" s="39">
        <v>1</v>
      </c>
      <c r="M3437" s="57" t="str">
        <f t="shared" si="164"/>
        <v>3 - Medium-Level Power Loss</v>
      </c>
      <c r="N3437" s="59"/>
      <c r="O3437" s="60"/>
      <c r="P3437" s="61">
        <f t="shared" si="163"/>
        <v>1800</v>
      </c>
      <c r="Q3437" s="61">
        <f t="shared" si="165"/>
        <v>0</v>
      </c>
    </row>
    <row r="3438" spans="1:17" ht="18.600000000000001" customHeight="1">
      <c r="A3438" s="58">
        <v>44403</v>
      </c>
      <c r="B3438" s="39" t="s">
        <v>48</v>
      </c>
      <c r="C3438" s="39" t="s">
        <v>152</v>
      </c>
      <c r="D3438" s="64"/>
      <c r="E3438" s="39" t="s">
        <v>109</v>
      </c>
      <c r="F3438" s="39">
        <v>27</v>
      </c>
      <c r="G3438" s="39" t="s">
        <v>172</v>
      </c>
      <c r="H3438" s="39" t="s">
        <v>176</v>
      </c>
      <c r="I3438" s="39" t="s">
        <v>176</v>
      </c>
      <c r="J3438" s="39" t="s">
        <v>176</v>
      </c>
      <c r="K3438" s="39" t="s">
        <v>176</v>
      </c>
      <c r="L3438" s="39">
        <v>1</v>
      </c>
      <c r="M3438" s="57" t="str">
        <f t="shared" si="164"/>
        <v>3 - Medium-Level Power Loss</v>
      </c>
      <c r="N3438" s="59"/>
      <c r="O3438" s="60"/>
      <c r="P3438" s="61">
        <f t="shared" si="163"/>
        <v>1800</v>
      </c>
      <c r="Q3438" s="61">
        <f t="shared" si="165"/>
        <v>0</v>
      </c>
    </row>
    <row r="3439" spans="1:17" ht="18.600000000000001" customHeight="1">
      <c r="A3439" s="58">
        <v>44403</v>
      </c>
      <c r="B3439" s="39" t="s">
        <v>48</v>
      </c>
      <c r="C3439" s="39" t="s">
        <v>152</v>
      </c>
      <c r="D3439" s="64"/>
      <c r="E3439" s="39" t="s">
        <v>110</v>
      </c>
      <c r="F3439" s="39">
        <v>57</v>
      </c>
      <c r="G3439" s="39" t="s">
        <v>172</v>
      </c>
      <c r="H3439" s="39" t="s">
        <v>176</v>
      </c>
      <c r="I3439" s="39" t="s">
        <v>176</v>
      </c>
      <c r="J3439" s="39" t="s">
        <v>176</v>
      </c>
      <c r="K3439" s="39" t="s">
        <v>176</v>
      </c>
      <c r="L3439" s="39">
        <v>1</v>
      </c>
      <c r="M3439" s="57" t="str">
        <f t="shared" si="164"/>
        <v>3 - Medium-Level Power Loss</v>
      </c>
      <c r="N3439" s="59"/>
      <c r="O3439" s="60"/>
      <c r="P3439" s="61">
        <f t="shared" si="163"/>
        <v>1800</v>
      </c>
      <c r="Q3439" s="61">
        <f t="shared" si="165"/>
        <v>0</v>
      </c>
    </row>
    <row r="3440" spans="1:17" ht="18.600000000000001" customHeight="1">
      <c r="A3440" s="58">
        <v>44403</v>
      </c>
      <c r="B3440" s="39" t="s">
        <v>48</v>
      </c>
      <c r="C3440" s="39" t="s">
        <v>152</v>
      </c>
      <c r="D3440" s="64"/>
      <c r="E3440" s="39" t="s">
        <v>110</v>
      </c>
      <c r="F3440" s="39">
        <v>58</v>
      </c>
      <c r="G3440" s="39" t="s">
        <v>172</v>
      </c>
      <c r="H3440" s="39" t="s">
        <v>176</v>
      </c>
      <c r="I3440" s="39" t="s">
        <v>176</v>
      </c>
      <c r="J3440" s="39" t="s">
        <v>176</v>
      </c>
      <c r="K3440" s="39" t="s">
        <v>176</v>
      </c>
      <c r="L3440" s="39">
        <v>1</v>
      </c>
      <c r="M3440" s="57" t="str">
        <f t="shared" si="164"/>
        <v>3 - Medium-Level Power Loss</v>
      </c>
      <c r="N3440" s="59"/>
      <c r="O3440" s="60"/>
      <c r="P3440" s="61">
        <f t="shared" si="163"/>
        <v>1800</v>
      </c>
      <c r="Q3440" s="61">
        <f t="shared" si="165"/>
        <v>0</v>
      </c>
    </row>
    <row r="3441" spans="1:17" ht="18.600000000000001" customHeight="1">
      <c r="A3441" s="58">
        <v>44403</v>
      </c>
      <c r="B3441" s="39" t="s">
        <v>48</v>
      </c>
      <c r="C3441" s="39" t="s">
        <v>152</v>
      </c>
      <c r="D3441" s="64"/>
      <c r="E3441" s="39" t="s">
        <v>110</v>
      </c>
      <c r="F3441" s="39">
        <v>59</v>
      </c>
      <c r="G3441" s="39" t="s">
        <v>172</v>
      </c>
      <c r="H3441" s="39" t="s">
        <v>176</v>
      </c>
      <c r="I3441" s="39" t="s">
        <v>176</v>
      </c>
      <c r="J3441" s="39" t="s">
        <v>176</v>
      </c>
      <c r="K3441" s="39" t="s">
        <v>176</v>
      </c>
      <c r="L3441" s="39">
        <v>1</v>
      </c>
      <c r="M3441" s="57" t="str">
        <f t="shared" si="164"/>
        <v>3 - Medium-Level Power Loss</v>
      </c>
      <c r="N3441" s="59"/>
      <c r="O3441" s="60"/>
      <c r="P3441" s="61">
        <f t="shared" si="163"/>
        <v>1800</v>
      </c>
      <c r="Q3441" s="61">
        <f t="shared" si="165"/>
        <v>0</v>
      </c>
    </row>
    <row r="3442" spans="1:17" ht="18.600000000000001" customHeight="1">
      <c r="A3442" s="58">
        <v>44403</v>
      </c>
      <c r="B3442" s="39" t="s">
        <v>48</v>
      </c>
      <c r="C3442" s="39" t="s">
        <v>152</v>
      </c>
      <c r="D3442" s="64"/>
      <c r="E3442" s="39" t="s">
        <v>110</v>
      </c>
      <c r="F3442" s="39">
        <v>60</v>
      </c>
      <c r="G3442" s="39" t="s">
        <v>172</v>
      </c>
      <c r="H3442" s="39" t="s">
        <v>176</v>
      </c>
      <c r="I3442" s="39" t="s">
        <v>176</v>
      </c>
      <c r="J3442" s="39" t="s">
        <v>176</v>
      </c>
      <c r="K3442" s="39" t="s">
        <v>176</v>
      </c>
      <c r="L3442" s="39">
        <v>1</v>
      </c>
      <c r="M3442" s="57" t="str">
        <f t="shared" si="164"/>
        <v>3 - Medium-Level Power Loss</v>
      </c>
      <c r="N3442" s="59"/>
      <c r="O3442" s="60"/>
      <c r="P3442" s="61">
        <f t="shared" si="163"/>
        <v>1800</v>
      </c>
      <c r="Q3442" s="61">
        <f t="shared" si="165"/>
        <v>0</v>
      </c>
    </row>
    <row r="3443" spans="1:17" ht="18.600000000000001" customHeight="1">
      <c r="A3443" s="58">
        <v>44403</v>
      </c>
      <c r="B3443" s="39" t="s">
        <v>48</v>
      </c>
      <c r="C3443" s="39" t="s">
        <v>152</v>
      </c>
      <c r="D3443" s="64"/>
      <c r="E3443" s="39" t="s">
        <v>110</v>
      </c>
      <c r="F3443" s="39">
        <v>61</v>
      </c>
      <c r="G3443" s="39" t="s">
        <v>172</v>
      </c>
      <c r="H3443" s="39" t="s">
        <v>176</v>
      </c>
      <c r="I3443" s="39" t="s">
        <v>176</v>
      </c>
      <c r="J3443" s="39" t="s">
        <v>176</v>
      </c>
      <c r="K3443" s="39" t="s">
        <v>176</v>
      </c>
      <c r="L3443" s="39">
        <v>1</v>
      </c>
      <c r="M3443" s="57" t="str">
        <f t="shared" si="164"/>
        <v>3 - Medium-Level Power Loss</v>
      </c>
      <c r="N3443" s="59"/>
      <c r="O3443" s="60"/>
      <c r="P3443" s="61">
        <f t="shared" si="163"/>
        <v>1800</v>
      </c>
      <c r="Q3443" s="61">
        <f t="shared" si="165"/>
        <v>0</v>
      </c>
    </row>
    <row r="3444" spans="1:17" ht="18.600000000000001" customHeight="1">
      <c r="A3444" s="58">
        <v>44403</v>
      </c>
      <c r="B3444" s="39" t="s">
        <v>48</v>
      </c>
      <c r="C3444" s="39" t="s">
        <v>152</v>
      </c>
      <c r="D3444" s="64"/>
      <c r="E3444" s="39" t="s">
        <v>110</v>
      </c>
      <c r="F3444" s="39">
        <v>62</v>
      </c>
      <c r="G3444" s="39" t="s">
        <v>172</v>
      </c>
      <c r="H3444" s="39" t="s">
        <v>176</v>
      </c>
      <c r="I3444" s="39" t="s">
        <v>176</v>
      </c>
      <c r="J3444" s="39" t="s">
        <v>176</v>
      </c>
      <c r="K3444" s="39" t="s">
        <v>176</v>
      </c>
      <c r="L3444" s="39">
        <v>1</v>
      </c>
      <c r="M3444" s="57" t="str">
        <f t="shared" si="164"/>
        <v>3 - Medium-Level Power Loss</v>
      </c>
      <c r="N3444" s="59"/>
      <c r="O3444" s="60"/>
      <c r="P3444" s="61">
        <f t="shared" si="163"/>
        <v>1800</v>
      </c>
      <c r="Q3444" s="61">
        <f t="shared" si="165"/>
        <v>0</v>
      </c>
    </row>
    <row r="3445" spans="1:17" ht="18.600000000000001" customHeight="1">
      <c r="A3445" s="58">
        <v>44403</v>
      </c>
      <c r="B3445" s="39" t="s">
        <v>48</v>
      </c>
      <c r="C3445" s="39" t="s">
        <v>152</v>
      </c>
      <c r="D3445" s="64"/>
      <c r="E3445" s="39" t="s">
        <v>110</v>
      </c>
      <c r="F3445" s="39">
        <v>63</v>
      </c>
      <c r="G3445" s="39" t="s">
        <v>172</v>
      </c>
      <c r="H3445" s="39" t="s">
        <v>176</v>
      </c>
      <c r="I3445" s="39" t="s">
        <v>176</v>
      </c>
      <c r="J3445" s="39" t="s">
        <v>176</v>
      </c>
      <c r="K3445" s="39" t="s">
        <v>176</v>
      </c>
      <c r="L3445" s="39">
        <v>1</v>
      </c>
      <c r="M3445" s="57" t="str">
        <f t="shared" si="164"/>
        <v>3 - Medium-Level Power Loss</v>
      </c>
      <c r="N3445" s="59"/>
      <c r="O3445" s="60"/>
      <c r="P3445" s="61">
        <f t="shared" si="163"/>
        <v>1800</v>
      </c>
      <c r="Q3445" s="61">
        <f t="shared" si="165"/>
        <v>0</v>
      </c>
    </row>
    <row r="3446" spans="1:17" ht="18.600000000000001" customHeight="1">
      <c r="A3446" s="58">
        <v>44403</v>
      </c>
      <c r="B3446" s="39" t="s">
        <v>48</v>
      </c>
      <c r="C3446" s="39" t="s">
        <v>152</v>
      </c>
      <c r="D3446" s="64"/>
      <c r="E3446" s="39" t="s">
        <v>110</v>
      </c>
      <c r="F3446" s="39">
        <v>64</v>
      </c>
      <c r="G3446" s="39" t="s">
        <v>172</v>
      </c>
      <c r="H3446" s="39" t="s">
        <v>176</v>
      </c>
      <c r="I3446" s="39" t="s">
        <v>176</v>
      </c>
      <c r="J3446" s="39" t="s">
        <v>176</v>
      </c>
      <c r="K3446" s="39" t="s">
        <v>176</v>
      </c>
      <c r="L3446" s="39">
        <v>1</v>
      </c>
      <c r="M3446" s="57" t="str">
        <f t="shared" si="164"/>
        <v>3 - Medium-Level Power Loss</v>
      </c>
      <c r="N3446" s="59"/>
      <c r="O3446" s="60"/>
      <c r="P3446" s="61">
        <f t="shared" si="163"/>
        <v>1800</v>
      </c>
      <c r="Q3446" s="61">
        <f t="shared" si="165"/>
        <v>0</v>
      </c>
    </row>
    <row r="3447" spans="1:17" ht="18.600000000000001" customHeight="1">
      <c r="A3447" s="58">
        <v>44403</v>
      </c>
      <c r="B3447" s="39" t="s">
        <v>48</v>
      </c>
      <c r="C3447" s="39" t="s">
        <v>152</v>
      </c>
      <c r="D3447" s="64"/>
      <c r="E3447" s="39" t="s">
        <v>98</v>
      </c>
      <c r="F3447" s="39">
        <v>49</v>
      </c>
      <c r="G3447" s="39" t="s">
        <v>173</v>
      </c>
      <c r="H3447" s="39" t="s">
        <v>176</v>
      </c>
      <c r="I3447" s="39" t="s">
        <v>177</v>
      </c>
      <c r="J3447" s="39" t="s">
        <v>176</v>
      </c>
      <c r="K3447" s="39" t="s">
        <v>176</v>
      </c>
      <c r="L3447" s="39">
        <v>1</v>
      </c>
      <c r="M3447" s="57" t="str">
        <f t="shared" si="164"/>
        <v>3 - Medium-Level Power Loss</v>
      </c>
      <c r="N3447" s="59"/>
      <c r="O3447" s="60"/>
      <c r="P3447" s="61">
        <f t="shared" si="163"/>
        <v>1800</v>
      </c>
      <c r="Q3447" s="61">
        <f t="shared" si="165"/>
        <v>0</v>
      </c>
    </row>
    <row r="3448" spans="1:17" ht="18.600000000000001" customHeight="1">
      <c r="A3448" s="58">
        <v>44403</v>
      </c>
      <c r="B3448" s="39" t="s">
        <v>48</v>
      </c>
      <c r="C3448" s="39" t="s">
        <v>152</v>
      </c>
      <c r="D3448" s="64"/>
      <c r="E3448" s="39" t="s">
        <v>98</v>
      </c>
      <c r="F3448" s="39">
        <v>50</v>
      </c>
      <c r="G3448" s="39" t="s">
        <v>173</v>
      </c>
      <c r="H3448" s="39" t="s">
        <v>176</v>
      </c>
      <c r="I3448" s="39" t="s">
        <v>177</v>
      </c>
      <c r="J3448" s="39" t="s">
        <v>176</v>
      </c>
      <c r="K3448" s="39" t="s">
        <v>176</v>
      </c>
      <c r="L3448" s="39">
        <v>1</v>
      </c>
      <c r="M3448" s="57" t="str">
        <f t="shared" si="164"/>
        <v>3 - Medium-Level Power Loss</v>
      </c>
      <c r="N3448" s="59"/>
      <c r="O3448" s="60"/>
      <c r="P3448" s="61">
        <f t="shared" si="163"/>
        <v>1800</v>
      </c>
      <c r="Q3448" s="61">
        <f t="shared" si="165"/>
        <v>0</v>
      </c>
    </row>
    <row r="3449" spans="1:17" ht="18.600000000000001" customHeight="1">
      <c r="A3449" s="58">
        <v>44403</v>
      </c>
      <c r="B3449" s="39" t="s">
        <v>48</v>
      </c>
      <c r="C3449" s="39" t="s">
        <v>152</v>
      </c>
      <c r="D3449" s="64"/>
      <c r="E3449" s="39" t="s">
        <v>98</v>
      </c>
      <c r="F3449" s="39">
        <v>51</v>
      </c>
      <c r="G3449" s="39" t="s">
        <v>173</v>
      </c>
      <c r="H3449" s="39" t="s">
        <v>176</v>
      </c>
      <c r="I3449" s="39" t="s">
        <v>177</v>
      </c>
      <c r="J3449" s="39" t="s">
        <v>176</v>
      </c>
      <c r="K3449" s="39" t="s">
        <v>176</v>
      </c>
      <c r="L3449" s="39">
        <v>1</v>
      </c>
      <c r="M3449" s="57" t="str">
        <f t="shared" si="164"/>
        <v>3 - Medium-Level Power Loss</v>
      </c>
      <c r="N3449" s="59"/>
      <c r="O3449" s="60"/>
      <c r="P3449" s="61">
        <f t="shared" si="163"/>
        <v>1800</v>
      </c>
      <c r="Q3449" s="61">
        <f t="shared" si="165"/>
        <v>0</v>
      </c>
    </row>
    <row r="3450" spans="1:17" ht="18.600000000000001" customHeight="1">
      <c r="A3450" s="58">
        <v>44403</v>
      </c>
      <c r="B3450" s="39" t="s">
        <v>48</v>
      </c>
      <c r="C3450" s="39" t="s">
        <v>152</v>
      </c>
      <c r="D3450" s="64"/>
      <c r="E3450" s="39" t="s">
        <v>98</v>
      </c>
      <c r="F3450" s="39">
        <v>52</v>
      </c>
      <c r="G3450" s="39" t="s">
        <v>173</v>
      </c>
      <c r="H3450" s="39" t="s">
        <v>176</v>
      </c>
      <c r="I3450" s="39" t="s">
        <v>177</v>
      </c>
      <c r="J3450" s="39" t="s">
        <v>176</v>
      </c>
      <c r="K3450" s="39" t="s">
        <v>176</v>
      </c>
      <c r="L3450" s="39">
        <v>1</v>
      </c>
      <c r="M3450" s="57" t="str">
        <f t="shared" si="164"/>
        <v>3 - Medium-Level Power Loss</v>
      </c>
      <c r="N3450" s="59"/>
      <c r="O3450" s="60"/>
      <c r="P3450" s="61">
        <f t="shared" si="163"/>
        <v>1800</v>
      </c>
      <c r="Q3450" s="61">
        <f t="shared" si="165"/>
        <v>0</v>
      </c>
    </row>
    <row r="3451" spans="1:17" ht="18.600000000000001" customHeight="1">
      <c r="A3451" s="58">
        <v>44403</v>
      </c>
      <c r="B3451" s="39" t="s">
        <v>48</v>
      </c>
      <c r="C3451" s="39" t="s">
        <v>152</v>
      </c>
      <c r="D3451" s="64"/>
      <c r="E3451" s="39" t="s">
        <v>98</v>
      </c>
      <c r="F3451" s="39">
        <v>53</v>
      </c>
      <c r="G3451" s="39" t="s">
        <v>173</v>
      </c>
      <c r="H3451" s="39" t="s">
        <v>176</v>
      </c>
      <c r="I3451" s="39" t="s">
        <v>177</v>
      </c>
      <c r="J3451" s="39" t="s">
        <v>176</v>
      </c>
      <c r="K3451" s="39" t="s">
        <v>176</v>
      </c>
      <c r="L3451" s="39">
        <v>1</v>
      </c>
      <c r="M3451" s="57" t="str">
        <f t="shared" si="164"/>
        <v>3 - Medium-Level Power Loss</v>
      </c>
      <c r="N3451" s="59"/>
      <c r="O3451" s="60"/>
      <c r="P3451" s="61">
        <f t="shared" si="163"/>
        <v>1800</v>
      </c>
      <c r="Q3451" s="61">
        <f t="shared" si="165"/>
        <v>0</v>
      </c>
    </row>
    <row r="3452" spans="1:17" ht="18.600000000000001" customHeight="1">
      <c r="A3452" s="58">
        <v>44403</v>
      </c>
      <c r="B3452" s="39" t="s">
        <v>48</v>
      </c>
      <c r="C3452" s="39" t="s">
        <v>152</v>
      </c>
      <c r="D3452" s="64"/>
      <c r="E3452" s="39" t="s">
        <v>98</v>
      </c>
      <c r="F3452" s="39">
        <v>54</v>
      </c>
      <c r="G3452" s="39" t="s">
        <v>173</v>
      </c>
      <c r="H3452" s="39" t="s">
        <v>176</v>
      </c>
      <c r="I3452" s="39" t="s">
        <v>177</v>
      </c>
      <c r="J3452" s="39" t="s">
        <v>176</v>
      </c>
      <c r="K3452" s="39" t="s">
        <v>176</v>
      </c>
      <c r="L3452" s="39">
        <v>1</v>
      </c>
      <c r="M3452" s="57" t="str">
        <f t="shared" si="164"/>
        <v>3 - Medium-Level Power Loss</v>
      </c>
      <c r="N3452" s="59"/>
      <c r="O3452" s="60"/>
      <c r="P3452" s="61">
        <f t="shared" si="163"/>
        <v>1800</v>
      </c>
      <c r="Q3452" s="61">
        <f t="shared" si="165"/>
        <v>0</v>
      </c>
    </row>
    <row r="3453" spans="1:17" ht="18.600000000000001" customHeight="1">
      <c r="A3453" s="58">
        <v>44403</v>
      </c>
      <c r="B3453" s="39" t="s">
        <v>48</v>
      </c>
      <c r="C3453" s="39" t="s">
        <v>152</v>
      </c>
      <c r="D3453" s="64"/>
      <c r="E3453" s="39" t="s">
        <v>98</v>
      </c>
      <c r="F3453" s="39">
        <v>55</v>
      </c>
      <c r="G3453" s="39" t="s">
        <v>173</v>
      </c>
      <c r="H3453" s="39" t="s">
        <v>176</v>
      </c>
      <c r="I3453" s="39" t="s">
        <v>177</v>
      </c>
      <c r="J3453" s="39" t="s">
        <v>176</v>
      </c>
      <c r="K3453" s="39" t="s">
        <v>176</v>
      </c>
      <c r="L3453" s="39">
        <v>1</v>
      </c>
      <c r="M3453" s="57" t="str">
        <f t="shared" si="164"/>
        <v>3 - Medium-Level Power Loss</v>
      </c>
      <c r="N3453" s="59"/>
      <c r="O3453" s="60"/>
      <c r="P3453" s="61">
        <f t="shared" si="163"/>
        <v>1800</v>
      </c>
      <c r="Q3453" s="61">
        <f t="shared" si="165"/>
        <v>0</v>
      </c>
    </row>
    <row r="3454" spans="1:17" ht="18.600000000000001" customHeight="1">
      <c r="A3454" s="58">
        <v>44403</v>
      </c>
      <c r="B3454" s="39" t="s">
        <v>48</v>
      </c>
      <c r="C3454" s="39" t="s">
        <v>152</v>
      </c>
      <c r="D3454" s="64"/>
      <c r="E3454" s="39" t="s">
        <v>98</v>
      </c>
      <c r="F3454" s="39">
        <v>56</v>
      </c>
      <c r="G3454" s="39" t="s">
        <v>173</v>
      </c>
      <c r="H3454" s="39" t="s">
        <v>176</v>
      </c>
      <c r="I3454" s="39" t="s">
        <v>177</v>
      </c>
      <c r="J3454" s="39" t="s">
        <v>176</v>
      </c>
      <c r="K3454" s="39" t="s">
        <v>176</v>
      </c>
      <c r="L3454" s="39">
        <v>1</v>
      </c>
      <c r="M3454" s="57" t="str">
        <f t="shared" si="164"/>
        <v>3 - Medium-Level Power Loss</v>
      </c>
      <c r="N3454" s="59"/>
      <c r="O3454" s="60"/>
      <c r="P3454" s="61">
        <f t="shared" si="163"/>
        <v>1800</v>
      </c>
      <c r="Q3454" s="61">
        <f t="shared" si="165"/>
        <v>0</v>
      </c>
    </row>
    <row r="3455" spans="1:17" ht="18.600000000000001" customHeight="1">
      <c r="A3455" s="58">
        <v>44403</v>
      </c>
      <c r="B3455" s="39" t="s">
        <v>48</v>
      </c>
      <c r="C3455" s="39" t="s">
        <v>152</v>
      </c>
      <c r="D3455" s="64"/>
      <c r="E3455" s="39" t="s">
        <v>98</v>
      </c>
      <c r="F3455" s="39">
        <v>57</v>
      </c>
      <c r="G3455" s="39" t="s">
        <v>173</v>
      </c>
      <c r="H3455" s="39" t="s">
        <v>176</v>
      </c>
      <c r="I3455" s="39" t="s">
        <v>177</v>
      </c>
      <c r="J3455" s="39" t="s">
        <v>176</v>
      </c>
      <c r="K3455" s="39" t="s">
        <v>176</v>
      </c>
      <c r="L3455" s="39">
        <v>1</v>
      </c>
      <c r="M3455" s="57" t="str">
        <f t="shared" si="164"/>
        <v>3 - Medium-Level Power Loss</v>
      </c>
      <c r="N3455" s="59"/>
      <c r="O3455" s="60"/>
      <c r="P3455" s="61">
        <f t="shared" si="163"/>
        <v>1800</v>
      </c>
      <c r="Q3455" s="61">
        <f t="shared" si="165"/>
        <v>0</v>
      </c>
    </row>
    <row r="3456" spans="1:17" ht="18.600000000000001" customHeight="1">
      <c r="A3456" s="58">
        <v>44403</v>
      </c>
      <c r="B3456" s="39" t="s">
        <v>48</v>
      </c>
      <c r="C3456" s="39" t="s">
        <v>152</v>
      </c>
      <c r="D3456" s="64"/>
      <c r="E3456" s="39" t="s">
        <v>98</v>
      </c>
      <c r="F3456" s="39">
        <v>58</v>
      </c>
      <c r="G3456" s="39" t="s">
        <v>173</v>
      </c>
      <c r="H3456" s="39" t="s">
        <v>176</v>
      </c>
      <c r="I3456" s="39" t="s">
        <v>177</v>
      </c>
      <c r="J3456" s="39" t="s">
        <v>176</v>
      </c>
      <c r="K3456" s="39" t="s">
        <v>176</v>
      </c>
      <c r="L3456" s="39">
        <v>1</v>
      </c>
      <c r="M3456" s="57" t="str">
        <f t="shared" si="164"/>
        <v>3 - Medium-Level Power Loss</v>
      </c>
      <c r="N3456" s="59"/>
      <c r="O3456" s="60"/>
      <c r="P3456" s="61">
        <f t="shared" si="163"/>
        <v>1800</v>
      </c>
      <c r="Q3456" s="61">
        <f t="shared" si="165"/>
        <v>0</v>
      </c>
    </row>
    <row r="3457" spans="1:17" ht="18.600000000000001" customHeight="1">
      <c r="A3457" s="58">
        <v>44403</v>
      </c>
      <c r="B3457" s="39" t="s">
        <v>48</v>
      </c>
      <c r="C3457" s="39" t="s">
        <v>152</v>
      </c>
      <c r="D3457" s="64"/>
      <c r="E3457" s="39" t="s">
        <v>98</v>
      </c>
      <c r="F3457" s="39">
        <v>59</v>
      </c>
      <c r="G3457" s="39" t="s">
        <v>173</v>
      </c>
      <c r="H3457" s="39" t="s">
        <v>176</v>
      </c>
      <c r="I3457" s="39" t="s">
        <v>177</v>
      </c>
      <c r="J3457" s="39" t="s">
        <v>176</v>
      </c>
      <c r="K3457" s="39" t="s">
        <v>176</v>
      </c>
      <c r="L3457" s="39">
        <v>1</v>
      </c>
      <c r="M3457" s="57" t="str">
        <f t="shared" si="164"/>
        <v>3 - Medium-Level Power Loss</v>
      </c>
      <c r="N3457" s="59"/>
      <c r="O3457" s="60"/>
      <c r="P3457" s="61">
        <f t="shared" si="163"/>
        <v>1800</v>
      </c>
      <c r="Q3457" s="61">
        <f t="shared" si="165"/>
        <v>0</v>
      </c>
    </row>
    <row r="3458" spans="1:17" ht="18.600000000000001" customHeight="1">
      <c r="A3458" s="58">
        <v>44403</v>
      </c>
      <c r="B3458" s="39" t="s">
        <v>48</v>
      </c>
      <c r="C3458" s="39" t="s">
        <v>152</v>
      </c>
      <c r="D3458" s="64"/>
      <c r="E3458" s="39" t="s">
        <v>98</v>
      </c>
      <c r="F3458" s="39">
        <v>60</v>
      </c>
      <c r="G3458" s="39" t="s">
        <v>173</v>
      </c>
      <c r="H3458" s="39" t="s">
        <v>176</v>
      </c>
      <c r="I3458" s="39" t="s">
        <v>177</v>
      </c>
      <c r="J3458" s="39" t="s">
        <v>176</v>
      </c>
      <c r="K3458" s="39" t="s">
        <v>176</v>
      </c>
      <c r="L3458" s="39">
        <v>1</v>
      </c>
      <c r="M3458" s="57" t="str">
        <f t="shared" si="164"/>
        <v>3 - Medium-Level Power Loss</v>
      </c>
      <c r="N3458" s="59"/>
      <c r="O3458" s="60"/>
      <c r="P3458" s="61">
        <f t="shared" si="163"/>
        <v>1800</v>
      </c>
      <c r="Q3458" s="61">
        <f t="shared" si="165"/>
        <v>0</v>
      </c>
    </row>
    <row r="3459" spans="1:17" ht="18.600000000000001" customHeight="1">
      <c r="A3459" s="58">
        <v>44403</v>
      </c>
      <c r="B3459" s="39" t="s">
        <v>48</v>
      </c>
      <c r="C3459" s="39" t="s">
        <v>152</v>
      </c>
      <c r="D3459" s="64"/>
      <c r="E3459" s="39" t="s">
        <v>98</v>
      </c>
      <c r="F3459" s="39">
        <v>61</v>
      </c>
      <c r="G3459" s="39" t="s">
        <v>173</v>
      </c>
      <c r="H3459" s="39" t="s">
        <v>176</v>
      </c>
      <c r="I3459" s="39" t="s">
        <v>177</v>
      </c>
      <c r="J3459" s="39" t="s">
        <v>176</v>
      </c>
      <c r="K3459" s="39" t="s">
        <v>176</v>
      </c>
      <c r="L3459" s="39">
        <v>1</v>
      </c>
      <c r="M3459" s="57" t="str">
        <f t="shared" si="164"/>
        <v>3 - Medium-Level Power Loss</v>
      </c>
      <c r="N3459" s="59"/>
      <c r="O3459" s="60"/>
      <c r="P3459" s="61">
        <f t="shared" si="163"/>
        <v>1800</v>
      </c>
      <c r="Q3459" s="61">
        <f t="shared" si="165"/>
        <v>0</v>
      </c>
    </row>
    <row r="3460" spans="1:17" ht="18.600000000000001" customHeight="1">
      <c r="A3460" s="58">
        <v>44403</v>
      </c>
      <c r="B3460" s="39" t="s">
        <v>48</v>
      </c>
      <c r="C3460" s="39" t="s">
        <v>152</v>
      </c>
      <c r="D3460" s="64"/>
      <c r="E3460" s="39" t="s">
        <v>98</v>
      </c>
      <c r="F3460" s="39">
        <v>62</v>
      </c>
      <c r="G3460" s="39" t="s">
        <v>173</v>
      </c>
      <c r="H3460" s="39" t="s">
        <v>176</v>
      </c>
      <c r="I3460" s="39" t="s">
        <v>177</v>
      </c>
      <c r="J3460" s="39" t="s">
        <v>176</v>
      </c>
      <c r="K3460" s="39" t="s">
        <v>176</v>
      </c>
      <c r="L3460" s="39">
        <v>1</v>
      </c>
      <c r="M3460" s="57" t="str">
        <f t="shared" si="164"/>
        <v>3 - Medium-Level Power Loss</v>
      </c>
      <c r="N3460" s="59"/>
      <c r="O3460" s="60"/>
      <c r="P3460" s="61">
        <f t="shared" si="163"/>
        <v>1800</v>
      </c>
      <c r="Q3460" s="61">
        <f t="shared" si="165"/>
        <v>0</v>
      </c>
    </row>
    <row r="3461" spans="1:17" ht="18.600000000000001" customHeight="1">
      <c r="A3461" s="58">
        <v>44403</v>
      </c>
      <c r="B3461" s="39" t="s">
        <v>48</v>
      </c>
      <c r="C3461" s="39" t="s">
        <v>152</v>
      </c>
      <c r="D3461" s="64"/>
      <c r="E3461" s="39" t="s">
        <v>98</v>
      </c>
      <c r="F3461" s="39">
        <v>63</v>
      </c>
      <c r="G3461" s="39" t="s">
        <v>173</v>
      </c>
      <c r="H3461" s="39" t="s">
        <v>176</v>
      </c>
      <c r="I3461" s="39" t="s">
        <v>177</v>
      </c>
      <c r="J3461" s="39" t="s">
        <v>176</v>
      </c>
      <c r="K3461" s="39" t="s">
        <v>176</v>
      </c>
      <c r="L3461" s="39">
        <v>1</v>
      </c>
      <c r="M3461" s="57" t="str">
        <f t="shared" si="164"/>
        <v>3 - Medium-Level Power Loss</v>
      </c>
      <c r="N3461" s="59"/>
      <c r="O3461" s="60"/>
      <c r="P3461" s="61">
        <f t="shared" si="163"/>
        <v>1800</v>
      </c>
      <c r="Q3461" s="61">
        <f t="shared" si="165"/>
        <v>0</v>
      </c>
    </row>
    <row r="3462" spans="1:17" ht="18.600000000000001" customHeight="1">
      <c r="A3462" s="58">
        <v>44403</v>
      </c>
      <c r="B3462" s="39" t="s">
        <v>48</v>
      </c>
      <c r="C3462" s="39" t="s">
        <v>152</v>
      </c>
      <c r="D3462" s="64"/>
      <c r="E3462" s="39" t="s">
        <v>98</v>
      </c>
      <c r="F3462" s="39">
        <v>64</v>
      </c>
      <c r="G3462" s="39" t="s">
        <v>173</v>
      </c>
      <c r="H3462" s="39" t="s">
        <v>176</v>
      </c>
      <c r="I3462" s="39" t="s">
        <v>177</v>
      </c>
      <c r="J3462" s="39" t="s">
        <v>176</v>
      </c>
      <c r="K3462" s="39" t="s">
        <v>176</v>
      </c>
      <c r="L3462" s="39">
        <v>1</v>
      </c>
      <c r="M3462" s="57" t="str">
        <f t="shared" si="164"/>
        <v>3 - Medium-Level Power Loss</v>
      </c>
      <c r="N3462" s="59"/>
      <c r="O3462" s="60"/>
      <c r="P3462" s="61">
        <f t="shared" si="163"/>
        <v>1800</v>
      </c>
      <c r="Q3462" s="61">
        <f t="shared" si="165"/>
        <v>0</v>
      </c>
    </row>
    <row r="3463" spans="1:17" ht="18.600000000000001" customHeight="1">
      <c r="A3463" s="58">
        <v>44403</v>
      </c>
      <c r="B3463" s="39" t="s">
        <v>48</v>
      </c>
      <c r="C3463" s="39" t="s">
        <v>153</v>
      </c>
      <c r="D3463" s="64"/>
      <c r="E3463" s="39" t="s">
        <v>101</v>
      </c>
      <c r="F3463" s="39">
        <v>89</v>
      </c>
      <c r="G3463" s="39" t="s">
        <v>172</v>
      </c>
      <c r="H3463" s="39" t="s">
        <v>176</v>
      </c>
      <c r="I3463" s="39" t="s">
        <v>176</v>
      </c>
      <c r="J3463" s="39" t="s">
        <v>176</v>
      </c>
      <c r="K3463" s="39" t="s">
        <v>176</v>
      </c>
      <c r="L3463" s="39">
        <v>1</v>
      </c>
      <c r="M3463" s="57" t="str">
        <f t="shared" si="164"/>
        <v>3 - Medium-Level Power Loss</v>
      </c>
      <c r="N3463" s="59"/>
      <c r="O3463" s="60"/>
      <c r="P3463" s="61">
        <f t="shared" si="163"/>
        <v>1800</v>
      </c>
      <c r="Q3463" s="61">
        <f t="shared" si="165"/>
        <v>0</v>
      </c>
    </row>
    <row r="3464" spans="1:17" ht="18.600000000000001" customHeight="1">
      <c r="A3464" s="58">
        <v>44403</v>
      </c>
      <c r="B3464" s="39" t="s">
        <v>48</v>
      </c>
      <c r="C3464" s="39" t="s">
        <v>153</v>
      </c>
      <c r="D3464" s="64"/>
      <c r="E3464" s="39" t="s">
        <v>101</v>
      </c>
      <c r="F3464" s="39">
        <v>90</v>
      </c>
      <c r="G3464" s="39" t="s">
        <v>172</v>
      </c>
      <c r="H3464" s="39" t="s">
        <v>176</v>
      </c>
      <c r="I3464" s="39" t="s">
        <v>176</v>
      </c>
      <c r="J3464" s="39" t="s">
        <v>176</v>
      </c>
      <c r="K3464" s="39" t="s">
        <v>176</v>
      </c>
      <c r="L3464" s="39">
        <v>1</v>
      </c>
      <c r="M3464" s="57" t="str">
        <f t="shared" si="164"/>
        <v>3 - Medium-Level Power Loss</v>
      </c>
      <c r="N3464" s="59"/>
      <c r="O3464" s="60"/>
      <c r="P3464" s="61">
        <f t="shared" si="163"/>
        <v>1800</v>
      </c>
      <c r="Q3464" s="61">
        <f t="shared" si="165"/>
        <v>0</v>
      </c>
    </row>
    <row r="3465" spans="1:17" ht="18.600000000000001" customHeight="1">
      <c r="A3465" s="58">
        <v>44403</v>
      </c>
      <c r="B3465" s="39" t="s">
        <v>48</v>
      </c>
      <c r="C3465" s="39" t="s">
        <v>153</v>
      </c>
      <c r="D3465" s="64"/>
      <c r="E3465" s="39" t="s">
        <v>101</v>
      </c>
      <c r="F3465" s="39">
        <v>91</v>
      </c>
      <c r="G3465" s="39" t="s">
        <v>172</v>
      </c>
      <c r="H3465" s="39" t="s">
        <v>176</v>
      </c>
      <c r="I3465" s="39" t="s">
        <v>176</v>
      </c>
      <c r="J3465" s="39" t="s">
        <v>176</v>
      </c>
      <c r="K3465" s="39" t="s">
        <v>176</v>
      </c>
      <c r="L3465" s="39">
        <v>1</v>
      </c>
      <c r="M3465" s="57" t="str">
        <f t="shared" si="164"/>
        <v>3 - Medium-Level Power Loss</v>
      </c>
      <c r="N3465" s="59"/>
      <c r="O3465" s="60"/>
      <c r="P3465" s="61">
        <f t="shared" si="163"/>
        <v>1800</v>
      </c>
      <c r="Q3465" s="61">
        <f t="shared" si="165"/>
        <v>0</v>
      </c>
    </row>
    <row r="3466" spans="1:17" ht="18.600000000000001" customHeight="1">
      <c r="A3466" s="58">
        <v>44403</v>
      </c>
      <c r="B3466" s="39" t="s">
        <v>48</v>
      </c>
      <c r="C3466" s="39" t="s">
        <v>153</v>
      </c>
      <c r="D3466" s="64"/>
      <c r="E3466" s="39" t="s">
        <v>101</v>
      </c>
      <c r="F3466" s="39">
        <v>92</v>
      </c>
      <c r="G3466" s="39" t="s">
        <v>172</v>
      </c>
      <c r="H3466" s="39" t="s">
        <v>176</v>
      </c>
      <c r="I3466" s="39" t="s">
        <v>176</v>
      </c>
      <c r="J3466" s="39" t="s">
        <v>176</v>
      </c>
      <c r="K3466" s="39" t="s">
        <v>176</v>
      </c>
      <c r="L3466" s="39">
        <v>1</v>
      </c>
      <c r="M3466" s="57" t="str">
        <f t="shared" si="164"/>
        <v>3 - Medium-Level Power Loss</v>
      </c>
      <c r="N3466" s="59"/>
      <c r="O3466" s="60"/>
      <c r="P3466" s="61">
        <f t="shared" si="163"/>
        <v>1800</v>
      </c>
      <c r="Q3466" s="61">
        <f t="shared" si="165"/>
        <v>0</v>
      </c>
    </row>
    <row r="3467" spans="1:17" ht="18.600000000000001" customHeight="1">
      <c r="A3467" s="58">
        <v>44403</v>
      </c>
      <c r="B3467" s="39" t="s">
        <v>48</v>
      </c>
      <c r="C3467" s="39" t="s">
        <v>153</v>
      </c>
      <c r="D3467" s="64"/>
      <c r="E3467" s="39" t="s">
        <v>101</v>
      </c>
      <c r="F3467" s="39">
        <v>93</v>
      </c>
      <c r="G3467" s="39" t="s">
        <v>172</v>
      </c>
      <c r="H3467" s="39" t="s">
        <v>176</v>
      </c>
      <c r="I3467" s="39" t="s">
        <v>176</v>
      </c>
      <c r="J3467" s="39" t="s">
        <v>176</v>
      </c>
      <c r="K3467" s="39" t="s">
        <v>176</v>
      </c>
      <c r="L3467" s="39">
        <v>1</v>
      </c>
      <c r="M3467" s="57" t="str">
        <f t="shared" si="164"/>
        <v>3 - Medium-Level Power Loss</v>
      </c>
      <c r="N3467" s="59"/>
      <c r="O3467" s="60"/>
      <c r="P3467" s="61">
        <f t="shared" si="163"/>
        <v>1800</v>
      </c>
      <c r="Q3467" s="61">
        <f t="shared" si="165"/>
        <v>0</v>
      </c>
    </row>
    <row r="3468" spans="1:17" ht="18.600000000000001" customHeight="1">
      <c r="A3468" s="58">
        <v>44403</v>
      </c>
      <c r="B3468" s="39" t="s">
        <v>48</v>
      </c>
      <c r="C3468" s="39" t="s">
        <v>153</v>
      </c>
      <c r="D3468" s="64"/>
      <c r="E3468" s="39" t="s">
        <v>101</v>
      </c>
      <c r="F3468" s="39">
        <v>94</v>
      </c>
      <c r="G3468" s="39" t="s">
        <v>172</v>
      </c>
      <c r="H3468" s="39" t="s">
        <v>176</v>
      </c>
      <c r="I3468" s="39" t="s">
        <v>176</v>
      </c>
      <c r="J3468" s="39" t="s">
        <v>176</v>
      </c>
      <c r="K3468" s="39" t="s">
        <v>176</v>
      </c>
      <c r="L3468" s="39">
        <v>1</v>
      </c>
      <c r="M3468" s="57" t="str">
        <f t="shared" si="164"/>
        <v>3 - Medium-Level Power Loss</v>
      </c>
      <c r="N3468" s="59"/>
      <c r="O3468" s="60"/>
      <c r="P3468" s="61">
        <f t="shared" si="163"/>
        <v>1800</v>
      </c>
      <c r="Q3468" s="61">
        <f t="shared" si="165"/>
        <v>0</v>
      </c>
    </row>
    <row r="3469" spans="1:17" ht="18.600000000000001" customHeight="1">
      <c r="A3469" s="58">
        <v>44403</v>
      </c>
      <c r="B3469" s="39" t="s">
        <v>48</v>
      </c>
      <c r="C3469" s="39" t="s">
        <v>153</v>
      </c>
      <c r="D3469" s="64"/>
      <c r="E3469" s="39" t="s">
        <v>101</v>
      </c>
      <c r="F3469" s="39">
        <v>95</v>
      </c>
      <c r="G3469" s="39" t="s">
        <v>172</v>
      </c>
      <c r="H3469" s="39" t="s">
        <v>176</v>
      </c>
      <c r="I3469" s="39" t="s">
        <v>176</v>
      </c>
      <c r="J3469" s="39" t="s">
        <v>176</v>
      </c>
      <c r="K3469" s="39" t="s">
        <v>176</v>
      </c>
      <c r="L3469" s="39">
        <v>1</v>
      </c>
      <c r="M3469" s="57" t="str">
        <f t="shared" si="164"/>
        <v>3 - Medium-Level Power Loss</v>
      </c>
      <c r="N3469" s="59"/>
      <c r="O3469" s="60"/>
      <c r="P3469" s="61">
        <f t="shared" si="163"/>
        <v>1800</v>
      </c>
      <c r="Q3469" s="61">
        <f t="shared" si="165"/>
        <v>0</v>
      </c>
    </row>
    <row r="3470" spans="1:17" ht="18.600000000000001" customHeight="1">
      <c r="A3470" s="58">
        <v>44403</v>
      </c>
      <c r="B3470" s="39" t="s">
        <v>48</v>
      </c>
      <c r="C3470" s="39" t="s">
        <v>153</v>
      </c>
      <c r="D3470" s="64"/>
      <c r="E3470" s="39" t="s">
        <v>101</v>
      </c>
      <c r="F3470" s="39">
        <v>96</v>
      </c>
      <c r="G3470" s="39" t="s">
        <v>172</v>
      </c>
      <c r="H3470" s="39" t="s">
        <v>176</v>
      </c>
      <c r="I3470" s="39" t="s">
        <v>176</v>
      </c>
      <c r="J3470" s="39" t="s">
        <v>176</v>
      </c>
      <c r="K3470" s="39" t="s">
        <v>176</v>
      </c>
      <c r="L3470" s="39">
        <v>1</v>
      </c>
      <c r="M3470" s="57" t="str">
        <f t="shared" si="164"/>
        <v>3 - Medium-Level Power Loss</v>
      </c>
      <c r="N3470" s="59"/>
      <c r="O3470" s="60"/>
      <c r="P3470" s="61">
        <f t="shared" si="163"/>
        <v>1800</v>
      </c>
      <c r="Q3470" s="61">
        <f t="shared" si="165"/>
        <v>0</v>
      </c>
    </row>
    <row r="3471" spans="1:17" ht="18.600000000000001" customHeight="1">
      <c r="A3471" s="58">
        <v>44403</v>
      </c>
      <c r="B3471" s="39" t="s">
        <v>48</v>
      </c>
      <c r="C3471" s="39" t="s">
        <v>153</v>
      </c>
      <c r="D3471" s="64"/>
      <c r="E3471" s="39" t="s">
        <v>104</v>
      </c>
      <c r="F3471" s="39">
        <v>49</v>
      </c>
      <c r="G3471" s="39" t="s">
        <v>172</v>
      </c>
      <c r="H3471" s="39" t="s">
        <v>176</v>
      </c>
      <c r="I3471" s="39" t="s">
        <v>176</v>
      </c>
      <c r="J3471" s="39" t="s">
        <v>176</v>
      </c>
      <c r="K3471" s="39" t="s">
        <v>176</v>
      </c>
      <c r="L3471" s="39">
        <v>1</v>
      </c>
      <c r="M3471" s="57" t="str">
        <f t="shared" si="164"/>
        <v>3 - Medium-Level Power Loss</v>
      </c>
      <c r="N3471" s="59"/>
      <c r="O3471" s="60"/>
      <c r="P3471" s="61">
        <f t="shared" si="163"/>
        <v>1800</v>
      </c>
      <c r="Q3471" s="61">
        <f t="shared" si="165"/>
        <v>0</v>
      </c>
    </row>
    <row r="3472" spans="1:17" ht="18.600000000000001" customHeight="1">
      <c r="A3472" s="58">
        <v>44403</v>
      </c>
      <c r="B3472" s="39" t="s">
        <v>48</v>
      </c>
      <c r="C3472" s="39" t="s">
        <v>153</v>
      </c>
      <c r="D3472" s="64"/>
      <c r="E3472" s="39" t="s">
        <v>104</v>
      </c>
      <c r="F3472" s="39">
        <v>50</v>
      </c>
      <c r="G3472" s="39" t="s">
        <v>172</v>
      </c>
      <c r="H3472" s="39" t="s">
        <v>176</v>
      </c>
      <c r="I3472" s="39" t="s">
        <v>176</v>
      </c>
      <c r="J3472" s="39" t="s">
        <v>176</v>
      </c>
      <c r="K3472" s="39" t="s">
        <v>176</v>
      </c>
      <c r="L3472" s="39">
        <v>1</v>
      </c>
      <c r="M3472" s="57" t="str">
        <f t="shared" si="164"/>
        <v>3 - Medium-Level Power Loss</v>
      </c>
      <c r="N3472" s="59"/>
      <c r="O3472" s="60"/>
      <c r="P3472" s="61">
        <f t="shared" si="163"/>
        <v>1800</v>
      </c>
      <c r="Q3472" s="61">
        <f t="shared" si="165"/>
        <v>0</v>
      </c>
    </row>
    <row r="3473" spans="1:17" ht="18.600000000000001" customHeight="1">
      <c r="A3473" s="58">
        <v>44403</v>
      </c>
      <c r="B3473" s="39" t="s">
        <v>48</v>
      </c>
      <c r="C3473" s="39" t="s">
        <v>153</v>
      </c>
      <c r="D3473" s="64"/>
      <c r="E3473" s="39" t="s">
        <v>104</v>
      </c>
      <c r="F3473" s="39">
        <v>51</v>
      </c>
      <c r="G3473" s="39" t="s">
        <v>172</v>
      </c>
      <c r="H3473" s="39" t="s">
        <v>176</v>
      </c>
      <c r="I3473" s="39" t="s">
        <v>176</v>
      </c>
      <c r="J3473" s="39" t="s">
        <v>176</v>
      </c>
      <c r="K3473" s="39" t="s">
        <v>176</v>
      </c>
      <c r="L3473" s="39">
        <v>1</v>
      </c>
      <c r="M3473" s="57" t="str">
        <f t="shared" si="164"/>
        <v>3 - Medium-Level Power Loss</v>
      </c>
      <c r="N3473" s="59"/>
      <c r="O3473" s="60"/>
      <c r="P3473" s="61">
        <f t="shared" ref="P3473:P3536" si="166">IF(G3473="hot spot",0,IF(G3473="string",$Q$5*L3473,IF(G3473="multiple strings",$Q$5*L3473,IF(G3473="Combiner",($Q$5)*L3473,IF(G3473="inverter",$Q$5*L3473,IF(G3473="tracker",$Q$5*L3473,IF(G3473="module",$Q$5*L3473,IF(G3473="module substring",($Q$5/3)*L3473,0))))))))</f>
        <v>1800</v>
      </c>
      <c r="Q3473" s="61">
        <f t="shared" si="165"/>
        <v>0</v>
      </c>
    </row>
    <row r="3474" spans="1:17" ht="18.600000000000001" customHeight="1">
      <c r="A3474" s="58">
        <v>44403</v>
      </c>
      <c r="B3474" s="39" t="s">
        <v>48</v>
      </c>
      <c r="C3474" s="39" t="s">
        <v>153</v>
      </c>
      <c r="D3474" s="64"/>
      <c r="E3474" s="39" t="s">
        <v>104</v>
      </c>
      <c r="F3474" s="39">
        <v>52</v>
      </c>
      <c r="G3474" s="39" t="s">
        <v>172</v>
      </c>
      <c r="H3474" s="39" t="s">
        <v>176</v>
      </c>
      <c r="I3474" s="39" t="s">
        <v>176</v>
      </c>
      <c r="J3474" s="39" t="s">
        <v>176</v>
      </c>
      <c r="K3474" s="39" t="s">
        <v>176</v>
      </c>
      <c r="L3474" s="39">
        <v>1</v>
      </c>
      <c r="M3474" s="57" t="str">
        <f t="shared" ref="M3474:M3537" si="167">IF(G3474="hot spot","1 - Safety",IF((P3474)/(1000000*$Q$4)&gt;0.01,"2 - High-Level Power Loss",IF(P3474&gt;($Q$5-1),"3 - Medium-Level Power Loss",IF(P3474&gt;0,"4 - Low-Level Power Loss",""))))</f>
        <v>3 - Medium-Level Power Loss</v>
      </c>
      <c r="N3474" s="59"/>
      <c r="O3474" s="60"/>
      <c r="P3474" s="61">
        <f t="shared" si="166"/>
        <v>1800</v>
      </c>
      <c r="Q3474" s="61">
        <f t="shared" si="165"/>
        <v>0</v>
      </c>
    </row>
    <row r="3475" spans="1:17" ht="18.600000000000001" customHeight="1">
      <c r="A3475" s="58">
        <v>44403</v>
      </c>
      <c r="B3475" s="39" t="s">
        <v>48</v>
      </c>
      <c r="C3475" s="39" t="s">
        <v>153</v>
      </c>
      <c r="D3475" s="64"/>
      <c r="E3475" s="39" t="s">
        <v>104</v>
      </c>
      <c r="F3475" s="39">
        <v>53</v>
      </c>
      <c r="G3475" s="39" t="s">
        <v>172</v>
      </c>
      <c r="H3475" s="39" t="s">
        <v>176</v>
      </c>
      <c r="I3475" s="39" t="s">
        <v>176</v>
      </c>
      <c r="J3475" s="39" t="s">
        <v>176</v>
      </c>
      <c r="K3475" s="39" t="s">
        <v>176</v>
      </c>
      <c r="L3475" s="39">
        <v>1</v>
      </c>
      <c r="M3475" s="57" t="str">
        <f t="shared" si="167"/>
        <v>3 - Medium-Level Power Loss</v>
      </c>
      <c r="N3475" s="59"/>
      <c r="O3475" s="60"/>
      <c r="P3475" s="61">
        <f t="shared" si="166"/>
        <v>1800</v>
      </c>
      <c r="Q3475" s="61">
        <f t="shared" si="165"/>
        <v>0</v>
      </c>
    </row>
    <row r="3476" spans="1:17" ht="18.600000000000001" customHeight="1">
      <c r="A3476" s="58">
        <v>44403</v>
      </c>
      <c r="B3476" s="39" t="s">
        <v>48</v>
      </c>
      <c r="C3476" s="39" t="s">
        <v>153</v>
      </c>
      <c r="D3476" s="64"/>
      <c r="E3476" s="39" t="s">
        <v>104</v>
      </c>
      <c r="F3476" s="39">
        <v>54</v>
      </c>
      <c r="G3476" s="39" t="s">
        <v>172</v>
      </c>
      <c r="H3476" s="39" t="s">
        <v>176</v>
      </c>
      <c r="I3476" s="39" t="s">
        <v>176</v>
      </c>
      <c r="J3476" s="39" t="s">
        <v>176</v>
      </c>
      <c r="K3476" s="39" t="s">
        <v>176</v>
      </c>
      <c r="L3476" s="39">
        <v>1</v>
      </c>
      <c r="M3476" s="57" t="str">
        <f t="shared" si="167"/>
        <v>3 - Medium-Level Power Loss</v>
      </c>
      <c r="N3476" s="59"/>
      <c r="O3476" s="60"/>
      <c r="P3476" s="61">
        <f t="shared" si="166"/>
        <v>1800</v>
      </c>
      <c r="Q3476" s="61">
        <f t="shared" si="165"/>
        <v>0</v>
      </c>
    </row>
    <row r="3477" spans="1:17" ht="18.600000000000001" customHeight="1">
      <c r="A3477" s="58">
        <v>44403</v>
      </c>
      <c r="B3477" s="39" t="s">
        <v>48</v>
      </c>
      <c r="C3477" s="39" t="s">
        <v>153</v>
      </c>
      <c r="D3477" s="64"/>
      <c r="E3477" s="39" t="s">
        <v>104</v>
      </c>
      <c r="F3477" s="39">
        <v>55</v>
      </c>
      <c r="G3477" s="39" t="s">
        <v>172</v>
      </c>
      <c r="H3477" s="39" t="s">
        <v>176</v>
      </c>
      <c r="I3477" s="39" t="s">
        <v>176</v>
      </c>
      <c r="J3477" s="39" t="s">
        <v>176</v>
      </c>
      <c r="K3477" s="39" t="s">
        <v>176</v>
      </c>
      <c r="L3477" s="39">
        <v>1</v>
      </c>
      <c r="M3477" s="57" t="str">
        <f t="shared" si="167"/>
        <v>3 - Medium-Level Power Loss</v>
      </c>
      <c r="N3477" s="59"/>
      <c r="O3477" s="60"/>
      <c r="P3477" s="61">
        <f t="shared" si="166"/>
        <v>1800</v>
      </c>
      <c r="Q3477" s="61">
        <f t="shared" si="165"/>
        <v>0</v>
      </c>
    </row>
    <row r="3478" spans="1:17" ht="18.600000000000001" customHeight="1">
      <c r="A3478" s="58">
        <v>44403</v>
      </c>
      <c r="B3478" s="39" t="s">
        <v>48</v>
      </c>
      <c r="C3478" s="39" t="s">
        <v>153</v>
      </c>
      <c r="D3478" s="64"/>
      <c r="E3478" s="39" t="s">
        <v>104</v>
      </c>
      <c r="F3478" s="39">
        <v>56</v>
      </c>
      <c r="G3478" s="39" t="s">
        <v>172</v>
      </c>
      <c r="H3478" s="39" t="s">
        <v>176</v>
      </c>
      <c r="I3478" s="39" t="s">
        <v>176</v>
      </c>
      <c r="J3478" s="39" t="s">
        <v>176</v>
      </c>
      <c r="K3478" s="39" t="s">
        <v>176</v>
      </c>
      <c r="L3478" s="39">
        <v>1</v>
      </c>
      <c r="M3478" s="57" t="str">
        <f t="shared" si="167"/>
        <v>3 - Medium-Level Power Loss</v>
      </c>
      <c r="N3478" s="59"/>
      <c r="O3478" s="60"/>
      <c r="P3478" s="61">
        <f t="shared" si="166"/>
        <v>1800</v>
      </c>
      <c r="Q3478" s="61">
        <f t="shared" si="165"/>
        <v>0</v>
      </c>
    </row>
    <row r="3479" spans="1:17" ht="18.600000000000001" customHeight="1">
      <c r="A3479" s="58">
        <v>44403</v>
      </c>
      <c r="B3479" s="39" t="s">
        <v>48</v>
      </c>
      <c r="C3479" s="39" t="s">
        <v>153</v>
      </c>
      <c r="D3479" s="64"/>
      <c r="E3479" s="39" t="s">
        <v>110</v>
      </c>
      <c r="F3479" s="39">
        <v>121</v>
      </c>
      <c r="G3479" s="39" t="s">
        <v>172</v>
      </c>
      <c r="H3479" s="39" t="s">
        <v>176</v>
      </c>
      <c r="I3479" s="39" t="s">
        <v>176</v>
      </c>
      <c r="J3479" s="39" t="s">
        <v>176</v>
      </c>
      <c r="K3479" s="39" t="s">
        <v>176</v>
      </c>
      <c r="L3479" s="39">
        <v>1</v>
      </c>
      <c r="M3479" s="57" t="str">
        <f t="shared" si="167"/>
        <v>3 - Medium-Level Power Loss</v>
      </c>
      <c r="N3479" s="59"/>
      <c r="O3479" s="60"/>
      <c r="P3479" s="61">
        <f t="shared" si="166"/>
        <v>1800</v>
      </c>
      <c r="Q3479" s="61">
        <f t="shared" si="165"/>
        <v>0</v>
      </c>
    </row>
    <row r="3480" spans="1:17" ht="18.600000000000001" customHeight="1">
      <c r="A3480" s="58">
        <v>44403</v>
      </c>
      <c r="B3480" s="39" t="s">
        <v>48</v>
      </c>
      <c r="C3480" s="39" t="s">
        <v>153</v>
      </c>
      <c r="D3480" s="64"/>
      <c r="E3480" s="39" t="s">
        <v>110</v>
      </c>
      <c r="F3480" s="39">
        <v>122</v>
      </c>
      <c r="G3480" s="39" t="s">
        <v>172</v>
      </c>
      <c r="H3480" s="39" t="s">
        <v>176</v>
      </c>
      <c r="I3480" s="39" t="s">
        <v>176</v>
      </c>
      <c r="J3480" s="39" t="s">
        <v>176</v>
      </c>
      <c r="K3480" s="39" t="s">
        <v>176</v>
      </c>
      <c r="L3480" s="39">
        <v>1</v>
      </c>
      <c r="M3480" s="57" t="str">
        <f t="shared" si="167"/>
        <v>3 - Medium-Level Power Loss</v>
      </c>
      <c r="N3480" s="59"/>
      <c r="O3480" s="60"/>
      <c r="P3480" s="61">
        <f t="shared" si="166"/>
        <v>1800</v>
      </c>
      <c r="Q3480" s="61">
        <f t="shared" si="165"/>
        <v>0</v>
      </c>
    </row>
    <row r="3481" spans="1:17" ht="18.600000000000001" customHeight="1">
      <c r="A3481" s="58">
        <v>44403</v>
      </c>
      <c r="B3481" s="39" t="s">
        <v>48</v>
      </c>
      <c r="C3481" s="39" t="s">
        <v>153</v>
      </c>
      <c r="D3481" s="64"/>
      <c r="E3481" s="39" t="s">
        <v>110</v>
      </c>
      <c r="F3481" s="39">
        <v>123</v>
      </c>
      <c r="G3481" s="39" t="s">
        <v>172</v>
      </c>
      <c r="H3481" s="39" t="s">
        <v>176</v>
      </c>
      <c r="I3481" s="39" t="s">
        <v>176</v>
      </c>
      <c r="J3481" s="39" t="s">
        <v>176</v>
      </c>
      <c r="K3481" s="39" t="s">
        <v>176</v>
      </c>
      <c r="L3481" s="39">
        <v>1</v>
      </c>
      <c r="M3481" s="57" t="str">
        <f t="shared" si="167"/>
        <v>3 - Medium-Level Power Loss</v>
      </c>
      <c r="N3481" s="59"/>
      <c r="O3481" s="60"/>
      <c r="P3481" s="61">
        <f t="shared" si="166"/>
        <v>1800</v>
      </c>
      <c r="Q3481" s="61">
        <f t="shared" si="165"/>
        <v>0</v>
      </c>
    </row>
    <row r="3482" spans="1:17" ht="18.600000000000001" customHeight="1">
      <c r="A3482" s="58">
        <v>44403</v>
      </c>
      <c r="B3482" s="39" t="s">
        <v>48</v>
      </c>
      <c r="C3482" s="39" t="s">
        <v>153</v>
      </c>
      <c r="D3482" s="64"/>
      <c r="E3482" s="39" t="s">
        <v>110</v>
      </c>
      <c r="F3482" s="39">
        <v>124</v>
      </c>
      <c r="G3482" s="39" t="s">
        <v>172</v>
      </c>
      <c r="H3482" s="39" t="s">
        <v>176</v>
      </c>
      <c r="I3482" s="39" t="s">
        <v>176</v>
      </c>
      <c r="J3482" s="39" t="s">
        <v>176</v>
      </c>
      <c r="K3482" s="39" t="s">
        <v>176</v>
      </c>
      <c r="L3482" s="39">
        <v>1</v>
      </c>
      <c r="M3482" s="57" t="str">
        <f t="shared" si="167"/>
        <v>3 - Medium-Level Power Loss</v>
      </c>
      <c r="N3482" s="59"/>
      <c r="O3482" s="60"/>
      <c r="P3482" s="61">
        <f t="shared" si="166"/>
        <v>1800</v>
      </c>
      <c r="Q3482" s="61">
        <f t="shared" si="165"/>
        <v>0</v>
      </c>
    </row>
    <row r="3483" spans="1:17" ht="18.600000000000001" customHeight="1">
      <c r="A3483" s="58">
        <v>44403</v>
      </c>
      <c r="B3483" s="39" t="s">
        <v>48</v>
      </c>
      <c r="C3483" s="39" t="s">
        <v>153</v>
      </c>
      <c r="D3483" s="64"/>
      <c r="E3483" s="39" t="s">
        <v>110</v>
      </c>
      <c r="F3483" s="39">
        <v>125</v>
      </c>
      <c r="G3483" s="39" t="s">
        <v>172</v>
      </c>
      <c r="H3483" s="39" t="s">
        <v>176</v>
      </c>
      <c r="I3483" s="39" t="s">
        <v>176</v>
      </c>
      <c r="J3483" s="39" t="s">
        <v>176</v>
      </c>
      <c r="K3483" s="39" t="s">
        <v>176</v>
      </c>
      <c r="L3483" s="39">
        <v>1</v>
      </c>
      <c r="M3483" s="57" t="str">
        <f t="shared" si="167"/>
        <v>3 - Medium-Level Power Loss</v>
      </c>
      <c r="N3483" s="59"/>
      <c r="O3483" s="60"/>
      <c r="P3483" s="61">
        <f t="shared" si="166"/>
        <v>1800</v>
      </c>
      <c r="Q3483" s="61">
        <f t="shared" si="165"/>
        <v>0</v>
      </c>
    </row>
    <row r="3484" spans="1:17" ht="18.600000000000001" customHeight="1">
      <c r="A3484" s="58">
        <v>44403</v>
      </c>
      <c r="B3484" s="39" t="s">
        <v>48</v>
      </c>
      <c r="C3484" s="39" t="s">
        <v>153</v>
      </c>
      <c r="D3484" s="64"/>
      <c r="E3484" s="39" t="s">
        <v>110</v>
      </c>
      <c r="F3484" s="39">
        <v>126</v>
      </c>
      <c r="G3484" s="39" t="s">
        <v>172</v>
      </c>
      <c r="H3484" s="39" t="s">
        <v>176</v>
      </c>
      <c r="I3484" s="39" t="s">
        <v>176</v>
      </c>
      <c r="J3484" s="39" t="s">
        <v>176</v>
      </c>
      <c r="K3484" s="39" t="s">
        <v>176</v>
      </c>
      <c r="L3484" s="39">
        <v>1</v>
      </c>
      <c r="M3484" s="57" t="str">
        <f t="shared" si="167"/>
        <v>3 - Medium-Level Power Loss</v>
      </c>
      <c r="N3484" s="59"/>
      <c r="O3484" s="60"/>
      <c r="P3484" s="61">
        <f t="shared" si="166"/>
        <v>1800</v>
      </c>
      <c r="Q3484" s="61">
        <f t="shared" si="165"/>
        <v>0</v>
      </c>
    </row>
    <row r="3485" spans="1:17" ht="18.600000000000001" customHeight="1">
      <c r="A3485" s="58">
        <v>44403</v>
      </c>
      <c r="B3485" s="39" t="s">
        <v>48</v>
      </c>
      <c r="C3485" s="39" t="s">
        <v>153</v>
      </c>
      <c r="D3485" s="64"/>
      <c r="E3485" s="39" t="s">
        <v>110</v>
      </c>
      <c r="F3485" s="39">
        <v>127</v>
      </c>
      <c r="G3485" s="39" t="s">
        <v>172</v>
      </c>
      <c r="H3485" s="39" t="s">
        <v>176</v>
      </c>
      <c r="I3485" s="39" t="s">
        <v>176</v>
      </c>
      <c r="J3485" s="39" t="s">
        <v>176</v>
      </c>
      <c r="K3485" s="39" t="s">
        <v>176</v>
      </c>
      <c r="L3485" s="39">
        <v>1</v>
      </c>
      <c r="M3485" s="57" t="str">
        <f t="shared" si="167"/>
        <v>3 - Medium-Level Power Loss</v>
      </c>
      <c r="N3485" s="59"/>
      <c r="O3485" s="60"/>
      <c r="P3485" s="61">
        <f t="shared" si="166"/>
        <v>1800</v>
      </c>
      <c r="Q3485" s="61">
        <f t="shared" si="165"/>
        <v>0</v>
      </c>
    </row>
    <row r="3486" spans="1:17" ht="18.600000000000001" customHeight="1">
      <c r="A3486" s="58">
        <v>44403</v>
      </c>
      <c r="B3486" s="39" t="s">
        <v>48</v>
      </c>
      <c r="C3486" s="39" t="s">
        <v>153</v>
      </c>
      <c r="D3486" s="64"/>
      <c r="E3486" s="39" t="s">
        <v>110</v>
      </c>
      <c r="F3486" s="39">
        <v>128</v>
      </c>
      <c r="G3486" s="39" t="s">
        <v>172</v>
      </c>
      <c r="H3486" s="39" t="s">
        <v>176</v>
      </c>
      <c r="I3486" s="39" t="s">
        <v>176</v>
      </c>
      <c r="J3486" s="39" t="s">
        <v>176</v>
      </c>
      <c r="K3486" s="39" t="s">
        <v>176</v>
      </c>
      <c r="L3486" s="39">
        <v>1</v>
      </c>
      <c r="M3486" s="57" t="str">
        <f t="shared" si="167"/>
        <v>3 - Medium-Level Power Loss</v>
      </c>
      <c r="N3486" s="59"/>
      <c r="O3486" s="60"/>
      <c r="P3486" s="61">
        <f t="shared" si="166"/>
        <v>1800</v>
      </c>
      <c r="Q3486" s="61">
        <f t="shared" si="165"/>
        <v>0</v>
      </c>
    </row>
    <row r="3487" spans="1:17" ht="18.600000000000001" customHeight="1">
      <c r="A3487" s="58">
        <v>44403</v>
      </c>
      <c r="B3487" s="39" t="s">
        <v>48</v>
      </c>
      <c r="C3487" s="39" t="s">
        <v>153</v>
      </c>
      <c r="D3487" s="64"/>
      <c r="E3487" s="39" t="s">
        <v>110</v>
      </c>
      <c r="F3487" s="39">
        <v>51</v>
      </c>
      <c r="G3487" s="39" t="s">
        <v>172</v>
      </c>
      <c r="H3487" s="39" t="s">
        <v>176</v>
      </c>
      <c r="I3487" s="39" t="s">
        <v>176</v>
      </c>
      <c r="J3487" s="39" t="s">
        <v>176</v>
      </c>
      <c r="K3487" s="39" t="s">
        <v>176</v>
      </c>
      <c r="L3487" s="39">
        <v>1</v>
      </c>
      <c r="M3487" s="57" t="str">
        <f t="shared" si="167"/>
        <v>3 - Medium-Level Power Loss</v>
      </c>
      <c r="N3487" s="59"/>
      <c r="O3487" s="60"/>
      <c r="P3487" s="61">
        <f t="shared" si="166"/>
        <v>1800</v>
      </c>
      <c r="Q3487" s="61">
        <f t="shared" si="165"/>
        <v>0</v>
      </c>
    </row>
    <row r="3488" spans="1:17" ht="18.600000000000001" customHeight="1">
      <c r="A3488" s="58">
        <v>44403</v>
      </c>
      <c r="B3488" s="39" t="s">
        <v>48</v>
      </c>
      <c r="C3488" s="39" t="s">
        <v>153</v>
      </c>
      <c r="D3488" s="64"/>
      <c r="E3488" s="39" t="s">
        <v>110</v>
      </c>
      <c r="F3488" s="39">
        <v>73</v>
      </c>
      <c r="G3488" s="39" t="s">
        <v>172</v>
      </c>
      <c r="H3488" s="39" t="s">
        <v>176</v>
      </c>
      <c r="I3488" s="39" t="s">
        <v>177</v>
      </c>
      <c r="J3488" s="39" t="s">
        <v>176</v>
      </c>
      <c r="K3488" s="39" t="s">
        <v>176</v>
      </c>
      <c r="L3488" s="39">
        <v>1</v>
      </c>
      <c r="M3488" s="57" t="str">
        <f t="shared" si="167"/>
        <v>3 - Medium-Level Power Loss</v>
      </c>
      <c r="N3488" s="59"/>
      <c r="O3488" s="60"/>
      <c r="P3488" s="61">
        <f t="shared" si="166"/>
        <v>1800</v>
      </c>
      <c r="Q3488" s="61">
        <f t="shared" si="165"/>
        <v>0</v>
      </c>
    </row>
    <row r="3489" spans="1:17" ht="18.600000000000001" customHeight="1">
      <c r="A3489" s="58">
        <v>44403</v>
      </c>
      <c r="B3489" s="39" t="s">
        <v>48</v>
      </c>
      <c r="C3489" s="39" t="s">
        <v>153</v>
      </c>
      <c r="D3489" s="64"/>
      <c r="E3489" s="39" t="s">
        <v>110</v>
      </c>
      <c r="F3489" s="39">
        <v>74</v>
      </c>
      <c r="G3489" s="39" t="s">
        <v>172</v>
      </c>
      <c r="H3489" s="39" t="s">
        <v>176</v>
      </c>
      <c r="I3489" s="39" t="s">
        <v>177</v>
      </c>
      <c r="J3489" s="39" t="s">
        <v>176</v>
      </c>
      <c r="K3489" s="39" t="s">
        <v>176</v>
      </c>
      <c r="L3489" s="39">
        <v>1</v>
      </c>
      <c r="M3489" s="57" t="str">
        <f t="shared" si="167"/>
        <v>3 - Medium-Level Power Loss</v>
      </c>
      <c r="N3489" s="59"/>
      <c r="O3489" s="60"/>
      <c r="P3489" s="61">
        <f t="shared" si="166"/>
        <v>1800</v>
      </c>
      <c r="Q3489" s="61">
        <f t="shared" si="165"/>
        <v>0</v>
      </c>
    </row>
    <row r="3490" spans="1:17" ht="18.600000000000001" customHeight="1">
      <c r="A3490" s="58">
        <v>44403</v>
      </c>
      <c r="B3490" s="39" t="s">
        <v>48</v>
      </c>
      <c r="C3490" s="39" t="s">
        <v>153</v>
      </c>
      <c r="D3490" s="64"/>
      <c r="E3490" s="39" t="s">
        <v>110</v>
      </c>
      <c r="F3490" s="39">
        <v>75</v>
      </c>
      <c r="G3490" s="39" t="s">
        <v>172</v>
      </c>
      <c r="H3490" s="39" t="s">
        <v>176</v>
      </c>
      <c r="I3490" s="39" t="s">
        <v>177</v>
      </c>
      <c r="J3490" s="39" t="s">
        <v>176</v>
      </c>
      <c r="K3490" s="39" t="s">
        <v>176</v>
      </c>
      <c r="L3490" s="39">
        <v>1</v>
      </c>
      <c r="M3490" s="57" t="str">
        <f t="shared" si="167"/>
        <v>3 - Medium-Level Power Loss</v>
      </c>
      <c r="N3490" s="59"/>
      <c r="O3490" s="60"/>
      <c r="P3490" s="61">
        <f t="shared" si="166"/>
        <v>1800</v>
      </c>
      <c r="Q3490" s="61">
        <f t="shared" si="165"/>
        <v>0</v>
      </c>
    </row>
    <row r="3491" spans="1:17" ht="18.600000000000001" customHeight="1">
      <c r="A3491" s="58">
        <v>44403</v>
      </c>
      <c r="B3491" s="39" t="s">
        <v>48</v>
      </c>
      <c r="C3491" s="39" t="s">
        <v>153</v>
      </c>
      <c r="D3491" s="64"/>
      <c r="E3491" s="39" t="s">
        <v>110</v>
      </c>
      <c r="F3491" s="39">
        <v>76</v>
      </c>
      <c r="G3491" s="39" t="s">
        <v>172</v>
      </c>
      <c r="H3491" s="39" t="s">
        <v>176</v>
      </c>
      <c r="I3491" s="39" t="s">
        <v>177</v>
      </c>
      <c r="J3491" s="39" t="s">
        <v>176</v>
      </c>
      <c r="K3491" s="39" t="s">
        <v>176</v>
      </c>
      <c r="L3491" s="39">
        <v>1</v>
      </c>
      <c r="M3491" s="57" t="str">
        <f t="shared" si="167"/>
        <v>3 - Medium-Level Power Loss</v>
      </c>
      <c r="N3491" s="59"/>
      <c r="O3491" s="60"/>
      <c r="P3491" s="61">
        <f t="shared" si="166"/>
        <v>1800</v>
      </c>
      <c r="Q3491" s="61">
        <f t="shared" si="165"/>
        <v>0</v>
      </c>
    </row>
    <row r="3492" spans="1:17" ht="18.600000000000001" customHeight="1">
      <c r="A3492" s="58">
        <v>44403</v>
      </c>
      <c r="B3492" s="39" t="s">
        <v>48</v>
      </c>
      <c r="C3492" s="39" t="s">
        <v>153</v>
      </c>
      <c r="D3492" s="64"/>
      <c r="E3492" s="39" t="s">
        <v>110</v>
      </c>
      <c r="F3492" s="39">
        <v>77</v>
      </c>
      <c r="G3492" s="39" t="s">
        <v>172</v>
      </c>
      <c r="H3492" s="39" t="s">
        <v>176</v>
      </c>
      <c r="I3492" s="39" t="s">
        <v>177</v>
      </c>
      <c r="J3492" s="39" t="s">
        <v>176</v>
      </c>
      <c r="K3492" s="39" t="s">
        <v>176</v>
      </c>
      <c r="L3492" s="39">
        <v>1</v>
      </c>
      <c r="M3492" s="57" t="str">
        <f t="shared" si="167"/>
        <v>3 - Medium-Level Power Loss</v>
      </c>
      <c r="N3492" s="59"/>
      <c r="O3492" s="60"/>
      <c r="P3492" s="61">
        <f t="shared" si="166"/>
        <v>1800</v>
      </c>
      <c r="Q3492" s="61">
        <f t="shared" si="165"/>
        <v>0</v>
      </c>
    </row>
    <row r="3493" spans="1:17" ht="18.600000000000001" customHeight="1">
      <c r="A3493" s="58">
        <v>44403</v>
      </c>
      <c r="B3493" s="39" t="s">
        <v>48</v>
      </c>
      <c r="C3493" s="39" t="s">
        <v>153</v>
      </c>
      <c r="D3493" s="64"/>
      <c r="E3493" s="39" t="s">
        <v>110</v>
      </c>
      <c r="F3493" s="39">
        <v>78</v>
      </c>
      <c r="G3493" s="39" t="s">
        <v>172</v>
      </c>
      <c r="H3493" s="39" t="s">
        <v>176</v>
      </c>
      <c r="I3493" s="39" t="s">
        <v>177</v>
      </c>
      <c r="J3493" s="39" t="s">
        <v>176</v>
      </c>
      <c r="K3493" s="39" t="s">
        <v>176</v>
      </c>
      <c r="L3493" s="39">
        <v>1</v>
      </c>
      <c r="M3493" s="57" t="str">
        <f t="shared" si="167"/>
        <v>3 - Medium-Level Power Loss</v>
      </c>
      <c r="N3493" s="59"/>
      <c r="O3493" s="60"/>
      <c r="P3493" s="61">
        <f t="shared" si="166"/>
        <v>1800</v>
      </c>
      <c r="Q3493" s="61">
        <f t="shared" ref="Q3493:Q3556" si="168">IF(O3493&gt;0,P3493,0)</f>
        <v>0</v>
      </c>
    </row>
    <row r="3494" spans="1:17" ht="18.600000000000001" customHeight="1">
      <c r="A3494" s="58">
        <v>44403</v>
      </c>
      <c r="B3494" s="39" t="s">
        <v>48</v>
      </c>
      <c r="C3494" s="39" t="s">
        <v>153</v>
      </c>
      <c r="D3494" s="64"/>
      <c r="E3494" s="39" t="s">
        <v>110</v>
      </c>
      <c r="F3494" s="39">
        <v>79</v>
      </c>
      <c r="G3494" s="39" t="s">
        <v>172</v>
      </c>
      <c r="H3494" s="39" t="s">
        <v>176</v>
      </c>
      <c r="I3494" s="39" t="s">
        <v>177</v>
      </c>
      <c r="J3494" s="39" t="s">
        <v>176</v>
      </c>
      <c r="K3494" s="39" t="s">
        <v>176</v>
      </c>
      <c r="L3494" s="39">
        <v>1</v>
      </c>
      <c r="M3494" s="57" t="str">
        <f t="shared" si="167"/>
        <v>3 - Medium-Level Power Loss</v>
      </c>
      <c r="N3494" s="59"/>
      <c r="O3494" s="60"/>
      <c r="P3494" s="61">
        <f t="shared" si="166"/>
        <v>1800</v>
      </c>
      <c r="Q3494" s="61">
        <f t="shared" si="168"/>
        <v>0</v>
      </c>
    </row>
    <row r="3495" spans="1:17" ht="18.600000000000001" customHeight="1">
      <c r="A3495" s="58">
        <v>44403</v>
      </c>
      <c r="B3495" s="39" t="s">
        <v>48</v>
      </c>
      <c r="C3495" s="39" t="s">
        <v>153</v>
      </c>
      <c r="D3495" s="64"/>
      <c r="E3495" s="39" t="s">
        <v>110</v>
      </c>
      <c r="F3495" s="39">
        <v>80</v>
      </c>
      <c r="G3495" s="39" t="s">
        <v>172</v>
      </c>
      <c r="H3495" s="39" t="s">
        <v>176</v>
      </c>
      <c r="I3495" s="39" t="s">
        <v>177</v>
      </c>
      <c r="J3495" s="39" t="s">
        <v>176</v>
      </c>
      <c r="K3495" s="39" t="s">
        <v>176</v>
      </c>
      <c r="L3495" s="39">
        <v>1</v>
      </c>
      <c r="M3495" s="57" t="str">
        <f t="shared" si="167"/>
        <v>3 - Medium-Level Power Loss</v>
      </c>
      <c r="N3495" s="59"/>
      <c r="O3495" s="60"/>
      <c r="P3495" s="61">
        <f t="shared" si="166"/>
        <v>1800</v>
      </c>
      <c r="Q3495" s="61">
        <f t="shared" si="168"/>
        <v>0</v>
      </c>
    </row>
    <row r="3496" spans="1:17" ht="18.600000000000001" customHeight="1">
      <c r="A3496" s="58">
        <v>44403</v>
      </c>
      <c r="B3496" s="39" t="s">
        <v>48</v>
      </c>
      <c r="C3496" s="39" t="s">
        <v>153</v>
      </c>
      <c r="D3496" s="64"/>
      <c r="E3496" s="39" t="s">
        <v>98</v>
      </c>
      <c r="F3496" s="39">
        <v>25</v>
      </c>
      <c r="G3496" s="39" t="s">
        <v>172</v>
      </c>
      <c r="H3496" s="39" t="s">
        <v>176</v>
      </c>
      <c r="I3496" s="39" t="s">
        <v>176</v>
      </c>
      <c r="J3496" s="39" t="s">
        <v>176</v>
      </c>
      <c r="K3496" s="39" t="s">
        <v>176</v>
      </c>
      <c r="L3496" s="39">
        <v>1</v>
      </c>
      <c r="M3496" s="57" t="str">
        <f t="shared" si="167"/>
        <v>3 - Medium-Level Power Loss</v>
      </c>
      <c r="N3496" s="59"/>
      <c r="O3496" s="60"/>
      <c r="P3496" s="61">
        <f t="shared" si="166"/>
        <v>1800</v>
      </c>
      <c r="Q3496" s="61">
        <f t="shared" si="168"/>
        <v>0</v>
      </c>
    </row>
    <row r="3497" spans="1:17" ht="18.600000000000001" customHeight="1">
      <c r="A3497" s="58">
        <v>44403</v>
      </c>
      <c r="B3497" s="39" t="s">
        <v>48</v>
      </c>
      <c r="C3497" s="39" t="s">
        <v>153</v>
      </c>
      <c r="D3497" s="64"/>
      <c r="E3497" s="39" t="s">
        <v>98</v>
      </c>
      <c r="F3497" s="39">
        <v>26</v>
      </c>
      <c r="G3497" s="39" t="s">
        <v>172</v>
      </c>
      <c r="H3497" s="39" t="s">
        <v>176</v>
      </c>
      <c r="I3497" s="39" t="s">
        <v>176</v>
      </c>
      <c r="J3497" s="39" t="s">
        <v>176</v>
      </c>
      <c r="K3497" s="39" t="s">
        <v>176</v>
      </c>
      <c r="L3497" s="39">
        <v>1</v>
      </c>
      <c r="M3497" s="57" t="str">
        <f t="shared" si="167"/>
        <v>3 - Medium-Level Power Loss</v>
      </c>
      <c r="N3497" s="59"/>
      <c r="O3497" s="60"/>
      <c r="P3497" s="61">
        <f t="shared" si="166"/>
        <v>1800</v>
      </c>
      <c r="Q3497" s="61">
        <f t="shared" si="168"/>
        <v>0</v>
      </c>
    </row>
    <row r="3498" spans="1:17" ht="18.600000000000001" customHeight="1">
      <c r="A3498" s="58">
        <v>44403</v>
      </c>
      <c r="B3498" s="39" t="s">
        <v>48</v>
      </c>
      <c r="C3498" s="39" t="s">
        <v>153</v>
      </c>
      <c r="D3498" s="64"/>
      <c r="E3498" s="39" t="s">
        <v>98</v>
      </c>
      <c r="F3498" s="39">
        <v>27</v>
      </c>
      <c r="G3498" s="39" t="s">
        <v>172</v>
      </c>
      <c r="H3498" s="39" t="s">
        <v>176</v>
      </c>
      <c r="I3498" s="39" t="s">
        <v>176</v>
      </c>
      <c r="J3498" s="39" t="s">
        <v>176</v>
      </c>
      <c r="K3498" s="39" t="s">
        <v>176</v>
      </c>
      <c r="L3498" s="39">
        <v>1</v>
      </c>
      <c r="M3498" s="57" t="str">
        <f t="shared" si="167"/>
        <v>3 - Medium-Level Power Loss</v>
      </c>
      <c r="N3498" s="59"/>
      <c r="O3498" s="60"/>
      <c r="P3498" s="61">
        <f t="shared" si="166"/>
        <v>1800</v>
      </c>
      <c r="Q3498" s="61">
        <f t="shared" si="168"/>
        <v>0</v>
      </c>
    </row>
    <row r="3499" spans="1:17" ht="18.600000000000001" customHeight="1">
      <c r="A3499" s="58">
        <v>44403</v>
      </c>
      <c r="B3499" s="39" t="s">
        <v>48</v>
      </c>
      <c r="C3499" s="39" t="s">
        <v>153</v>
      </c>
      <c r="D3499" s="64"/>
      <c r="E3499" s="39" t="s">
        <v>98</v>
      </c>
      <c r="F3499" s="39">
        <v>28</v>
      </c>
      <c r="G3499" s="39" t="s">
        <v>172</v>
      </c>
      <c r="H3499" s="39" t="s">
        <v>176</v>
      </c>
      <c r="I3499" s="39" t="s">
        <v>176</v>
      </c>
      <c r="J3499" s="39" t="s">
        <v>176</v>
      </c>
      <c r="K3499" s="39" t="s">
        <v>176</v>
      </c>
      <c r="L3499" s="39">
        <v>1</v>
      </c>
      <c r="M3499" s="57" t="str">
        <f t="shared" si="167"/>
        <v>3 - Medium-Level Power Loss</v>
      </c>
      <c r="N3499" s="59"/>
      <c r="O3499" s="60"/>
      <c r="P3499" s="61">
        <f t="shared" si="166"/>
        <v>1800</v>
      </c>
      <c r="Q3499" s="61">
        <f t="shared" si="168"/>
        <v>0</v>
      </c>
    </row>
    <row r="3500" spans="1:17" ht="18.600000000000001" customHeight="1">
      <c r="A3500" s="58">
        <v>44403</v>
      </c>
      <c r="B3500" s="39" t="s">
        <v>48</v>
      </c>
      <c r="C3500" s="39" t="s">
        <v>153</v>
      </c>
      <c r="D3500" s="64"/>
      <c r="E3500" s="39" t="s">
        <v>98</v>
      </c>
      <c r="F3500" s="39">
        <v>29</v>
      </c>
      <c r="G3500" s="39" t="s">
        <v>172</v>
      </c>
      <c r="H3500" s="39" t="s">
        <v>176</v>
      </c>
      <c r="I3500" s="39" t="s">
        <v>176</v>
      </c>
      <c r="J3500" s="39" t="s">
        <v>176</v>
      </c>
      <c r="K3500" s="39" t="s">
        <v>176</v>
      </c>
      <c r="L3500" s="39">
        <v>1</v>
      </c>
      <c r="M3500" s="57" t="str">
        <f t="shared" si="167"/>
        <v>3 - Medium-Level Power Loss</v>
      </c>
      <c r="N3500" s="59"/>
      <c r="O3500" s="60"/>
      <c r="P3500" s="61">
        <f t="shared" si="166"/>
        <v>1800</v>
      </c>
      <c r="Q3500" s="61">
        <f t="shared" si="168"/>
        <v>0</v>
      </c>
    </row>
    <row r="3501" spans="1:17" ht="18.600000000000001" customHeight="1">
      <c r="A3501" s="58">
        <v>44403</v>
      </c>
      <c r="B3501" s="39" t="s">
        <v>48</v>
      </c>
      <c r="C3501" s="39" t="s">
        <v>153</v>
      </c>
      <c r="D3501" s="64"/>
      <c r="E3501" s="39" t="s">
        <v>98</v>
      </c>
      <c r="F3501" s="39">
        <v>30</v>
      </c>
      <c r="G3501" s="39" t="s">
        <v>172</v>
      </c>
      <c r="H3501" s="39" t="s">
        <v>176</v>
      </c>
      <c r="I3501" s="39" t="s">
        <v>176</v>
      </c>
      <c r="J3501" s="39" t="s">
        <v>176</v>
      </c>
      <c r="K3501" s="39" t="s">
        <v>176</v>
      </c>
      <c r="L3501" s="39">
        <v>1</v>
      </c>
      <c r="M3501" s="57" t="str">
        <f t="shared" si="167"/>
        <v>3 - Medium-Level Power Loss</v>
      </c>
      <c r="N3501" s="59"/>
      <c r="O3501" s="60"/>
      <c r="P3501" s="61">
        <f t="shared" si="166"/>
        <v>1800</v>
      </c>
      <c r="Q3501" s="61">
        <f t="shared" si="168"/>
        <v>0</v>
      </c>
    </row>
    <row r="3502" spans="1:17" ht="18.600000000000001" customHeight="1">
      <c r="A3502" s="58">
        <v>44403</v>
      </c>
      <c r="B3502" s="39" t="s">
        <v>48</v>
      </c>
      <c r="C3502" s="39" t="s">
        <v>153</v>
      </c>
      <c r="D3502" s="64"/>
      <c r="E3502" s="39" t="s">
        <v>98</v>
      </c>
      <c r="F3502" s="39">
        <v>31</v>
      </c>
      <c r="G3502" s="39" t="s">
        <v>172</v>
      </c>
      <c r="H3502" s="39" t="s">
        <v>176</v>
      </c>
      <c r="I3502" s="39" t="s">
        <v>176</v>
      </c>
      <c r="J3502" s="39" t="s">
        <v>176</v>
      </c>
      <c r="K3502" s="39" t="s">
        <v>176</v>
      </c>
      <c r="L3502" s="39">
        <v>1</v>
      </c>
      <c r="M3502" s="57" t="str">
        <f t="shared" si="167"/>
        <v>3 - Medium-Level Power Loss</v>
      </c>
      <c r="N3502" s="59"/>
      <c r="O3502" s="60"/>
      <c r="P3502" s="61">
        <f t="shared" si="166"/>
        <v>1800</v>
      </c>
      <c r="Q3502" s="61">
        <f t="shared" si="168"/>
        <v>0</v>
      </c>
    </row>
    <row r="3503" spans="1:17" ht="18.600000000000001" customHeight="1">
      <c r="A3503" s="58">
        <v>44403</v>
      </c>
      <c r="B3503" s="39" t="s">
        <v>48</v>
      </c>
      <c r="C3503" s="39" t="s">
        <v>153</v>
      </c>
      <c r="D3503" s="64"/>
      <c r="E3503" s="39" t="s">
        <v>98</v>
      </c>
      <c r="F3503" s="39">
        <v>32</v>
      </c>
      <c r="G3503" s="39" t="s">
        <v>172</v>
      </c>
      <c r="H3503" s="39" t="s">
        <v>176</v>
      </c>
      <c r="I3503" s="39" t="s">
        <v>176</v>
      </c>
      <c r="J3503" s="39" t="s">
        <v>176</v>
      </c>
      <c r="K3503" s="39" t="s">
        <v>176</v>
      </c>
      <c r="L3503" s="39">
        <v>1</v>
      </c>
      <c r="M3503" s="57" t="str">
        <f t="shared" si="167"/>
        <v>3 - Medium-Level Power Loss</v>
      </c>
      <c r="N3503" s="59"/>
      <c r="O3503" s="60"/>
      <c r="P3503" s="61">
        <f t="shared" si="166"/>
        <v>1800</v>
      </c>
      <c r="Q3503" s="61">
        <f t="shared" si="168"/>
        <v>0</v>
      </c>
    </row>
    <row r="3504" spans="1:17" ht="18.600000000000001" customHeight="1">
      <c r="A3504" s="58">
        <v>44403</v>
      </c>
      <c r="B3504" s="39" t="s">
        <v>48</v>
      </c>
      <c r="C3504" s="39" t="s">
        <v>153</v>
      </c>
      <c r="D3504" s="64"/>
      <c r="E3504" s="39" t="s">
        <v>111</v>
      </c>
      <c r="F3504" s="39">
        <v>73</v>
      </c>
      <c r="G3504" s="39" t="s">
        <v>172</v>
      </c>
      <c r="H3504" s="39" t="s">
        <v>176</v>
      </c>
      <c r="I3504" s="39" t="s">
        <v>177</v>
      </c>
      <c r="J3504" s="39" t="s">
        <v>176</v>
      </c>
      <c r="K3504" s="39" t="s">
        <v>176</v>
      </c>
      <c r="L3504" s="39">
        <v>1</v>
      </c>
      <c r="M3504" s="57" t="str">
        <f t="shared" si="167"/>
        <v>3 - Medium-Level Power Loss</v>
      </c>
      <c r="N3504" s="59"/>
      <c r="O3504" s="60"/>
      <c r="P3504" s="61">
        <f t="shared" si="166"/>
        <v>1800</v>
      </c>
      <c r="Q3504" s="61">
        <f t="shared" si="168"/>
        <v>0</v>
      </c>
    </row>
    <row r="3505" spans="1:17" ht="18.600000000000001" customHeight="1">
      <c r="A3505" s="58">
        <v>44403</v>
      </c>
      <c r="B3505" s="39" t="s">
        <v>48</v>
      </c>
      <c r="C3505" s="39" t="s">
        <v>153</v>
      </c>
      <c r="D3505" s="64"/>
      <c r="E3505" s="39" t="s">
        <v>111</v>
      </c>
      <c r="F3505" s="39">
        <v>74</v>
      </c>
      <c r="G3505" s="39" t="s">
        <v>172</v>
      </c>
      <c r="H3505" s="39" t="s">
        <v>176</v>
      </c>
      <c r="I3505" s="39" t="s">
        <v>177</v>
      </c>
      <c r="J3505" s="39" t="s">
        <v>176</v>
      </c>
      <c r="K3505" s="39" t="s">
        <v>176</v>
      </c>
      <c r="L3505" s="39">
        <v>1</v>
      </c>
      <c r="M3505" s="57" t="str">
        <f t="shared" si="167"/>
        <v>3 - Medium-Level Power Loss</v>
      </c>
      <c r="N3505" s="59"/>
      <c r="O3505" s="60"/>
      <c r="P3505" s="61">
        <f t="shared" si="166"/>
        <v>1800</v>
      </c>
      <c r="Q3505" s="61">
        <f t="shared" si="168"/>
        <v>0</v>
      </c>
    </row>
    <row r="3506" spans="1:17" ht="18.600000000000001" customHeight="1">
      <c r="A3506" s="58">
        <v>44403</v>
      </c>
      <c r="B3506" s="39" t="s">
        <v>48</v>
      </c>
      <c r="C3506" s="39" t="s">
        <v>153</v>
      </c>
      <c r="D3506" s="64"/>
      <c r="E3506" s="39" t="s">
        <v>111</v>
      </c>
      <c r="F3506" s="39">
        <v>75</v>
      </c>
      <c r="G3506" s="39" t="s">
        <v>172</v>
      </c>
      <c r="H3506" s="39" t="s">
        <v>176</v>
      </c>
      <c r="I3506" s="39" t="s">
        <v>177</v>
      </c>
      <c r="J3506" s="39" t="s">
        <v>176</v>
      </c>
      <c r="K3506" s="39" t="s">
        <v>176</v>
      </c>
      <c r="L3506" s="39">
        <v>1</v>
      </c>
      <c r="M3506" s="57" t="str">
        <f t="shared" si="167"/>
        <v>3 - Medium-Level Power Loss</v>
      </c>
      <c r="N3506" s="59"/>
      <c r="O3506" s="60"/>
      <c r="P3506" s="61">
        <f t="shared" si="166"/>
        <v>1800</v>
      </c>
      <c r="Q3506" s="61">
        <f t="shared" si="168"/>
        <v>0</v>
      </c>
    </row>
    <row r="3507" spans="1:17" ht="18.600000000000001" customHeight="1">
      <c r="A3507" s="58">
        <v>44403</v>
      </c>
      <c r="B3507" s="39" t="s">
        <v>48</v>
      </c>
      <c r="C3507" s="39" t="s">
        <v>153</v>
      </c>
      <c r="D3507" s="64"/>
      <c r="E3507" s="39" t="s">
        <v>111</v>
      </c>
      <c r="F3507" s="39">
        <v>76</v>
      </c>
      <c r="G3507" s="39" t="s">
        <v>172</v>
      </c>
      <c r="H3507" s="39" t="s">
        <v>176</v>
      </c>
      <c r="I3507" s="39" t="s">
        <v>177</v>
      </c>
      <c r="J3507" s="39" t="s">
        <v>176</v>
      </c>
      <c r="K3507" s="39" t="s">
        <v>176</v>
      </c>
      <c r="L3507" s="39">
        <v>1</v>
      </c>
      <c r="M3507" s="57" t="str">
        <f t="shared" si="167"/>
        <v>3 - Medium-Level Power Loss</v>
      </c>
      <c r="N3507" s="59"/>
      <c r="O3507" s="60"/>
      <c r="P3507" s="61">
        <f t="shared" si="166"/>
        <v>1800</v>
      </c>
      <c r="Q3507" s="61">
        <f t="shared" si="168"/>
        <v>0</v>
      </c>
    </row>
    <row r="3508" spans="1:17" ht="18.600000000000001" customHeight="1">
      <c r="A3508" s="58">
        <v>44403</v>
      </c>
      <c r="B3508" s="39" t="s">
        <v>48</v>
      </c>
      <c r="C3508" s="39" t="s">
        <v>153</v>
      </c>
      <c r="D3508" s="64"/>
      <c r="E3508" s="39" t="s">
        <v>111</v>
      </c>
      <c r="F3508" s="39">
        <v>77</v>
      </c>
      <c r="G3508" s="39" t="s">
        <v>172</v>
      </c>
      <c r="H3508" s="39" t="s">
        <v>176</v>
      </c>
      <c r="I3508" s="39" t="s">
        <v>177</v>
      </c>
      <c r="J3508" s="39" t="s">
        <v>176</v>
      </c>
      <c r="K3508" s="39" t="s">
        <v>176</v>
      </c>
      <c r="L3508" s="39">
        <v>1</v>
      </c>
      <c r="M3508" s="57" t="str">
        <f t="shared" si="167"/>
        <v>3 - Medium-Level Power Loss</v>
      </c>
      <c r="N3508" s="59"/>
      <c r="O3508" s="60"/>
      <c r="P3508" s="61">
        <f t="shared" si="166"/>
        <v>1800</v>
      </c>
      <c r="Q3508" s="61">
        <f t="shared" si="168"/>
        <v>0</v>
      </c>
    </row>
    <row r="3509" spans="1:17" ht="18.600000000000001" customHeight="1">
      <c r="A3509" s="58">
        <v>44403</v>
      </c>
      <c r="B3509" s="39" t="s">
        <v>48</v>
      </c>
      <c r="C3509" s="39" t="s">
        <v>153</v>
      </c>
      <c r="D3509" s="64"/>
      <c r="E3509" s="39" t="s">
        <v>111</v>
      </c>
      <c r="F3509" s="39">
        <v>78</v>
      </c>
      <c r="G3509" s="39" t="s">
        <v>172</v>
      </c>
      <c r="H3509" s="39" t="s">
        <v>176</v>
      </c>
      <c r="I3509" s="39" t="s">
        <v>177</v>
      </c>
      <c r="J3509" s="39" t="s">
        <v>176</v>
      </c>
      <c r="K3509" s="39" t="s">
        <v>176</v>
      </c>
      <c r="L3509" s="39">
        <v>1</v>
      </c>
      <c r="M3509" s="57" t="str">
        <f t="shared" si="167"/>
        <v>3 - Medium-Level Power Loss</v>
      </c>
      <c r="N3509" s="59"/>
      <c r="O3509" s="60"/>
      <c r="P3509" s="61">
        <f t="shared" si="166"/>
        <v>1800</v>
      </c>
      <c r="Q3509" s="61">
        <f t="shared" si="168"/>
        <v>0</v>
      </c>
    </row>
    <row r="3510" spans="1:17" ht="18.600000000000001" customHeight="1">
      <c r="A3510" s="58">
        <v>44403</v>
      </c>
      <c r="B3510" s="39" t="s">
        <v>48</v>
      </c>
      <c r="C3510" s="39" t="s">
        <v>153</v>
      </c>
      <c r="D3510" s="64"/>
      <c r="E3510" s="39" t="s">
        <v>111</v>
      </c>
      <c r="F3510" s="39">
        <v>79</v>
      </c>
      <c r="G3510" s="39" t="s">
        <v>172</v>
      </c>
      <c r="H3510" s="39" t="s">
        <v>176</v>
      </c>
      <c r="I3510" s="39" t="s">
        <v>177</v>
      </c>
      <c r="J3510" s="39" t="s">
        <v>176</v>
      </c>
      <c r="K3510" s="39" t="s">
        <v>176</v>
      </c>
      <c r="L3510" s="39">
        <v>1</v>
      </c>
      <c r="M3510" s="57" t="str">
        <f t="shared" si="167"/>
        <v>3 - Medium-Level Power Loss</v>
      </c>
      <c r="N3510" s="59"/>
      <c r="O3510" s="60"/>
      <c r="P3510" s="61">
        <f t="shared" si="166"/>
        <v>1800</v>
      </c>
      <c r="Q3510" s="61">
        <f t="shared" si="168"/>
        <v>0</v>
      </c>
    </row>
    <row r="3511" spans="1:17" ht="18.600000000000001" customHeight="1">
      <c r="A3511" s="58">
        <v>44403</v>
      </c>
      <c r="B3511" s="39" t="s">
        <v>48</v>
      </c>
      <c r="C3511" s="39" t="s">
        <v>153</v>
      </c>
      <c r="D3511" s="64"/>
      <c r="E3511" s="39" t="s">
        <v>111</v>
      </c>
      <c r="F3511" s="39">
        <v>80</v>
      </c>
      <c r="G3511" s="39" t="s">
        <v>172</v>
      </c>
      <c r="H3511" s="39" t="s">
        <v>176</v>
      </c>
      <c r="I3511" s="39" t="s">
        <v>177</v>
      </c>
      <c r="J3511" s="39" t="s">
        <v>176</v>
      </c>
      <c r="K3511" s="39" t="s">
        <v>176</v>
      </c>
      <c r="L3511" s="39">
        <v>1</v>
      </c>
      <c r="M3511" s="57" t="str">
        <f t="shared" si="167"/>
        <v>3 - Medium-Level Power Loss</v>
      </c>
      <c r="N3511" s="59"/>
      <c r="O3511" s="60"/>
      <c r="P3511" s="61">
        <f t="shared" si="166"/>
        <v>1800</v>
      </c>
      <c r="Q3511" s="61">
        <f t="shared" si="168"/>
        <v>0</v>
      </c>
    </row>
    <row r="3512" spans="1:17" ht="18.600000000000001" customHeight="1">
      <c r="A3512" s="58">
        <v>44403</v>
      </c>
      <c r="B3512" s="39" t="s">
        <v>48</v>
      </c>
      <c r="C3512" s="39" t="s">
        <v>153</v>
      </c>
      <c r="D3512" s="64"/>
      <c r="E3512" s="39" t="s">
        <v>99</v>
      </c>
      <c r="F3512" s="39">
        <v>54</v>
      </c>
      <c r="G3512" s="39" t="s">
        <v>172</v>
      </c>
      <c r="H3512" s="39" t="s">
        <v>177</v>
      </c>
      <c r="I3512" s="39" t="s">
        <v>176</v>
      </c>
      <c r="J3512" s="39" t="s">
        <v>176</v>
      </c>
      <c r="K3512" s="39" t="s">
        <v>176</v>
      </c>
      <c r="L3512" s="39">
        <v>1</v>
      </c>
      <c r="M3512" s="57" t="str">
        <f t="shared" si="167"/>
        <v>3 - Medium-Level Power Loss</v>
      </c>
      <c r="N3512" s="59"/>
      <c r="O3512" s="60"/>
      <c r="P3512" s="61">
        <f t="shared" si="166"/>
        <v>1800</v>
      </c>
      <c r="Q3512" s="61">
        <f t="shared" si="168"/>
        <v>0</v>
      </c>
    </row>
    <row r="3513" spans="1:17" ht="18.600000000000001" customHeight="1">
      <c r="A3513" s="58">
        <v>44403</v>
      </c>
      <c r="B3513" s="39" t="s">
        <v>48</v>
      </c>
      <c r="C3513" s="39" t="s">
        <v>153</v>
      </c>
      <c r="D3513" s="64"/>
      <c r="E3513" s="39" t="s">
        <v>99</v>
      </c>
      <c r="F3513" s="39">
        <v>68</v>
      </c>
      <c r="G3513" s="39" t="s">
        <v>172</v>
      </c>
      <c r="H3513" s="39" t="s">
        <v>177</v>
      </c>
      <c r="I3513" s="39" t="s">
        <v>176</v>
      </c>
      <c r="J3513" s="39" t="s">
        <v>177</v>
      </c>
      <c r="K3513" s="39" t="s">
        <v>176</v>
      </c>
      <c r="L3513" s="39">
        <v>1</v>
      </c>
      <c r="M3513" s="57" t="str">
        <f t="shared" si="167"/>
        <v>3 - Medium-Level Power Loss</v>
      </c>
      <c r="N3513" s="59"/>
      <c r="O3513" s="60"/>
      <c r="P3513" s="61">
        <f t="shared" si="166"/>
        <v>1800</v>
      </c>
      <c r="Q3513" s="61">
        <f t="shared" si="168"/>
        <v>0</v>
      </c>
    </row>
    <row r="3514" spans="1:17" ht="18.600000000000001" customHeight="1">
      <c r="A3514" s="58">
        <v>44403</v>
      </c>
      <c r="B3514" s="39" t="s">
        <v>48</v>
      </c>
      <c r="C3514" s="39" t="s">
        <v>154</v>
      </c>
      <c r="D3514" s="64"/>
      <c r="E3514" s="39" t="s">
        <v>95</v>
      </c>
      <c r="F3514" s="39">
        <v>39</v>
      </c>
      <c r="G3514" s="39" t="s">
        <v>172</v>
      </c>
      <c r="H3514" s="39" t="s">
        <v>176</v>
      </c>
      <c r="I3514" s="39" t="s">
        <v>176</v>
      </c>
      <c r="J3514" s="39" t="s">
        <v>177</v>
      </c>
      <c r="K3514" s="39" t="s">
        <v>176</v>
      </c>
      <c r="L3514" s="39">
        <v>1</v>
      </c>
      <c r="M3514" s="57" t="str">
        <f t="shared" si="167"/>
        <v>3 - Medium-Level Power Loss</v>
      </c>
      <c r="N3514" s="59"/>
      <c r="O3514" s="60"/>
      <c r="P3514" s="61">
        <f t="shared" si="166"/>
        <v>1800</v>
      </c>
      <c r="Q3514" s="61">
        <f t="shared" si="168"/>
        <v>0</v>
      </c>
    </row>
    <row r="3515" spans="1:17" ht="18.600000000000001" customHeight="1">
      <c r="A3515" s="58">
        <v>44403</v>
      </c>
      <c r="B3515" s="39" t="s">
        <v>48</v>
      </c>
      <c r="C3515" s="39" t="s">
        <v>154</v>
      </c>
      <c r="D3515" s="64"/>
      <c r="E3515" s="39" t="s">
        <v>101</v>
      </c>
      <c r="F3515" s="39">
        <v>13</v>
      </c>
      <c r="G3515" s="39" t="s">
        <v>172</v>
      </c>
      <c r="H3515" s="39" t="s">
        <v>176</v>
      </c>
      <c r="I3515" s="39" t="s">
        <v>176</v>
      </c>
      <c r="J3515" s="39" t="s">
        <v>176</v>
      </c>
      <c r="K3515" s="39" t="s">
        <v>176</v>
      </c>
      <c r="L3515" s="39">
        <v>1</v>
      </c>
      <c r="M3515" s="57" t="str">
        <f t="shared" si="167"/>
        <v>3 - Medium-Level Power Loss</v>
      </c>
      <c r="N3515" s="59"/>
      <c r="O3515" s="60"/>
      <c r="P3515" s="61">
        <f t="shared" si="166"/>
        <v>1800</v>
      </c>
      <c r="Q3515" s="61">
        <f t="shared" si="168"/>
        <v>0</v>
      </c>
    </row>
    <row r="3516" spans="1:17" ht="18.600000000000001" customHeight="1">
      <c r="A3516" s="58">
        <v>44403</v>
      </c>
      <c r="B3516" s="39" t="s">
        <v>48</v>
      </c>
      <c r="C3516" s="39" t="s">
        <v>154</v>
      </c>
      <c r="D3516" s="64"/>
      <c r="E3516" s="39" t="s">
        <v>101</v>
      </c>
      <c r="F3516" s="39">
        <v>14</v>
      </c>
      <c r="G3516" s="39" t="s">
        <v>172</v>
      </c>
      <c r="H3516" s="39" t="s">
        <v>176</v>
      </c>
      <c r="I3516" s="39" t="s">
        <v>176</v>
      </c>
      <c r="J3516" s="39" t="s">
        <v>176</v>
      </c>
      <c r="K3516" s="39" t="s">
        <v>176</v>
      </c>
      <c r="L3516" s="39">
        <v>1</v>
      </c>
      <c r="M3516" s="57" t="str">
        <f t="shared" si="167"/>
        <v>3 - Medium-Level Power Loss</v>
      </c>
      <c r="N3516" s="59"/>
      <c r="O3516" s="60"/>
      <c r="P3516" s="61">
        <f t="shared" si="166"/>
        <v>1800</v>
      </c>
      <c r="Q3516" s="61">
        <f t="shared" si="168"/>
        <v>0</v>
      </c>
    </row>
    <row r="3517" spans="1:17" ht="18.600000000000001" customHeight="1">
      <c r="A3517" s="58">
        <v>44403</v>
      </c>
      <c r="B3517" s="39" t="s">
        <v>48</v>
      </c>
      <c r="C3517" s="39" t="s">
        <v>154</v>
      </c>
      <c r="D3517" s="64"/>
      <c r="E3517" s="39" t="s">
        <v>101</v>
      </c>
      <c r="F3517" s="39">
        <v>15</v>
      </c>
      <c r="G3517" s="39" t="s">
        <v>172</v>
      </c>
      <c r="H3517" s="39" t="s">
        <v>176</v>
      </c>
      <c r="I3517" s="39" t="s">
        <v>176</v>
      </c>
      <c r="J3517" s="39" t="s">
        <v>176</v>
      </c>
      <c r="K3517" s="39" t="s">
        <v>176</v>
      </c>
      <c r="L3517" s="39">
        <v>1</v>
      </c>
      <c r="M3517" s="57" t="str">
        <f t="shared" si="167"/>
        <v>3 - Medium-Level Power Loss</v>
      </c>
      <c r="N3517" s="59"/>
      <c r="O3517" s="60"/>
      <c r="P3517" s="61">
        <f t="shared" si="166"/>
        <v>1800</v>
      </c>
      <c r="Q3517" s="61">
        <f t="shared" si="168"/>
        <v>0</v>
      </c>
    </row>
    <row r="3518" spans="1:17" ht="18.600000000000001" customHeight="1">
      <c r="A3518" s="58">
        <v>44403</v>
      </c>
      <c r="B3518" s="39" t="s">
        <v>48</v>
      </c>
      <c r="C3518" s="39" t="s">
        <v>154</v>
      </c>
      <c r="D3518" s="64"/>
      <c r="E3518" s="39" t="s">
        <v>101</v>
      </c>
      <c r="F3518" s="39">
        <v>16</v>
      </c>
      <c r="G3518" s="39" t="s">
        <v>172</v>
      </c>
      <c r="H3518" s="39" t="s">
        <v>176</v>
      </c>
      <c r="I3518" s="39" t="s">
        <v>176</v>
      </c>
      <c r="J3518" s="39" t="s">
        <v>176</v>
      </c>
      <c r="K3518" s="39" t="s">
        <v>176</v>
      </c>
      <c r="L3518" s="39">
        <v>1</v>
      </c>
      <c r="M3518" s="57" t="str">
        <f t="shared" si="167"/>
        <v>3 - Medium-Level Power Loss</v>
      </c>
      <c r="N3518" s="59"/>
      <c r="O3518" s="60"/>
      <c r="P3518" s="61">
        <f t="shared" si="166"/>
        <v>1800</v>
      </c>
      <c r="Q3518" s="61">
        <f t="shared" si="168"/>
        <v>0</v>
      </c>
    </row>
    <row r="3519" spans="1:17" ht="18.600000000000001" customHeight="1">
      <c r="A3519" s="58">
        <v>44403</v>
      </c>
      <c r="B3519" s="39" t="s">
        <v>48</v>
      </c>
      <c r="C3519" s="39" t="s">
        <v>154</v>
      </c>
      <c r="D3519" s="64"/>
      <c r="E3519" s="39" t="s">
        <v>101</v>
      </c>
      <c r="F3519" s="39">
        <v>17</v>
      </c>
      <c r="G3519" s="39" t="s">
        <v>172</v>
      </c>
      <c r="H3519" s="39" t="s">
        <v>176</v>
      </c>
      <c r="I3519" s="39" t="s">
        <v>176</v>
      </c>
      <c r="J3519" s="39" t="s">
        <v>176</v>
      </c>
      <c r="K3519" s="39" t="s">
        <v>176</v>
      </c>
      <c r="L3519" s="39">
        <v>1</v>
      </c>
      <c r="M3519" s="57" t="str">
        <f t="shared" si="167"/>
        <v>3 - Medium-Level Power Loss</v>
      </c>
      <c r="N3519" s="59"/>
      <c r="O3519" s="60"/>
      <c r="P3519" s="61">
        <f t="shared" si="166"/>
        <v>1800</v>
      </c>
      <c r="Q3519" s="61">
        <f t="shared" si="168"/>
        <v>0</v>
      </c>
    </row>
    <row r="3520" spans="1:17" ht="18.600000000000001" customHeight="1">
      <c r="A3520" s="58">
        <v>44403</v>
      </c>
      <c r="B3520" s="39" t="s">
        <v>48</v>
      </c>
      <c r="C3520" s="39" t="s">
        <v>154</v>
      </c>
      <c r="D3520" s="64"/>
      <c r="E3520" s="39" t="s">
        <v>101</v>
      </c>
      <c r="F3520" s="39">
        <v>18</v>
      </c>
      <c r="G3520" s="39" t="s">
        <v>172</v>
      </c>
      <c r="H3520" s="39" t="s">
        <v>176</v>
      </c>
      <c r="I3520" s="39" t="s">
        <v>176</v>
      </c>
      <c r="J3520" s="39" t="s">
        <v>176</v>
      </c>
      <c r="K3520" s="39" t="s">
        <v>176</v>
      </c>
      <c r="L3520" s="39">
        <v>1</v>
      </c>
      <c r="M3520" s="57" t="str">
        <f t="shared" si="167"/>
        <v>3 - Medium-Level Power Loss</v>
      </c>
      <c r="N3520" s="59"/>
      <c r="O3520" s="60"/>
      <c r="P3520" s="61">
        <f t="shared" si="166"/>
        <v>1800</v>
      </c>
      <c r="Q3520" s="61">
        <f t="shared" si="168"/>
        <v>0</v>
      </c>
    </row>
    <row r="3521" spans="1:17" ht="18.600000000000001" customHeight="1">
      <c r="A3521" s="58">
        <v>44403</v>
      </c>
      <c r="B3521" s="39" t="s">
        <v>48</v>
      </c>
      <c r="C3521" s="39" t="s">
        <v>154</v>
      </c>
      <c r="D3521" s="64"/>
      <c r="E3521" s="39" t="s">
        <v>101</v>
      </c>
      <c r="F3521" s="39">
        <v>19</v>
      </c>
      <c r="G3521" s="39" t="s">
        <v>172</v>
      </c>
      <c r="H3521" s="39" t="s">
        <v>176</v>
      </c>
      <c r="I3521" s="39" t="s">
        <v>176</v>
      </c>
      <c r="J3521" s="39" t="s">
        <v>176</v>
      </c>
      <c r="K3521" s="39" t="s">
        <v>176</v>
      </c>
      <c r="L3521" s="39">
        <v>1</v>
      </c>
      <c r="M3521" s="57" t="str">
        <f t="shared" si="167"/>
        <v>3 - Medium-Level Power Loss</v>
      </c>
      <c r="N3521" s="59"/>
      <c r="O3521" s="60"/>
      <c r="P3521" s="61">
        <f t="shared" si="166"/>
        <v>1800</v>
      </c>
      <c r="Q3521" s="61">
        <f t="shared" si="168"/>
        <v>0</v>
      </c>
    </row>
    <row r="3522" spans="1:17" ht="18.600000000000001" customHeight="1">
      <c r="A3522" s="58">
        <v>44403</v>
      </c>
      <c r="B3522" s="39" t="s">
        <v>48</v>
      </c>
      <c r="C3522" s="39" t="s">
        <v>154</v>
      </c>
      <c r="D3522" s="64"/>
      <c r="E3522" s="39" t="s">
        <v>101</v>
      </c>
      <c r="F3522" s="39">
        <v>20</v>
      </c>
      <c r="G3522" s="39" t="s">
        <v>172</v>
      </c>
      <c r="H3522" s="39" t="s">
        <v>176</v>
      </c>
      <c r="I3522" s="39" t="s">
        <v>176</v>
      </c>
      <c r="J3522" s="39" t="s">
        <v>176</v>
      </c>
      <c r="K3522" s="39" t="s">
        <v>176</v>
      </c>
      <c r="L3522" s="39">
        <v>1</v>
      </c>
      <c r="M3522" s="57" t="str">
        <f t="shared" si="167"/>
        <v>3 - Medium-Level Power Loss</v>
      </c>
      <c r="N3522" s="59"/>
      <c r="O3522" s="60"/>
      <c r="P3522" s="61">
        <f t="shared" si="166"/>
        <v>1800</v>
      </c>
      <c r="Q3522" s="61">
        <f t="shared" si="168"/>
        <v>0</v>
      </c>
    </row>
    <row r="3523" spans="1:17" ht="18.600000000000001" customHeight="1">
      <c r="A3523" s="58">
        <v>44403</v>
      </c>
      <c r="B3523" s="39" t="s">
        <v>48</v>
      </c>
      <c r="C3523" s="39" t="s">
        <v>154</v>
      </c>
      <c r="D3523" s="64"/>
      <c r="E3523" s="39" t="s">
        <v>96</v>
      </c>
      <c r="F3523" s="39">
        <v>100</v>
      </c>
      <c r="G3523" s="39" t="s">
        <v>173</v>
      </c>
      <c r="H3523" s="39" t="s">
        <v>176</v>
      </c>
      <c r="I3523" s="39" t="s">
        <v>176</v>
      </c>
      <c r="J3523" s="39" t="s">
        <v>176</v>
      </c>
      <c r="K3523" s="39" t="s">
        <v>177</v>
      </c>
      <c r="L3523" s="39">
        <v>1</v>
      </c>
      <c r="M3523" s="57" t="str">
        <f t="shared" si="167"/>
        <v>3 - Medium-Level Power Loss</v>
      </c>
      <c r="N3523" s="59"/>
      <c r="O3523" s="60"/>
      <c r="P3523" s="61">
        <f t="shared" si="166"/>
        <v>1800</v>
      </c>
      <c r="Q3523" s="61">
        <f t="shared" si="168"/>
        <v>0</v>
      </c>
    </row>
    <row r="3524" spans="1:17" ht="18.600000000000001" customHeight="1">
      <c r="A3524" s="58">
        <v>44403</v>
      </c>
      <c r="B3524" s="39" t="s">
        <v>48</v>
      </c>
      <c r="C3524" s="39" t="s">
        <v>154</v>
      </c>
      <c r="D3524" s="64"/>
      <c r="E3524" s="39" t="s">
        <v>96</v>
      </c>
      <c r="F3524" s="39">
        <v>100</v>
      </c>
      <c r="G3524" s="39" t="s">
        <v>173</v>
      </c>
      <c r="H3524" s="39" t="s">
        <v>176</v>
      </c>
      <c r="I3524" s="39" t="s">
        <v>176</v>
      </c>
      <c r="J3524" s="39" t="s">
        <v>176</v>
      </c>
      <c r="K3524" s="39" t="s">
        <v>177</v>
      </c>
      <c r="L3524" s="39">
        <v>1</v>
      </c>
      <c r="M3524" s="57" t="str">
        <f t="shared" si="167"/>
        <v>3 - Medium-Level Power Loss</v>
      </c>
      <c r="N3524" s="59"/>
      <c r="O3524" s="60"/>
      <c r="P3524" s="61">
        <f t="shared" si="166"/>
        <v>1800</v>
      </c>
      <c r="Q3524" s="61">
        <f t="shared" si="168"/>
        <v>0</v>
      </c>
    </row>
    <row r="3525" spans="1:17" ht="18.600000000000001" customHeight="1">
      <c r="A3525" s="58">
        <v>44403</v>
      </c>
      <c r="B3525" s="39" t="s">
        <v>48</v>
      </c>
      <c r="C3525" s="39" t="s">
        <v>154</v>
      </c>
      <c r="D3525" s="64"/>
      <c r="E3525" s="39" t="s">
        <v>96</v>
      </c>
      <c r="F3525" s="39">
        <v>101</v>
      </c>
      <c r="G3525" s="39" t="s">
        <v>173</v>
      </c>
      <c r="H3525" s="39" t="s">
        <v>176</v>
      </c>
      <c r="I3525" s="39" t="s">
        <v>176</v>
      </c>
      <c r="J3525" s="39" t="s">
        <v>176</v>
      </c>
      <c r="K3525" s="39" t="s">
        <v>177</v>
      </c>
      <c r="L3525" s="39">
        <v>1</v>
      </c>
      <c r="M3525" s="57" t="str">
        <f t="shared" si="167"/>
        <v>3 - Medium-Level Power Loss</v>
      </c>
      <c r="N3525" s="59"/>
      <c r="O3525" s="60"/>
      <c r="P3525" s="61">
        <f t="shared" si="166"/>
        <v>1800</v>
      </c>
      <c r="Q3525" s="61">
        <f t="shared" si="168"/>
        <v>0</v>
      </c>
    </row>
    <row r="3526" spans="1:17" ht="18.600000000000001" customHeight="1">
      <c r="A3526" s="58">
        <v>44403</v>
      </c>
      <c r="B3526" s="39" t="s">
        <v>48</v>
      </c>
      <c r="C3526" s="39" t="s">
        <v>154</v>
      </c>
      <c r="D3526" s="64"/>
      <c r="E3526" s="39" t="s">
        <v>96</v>
      </c>
      <c r="F3526" s="39">
        <v>101</v>
      </c>
      <c r="G3526" s="39" t="s">
        <v>173</v>
      </c>
      <c r="H3526" s="39" t="s">
        <v>176</v>
      </c>
      <c r="I3526" s="39" t="s">
        <v>176</v>
      </c>
      <c r="J3526" s="39" t="s">
        <v>176</v>
      </c>
      <c r="K3526" s="39" t="s">
        <v>177</v>
      </c>
      <c r="L3526" s="39">
        <v>1</v>
      </c>
      <c r="M3526" s="57" t="str">
        <f t="shared" si="167"/>
        <v>3 - Medium-Level Power Loss</v>
      </c>
      <c r="N3526" s="59"/>
      <c r="O3526" s="60"/>
      <c r="P3526" s="61">
        <f t="shared" si="166"/>
        <v>1800</v>
      </c>
      <c r="Q3526" s="61">
        <f t="shared" si="168"/>
        <v>0</v>
      </c>
    </row>
    <row r="3527" spans="1:17" ht="18.600000000000001" customHeight="1">
      <c r="A3527" s="58">
        <v>44403</v>
      </c>
      <c r="B3527" s="39" t="s">
        <v>48</v>
      </c>
      <c r="C3527" s="39" t="s">
        <v>154</v>
      </c>
      <c r="D3527" s="64"/>
      <c r="E3527" s="39" t="s">
        <v>96</v>
      </c>
      <c r="F3527" s="39">
        <v>102</v>
      </c>
      <c r="G3527" s="39" t="s">
        <v>173</v>
      </c>
      <c r="H3527" s="39" t="s">
        <v>176</v>
      </c>
      <c r="I3527" s="39" t="s">
        <v>176</v>
      </c>
      <c r="J3527" s="39" t="s">
        <v>176</v>
      </c>
      <c r="K3527" s="39" t="s">
        <v>177</v>
      </c>
      <c r="L3527" s="39">
        <v>1</v>
      </c>
      <c r="M3527" s="57" t="str">
        <f t="shared" si="167"/>
        <v>3 - Medium-Level Power Loss</v>
      </c>
      <c r="N3527" s="59"/>
      <c r="O3527" s="60"/>
      <c r="P3527" s="61">
        <f t="shared" si="166"/>
        <v>1800</v>
      </c>
      <c r="Q3527" s="61">
        <f t="shared" si="168"/>
        <v>0</v>
      </c>
    </row>
    <row r="3528" spans="1:17" ht="18.600000000000001" customHeight="1">
      <c r="A3528" s="58">
        <v>44403</v>
      </c>
      <c r="B3528" s="39" t="s">
        <v>48</v>
      </c>
      <c r="C3528" s="39" t="s">
        <v>154</v>
      </c>
      <c r="D3528" s="64"/>
      <c r="E3528" s="39" t="s">
        <v>96</v>
      </c>
      <c r="F3528" s="39">
        <v>102</v>
      </c>
      <c r="G3528" s="39" t="s">
        <v>173</v>
      </c>
      <c r="H3528" s="39" t="s">
        <v>176</v>
      </c>
      <c r="I3528" s="39" t="s">
        <v>176</v>
      </c>
      <c r="J3528" s="39" t="s">
        <v>176</v>
      </c>
      <c r="K3528" s="39" t="s">
        <v>177</v>
      </c>
      <c r="L3528" s="39">
        <v>1</v>
      </c>
      <c r="M3528" s="57" t="str">
        <f t="shared" si="167"/>
        <v>3 - Medium-Level Power Loss</v>
      </c>
      <c r="N3528" s="59"/>
      <c r="O3528" s="60"/>
      <c r="P3528" s="61">
        <f t="shared" si="166"/>
        <v>1800</v>
      </c>
      <c r="Q3528" s="61">
        <f t="shared" si="168"/>
        <v>0</v>
      </c>
    </row>
    <row r="3529" spans="1:17" ht="18.600000000000001" customHeight="1">
      <c r="A3529" s="58">
        <v>44403</v>
      </c>
      <c r="B3529" s="39" t="s">
        <v>48</v>
      </c>
      <c r="C3529" s="39" t="s">
        <v>154</v>
      </c>
      <c r="D3529" s="64"/>
      <c r="E3529" s="39" t="s">
        <v>96</v>
      </c>
      <c r="F3529" s="39">
        <v>103</v>
      </c>
      <c r="G3529" s="39" t="s">
        <v>173</v>
      </c>
      <c r="H3529" s="39" t="s">
        <v>176</v>
      </c>
      <c r="I3529" s="39" t="s">
        <v>176</v>
      </c>
      <c r="J3529" s="39" t="s">
        <v>176</v>
      </c>
      <c r="K3529" s="39" t="s">
        <v>177</v>
      </c>
      <c r="L3529" s="39">
        <v>1</v>
      </c>
      <c r="M3529" s="57" t="str">
        <f t="shared" si="167"/>
        <v>3 - Medium-Level Power Loss</v>
      </c>
      <c r="N3529" s="59"/>
      <c r="O3529" s="60"/>
      <c r="P3529" s="61">
        <f t="shared" si="166"/>
        <v>1800</v>
      </c>
      <c r="Q3529" s="61">
        <f t="shared" si="168"/>
        <v>0</v>
      </c>
    </row>
    <row r="3530" spans="1:17" ht="18.600000000000001" customHeight="1">
      <c r="A3530" s="58">
        <v>44403</v>
      </c>
      <c r="B3530" s="39" t="s">
        <v>48</v>
      </c>
      <c r="C3530" s="39" t="s">
        <v>154</v>
      </c>
      <c r="D3530" s="64"/>
      <c r="E3530" s="39" t="s">
        <v>96</v>
      </c>
      <c r="F3530" s="39">
        <v>103</v>
      </c>
      <c r="G3530" s="39" t="s">
        <v>173</v>
      </c>
      <c r="H3530" s="39" t="s">
        <v>176</v>
      </c>
      <c r="I3530" s="39" t="s">
        <v>176</v>
      </c>
      <c r="J3530" s="39" t="s">
        <v>176</v>
      </c>
      <c r="K3530" s="39" t="s">
        <v>177</v>
      </c>
      <c r="L3530" s="39">
        <v>1</v>
      </c>
      <c r="M3530" s="57" t="str">
        <f t="shared" si="167"/>
        <v>3 - Medium-Level Power Loss</v>
      </c>
      <c r="N3530" s="59"/>
      <c r="O3530" s="60"/>
      <c r="P3530" s="61">
        <f t="shared" si="166"/>
        <v>1800</v>
      </c>
      <c r="Q3530" s="61">
        <f t="shared" si="168"/>
        <v>0</v>
      </c>
    </row>
    <row r="3531" spans="1:17" ht="18.600000000000001" customHeight="1">
      <c r="A3531" s="58">
        <v>44403</v>
      </c>
      <c r="B3531" s="39" t="s">
        <v>48</v>
      </c>
      <c r="C3531" s="39" t="s">
        <v>154</v>
      </c>
      <c r="D3531" s="64"/>
      <c r="E3531" s="39" t="s">
        <v>96</v>
      </c>
      <c r="F3531" s="39">
        <v>104</v>
      </c>
      <c r="G3531" s="39" t="s">
        <v>173</v>
      </c>
      <c r="H3531" s="39" t="s">
        <v>176</v>
      </c>
      <c r="I3531" s="39" t="s">
        <v>176</v>
      </c>
      <c r="J3531" s="39" t="s">
        <v>176</v>
      </c>
      <c r="K3531" s="39" t="s">
        <v>177</v>
      </c>
      <c r="L3531" s="39">
        <v>1</v>
      </c>
      <c r="M3531" s="57" t="str">
        <f t="shared" si="167"/>
        <v>3 - Medium-Level Power Loss</v>
      </c>
      <c r="N3531" s="59"/>
      <c r="O3531" s="60"/>
      <c r="P3531" s="61">
        <f t="shared" si="166"/>
        <v>1800</v>
      </c>
      <c r="Q3531" s="61">
        <f t="shared" si="168"/>
        <v>0</v>
      </c>
    </row>
    <row r="3532" spans="1:17" ht="18.600000000000001" customHeight="1">
      <c r="A3532" s="58">
        <v>44403</v>
      </c>
      <c r="B3532" s="39" t="s">
        <v>48</v>
      </c>
      <c r="C3532" s="39" t="s">
        <v>154</v>
      </c>
      <c r="D3532" s="64"/>
      <c r="E3532" s="39" t="s">
        <v>96</v>
      </c>
      <c r="F3532" s="39">
        <v>104</v>
      </c>
      <c r="G3532" s="39" t="s">
        <v>173</v>
      </c>
      <c r="H3532" s="39" t="s">
        <v>176</v>
      </c>
      <c r="I3532" s="39" t="s">
        <v>176</v>
      </c>
      <c r="J3532" s="39" t="s">
        <v>176</v>
      </c>
      <c r="K3532" s="39" t="s">
        <v>177</v>
      </c>
      <c r="L3532" s="39">
        <v>1</v>
      </c>
      <c r="M3532" s="57" t="str">
        <f t="shared" si="167"/>
        <v>3 - Medium-Level Power Loss</v>
      </c>
      <c r="N3532" s="59"/>
      <c r="O3532" s="60"/>
      <c r="P3532" s="61">
        <f t="shared" si="166"/>
        <v>1800</v>
      </c>
      <c r="Q3532" s="61">
        <f t="shared" si="168"/>
        <v>0</v>
      </c>
    </row>
    <row r="3533" spans="1:17" ht="18.600000000000001" customHeight="1">
      <c r="A3533" s="58">
        <v>44403</v>
      </c>
      <c r="B3533" s="39" t="s">
        <v>48</v>
      </c>
      <c r="C3533" s="39" t="s">
        <v>154</v>
      </c>
      <c r="D3533" s="64"/>
      <c r="E3533" s="39" t="s">
        <v>96</v>
      </c>
      <c r="F3533" s="39">
        <v>105</v>
      </c>
      <c r="G3533" s="39" t="s">
        <v>173</v>
      </c>
      <c r="H3533" s="39" t="s">
        <v>176</v>
      </c>
      <c r="I3533" s="39" t="s">
        <v>176</v>
      </c>
      <c r="J3533" s="39" t="s">
        <v>176</v>
      </c>
      <c r="K3533" s="39" t="s">
        <v>177</v>
      </c>
      <c r="L3533" s="39">
        <v>1</v>
      </c>
      <c r="M3533" s="57" t="str">
        <f t="shared" si="167"/>
        <v>3 - Medium-Level Power Loss</v>
      </c>
      <c r="N3533" s="59"/>
      <c r="O3533" s="60"/>
      <c r="P3533" s="61">
        <f t="shared" si="166"/>
        <v>1800</v>
      </c>
      <c r="Q3533" s="61">
        <f t="shared" si="168"/>
        <v>0</v>
      </c>
    </row>
    <row r="3534" spans="1:17" ht="18.600000000000001" customHeight="1">
      <c r="A3534" s="58">
        <v>44403</v>
      </c>
      <c r="B3534" s="39" t="s">
        <v>48</v>
      </c>
      <c r="C3534" s="39" t="s">
        <v>154</v>
      </c>
      <c r="D3534" s="64"/>
      <c r="E3534" s="39" t="s">
        <v>96</v>
      </c>
      <c r="F3534" s="39">
        <v>105</v>
      </c>
      <c r="G3534" s="39" t="s">
        <v>173</v>
      </c>
      <c r="H3534" s="39" t="s">
        <v>176</v>
      </c>
      <c r="I3534" s="39" t="s">
        <v>176</v>
      </c>
      <c r="J3534" s="39" t="s">
        <v>176</v>
      </c>
      <c r="K3534" s="39" t="s">
        <v>177</v>
      </c>
      <c r="L3534" s="39">
        <v>1</v>
      </c>
      <c r="M3534" s="57" t="str">
        <f t="shared" si="167"/>
        <v>3 - Medium-Level Power Loss</v>
      </c>
      <c r="N3534" s="59"/>
      <c r="O3534" s="60"/>
      <c r="P3534" s="61">
        <f t="shared" si="166"/>
        <v>1800</v>
      </c>
      <c r="Q3534" s="61">
        <f t="shared" si="168"/>
        <v>0</v>
      </c>
    </row>
    <row r="3535" spans="1:17" ht="18.600000000000001" customHeight="1">
      <c r="A3535" s="58">
        <v>44403</v>
      </c>
      <c r="B3535" s="39" t="s">
        <v>48</v>
      </c>
      <c r="C3535" s="39" t="s">
        <v>154</v>
      </c>
      <c r="D3535" s="64"/>
      <c r="E3535" s="39" t="s">
        <v>96</v>
      </c>
      <c r="F3535" s="39">
        <v>106</v>
      </c>
      <c r="G3535" s="39" t="s">
        <v>173</v>
      </c>
      <c r="H3535" s="39" t="s">
        <v>176</v>
      </c>
      <c r="I3535" s="39" t="s">
        <v>176</v>
      </c>
      <c r="J3535" s="39" t="s">
        <v>176</v>
      </c>
      <c r="K3535" s="39" t="s">
        <v>177</v>
      </c>
      <c r="L3535" s="39">
        <v>1</v>
      </c>
      <c r="M3535" s="57" t="str">
        <f t="shared" si="167"/>
        <v>3 - Medium-Level Power Loss</v>
      </c>
      <c r="N3535" s="59"/>
      <c r="O3535" s="60"/>
      <c r="P3535" s="61">
        <f t="shared" si="166"/>
        <v>1800</v>
      </c>
      <c r="Q3535" s="61">
        <f t="shared" si="168"/>
        <v>0</v>
      </c>
    </row>
    <row r="3536" spans="1:17" ht="18.600000000000001" customHeight="1">
      <c r="A3536" s="58">
        <v>44403</v>
      </c>
      <c r="B3536" s="39" t="s">
        <v>48</v>
      </c>
      <c r="C3536" s="39" t="s">
        <v>154</v>
      </c>
      <c r="D3536" s="64"/>
      <c r="E3536" s="39" t="s">
        <v>96</v>
      </c>
      <c r="F3536" s="39">
        <v>106</v>
      </c>
      <c r="G3536" s="39" t="s">
        <v>173</v>
      </c>
      <c r="H3536" s="39" t="s">
        <v>176</v>
      </c>
      <c r="I3536" s="39" t="s">
        <v>176</v>
      </c>
      <c r="J3536" s="39" t="s">
        <v>176</v>
      </c>
      <c r="K3536" s="39" t="s">
        <v>177</v>
      </c>
      <c r="L3536" s="39">
        <v>1</v>
      </c>
      <c r="M3536" s="57" t="str">
        <f t="shared" si="167"/>
        <v>3 - Medium-Level Power Loss</v>
      </c>
      <c r="N3536" s="59"/>
      <c r="O3536" s="60"/>
      <c r="P3536" s="61">
        <f t="shared" si="166"/>
        <v>1800</v>
      </c>
      <c r="Q3536" s="61">
        <f t="shared" si="168"/>
        <v>0</v>
      </c>
    </row>
    <row r="3537" spans="1:17" ht="18.600000000000001" customHeight="1">
      <c r="A3537" s="58">
        <v>44403</v>
      </c>
      <c r="B3537" s="39" t="s">
        <v>48</v>
      </c>
      <c r="C3537" s="39" t="s">
        <v>154</v>
      </c>
      <c r="D3537" s="64"/>
      <c r="E3537" s="39" t="s">
        <v>96</v>
      </c>
      <c r="F3537" s="39">
        <v>107</v>
      </c>
      <c r="G3537" s="39" t="s">
        <v>173</v>
      </c>
      <c r="H3537" s="39" t="s">
        <v>176</v>
      </c>
      <c r="I3537" s="39" t="s">
        <v>176</v>
      </c>
      <c r="J3537" s="39" t="s">
        <v>176</v>
      </c>
      <c r="K3537" s="39" t="s">
        <v>177</v>
      </c>
      <c r="L3537" s="39">
        <v>1</v>
      </c>
      <c r="M3537" s="57" t="str">
        <f t="shared" si="167"/>
        <v>3 - Medium-Level Power Loss</v>
      </c>
      <c r="N3537" s="59"/>
      <c r="O3537" s="60"/>
      <c r="P3537" s="61">
        <f t="shared" ref="P3537:P3600" si="169">IF(G3537="hot spot",0,IF(G3537="string",$Q$5*L3537,IF(G3537="multiple strings",$Q$5*L3537,IF(G3537="Combiner",($Q$5)*L3537,IF(G3537="inverter",$Q$5*L3537,IF(G3537="tracker",$Q$5*L3537,IF(G3537="module",$Q$5*L3537,IF(G3537="module substring",($Q$5/3)*L3537,0))))))))</f>
        <v>1800</v>
      </c>
      <c r="Q3537" s="61">
        <f t="shared" si="168"/>
        <v>0</v>
      </c>
    </row>
    <row r="3538" spans="1:17" ht="18.600000000000001" customHeight="1">
      <c r="A3538" s="58">
        <v>44403</v>
      </c>
      <c r="B3538" s="39" t="s">
        <v>48</v>
      </c>
      <c r="C3538" s="39" t="s">
        <v>154</v>
      </c>
      <c r="D3538" s="64"/>
      <c r="E3538" s="39" t="s">
        <v>96</v>
      </c>
      <c r="F3538" s="39">
        <v>107</v>
      </c>
      <c r="G3538" s="39" t="s">
        <v>173</v>
      </c>
      <c r="H3538" s="39" t="s">
        <v>176</v>
      </c>
      <c r="I3538" s="39" t="s">
        <v>176</v>
      </c>
      <c r="J3538" s="39" t="s">
        <v>176</v>
      </c>
      <c r="K3538" s="39" t="s">
        <v>177</v>
      </c>
      <c r="L3538" s="39">
        <v>1</v>
      </c>
      <c r="M3538" s="57" t="str">
        <f t="shared" ref="M3538:M3601" si="170">IF(G3538="hot spot","1 - Safety",IF((P3538)/(1000000*$Q$4)&gt;0.01,"2 - High-Level Power Loss",IF(P3538&gt;($Q$5-1),"3 - Medium-Level Power Loss",IF(P3538&gt;0,"4 - Low-Level Power Loss",""))))</f>
        <v>3 - Medium-Level Power Loss</v>
      </c>
      <c r="N3538" s="59"/>
      <c r="O3538" s="60"/>
      <c r="P3538" s="61">
        <f t="shared" si="169"/>
        <v>1800</v>
      </c>
      <c r="Q3538" s="61">
        <f t="shared" si="168"/>
        <v>0</v>
      </c>
    </row>
    <row r="3539" spans="1:17" ht="18.600000000000001" customHeight="1">
      <c r="A3539" s="58">
        <v>44403</v>
      </c>
      <c r="B3539" s="39" t="s">
        <v>48</v>
      </c>
      <c r="C3539" s="39" t="s">
        <v>154</v>
      </c>
      <c r="D3539" s="64"/>
      <c r="E3539" s="39" t="s">
        <v>96</v>
      </c>
      <c r="F3539" s="39">
        <v>108</v>
      </c>
      <c r="G3539" s="39" t="s">
        <v>173</v>
      </c>
      <c r="H3539" s="39" t="s">
        <v>176</v>
      </c>
      <c r="I3539" s="39" t="s">
        <v>176</v>
      </c>
      <c r="J3539" s="39" t="s">
        <v>176</v>
      </c>
      <c r="K3539" s="39" t="s">
        <v>177</v>
      </c>
      <c r="L3539" s="39">
        <v>1</v>
      </c>
      <c r="M3539" s="57" t="str">
        <f t="shared" si="170"/>
        <v>3 - Medium-Level Power Loss</v>
      </c>
      <c r="N3539" s="59"/>
      <c r="O3539" s="60"/>
      <c r="P3539" s="61">
        <f t="shared" si="169"/>
        <v>1800</v>
      </c>
      <c r="Q3539" s="61">
        <f t="shared" si="168"/>
        <v>0</v>
      </c>
    </row>
    <row r="3540" spans="1:17" ht="18.600000000000001" customHeight="1">
      <c r="A3540" s="58">
        <v>44403</v>
      </c>
      <c r="B3540" s="39" t="s">
        <v>48</v>
      </c>
      <c r="C3540" s="39" t="s">
        <v>154</v>
      </c>
      <c r="D3540" s="64"/>
      <c r="E3540" s="39" t="s">
        <v>96</v>
      </c>
      <c r="F3540" s="39">
        <v>108</v>
      </c>
      <c r="G3540" s="39" t="s">
        <v>173</v>
      </c>
      <c r="H3540" s="39" t="s">
        <v>176</v>
      </c>
      <c r="I3540" s="39" t="s">
        <v>176</v>
      </c>
      <c r="J3540" s="39" t="s">
        <v>176</v>
      </c>
      <c r="K3540" s="39" t="s">
        <v>177</v>
      </c>
      <c r="L3540" s="39">
        <v>1</v>
      </c>
      <c r="M3540" s="57" t="str">
        <f t="shared" si="170"/>
        <v>3 - Medium-Level Power Loss</v>
      </c>
      <c r="N3540" s="59"/>
      <c r="O3540" s="60"/>
      <c r="P3540" s="61">
        <f t="shared" si="169"/>
        <v>1800</v>
      </c>
      <c r="Q3540" s="61">
        <f t="shared" si="168"/>
        <v>0</v>
      </c>
    </row>
    <row r="3541" spans="1:17" ht="18.600000000000001" customHeight="1">
      <c r="A3541" s="58">
        <v>44403</v>
      </c>
      <c r="B3541" s="39" t="s">
        <v>48</v>
      </c>
      <c r="C3541" s="39" t="s">
        <v>154</v>
      </c>
      <c r="D3541" s="64"/>
      <c r="E3541" s="39" t="s">
        <v>96</v>
      </c>
      <c r="F3541" s="39">
        <v>109</v>
      </c>
      <c r="G3541" s="39" t="s">
        <v>173</v>
      </c>
      <c r="H3541" s="39" t="s">
        <v>176</v>
      </c>
      <c r="I3541" s="39" t="s">
        <v>176</v>
      </c>
      <c r="J3541" s="39" t="s">
        <v>176</v>
      </c>
      <c r="K3541" s="39" t="s">
        <v>177</v>
      </c>
      <c r="L3541" s="39">
        <v>1</v>
      </c>
      <c r="M3541" s="57" t="str">
        <f t="shared" si="170"/>
        <v>3 - Medium-Level Power Loss</v>
      </c>
      <c r="N3541" s="59"/>
      <c r="O3541" s="60"/>
      <c r="P3541" s="61">
        <f t="shared" si="169"/>
        <v>1800</v>
      </c>
      <c r="Q3541" s="61">
        <f t="shared" si="168"/>
        <v>0</v>
      </c>
    </row>
    <row r="3542" spans="1:17" ht="18.600000000000001" customHeight="1">
      <c r="A3542" s="58">
        <v>44403</v>
      </c>
      <c r="B3542" s="39" t="s">
        <v>48</v>
      </c>
      <c r="C3542" s="39" t="s">
        <v>154</v>
      </c>
      <c r="D3542" s="64"/>
      <c r="E3542" s="39" t="s">
        <v>96</v>
      </c>
      <c r="F3542" s="39">
        <v>109</v>
      </c>
      <c r="G3542" s="39" t="s">
        <v>173</v>
      </c>
      <c r="H3542" s="39" t="s">
        <v>176</v>
      </c>
      <c r="I3542" s="39" t="s">
        <v>176</v>
      </c>
      <c r="J3542" s="39" t="s">
        <v>176</v>
      </c>
      <c r="K3542" s="39" t="s">
        <v>177</v>
      </c>
      <c r="L3542" s="39">
        <v>1</v>
      </c>
      <c r="M3542" s="57" t="str">
        <f t="shared" si="170"/>
        <v>3 - Medium-Level Power Loss</v>
      </c>
      <c r="N3542" s="59"/>
      <c r="O3542" s="60"/>
      <c r="P3542" s="61">
        <f t="shared" si="169"/>
        <v>1800</v>
      </c>
      <c r="Q3542" s="61">
        <f t="shared" si="168"/>
        <v>0</v>
      </c>
    </row>
    <row r="3543" spans="1:17" ht="18.600000000000001" customHeight="1">
      <c r="A3543" s="58">
        <v>44403</v>
      </c>
      <c r="B3543" s="39" t="s">
        <v>48</v>
      </c>
      <c r="C3543" s="39" t="s">
        <v>154</v>
      </c>
      <c r="D3543" s="64"/>
      <c r="E3543" s="39" t="s">
        <v>96</v>
      </c>
      <c r="F3543" s="39">
        <v>110</v>
      </c>
      <c r="G3543" s="39" t="s">
        <v>173</v>
      </c>
      <c r="H3543" s="39" t="s">
        <v>176</v>
      </c>
      <c r="I3543" s="39" t="s">
        <v>176</v>
      </c>
      <c r="J3543" s="39" t="s">
        <v>176</v>
      </c>
      <c r="K3543" s="39" t="s">
        <v>177</v>
      </c>
      <c r="L3543" s="39">
        <v>1</v>
      </c>
      <c r="M3543" s="57" t="str">
        <f t="shared" si="170"/>
        <v>3 - Medium-Level Power Loss</v>
      </c>
      <c r="N3543" s="59"/>
      <c r="O3543" s="60"/>
      <c r="P3543" s="61">
        <f t="shared" si="169"/>
        <v>1800</v>
      </c>
      <c r="Q3543" s="61">
        <f t="shared" si="168"/>
        <v>0</v>
      </c>
    </row>
    <row r="3544" spans="1:17" ht="18.600000000000001" customHeight="1">
      <c r="A3544" s="58">
        <v>44403</v>
      </c>
      <c r="B3544" s="39" t="s">
        <v>48</v>
      </c>
      <c r="C3544" s="39" t="s">
        <v>154</v>
      </c>
      <c r="D3544" s="64"/>
      <c r="E3544" s="39" t="s">
        <v>96</v>
      </c>
      <c r="F3544" s="39">
        <v>110</v>
      </c>
      <c r="G3544" s="39" t="s">
        <v>173</v>
      </c>
      <c r="H3544" s="39" t="s">
        <v>176</v>
      </c>
      <c r="I3544" s="39" t="s">
        <v>176</v>
      </c>
      <c r="J3544" s="39" t="s">
        <v>176</v>
      </c>
      <c r="K3544" s="39" t="s">
        <v>177</v>
      </c>
      <c r="L3544" s="39">
        <v>1</v>
      </c>
      <c r="M3544" s="57" t="str">
        <f t="shared" si="170"/>
        <v>3 - Medium-Level Power Loss</v>
      </c>
      <c r="N3544" s="59"/>
      <c r="O3544" s="60"/>
      <c r="P3544" s="61">
        <f t="shared" si="169"/>
        <v>1800</v>
      </c>
      <c r="Q3544" s="61">
        <f t="shared" si="168"/>
        <v>0</v>
      </c>
    </row>
    <row r="3545" spans="1:17" ht="18.600000000000001" customHeight="1">
      <c r="A3545" s="58">
        <v>44403</v>
      </c>
      <c r="B3545" s="39" t="s">
        <v>48</v>
      </c>
      <c r="C3545" s="39" t="s">
        <v>154</v>
      </c>
      <c r="D3545" s="64"/>
      <c r="E3545" s="39" t="s">
        <v>96</v>
      </c>
      <c r="F3545" s="39">
        <v>111</v>
      </c>
      <c r="G3545" s="39" t="s">
        <v>173</v>
      </c>
      <c r="H3545" s="39" t="s">
        <v>176</v>
      </c>
      <c r="I3545" s="39" t="s">
        <v>176</v>
      </c>
      <c r="J3545" s="39" t="s">
        <v>176</v>
      </c>
      <c r="K3545" s="39" t="s">
        <v>177</v>
      </c>
      <c r="L3545" s="39">
        <v>1</v>
      </c>
      <c r="M3545" s="57" t="str">
        <f t="shared" si="170"/>
        <v>3 - Medium-Level Power Loss</v>
      </c>
      <c r="N3545" s="59"/>
      <c r="O3545" s="60"/>
      <c r="P3545" s="61">
        <f t="shared" si="169"/>
        <v>1800</v>
      </c>
      <c r="Q3545" s="61">
        <f t="shared" si="168"/>
        <v>0</v>
      </c>
    </row>
    <row r="3546" spans="1:17" ht="18.600000000000001" customHeight="1">
      <c r="A3546" s="58">
        <v>44403</v>
      </c>
      <c r="B3546" s="39" t="s">
        <v>48</v>
      </c>
      <c r="C3546" s="39" t="s">
        <v>154</v>
      </c>
      <c r="D3546" s="64"/>
      <c r="E3546" s="39" t="s">
        <v>96</v>
      </c>
      <c r="F3546" s="39">
        <v>111</v>
      </c>
      <c r="G3546" s="39" t="s">
        <v>173</v>
      </c>
      <c r="H3546" s="39" t="s">
        <v>176</v>
      </c>
      <c r="I3546" s="39" t="s">
        <v>176</v>
      </c>
      <c r="J3546" s="39" t="s">
        <v>176</v>
      </c>
      <c r="K3546" s="39" t="s">
        <v>177</v>
      </c>
      <c r="L3546" s="39">
        <v>1</v>
      </c>
      <c r="M3546" s="57" t="str">
        <f t="shared" si="170"/>
        <v>3 - Medium-Level Power Loss</v>
      </c>
      <c r="N3546" s="59"/>
      <c r="O3546" s="60"/>
      <c r="P3546" s="61">
        <f t="shared" si="169"/>
        <v>1800</v>
      </c>
      <c r="Q3546" s="61">
        <f t="shared" si="168"/>
        <v>0</v>
      </c>
    </row>
    <row r="3547" spans="1:17" ht="18.600000000000001" customHeight="1">
      <c r="A3547" s="58">
        <v>44403</v>
      </c>
      <c r="B3547" s="39" t="s">
        <v>48</v>
      </c>
      <c r="C3547" s="39" t="s">
        <v>154</v>
      </c>
      <c r="D3547" s="64"/>
      <c r="E3547" s="39" t="s">
        <v>96</v>
      </c>
      <c r="F3547" s="39">
        <v>112</v>
      </c>
      <c r="G3547" s="39" t="s">
        <v>173</v>
      </c>
      <c r="H3547" s="39" t="s">
        <v>176</v>
      </c>
      <c r="I3547" s="39" t="s">
        <v>176</v>
      </c>
      <c r="J3547" s="39" t="s">
        <v>176</v>
      </c>
      <c r="K3547" s="39" t="s">
        <v>177</v>
      </c>
      <c r="L3547" s="39">
        <v>1</v>
      </c>
      <c r="M3547" s="57" t="str">
        <f t="shared" si="170"/>
        <v>3 - Medium-Level Power Loss</v>
      </c>
      <c r="N3547" s="59"/>
      <c r="O3547" s="60"/>
      <c r="P3547" s="61">
        <f t="shared" si="169"/>
        <v>1800</v>
      </c>
      <c r="Q3547" s="61">
        <f t="shared" si="168"/>
        <v>0</v>
      </c>
    </row>
    <row r="3548" spans="1:17" ht="18.600000000000001" customHeight="1">
      <c r="A3548" s="58">
        <v>44403</v>
      </c>
      <c r="B3548" s="39" t="s">
        <v>48</v>
      </c>
      <c r="C3548" s="39" t="s">
        <v>154</v>
      </c>
      <c r="D3548" s="64"/>
      <c r="E3548" s="39" t="s">
        <v>96</v>
      </c>
      <c r="F3548" s="39">
        <v>112</v>
      </c>
      <c r="G3548" s="39" t="s">
        <v>173</v>
      </c>
      <c r="H3548" s="39" t="s">
        <v>176</v>
      </c>
      <c r="I3548" s="39" t="s">
        <v>176</v>
      </c>
      <c r="J3548" s="39" t="s">
        <v>176</v>
      </c>
      <c r="K3548" s="39" t="s">
        <v>177</v>
      </c>
      <c r="L3548" s="39">
        <v>1</v>
      </c>
      <c r="M3548" s="57" t="str">
        <f t="shared" si="170"/>
        <v>3 - Medium-Level Power Loss</v>
      </c>
      <c r="N3548" s="59"/>
      <c r="O3548" s="60"/>
      <c r="P3548" s="61">
        <f t="shared" si="169"/>
        <v>1800</v>
      </c>
      <c r="Q3548" s="61">
        <f t="shared" si="168"/>
        <v>0</v>
      </c>
    </row>
    <row r="3549" spans="1:17" ht="18.600000000000001" customHeight="1">
      <c r="A3549" s="58">
        <v>44403</v>
      </c>
      <c r="B3549" s="39" t="s">
        <v>48</v>
      </c>
      <c r="C3549" s="39" t="s">
        <v>154</v>
      </c>
      <c r="D3549" s="64"/>
      <c r="E3549" s="39" t="s">
        <v>96</v>
      </c>
      <c r="F3549" s="39">
        <v>82</v>
      </c>
      <c r="G3549" s="39" t="s">
        <v>172</v>
      </c>
      <c r="H3549" s="39" t="s">
        <v>176</v>
      </c>
      <c r="I3549" s="39" t="s">
        <v>177</v>
      </c>
      <c r="J3549" s="39" t="s">
        <v>176</v>
      </c>
      <c r="K3549" s="39" t="s">
        <v>176</v>
      </c>
      <c r="L3549" s="39">
        <v>1</v>
      </c>
      <c r="M3549" s="57" t="str">
        <f t="shared" si="170"/>
        <v>3 - Medium-Level Power Loss</v>
      </c>
      <c r="N3549" s="59"/>
      <c r="O3549" s="60"/>
      <c r="P3549" s="61">
        <f t="shared" si="169"/>
        <v>1800</v>
      </c>
      <c r="Q3549" s="61">
        <f t="shared" si="168"/>
        <v>0</v>
      </c>
    </row>
    <row r="3550" spans="1:17" ht="18.600000000000001" customHeight="1">
      <c r="A3550" s="58">
        <v>44403</v>
      </c>
      <c r="B3550" s="39" t="s">
        <v>48</v>
      </c>
      <c r="C3550" s="39" t="s">
        <v>154</v>
      </c>
      <c r="D3550" s="64"/>
      <c r="E3550" s="39" t="s">
        <v>96</v>
      </c>
      <c r="F3550" s="39">
        <v>97</v>
      </c>
      <c r="G3550" s="39" t="s">
        <v>173</v>
      </c>
      <c r="H3550" s="39" t="s">
        <v>176</v>
      </c>
      <c r="I3550" s="39" t="s">
        <v>176</v>
      </c>
      <c r="J3550" s="39" t="s">
        <v>176</v>
      </c>
      <c r="K3550" s="39" t="s">
        <v>177</v>
      </c>
      <c r="L3550" s="39">
        <v>1</v>
      </c>
      <c r="M3550" s="57" t="str">
        <f t="shared" si="170"/>
        <v>3 - Medium-Level Power Loss</v>
      </c>
      <c r="N3550" s="59"/>
      <c r="O3550" s="60"/>
      <c r="P3550" s="61">
        <f t="shared" si="169"/>
        <v>1800</v>
      </c>
      <c r="Q3550" s="61">
        <f t="shared" si="168"/>
        <v>0</v>
      </c>
    </row>
    <row r="3551" spans="1:17" ht="18.600000000000001" customHeight="1">
      <c r="A3551" s="58">
        <v>44403</v>
      </c>
      <c r="B3551" s="39" t="s">
        <v>48</v>
      </c>
      <c r="C3551" s="39" t="s">
        <v>154</v>
      </c>
      <c r="D3551" s="64"/>
      <c r="E3551" s="39" t="s">
        <v>96</v>
      </c>
      <c r="F3551" s="39">
        <v>97</v>
      </c>
      <c r="G3551" s="39" t="s">
        <v>173</v>
      </c>
      <c r="H3551" s="39" t="s">
        <v>176</v>
      </c>
      <c r="I3551" s="39" t="s">
        <v>176</v>
      </c>
      <c r="J3551" s="39" t="s">
        <v>176</v>
      </c>
      <c r="K3551" s="39" t="s">
        <v>177</v>
      </c>
      <c r="L3551" s="39">
        <v>1</v>
      </c>
      <c r="M3551" s="57" t="str">
        <f t="shared" si="170"/>
        <v>3 - Medium-Level Power Loss</v>
      </c>
      <c r="N3551" s="59"/>
      <c r="O3551" s="60"/>
      <c r="P3551" s="61">
        <f t="shared" si="169"/>
        <v>1800</v>
      </c>
      <c r="Q3551" s="61">
        <f t="shared" si="168"/>
        <v>0</v>
      </c>
    </row>
    <row r="3552" spans="1:17" ht="18.600000000000001" customHeight="1">
      <c r="A3552" s="58">
        <v>44403</v>
      </c>
      <c r="B3552" s="39" t="s">
        <v>48</v>
      </c>
      <c r="C3552" s="39" t="s">
        <v>154</v>
      </c>
      <c r="D3552" s="64"/>
      <c r="E3552" s="39" t="s">
        <v>96</v>
      </c>
      <c r="F3552" s="39">
        <v>98</v>
      </c>
      <c r="G3552" s="39" t="s">
        <v>173</v>
      </c>
      <c r="H3552" s="39" t="s">
        <v>176</v>
      </c>
      <c r="I3552" s="39" t="s">
        <v>176</v>
      </c>
      <c r="J3552" s="39" t="s">
        <v>176</v>
      </c>
      <c r="K3552" s="39" t="s">
        <v>177</v>
      </c>
      <c r="L3552" s="39">
        <v>1</v>
      </c>
      <c r="M3552" s="57" t="str">
        <f t="shared" si="170"/>
        <v>3 - Medium-Level Power Loss</v>
      </c>
      <c r="N3552" s="59"/>
      <c r="O3552" s="60"/>
      <c r="P3552" s="61">
        <f t="shared" si="169"/>
        <v>1800</v>
      </c>
      <c r="Q3552" s="61">
        <f t="shared" si="168"/>
        <v>0</v>
      </c>
    </row>
    <row r="3553" spans="1:17" ht="18.600000000000001" customHeight="1">
      <c r="A3553" s="58">
        <v>44403</v>
      </c>
      <c r="B3553" s="39" t="s">
        <v>48</v>
      </c>
      <c r="C3553" s="39" t="s">
        <v>154</v>
      </c>
      <c r="D3553" s="64"/>
      <c r="E3553" s="39" t="s">
        <v>96</v>
      </c>
      <c r="F3553" s="39">
        <v>98</v>
      </c>
      <c r="G3553" s="39" t="s">
        <v>173</v>
      </c>
      <c r="H3553" s="39" t="s">
        <v>176</v>
      </c>
      <c r="I3553" s="39" t="s">
        <v>176</v>
      </c>
      <c r="J3553" s="39" t="s">
        <v>176</v>
      </c>
      <c r="K3553" s="39" t="s">
        <v>177</v>
      </c>
      <c r="L3553" s="39">
        <v>1</v>
      </c>
      <c r="M3553" s="57" t="str">
        <f t="shared" si="170"/>
        <v>3 - Medium-Level Power Loss</v>
      </c>
      <c r="N3553" s="59"/>
      <c r="O3553" s="60"/>
      <c r="P3553" s="61">
        <f t="shared" si="169"/>
        <v>1800</v>
      </c>
      <c r="Q3553" s="61">
        <f t="shared" si="168"/>
        <v>0</v>
      </c>
    </row>
    <row r="3554" spans="1:17" ht="18.600000000000001" customHeight="1">
      <c r="A3554" s="58">
        <v>44403</v>
      </c>
      <c r="B3554" s="39" t="s">
        <v>48</v>
      </c>
      <c r="C3554" s="39" t="s">
        <v>154</v>
      </c>
      <c r="D3554" s="64"/>
      <c r="E3554" s="39" t="s">
        <v>96</v>
      </c>
      <c r="F3554" s="39">
        <v>99</v>
      </c>
      <c r="G3554" s="39" t="s">
        <v>173</v>
      </c>
      <c r="H3554" s="39" t="s">
        <v>176</v>
      </c>
      <c r="I3554" s="39" t="s">
        <v>176</v>
      </c>
      <c r="J3554" s="39" t="s">
        <v>176</v>
      </c>
      <c r="K3554" s="39" t="s">
        <v>177</v>
      </c>
      <c r="L3554" s="39">
        <v>1</v>
      </c>
      <c r="M3554" s="57" t="str">
        <f t="shared" si="170"/>
        <v>3 - Medium-Level Power Loss</v>
      </c>
      <c r="N3554" s="59"/>
      <c r="O3554" s="60"/>
      <c r="P3554" s="61">
        <f t="shared" si="169"/>
        <v>1800</v>
      </c>
      <c r="Q3554" s="61">
        <f t="shared" si="168"/>
        <v>0</v>
      </c>
    </row>
    <row r="3555" spans="1:17" ht="18.600000000000001" customHeight="1">
      <c r="A3555" s="58">
        <v>44403</v>
      </c>
      <c r="B3555" s="39" t="s">
        <v>48</v>
      </c>
      <c r="C3555" s="39" t="s">
        <v>154</v>
      </c>
      <c r="D3555" s="64"/>
      <c r="E3555" s="39" t="s">
        <v>96</v>
      </c>
      <c r="F3555" s="39">
        <v>99</v>
      </c>
      <c r="G3555" s="39" t="s">
        <v>173</v>
      </c>
      <c r="H3555" s="39" t="s">
        <v>176</v>
      </c>
      <c r="I3555" s="39" t="s">
        <v>176</v>
      </c>
      <c r="J3555" s="39" t="s">
        <v>176</v>
      </c>
      <c r="K3555" s="39" t="s">
        <v>177</v>
      </c>
      <c r="L3555" s="39">
        <v>1</v>
      </c>
      <c r="M3555" s="57" t="str">
        <f t="shared" si="170"/>
        <v>3 - Medium-Level Power Loss</v>
      </c>
      <c r="N3555" s="59"/>
      <c r="O3555" s="60"/>
      <c r="P3555" s="61">
        <f t="shared" si="169"/>
        <v>1800</v>
      </c>
      <c r="Q3555" s="61">
        <f t="shared" si="168"/>
        <v>0</v>
      </c>
    </row>
    <row r="3556" spans="1:17" ht="18.600000000000001" customHeight="1">
      <c r="A3556" s="58">
        <v>44403</v>
      </c>
      <c r="B3556" s="39" t="s">
        <v>48</v>
      </c>
      <c r="C3556" s="39" t="s">
        <v>154</v>
      </c>
      <c r="D3556" s="64"/>
      <c r="E3556" s="39" t="s">
        <v>103</v>
      </c>
      <c r="F3556" s="39">
        <v>113</v>
      </c>
      <c r="G3556" s="39" t="s">
        <v>172</v>
      </c>
      <c r="H3556" s="39" t="s">
        <v>176</v>
      </c>
      <c r="I3556" s="39" t="s">
        <v>176</v>
      </c>
      <c r="J3556" s="39" t="s">
        <v>176</v>
      </c>
      <c r="K3556" s="39" t="s">
        <v>176</v>
      </c>
      <c r="L3556" s="39">
        <v>1</v>
      </c>
      <c r="M3556" s="57" t="str">
        <f t="shared" si="170"/>
        <v>3 - Medium-Level Power Loss</v>
      </c>
      <c r="N3556" s="59"/>
      <c r="O3556" s="60"/>
      <c r="P3556" s="61">
        <f t="shared" si="169"/>
        <v>1800</v>
      </c>
      <c r="Q3556" s="61">
        <f t="shared" si="168"/>
        <v>0</v>
      </c>
    </row>
    <row r="3557" spans="1:17" ht="18.600000000000001" customHeight="1">
      <c r="A3557" s="58">
        <v>44403</v>
      </c>
      <c r="B3557" s="39" t="s">
        <v>48</v>
      </c>
      <c r="C3557" s="39" t="s">
        <v>154</v>
      </c>
      <c r="D3557" s="64"/>
      <c r="E3557" s="39" t="s">
        <v>103</v>
      </c>
      <c r="F3557" s="39">
        <v>114</v>
      </c>
      <c r="G3557" s="39" t="s">
        <v>172</v>
      </c>
      <c r="H3557" s="39" t="s">
        <v>176</v>
      </c>
      <c r="I3557" s="39" t="s">
        <v>176</v>
      </c>
      <c r="J3557" s="39" t="s">
        <v>176</v>
      </c>
      <c r="K3557" s="39" t="s">
        <v>176</v>
      </c>
      <c r="L3557" s="39">
        <v>1</v>
      </c>
      <c r="M3557" s="57" t="str">
        <f t="shared" si="170"/>
        <v>3 - Medium-Level Power Loss</v>
      </c>
      <c r="N3557" s="59"/>
      <c r="O3557" s="60"/>
      <c r="P3557" s="61">
        <f t="shared" si="169"/>
        <v>1800</v>
      </c>
      <c r="Q3557" s="61">
        <f t="shared" ref="Q3557:Q3620" si="171">IF(O3557&gt;0,P3557,0)</f>
        <v>0</v>
      </c>
    </row>
    <row r="3558" spans="1:17" ht="18.600000000000001" customHeight="1">
      <c r="A3558" s="58">
        <v>44403</v>
      </c>
      <c r="B3558" s="39" t="s">
        <v>48</v>
      </c>
      <c r="C3558" s="39" t="s">
        <v>154</v>
      </c>
      <c r="D3558" s="64"/>
      <c r="E3558" s="39" t="s">
        <v>103</v>
      </c>
      <c r="F3558" s="39">
        <v>115</v>
      </c>
      <c r="G3558" s="39" t="s">
        <v>172</v>
      </c>
      <c r="H3558" s="39" t="s">
        <v>176</v>
      </c>
      <c r="I3558" s="39" t="s">
        <v>176</v>
      </c>
      <c r="J3558" s="39" t="s">
        <v>176</v>
      </c>
      <c r="K3558" s="39" t="s">
        <v>176</v>
      </c>
      <c r="L3558" s="39">
        <v>1</v>
      </c>
      <c r="M3558" s="57" t="str">
        <f t="shared" si="170"/>
        <v>3 - Medium-Level Power Loss</v>
      </c>
      <c r="N3558" s="59"/>
      <c r="O3558" s="60"/>
      <c r="P3558" s="61">
        <f t="shared" si="169"/>
        <v>1800</v>
      </c>
      <c r="Q3558" s="61">
        <f t="shared" si="171"/>
        <v>0</v>
      </c>
    </row>
    <row r="3559" spans="1:17" ht="18.600000000000001" customHeight="1">
      <c r="A3559" s="58">
        <v>44403</v>
      </c>
      <c r="B3559" s="39" t="s">
        <v>48</v>
      </c>
      <c r="C3559" s="39" t="s">
        <v>154</v>
      </c>
      <c r="D3559" s="64"/>
      <c r="E3559" s="39" t="s">
        <v>103</v>
      </c>
      <c r="F3559" s="39">
        <v>116</v>
      </c>
      <c r="G3559" s="39" t="s">
        <v>172</v>
      </c>
      <c r="H3559" s="39" t="s">
        <v>176</v>
      </c>
      <c r="I3559" s="39" t="s">
        <v>176</v>
      </c>
      <c r="J3559" s="39" t="s">
        <v>176</v>
      </c>
      <c r="K3559" s="39" t="s">
        <v>176</v>
      </c>
      <c r="L3559" s="39">
        <v>1</v>
      </c>
      <c r="M3559" s="57" t="str">
        <f t="shared" si="170"/>
        <v>3 - Medium-Level Power Loss</v>
      </c>
      <c r="N3559" s="59"/>
      <c r="O3559" s="60"/>
      <c r="P3559" s="61">
        <f t="shared" si="169"/>
        <v>1800</v>
      </c>
      <c r="Q3559" s="61">
        <f t="shared" si="171"/>
        <v>0</v>
      </c>
    </row>
    <row r="3560" spans="1:17" ht="18.600000000000001" customHeight="1">
      <c r="A3560" s="58">
        <v>44403</v>
      </c>
      <c r="B3560" s="39" t="s">
        <v>48</v>
      </c>
      <c r="C3560" s="39" t="s">
        <v>154</v>
      </c>
      <c r="D3560" s="64"/>
      <c r="E3560" s="39" t="s">
        <v>103</v>
      </c>
      <c r="F3560" s="39">
        <v>117</v>
      </c>
      <c r="G3560" s="39" t="s">
        <v>172</v>
      </c>
      <c r="H3560" s="39" t="s">
        <v>176</v>
      </c>
      <c r="I3560" s="39" t="s">
        <v>176</v>
      </c>
      <c r="J3560" s="39" t="s">
        <v>176</v>
      </c>
      <c r="K3560" s="39" t="s">
        <v>176</v>
      </c>
      <c r="L3560" s="39">
        <v>1</v>
      </c>
      <c r="M3560" s="57" t="str">
        <f t="shared" si="170"/>
        <v>3 - Medium-Level Power Loss</v>
      </c>
      <c r="N3560" s="59"/>
      <c r="O3560" s="60"/>
      <c r="P3560" s="61">
        <f t="shared" si="169"/>
        <v>1800</v>
      </c>
      <c r="Q3560" s="61">
        <f t="shared" si="171"/>
        <v>0</v>
      </c>
    </row>
    <row r="3561" spans="1:17" ht="18.600000000000001" customHeight="1">
      <c r="A3561" s="58">
        <v>44403</v>
      </c>
      <c r="B3561" s="39" t="s">
        <v>48</v>
      </c>
      <c r="C3561" s="39" t="s">
        <v>154</v>
      </c>
      <c r="D3561" s="64"/>
      <c r="E3561" s="39" t="s">
        <v>103</v>
      </c>
      <c r="F3561" s="39">
        <v>118</v>
      </c>
      <c r="G3561" s="39" t="s">
        <v>172</v>
      </c>
      <c r="H3561" s="39" t="s">
        <v>176</v>
      </c>
      <c r="I3561" s="39" t="s">
        <v>176</v>
      </c>
      <c r="J3561" s="39" t="s">
        <v>176</v>
      </c>
      <c r="K3561" s="39" t="s">
        <v>176</v>
      </c>
      <c r="L3561" s="39">
        <v>1</v>
      </c>
      <c r="M3561" s="57" t="str">
        <f t="shared" si="170"/>
        <v>3 - Medium-Level Power Loss</v>
      </c>
      <c r="N3561" s="59"/>
      <c r="O3561" s="60"/>
      <c r="P3561" s="61">
        <f t="shared" si="169"/>
        <v>1800</v>
      </c>
      <c r="Q3561" s="61">
        <f t="shared" si="171"/>
        <v>0</v>
      </c>
    </row>
    <row r="3562" spans="1:17" ht="18.600000000000001" customHeight="1">
      <c r="A3562" s="58">
        <v>44403</v>
      </c>
      <c r="B3562" s="39" t="s">
        <v>48</v>
      </c>
      <c r="C3562" s="39" t="s">
        <v>154</v>
      </c>
      <c r="D3562" s="64"/>
      <c r="E3562" s="39" t="s">
        <v>103</v>
      </c>
      <c r="F3562" s="39">
        <v>119</v>
      </c>
      <c r="G3562" s="39" t="s">
        <v>172</v>
      </c>
      <c r="H3562" s="39" t="s">
        <v>176</v>
      </c>
      <c r="I3562" s="39" t="s">
        <v>176</v>
      </c>
      <c r="J3562" s="39" t="s">
        <v>176</v>
      </c>
      <c r="K3562" s="39" t="s">
        <v>176</v>
      </c>
      <c r="L3562" s="39">
        <v>1</v>
      </c>
      <c r="M3562" s="57" t="str">
        <f t="shared" si="170"/>
        <v>3 - Medium-Level Power Loss</v>
      </c>
      <c r="N3562" s="59"/>
      <c r="O3562" s="60"/>
      <c r="P3562" s="61">
        <f t="shared" si="169"/>
        <v>1800</v>
      </c>
      <c r="Q3562" s="61">
        <f t="shared" si="171"/>
        <v>0</v>
      </c>
    </row>
    <row r="3563" spans="1:17" ht="18.600000000000001" customHeight="1">
      <c r="A3563" s="58">
        <v>44403</v>
      </c>
      <c r="B3563" s="39" t="s">
        <v>48</v>
      </c>
      <c r="C3563" s="39" t="s">
        <v>154</v>
      </c>
      <c r="D3563" s="64"/>
      <c r="E3563" s="39" t="s">
        <v>103</v>
      </c>
      <c r="F3563" s="39">
        <v>120</v>
      </c>
      <c r="G3563" s="39" t="s">
        <v>172</v>
      </c>
      <c r="H3563" s="39" t="s">
        <v>176</v>
      </c>
      <c r="I3563" s="39" t="s">
        <v>176</v>
      </c>
      <c r="J3563" s="39" t="s">
        <v>176</v>
      </c>
      <c r="K3563" s="39" t="s">
        <v>176</v>
      </c>
      <c r="L3563" s="39">
        <v>1</v>
      </c>
      <c r="M3563" s="57" t="str">
        <f t="shared" si="170"/>
        <v>3 - Medium-Level Power Loss</v>
      </c>
      <c r="N3563" s="59"/>
      <c r="O3563" s="60"/>
      <c r="P3563" s="61">
        <f t="shared" si="169"/>
        <v>1800</v>
      </c>
      <c r="Q3563" s="61">
        <f t="shared" si="171"/>
        <v>0</v>
      </c>
    </row>
    <row r="3564" spans="1:17" ht="18.600000000000001" customHeight="1">
      <c r="A3564" s="58">
        <v>44403</v>
      </c>
      <c r="B3564" s="39" t="s">
        <v>48</v>
      </c>
      <c r="C3564" s="39" t="s">
        <v>154</v>
      </c>
      <c r="D3564" s="64"/>
      <c r="E3564" s="39" t="s">
        <v>103</v>
      </c>
      <c r="F3564" s="39">
        <v>17</v>
      </c>
      <c r="G3564" s="39" t="s">
        <v>172</v>
      </c>
      <c r="H3564" s="39" t="s">
        <v>176</v>
      </c>
      <c r="I3564" s="39" t="s">
        <v>176</v>
      </c>
      <c r="J3564" s="39" t="s">
        <v>176</v>
      </c>
      <c r="K3564" s="39" t="s">
        <v>176</v>
      </c>
      <c r="L3564" s="39">
        <v>1</v>
      </c>
      <c r="M3564" s="57" t="str">
        <f t="shared" si="170"/>
        <v>3 - Medium-Level Power Loss</v>
      </c>
      <c r="N3564" s="59"/>
      <c r="O3564" s="60"/>
      <c r="P3564" s="61">
        <f t="shared" si="169"/>
        <v>1800</v>
      </c>
      <c r="Q3564" s="61">
        <f t="shared" si="171"/>
        <v>0</v>
      </c>
    </row>
    <row r="3565" spans="1:17" ht="18.600000000000001" customHeight="1">
      <c r="A3565" s="58">
        <v>44403</v>
      </c>
      <c r="B3565" s="39" t="s">
        <v>48</v>
      </c>
      <c r="C3565" s="39" t="s">
        <v>154</v>
      </c>
      <c r="D3565" s="64"/>
      <c r="E3565" s="39" t="s">
        <v>103</v>
      </c>
      <c r="F3565" s="39">
        <v>18</v>
      </c>
      <c r="G3565" s="39" t="s">
        <v>172</v>
      </c>
      <c r="H3565" s="39" t="s">
        <v>176</v>
      </c>
      <c r="I3565" s="39" t="s">
        <v>176</v>
      </c>
      <c r="J3565" s="39" t="s">
        <v>176</v>
      </c>
      <c r="K3565" s="39" t="s">
        <v>176</v>
      </c>
      <c r="L3565" s="39">
        <v>1</v>
      </c>
      <c r="M3565" s="57" t="str">
        <f t="shared" si="170"/>
        <v>3 - Medium-Level Power Loss</v>
      </c>
      <c r="N3565" s="59"/>
      <c r="O3565" s="60"/>
      <c r="P3565" s="61">
        <f t="shared" si="169"/>
        <v>1800</v>
      </c>
      <c r="Q3565" s="61">
        <f t="shared" si="171"/>
        <v>0</v>
      </c>
    </row>
    <row r="3566" spans="1:17" ht="18.600000000000001" customHeight="1">
      <c r="A3566" s="58">
        <v>44403</v>
      </c>
      <c r="B3566" s="39" t="s">
        <v>48</v>
      </c>
      <c r="C3566" s="39" t="s">
        <v>154</v>
      </c>
      <c r="D3566" s="64"/>
      <c r="E3566" s="39" t="s">
        <v>103</v>
      </c>
      <c r="F3566" s="39">
        <v>19</v>
      </c>
      <c r="G3566" s="39" t="s">
        <v>172</v>
      </c>
      <c r="H3566" s="39" t="s">
        <v>176</v>
      </c>
      <c r="I3566" s="39" t="s">
        <v>176</v>
      </c>
      <c r="J3566" s="39" t="s">
        <v>176</v>
      </c>
      <c r="K3566" s="39" t="s">
        <v>176</v>
      </c>
      <c r="L3566" s="39">
        <v>1</v>
      </c>
      <c r="M3566" s="57" t="str">
        <f t="shared" si="170"/>
        <v>3 - Medium-Level Power Loss</v>
      </c>
      <c r="N3566" s="59"/>
      <c r="O3566" s="60"/>
      <c r="P3566" s="61">
        <f t="shared" si="169"/>
        <v>1800</v>
      </c>
      <c r="Q3566" s="61">
        <f t="shared" si="171"/>
        <v>0</v>
      </c>
    </row>
    <row r="3567" spans="1:17" ht="18.600000000000001" customHeight="1">
      <c r="A3567" s="58">
        <v>44403</v>
      </c>
      <c r="B3567" s="39" t="s">
        <v>48</v>
      </c>
      <c r="C3567" s="39" t="s">
        <v>154</v>
      </c>
      <c r="D3567" s="64"/>
      <c r="E3567" s="39" t="s">
        <v>103</v>
      </c>
      <c r="F3567" s="39">
        <v>20</v>
      </c>
      <c r="G3567" s="39" t="s">
        <v>172</v>
      </c>
      <c r="H3567" s="39" t="s">
        <v>176</v>
      </c>
      <c r="I3567" s="39" t="s">
        <v>176</v>
      </c>
      <c r="J3567" s="39" t="s">
        <v>176</v>
      </c>
      <c r="K3567" s="39" t="s">
        <v>176</v>
      </c>
      <c r="L3567" s="39">
        <v>1</v>
      </c>
      <c r="M3567" s="57" t="str">
        <f t="shared" si="170"/>
        <v>3 - Medium-Level Power Loss</v>
      </c>
      <c r="N3567" s="59"/>
      <c r="O3567" s="60"/>
      <c r="P3567" s="61">
        <f t="shared" si="169"/>
        <v>1800</v>
      </c>
      <c r="Q3567" s="61">
        <f t="shared" si="171"/>
        <v>0</v>
      </c>
    </row>
    <row r="3568" spans="1:17" ht="18.600000000000001" customHeight="1">
      <c r="A3568" s="58">
        <v>44403</v>
      </c>
      <c r="B3568" s="39" t="s">
        <v>48</v>
      </c>
      <c r="C3568" s="39" t="s">
        <v>154</v>
      </c>
      <c r="D3568" s="64"/>
      <c r="E3568" s="39" t="s">
        <v>103</v>
      </c>
      <c r="F3568" s="39">
        <v>21</v>
      </c>
      <c r="G3568" s="39" t="s">
        <v>172</v>
      </c>
      <c r="H3568" s="39" t="s">
        <v>176</v>
      </c>
      <c r="I3568" s="39" t="s">
        <v>176</v>
      </c>
      <c r="J3568" s="39" t="s">
        <v>176</v>
      </c>
      <c r="K3568" s="39" t="s">
        <v>176</v>
      </c>
      <c r="L3568" s="39">
        <v>1</v>
      </c>
      <c r="M3568" s="57" t="str">
        <f t="shared" si="170"/>
        <v>3 - Medium-Level Power Loss</v>
      </c>
      <c r="N3568" s="59"/>
      <c r="O3568" s="60"/>
      <c r="P3568" s="61">
        <f t="shared" si="169"/>
        <v>1800</v>
      </c>
      <c r="Q3568" s="61">
        <f t="shared" si="171"/>
        <v>0</v>
      </c>
    </row>
    <row r="3569" spans="1:17" ht="18.600000000000001" customHeight="1">
      <c r="A3569" s="58">
        <v>44403</v>
      </c>
      <c r="B3569" s="39" t="s">
        <v>48</v>
      </c>
      <c r="C3569" s="39" t="s">
        <v>154</v>
      </c>
      <c r="D3569" s="64"/>
      <c r="E3569" s="39" t="s">
        <v>103</v>
      </c>
      <c r="F3569" s="39">
        <v>22</v>
      </c>
      <c r="G3569" s="39" t="s">
        <v>172</v>
      </c>
      <c r="H3569" s="39" t="s">
        <v>176</v>
      </c>
      <c r="I3569" s="39" t="s">
        <v>176</v>
      </c>
      <c r="J3569" s="39" t="s">
        <v>176</v>
      </c>
      <c r="K3569" s="39" t="s">
        <v>176</v>
      </c>
      <c r="L3569" s="39">
        <v>1</v>
      </c>
      <c r="M3569" s="57" t="str">
        <f t="shared" si="170"/>
        <v>3 - Medium-Level Power Loss</v>
      </c>
      <c r="N3569" s="59"/>
      <c r="O3569" s="60"/>
      <c r="P3569" s="61">
        <f t="shared" si="169"/>
        <v>1800</v>
      </c>
      <c r="Q3569" s="61">
        <f t="shared" si="171"/>
        <v>0</v>
      </c>
    </row>
    <row r="3570" spans="1:17" ht="18.600000000000001" customHeight="1">
      <c r="A3570" s="58">
        <v>44403</v>
      </c>
      <c r="B3570" s="39" t="s">
        <v>48</v>
      </c>
      <c r="C3570" s="39" t="s">
        <v>154</v>
      </c>
      <c r="D3570" s="64"/>
      <c r="E3570" s="39" t="s">
        <v>103</v>
      </c>
      <c r="F3570" s="39">
        <v>23</v>
      </c>
      <c r="G3570" s="39" t="s">
        <v>172</v>
      </c>
      <c r="H3570" s="39" t="s">
        <v>176</v>
      </c>
      <c r="I3570" s="39" t="s">
        <v>176</v>
      </c>
      <c r="J3570" s="39" t="s">
        <v>176</v>
      </c>
      <c r="K3570" s="39" t="s">
        <v>176</v>
      </c>
      <c r="L3570" s="39">
        <v>1</v>
      </c>
      <c r="M3570" s="57" t="str">
        <f t="shared" si="170"/>
        <v>3 - Medium-Level Power Loss</v>
      </c>
      <c r="N3570" s="59"/>
      <c r="O3570" s="60"/>
      <c r="P3570" s="61">
        <f t="shared" si="169"/>
        <v>1800</v>
      </c>
      <c r="Q3570" s="61">
        <f t="shared" si="171"/>
        <v>0</v>
      </c>
    </row>
    <row r="3571" spans="1:17" ht="18.600000000000001" customHeight="1">
      <c r="A3571" s="58">
        <v>44403</v>
      </c>
      <c r="B3571" s="39" t="s">
        <v>48</v>
      </c>
      <c r="C3571" s="39" t="s">
        <v>154</v>
      </c>
      <c r="D3571" s="64"/>
      <c r="E3571" s="39" t="s">
        <v>103</v>
      </c>
      <c r="F3571" s="39">
        <v>24</v>
      </c>
      <c r="G3571" s="39" t="s">
        <v>172</v>
      </c>
      <c r="H3571" s="39" t="s">
        <v>176</v>
      </c>
      <c r="I3571" s="39" t="s">
        <v>176</v>
      </c>
      <c r="J3571" s="39" t="s">
        <v>176</v>
      </c>
      <c r="K3571" s="39" t="s">
        <v>176</v>
      </c>
      <c r="L3571" s="39">
        <v>1</v>
      </c>
      <c r="M3571" s="57" t="str">
        <f t="shared" si="170"/>
        <v>3 - Medium-Level Power Loss</v>
      </c>
      <c r="N3571" s="59"/>
      <c r="O3571" s="60"/>
      <c r="P3571" s="61">
        <f t="shared" si="169"/>
        <v>1800</v>
      </c>
      <c r="Q3571" s="61">
        <f t="shared" si="171"/>
        <v>0</v>
      </c>
    </row>
    <row r="3572" spans="1:17" ht="18.600000000000001" customHeight="1">
      <c r="A3572" s="58">
        <v>44403</v>
      </c>
      <c r="B3572" s="39" t="s">
        <v>48</v>
      </c>
      <c r="C3572" s="39" t="s">
        <v>154</v>
      </c>
      <c r="D3572" s="64"/>
      <c r="E3572" s="39" t="s">
        <v>103</v>
      </c>
      <c r="F3572" s="39">
        <v>58</v>
      </c>
      <c r="G3572" s="39" t="s">
        <v>172</v>
      </c>
      <c r="H3572" s="39" t="s">
        <v>176</v>
      </c>
      <c r="I3572" s="39" t="s">
        <v>176</v>
      </c>
      <c r="J3572" s="39" t="s">
        <v>176</v>
      </c>
      <c r="K3572" s="39" t="s">
        <v>176</v>
      </c>
      <c r="L3572" s="39">
        <v>1</v>
      </c>
      <c r="M3572" s="57" t="str">
        <f t="shared" si="170"/>
        <v>3 - Medium-Level Power Loss</v>
      </c>
      <c r="N3572" s="59"/>
      <c r="O3572" s="60"/>
      <c r="P3572" s="61">
        <f t="shared" si="169"/>
        <v>1800</v>
      </c>
      <c r="Q3572" s="61">
        <f t="shared" si="171"/>
        <v>0</v>
      </c>
    </row>
    <row r="3573" spans="1:17" ht="18.600000000000001" customHeight="1">
      <c r="A3573" s="58">
        <v>44403</v>
      </c>
      <c r="B3573" s="39" t="s">
        <v>48</v>
      </c>
      <c r="C3573" s="39" t="s">
        <v>154</v>
      </c>
      <c r="D3573" s="64"/>
      <c r="E3573" s="39" t="s">
        <v>104</v>
      </c>
      <c r="F3573" s="39">
        <v>41</v>
      </c>
      <c r="G3573" s="39" t="s">
        <v>172</v>
      </c>
      <c r="H3573" s="39" t="s">
        <v>176</v>
      </c>
      <c r="I3573" s="39" t="s">
        <v>176</v>
      </c>
      <c r="J3573" s="39" t="s">
        <v>176</v>
      </c>
      <c r="K3573" s="39" t="s">
        <v>176</v>
      </c>
      <c r="L3573" s="39">
        <v>1</v>
      </c>
      <c r="M3573" s="57" t="str">
        <f t="shared" si="170"/>
        <v>3 - Medium-Level Power Loss</v>
      </c>
      <c r="N3573" s="59"/>
      <c r="O3573" s="60"/>
      <c r="P3573" s="61">
        <f t="shared" si="169"/>
        <v>1800</v>
      </c>
      <c r="Q3573" s="61">
        <f t="shared" si="171"/>
        <v>0</v>
      </c>
    </row>
    <row r="3574" spans="1:17" ht="18.600000000000001" customHeight="1">
      <c r="A3574" s="58">
        <v>44403</v>
      </c>
      <c r="B3574" s="39" t="s">
        <v>48</v>
      </c>
      <c r="C3574" s="39" t="s">
        <v>154</v>
      </c>
      <c r="D3574" s="64"/>
      <c r="E3574" s="39" t="s">
        <v>104</v>
      </c>
      <c r="F3574" s="39">
        <v>42</v>
      </c>
      <c r="G3574" s="39" t="s">
        <v>172</v>
      </c>
      <c r="H3574" s="39" t="s">
        <v>176</v>
      </c>
      <c r="I3574" s="39" t="s">
        <v>176</v>
      </c>
      <c r="J3574" s="39" t="s">
        <v>176</v>
      </c>
      <c r="K3574" s="39" t="s">
        <v>176</v>
      </c>
      <c r="L3574" s="39">
        <v>1</v>
      </c>
      <c r="M3574" s="57" t="str">
        <f t="shared" si="170"/>
        <v>3 - Medium-Level Power Loss</v>
      </c>
      <c r="N3574" s="59"/>
      <c r="O3574" s="60"/>
      <c r="P3574" s="61">
        <f t="shared" si="169"/>
        <v>1800</v>
      </c>
      <c r="Q3574" s="61">
        <f t="shared" si="171"/>
        <v>0</v>
      </c>
    </row>
    <row r="3575" spans="1:17" ht="18.600000000000001" customHeight="1">
      <c r="A3575" s="58">
        <v>44403</v>
      </c>
      <c r="B3575" s="39" t="s">
        <v>48</v>
      </c>
      <c r="C3575" s="39" t="s">
        <v>154</v>
      </c>
      <c r="D3575" s="64"/>
      <c r="E3575" s="39" t="s">
        <v>104</v>
      </c>
      <c r="F3575" s="39">
        <v>43</v>
      </c>
      <c r="G3575" s="39" t="s">
        <v>172</v>
      </c>
      <c r="H3575" s="39" t="s">
        <v>176</v>
      </c>
      <c r="I3575" s="39" t="s">
        <v>176</v>
      </c>
      <c r="J3575" s="39" t="s">
        <v>176</v>
      </c>
      <c r="K3575" s="39" t="s">
        <v>176</v>
      </c>
      <c r="L3575" s="39">
        <v>1</v>
      </c>
      <c r="M3575" s="57" t="str">
        <f t="shared" si="170"/>
        <v>3 - Medium-Level Power Loss</v>
      </c>
      <c r="N3575" s="59"/>
      <c r="O3575" s="60"/>
      <c r="P3575" s="61">
        <f t="shared" si="169"/>
        <v>1800</v>
      </c>
      <c r="Q3575" s="61">
        <f t="shared" si="171"/>
        <v>0</v>
      </c>
    </row>
    <row r="3576" spans="1:17" ht="18.600000000000001" customHeight="1">
      <c r="A3576" s="58">
        <v>44403</v>
      </c>
      <c r="B3576" s="39" t="s">
        <v>48</v>
      </c>
      <c r="C3576" s="39" t="s">
        <v>154</v>
      </c>
      <c r="D3576" s="64"/>
      <c r="E3576" s="39" t="s">
        <v>104</v>
      </c>
      <c r="F3576" s="39">
        <v>44</v>
      </c>
      <c r="G3576" s="39" t="s">
        <v>172</v>
      </c>
      <c r="H3576" s="39" t="s">
        <v>176</v>
      </c>
      <c r="I3576" s="39" t="s">
        <v>176</v>
      </c>
      <c r="J3576" s="39" t="s">
        <v>176</v>
      </c>
      <c r="K3576" s="39" t="s">
        <v>176</v>
      </c>
      <c r="L3576" s="39">
        <v>1</v>
      </c>
      <c r="M3576" s="57" t="str">
        <f t="shared" si="170"/>
        <v>3 - Medium-Level Power Loss</v>
      </c>
      <c r="N3576" s="59"/>
      <c r="O3576" s="60"/>
      <c r="P3576" s="61">
        <f t="shared" si="169"/>
        <v>1800</v>
      </c>
      <c r="Q3576" s="61">
        <f t="shared" si="171"/>
        <v>0</v>
      </c>
    </row>
    <row r="3577" spans="1:17" ht="18.600000000000001" customHeight="1">
      <c r="A3577" s="58">
        <v>44403</v>
      </c>
      <c r="B3577" s="39" t="s">
        <v>48</v>
      </c>
      <c r="C3577" s="39" t="s">
        <v>154</v>
      </c>
      <c r="D3577" s="64"/>
      <c r="E3577" s="39" t="s">
        <v>104</v>
      </c>
      <c r="F3577" s="39">
        <v>45</v>
      </c>
      <c r="G3577" s="39" t="s">
        <v>172</v>
      </c>
      <c r="H3577" s="39" t="s">
        <v>176</v>
      </c>
      <c r="I3577" s="39" t="s">
        <v>176</v>
      </c>
      <c r="J3577" s="39" t="s">
        <v>176</v>
      </c>
      <c r="K3577" s="39" t="s">
        <v>176</v>
      </c>
      <c r="L3577" s="39">
        <v>1</v>
      </c>
      <c r="M3577" s="57" t="str">
        <f t="shared" si="170"/>
        <v>3 - Medium-Level Power Loss</v>
      </c>
      <c r="N3577" s="59"/>
      <c r="O3577" s="60"/>
      <c r="P3577" s="61">
        <f t="shared" si="169"/>
        <v>1800</v>
      </c>
      <c r="Q3577" s="61">
        <f t="shared" si="171"/>
        <v>0</v>
      </c>
    </row>
    <row r="3578" spans="1:17" ht="18.600000000000001" customHeight="1">
      <c r="A3578" s="58">
        <v>44403</v>
      </c>
      <c r="B3578" s="39" t="s">
        <v>48</v>
      </c>
      <c r="C3578" s="39" t="s">
        <v>154</v>
      </c>
      <c r="D3578" s="64"/>
      <c r="E3578" s="39" t="s">
        <v>104</v>
      </c>
      <c r="F3578" s="39">
        <v>46</v>
      </c>
      <c r="G3578" s="39" t="s">
        <v>172</v>
      </c>
      <c r="H3578" s="39" t="s">
        <v>176</v>
      </c>
      <c r="I3578" s="39" t="s">
        <v>176</v>
      </c>
      <c r="J3578" s="39" t="s">
        <v>176</v>
      </c>
      <c r="K3578" s="39" t="s">
        <v>176</v>
      </c>
      <c r="L3578" s="39">
        <v>1</v>
      </c>
      <c r="M3578" s="57" t="str">
        <f t="shared" si="170"/>
        <v>3 - Medium-Level Power Loss</v>
      </c>
      <c r="N3578" s="59"/>
      <c r="O3578" s="60"/>
      <c r="P3578" s="61">
        <f t="shared" si="169"/>
        <v>1800</v>
      </c>
      <c r="Q3578" s="61">
        <f t="shared" si="171"/>
        <v>0</v>
      </c>
    </row>
    <row r="3579" spans="1:17" ht="18.600000000000001" customHeight="1">
      <c r="A3579" s="58">
        <v>44403</v>
      </c>
      <c r="B3579" s="39" t="s">
        <v>48</v>
      </c>
      <c r="C3579" s="39" t="s">
        <v>154</v>
      </c>
      <c r="D3579" s="64"/>
      <c r="E3579" s="39" t="s">
        <v>104</v>
      </c>
      <c r="F3579" s="39">
        <v>47</v>
      </c>
      <c r="G3579" s="39" t="s">
        <v>172</v>
      </c>
      <c r="H3579" s="39" t="s">
        <v>176</v>
      </c>
      <c r="I3579" s="39" t="s">
        <v>176</v>
      </c>
      <c r="J3579" s="39" t="s">
        <v>176</v>
      </c>
      <c r="K3579" s="39" t="s">
        <v>176</v>
      </c>
      <c r="L3579" s="39">
        <v>1</v>
      </c>
      <c r="M3579" s="57" t="str">
        <f t="shared" si="170"/>
        <v>3 - Medium-Level Power Loss</v>
      </c>
      <c r="N3579" s="59"/>
      <c r="O3579" s="60"/>
      <c r="P3579" s="61">
        <f t="shared" si="169"/>
        <v>1800</v>
      </c>
      <c r="Q3579" s="61">
        <f t="shared" si="171"/>
        <v>0</v>
      </c>
    </row>
    <row r="3580" spans="1:17" ht="18.600000000000001" customHeight="1">
      <c r="A3580" s="58">
        <v>44403</v>
      </c>
      <c r="B3580" s="39" t="s">
        <v>48</v>
      </c>
      <c r="C3580" s="39" t="s">
        <v>154</v>
      </c>
      <c r="D3580" s="64"/>
      <c r="E3580" s="39" t="s">
        <v>104</v>
      </c>
      <c r="F3580" s="39">
        <v>48</v>
      </c>
      <c r="G3580" s="39" t="s">
        <v>172</v>
      </c>
      <c r="H3580" s="39" t="s">
        <v>176</v>
      </c>
      <c r="I3580" s="39" t="s">
        <v>176</v>
      </c>
      <c r="J3580" s="39" t="s">
        <v>176</v>
      </c>
      <c r="K3580" s="39" t="s">
        <v>176</v>
      </c>
      <c r="L3580" s="39">
        <v>1</v>
      </c>
      <c r="M3580" s="57" t="str">
        <f t="shared" si="170"/>
        <v>3 - Medium-Level Power Loss</v>
      </c>
      <c r="N3580" s="59"/>
      <c r="O3580" s="60"/>
      <c r="P3580" s="61">
        <f t="shared" si="169"/>
        <v>1800</v>
      </c>
      <c r="Q3580" s="61">
        <f t="shared" si="171"/>
        <v>0</v>
      </c>
    </row>
    <row r="3581" spans="1:17" ht="18.600000000000001" customHeight="1">
      <c r="A3581" s="58">
        <v>44403</v>
      </c>
      <c r="B3581" s="39" t="s">
        <v>48</v>
      </c>
      <c r="C3581" s="39" t="s">
        <v>154</v>
      </c>
      <c r="D3581" s="64"/>
      <c r="E3581" s="39" t="s">
        <v>104</v>
      </c>
      <c r="F3581" s="39">
        <v>49</v>
      </c>
      <c r="G3581" s="39" t="s">
        <v>172</v>
      </c>
      <c r="H3581" s="39" t="s">
        <v>176</v>
      </c>
      <c r="I3581" s="39" t="s">
        <v>176</v>
      </c>
      <c r="J3581" s="39" t="s">
        <v>176</v>
      </c>
      <c r="K3581" s="39" t="s">
        <v>176</v>
      </c>
      <c r="L3581" s="39">
        <v>1</v>
      </c>
      <c r="M3581" s="57" t="str">
        <f t="shared" si="170"/>
        <v>3 - Medium-Level Power Loss</v>
      </c>
      <c r="N3581" s="59"/>
      <c r="O3581" s="60"/>
      <c r="P3581" s="61">
        <f t="shared" si="169"/>
        <v>1800</v>
      </c>
      <c r="Q3581" s="61">
        <f t="shared" si="171"/>
        <v>0</v>
      </c>
    </row>
    <row r="3582" spans="1:17" ht="18.600000000000001" customHeight="1">
      <c r="A3582" s="58">
        <v>44403</v>
      </c>
      <c r="B3582" s="39" t="s">
        <v>48</v>
      </c>
      <c r="C3582" s="39" t="s">
        <v>154</v>
      </c>
      <c r="D3582" s="64"/>
      <c r="E3582" s="39" t="s">
        <v>104</v>
      </c>
      <c r="F3582" s="39">
        <v>50</v>
      </c>
      <c r="G3582" s="39" t="s">
        <v>172</v>
      </c>
      <c r="H3582" s="39" t="s">
        <v>177</v>
      </c>
      <c r="I3582" s="39" t="s">
        <v>176</v>
      </c>
      <c r="J3582" s="39" t="s">
        <v>176</v>
      </c>
      <c r="K3582" s="39" t="s">
        <v>176</v>
      </c>
      <c r="L3582" s="39">
        <v>1</v>
      </c>
      <c r="M3582" s="57" t="str">
        <f t="shared" si="170"/>
        <v>3 - Medium-Level Power Loss</v>
      </c>
      <c r="N3582" s="59"/>
      <c r="O3582" s="60"/>
      <c r="P3582" s="61">
        <f t="shared" si="169"/>
        <v>1800</v>
      </c>
      <c r="Q3582" s="61">
        <f t="shared" si="171"/>
        <v>0</v>
      </c>
    </row>
    <row r="3583" spans="1:17" ht="18.600000000000001" customHeight="1">
      <c r="A3583" s="58">
        <v>44403</v>
      </c>
      <c r="B3583" s="39" t="s">
        <v>48</v>
      </c>
      <c r="C3583" s="39" t="s">
        <v>154</v>
      </c>
      <c r="D3583" s="64"/>
      <c r="E3583" s="39" t="s">
        <v>104</v>
      </c>
      <c r="F3583" s="39">
        <v>51</v>
      </c>
      <c r="G3583" s="39" t="s">
        <v>172</v>
      </c>
      <c r="H3583" s="39" t="s">
        <v>176</v>
      </c>
      <c r="I3583" s="39" t="s">
        <v>176</v>
      </c>
      <c r="J3583" s="39" t="s">
        <v>176</v>
      </c>
      <c r="K3583" s="39" t="s">
        <v>176</v>
      </c>
      <c r="L3583" s="39">
        <v>1</v>
      </c>
      <c r="M3583" s="57" t="str">
        <f t="shared" si="170"/>
        <v>3 - Medium-Level Power Loss</v>
      </c>
      <c r="N3583" s="59"/>
      <c r="O3583" s="60"/>
      <c r="P3583" s="61">
        <f t="shared" si="169"/>
        <v>1800</v>
      </c>
      <c r="Q3583" s="61">
        <f t="shared" si="171"/>
        <v>0</v>
      </c>
    </row>
    <row r="3584" spans="1:17" ht="18.600000000000001" customHeight="1">
      <c r="A3584" s="58">
        <v>44403</v>
      </c>
      <c r="B3584" s="39" t="s">
        <v>48</v>
      </c>
      <c r="C3584" s="39" t="s">
        <v>154</v>
      </c>
      <c r="D3584" s="64"/>
      <c r="E3584" s="39" t="s">
        <v>104</v>
      </c>
      <c r="F3584" s="39">
        <v>52</v>
      </c>
      <c r="G3584" s="39" t="s">
        <v>172</v>
      </c>
      <c r="H3584" s="39" t="s">
        <v>176</v>
      </c>
      <c r="I3584" s="39" t="s">
        <v>176</v>
      </c>
      <c r="J3584" s="39" t="s">
        <v>176</v>
      </c>
      <c r="K3584" s="39" t="s">
        <v>176</v>
      </c>
      <c r="L3584" s="39">
        <v>1</v>
      </c>
      <c r="M3584" s="57" t="str">
        <f t="shared" si="170"/>
        <v>3 - Medium-Level Power Loss</v>
      </c>
      <c r="N3584" s="59"/>
      <c r="O3584" s="60"/>
      <c r="P3584" s="61">
        <f t="shared" si="169"/>
        <v>1800</v>
      </c>
      <c r="Q3584" s="61">
        <f t="shared" si="171"/>
        <v>0</v>
      </c>
    </row>
    <row r="3585" spans="1:17" ht="18.600000000000001" customHeight="1">
      <c r="A3585" s="58">
        <v>44403</v>
      </c>
      <c r="B3585" s="39" t="s">
        <v>48</v>
      </c>
      <c r="C3585" s="39" t="s">
        <v>154</v>
      </c>
      <c r="D3585" s="64"/>
      <c r="E3585" s="39" t="s">
        <v>104</v>
      </c>
      <c r="F3585" s="39">
        <v>53</v>
      </c>
      <c r="G3585" s="39" t="s">
        <v>172</v>
      </c>
      <c r="H3585" s="39" t="s">
        <v>176</v>
      </c>
      <c r="I3585" s="39" t="s">
        <v>176</v>
      </c>
      <c r="J3585" s="39" t="s">
        <v>176</v>
      </c>
      <c r="K3585" s="39" t="s">
        <v>176</v>
      </c>
      <c r="L3585" s="39">
        <v>1</v>
      </c>
      <c r="M3585" s="57" t="str">
        <f t="shared" si="170"/>
        <v>3 - Medium-Level Power Loss</v>
      </c>
      <c r="N3585" s="59"/>
      <c r="O3585" s="60"/>
      <c r="P3585" s="61">
        <f t="shared" si="169"/>
        <v>1800</v>
      </c>
      <c r="Q3585" s="61">
        <f t="shared" si="171"/>
        <v>0</v>
      </c>
    </row>
    <row r="3586" spans="1:17" ht="18.600000000000001" customHeight="1">
      <c r="A3586" s="58">
        <v>44403</v>
      </c>
      <c r="B3586" s="39" t="s">
        <v>48</v>
      </c>
      <c r="C3586" s="39" t="s">
        <v>154</v>
      </c>
      <c r="D3586" s="64"/>
      <c r="E3586" s="39" t="s">
        <v>104</v>
      </c>
      <c r="F3586" s="39">
        <v>54</v>
      </c>
      <c r="G3586" s="39" t="s">
        <v>172</v>
      </c>
      <c r="H3586" s="39" t="s">
        <v>176</v>
      </c>
      <c r="I3586" s="39" t="s">
        <v>176</v>
      </c>
      <c r="J3586" s="39" t="s">
        <v>176</v>
      </c>
      <c r="K3586" s="39" t="s">
        <v>176</v>
      </c>
      <c r="L3586" s="39">
        <v>1</v>
      </c>
      <c r="M3586" s="57" t="str">
        <f t="shared" si="170"/>
        <v>3 - Medium-Level Power Loss</v>
      </c>
      <c r="N3586" s="59"/>
      <c r="O3586" s="60"/>
      <c r="P3586" s="61">
        <f t="shared" si="169"/>
        <v>1800</v>
      </c>
      <c r="Q3586" s="61">
        <f t="shared" si="171"/>
        <v>0</v>
      </c>
    </row>
    <row r="3587" spans="1:17" ht="18.600000000000001" customHeight="1">
      <c r="A3587" s="58">
        <v>44403</v>
      </c>
      <c r="B3587" s="39" t="s">
        <v>48</v>
      </c>
      <c r="C3587" s="39" t="s">
        <v>154</v>
      </c>
      <c r="D3587" s="64"/>
      <c r="E3587" s="39" t="s">
        <v>104</v>
      </c>
      <c r="F3587" s="39">
        <v>55</v>
      </c>
      <c r="G3587" s="39" t="s">
        <v>172</v>
      </c>
      <c r="H3587" s="39" t="s">
        <v>176</v>
      </c>
      <c r="I3587" s="39" t="s">
        <v>176</v>
      </c>
      <c r="J3587" s="39" t="s">
        <v>176</v>
      </c>
      <c r="K3587" s="39" t="s">
        <v>176</v>
      </c>
      <c r="L3587" s="39">
        <v>1</v>
      </c>
      <c r="M3587" s="57" t="str">
        <f t="shared" si="170"/>
        <v>3 - Medium-Level Power Loss</v>
      </c>
      <c r="N3587" s="59"/>
      <c r="O3587" s="60"/>
      <c r="P3587" s="61">
        <f t="shared" si="169"/>
        <v>1800</v>
      </c>
      <c r="Q3587" s="61">
        <f t="shared" si="171"/>
        <v>0</v>
      </c>
    </row>
    <row r="3588" spans="1:17" ht="18.600000000000001" customHeight="1">
      <c r="A3588" s="58">
        <v>44403</v>
      </c>
      <c r="B3588" s="39" t="s">
        <v>48</v>
      </c>
      <c r="C3588" s="39" t="s">
        <v>154</v>
      </c>
      <c r="D3588" s="64"/>
      <c r="E3588" s="39" t="s">
        <v>104</v>
      </c>
      <c r="F3588" s="39">
        <v>56</v>
      </c>
      <c r="G3588" s="39" t="s">
        <v>172</v>
      </c>
      <c r="H3588" s="39" t="s">
        <v>176</v>
      </c>
      <c r="I3588" s="39" t="s">
        <v>176</v>
      </c>
      <c r="J3588" s="39" t="s">
        <v>176</v>
      </c>
      <c r="K3588" s="39" t="s">
        <v>176</v>
      </c>
      <c r="L3588" s="39">
        <v>1</v>
      </c>
      <c r="M3588" s="57" t="str">
        <f t="shared" si="170"/>
        <v>3 - Medium-Level Power Loss</v>
      </c>
      <c r="N3588" s="59"/>
      <c r="O3588" s="60"/>
      <c r="P3588" s="61">
        <f t="shared" si="169"/>
        <v>1800</v>
      </c>
      <c r="Q3588" s="61">
        <f t="shared" si="171"/>
        <v>0</v>
      </c>
    </row>
    <row r="3589" spans="1:17" ht="18.600000000000001" customHeight="1">
      <c r="A3589" s="58">
        <v>44403</v>
      </c>
      <c r="B3589" s="39" t="s">
        <v>48</v>
      </c>
      <c r="C3589" s="39" t="s">
        <v>154</v>
      </c>
      <c r="D3589" s="64"/>
      <c r="E3589" s="39" t="s">
        <v>97</v>
      </c>
      <c r="F3589" s="39">
        <v>122</v>
      </c>
      <c r="G3589" s="39" t="s">
        <v>172</v>
      </c>
      <c r="H3589" s="39" t="s">
        <v>176</v>
      </c>
      <c r="I3589" s="39" t="s">
        <v>177</v>
      </c>
      <c r="J3589" s="39" t="s">
        <v>176</v>
      </c>
      <c r="K3589" s="39" t="s">
        <v>176</v>
      </c>
      <c r="L3589" s="39">
        <v>1</v>
      </c>
      <c r="M3589" s="57" t="str">
        <f t="shared" si="170"/>
        <v>3 - Medium-Level Power Loss</v>
      </c>
      <c r="N3589" s="59"/>
      <c r="O3589" s="60"/>
      <c r="P3589" s="61">
        <f t="shared" si="169"/>
        <v>1800</v>
      </c>
      <c r="Q3589" s="61">
        <f t="shared" si="171"/>
        <v>0</v>
      </c>
    </row>
    <row r="3590" spans="1:17" ht="18.600000000000001" customHeight="1">
      <c r="A3590" s="58">
        <v>44403</v>
      </c>
      <c r="B3590" s="39" t="s">
        <v>48</v>
      </c>
      <c r="C3590" s="39" t="s">
        <v>154</v>
      </c>
      <c r="D3590" s="64"/>
      <c r="E3590" s="39" t="s">
        <v>106</v>
      </c>
      <c r="F3590" s="39">
        <v>57</v>
      </c>
      <c r="G3590" s="39" t="s">
        <v>172</v>
      </c>
      <c r="H3590" s="39" t="s">
        <v>176</v>
      </c>
      <c r="I3590" s="39" t="s">
        <v>176</v>
      </c>
      <c r="J3590" s="39" t="s">
        <v>176</v>
      </c>
      <c r="K3590" s="39" t="s">
        <v>176</v>
      </c>
      <c r="L3590" s="39">
        <v>1</v>
      </c>
      <c r="M3590" s="57" t="str">
        <f t="shared" si="170"/>
        <v>3 - Medium-Level Power Loss</v>
      </c>
      <c r="N3590" s="59"/>
      <c r="O3590" s="60"/>
      <c r="P3590" s="61">
        <f t="shared" si="169"/>
        <v>1800</v>
      </c>
      <c r="Q3590" s="61">
        <f t="shared" si="171"/>
        <v>0</v>
      </c>
    </row>
    <row r="3591" spans="1:17" ht="18.600000000000001" customHeight="1">
      <c r="A3591" s="58">
        <v>44403</v>
      </c>
      <c r="B3591" s="39" t="s">
        <v>48</v>
      </c>
      <c r="C3591" s="39" t="s">
        <v>154</v>
      </c>
      <c r="D3591" s="64"/>
      <c r="E3591" s="39" t="s">
        <v>106</v>
      </c>
      <c r="F3591" s="39">
        <v>58</v>
      </c>
      <c r="G3591" s="39" t="s">
        <v>172</v>
      </c>
      <c r="H3591" s="39" t="s">
        <v>176</v>
      </c>
      <c r="I3591" s="39" t="s">
        <v>176</v>
      </c>
      <c r="J3591" s="39" t="s">
        <v>176</v>
      </c>
      <c r="K3591" s="39" t="s">
        <v>176</v>
      </c>
      <c r="L3591" s="39">
        <v>1</v>
      </c>
      <c r="M3591" s="57" t="str">
        <f t="shared" si="170"/>
        <v>3 - Medium-Level Power Loss</v>
      </c>
      <c r="N3591" s="59"/>
      <c r="O3591" s="60"/>
      <c r="P3591" s="61">
        <f t="shared" si="169"/>
        <v>1800</v>
      </c>
      <c r="Q3591" s="61">
        <f t="shared" si="171"/>
        <v>0</v>
      </c>
    </row>
    <row r="3592" spans="1:17" ht="18.600000000000001" customHeight="1">
      <c r="A3592" s="58">
        <v>44403</v>
      </c>
      <c r="B3592" s="39" t="s">
        <v>48</v>
      </c>
      <c r="C3592" s="39" t="s">
        <v>154</v>
      </c>
      <c r="D3592" s="64"/>
      <c r="E3592" s="39" t="s">
        <v>106</v>
      </c>
      <c r="F3592" s="39">
        <v>59</v>
      </c>
      <c r="G3592" s="39" t="s">
        <v>172</v>
      </c>
      <c r="H3592" s="39" t="s">
        <v>176</v>
      </c>
      <c r="I3592" s="39" t="s">
        <v>176</v>
      </c>
      <c r="J3592" s="39" t="s">
        <v>176</v>
      </c>
      <c r="K3592" s="39" t="s">
        <v>176</v>
      </c>
      <c r="L3592" s="39">
        <v>1</v>
      </c>
      <c r="M3592" s="57" t="str">
        <f t="shared" si="170"/>
        <v>3 - Medium-Level Power Loss</v>
      </c>
      <c r="N3592" s="59"/>
      <c r="O3592" s="60"/>
      <c r="P3592" s="61">
        <f t="shared" si="169"/>
        <v>1800</v>
      </c>
      <c r="Q3592" s="61">
        <f t="shared" si="171"/>
        <v>0</v>
      </c>
    </row>
    <row r="3593" spans="1:17" ht="18.600000000000001" customHeight="1">
      <c r="A3593" s="58">
        <v>44403</v>
      </c>
      <c r="B3593" s="39" t="s">
        <v>48</v>
      </c>
      <c r="C3593" s="39" t="s">
        <v>154</v>
      </c>
      <c r="D3593" s="64"/>
      <c r="E3593" s="39" t="s">
        <v>106</v>
      </c>
      <c r="F3593" s="39">
        <v>60</v>
      </c>
      <c r="G3593" s="39" t="s">
        <v>172</v>
      </c>
      <c r="H3593" s="39" t="s">
        <v>176</v>
      </c>
      <c r="I3593" s="39" t="s">
        <v>176</v>
      </c>
      <c r="J3593" s="39" t="s">
        <v>176</v>
      </c>
      <c r="K3593" s="39" t="s">
        <v>176</v>
      </c>
      <c r="L3593" s="39">
        <v>1</v>
      </c>
      <c r="M3593" s="57" t="str">
        <f t="shared" si="170"/>
        <v>3 - Medium-Level Power Loss</v>
      </c>
      <c r="N3593" s="59"/>
      <c r="O3593" s="60"/>
      <c r="P3593" s="61">
        <f t="shared" si="169"/>
        <v>1800</v>
      </c>
      <c r="Q3593" s="61">
        <f t="shared" si="171"/>
        <v>0</v>
      </c>
    </row>
    <row r="3594" spans="1:17" ht="18.600000000000001" customHeight="1">
      <c r="A3594" s="58">
        <v>44403</v>
      </c>
      <c r="B3594" s="39" t="s">
        <v>48</v>
      </c>
      <c r="C3594" s="39" t="s">
        <v>154</v>
      </c>
      <c r="D3594" s="64"/>
      <c r="E3594" s="39" t="s">
        <v>106</v>
      </c>
      <c r="F3594" s="39">
        <v>61</v>
      </c>
      <c r="G3594" s="39" t="s">
        <v>172</v>
      </c>
      <c r="H3594" s="39" t="s">
        <v>176</v>
      </c>
      <c r="I3594" s="39" t="s">
        <v>176</v>
      </c>
      <c r="J3594" s="39" t="s">
        <v>176</v>
      </c>
      <c r="K3594" s="39" t="s">
        <v>176</v>
      </c>
      <c r="L3594" s="39">
        <v>1</v>
      </c>
      <c r="M3594" s="57" t="str">
        <f t="shared" si="170"/>
        <v>3 - Medium-Level Power Loss</v>
      </c>
      <c r="N3594" s="59"/>
      <c r="O3594" s="60"/>
      <c r="P3594" s="61">
        <f t="shared" si="169"/>
        <v>1800</v>
      </c>
      <c r="Q3594" s="61">
        <f t="shared" si="171"/>
        <v>0</v>
      </c>
    </row>
    <row r="3595" spans="1:17" ht="18.600000000000001" customHeight="1">
      <c r="A3595" s="58">
        <v>44403</v>
      </c>
      <c r="B3595" s="39" t="s">
        <v>48</v>
      </c>
      <c r="C3595" s="39" t="s">
        <v>154</v>
      </c>
      <c r="D3595" s="64"/>
      <c r="E3595" s="39" t="s">
        <v>106</v>
      </c>
      <c r="F3595" s="39">
        <v>62</v>
      </c>
      <c r="G3595" s="39" t="s">
        <v>172</v>
      </c>
      <c r="H3595" s="39" t="s">
        <v>176</v>
      </c>
      <c r="I3595" s="39" t="s">
        <v>176</v>
      </c>
      <c r="J3595" s="39" t="s">
        <v>176</v>
      </c>
      <c r="K3595" s="39" t="s">
        <v>176</v>
      </c>
      <c r="L3595" s="39">
        <v>1</v>
      </c>
      <c r="M3595" s="57" t="str">
        <f t="shared" si="170"/>
        <v>3 - Medium-Level Power Loss</v>
      </c>
      <c r="N3595" s="59"/>
      <c r="O3595" s="60"/>
      <c r="P3595" s="61">
        <f t="shared" si="169"/>
        <v>1800</v>
      </c>
      <c r="Q3595" s="61">
        <f t="shared" si="171"/>
        <v>0</v>
      </c>
    </row>
    <row r="3596" spans="1:17" ht="18.600000000000001" customHeight="1">
      <c r="A3596" s="58">
        <v>44403</v>
      </c>
      <c r="B3596" s="39" t="s">
        <v>48</v>
      </c>
      <c r="C3596" s="39" t="s">
        <v>154</v>
      </c>
      <c r="D3596" s="64"/>
      <c r="E3596" s="39" t="s">
        <v>106</v>
      </c>
      <c r="F3596" s="39">
        <v>63</v>
      </c>
      <c r="G3596" s="39" t="s">
        <v>172</v>
      </c>
      <c r="H3596" s="39" t="s">
        <v>176</v>
      </c>
      <c r="I3596" s="39" t="s">
        <v>176</v>
      </c>
      <c r="J3596" s="39" t="s">
        <v>176</v>
      </c>
      <c r="K3596" s="39" t="s">
        <v>176</v>
      </c>
      <c r="L3596" s="39">
        <v>1</v>
      </c>
      <c r="M3596" s="57" t="str">
        <f t="shared" si="170"/>
        <v>3 - Medium-Level Power Loss</v>
      </c>
      <c r="N3596" s="59"/>
      <c r="O3596" s="60"/>
      <c r="P3596" s="61">
        <f t="shared" si="169"/>
        <v>1800</v>
      </c>
      <c r="Q3596" s="61">
        <f t="shared" si="171"/>
        <v>0</v>
      </c>
    </row>
    <row r="3597" spans="1:17" ht="18.600000000000001" customHeight="1">
      <c r="A3597" s="58">
        <v>44403</v>
      </c>
      <c r="B3597" s="39" t="s">
        <v>48</v>
      </c>
      <c r="C3597" s="39" t="s">
        <v>154</v>
      </c>
      <c r="D3597" s="64"/>
      <c r="E3597" s="39" t="s">
        <v>106</v>
      </c>
      <c r="F3597" s="39">
        <v>64</v>
      </c>
      <c r="G3597" s="39" t="s">
        <v>172</v>
      </c>
      <c r="H3597" s="39" t="s">
        <v>176</v>
      </c>
      <c r="I3597" s="39" t="s">
        <v>176</v>
      </c>
      <c r="J3597" s="39" t="s">
        <v>176</v>
      </c>
      <c r="K3597" s="39" t="s">
        <v>176</v>
      </c>
      <c r="L3597" s="39">
        <v>1</v>
      </c>
      <c r="M3597" s="57" t="str">
        <f t="shared" si="170"/>
        <v>3 - Medium-Level Power Loss</v>
      </c>
      <c r="N3597" s="59"/>
      <c r="O3597" s="60"/>
      <c r="P3597" s="61">
        <f t="shared" si="169"/>
        <v>1800</v>
      </c>
      <c r="Q3597" s="61">
        <f t="shared" si="171"/>
        <v>0</v>
      </c>
    </row>
    <row r="3598" spans="1:17" ht="18.600000000000001" customHeight="1">
      <c r="A3598" s="58">
        <v>44403</v>
      </c>
      <c r="B3598" s="39" t="s">
        <v>48</v>
      </c>
      <c r="C3598" s="39" t="s">
        <v>154</v>
      </c>
      <c r="D3598" s="64"/>
      <c r="E3598" s="39" t="s">
        <v>110</v>
      </c>
      <c r="F3598" s="39">
        <v>105</v>
      </c>
      <c r="G3598" s="39" t="s">
        <v>172</v>
      </c>
      <c r="H3598" s="39" t="s">
        <v>176</v>
      </c>
      <c r="I3598" s="39" t="s">
        <v>177</v>
      </c>
      <c r="J3598" s="39" t="s">
        <v>176</v>
      </c>
      <c r="K3598" s="39" t="s">
        <v>176</v>
      </c>
      <c r="L3598" s="39">
        <v>1</v>
      </c>
      <c r="M3598" s="57" t="str">
        <f t="shared" si="170"/>
        <v>3 - Medium-Level Power Loss</v>
      </c>
      <c r="N3598" s="59"/>
      <c r="O3598" s="60"/>
      <c r="P3598" s="61">
        <f t="shared" si="169"/>
        <v>1800</v>
      </c>
      <c r="Q3598" s="61">
        <f t="shared" si="171"/>
        <v>0</v>
      </c>
    </row>
    <row r="3599" spans="1:17" ht="18.600000000000001" customHeight="1">
      <c r="A3599" s="58">
        <v>44403</v>
      </c>
      <c r="B3599" s="39" t="s">
        <v>48</v>
      </c>
      <c r="C3599" s="39" t="s">
        <v>154</v>
      </c>
      <c r="D3599" s="64"/>
      <c r="E3599" s="39" t="s">
        <v>110</v>
      </c>
      <c r="F3599" s="39">
        <v>106</v>
      </c>
      <c r="G3599" s="39" t="s">
        <v>172</v>
      </c>
      <c r="H3599" s="39" t="s">
        <v>176</v>
      </c>
      <c r="I3599" s="39" t="s">
        <v>177</v>
      </c>
      <c r="J3599" s="39" t="s">
        <v>176</v>
      </c>
      <c r="K3599" s="39" t="s">
        <v>176</v>
      </c>
      <c r="L3599" s="39">
        <v>1</v>
      </c>
      <c r="M3599" s="57" t="str">
        <f t="shared" si="170"/>
        <v>3 - Medium-Level Power Loss</v>
      </c>
      <c r="N3599" s="59"/>
      <c r="O3599" s="60"/>
      <c r="P3599" s="61">
        <f t="shared" si="169"/>
        <v>1800</v>
      </c>
      <c r="Q3599" s="61">
        <f t="shared" si="171"/>
        <v>0</v>
      </c>
    </row>
    <row r="3600" spans="1:17" ht="18.600000000000001" customHeight="1">
      <c r="A3600" s="58">
        <v>44403</v>
      </c>
      <c r="B3600" s="39" t="s">
        <v>48</v>
      </c>
      <c r="C3600" s="39" t="s">
        <v>154</v>
      </c>
      <c r="D3600" s="64"/>
      <c r="E3600" s="39" t="s">
        <v>110</v>
      </c>
      <c r="F3600" s="39">
        <v>107</v>
      </c>
      <c r="G3600" s="39" t="s">
        <v>172</v>
      </c>
      <c r="H3600" s="39" t="s">
        <v>176</v>
      </c>
      <c r="I3600" s="39" t="s">
        <v>177</v>
      </c>
      <c r="J3600" s="39" t="s">
        <v>176</v>
      </c>
      <c r="K3600" s="39" t="s">
        <v>176</v>
      </c>
      <c r="L3600" s="39">
        <v>1</v>
      </c>
      <c r="M3600" s="57" t="str">
        <f t="shared" si="170"/>
        <v>3 - Medium-Level Power Loss</v>
      </c>
      <c r="N3600" s="59"/>
      <c r="O3600" s="60"/>
      <c r="P3600" s="61">
        <f t="shared" si="169"/>
        <v>1800</v>
      </c>
      <c r="Q3600" s="61">
        <f t="shared" si="171"/>
        <v>0</v>
      </c>
    </row>
    <row r="3601" spans="1:17" ht="18.600000000000001" customHeight="1">
      <c r="A3601" s="58">
        <v>44403</v>
      </c>
      <c r="B3601" s="39" t="s">
        <v>48</v>
      </c>
      <c r="C3601" s="39" t="s">
        <v>154</v>
      </c>
      <c r="D3601" s="64"/>
      <c r="E3601" s="39" t="s">
        <v>110</v>
      </c>
      <c r="F3601" s="39">
        <v>108</v>
      </c>
      <c r="G3601" s="39" t="s">
        <v>172</v>
      </c>
      <c r="H3601" s="39" t="s">
        <v>176</v>
      </c>
      <c r="I3601" s="39" t="s">
        <v>177</v>
      </c>
      <c r="J3601" s="39" t="s">
        <v>176</v>
      </c>
      <c r="K3601" s="39" t="s">
        <v>176</v>
      </c>
      <c r="L3601" s="39">
        <v>1</v>
      </c>
      <c r="M3601" s="57" t="str">
        <f t="shared" si="170"/>
        <v>3 - Medium-Level Power Loss</v>
      </c>
      <c r="N3601" s="59"/>
      <c r="O3601" s="60"/>
      <c r="P3601" s="61">
        <f t="shared" ref="P3601:P3664" si="172">IF(G3601="hot spot",0,IF(G3601="string",$Q$5*L3601,IF(G3601="multiple strings",$Q$5*L3601,IF(G3601="Combiner",($Q$5)*L3601,IF(G3601="inverter",$Q$5*L3601,IF(G3601="tracker",$Q$5*L3601,IF(G3601="module",$Q$5*L3601,IF(G3601="module substring",($Q$5/3)*L3601,0))))))))</f>
        <v>1800</v>
      </c>
      <c r="Q3601" s="61">
        <f t="shared" si="171"/>
        <v>0</v>
      </c>
    </row>
    <row r="3602" spans="1:17" ht="18.600000000000001" customHeight="1">
      <c r="A3602" s="58">
        <v>44403</v>
      </c>
      <c r="B3602" s="39" t="s">
        <v>48</v>
      </c>
      <c r="C3602" s="39" t="s">
        <v>154</v>
      </c>
      <c r="D3602" s="64"/>
      <c r="E3602" s="39" t="s">
        <v>110</v>
      </c>
      <c r="F3602" s="39">
        <v>109</v>
      </c>
      <c r="G3602" s="39" t="s">
        <v>172</v>
      </c>
      <c r="H3602" s="39" t="s">
        <v>176</v>
      </c>
      <c r="I3602" s="39" t="s">
        <v>177</v>
      </c>
      <c r="J3602" s="39" t="s">
        <v>176</v>
      </c>
      <c r="K3602" s="39" t="s">
        <v>176</v>
      </c>
      <c r="L3602" s="39">
        <v>1</v>
      </c>
      <c r="M3602" s="57" t="str">
        <f t="shared" ref="M3602:M3665" si="173">IF(G3602="hot spot","1 - Safety",IF((P3602)/(1000000*$Q$4)&gt;0.01,"2 - High-Level Power Loss",IF(P3602&gt;($Q$5-1),"3 - Medium-Level Power Loss",IF(P3602&gt;0,"4 - Low-Level Power Loss",""))))</f>
        <v>3 - Medium-Level Power Loss</v>
      </c>
      <c r="N3602" s="59"/>
      <c r="O3602" s="60"/>
      <c r="P3602" s="61">
        <f t="shared" si="172"/>
        <v>1800</v>
      </c>
      <c r="Q3602" s="61">
        <f t="shared" si="171"/>
        <v>0</v>
      </c>
    </row>
    <row r="3603" spans="1:17" ht="18.600000000000001" customHeight="1">
      <c r="A3603" s="58">
        <v>44403</v>
      </c>
      <c r="B3603" s="39" t="s">
        <v>48</v>
      </c>
      <c r="C3603" s="39" t="s">
        <v>154</v>
      </c>
      <c r="D3603" s="64"/>
      <c r="E3603" s="39" t="s">
        <v>110</v>
      </c>
      <c r="F3603" s="39">
        <v>110</v>
      </c>
      <c r="G3603" s="39" t="s">
        <v>172</v>
      </c>
      <c r="H3603" s="39" t="s">
        <v>176</v>
      </c>
      <c r="I3603" s="39" t="s">
        <v>177</v>
      </c>
      <c r="J3603" s="39" t="s">
        <v>176</v>
      </c>
      <c r="K3603" s="39" t="s">
        <v>176</v>
      </c>
      <c r="L3603" s="39">
        <v>1</v>
      </c>
      <c r="M3603" s="57" t="str">
        <f t="shared" si="173"/>
        <v>3 - Medium-Level Power Loss</v>
      </c>
      <c r="N3603" s="59"/>
      <c r="O3603" s="60"/>
      <c r="P3603" s="61">
        <f t="shared" si="172"/>
        <v>1800</v>
      </c>
      <c r="Q3603" s="61">
        <f t="shared" si="171"/>
        <v>0</v>
      </c>
    </row>
    <row r="3604" spans="1:17" ht="18.600000000000001" customHeight="1">
      <c r="A3604" s="58">
        <v>44403</v>
      </c>
      <c r="B3604" s="39" t="s">
        <v>48</v>
      </c>
      <c r="C3604" s="39" t="s">
        <v>154</v>
      </c>
      <c r="D3604" s="64"/>
      <c r="E3604" s="39" t="s">
        <v>110</v>
      </c>
      <c r="F3604" s="39">
        <v>111</v>
      </c>
      <c r="G3604" s="39" t="s">
        <v>172</v>
      </c>
      <c r="H3604" s="39" t="s">
        <v>176</v>
      </c>
      <c r="I3604" s="39" t="s">
        <v>177</v>
      </c>
      <c r="J3604" s="39" t="s">
        <v>176</v>
      </c>
      <c r="K3604" s="39" t="s">
        <v>176</v>
      </c>
      <c r="L3604" s="39">
        <v>1</v>
      </c>
      <c r="M3604" s="57" t="str">
        <f t="shared" si="173"/>
        <v>3 - Medium-Level Power Loss</v>
      </c>
      <c r="N3604" s="59"/>
      <c r="O3604" s="60"/>
      <c r="P3604" s="61">
        <f t="shared" si="172"/>
        <v>1800</v>
      </c>
      <c r="Q3604" s="61">
        <f t="shared" si="171"/>
        <v>0</v>
      </c>
    </row>
    <row r="3605" spans="1:17" ht="18.600000000000001" customHeight="1">
      <c r="A3605" s="58">
        <v>44403</v>
      </c>
      <c r="B3605" s="39" t="s">
        <v>48</v>
      </c>
      <c r="C3605" s="39" t="s">
        <v>154</v>
      </c>
      <c r="D3605" s="64"/>
      <c r="E3605" s="39" t="s">
        <v>110</v>
      </c>
      <c r="F3605" s="39">
        <v>112</v>
      </c>
      <c r="G3605" s="39" t="s">
        <v>172</v>
      </c>
      <c r="H3605" s="39" t="s">
        <v>176</v>
      </c>
      <c r="I3605" s="39" t="s">
        <v>177</v>
      </c>
      <c r="J3605" s="39" t="s">
        <v>176</v>
      </c>
      <c r="K3605" s="39" t="s">
        <v>176</v>
      </c>
      <c r="L3605" s="39">
        <v>1</v>
      </c>
      <c r="M3605" s="57" t="str">
        <f t="shared" si="173"/>
        <v>3 - Medium-Level Power Loss</v>
      </c>
      <c r="N3605" s="59"/>
      <c r="O3605" s="60"/>
      <c r="P3605" s="61">
        <f t="shared" si="172"/>
        <v>1800</v>
      </c>
      <c r="Q3605" s="61">
        <f t="shared" si="171"/>
        <v>0</v>
      </c>
    </row>
    <row r="3606" spans="1:17" ht="18.600000000000001" customHeight="1">
      <c r="A3606" s="58">
        <v>44403</v>
      </c>
      <c r="B3606" s="39" t="s">
        <v>48</v>
      </c>
      <c r="C3606" s="39" t="s">
        <v>154</v>
      </c>
      <c r="D3606" s="64"/>
      <c r="E3606" s="39" t="s">
        <v>110</v>
      </c>
      <c r="F3606" s="39">
        <v>89</v>
      </c>
      <c r="G3606" s="39" t="s">
        <v>172</v>
      </c>
      <c r="H3606" s="39" t="s">
        <v>176</v>
      </c>
      <c r="I3606" s="39" t="s">
        <v>176</v>
      </c>
      <c r="J3606" s="39" t="s">
        <v>176</v>
      </c>
      <c r="K3606" s="39" t="s">
        <v>176</v>
      </c>
      <c r="L3606" s="39">
        <v>1</v>
      </c>
      <c r="M3606" s="57" t="str">
        <f t="shared" si="173"/>
        <v>3 - Medium-Level Power Loss</v>
      </c>
      <c r="N3606" s="59"/>
      <c r="O3606" s="60"/>
      <c r="P3606" s="61">
        <f t="shared" si="172"/>
        <v>1800</v>
      </c>
      <c r="Q3606" s="61">
        <f t="shared" si="171"/>
        <v>0</v>
      </c>
    </row>
    <row r="3607" spans="1:17" ht="18.600000000000001" customHeight="1">
      <c r="A3607" s="58">
        <v>44403</v>
      </c>
      <c r="B3607" s="39" t="s">
        <v>48</v>
      </c>
      <c r="C3607" s="39" t="s">
        <v>154</v>
      </c>
      <c r="D3607" s="64"/>
      <c r="E3607" s="39" t="s">
        <v>110</v>
      </c>
      <c r="F3607" s="39">
        <v>90</v>
      </c>
      <c r="G3607" s="39" t="s">
        <v>172</v>
      </c>
      <c r="H3607" s="39" t="s">
        <v>176</v>
      </c>
      <c r="I3607" s="39" t="s">
        <v>176</v>
      </c>
      <c r="J3607" s="39" t="s">
        <v>176</v>
      </c>
      <c r="K3607" s="39" t="s">
        <v>176</v>
      </c>
      <c r="L3607" s="39">
        <v>1</v>
      </c>
      <c r="M3607" s="57" t="str">
        <f t="shared" si="173"/>
        <v>3 - Medium-Level Power Loss</v>
      </c>
      <c r="N3607" s="59"/>
      <c r="O3607" s="60"/>
      <c r="P3607" s="61">
        <f t="shared" si="172"/>
        <v>1800</v>
      </c>
      <c r="Q3607" s="61">
        <f t="shared" si="171"/>
        <v>0</v>
      </c>
    </row>
    <row r="3608" spans="1:17" ht="18.600000000000001" customHeight="1">
      <c r="A3608" s="58">
        <v>44403</v>
      </c>
      <c r="B3608" s="39" t="s">
        <v>48</v>
      </c>
      <c r="C3608" s="39" t="s">
        <v>154</v>
      </c>
      <c r="D3608" s="64"/>
      <c r="E3608" s="39" t="s">
        <v>110</v>
      </c>
      <c r="F3608" s="39">
        <v>91</v>
      </c>
      <c r="G3608" s="39" t="s">
        <v>172</v>
      </c>
      <c r="H3608" s="39" t="s">
        <v>176</v>
      </c>
      <c r="I3608" s="39" t="s">
        <v>176</v>
      </c>
      <c r="J3608" s="39" t="s">
        <v>176</v>
      </c>
      <c r="K3608" s="39" t="s">
        <v>176</v>
      </c>
      <c r="L3608" s="39">
        <v>1</v>
      </c>
      <c r="M3608" s="57" t="str">
        <f t="shared" si="173"/>
        <v>3 - Medium-Level Power Loss</v>
      </c>
      <c r="N3608" s="59"/>
      <c r="O3608" s="60"/>
      <c r="P3608" s="61">
        <f t="shared" si="172"/>
        <v>1800</v>
      </c>
      <c r="Q3608" s="61">
        <f t="shared" si="171"/>
        <v>0</v>
      </c>
    </row>
    <row r="3609" spans="1:17" ht="18.600000000000001" customHeight="1">
      <c r="A3609" s="58">
        <v>44403</v>
      </c>
      <c r="B3609" s="39" t="s">
        <v>48</v>
      </c>
      <c r="C3609" s="39" t="s">
        <v>154</v>
      </c>
      <c r="D3609" s="64"/>
      <c r="E3609" s="39" t="s">
        <v>110</v>
      </c>
      <c r="F3609" s="39">
        <v>92</v>
      </c>
      <c r="G3609" s="39" t="s">
        <v>172</v>
      </c>
      <c r="H3609" s="39" t="s">
        <v>176</v>
      </c>
      <c r="I3609" s="39" t="s">
        <v>176</v>
      </c>
      <c r="J3609" s="39" t="s">
        <v>176</v>
      </c>
      <c r="K3609" s="39" t="s">
        <v>176</v>
      </c>
      <c r="L3609" s="39">
        <v>1</v>
      </c>
      <c r="M3609" s="57" t="str">
        <f t="shared" si="173"/>
        <v>3 - Medium-Level Power Loss</v>
      </c>
      <c r="N3609" s="59"/>
      <c r="O3609" s="60"/>
      <c r="P3609" s="61">
        <f t="shared" si="172"/>
        <v>1800</v>
      </c>
      <c r="Q3609" s="61">
        <f t="shared" si="171"/>
        <v>0</v>
      </c>
    </row>
    <row r="3610" spans="1:17" ht="18.600000000000001" customHeight="1">
      <c r="A3610" s="58">
        <v>44403</v>
      </c>
      <c r="B3610" s="39" t="s">
        <v>48</v>
      </c>
      <c r="C3610" s="39" t="s">
        <v>154</v>
      </c>
      <c r="D3610" s="64"/>
      <c r="E3610" s="39" t="s">
        <v>110</v>
      </c>
      <c r="F3610" s="39">
        <v>93</v>
      </c>
      <c r="G3610" s="39" t="s">
        <v>172</v>
      </c>
      <c r="H3610" s="39" t="s">
        <v>176</v>
      </c>
      <c r="I3610" s="39" t="s">
        <v>176</v>
      </c>
      <c r="J3610" s="39" t="s">
        <v>176</v>
      </c>
      <c r="K3610" s="39" t="s">
        <v>176</v>
      </c>
      <c r="L3610" s="39">
        <v>1</v>
      </c>
      <c r="M3610" s="57" t="str">
        <f t="shared" si="173"/>
        <v>3 - Medium-Level Power Loss</v>
      </c>
      <c r="N3610" s="59"/>
      <c r="O3610" s="60"/>
      <c r="P3610" s="61">
        <f t="shared" si="172"/>
        <v>1800</v>
      </c>
      <c r="Q3610" s="61">
        <f t="shared" si="171"/>
        <v>0</v>
      </c>
    </row>
    <row r="3611" spans="1:17" ht="18.600000000000001" customHeight="1">
      <c r="A3611" s="58">
        <v>44403</v>
      </c>
      <c r="B3611" s="39" t="s">
        <v>48</v>
      </c>
      <c r="C3611" s="39" t="s">
        <v>154</v>
      </c>
      <c r="D3611" s="64"/>
      <c r="E3611" s="39" t="s">
        <v>110</v>
      </c>
      <c r="F3611" s="39">
        <v>94</v>
      </c>
      <c r="G3611" s="39" t="s">
        <v>172</v>
      </c>
      <c r="H3611" s="39" t="s">
        <v>176</v>
      </c>
      <c r="I3611" s="39" t="s">
        <v>176</v>
      </c>
      <c r="J3611" s="39" t="s">
        <v>176</v>
      </c>
      <c r="K3611" s="39" t="s">
        <v>176</v>
      </c>
      <c r="L3611" s="39">
        <v>1</v>
      </c>
      <c r="M3611" s="57" t="str">
        <f t="shared" si="173"/>
        <v>3 - Medium-Level Power Loss</v>
      </c>
      <c r="N3611" s="59"/>
      <c r="O3611" s="60"/>
      <c r="P3611" s="61">
        <f t="shared" si="172"/>
        <v>1800</v>
      </c>
      <c r="Q3611" s="61">
        <f t="shared" si="171"/>
        <v>0</v>
      </c>
    </row>
    <row r="3612" spans="1:17" ht="18.600000000000001" customHeight="1">
      <c r="A3612" s="58">
        <v>44403</v>
      </c>
      <c r="B3612" s="39" t="s">
        <v>48</v>
      </c>
      <c r="C3612" s="39" t="s">
        <v>154</v>
      </c>
      <c r="D3612" s="64"/>
      <c r="E3612" s="39" t="s">
        <v>110</v>
      </c>
      <c r="F3612" s="39">
        <v>95</v>
      </c>
      <c r="G3612" s="39" t="s">
        <v>172</v>
      </c>
      <c r="H3612" s="39" t="s">
        <v>176</v>
      </c>
      <c r="I3612" s="39" t="s">
        <v>176</v>
      </c>
      <c r="J3612" s="39" t="s">
        <v>176</v>
      </c>
      <c r="K3612" s="39" t="s">
        <v>176</v>
      </c>
      <c r="L3612" s="39">
        <v>1</v>
      </c>
      <c r="M3612" s="57" t="str">
        <f t="shared" si="173"/>
        <v>3 - Medium-Level Power Loss</v>
      </c>
      <c r="N3612" s="59"/>
      <c r="O3612" s="60"/>
      <c r="P3612" s="61">
        <f t="shared" si="172"/>
        <v>1800</v>
      </c>
      <c r="Q3612" s="61">
        <f t="shared" si="171"/>
        <v>0</v>
      </c>
    </row>
    <row r="3613" spans="1:17" ht="18.600000000000001" customHeight="1">
      <c r="A3613" s="58">
        <v>44403</v>
      </c>
      <c r="B3613" s="39" t="s">
        <v>48</v>
      </c>
      <c r="C3613" s="39" t="s">
        <v>154</v>
      </c>
      <c r="D3613" s="64"/>
      <c r="E3613" s="39" t="s">
        <v>110</v>
      </c>
      <c r="F3613" s="39">
        <v>96</v>
      </c>
      <c r="G3613" s="39" t="s">
        <v>172</v>
      </c>
      <c r="H3613" s="39" t="s">
        <v>176</v>
      </c>
      <c r="I3613" s="39" t="s">
        <v>176</v>
      </c>
      <c r="J3613" s="39" t="s">
        <v>176</v>
      </c>
      <c r="K3613" s="39" t="s">
        <v>176</v>
      </c>
      <c r="L3613" s="39">
        <v>1</v>
      </c>
      <c r="M3613" s="57" t="str">
        <f t="shared" si="173"/>
        <v>3 - Medium-Level Power Loss</v>
      </c>
      <c r="N3613" s="59"/>
      <c r="O3613" s="60"/>
      <c r="P3613" s="61">
        <f t="shared" si="172"/>
        <v>1800</v>
      </c>
      <c r="Q3613" s="61">
        <f t="shared" si="171"/>
        <v>0</v>
      </c>
    </row>
    <row r="3614" spans="1:17" ht="18.600000000000001" customHeight="1">
      <c r="A3614" s="58">
        <v>44403</v>
      </c>
      <c r="B3614" s="39" t="s">
        <v>48</v>
      </c>
      <c r="C3614" s="39" t="s">
        <v>154</v>
      </c>
      <c r="D3614" s="64"/>
      <c r="E3614" s="39" t="s">
        <v>98</v>
      </c>
      <c r="F3614" s="39">
        <v>81</v>
      </c>
      <c r="G3614" s="39" t="s">
        <v>172</v>
      </c>
      <c r="H3614" s="39" t="s">
        <v>176</v>
      </c>
      <c r="I3614" s="39" t="s">
        <v>176</v>
      </c>
      <c r="J3614" s="39" t="s">
        <v>176</v>
      </c>
      <c r="K3614" s="39" t="s">
        <v>176</v>
      </c>
      <c r="L3614" s="39">
        <v>1</v>
      </c>
      <c r="M3614" s="57" t="str">
        <f t="shared" si="173"/>
        <v>3 - Medium-Level Power Loss</v>
      </c>
      <c r="N3614" s="59"/>
      <c r="O3614" s="60"/>
      <c r="P3614" s="61">
        <f t="shared" si="172"/>
        <v>1800</v>
      </c>
      <c r="Q3614" s="61">
        <f t="shared" si="171"/>
        <v>0</v>
      </c>
    </row>
    <row r="3615" spans="1:17" ht="18.600000000000001" customHeight="1">
      <c r="A3615" s="58">
        <v>44403</v>
      </c>
      <c r="B3615" s="39" t="s">
        <v>48</v>
      </c>
      <c r="C3615" s="39" t="s">
        <v>154</v>
      </c>
      <c r="D3615" s="64"/>
      <c r="E3615" s="39" t="s">
        <v>98</v>
      </c>
      <c r="F3615" s="39">
        <v>82</v>
      </c>
      <c r="G3615" s="39" t="s">
        <v>172</v>
      </c>
      <c r="H3615" s="39" t="s">
        <v>176</v>
      </c>
      <c r="I3615" s="39" t="s">
        <v>176</v>
      </c>
      <c r="J3615" s="39" t="s">
        <v>176</v>
      </c>
      <c r="K3615" s="39" t="s">
        <v>176</v>
      </c>
      <c r="L3615" s="39">
        <v>1</v>
      </c>
      <c r="M3615" s="57" t="str">
        <f t="shared" si="173"/>
        <v>3 - Medium-Level Power Loss</v>
      </c>
      <c r="N3615" s="59"/>
      <c r="O3615" s="60"/>
      <c r="P3615" s="61">
        <f t="shared" si="172"/>
        <v>1800</v>
      </c>
      <c r="Q3615" s="61">
        <f t="shared" si="171"/>
        <v>0</v>
      </c>
    </row>
    <row r="3616" spans="1:17" ht="18.600000000000001" customHeight="1">
      <c r="A3616" s="58">
        <v>44403</v>
      </c>
      <c r="B3616" s="39" t="s">
        <v>48</v>
      </c>
      <c r="C3616" s="39" t="s">
        <v>154</v>
      </c>
      <c r="D3616" s="64"/>
      <c r="E3616" s="39" t="s">
        <v>98</v>
      </c>
      <c r="F3616" s="39">
        <v>83</v>
      </c>
      <c r="G3616" s="39" t="s">
        <v>172</v>
      </c>
      <c r="H3616" s="39" t="s">
        <v>176</v>
      </c>
      <c r="I3616" s="39" t="s">
        <v>176</v>
      </c>
      <c r="J3616" s="39" t="s">
        <v>176</v>
      </c>
      <c r="K3616" s="39" t="s">
        <v>176</v>
      </c>
      <c r="L3616" s="39">
        <v>1</v>
      </c>
      <c r="M3616" s="57" t="str">
        <f t="shared" si="173"/>
        <v>3 - Medium-Level Power Loss</v>
      </c>
      <c r="N3616" s="59"/>
      <c r="O3616" s="60"/>
      <c r="P3616" s="61">
        <f t="shared" si="172"/>
        <v>1800</v>
      </c>
      <c r="Q3616" s="61">
        <f t="shared" si="171"/>
        <v>0</v>
      </c>
    </row>
    <row r="3617" spans="1:17" ht="18.600000000000001" customHeight="1">
      <c r="A3617" s="58">
        <v>44403</v>
      </c>
      <c r="B3617" s="39" t="s">
        <v>48</v>
      </c>
      <c r="C3617" s="39" t="s">
        <v>154</v>
      </c>
      <c r="D3617" s="64"/>
      <c r="E3617" s="39" t="s">
        <v>98</v>
      </c>
      <c r="F3617" s="39">
        <v>84</v>
      </c>
      <c r="G3617" s="39" t="s">
        <v>172</v>
      </c>
      <c r="H3617" s="39" t="s">
        <v>176</v>
      </c>
      <c r="I3617" s="39" t="s">
        <v>176</v>
      </c>
      <c r="J3617" s="39" t="s">
        <v>176</v>
      </c>
      <c r="K3617" s="39" t="s">
        <v>176</v>
      </c>
      <c r="L3617" s="39">
        <v>1</v>
      </c>
      <c r="M3617" s="57" t="str">
        <f t="shared" si="173"/>
        <v>3 - Medium-Level Power Loss</v>
      </c>
      <c r="N3617" s="59"/>
      <c r="O3617" s="60"/>
      <c r="P3617" s="61">
        <f t="shared" si="172"/>
        <v>1800</v>
      </c>
      <c r="Q3617" s="61">
        <f t="shared" si="171"/>
        <v>0</v>
      </c>
    </row>
    <row r="3618" spans="1:17" ht="18.600000000000001" customHeight="1">
      <c r="A3618" s="58">
        <v>44403</v>
      </c>
      <c r="B3618" s="39" t="s">
        <v>48</v>
      </c>
      <c r="C3618" s="39" t="s">
        <v>154</v>
      </c>
      <c r="D3618" s="64"/>
      <c r="E3618" s="39" t="s">
        <v>98</v>
      </c>
      <c r="F3618" s="39">
        <v>85</v>
      </c>
      <c r="G3618" s="39" t="s">
        <v>172</v>
      </c>
      <c r="H3618" s="39" t="s">
        <v>176</v>
      </c>
      <c r="I3618" s="39" t="s">
        <v>176</v>
      </c>
      <c r="J3618" s="39" t="s">
        <v>176</v>
      </c>
      <c r="K3618" s="39" t="s">
        <v>176</v>
      </c>
      <c r="L3618" s="39">
        <v>1</v>
      </c>
      <c r="M3618" s="57" t="str">
        <f t="shared" si="173"/>
        <v>3 - Medium-Level Power Loss</v>
      </c>
      <c r="N3618" s="59"/>
      <c r="O3618" s="60"/>
      <c r="P3618" s="61">
        <f t="shared" si="172"/>
        <v>1800</v>
      </c>
      <c r="Q3618" s="61">
        <f t="shared" si="171"/>
        <v>0</v>
      </c>
    </row>
    <row r="3619" spans="1:17" ht="18.600000000000001" customHeight="1">
      <c r="A3619" s="58">
        <v>44403</v>
      </c>
      <c r="B3619" s="39" t="s">
        <v>48</v>
      </c>
      <c r="C3619" s="39" t="s">
        <v>154</v>
      </c>
      <c r="D3619" s="64"/>
      <c r="E3619" s="39" t="s">
        <v>98</v>
      </c>
      <c r="F3619" s="39">
        <v>86</v>
      </c>
      <c r="G3619" s="39" t="s">
        <v>172</v>
      </c>
      <c r="H3619" s="39" t="s">
        <v>176</v>
      </c>
      <c r="I3619" s="39" t="s">
        <v>176</v>
      </c>
      <c r="J3619" s="39" t="s">
        <v>176</v>
      </c>
      <c r="K3619" s="39" t="s">
        <v>176</v>
      </c>
      <c r="L3619" s="39">
        <v>1</v>
      </c>
      <c r="M3619" s="57" t="str">
        <f t="shared" si="173"/>
        <v>3 - Medium-Level Power Loss</v>
      </c>
      <c r="N3619" s="59"/>
      <c r="O3619" s="60"/>
      <c r="P3619" s="61">
        <f t="shared" si="172"/>
        <v>1800</v>
      </c>
      <c r="Q3619" s="61">
        <f t="shared" si="171"/>
        <v>0</v>
      </c>
    </row>
    <row r="3620" spans="1:17" ht="18.600000000000001" customHeight="1">
      <c r="A3620" s="58">
        <v>44403</v>
      </c>
      <c r="B3620" s="39" t="s">
        <v>48</v>
      </c>
      <c r="C3620" s="39" t="s">
        <v>154</v>
      </c>
      <c r="D3620" s="64"/>
      <c r="E3620" s="39" t="s">
        <v>98</v>
      </c>
      <c r="F3620" s="39">
        <v>87</v>
      </c>
      <c r="G3620" s="39" t="s">
        <v>172</v>
      </c>
      <c r="H3620" s="39" t="s">
        <v>176</v>
      </c>
      <c r="I3620" s="39" t="s">
        <v>176</v>
      </c>
      <c r="J3620" s="39" t="s">
        <v>176</v>
      </c>
      <c r="K3620" s="39" t="s">
        <v>176</v>
      </c>
      <c r="L3620" s="39">
        <v>1</v>
      </c>
      <c r="M3620" s="57" t="str">
        <f t="shared" si="173"/>
        <v>3 - Medium-Level Power Loss</v>
      </c>
      <c r="N3620" s="59"/>
      <c r="O3620" s="60"/>
      <c r="P3620" s="61">
        <f t="shared" si="172"/>
        <v>1800</v>
      </c>
      <c r="Q3620" s="61">
        <f t="shared" si="171"/>
        <v>0</v>
      </c>
    </row>
    <row r="3621" spans="1:17" ht="18.600000000000001" customHeight="1">
      <c r="A3621" s="58">
        <v>44403</v>
      </c>
      <c r="B3621" s="39" t="s">
        <v>48</v>
      </c>
      <c r="C3621" s="39" t="s">
        <v>154</v>
      </c>
      <c r="D3621" s="64"/>
      <c r="E3621" s="39" t="s">
        <v>98</v>
      </c>
      <c r="F3621" s="39">
        <v>88</v>
      </c>
      <c r="G3621" s="39" t="s">
        <v>172</v>
      </c>
      <c r="H3621" s="39" t="s">
        <v>176</v>
      </c>
      <c r="I3621" s="39" t="s">
        <v>176</v>
      </c>
      <c r="J3621" s="39" t="s">
        <v>176</v>
      </c>
      <c r="K3621" s="39" t="s">
        <v>176</v>
      </c>
      <c r="L3621" s="39">
        <v>1</v>
      </c>
      <c r="M3621" s="57" t="str">
        <f t="shared" si="173"/>
        <v>3 - Medium-Level Power Loss</v>
      </c>
      <c r="N3621" s="59"/>
      <c r="O3621" s="60"/>
      <c r="P3621" s="61">
        <f t="shared" si="172"/>
        <v>1800</v>
      </c>
      <c r="Q3621" s="61">
        <f t="shared" ref="Q3621:Q3684" si="174">IF(O3621&gt;0,P3621,0)</f>
        <v>0</v>
      </c>
    </row>
    <row r="3622" spans="1:17" ht="18.600000000000001" customHeight="1">
      <c r="A3622" s="58">
        <v>44403</v>
      </c>
      <c r="B3622" s="39" t="s">
        <v>48</v>
      </c>
      <c r="C3622" s="39" t="s">
        <v>154</v>
      </c>
      <c r="D3622" s="64"/>
      <c r="E3622" s="39" t="s">
        <v>111</v>
      </c>
      <c r="F3622" s="39">
        <v>17</v>
      </c>
      <c r="G3622" s="39" t="s">
        <v>172</v>
      </c>
      <c r="H3622" s="39" t="s">
        <v>176</v>
      </c>
      <c r="I3622" s="39" t="s">
        <v>176</v>
      </c>
      <c r="J3622" s="39" t="s">
        <v>176</v>
      </c>
      <c r="K3622" s="39" t="s">
        <v>176</v>
      </c>
      <c r="L3622" s="39">
        <v>1</v>
      </c>
      <c r="M3622" s="57" t="str">
        <f t="shared" si="173"/>
        <v>3 - Medium-Level Power Loss</v>
      </c>
      <c r="N3622" s="59"/>
      <c r="O3622" s="60"/>
      <c r="P3622" s="61">
        <f t="shared" si="172"/>
        <v>1800</v>
      </c>
      <c r="Q3622" s="61">
        <f t="shared" si="174"/>
        <v>0</v>
      </c>
    </row>
    <row r="3623" spans="1:17" ht="18.600000000000001" customHeight="1">
      <c r="A3623" s="58">
        <v>44403</v>
      </c>
      <c r="B3623" s="39" t="s">
        <v>48</v>
      </c>
      <c r="C3623" s="39" t="s">
        <v>154</v>
      </c>
      <c r="D3623" s="64"/>
      <c r="E3623" s="39" t="s">
        <v>111</v>
      </c>
      <c r="F3623" s="39">
        <v>18</v>
      </c>
      <c r="G3623" s="39" t="s">
        <v>172</v>
      </c>
      <c r="H3623" s="39" t="s">
        <v>176</v>
      </c>
      <c r="I3623" s="39" t="s">
        <v>176</v>
      </c>
      <c r="J3623" s="39" t="s">
        <v>176</v>
      </c>
      <c r="K3623" s="39" t="s">
        <v>176</v>
      </c>
      <c r="L3623" s="39">
        <v>1</v>
      </c>
      <c r="M3623" s="57" t="str">
        <f t="shared" si="173"/>
        <v>3 - Medium-Level Power Loss</v>
      </c>
      <c r="N3623" s="59"/>
      <c r="O3623" s="60"/>
      <c r="P3623" s="61">
        <f t="shared" si="172"/>
        <v>1800</v>
      </c>
      <c r="Q3623" s="61">
        <f t="shared" si="174"/>
        <v>0</v>
      </c>
    </row>
    <row r="3624" spans="1:17" ht="18.600000000000001" customHeight="1">
      <c r="A3624" s="58">
        <v>44403</v>
      </c>
      <c r="B3624" s="39" t="s">
        <v>48</v>
      </c>
      <c r="C3624" s="39" t="s">
        <v>154</v>
      </c>
      <c r="D3624" s="64"/>
      <c r="E3624" s="39" t="s">
        <v>111</v>
      </c>
      <c r="F3624" s="39">
        <v>19</v>
      </c>
      <c r="G3624" s="39" t="s">
        <v>172</v>
      </c>
      <c r="H3624" s="39" t="s">
        <v>176</v>
      </c>
      <c r="I3624" s="39" t="s">
        <v>176</v>
      </c>
      <c r="J3624" s="39" t="s">
        <v>176</v>
      </c>
      <c r="K3624" s="39" t="s">
        <v>176</v>
      </c>
      <c r="L3624" s="39">
        <v>1</v>
      </c>
      <c r="M3624" s="57" t="str">
        <f t="shared" si="173"/>
        <v>3 - Medium-Level Power Loss</v>
      </c>
      <c r="N3624" s="59"/>
      <c r="O3624" s="60"/>
      <c r="P3624" s="61">
        <f t="shared" si="172"/>
        <v>1800</v>
      </c>
      <c r="Q3624" s="61">
        <f t="shared" si="174"/>
        <v>0</v>
      </c>
    </row>
    <row r="3625" spans="1:17" ht="18.600000000000001" customHeight="1">
      <c r="A3625" s="58">
        <v>44403</v>
      </c>
      <c r="B3625" s="39" t="s">
        <v>48</v>
      </c>
      <c r="C3625" s="39" t="s">
        <v>154</v>
      </c>
      <c r="D3625" s="64"/>
      <c r="E3625" s="39" t="s">
        <v>111</v>
      </c>
      <c r="F3625" s="39">
        <v>20</v>
      </c>
      <c r="G3625" s="39" t="s">
        <v>172</v>
      </c>
      <c r="H3625" s="39" t="s">
        <v>176</v>
      </c>
      <c r="I3625" s="39" t="s">
        <v>176</v>
      </c>
      <c r="J3625" s="39" t="s">
        <v>176</v>
      </c>
      <c r="K3625" s="39" t="s">
        <v>176</v>
      </c>
      <c r="L3625" s="39">
        <v>1</v>
      </c>
      <c r="M3625" s="57" t="str">
        <f t="shared" si="173"/>
        <v>3 - Medium-Level Power Loss</v>
      </c>
      <c r="N3625" s="59"/>
      <c r="O3625" s="60"/>
      <c r="P3625" s="61">
        <f t="shared" si="172"/>
        <v>1800</v>
      </c>
      <c r="Q3625" s="61">
        <f t="shared" si="174"/>
        <v>0</v>
      </c>
    </row>
    <row r="3626" spans="1:17" ht="18.600000000000001" customHeight="1">
      <c r="A3626" s="58">
        <v>44403</v>
      </c>
      <c r="B3626" s="39" t="s">
        <v>48</v>
      </c>
      <c r="C3626" s="39" t="s">
        <v>154</v>
      </c>
      <c r="D3626" s="64"/>
      <c r="E3626" s="39" t="s">
        <v>111</v>
      </c>
      <c r="F3626" s="39">
        <v>21</v>
      </c>
      <c r="G3626" s="39" t="s">
        <v>172</v>
      </c>
      <c r="H3626" s="39" t="s">
        <v>176</v>
      </c>
      <c r="I3626" s="39" t="s">
        <v>176</v>
      </c>
      <c r="J3626" s="39" t="s">
        <v>176</v>
      </c>
      <c r="K3626" s="39" t="s">
        <v>176</v>
      </c>
      <c r="L3626" s="39">
        <v>1</v>
      </c>
      <c r="M3626" s="57" t="str">
        <f t="shared" si="173"/>
        <v>3 - Medium-Level Power Loss</v>
      </c>
      <c r="N3626" s="59"/>
      <c r="O3626" s="60"/>
      <c r="P3626" s="61">
        <f t="shared" si="172"/>
        <v>1800</v>
      </c>
      <c r="Q3626" s="61">
        <f t="shared" si="174"/>
        <v>0</v>
      </c>
    </row>
    <row r="3627" spans="1:17" ht="18.600000000000001" customHeight="1">
      <c r="A3627" s="58">
        <v>44403</v>
      </c>
      <c r="B3627" s="39" t="s">
        <v>48</v>
      </c>
      <c r="C3627" s="39" t="s">
        <v>154</v>
      </c>
      <c r="D3627" s="64"/>
      <c r="E3627" s="39" t="s">
        <v>111</v>
      </c>
      <c r="F3627" s="39">
        <v>22</v>
      </c>
      <c r="G3627" s="39" t="s">
        <v>172</v>
      </c>
      <c r="H3627" s="39" t="s">
        <v>176</v>
      </c>
      <c r="I3627" s="39" t="s">
        <v>176</v>
      </c>
      <c r="J3627" s="39" t="s">
        <v>176</v>
      </c>
      <c r="K3627" s="39" t="s">
        <v>176</v>
      </c>
      <c r="L3627" s="39">
        <v>1</v>
      </c>
      <c r="M3627" s="57" t="str">
        <f t="shared" si="173"/>
        <v>3 - Medium-Level Power Loss</v>
      </c>
      <c r="N3627" s="59"/>
      <c r="O3627" s="60"/>
      <c r="P3627" s="61">
        <f t="shared" si="172"/>
        <v>1800</v>
      </c>
      <c r="Q3627" s="61">
        <f t="shared" si="174"/>
        <v>0</v>
      </c>
    </row>
    <row r="3628" spans="1:17" ht="18.600000000000001" customHeight="1">
      <c r="A3628" s="58">
        <v>44403</v>
      </c>
      <c r="B3628" s="39" t="s">
        <v>48</v>
      </c>
      <c r="C3628" s="39" t="s">
        <v>154</v>
      </c>
      <c r="D3628" s="64"/>
      <c r="E3628" s="39" t="s">
        <v>111</v>
      </c>
      <c r="F3628" s="39">
        <v>23</v>
      </c>
      <c r="G3628" s="39" t="s">
        <v>172</v>
      </c>
      <c r="H3628" s="39" t="s">
        <v>176</v>
      </c>
      <c r="I3628" s="39" t="s">
        <v>176</v>
      </c>
      <c r="J3628" s="39" t="s">
        <v>176</v>
      </c>
      <c r="K3628" s="39" t="s">
        <v>176</v>
      </c>
      <c r="L3628" s="39">
        <v>1</v>
      </c>
      <c r="M3628" s="57" t="str">
        <f t="shared" si="173"/>
        <v>3 - Medium-Level Power Loss</v>
      </c>
      <c r="N3628" s="59"/>
      <c r="O3628" s="60"/>
      <c r="P3628" s="61">
        <f t="shared" si="172"/>
        <v>1800</v>
      </c>
      <c r="Q3628" s="61">
        <f t="shared" si="174"/>
        <v>0</v>
      </c>
    </row>
    <row r="3629" spans="1:17" ht="18.600000000000001" customHeight="1">
      <c r="A3629" s="58">
        <v>44403</v>
      </c>
      <c r="B3629" s="39" t="s">
        <v>48</v>
      </c>
      <c r="C3629" s="39" t="s">
        <v>154</v>
      </c>
      <c r="D3629" s="64"/>
      <c r="E3629" s="39" t="s">
        <v>111</v>
      </c>
      <c r="F3629" s="39">
        <v>24</v>
      </c>
      <c r="G3629" s="39" t="s">
        <v>172</v>
      </c>
      <c r="H3629" s="39" t="s">
        <v>176</v>
      </c>
      <c r="I3629" s="39" t="s">
        <v>176</v>
      </c>
      <c r="J3629" s="39" t="s">
        <v>176</v>
      </c>
      <c r="K3629" s="39" t="s">
        <v>176</v>
      </c>
      <c r="L3629" s="39">
        <v>1</v>
      </c>
      <c r="M3629" s="57" t="str">
        <f t="shared" si="173"/>
        <v>3 - Medium-Level Power Loss</v>
      </c>
      <c r="N3629" s="59"/>
      <c r="O3629" s="60"/>
      <c r="P3629" s="61">
        <f t="shared" si="172"/>
        <v>1800</v>
      </c>
      <c r="Q3629" s="61">
        <f t="shared" si="174"/>
        <v>0</v>
      </c>
    </row>
    <row r="3630" spans="1:17" ht="18.600000000000001" customHeight="1">
      <c r="A3630" s="58">
        <v>44403</v>
      </c>
      <c r="B3630" s="39" t="s">
        <v>48</v>
      </c>
      <c r="C3630" s="39" t="s">
        <v>154</v>
      </c>
      <c r="D3630" s="64"/>
      <c r="E3630" s="39" t="s">
        <v>111</v>
      </c>
      <c r="F3630" s="39">
        <v>81</v>
      </c>
      <c r="G3630" s="39" t="s">
        <v>172</v>
      </c>
      <c r="H3630" s="39" t="s">
        <v>176</v>
      </c>
      <c r="I3630" s="39" t="s">
        <v>176</v>
      </c>
      <c r="J3630" s="39" t="s">
        <v>176</v>
      </c>
      <c r="K3630" s="39" t="s">
        <v>176</v>
      </c>
      <c r="L3630" s="39">
        <v>1</v>
      </c>
      <c r="M3630" s="57" t="str">
        <f t="shared" si="173"/>
        <v>3 - Medium-Level Power Loss</v>
      </c>
      <c r="N3630" s="59"/>
      <c r="O3630" s="60"/>
      <c r="P3630" s="61">
        <f t="shared" si="172"/>
        <v>1800</v>
      </c>
      <c r="Q3630" s="61">
        <f t="shared" si="174"/>
        <v>0</v>
      </c>
    </row>
    <row r="3631" spans="1:17" ht="18.600000000000001" customHeight="1">
      <c r="A3631" s="58">
        <v>44403</v>
      </c>
      <c r="B3631" s="39" t="s">
        <v>48</v>
      </c>
      <c r="C3631" s="39" t="s">
        <v>154</v>
      </c>
      <c r="D3631" s="64"/>
      <c r="E3631" s="39" t="s">
        <v>111</v>
      </c>
      <c r="F3631" s="39">
        <v>82</v>
      </c>
      <c r="G3631" s="39" t="s">
        <v>172</v>
      </c>
      <c r="H3631" s="39" t="s">
        <v>176</v>
      </c>
      <c r="I3631" s="39" t="s">
        <v>176</v>
      </c>
      <c r="J3631" s="39" t="s">
        <v>176</v>
      </c>
      <c r="K3631" s="39" t="s">
        <v>176</v>
      </c>
      <c r="L3631" s="39">
        <v>1</v>
      </c>
      <c r="M3631" s="57" t="str">
        <f t="shared" si="173"/>
        <v>3 - Medium-Level Power Loss</v>
      </c>
      <c r="N3631" s="59"/>
      <c r="O3631" s="60"/>
      <c r="P3631" s="61">
        <f t="shared" si="172"/>
        <v>1800</v>
      </c>
      <c r="Q3631" s="61">
        <f t="shared" si="174"/>
        <v>0</v>
      </c>
    </row>
    <row r="3632" spans="1:17" ht="18.600000000000001" customHeight="1">
      <c r="A3632" s="58">
        <v>44403</v>
      </c>
      <c r="B3632" s="39" t="s">
        <v>48</v>
      </c>
      <c r="C3632" s="39" t="s">
        <v>154</v>
      </c>
      <c r="D3632" s="64"/>
      <c r="E3632" s="39" t="s">
        <v>111</v>
      </c>
      <c r="F3632" s="39">
        <v>83</v>
      </c>
      <c r="G3632" s="39" t="s">
        <v>172</v>
      </c>
      <c r="H3632" s="39" t="s">
        <v>176</v>
      </c>
      <c r="I3632" s="39" t="s">
        <v>176</v>
      </c>
      <c r="J3632" s="39" t="s">
        <v>176</v>
      </c>
      <c r="K3632" s="39" t="s">
        <v>176</v>
      </c>
      <c r="L3632" s="39">
        <v>1</v>
      </c>
      <c r="M3632" s="57" t="str">
        <f t="shared" si="173"/>
        <v>3 - Medium-Level Power Loss</v>
      </c>
      <c r="N3632" s="59"/>
      <c r="O3632" s="60"/>
      <c r="P3632" s="61">
        <f t="shared" si="172"/>
        <v>1800</v>
      </c>
      <c r="Q3632" s="61">
        <f t="shared" si="174"/>
        <v>0</v>
      </c>
    </row>
    <row r="3633" spans="1:17" ht="18.600000000000001" customHeight="1">
      <c r="A3633" s="58">
        <v>44403</v>
      </c>
      <c r="B3633" s="39" t="s">
        <v>48</v>
      </c>
      <c r="C3633" s="39" t="s">
        <v>154</v>
      </c>
      <c r="D3633" s="64"/>
      <c r="E3633" s="39" t="s">
        <v>111</v>
      </c>
      <c r="F3633" s="39">
        <v>84</v>
      </c>
      <c r="G3633" s="39" t="s">
        <v>172</v>
      </c>
      <c r="H3633" s="39" t="s">
        <v>176</v>
      </c>
      <c r="I3633" s="39" t="s">
        <v>176</v>
      </c>
      <c r="J3633" s="39" t="s">
        <v>176</v>
      </c>
      <c r="K3633" s="39" t="s">
        <v>176</v>
      </c>
      <c r="L3633" s="39">
        <v>1</v>
      </c>
      <c r="M3633" s="57" t="str">
        <f t="shared" si="173"/>
        <v>3 - Medium-Level Power Loss</v>
      </c>
      <c r="N3633" s="59"/>
      <c r="O3633" s="60"/>
      <c r="P3633" s="61">
        <f t="shared" si="172"/>
        <v>1800</v>
      </c>
      <c r="Q3633" s="61">
        <f t="shared" si="174"/>
        <v>0</v>
      </c>
    </row>
    <row r="3634" spans="1:17" ht="18.600000000000001" customHeight="1">
      <c r="A3634" s="58">
        <v>44403</v>
      </c>
      <c r="B3634" s="39" t="s">
        <v>48</v>
      </c>
      <c r="C3634" s="39" t="s">
        <v>154</v>
      </c>
      <c r="D3634" s="64"/>
      <c r="E3634" s="39" t="s">
        <v>111</v>
      </c>
      <c r="F3634" s="39">
        <v>85</v>
      </c>
      <c r="G3634" s="39" t="s">
        <v>172</v>
      </c>
      <c r="H3634" s="39" t="s">
        <v>176</v>
      </c>
      <c r="I3634" s="39" t="s">
        <v>176</v>
      </c>
      <c r="J3634" s="39" t="s">
        <v>176</v>
      </c>
      <c r="K3634" s="39" t="s">
        <v>176</v>
      </c>
      <c r="L3634" s="39">
        <v>1</v>
      </c>
      <c r="M3634" s="57" t="str">
        <f t="shared" si="173"/>
        <v>3 - Medium-Level Power Loss</v>
      </c>
      <c r="N3634" s="59"/>
      <c r="O3634" s="60"/>
      <c r="P3634" s="61">
        <f t="shared" si="172"/>
        <v>1800</v>
      </c>
      <c r="Q3634" s="61">
        <f t="shared" si="174"/>
        <v>0</v>
      </c>
    </row>
    <row r="3635" spans="1:17" ht="18.600000000000001" customHeight="1">
      <c r="A3635" s="58">
        <v>44403</v>
      </c>
      <c r="B3635" s="39" t="s">
        <v>48</v>
      </c>
      <c r="C3635" s="39" t="s">
        <v>154</v>
      </c>
      <c r="D3635" s="64"/>
      <c r="E3635" s="39" t="s">
        <v>111</v>
      </c>
      <c r="F3635" s="39">
        <v>86</v>
      </c>
      <c r="G3635" s="39" t="s">
        <v>172</v>
      </c>
      <c r="H3635" s="39" t="s">
        <v>176</v>
      </c>
      <c r="I3635" s="39" t="s">
        <v>176</v>
      </c>
      <c r="J3635" s="39" t="s">
        <v>176</v>
      </c>
      <c r="K3635" s="39" t="s">
        <v>176</v>
      </c>
      <c r="L3635" s="39">
        <v>1</v>
      </c>
      <c r="M3635" s="57" t="str">
        <f t="shared" si="173"/>
        <v>3 - Medium-Level Power Loss</v>
      </c>
      <c r="N3635" s="59"/>
      <c r="O3635" s="60"/>
      <c r="P3635" s="61">
        <f t="shared" si="172"/>
        <v>1800</v>
      </c>
      <c r="Q3635" s="61">
        <f t="shared" si="174"/>
        <v>0</v>
      </c>
    </row>
    <row r="3636" spans="1:17" ht="18.600000000000001" customHeight="1">
      <c r="A3636" s="58">
        <v>44403</v>
      </c>
      <c r="B3636" s="39" t="s">
        <v>48</v>
      </c>
      <c r="C3636" s="39" t="s">
        <v>154</v>
      </c>
      <c r="D3636" s="64"/>
      <c r="E3636" s="39" t="s">
        <v>111</v>
      </c>
      <c r="F3636" s="39">
        <v>87</v>
      </c>
      <c r="G3636" s="39" t="s">
        <v>172</v>
      </c>
      <c r="H3636" s="39" t="s">
        <v>176</v>
      </c>
      <c r="I3636" s="39" t="s">
        <v>176</v>
      </c>
      <c r="J3636" s="39" t="s">
        <v>176</v>
      </c>
      <c r="K3636" s="39" t="s">
        <v>176</v>
      </c>
      <c r="L3636" s="39">
        <v>1</v>
      </c>
      <c r="M3636" s="57" t="str">
        <f t="shared" si="173"/>
        <v>3 - Medium-Level Power Loss</v>
      </c>
      <c r="N3636" s="59"/>
      <c r="O3636" s="60"/>
      <c r="P3636" s="61">
        <f t="shared" si="172"/>
        <v>1800</v>
      </c>
      <c r="Q3636" s="61">
        <f t="shared" si="174"/>
        <v>0</v>
      </c>
    </row>
    <row r="3637" spans="1:17" ht="18.600000000000001" customHeight="1">
      <c r="A3637" s="58">
        <v>44403</v>
      </c>
      <c r="B3637" s="39" t="s">
        <v>48</v>
      </c>
      <c r="C3637" s="39" t="s">
        <v>154</v>
      </c>
      <c r="D3637" s="64"/>
      <c r="E3637" s="39" t="s">
        <v>111</v>
      </c>
      <c r="F3637" s="39">
        <v>88</v>
      </c>
      <c r="G3637" s="39" t="s">
        <v>172</v>
      </c>
      <c r="H3637" s="39" t="s">
        <v>176</v>
      </c>
      <c r="I3637" s="39" t="s">
        <v>176</v>
      </c>
      <c r="J3637" s="39" t="s">
        <v>176</v>
      </c>
      <c r="K3637" s="39" t="s">
        <v>176</v>
      </c>
      <c r="L3637" s="39">
        <v>1</v>
      </c>
      <c r="M3637" s="57" t="str">
        <f t="shared" si="173"/>
        <v>3 - Medium-Level Power Loss</v>
      </c>
      <c r="N3637" s="59"/>
      <c r="O3637" s="60"/>
      <c r="P3637" s="61">
        <f t="shared" si="172"/>
        <v>1800</v>
      </c>
      <c r="Q3637" s="61">
        <f t="shared" si="174"/>
        <v>0</v>
      </c>
    </row>
    <row r="3638" spans="1:17" ht="18.600000000000001" customHeight="1">
      <c r="A3638" s="58">
        <v>44403</v>
      </c>
      <c r="B3638" s="39" t="s">
        <v>48</v>
      </c>
      <c r="C3638" s="39" t="s">
        <v>167</v>
      </c>
      <c r="D3638" s="64"/>
      <c r="E3638" s="39" t="s">
        <v>101</v>
      </c>
      <c r="F3638" s="39">
        <v>51</v>
      </c>
      <c r="G3638" s="39" t="s">
        <v>172</v>
      </c>
      <c r="H3638" s="39" t="s">
        <v>176</v>
      </c>
      <c r="I3638" s="39" t="s">
        <v>177</v>
      </c>
      <c r="J3638" s="39" t="s">
        <v>176</v>
      </c>
      <c r="K3638" s="39" t="s">
        <v>176</v>
      </c>
      <c r="L3638" s="39">
        <v>1</v>
      </c>
      <c r="M3638" s="57" t="str">
        <f t="shared" si="173"/>
        <v>3 - Medium-Level Power Loss</v>
      </c>
      <c r="N3638" s="59"/>
      <c r="O3638" s="60"/>
      <c r="P3638" s="61">
        <f t="shared" si="172"/>
        <v>1800</v>
      </c>
      <c r="Q3638" s="61">
        <f t="shared" si="174"/>
        <v>0</v>
      </c>
    </row>
    <row r="3639" spans="1:17" ht="18.600000000000001" customHeight="1">
      <c r="A3639" s="58">
        <v>44403</v>
      </c>
      <c r="B3639" s="39" t="s">
        <v>48</v>
      </c>
      <c r="C3639" s="39" t="s">
        <v>167</v>
      </c>
      <c r="D3639" s="64"/>
      <c r="E3639" s="39" t="s">
        <v>102</v>
      </c>
      <c r="F3639" s="39">
        <v>113</v>
      </c>
      <c r="G3639" s="39" t="s">
        <v>172</v>
      </c>
      <c r="H3639" s="39" t="s">
        <v>176</v>
      </c>
      <c r="I3639" s="39" t="s">
        <v>177</v>
      </c>
      <c r="J3639" s="39" t="s">
        <v>176</v>
      </c>
      <c r="K3639" s="39" t="s">
        <v>176</v>
      </c>
      <c r="L3639" s="39">
        <v>1</v>
      </c>
      <c r="M3639" s="57" t="str">
        <f t="shared" si="173"/>
        <v>3 - Medium-Level Power Loss</v>
      </c>
      <c r="N3639" s="59"/>
      <c r="O3639" s="60"/>
      <c r="P3639" s="61">
        <f t="shared" si="172"/>
        <v>1800</v>
      </c>
      <c r="Q3639" s="61">
        <f t="shared" si="174"/>
        <v>0</v>
      </c>
    </row>
    <row r="3640" spans="1:17" ht="18.600000000000001" customHeight="1">
      <c r="A3640" s="58">
        <v>44403</v>
      </c>
      <c r="B3640" s="39" t="s">
        <v>48</v>
      </c>
      <c r="C3640" s="39" t="s">
        <v>167</v>
      </c>
      <c r="D3640" s="64"/>
      <c r="E3640" s="39" t="s">
        <v>102</v>
      </c>
      <c r="F3640" s="39">
        <v>114</v>
      </c>
      <c r="G3640" s="39" t="s">
        <v>172</v>
      </c>
      <c r="H3640" s="39" t="s">
        <v>176</v>
      </c>
      <c r="I3640" s="39" t="s">
        <v>177</v>
      </c>
      <c r="J3640" s="39" t="s">
        <v>176</v>
      </c>
      <c r="K3640" s="39" t="s">
        <v>176</v>
      </c>
      <c r="L3640" s="39">
        <v>1</v>
      </c>
      <c r="M3640" s="57" t="str">
        <f t="shared" si="173"/>
        <v>3 - Medium-Level Power Loss</v>
      </c>
      <c r="N3640" s="59"/>
      <c r="O3640" s="60"/>
      <c r="P3640" s="61">
        <f t="shared" si="172"/>
        <v>1800</v>
      </c>
      <c r="Q3640" s="61">
        <f t="shared" si="174"/>
        <v>0</v>
      </c>
    </row>
    <row r="3641" spans="1:17" ht="18.600000000000001" customHeight="1">
      <c r="A3641" s="58">
        <v>44403</v>
      </c>
      <c r="B3641" s="39" t="s">
        <v>48</v>
      </c>
      <c r="C3641" s="39" t="s">
        <v>167</v>
      </c>
      <c r="D3641" s="64"/>
      <c r="E3641" s="39" t="s">
        <v>102</v>
      </c>
      <c r="F3641" s="39">
        <v>115</v>
      </c>
      <c r="G3641" s="39" t="s">
        <v>172</v>
      </c>
      <c r="H3641" s="39" t="s">
        <v>176</v>
      </c>
      <c r="I3641" s="39" t="s">
        <v>177</v>
      </c>
      <c r="J3641" s="39" t="s">
        <v>176</v>
      </c>
      <c r="K3641" s="39" t="s">
        <v>176</v>
      </c>
      <c r="L3641" s="39">
        <v>1</v>
      </c>
      <c r="M3641" s="57" t="str">
        <f t="shared" si="173"/>
        <v>3 - Medium-Level Power Loss</v>
      </c>
      <c r="N3641" s="59"/>
      <c r="O3641" s="60"/>
      <c r="P3641" s="61">
        <f t="shared" si="172"/>
        <v>1800</v>
      </c>
      <c r="Q3641" s="61">
        <f t="shared" si="174"/>
        <v>0</v>
      </c>
    </row>
    <row r="3642" spans="1:17" ht="18.600000000000001" customHeight="1">
      <c r="A3642" s="58">
        <v>44403</v>
      </c>
      <c r="B3642" s="39" t="s">
        <v>48</v>
      </c>
      <c r="C3642" s="39" t="s">
        <v>167</v>
      </c>
      <c r="D3642" s="64"/>
      <c r="E3642" s="39" t="s">
        <v>102</v>
      </c>
      <c r="F3642" s="39">
        <v>116</v>
      </c>
      <c r="G3642" s="39" t="s">
        <v>172</v>
      </c>
      <c r="H3642" s="39" t="s">
        <v>176</v>
      </c>
      <c r="I3642" s="39" t="s">
        <v>177</v>
      </c>
      <c r="J3642" s="39" t="s">
        <v>176</v>
      </c>
      <c r="K3642" s="39" t="s">
        <v>176</v>
      </c>
      <c r="L3642" s="39">
        <v>1</v>
      </c>
      <c r="M3642" s="57" t="str">
        <f t="shared" si="173"/>
        <v>3 - Medium-Level Power Loss</v>
      </c>
      <c r="N3642" s="59"/>
      <c r="O3642" s="60"/>
      <c r="P3642" s="61">
        <f t="shared" si="172"/>
        <v>1800</v>
      </c>
      <c r="Q3642" s="61">
        <f t="shared" si="174"/>
        <v>0</v>
      </c>
    </row>
    <row r="3643" spans="1:17" ht="18.600000000000001" customHeight="1">
      <c r="A3643" s="58">
        <v>44403</v>
      </c>
      <c r="B3643" s="39" t="s">
        <v>48</v>
      </c>
      <c r="C3643" s="39" t="s">
        <v>167</v>
      </c>
      <c r="D3643" s="64"/>
      <c r="E3643" s="39" t="s">
        <v>102</v>
      </c>
      <c r="F3643" s="39">
        <v>117</v>
      </c>
      <c r="G3643" s="39" t="s">
        <v>172</v>
      </c>
      <c r="H3643" s="39" t="s">
        <v>176</v>
      </c>
      <c r="I3643" s="39" t="s">
        <v>177</v>
      </c>
      <c r="J3643" s="39" t="s">
        <v>176</v>
      </c>
      <c r="K3643" s="39" t="s">
        <v>176</v>
      </c>
      <c r="L3643" s="39">
        <v>1</v>
      </c>
      <c r="M3643" s="57" t="str">
        <f t="shared" si="173"/>
        <v>3 - Medium-Level Power Loss</v>
      </c>
      <c r="N3643" s="59"/>
      <c r="O3643" s="60"/>
      <c r="P3643" s="61">
        <f t="shared" si="172"/>
        <v>1800</v>
      </c>
      <c r="Q3643" s="61">
        <f t="shared" si="174"/>
        <v>0</v>
      </c>
    </row>
    <row r="3644" spans="1:17" ht="18.600000000000001" customHeight="1">
      <c r="A3644" s="58">
        <v>44403</v>
      </c>
      <c r="B3644" s="39" t="s">
        <v>48</v>
      </c>
      <c r="C3644" s="39" t="s">
        <v>167</v>
      </c>
      <c r="D3644" s="64"/>
      <c r="E3644" s="39" t="s">
        <v>102</v>
      </c>
      <c r="F3644" s="39">
        <v>118</v>
      </c>
      <c r="G3644" s="39" t="s">
        <v>172</v>
      </c>
      <c r="H3644" s="39" t="s">
        <v>176</v>
      </c>
      <c r="I3644" s="39" t="s">
        <v>177</v>
      </c>
      <c r="J3644" s="39" t="s">
        <v>176</v>
      </c>
      <c r="K3644" s="39" t="s">
        <v>176</v>
      </c>
      <c r="L3644" s="39">
        <v>1</v>
      </c>
      <c r="M3644" s="57" t="str">
        <f t="shared" si="173"/>
        <v>3 - Medium-Level Power Loss</v>
      </c>
      <c r="N3644" s="59"/>
      <c r="O3644" s="60"/>
      <c r="P3644" s="61">
        <f t="shared" si="172"/>
        <v>1800</v>
      </c>
      <c r="Q3644" s="61">
        <f t="shared" si="174"/>
        <v>0</v>
      </c>
    </row>
    <row r="3645" spans="1:17" ht="18.600000000000001" customHeight="1">
      <c r="A3645" s="58">
        <v>44403</v>
      </c>
      <c r="B3645" s="39" t="s">
        <v>48</v>
      </c>
      <c r="C3645" s="39" t="s">
        <v>167</v>
      </c>
      <c r="D3645" s="64"/>
      <c r="E3645" s="39" t="s">
        <v>102</v>
      </c>
      <c r="F3645" s="39">
        <v>119</v>
      </c>
      <c r="G3645" s="39" t="s">
        <v>172</v>
      </c>
      <c r="H3645" s="39" t="s">
        <v>176</v>
      </c>
      <c r="I3645" s="39" t="s">
        <v>177</v>
      </c>
      <c r="J3645" s="39" t="s">
        <v>176</v>
      </c>
      <c r="K3645" s="39" t="s">
        <v>176</v>
      </c>
      <c r="L3645" s="39">
        <v>1</v>
      </c>
      <c r="M3645" s="57" t="str">
        <f t="shared" si="173"/>
        <v>3 - Medium-Level Power Loss</v>
      </c>
      <c r="N3645" s="59"/>
      <c r="O3645" s="60"/>
      <c r="P3645" s="61">
        <f t="shared" si="172"/>
        <v>1800</v>
      </c>
      <c r="Q3645" s="61">
        <f t="shared" si="174"/>
        <v>0</v>
      </c>
    </row>
    <row r="3646" spans="1:17" ht="18.600000000000001" customHeight="1">
      <c r="A3646" s="58">
        <v>44403</v>
      </c>
      <c r="B3646" s="39" t="s">
        <v>48</v>
      </c>
      <c r="C3646" s="39" t="s">
        <v>167</v>
      </c>
      <c r="D3646" s="64"/>
      <c r="E3646" s="39" t="s">
        <v>102</v>
      </c>
      <c r="F3646" s="39">
        <v>120</v>
      </c>
      <c r="G3646" s="39" t="s">
        <v>172</v>
      </c>
      <c r="H3646" s="39" t="s">
        <v>176</v>
      </c>
      <c r="I3646" s="39" t="s">
        <v>177</v>
      </c>
      <c r="J3646" s="39" t="s">
        <v>176</v>
      </c>
      <c r="K3646" s="39" t="s">
        <v>176</v>
      </c>
      <c r="L3646" s="39">
        <v>1</v>
      </c>
      <c r="M3646" s="57" t="str">
        <f t="shared" si="173"/>
        <v>3 - Medium-Level Power Loss</v>
      </c>
      <c r="N3646" s="59"/>
      <c r="O3646" s="60"/>
      <c r="P3646" s="61">
        <f t="shared" si="172"/>
        <v>1800</v>
      </c>
      <c r="Q3646" s="61">
        <f t="shared" si="174"/>
        <v>0</v>
      </c>
    </row>
    <row r="3647" spans="1:17" ht="18.600000000000001" customHeight="1">
      <c r="A3647" s="58">
        <v>44403</v>
      </c>
      <c r="B3647" s="39" t="s">
        <v>48</v>
      </c>
      <c r="C3647" s="39" t="s">
        <v>167</v>
      </c>
      <c r="D3647" s="64"/>
      <c r="E3647" s="39" t="s">
        <v>96</v>
      </c>
      <c r="F3647" s="39">
        <v>89</v>
      </c>
      <c r="G3647" s="39" t="s">
        <v>172</v>
      </c>
      <c r="H3647" s="39" t="s">
        <v>176</v>
      </c>
      <c r="I3647" s="39" t="s">
        <v>176</v>
      </c>
      <c r="J3647" s="39" t="s">
        <v>176</v>
      </c>
      <c r="K3647" s="39" t="s">
        <v>176</v>
      </c>
      <c r="L3647" s="39">
        <v>1</v>
      </c>
      <c r="M3647" s="57" t="str">
        <f t="shared" si="173"/>
        <v>3 - Medium-Level Power Loss</v>
      </c>
      <c r="N3647" s="59"/>
      <c r="O3647" s="60"/>
      <c r="P3647" s="61">
        <f t="shared" si="172"/>
        <v>1800</v>
      </c>
      <c r="Q3647" s="61">
        <f t="shared" si="174"/>
        <v>0</v>
      </c>
    </row>
    <row r="3648" spans="1:17" ht="18.600000000000001" customHeight="1">
      <c r="A3648" s="58">
        <v>44403</v>
      </c>
      <c r="B3648" s="39" t="s">
        <v>48</v>
      </c>
      <c r="C3648" s="39" t="s">
        <v>167</v>
      </c>
      <c r="D3648" s="64"/>
      <c r="E3648" s="39" t="s">
        <v>96</v>
      </c>
      <c r="F3648" s="39">
        <v>90</v>
      </c>
      <c r="G3648" s="39" t="s">
        <v>172</v>
      </c>
      <c r="H3648" s="39" t="s">
        <v>176</v>
      </c>
      <c r="I3648" s="39" t="s">
        <v>176</v>
      </c>
      <c r="J3648" s="39" t="s">
        <v>176</v>
      </c>
      <c r="K3648" s="39" t="s">
        <v>176</v>
      </c>
      <c r="L3648" s="39">
        <v>1</v>
      </c>
      <c r="M3648" s="57" t="str">
        <f t="shared" si="173"/>
        <v>3 - Medium-Level Power Loss</v>
      </c>
      <c r="N3648" s="59"/>
      <c r="O3648" s="60"/>
      <c r="P3648" s="61">
        <f t="shared" si="172"/>
        <v>1800</v>
      </c>
      <c r="Q3648" s="61">
        <f t="shared" si="174"/>
        <v>0</v>
      </c>
    </row>
    <row r="3649" spans="1:17" ht="18.600000000000001" customHeight="1">
      <c r="A3649" s="58">
        <v>44403</v>
      </c>
      <c r="B3649" s="39" t="s">
        <v>48</v>
      </c>
      <c r="C3649" s="39" t="s">
        <v>167</v>
      </c>
      <c r="D3649" s="64"/>
      <c r="E3649" s="39" t="s">
        <v>96</v>
      </c>
      <c r="F3649" s="39">
        <v>91</v>
      </c>
      <c r="G3649" s="39" t="s">
        <v>172</v>
      </c>
      <c r="H3649" s="39" t="s">
        <v>176</v>
      </c>
      <c r="I3649" s="39" t="s">
        <v>176</v>
      </c>
      <c r="J3649" s="39" t="s">
        <v>176</v>
      </c>
      <c r="K3649" s="39" t="s">
        <v>176</v>
      </c>
      <c r="L3649" s="39">
        <v>1</v>
      </c>
      <c r="M3649" s="57" t="str">
        <f t="shared" si="173"/>
        <v>3 - Medium-Level Power Loss</v>
      </c>
      <c r="N3649" s="59"/>
      <c r="O3649" s="60"/>
      <c r="P3649" s="61">
        <f t="shared" si="172"/>
        <v>1800</v>
      </c>
      <c r="Q3649" s="61">
        <f t="shared" si="174"/>
        <v>0</v>
      </c>
    </row>
    <row r="3650" spans="1:17" ht="18.600000000000001" customHeight="1">
      <c r="A3650" s="58">
        <v>44403</v>
      </c>
      <c r="B3650" s="39" t="s">
        <v>48</v>
      </c>
      <c r="C3650" s="39" t="s">
        <v>167</v>
      </c>
      <c r="D3650" s="64"/>
      <c r="E3650" s="39" t="s">
        <v>96</v>
      </c>
      <c r="F3650" s="39">
        <v>92</v>
      </c>
      <c r="G3650" s="39" t="s">
        <v>172</v>
      </c>
      <c r="H3650" s="39" t="s">
        <v>176</v>
      </c>
      <c r="I3650" s="39" t="s">
        <v>176</v>
      </c>
      <c r="J3650" s="39" t="s">
        <v>177</v>
      </c>
      <c r="K3650" s="39" t="s">
        <v>176</v>
      </c>
      <c r="L3650" s="39">
        <v>1</v>
      </c>
      <c r="M3650" s="57" t="str">
        <f t="shared" si="173"/>
        <v>3 - Medium-Level Power Loss</v>
      </c>
      <c r="N3650" s="59"/>
      <c r="O3650" s="60"/>
      <c r="P3650" s="61">
        <f t="shared" si="172"/>
        <v>1800</v>
      </c>
      <c r="Q3650" s="61">
        <f t="shared" si="174"/>
        <v>0</v>
      </c>
    </row>
    <row r="3651" spans="1:17" ht="18.600000000000001" customHeight="1">
      <c r="A3651" s="58">
        <v>44403</v>
      </c>
      <c r="B3651" s="39" t="s">
        <v>48</v>
      </c>
      <c r="C3651" s="39" t="s">
        <v>167</v>
      </c>
      <c r="D3651" s="64"/>
      <c r="E3651" s="39" t="s">
        <v>96</v>
      </c>
      <c r="F3651" s="39">
        <v>92</v>
      </c>
      <c r="G3651" s="39" t="s">
        <v>172</v>
      </c>
      <c r="H3651" s="39" t="s">
        <v>176</v>
      </c>
      <c r="I3651" s="39" t="s">
        <v>176</v>
      </c>
      <c r="J3651" s="39" t="s">
        <v>177</v>
      </c>
      <c r="K3651" s="39" t="s">
        <v>176</v>
      </c>
      <c r="L3651" s="39">
        <v>1</v>
      </c>
      <c r="M3651" s="57" t="str">
        <f t="shared" si="173"/>
        <v>3 - Medium-Level Power Loss</v>
      </c>
      <c r="N3651" s="59"/>
      <c r="O3651" s="60"/>
      <c r="P3651" s="61">
        <f t="shared" si="172"/>
        <v>1800</v>
      </c>
      <c r="Q3651" s="61">
        <f t="shared" si="174"/>
        <v>0</v>
      </c>
    </row>
    <row r="3652" spans="1:17" ht="18.600000000000001" customHeight="1">
      <c r="A3652" s="58">
        <v>44403</v>
      </c>
      <c r="B3652" s="39" t="s">
        <v>48</v>
      </c>
      <c r="C3652" s="39" t="s">
        <v>167</v>
      </c>
      <c r="D3652" s="64"/>
      <c r="E3652" s="39" t="s">
        <v>96</v>
      </c>
      <c r="F3652" s="39">
        <v>93</v>
      </c>
      <c r="G3652" s="39" t="s">
        <v>172</v>
      </c>
      <c r="H3652" s="39" t="s">
        <v>176</v>
      </c>
      <c r="I3652" s="39" t="s">
        <v>176</v>
      </c>
      <c r="J3652" s="39" t="s">
        <v>176</v>
      </c>
      <c r="K3652" s="39" t="s">
        <v>176</v>
      </c>
      <c r="L3652" s="39">
        <v>1</v>
      </c>
      <c r="M3652" s="57" t="str">
        <f t="shared" si="173"/>
        <v>3 - Medium-Level Power Loss</v>
      </c>
      <c r="N3652" s="59"/>
      <c r="O3652" s="60"/>
      <c r="P3652" s="61">
        <f t="shared" si="172"/>
        <v>1800</v>
      </c>
      <c r="Q3652" s="61">
        <f t="shared" si="174"/>
        <v>0</v>
      </c>
    </row>
    <row r="3653" spans="1:17" ht="18.600000000000001" customHeight="1">
      <c r="A3653" s="58">
        <v>44403</v>
      </c>
      <c r="B3653" s="39" t="s">
        <v>48</v>
      </c>
      <c r="C3653" s="39" t="s">
        <v>167</v>
      </c>
      <c r="D3653" s="64"/>
      <c r="E3653" s="39" t="s">
        <v>96</v>
      </c>
      <c r="F3653" s="39">
        <v>94</v>
      </c>
      <c r="G3653" s="39" t="s">
        <v>172</v>
      </c>
      <c r="H3653" s="39" t="s">
        <v>176</v>
      </c>
      <c r="I3653" s="39" t="s">
        <v>176</v>
      </c>
      <c r="J3653" s="39" t="s">
        <v>176</v>
      </c>
      <c r="K3653" s="39" t="s">
        <v>176</v>
      </c>
      <c r="L3653" s="39">
        <v>1</v>
      </c>
      <c r="M3653" s="57" t="str">
        <f t="shared" si="173"/>
        <v>3 - Medium-Level Power Loss</v>
      </c>
      <c r="N3653" s="59"/>
      <c r="O3653" s="60"/>
      <c r="P3653" s="61">
        <f t="shared" si="172"/>
        <v>1800</v>
      </c>
      <c r="Q3653" s="61">
        <f t="shared" si="174"/>
        <v>0</v>
      </c>
    </row>
    <row r="3654" spans="1:17" ht="18.600000000000001" customHeight="1">
      <c r="A3654" s="58">
        <v>44403</v>
      </c>
      <c r="B3654" s="39" t="s">
        <v>48</v>
      </c>
      <c r="C3654" s="39" t="s">
        <v>167</v>
      </c>
      <c r="D3654" s="64"/>
      <c r="E3654" s="39" t="s">
        <v>96</v>
      </c>
      <c r="F3654" s="39">
        <v>95</v>
      </c>
      <c r="G3654" s="39" t="s">
        <v>172</v>
      </c>
      <c r="H3654" s="39" t="s">
        <v>176</v>
      </c>
      <c r="I3654" s="39" t="s">
        <v>176</v>
      </c>
      <c r="J3654" s="39" t="s">
        <v>176</v>
      </c>
      <c r="K3654" s="39" t="s">
        <v>176</v>
      </c>
      <c r="L3654" s="39">
        <v>1</v>
      </c>
      <c r="M3654" s="57" t="str">
        <f t="shared" si="173"/>
        <v>3 - Medium-Level Power Loss</v>
      </c>
      <c r="N3654" s="59"/>
      <c r="O3654" s="60"/>
      <c r="P3654" s="61">
        <f t="shared" si="172"/>
        <v>1800</v>
      </c>
      <c r="Q3654" s="61">
        <f t="shared" si="174"/>
        <v>0</v>
      </c>
    </row>
    <row r="3655" spans="1:17" ht="18.600000000000001" customHeight="1">
      <c r="A3655" s="58">
        <v>44403</v>
      </c>
      <c r="B3655" s="39" t="s">
        <v>48</v>
      </c>
      <c r="C3655" s="39" t="s">
        <v>167</v>
      </c>
      <c r="D3655" s="64"/>
      <c r="E3655" s="39" t="s">
        <v>96</v>
      </c>
      <c r="F3655" s="39">
        <v>96</v>
      </c>
      <c r="G3655" s="39" t="s">
        <v>172</v>
      </c>
      <c r="H3655" s="39" t="s">
        <v>176</v>
      </c>
      <c r="I3655" s="39" t="s">
        <v>176</v>
      </c>
      <c r="J3655" s="39" t="s">
        <v>176</v>
      </c>
      <c r="K3655" s="39" t="s">
        <v>176</v>
      </c>
      <c r="L3655" s="39">
        <v>1</v>
      </c>
      <c r="M3655" s="57" t="str">
        <f t="shared" si="173"/>
        <v>3 - Medium-Level Power Loss</v>
      </c>
      <c r="N3655" s="59"/>
      <c r="O3655" s="60"/>
      <c r="P3655" s="61">
        <f t="shared" si="172"/>
        <v>1800</v>
      </c>
      <c r="Q3655" s="61">
        <f t="shared" si="174"/>
        <v>0</v>
      </c>
    </row>
    <row r="3656" spans="1:17" ht="18.600000000000001" customHeight="1">
      <c r="A3656" s="58">
        <v>44403</v>
      </c>
      <c r="B3656" s="39" t="s">
        <v>48</v>
      </c>
      <c r="C3656" s="39" t="s">
        <v>167</v>
      </c>
      <c r="D3656" s="64"/>
      <c r="E3656" s="39" t="s">
        <v>103</v>
      </c>
      <c r="F3656" s="39">
        <v>100</v>
      </c>
      <c r="G3656" s="39" t="s">
        <v>172</v>
      </c>
      <c r="H3656" s="39" t="s">
        <v>176</v>
      </c>
      <c r="I3656" s="39" t="s">
        <v>177</v>
      </c>
      <c r="J3656" s="39" t="s">
        <v>177</v>
      </c>
      <c r="K3656" s="39" t="s">
        <v>176</v>
      </c>
      <c r="L3656" s="39">
        <v>1</v>
      </c>
      <c r="M3656" s="57" t="str">
        <f t="shared" si="173"/>
        <v>3 - Medium-Level Power Loss</v>
      </c>
      <c r="N3656" s="59"/>
      <c r="O3656" s="60"/>
      <c r="P3656" s="61">
        <f t="shared" si="172"/>
        <v>1800</v>
      </c>
      <c r="Q3656" s="61">
        <f t="shared" si="174"/>
        <v>0</v>
      </c>
    </row>
    <row r="3657" spans="1:17" ht="18.600000000000001" customHeight="1">
      <c r="A3657" s="58">
        <v>44403</v>
      </c>
      <c r="B3657" s="39" t="s">
        <v>48</v>
      </c>
      <c r="C3657" s="39" t="s">
        <v>167</v>
      </c>
      <c r="D3657" s="64"/>
      <c r="E3657" s="39" t="s">
        <v>103</v>
      </c>
      <c r="F3657" s="39">
        <v>100</v>
      </c>
      <c r="G3657" s="39" t="s">
        <v>172</v>
      </c>
      <c r="H3657" s="39" t="s">
        <v>176</v>
      </c>
      <c r="I3657" s="39" t="s">
        <v>177</v>
      </c>
      <c r="J3657" s="39" t="s">
        <v>177</v>
      </c>
      <c r="K3657" s="39" t="s">
        <v>176</v>
      </c>
      <c r="L3657" s="39">
        <v>1</v>
      </c>
      <c r="M3657" s="57" t="str">
        <f t="shared" si="173"/>
        <v>3 - Medium-Level Power Loss</v>
      </c>
      <c r="N3657" s="59"/>
      <c r="O3657" s="60"/>
      <c r="P3657" s="61">
        <f t="shared" si="172"/>
        <v>1800</v>
      </c>
      <c r="Q3657" s="61">
        <f t="shared" si="174"/>
        <v>0</v>
      </c>
    </row>
    <row r="3658" spans="1:17" ht="18.600000000000001" customHeight="1">
      <c r="A3658" s="58">
        <v>44403</v>
      </c>
      <c r="B3658" s="39" t="s">
        <v>48</v>
      </c>
      <c r="C3658" s="39" t="s">
        <v>167</v>
      </c>
      <c r="D3658" s="64"/>
      <c r="E3658" s="39" t="s">
        <v>103</v>
      </c>
      <c r="F3658" s="39">
        <v>101</v>
      </c>
      <c r="G3658" s="39" t="s">
        <v>172</v>
      </c>
      <c r="H3658" s="39" t="s">
        <v>176</v>
      </c>
      <c r="I3658" s="39" t="s">
        <v>177</v>
      </c>
      <c r="J3658" s="39" t="s">
        <v>177</v>
      </c>
      <c r="K3658" s="39" t="s">
        <v>176</v>
      </c>
      <c r="L3658" s="39">
        <v>1</v>
      </c>
      <c r="M3658" s="57" t="str">
        <f t="shared" si="173"/>
        <v>3 - Medium-Level Power Loss</v>
      </c>
      <c r="N3658" s="59"/>
      <c r="O3658" s="60"/>
      <c r="P3658" s="61">
        <f t="shared" si="172"/>
        <v>1800</v>
      </c>
      <c r="Q3658" s="61">
        <f t="shared" si="174"/>
        <v>0</v>
      </c>
    </row>
    <row r="3659" spans="1:17" ht="18.600000000000001" customHeight="1">
      <c r="A3659" s="58">
        <v>44403</v>
      </c>
      <c r="B3659" s="39" t="s">
        <v>48</v>
      </c>
      <c r="C3659" s="39" t="s">
        <v>167</v>
      </c>
      <c r="D3659" s="64"/>
      <c r="E3659" s="39" t="s">
        <v>103</v>
      </c>
      <c r="F3659" s="39">
        <v>101</v>
      </c>
      <c r="G3659" s="39" t="s">
        <v>172</v>
      </c>
      <c r="H3659" s="39" t="s">
        <v>176</v>
      </c>
      <c r="I3659" s="39" t="s">
        <v>177</v>
      </c>
      <c r="J3659" s="39" t="s">
        <v>177</v>
      </c>
      <c r="K3659" s="39" t="s">
        <v>176</v>
      </c>
      <c r="L3659" s="39">
        <v>1</v>
      </c>
      <c r="M3659" s="57" t="str">
        <f t="shared" si="173"/>
        <v>3 - Medium-Level Power Loss</v>
      </c>
      <c r="N3659" s="59"/>
      <c r="O3659" s="60"/>
      <c r="P3659" s="61">
        <f t="shared" si="172"/>
        <v>1800</v>
      </c>
      <c r="Q3659" s="61">
        <f t="shared" si="174"/>
        <v>0</v>
      </c>
    </row>
    <row r="3660" spans="1:17" ht="18.600000000000001" customHeight="1">
      <c r="A3660" s="58">
        <v>44403</v>
      </c>
      <c r="B3660" s="39" t="s">
        <v>48</v>
      </c>
      <c r="C3660" s="39" t="s">
        <v>167</v>
      </c>
      <c r="D3660" s="64"/>
      <c r="E3660" s="39" t="s">
        <v>103</v>
      </c>
      <c r="F3660" s="39">
        <v>102</v>
      </c>
      <c r="G3660" s="39" t="s">
        <v>172</v>
      </c>
      <c r="H3660" s="39" t="s">
        <v>176</v>
      </c>
      <c r="I3660" s="39" t="s">
        <v>177</v>
      </c>
      <c r="J3660" s="39" t="s">
        <v>177</v>
      </c>
      <c r="K3660" s="39" t="s">
        <v>176</v>
      </c>
      <c r="L3660" s="39">
        <v>1</v>
      </c>
      <c r="M3660" s="57" t="str">
        <f t="shared" si="173"/>
        <v>3 - Medium-Level Power Loss</v>
      </c>
      <c r="N3660" s="59"/>
      <c r="O3660" s="60"/>
      <c r="P3660" s="61">
        <f t="shared" si="172"/>
        <v>1800</v>
      </c>
      <c r="Q3660" s="61">
        <f t="shared" si="174"/>
        <v>0</v>
      </c>
    </row>
    <row r="3661" spans="1:17" ht="18.600000000000001" customHeight="1">
      <c r="A3661" s="58">
        <v>44403</v>
      </c>
      <c r="B3661" s="39" t="s">
        <v>48</v>
      </c>
      <c r="C3661" s="39" t="s">
        <v>167</v>
      </c>
      <c r="D3661" s="64"/>
      <c r="E3661" s="39" t="s">
        <v>103</v>
      </c>
      <c r="F3661" s="39">
        <v>102</v>
      </c>
      <c r="G3661" s="39" t="s">
        <v>172</v>
      </c>
      <c r="H3661" s="39" t="s">
        <v>176</v>
      </c>
      <c r="I3661" s="39" t="s">
        <v>177</v>
      </c>
      <c r="J3661" s="39" t="s">
        <v>177</v>
      </c>
      <c r="K3661" s="39" t="s">
        <v>176</v>
      </c>
      <c r="L3661" s="39">
        <v>1</v>
      </c>
      <c r="M3661" s="57" t="str">
        <f t="shared" si="173"/>
        <v>3 - Medium-Level Power Loss</v>
      </c>
      <c r="N3661" s="59"/>
      <c r="O3661" s="60"/>
      <c r="P3661" s="61">
        <f t="shared" si="172"/>
        <v>1800</v>
      </c>
      <c r="Q3661" s="61">
        <f t="shared" si="174"/>
        <v>0</v>
      </c>
    </row>
    <row r="3662" spans="1:17" ht="18.600000000000001" customHeight="1">
      <c r="A3662" s="58">
        <v>44403</v>
      </c>
      <c r="B3662" s="39" t="s">
        <v>48</v>
      </c>
      <c r="C3662" s="39" t="s">
        <v>167</v>
      </c>
      <c r="D3662" s="64"/>
      <c r="E3662" s="39" t="s">
        <v>103</v>
      </c>
      <c r="F3662" s="39">
        <v>103</v>
      </c>
      <c r="G3662" s="39" t="s">
        <v>172</v>
      </c>
      <c r="H3662" s="39" t="s">
        <v>176</v>
      </c>
      <c r="I3662" s="39" t="s">
        <v>177</v>
      </c>
      <c r="J3662" s="39" t="s">
        <v>177</v>
      </c>
      <c r="K3662" s="39" t="s">
        <v>176</v>
      </c>
      <c r="L3662" s="39">
        <v>1</v>
      </c>
      <c r="M3662" s="57" t="str">
        <f t="shared" si="173"/>
        <v>3 - Medium-Level Power Loss</v>
      </c>
      <c r="N3662" s="59"/>
      <c r="O3662" s="60"/>
      <c r="P3662" s="61">
        <f t="shared" si="172"/>
        <v>1800</v>
      </c>
      <c r="Q3662" s="61">
        <f t="shared" si="174"/>
        <v>0</v>
      </c>
    </row>
    <row r="3663" spans="1:17" ht="18.600000000000001" customHeight="1">
      <c r="A3663" s="58">
        <v>44403</v>
      </c>
      <c r="B3663" s="39" t="s">
        <v>48</v>
      </c>
      <c r="C3663" s="39" t="s">
        <v>167</v>
      </c>
      <c r="D3663" s="64"/>
      <c r="E3663" s="39" t="s">
        <v>103</v>
      </c>
      <c r="F3663" s="39">
        <v>103</v>
      </c>
      <c r="G3663" s="39" t="s">
        <v>172</v>
      </c>
      <c r="H3663" s="39" t="s">
        <v>176</v>
      </c>
      <c r="I3663" s="39" t="s">
        <v>177</v>
      </c>
      <c r="J3663" s="39" t="s">
        <v>177</v>
      </c>
      <c r="K3663" s="39" t="s">
        <v>176</v>
      </c>
      <c r="L3663" s="39">
        <v>1</v>
      </c>
      <c r="M3663" s="57" t="str">
        <f t="shared" si="173"/>
        <v>3 - Medium-Level Power Loss</v>
      </c>
      <c r="N3663" s="59"/>
      <c r="O3663" s="60"/>
      <c r="P3663" s="61">
        <f t="shared" si="172"/>
        <v>1800</v>
      </c>
      <c r="Q3663" s="61">
        <f t="shared" si="174"/>
        <v>0</v>
      </c>
    </row>
    <row r="3664" spans="1:17" ht="18.600000000000001" customHeight="1">
      <c r="A3664" s="58">
        <v>44403</v>
      </c>
      <c r="B3664" s="39" t="s">
        <v>48</v>
      </c>
      <c r="C3664" s="39" t="s">
        <v>167</v>
      </c>
      <c r="D3664" s="64"/>
      <c r="E3664" s="39" t="s">
        <v>103</v>
      </c>
      <c r="F3664" s="39">
        <v>104</v>
      </c>
      <c r="G3664" s="39" t="s">
        <v>172</v>
      </c>
      <c r="H3664" s="39" t="s">
        <v>176</v>
      </c>
      <c r="I3664" s="39" t="s">
        <v>177</v>
      </c>
      <c r="J3664" s="39" t="s">
        <v>177</v>
      </c>
      <c r="K3664" s="39" t="s">
        <v>176</v>
      </c>
      <c r="L3664" s="39">
        <v>1</v>
      </c>
      <c r="M3664" s="57" t="str">
        <f t="shared" si="173"/>
        <v>3 - Medium-Level Power Loss</v>
      </c>
      <c r="N3664" s="59"/>
      <c r="O3664" s="60"/>
      <c r="P3664" s="61">
        <f t="shared" si="172"/>
        <v>1800</v>
      </c>
      <c r="Q3664" s="61">
        <f t="shared" si="174"/>
        <v>0</v>
      </c>
    </row>
    <row r="3665" spans="1:17" ht="18.600000000000001" customHeight="1">
      <c r="A3665" s="58">
        <v>44403</v>
      </c>
      <c r="B3665" s="39" t="s">
        <v>48</v>
      </c>
      <c r="C3665" s="39" t="s">
        <v>167</v>
      </c>
      <c r="D3665" s="64"/>
      <c r="E3665" s="39" t="s">
        <v>103</v>
      </c>
      <c r="F3665" s="39">
        <v>104</v>
      </c>
      <c r="G3665" s="39" t="s">
        <v>172</v>
      </c>
      <c r="H3665" s="39" t="s">
        <v>176</v>
      </c>
      <c r="I3665" s="39" t="s">
        <v>177</v>
      </c>
      <c r="J3665" s="39" t="s">
        <v>177</v>
      </c>
      <c r="K3665" s="39" t="s">
        <v>176</v>
      </c>
      <c r="L3665" s="39">
        <v>1</v>
      </c>
      <c r="M3665" s="57" t="str">
        <f t="shared" si="173"/>
        <v>3 - Medium-Level Power Loss</v>
      </c>
      <c r="N3665" s="59"/>
      <c r="O3665" s="60"/>
      <c r="P3665" s="61">
        <f t="shared" ref="P3665:P3728" si="175">IF(G3665="hot spot",0,IF(G3665="string",$Q$5*L3665,IF(G3665="multiple strings",$Q$5*L3665,IF(G3665="Combiner",($Q$5)*L3665,IF(G3665="inverter",$Q$5*L3665,IF(G3665="tracker",$Q$5*L3665,IF(G3665="module",$Q$5*L3665,IF(G3665="module substring",($Q$5/3)*L3665,0))))))))</f>
        <v>1800</v>
      </c>
      <c r="Q3665" s="61">
        <f t="shared" si="174"/>
        <v>0</v>
      </c>
    </row>
    <row r="3666" spans="1:17" ht="18.600000000000001" customHeight="1">
      <c r="A3666" s="58">
        <v>44403</v>
      </c>
      <c r="B3666" s="39" t="s">
        <v>48</v>
      </c>
      <c r="C3666" s="39" t="s">
        <v>167</v>
      </c>
      <c r="D3666" s="64"/>
      <c r="E3666" s="39" t="s">
        <v>103</v>
      </c>
      <c r="F3666" s="39">
        <v>17</v>
      </c>
      <c r="G3666" s="39" t="s">
        <v>172</v>
      </c>
      <c r="H3666" s="39" t="s">
        <v>176</v>
      </c>
      <c r="I3666" s="39" t="s">
        <v>176</v>
      </c>
      <c r="J3666" s="39" t="s">
        <v>176</v>
      </c>
      <c r="K3666" s="39" t="s">
        <v>176</v>
      </c>
      <c r="L3666" s="39">
        <v>1</v>
      </c>
      <c r="M3666" s="57" t="str">
        <f t="shared" ref="M3666:M3729" si="176">IF(G3666="hot spot","1 - Safety",IF((P3666)/(1000000*$Q$4)&gt;0.01,"2 - High-Level Power Loss",IF(P3666&gt;($Q$5-1),"3 - Medium-Level Power Loss",IF(P3666&gt;0,"4 - Low-Level Power Loss",""))))</f>
        <v>3 - Medium-Level Power Loss</v>
      </c>
      <c r="N3666" s="59"/>
      <c r="O3666" s="60"/>
      <c r="P3666" s="61">
        <f t="shared" si="175"/>
        <v>1800</v>
      </c>
      <c r="Q3666" s="61">
        <f t="shared" si="174"/>
        <v>0</v>
      </c>
    </row>
    <row r="3667" spans="1:17" ht="18.600000000000001" customHeight="1">
      <c r="A3667" s="58">
        <v>44403</v>
      </c>
      <c r="B3667" s="39" t="s">
        <v>48</v>
      </c>
      <c r="C3667" s="39" t="s">
        <v>167</v>
      </c>
      <c r="D3667" s="64"/>
      <c r="E3667" s="39" t="s">
        <v>103</v>
      </c>
      <c r="F3667" s="39">
        <v>18</v>
      </c>
      <c r="G3667" s="39" t="s">
        <v>172</v>
      </c>
      <c r="H3667" s="39" t="s">
        <v>176</v>
      </c>
      <c r="I3667" s="39" t="s">
        <v>176</v>
      </c>
      <c r="J3667" s="39" t="s">
        <v>176</v>
      </c>
      <c r="K3667" s="39" t="s">
        <v>176</v>
      </c>
      <c r="L3667" s="39">
        <v>1</v>
      </c>
      <c r="M3667" s="57" t="str">
        <f t="shared" si="176"/>
        <v>3 - Medium-Level Power Loss</v>
      </c>
      <c r="N3667" s="59"/>
      <c r="O3667" s="60"/>
      <c r="P3667" s="61">
        <f t="shared" si="175"/>
        <v>1800</v>
      </c>
      <c r="Q3667" s="61">
        <f t="shared" si="174"/>
        <v>0</v>
      </c>
    </row>
    <row r="3668" spans="1:17" ht="18.600000000000001" customHeight="1">
      <c r="A3668" s="58">
        <v>44403</v>
      </c>
      <c r="B3668" s="39" t="s">
        <v>48</v>
      </c>
      <c r="C3668" s="39" t="s">
        <v>167</v>
      </c>
      <c r="D3668" s="64"/>
      <c r="E3668" s="39" t="s">
        <v>103</v>
      </c>
      <c r="F3668" s="39">
        <v>19</v>
      </c>
      <c r="G3668" s="39" t="s">
        <v>172</v>
      </c>
      <c r="H3668" s="39" t="s">
        <v>176</v>
      </c>
      <c r="I3668" s="39" t="s">
        <v>176</v>
      </c>
      <c r="J3668" s="39" t="s">
        <v>176</v>
      </c>
      <c r="K3668" s="39" t="s">
        <v>176</v>
      </c>
      <c r="L3668" s="39">
        <v>1</v>
      </c>
      <c r="M3668" s="57" t="str">
        <f t="shared" si="176"/>
        <v>3 - Medium-Level Power Loss</v>
      </c>
      <c r="N3668" s="59"/>
      <c r="O3668" s="60"/>
      <c r="P3668" s="61">
        <f t="shared" si="175"/>
        <v>1800</v>
      </c>
      <c r="Q3668" s="61">
        <f t="shared" si="174"/>
        <v>0</v>
      </c>
    </row>
    <row r="3669" spans="1:17" ht="18.600000000000001" customHeight="1">
      <c r="A3669" s="58">
        <v>44403</v>
      </c>
      <c r="B3669" s="39" t="s">
        <v>48</v>
      </c>
      <c r="C3669" s="39" t="s">
        <v>167</v>
      </c>
      <c r="D3669" s="64"/>
      <c r="E3669" s="39" t="s">
        <v>103</v>
      </c>
      <c r="F3669" s="39">
        <v>20</v>
      </c>
      <c r="G3669" s="39" t="s">
        <v>172</v>
      </c>
      <c r="H3669" s="39" t="s">
        <v>176</v>
      </c>
      <c r="I3669" s="39" t="s">
        <v>176</v>
      </c>
      <c r="J3669" s="39" t="s">
        <v>176</v>
      </c>
      <c r="K3669" s="39" t="s">
        <v>176</v>
      </c>
      <c r="L3669" s="39">
        <v>1</v>
      </c>
      <c r="M3669" s="57" t="str">
        <f t="shared" si="176"/>
        <v>3 - Medium-Level Power Loss</v>
      </c>
      <c r="N3669" s="59"/>
      <c r="O3669" s="60"/>
      <c r="P3669" s="61">
        <f t="shared" si="175"/>
        <v>1800</v>
      </c>
      <c r="Q3669" s="61">
        <f t="shared" si="174"/>
        <v>0</v>
      </c>
    </row>
    <row r="3670" spans="1:17" ht="18.600000000000001" customHeight="1">
      <c r="A3670" s="58">
        <v>44403</v>
      </c>
      <c r="B3670" s="39" t="s">
        <v>48</v>
      </c>
      <c r="C3670" s="39" t="s">
        <v>167</v>
      </c>
      <c r="D3670" s="64"/>
      <c r="E3670" s="39" t="s">
        <v>103</v>
      </c>
      <c r="F3670" s="39">
        <v>21</v>
      </c>
      <c r="G3670" s="39" t="s">
        <v>172</v>
      </c>
      <c r="H3670" s="39" t="s">
        <v>176</v>
      </c>
      <c r="I3670" s="39" t="s">
        <v>176</v>
      </c>
      <c r="J3670" s="39" t="s">
        <v>176</v>
      </c>
      <c r="K3670" s="39" t="s">
        <v>176</v>
      </c>
      <c r="L3670" s="39">
        <v>1</v>
      </c>
      <c r="M3670" s="57" t="str">
        <f t="shared" si="176"/>
        <v>3 - Medium-Level Power Loss</v>
      </c>
      <c r="N3670" s="59"/>
      <c r="O3670" s="60"/>
      <c r="P3670" s="61">
        <f t="shared" si="175"/>
        <v>1800</v>
      </c>
      <c r="Q3670" s="61">
        <f t="shared" si="174"/>
        <v>0</v>
      </c>
    </row>
    <row r="3671" spans="1:17" ht="18.600000000000001" customHeight="1">
      <c r="A3671" s="58">
        <v>44403</v>
      </c>
      <c r="B3671" s="39" t="s">
        <v>48</v>
      </c>
      <c r="C3671" s="39" t="s">
        <v>167</v>
      </c>
      <c r="D3671" s="64"/>
      <c r="E3671" s="39" t="s">
        <v>103</v>
      </c>
      <c r="F3671" s="39">
        <v>22</v>
      </c>
      <c r="G3671" s="39" t="s">
        <v>172</v>
      </c>
      <c r="H3671" s="39" t="s">
        <v>176</v>
      </c>
      <c r="I3671" s="39" t="s">
        <v>176</v>
      </c>
      <c r="J3671" s="39" t="s">
        <v>176</v>
      </c>
      <c r="K3671" s="39" t="s">
        <v>176</v>
      </c>
      <c r="L3671" s="39">
        <v>1</v>
      </c>
      <c r="M3671" s="57" t="str">
        <f t="shared" si="176"/>
        <v>3 - Medium-Level Power Loss</v>
      </c>
      <c r="N3671" s="59"/>
      <c r="O3671" s="60"/>
      <c r="P3671" s="61">
        <f t="shared" si="175"/>
        <v>1800</v>
      </c>
      <c r="Q3671" s="61">
        <f t="shared" si="174"/>
        <v>0</v>
      </c>
    </row>
    <row r="3672" spans="1:17" ht="18.600000000000001" customHeight="1">
      <c r="A3672" s="58">
        <v>44403</v>
      </c>
      <c r="B3672" s="39" t="s">
        <v>48</v>
      </c>
      <c r="C3672" s="39" t="s">
        <v>167</v>
      </c>
      <c r="D3672" s="64"/>
      <c r="E3672" s="39" t="s">
        <v>103</v>
      </c>
      <c r="F3672" s="39">
        <v>23</v>
      </c>
      <c r="G3672" s="39" t="s">
        <v>172</v>
      </c>
      <c r="H3672" s="39" t="s">
        <v>176</v>
      </c>
      <c r="I3672" s="39" t="s">
        <v>176</v>
      </c>
      <c r="J3672" s="39" t="s">
        <v>176</v>
      </c>
      <c r="K3672" s="39" t="s">
        <v>176</v>
      </c>
      <c r="L3672" s="39">
        <v>1</v>
      </c>
      <c r="M3672" s="57" t="str">
        <f t="shared" si="176"/>
        <v>3 - Medium-Level Power Loss</v>
      </c>
      <c r="N3672" s="59"/>
      <c r="O3672" s="60"/>
      <c r="P3672" s="61">
        <f t="shared" si="175"/>
        <v>1800</v>
      </c>
      <c r="Q3672" s="61">
        <f t="shared" si="174"/>
        <v>0</v>
      </c>
    </row>
    <row r="3673" spans="1:17" ht="18.600000000000001" customHeight="1">
      <c r="A3673" s="58">
        <v>44403</v>
      </c>
      <c r="B3673" s="39" t="s">
        <v>48</v>
      </c>
      <c r="C3673" s="39" t="s">
        <v>167</v>
      </c>
      <c r="D3673" s="64"/>
      <c r="E3673" s="39" t="s">
        <v>103</v>
      </c>
      <c r="F3673" s="39">
        <v>24</v>
      </c>
      <c r="G3673" s="39" t="s">
        <v>172</v>
      </c>
      <c r="H3673" s="39" t="s">
        <v>176</v>
      </c>
      <c r="I3673" s="39" t="s">
        <v>176</v>
      </c>
      <c r="J3673" s="39" t="s">
        <v>176</v>
      </c>
      <c r="K3673" s="39" t="s">
        <v>176</v>
      </c>
      <c r="L3673" s="39">
        <v>1</v>
      </c>
      <c r="M3673" s="57" t="str">
        <f t="shared" si="176"/>
        <v>3 - Medium-Level Power Loss</v>
      </c>
      <c r="N3673" s="59"/>
      <c r="O3673" s="60"/>
      <c r="P3673" s="61">
        <f t="shared" si="175"/>
        <v>1800</v>
      </c>
      <c r="Q3673" s="61">
        <f t="shared" si="174"/>
        <v>0</v>
      </c>
    </row>
    <row r="3674" spans="1:17" ht="18.600000000000001" customHeight="1">
      <c r="A3674" s="58">
        <v>44403</v>
      </c>
      <c r="B3674" s="39" t="s">
        <v>48</v>
      </c>
      <c r="C3674" s="39" t="s">
        <v>167</v>
      </c>
      <c r="D3674" s="64"/>
      <c r="E3674" s="39" t="s">
        <v>103</v>
      </c>
      <c r="F3674" s="39">
        <v>33</v>
      </c>
      <c r="G3674" s="39" t="s">
        <v>172</v>
      </c>
      <c r="H3674" s="39" t="s">
        <v>176</v>
      </c>
      <c r="I3674" s="39" t="s">
        <v>177</v>
      </c>
      <c r="J3674" s="39" t="s">
        <v>176</v>
      </c>
      <c r="K3674" s="39" t="s">
        <v>176</v>
      </c>
      <c r="L3674" s="39">
        <v>1</v>
      </c>
      <c r="M3674" s="57" t="str">
        <f t="shared" si="176"/>
        <v>3 - Medium-Level Power Loss</v>
      </c>
      <c r="N3674" s="59"/>
      <c r="O3674" s="60"/>
      <c r="P3674" s="61">
        <f t="shared" si="175"/>
        <v>1800</v>
      </c>
      <c r="Q3674" s="61">
        <f t="shared" si="174"/>
        <v>0</v>
      </c>
    </row>
    <row r="3675" spans="1:17" ht="18.600000000000001" customHeight="1">
      <c r="A3675" s="58">
        <v>44403</v>
      </c>
      <c r="B3675" s="39" t="s">
        <v>48</v>
      </c>
      <c r="C3675" s="39" t="s">
        <v>167</v>
      </c>
      <c r="D3675" s="64"/>
      <c r="E3675" s="39" t="s">
        <v>103</v>
      </c>
      <c r="F3675" s="39">
        <v>34</v>
      </c>
      <c r="G3675" s="39" t="s">
        <v>172</v>
      </c>
      <c r="H3675" s="39" t="s">
        <v>176</v>
      </c>
      <c r="I3675" s="39" t="s">
        <v>177</v>
      </c>
      <c r="J3675" s="39" t="s">
        <v>176</v>
      </c>
      <c r="K3675" s="39" t="s">
        <v>176</v>
      </c>
      <c r="L3675" s="39">
        <v>1</v>
      </c>
      <c r="M3675" s="57" t="str">
        <f t="shared" si="176"/>
        <v>3 - Medium-Level Power Loss</v>
      </c>
      <c r="N3675" s="59"/>
      <c r="O3675" s="60"/>
      <c r="P3675" s="61">
        <f t="shared" si="175"/>
        <v>1800</v>
      </c>
      <c r="Q3675" s="61">
        <f t="shared" si="174"/>
        <v>0</v>
      </c>
    </row>
    <row r="3676" spans="1:17" ht="18.600000000000001" customHeight="1">
      <c r="A3676" s="58">
        <v>44403</v>
      </c>
      <c r="B3676" s="39" t="s">
        <v>48</v>
      </c>
      <c r="C3676" s="39" t="s">
        <v>167</v>
      </c>
      <c r="D3676" s="64"/>
      <c r="E3676" s="39" t="s">
        <v>103</v>
      </c>
      <c r="F3676" s="39">
        <v>35</v>
      </c>
      <c r="G3676" s="39" t="s">
        <v>172</v>
      </c>
      <c r="H3676" s="39" t="s">
        <v>176</v>
      </c>
      <c r="I3676" s="39" t="s">
        <v>177</v>
      </c>
      <c r="J3676" s="39" t="s">
        <v>176</v>
      </c>
      <c r="K3676" s="39" t="s">
        <v>176</v>
      </c>
      <c r="L3676" s="39">
        <v>1</v>
      </c>
      <c r="M3676" s="57" t="str">
        <f t="shared" si="176"/>
        <v>3 - Medium-Level Power Loss</v>
      </c>
      <c r="N3676" s="59"/>
      <c r="O3676" s="60"/>
      <c r="P3676" s="61">
        <f t="shared" si="175"/>
        <v>1800</v>
      </c>
      <c r="Q3676" s="61">
        <f t="shared" si="174"/>
        <v>0</v>
      </c>
    </row>
    <row r="3677" spans="1:17" ht="18.600000000000001" customHeight="1">
      <c r="A3677" s="58">
        <v>44403</v>
      </c>
      <c r="B3677" s="39" t="s">
        <v>48</v>
      </c>
      <c r="C3677" s="39" t="s">
        <v>167</v>
      </c>
      <c r="D3677" s="64"/>
      <c r="E3677" s="39" t="s">
        <v>103</v>
      </c>
      <c r="F3677" s="39">
        <v>36</v>
      </c>
      <c r="G3677" s="39" t="s">
        <v>172</v>
      </c>
      <c r="H3677" s="39" t="s">
        <v>176</v>
      </c>
      <c r="I3677" s="39" t="s">
        <v>177</v>
      </c>
      <c r="J3677" s="39" t="s">
        <v>176</v>
      </c>
      <c r="K3677" s="39" t="s">
        <v>176</v>
      </c>
      <c r="L3677" s="39">
        <v>1</v>
      </c>
      <c r="M3677" s="57" t="str">
        <f t="shared" si="176"/>
        <v>3 - Medium-Level Power Loss</v>
      </c>
      <c r="N3677" s="59"/>
      <c r="O3677" s="60"/>
      <c r="P3677" s="61">
        <f t="shared" si="175"/>
        <v>1800</v>
      </c>
      <c r="Q3677" s="61">
        <f t="shared" si="174"/>
        <v>0</v>
      </c>
    </row>
    <row r="3678" spans="1:17" ht="18.600000000000001" customHeight="1">
      <c r="A3678" s="58">
        <v>44403</v>
      </c>
      <c r="B3678" s="39" t="s">
        <v>48</v>
      </c>
      <c r="C3678" s="39" t="s">
        <v>167</v>
      </c>
      <c r="D3678" s="64"/>
      <c r="E3678" s="39" t="s">
        <v>103</v>
      </c>
      <c r="F3678" s="39">
        <v>37</v>
      </c>
      <c r="G3678" s="39" t="s">
        <v>172</v>
      </c>
      <c r="H3678" s="39" t="s">
        <v>176</v>
      </c>
      <c r="I3678" s="39" t="s">
        <v>177</v>
      </c>
      <c r="J3678" s="39" t="s">
        <v>176</v>
      </c>
      <c r="K3678" s="39" t="s">
        <v>176</v>
      </c>
      <c r="L3678" s="39">
        <v>1</v>
      </c>
      <c r="M3678" s="57" t="str">
        <f t="shared" si="176"/>
        <v>3 - Medium-Level Power Loss</v>
      </c>
      <c r="N3678" s="59"/>
      <c r="O3678" s="60"/>
      <c r="P3678" s="61">
        <f t="shared" si="175"/>
        <v>1800</v>
      </c>
      <c r="Q3678" s="61">
        <f t="shared" si="174"/>
        <v>0</v>
      </c>
    </row>
    <row r="3679" spans="1:17" ht="18.600000000000001" customHeight="1">
      <c r="A3679" s="58">
        <v>44403</v>
      </c>
      <c r="B3679" s="39" t="s">
        <v>48</v>
      </c>
      <c r="C3679" s="39" t="s">
        <v>167</v>
      </c>
      <c r="D3679" s="64"/>
      <c r="E3679" s="39" t="s">
        <v>103</v>
      </c>
      <c r="F3679" s="39">
        <v>38</v>
      </c>
      <c r="G3679" s="39" t="s">
        <v>172</v>
      </c>
      <c r="H3679" s="39" t="s">
        <v>176</v>
      </c>
      <c r="I3679" s="39" t="s">
        <v>177</v>
      </c>
      <c r="J3679" s="39" t="s">
        <v>176</v>
      </c>
      <c r="K3679" s="39" t="s">
        <v>176</v>
      </c>
      <c r="L3679" s="39">
        <v>1</v>
      </c>
      <c r="M3679" s="57" t="str">
        <f t="shared" si="176"/>
        <v>3 - Medium-Level Power Loss</v>
      </c>
      <c r="N3679" s="59"/>
      <c r="O3679" s="60"/>
      <c r="P3679" s="61">
        <f t="shared" si="175"/>
        <v>1800</v>
      </c>
      <c r="Q3679" s="61">
        <f t="shared" si="174"/>
        <v>0</v>
      </c>
    </row>
    <row r="3680" spans="1:17" ht="18.600000000000001" customHeight="1">
      <c r="A3680" s="58">
        <v>44403</v>
      </c>
      <c r="B3680" s="39" t="s">
        <v>48</v>
      </c>
      <c r="C3680" s="39" t="s">
        <v>167</v>
      </c>
      <c r="D3680" s="64"/>
      <c r="E3680" s="39" t="s">
        <v>103</v>
      </c>
      <c r="F3680" s="39">
        <v>39</v>
      </c>
      <c r="G3680" s="39" t="s">
        <v>172</v>
      </c>
      <c r="H3680" s="39" t="s">
        <v>176</v>
      </c>
      <c r="I3680" s="39" t="s">
        <v>177</v>
      </c>
      <c r="J3680" s="39" t="s">
        <v>176</v>
      </c>
      <c r="K3680" s="39" t="s">
        <v>176</v>
      </c>
      <c r="L3680" s="39">
        <v>1</v>
      </c>
      <c r="M3680" s="57" t="str">
        <f t="shared" si="176"/>
        <v>3 - Medium-Level Power Loss</v>
      </c>
      <c r="N3680" s="59"/>
      <c r="O3680" s="60"/>
      <c r="P3680" s="61">
        <f t="shared" si="175"/>
        <v>1800</v>
      </c>
      <c r="Q3680" s="61">
        <f t="shared" si="174"/>
        <v>0</v>
      </c>
    </row>
    <row r="3681" spans="1:17" ht="18.600000000000001" customHeight="1">
      <c r="A3681" s="58">
        <v>44403</v>
      </c>
      <c r="B3681" s="39" t="s">
        <v>48</v>
      </c>
      <c r="C3681" s="39" t="s">
        <v>167</v>
      </c>
      <c r="D3681" s="64"/>
      <c r="E3681" s="39" t="s">
        <v>103</v>
      </c>
      <c r="F3681" s="39">
        <v>40</v>
      </c>
      <c r="G3681" s="39" t="s">
        <v>172</v>
      </c>
      <c r="H3681" s="39" t="s">
        <v>176</v>
      </c>
      <c r="I3681" s="39" t="s">
        <v>177</v>
      </c>
      <c r="J3681" s="39" t="s">
        <v>176</v>
      </c>
      <c r="K3681" s="39" t="s">
        <v>176</v>
      </c>
      <c r="L3681" s="39">
        <v>1</v>
      </c>
      <c r="M3681" s="57" t="str">
        <f t="shared" si="176"/>
        <v>3 - Medium-Level Power Loss</v>
      </c>
      <c r="N3681" s="59"/>
      <c r="O3681" s="60"/>
      <c r="P3681" s="61">
        <f t="shared" si="175"/>
        <v>1800</v>
      </c>
      <c r="Q3681" s="61">
        <f t="shared" si="174"/>
        <v>0</v>
      </c>
    </row>
    <row r="3682" spans="1:17" ht="18.600000000000001" customHeight="1">
      <c r="A3682" s="58">
        <v>44403</v>
      </c>
      <c r="B3682" s="39" t="s">
        <v>48</v>
      </c>
      <c r="C3682" s="39" t="s">
        <v>167</v>
      </c>
      <c r="D3682" s="64"/>
      <c r="E3682" s="39" t="s">
        <v>103</v>
      </c>
      <c r="F3682" s="39">
        <v>97</v>
      </c>
      <c r="G3682" s="39" t="s">
        <v>172</v>
      </c>
      <c r="H3682" s="39" t="s">
        <v>176</v>
      </c>
      <c r="I3682" s="39" t="s">
        <v>177</v>
      </c>
      <c r="J3682" s="39" t="s">
        <v>177</v>
      </c>
      <c r="K3682" s="39" t="s">
        <v>176</v>
      </c>
      <c r="L3682" s="39">
        <v>1</v>
      </c>
      <c r="M3682" s="57" t="str">
        <f t="shared" si="176"/>
        <v>3 - Medium-Level Power Loss</v>
      </c>
      <c r="N3682" s="59"/>
      <c r="O3682" s="60"/>
      <c r="P3682" s="61">
        <f t="shared" si="175"/>
        <v>1800</v>
      </c>
      <c r="Q3682" s="61">
        <f t="shared" si="174"/>
        <v>0</v>
      </c>
    </row>
    <row r="3683" spans="1:17" ht="18.600000000000001" customHeight="1">
      <c r="A3683" s="58">
        <v>44403</v>
      </c>
      <c r="B3683" s="39" t="s">
        <v>48</v>
      </c>
      <c r="C3683" s="39" t="s">
        <v>167</v>
      </c>
      <c r="D3683" s="64"/>
      <c r="E3683" s="39" t="s">
        <v>103</v>
      </c>
      <c r="F3683" s="39">
        <v>97</v>
      </c>
      <c r="G3683" s="39" t="s">
        <v>172</v>
      </c>
      <c r="H3683" s="39" t="s">
        <v>176</v>
      </c>
      <c r="I3683" s="39" t="s">
        <v>177</v>
      </c>
      <c r="J3683" s="39" t="s">
        <v>177</v>
      </c>
      <c r="K3683" s="39" t="s">
        <v>176</v>
      </c>
      <c r="L3683" s="39">
        <v>1</v>
      </c>
      <c r="M3683" s="57" t="str">
        <f t="shared" si="176"/>
        <v>3 - Medium-Level Power Loss</v>
      </c>
      <c r="N3683" s="59"/>
      <c r="O3683" s="60"/>
      <c r="P3683" s="61">
        <f t="shared" si="175"/>
        <v>1800</v>
      </c>
      <c r="Q3683" s="61">
        <f t="shared" si="174"/>
        <v>0</v>
      </c>
    </row>
    <row r="3684" spans="1:17" ht="18.600000000000001" customHeight="1">
      <c r="A3684" s="58">
        <v>44403</v>
      </c>
      <c r="B3684" s="39" t="s">
        <v>48</v>
      </c>
      <c r="C3684" s="39" t="s">
        <v>167</v>
      </c>
      <c r="D3684" s="64"/>
      <c r="E3684" s="39" t="s">
        <v>103</v>
      </c>
      <c r="F3684" s="39">
        <v>98</v>
      </c>
      <c r="G3684" s="39" t="s">
        <v>172</v>
      </c>
      <c r="H3684" s="39" t="s">
        <v>176</v>
      </c>
      <c r="I3684" s="39" t="s">
        <v>177</v>
      </c>
      <c r="J3684" s="39" t="s">
        <v>177</v>
      </c>
      <c r="K3684" s="39" t="s">
        <v>176</v>
      </c>
      <c r="L3684" s="39">
        <v>1</v>
      </c>
      <c r="M3684" s="57" t="str">
        <f t="shared" si="176"/>
        <v>3 - Medium-Level Power Loss</v>
      </c>
      <c r="N3684" s="59"/>
      <c r="O3684" s="60"/>
      <c r="P3684" s="61">
        <f t="shared" si="175"/>
        <v>1800</v>
      </c>
      <c r="Q3684" s="61">
        <f t="shared" si="174"/>
        <v>0</v>
      </c>
    </row>
    <row r="3685" spans="1:17" ht="18.600000000000001" customHeight="1">
      <c r="A3685" s="58">
        <v>44403</v>
      </c>
      <c r="B3685" s="39" t="s">
        <v>48</v>
      </c>
      <c r="C3685" s="39" t="s">
        <v>167</v>
      </c>
      <c r="D3685" s="64"/>
      <c r="E3685" s="39" t="s">
        <v>103</v>
      </c>
      <c r="F3685" s="39">
        <v>98</v>
      </c>
      <c r="G3685" s="39" t="s">
        <v>172</v>
      </c>
      <c r="H3685" s="39" t="s">
        <v>176</v>
      </c>
      <c r="I3685" s="39" t="s">
        <v>177</v>
      </c>
      <c r="J3685" s="39" t="s">
        <v>177</v>
      </c>
      <c r="K3685" s="39" t="s">
        <v>176</v>
      </c>
      <c r="L3685" s="39">
        <v>1</v>
      </c>
      <c r="M3685" s="57" t="str">
        <f t="shared" si="176"/>
        <v>3 - Medium-Level Power Loss</v>
      </c>
      <c r="N3685" s="59"/>
      <c r="O3685" s="60"/>
      <c r="P3685" s="61">
        <f t="shared" si="175"/>
        <v>1800</v>
      </c>
      <c r="Q3685" s="61">
        <f t="shared" ref="Q3685:Q3748" si="177">IF(O3685&gt;0,P3685,0)</f>
        <v>0</v>
      </c>
    </row>
    <row r="3686" spans="1:17" ht="18.600000000000001" customHeight="1">
      <c r="A3686" s="58">
        <v>44403</v>
      </c>
      <c r="B3686" s="39" t="s">
        <v>48</v>
      </c>
      <c r="C3686" s="39" t="s">
        <v>167</v>
      </c>
      <c r="D3686" s="64"/>
      <c r="E3686" s="39" t="s">
        <v>103</v>
      </c>
      <c r="F3686" s="39">
        <v>99</v>
      </c>
      <c r="G3686" s="39" t="s">
        <v>172</v>
      </c>
      <c r="H3686" s="39" t="s">
        <v>176</v>
      </c>
      <c r="I3686" s="39" t="s">
        <v>177</v>
      </c>
      <c r="J3686" s="39" t="s">
        <v>177</v>
      </c>
      <c r="K3686" s="39" t="s">
        <v>176</v>
      </c>
      <c r="L3686" s="39">
        <v>1</v>
      </c>
      <c r="M3686" s="57" t="str">
        <f t="shared" si="176"/>
        <v>3 - Medium-Level Power Loss</v>
      </c>
      <c r="N3686" s="59"/>
      <c r="O3686" s="60"/>
      <c r="P3686" s="61">
        <f t="shared" si="175"/>
        <v>1800</v>
      </c>
      <c r="Q3686" s="61">
        <f t="shared" si="177"/>
        <v>0</v>
      </c>
    </row>
    <row r="3687" spans="1:17" ht="18.600000000000001" customHeight="1">
      <c r="A3687" s="58">
        <v>44403</v>
      </c>
      <c r="B3687" s="39" t="s">
        <v>48</v>
      </c>
      <c r="C3687" s="39" t="s">
        <v>167</v>
      </c>
      <c r="D3687" s="64"/>
      <c r="E3687" s="39" t="s">
        <v>103</v>
      </c>
      <c r="F3687" s="39">
        <v>99</v>
      </c>
      <c r="G3687" s="39" t="s">
        <v>172</v>
      </c>
      <c r="H3687" s="39" t="s">
        <v>176</v>
      </c>
      <c r="I3687" s="39" t="s">
        <v>177</v>
      </c>
      <c r="J3687" s="39" t="s">
        <v>177</v>
      </c>
      <c r="K3687" s="39" t="s">
        <v>176</v>
      </c>
      <c r="L3687" s="39">
        <v>1</v>
      </c>
      <c r="M3687" s="57" t="str">
        <f t="shared" si="176"/>
        <v>3 - Medium-Level Power Loss</v>
      </c>
      <c r="N3687" s="59"/>
      <c r="O3687" s="60"/>
      <c r="P3687" s="61">
        <f t="shared" si="175"/>
        <v>1800</v>
      </c>
      <c r="Q3687" s="61">
        <f t="shared" si="177"/>
        <v>0</v>
      </c>
    </row>
    <row r="3688" spans="1:17" ht="18.600000000000001" customHeight="1">
      <c r="A3688" s="58">
        <v>44403</v>
      </c>
      <c r="B3688" s="39" t="s">
        <v>48</v>
      </c>
      <c r="C3688" s="39" t="s">
        <v>167</v>
      </c>
      <c r="D3688" s="64"/>
      <c r="E3688" s="39" t="s">
        <v>104</v>
      </c>
      <c r="F3688" s="39">
        <v>49</v>
      </c>
      <c r="G3688" s="39" t="s">
        <v>172</v>
      </c>
      <c r="H3688" s="39" t="s">
        <v>176</v>
      </c>
      <c r="I3688" s="39" t="s">
        <v>177</v>
      </c>
      <c r="J3688" s="39" t="s">
        <v>176</v>
      </c>
      <c r="K3688" s="39" t="s">
        <v>176</v>
      </c>
      <c r="L3688" s="39">
        <v>1</v>
      </c>
      <c r="M3688" s="57" t="str">
        <f t="shared" si="176"/>
        <v>3 - Medium-Level Power Loss</v>
      </c>
      <c r="N3688" s="59"/>
      <c r="O3688" s="60"/>
      <c r="P3688" s="61">
        <f t="shared" si="175"/>
        <v>1800</v>
      </c>
      <c r="Q3688" s="61">
        <f t="shared" si="177"/>
        <v>0</v>
      </c>
    </row>
    <row r="3689" spans="1:17" ht="18.600000000000001" customHeight="1">
      <c r="A3689" s="58">
        <v>44403</v>
      </c>
      <c r="B3689" s="39" t="s">
        <v>48</v>
      </c>
      <c r="C3689" s="39" t="s">
        <v>167</v>
      </c>
      <c r="D3689" s="64"/>
      <c r="E3689" s="39" t="s">
        <v>104</v>
      </c>
      <c r="F3689" s="39">
        <v>50</v>
      </c>
      <c r="G3689" s="39" t="s">
        <v>172</v>
      </c>
      <c r="H3689" s="39" t="s">
        <v>176</v>
      </c>
      <c r="I3689" s="39" t="s">
        <v>177</v>
      </c>
      <c r="J3689" s="39" t="s">
        <v>176</v>
      </c>
      <c r="K3689" s="39" t="s">
        <v>176</v>
      </c>
      <c r="L3689" s="39">
        <v>1</v>
      </c>
      <c r="M3689" s="57" t="str">
        <f t="shared" si="176"/>
        <v>3 - Medium-Level Power Loss</v>
      </c>
      <c r="N3689" s="59"/>
      <c r="O3689" s="60"/>
      <c r="P3689" s="61">
        <f t="shared" si="175"/>
        <v>1800</v>
      </c>
      <c r="Q3689" s="61">
        <f t="shared" si="177"/>
        <v>0</v>
      </c>
    </row>
    <row r="3690" spans="1:17" ht="18.600000000000001" customHeight="1">
      <c r="A3690" s="58">
        <v>44403</v>
      </c>
      <c r="B3690" s="39" t="s">
        <v>48</v>
      </c>
      <c r="C3690" s="39" t="s">
        <v>167</v>
      </c>
      <c r="D3690" s="64"/>
      <c r="E3690" s="39" t="s">
        <v>104</v>
      </c>
      <c r="F3690" s="39">
        <v>51</v>
      </c>
      <c r="G3690" s="39" t="s">
        <v>172</v>
      </c>
      <c r="H3690" s="39" t="s">
        <v>176</v>
      </c>
      <c r="I3690" s="39" t="s">
        <v>177</v>
      </c>
      <c r="J3690" s="39" t="s">
        <v>176</v>
      </c>
      <c r="K3690" s="39" t="s">
        <v>176</v>
      </c>
      <c r="L3690" s="39">
        <v>1</v>
      </c>
      <c r="M3690" s="57" t="str">
        <f t="shared" si="176"/>
        <v>3 - Medium-Level Power Loss</v>
      </c>
      <c r="N3690" s="59"/>
      <c r="O3690" s="60"/>
      <c r="P3690" s="61">
        <f t="shared" si="175"/>
        <v>1800</v>
      </c>
      <c r="Q3690" s="61">
        <f t="shared" si="177"/>
        <v>0</v>
      </c>
    </row>
    <row r="3691" spans="1:17" ht="18.600000000000001" customHeight="1">
      <c r="A3691" s="58">
        <v>44403</v>
      </c>
      <c r="B3691" s="39" t="s">
        <v>48</v>
      </c>
      <c r="C3691" s="39" t="s">
        <v>167</v>
      </c>
      <c r="D3691" s="64"/>
      <c r="E3691" s="39" t="s">
        <v>104</v>
      </c>
      <c r="F3691" s="39">
        <v>52</v>
      </c>
      <c r="G3691" s="39" t="s">
        <v>172</v>
      </c>
      <c r="H3691" s="39" t="s">
        <v>176</v>
      </c>
      <c r="I3691" s="39" t="s">
        <v>177</v>
      </c>
      <c r="J3691" s="39" t="s">
        <v>176</v>
      </c>
      <c r="K3691" s="39" t="s">
        <v>176</v>
      </c>
      <c r="L3691" s="39">
        <v>1</v>
      </c>
      <c r="M3691" s="57" t="str">
        <f t="shared" si="176"/>
        <v>3 - Medium-Level Power Loss</v>
      </c>
      <c r="N3691" s="59"/>
      <c r="O3691" s="60"/>
      <c r="P3691" s="61">
        <f t="shared" si="175"/>
        <v>1800</v>
      </c>
      <c r="Q3691" s="61">
        <f t="shared" si="177"/>
        <v>0</v>
      </c>
    </row>
    <row r="3692" spans="1:17" ht="18.600000000000001" customHeight="1">
      <c r="A3692" s="58">
        <v>44403</v>
      </c>
      <c r="B3692" s="39" t="s">
        <v>48</v>
      </c>
      <c r="C3692" s="39" t="s">
        <v>167</v>
      </c>
      <c r="D3692" s="64"/>
      <c r="E3692" s="39" t="s">
        <v>104</v>
      </c>
      <c r="F3692" s="39">
        <v>53</v>
      </c>
      <c r="G3692" s="39" t="s">
        <v>172</v>
      </c>
      <c r="H3692" s="39" t="s">
        <v>176</v>
      </c>
      <c r="I3692" s="39" t="s">
        <v>177</v>
      </c>
      <c r="J3692" s="39" t="s">
        <v>176</v>
      </c>
      <c r="K3692" s="39" t="s">
        <v>176</v>
      </c>
      <c r="L3692" s="39">
        <v>1</v>
      </c>
      <c r="M3692" s="57" t="str">
        <f t="shared" si="176"/>
        <v>3 - Medium-Level Power Loss</v>
      </c>
      <c r="N3692" s="59"/>
      <c r="O3692" s="60"/>
      <c r="P3692" s="61">
        <f t="shared" si="175"/>
        <v>1800</v>
      </c>
      <c r="Q3692" s="61">
        <f t="shared" si="177"/>
        <v>0</v>
      </c>
    </row>
    <row r="3693" spans="1:17" ht="18.600000000000001" customHeight="1">
      <c r="A3693" s="58">
        <v>44403</v>
      </c>
      <c r="B3693" s="39" t="s">
        <v>48</v>
      </c>
      <c r="C3693" s="39" t="s">
        <v>167</v>
      </c>
      <c r="D3693" s="64"/>
      <c r="E3693" s="39" t="s">
        <v>104</v>
      </c>
      <c r="F3693" s="39">
        <v>54</v>
      </c>
      <c r="G3693" s="39" t="s">
        <v>172</v>
      </c>
      <c r="H3693" s="39" t="s">
        <v>176</v>
      </c>
      <c r="I3693" s="39" t="s">
        <v>177</v>
      </c>
      <c r="J3693" s="39" t="s">
        <v>176</v>
      </c>
      <c r="K3693" s="39" t="s">
        <v>176</v>
      </c>
      <c r="L3693" s="39">
        <v>1</v>
      </c>
      <c r="M3693" s="57" t="str">
        <f t="shared" si="176"/>
        <v>3 - Medium-Level Power Loss</v>
      </c>
      <c r="N3693" s="59"/>
      <c r="O3693" s="60"/>
      <c r="P3693" s="61">
        <f t="shared" si="175"/>
        <v>1800</v>
      </c>
      <c r="Q3693" s="61">
        <f t="shared" si="177"/>
        <v>0</v>
      </c>
    </row>
    <row r="3694" spans="1:17" ht="18.600000000000001" customHeight="1">
      <c r="A3694" s="58">
        <v>44403</v>
      </c>
      <c r="B3694" s="39" t="s">
        <v>48</v>
      </c>
      <c r="C3694" s="39" t="s">
        <v>167</v>
      </c>
      <c r="D3694" s="64"/>
      <c r="E3694" s="39" t="s">
        <v>104</v>
      </c>
      <c r="F3694" s="39">
        <v>55</v>
      </c>
      <c r="G3694" s="39" t="s">
        <v>172</v>
      </c>
      <c r="H3694" s="39" t="s">
        <v>176</v>
      </c>
      <c r="I3694" s="39" t="s">
        <v>177</v>
      </c>
      <c r="J3694" s="39" t="s">
        <v>176</v>
      </c>
      <c r="K3694" s="39" t="s">
        <v>176</v>
      </c>
      <c r="L3694" s="39">
        <v>1</v>
      </c>
      <c r="M3694" s="57" t="str">
        <f t="shared" si="176"/>
        <v>3 - Medium-Level Power Loss</v>
      </c>
      <c r="N3694" s="59"/>
      <c r="O3694" s="60"/>
      <c r="P3694" s="61">
        <f t="shared" si="175"/>
        <v>1800</v>
      </c>
      <c r="Q3694" s="61">
        <f t="shared" si="177"/>
        <v>0</v>
      </c>
    </row>
    <row r="3695" spans="1:17" ht="18.600000000000001" customHeight="1">
      <c r="A3695" s="58">
        <v>44403</v>
      </c>
      <c r="B3695" s="39" t="s">
        <v>48</v>
      </c>
      <c r="C3695" s="39" t="s">
        <v>167</v>
      </c>
      <c r="D3695" s="64"/>
      <c r="E3695" s="39" t="s">
        <v>104</v>
      </c>
      <c r="F3695" s="39">
        <v>56</v>
      </c>
      <c r="G3695" s="39" t="s">
        <v>172</v>
      </c>
      <c r="H3695" s="39" t="s">
        <v>176</v>
      </c>
      <c r="I3695" s="39" t="s">
        <v>177</v>
      </c>
      <c r="J3695" s="39" t="s">
        <v>176</v>
      </c>
      <c r="K3695" s="39" t="s">
        <v>176</v>
      </c>
      <c r="L3695" s="39">
        <v>1</v>
      </c>
      <c r="M3695" s="57" t="str">
        <f t="shared" si="176"/>
        <v>3 - Medium-Level Power Loss</v>
      </c>
      <c r="N3695" s="59"/>
      <c r="O3695" s="60"/>
      <c r="P3695" s="61">
        <f t="shared" si="175"/>
        <v>1800</v>
      </c>
      <c r="Q3695" s="61">
        <f t="shared" si="177"/>
        <v>0</v>
      </c>
    </row>
    <row r="3696" spans="1:17" ht="18.600000000000001" customHeight="1">
      <c r="A3696" s="58">
        <v>44403</v>
      </c>
      <c r="B3696" s="39" t="s">
        <v>48</v>
      </c>
      <c r="C3696" s="39" t="s">
        <v>167</v>
      </c>
      <c r="D3696" s="64"/>
      <c r="E3696" s="39" t="s">
        <v>104</v>
      </c>
      <c r="F3696" s="39">
        <v>99</v>
      </c>
      <c r="G3696" s="39" t="s">
        <v>172</v>
      </c>
      <c r="H3696" s="39" t="s">
        <v>176</v>
      </c>
      <c r="I3696" s="39" t="s">
        <v>177</v>
      </c>
      <c r="J3696" s="39" t="s">
        <v>177</v>
      </c>
      <c r="K3696" s="39" t="s">
        <v>176</v>
      </c>
      <c r="L3696" s="39">
        <v>1</v>
      </c>
      <c r="M3696" s="57" t="str">
        <f t="shared" si="176"/>
        <v>3 - Medium-Level Power Loss</v>
      </c>
      <c r="N3696" s="59"/>
      <c r="O3696" s="60"/>
      <c r="P3696" s="61">
        <f t="shared" si="175"/>
        <v>1800</v>
      </c>
      <c r="Q3696" s="61">
        <f t="shared" si="177"/>
        <v>0</v>
      </c>
    </row>
    <row r="3697" spans="1:17" ht="18.600000000000001" customHeight="1">
      <c r="A3697" s="58">
        <v>44403</v>
      </c>
      <c r="B3697" s="39" t="s">
        <v>48</v>
      </c>
      <c r="C3697" s="39" t="s">
        <v>167</v>
      </c>
      <c r="D3697" s="64"/>
      <c r="E3697" s="39" t="s">
        <v>105</v>
      </c>
      <c r="F3697" s="39">
        <v>93</v>
      </c>
      <c r="G3697" s="39" t="s">
        <v>172</v>
      </c>
      <c r="H3697" s="39" t="s">
        <v>176</v>
      </c>
      <c r="I3697" s="39" t="s">
        <v>177</v>
      </c>
      <c r="J3697" s="39" t="s">
        <v>177</v>
      </c>
      <c r="K3697" s="39" t="s">
        <v>176</v>
      </c>
      <c r="L3697" s="39">
        <v>1</v>
      </c>
      <c r="M3697" s="57" t="str">
        <f t="shared" si="176"/>
        <v>3 - Medium-Level Power Loss</v>
      </c>
      <c r="N3697" s="59"/>
      <c r="O3697" s="60"/>
      <c r="P3697" s="61">
        <f t="shared" si="175"/>
        <v>1800</v>
      </c>
      <c r="Q3697" s="61">
        <f t="shared" si="177"/>
        <v>0</v>
      </c>
    </row>
    <row r="3698" spans="1:17" ht="18.600000000000001" customHeight="1">
      <c r="A3698" s="58">
        <v>44403</v>
      </c>
      <c r="B3698" s="39" t="s">
        <v>48</v>
      </c>
      <c r="C3698" s="39" t="s">
        <v>167</v>
      </c>
      <c r="D3698" s="64"/>
      <c r="E3698" s="39" t="s">
        <v>105</v>
      </c>
      <c r="F3698" s="39">
        <v>93</v>
      </c>
      <c r="G3698" s="39" t="s">
        <v>172</v>
      </c>
      <c r="H3698" s="39" t="s">
        <v>176</v>
      </c>
      <c r="I3698" s="39" t="s">
        <v>177</v>
      </c>
      <c r="J3698" s="39" t="s">
        <v>177</v>
      </c>
      <c r="K3698" s="39" t="s">
        <v>176</v>
      </c>
      <c r="L3698" s="39">
        <v>1</v>
      </c>
      <c r="M3698" s="57" t="str">
        <f t="shared" si="176"/>
        <v>3 - Medium-Level Power Loss</v>
      </c>
      <c r="N3698" s="59"/>
      <c r="O3698" s="60"/>
      <c r="P3698" s="61">
        <f t="shared" si="175"/>
        <v>1800</v>
      </c>
      <c r="Q3698" s="61">
        <f t="shared" si="177"/>
        <v>0</v>
      </c>
    </row>
    <row r="3699" spans="1:17" ht="18.600000000000001" customHeight="1">
      <c r="A3699" s="58">
        <v>44403</v>
      </c>
      <c r="B3699" s="39" t="s">
        <v>48</v>
      </c>
      <c r="C3699" s="39" t="s">
        <v>167</v>
      </c>
      <c r="D3699" s="64"/>
      <c r="E3699" s="39" t="s">
        <v>105</v>
      </c>
      <c r="F3699" s="39">
        <v>94</v>
      </c>
      <c r="G3699" s="39" t="s">
        <v>172</v>
      </c>
      <c r="H3699" s="39" t="s">
        <v>176</v>
      </c>
      <c r="I3699" s="39" t="s">
        <v>177</v>
      </c>
      <c r="J3699" s="39" t="s">
        <v>177</v>
      </c>
      <c r="K3699" s="39" t="s">
        <v>176</v>
      </c>
      <c r="L3699" s="39">
        <v>1</v>
      </c>
      <c r="M3699" s="57" t="str">
        <f t="shared" si="176"/>
        <v>3 - Medium-Level Power Loss</v>
      </c>
      <c r="N3699" s="59"/>
      <c r="O3699" s="60"/>
      <c r="P3699" s="61">
        <f t="shared" si="175"/>
        <v>1800</v>
      </c>
      <c r="Q3699" s="61">
        <f t="shared" si="177"/>
        <v>0</v>
      </c>
    </row>
    <row r="3700" spans="1:17" ht="18.600000000000001" customHeight="1">
      <c r="A3700" s="58">
        <v>44403</v>
      </c>
      <c r="B3700" s="39" t="s">
        <v>48</v>
      </c>
      <c r="C3700" s="39" t="s">
        <v>167</v>
      </c>
      <c r="D3700" s="64"/>
      <c r="E3700" s="39" t="s">
        <v>105</v>
      </c>
      <c r="F3700" s="39">
        <v>94</v>
      </c>
      <c r="G3700" s="39" t="s">
        <v>172</v>
      </c>
      <c r="H3700" s="39" t="s">
        <v>176</v>
      </c>
      <c r="I3700" s="39" t="s">
        <v>177</v>
      </c>
      <c r="J3700" s="39" t="s">
        <v>177</v>
      </c>
      <c r="K3700" s="39" t="s">
        <v>176</v>
      </c>
      <c r="L3700" s="39">
        <v>1</v>
      </c>
      <c r="M3700" s="57" t="str">
        <f t="shared" si="176"/>
        <v>3 - Medium-Level Power Loss</v>
      </c>
      <c r="N3700" s="59"/>
      <c r="O3700" s="60"/>
      <c r="P3700" s="61">
        <f t="shared" si="175"/>
        <v>1800</v>
      </c>
      <c r="Q3700" s="61">
        <f t="shared" si="177"/>
        <v>0</v>
      </c>
    </row>
    <row r="3701" spans="1:17" ht="18.600000000000001" customHeight="1">
      <c r="A3701" s="58">
        <v>44403</v>
      </c>
      <c r="B3701" s="39" t="s">
        <v>48</v>
      </c>
      <c r="C3701" s="39" t="s">
        <v>167</v>
      </c>
      <c r="D3701" s="64"/>
      <c r="E3701" s="39" t="s">
        <v>105</v>
      </c>
      <c r="F3701" s="39">
        <v>95</v>
      </c>
      <c r="G3701" s="39" t="s">
        <v>172</v>
      </c>
      <c r="H3701" s="39" t="s">
        <v>176</v>
      </c>
      <c r="I3701" s="39" t="s">
        <v>177</v>
      </c>
      <c r="J3701" s="39" t="s">
        <v>177</v>
      </c>
      <c r="K3701" s="39" t="s">
        <v>176</v>
      </c>
      <c r="L3701" s="39">
        <v>1</v>
      </c>
      <c r="M3701" s="57" t="str">
        <f t="shared" si="176"/>
        <v>3 - Medium-Level Power Loss</v>
      </c>
      <c r="N3701" s="59"/>
      <c r="O3701" s="60"/>
      <c r="P3701" s="61">
        <f t="shared" si="175"/>
        <v>1800</v>
      </c>
      <c r="Q3701" s="61">
        <f t="shared" si="177"/>
        <v>0</v>
      </c>
    </row>
    <row r="3702" spans="1:17" ht="18.600000000000001" customHeight="1">
      <c r="A3702" s="58">
        <v>44403</v>
      </c>
      <c r="B3702" s="39" t="s">
        <v>48</v>
      </c>
      <c r="C3702" s="39" t="s">
        <v>167</v>
      </c>
      <c r="D3702" s="64"/>
      <c r="E3702" s="39" t="s">
        <v>105</v>
      </c>
      <c r="F3702" s="39">
        <v>95</v>
      </c>
      <c r="G3702" s="39" t="s">
        <v>172</v>
      </c>
      <c r="H3702" s="39" t="s">
        <v>176</v>
      </c>
      <c r="I3702" s="39" t="s">
        <v>177</v>
      </c>
      <c r="J3702" s="39" t="s">
        <v>177</v>
      </c>
      <c r="K3702" s="39" t="s">
        <v>176</v>
      </c>
      <c r="L3702" s="39">
        <v>1</v>
      </c>
      <c r="M3702" s="57" t="str">
        <f t="shared" si="176"/>
        <v>3 - Medium-Level Power Loss</v>
      </c>
      <c r="N3702" s="59"/>
      <c r="O3702" s="60"/>
      <c r="P3702" s="61">
        <f t="shared" si="175"/>
        <v>1800</v>
      </c>
      <c r="Q3702" s="61">
        <f t="shared" si="177"/>
        <v>0</v>
      </c>
    </row>
    <row r="3703" spans="1:17" ht="18.600000000000001" customHeight="1">
      <c r="A3703" s="58">
        <v>44403</v>
      </c>
      <c r="B3703" s="39" t="s">
        <v>48</v>
      </c>
      <c r="C3703" s="39" t="s">
        <v>167</v>
      </c>
      <c r="D3703" s="64"/>
      <c r="E3703" s="39" t="s">
        <v>105</v>
      </c>
      <c r="F3703" s="39">
        <v>96</v>
      </c>
      <c r="G3703" s="39" t="s">
        <v>172</v>
      </c>
      <c r="H3703" s="39" t="s">
        <v>176</v>
      </c>
      <c r="I3703" s="39" t="s">
        <v>177</v>
      </c>
      <c r="J3703" s="39" t="s">
        <v>177</v>
      </c>
      <c r="K3703" s="39" t="s">
        <v>176</v>
      </c>
      <c r="L3703" s="39">
        <v>1</v>
      </c>
      <c r="M3703" s="57" t="str">
        <f t="shared" si="176"/>
        <v>3 - Medium-Level Power Loss</v>
      </c>
      <c r="N3703" s="59"/>
      <c r="O3703" s="60"/>
      <c r="P3703" s="61">
        <f t="shared" si="175"/>
        <v>1800</v>
      </c>
      <c r="Q3703" s="61">
        <f t="shared" si="177"/>
        <v>0</v>
      </c>
    </row>
    <row r="3704" spans="1:17" ht="18.600000000000001" customHeight="1">
      <c r="A3704" s="58">
        <v>44403</v>
      </c>
      <c r="B3704" s="39" t="s">
        <v>48</v>
      </c>
      <c r="C3704" s="39" t="s">
        <v>167</v>
      </c>
      <c r="D3704" s="64"/>
      <c r="E3704" s="39" t="s">
        <v>105</v>
      </c>
      <c r="F3704" s="39">
        <v>96</v>
      </c>
      <c r="G3704" s="39" t="s">
        <v>172</v>
      </c>
      <c r="H3704" s="39" t="s">
        <v>176</v>
      </c>
      <c r="I3704" s="39" t="s">
        <v>177</v>
      </c>
      <c r="J3704" s="39" t="s">
        <v>177</v>
      </c>
      <c r="K3704" s="39" t="s">
        <v>176</v>
      </c>
      <c r="L3704" s="39">
        <v>1</v>
      </c>
      <c r="M3704" s="57" t="str">
        <f t="shared" si="176"/>
        <v>3 - Medium-Level Power Loss</v>
      </c>
      <c r="N3704" s="59"/>
      <c r="O3704" s="60"/>
      <c r="P3704" s="61">
        <f t="shared" si="175"/>
        <v>1800</v>
      </c>
      <c r="Q3704" s="61">
        <f t="shared" si="177"/>
        <v>0</v>
      </c>
    </row>
    <row r="3705" spans="1:17" ht="18.600000000000001" customHeight="1">
      <c r="A3705" s="58">
        <v>44403</v>
      </c>
      <c r="B3705" s="39" t="s">
        <v>48</v>
      </c>
      <c r="C3705" s="39" t="s">
        <v>167</v>
      </c>
      <c r="D3705" s="64"/>
      <c r="E3705" s="39" t="s">
        <v>97</v>
      </c>
      <c r="F3705" s="39">
        <v>10</v>
      </c>
      <c r="G3705" s="39" t="s">
        <v>172</v>
      </c>
      <c r="H3705" s="39" t="s">
        <v>176</v>
      </c>
      <c r="I3705" s="39" t="s">
        <v>176</v>
      </c>
      <c r="J3705" s="39" t="s">
        <v>176</v>
      </c>
      <c r="K3705" s="39" t="s">
        <v>176</v>
      </c>
      <c r="L3705" s="39">
        <v>1</v>
      </c>
      <c r="M3705" s="57" t="str">
        <f t="shared" si="176"/>
        <v>3 - Medium-Level Power Loss</v>
      </c>
      <c r="N3705" s="59"/>
      <c r="O3705" s="60"/>
      <c r="P3705" s="61">
        <f t="shared" si="175"/>
        <v>1800</v>
      </c>
      <c r="Q3705" s="61">
        <f t="shared" si="177"/>
        <v>0</v>
      </c>
    </row>
    <row r="3706" spans="1:17" ht="18.600000000000001" customHeight="1">
      <c r="A3706" s="58">
        <v>44403</v>
      </c>
      <c r="B3706" s="39" t="s">
        <v>48</v>
      </c>
      <c r="C3706" s="39" t="s">
        <v>167</v>
      </c>
      <c r="D3706" s="64"/>
      <c r="E3706" s="39" t="s">
        <v>97</v>
      </c>
      <c r="F3706" s="39">
        <v>11</v>
      </c>
      <c r="G3706" s="39" t="s">
        <v>172</v>
      </c>
      <c r="H3706" s="39" t="s">
        <v>176</v>
      </c>
      <c r="I3706" s="39" t="s">
        <v>176</v>
      </c>
      <c r="J3706" s="39" t="s">
        <v>176</v>
      </c>
      <c r="K3706" s="39" t="s">
        <v>176</v>
      </c>
      <c r="L3706" s="39">
        <v>1</v>
      </c>
      <c r="M3706" s="57" t="str">
        <f t="shared" si="176"/>
        <v>3 - Medium-Level Power Loss</v>
      </c>
      <c r="N3706" s="59"/>
      <c r="O3706" s="60"/>
      <c r="P3706" s="61">
        <f t="shared" si="175"/>
        <v>1800</v>
      </c>
      <c r="Q3706" s="61">
        <f t="shared" si="177"/>
        <v>0</v>
      </c>
    </row>
    <row r="3707" spans="1:17" ht="18.600000000000001" customHeight="1">
      <c r="A3707" s="58">
        <v>44403</v>
      </c>
      <c r="B3707" s="39" t="s">
        <v>48</v>
      </c>
      <c r="C3707" s="39" t="s">
        <v>167</v>
      </c>
      <c r="D3707" s="64"/>
      <c r="E3707" s="39" t="s">
        <v>97</v>
      </c>
      <c r="F3707" s="39">
        <v>12</v>
      </c>
      <c r="G3707" s="39" t="s">
        <v>172</v>
      </c>
      <c r="H3707" s="39" t="s">
        <v>176</v>
      </c>
      <c r="I3707" s="39" t="s">
        <v>176</v>
      </c>
      <c r="J3707" s="39" t="s">
        <v>176</v>
      </c>
      <c r="K3707" s="39" t="s">
        <v>176</v>
      </c>
      <c r="L3707" s="39">
        <v>1</v>
      </c>
      <c r="M3707" s="57" t="str">
        <f t="shared" si="176"/>
        <v>3 - Medium-Level Power Loss</v>
      </c>
      <c r="N3707" s="59"/>
      <c r="O3707" s="60"/>
      <c r="P3707" s="61">
        <f t="shared" si="175"/>
        <v>1800</v>
      </c>
      <c r="Q3707" s="61">
        <f t="shared" si="177"/>
        <v>0</v>
      </c>
    </row>
    <row r="3708" spans="1:17" ht="18.600000000000001" customHeight="1">
      <c r="A3708" s="58">
        <v>44403</v>
      </c>
      <c r="B3708" s="39" t="s">
        <v>48</v>
      </c>
      <c r="C3708" s="39" t="s">
        <v>167</v>
      </c>
      <c r="D3708" s="64"/>
      <c r="E3708" s="39" t="s">
        <v>97</v>
      </c>
      <c r="F3708" s="39">
        <v>13</v>
      </c>
      <c r="G3708" s="39" t="s">
        <v>172</v>
      </c>
      <c r="H3708" s="39" t="s">
        <v>176</v>
      </c>
      <c r="I3708" s="39" t="s">
        <v>176</v>
      </c>
      <c r="J3708" s="39" t="s">
        <v>176</v>
      </c>
      <c r="K3708" s="39" t="s">
        <v>176</v>
      </c>
      <c r="L3708" s="39">
        <v>1</v>
      </c>
      <c r="M3708" s="57" t="str">
        <f t="shared" si="176"/>
        <v>3 - Medium-Level Power Loss</v>
      </c>
      <c r="N3708" s="59"/>
      <c r="O3708" s="60"/>
      <c r="P3708" s="61">
        <f t="shared" si="175"/>
        <v>1800</v>
      </c>
      <c r="Q3708" s="61">
        <f t="shared" si="177"/>
        <v>0</v>
      </c>
    </row>
    <row r="3709" spans="1:17" ht="18.600000000000001" customHeight="1">
      <c r="A3709" s="58">
        <v>44403</v>
      </c>
      <c r="B3709" s="39" t="s">
        <v>48</v>
      </c>
      <c r="C3709" s="39" t="s">
        <v>167</v>
      </c>
      <c r="D3709" s="64"/>
      <c r="E3709" s="39" t="s">
        <v>97</v>
      </c>
      <c r="F3709" s="39">
        <v>14</v>
      </c>
      <c r="G3709" s="39" t="s">
        <v>172</v>
      </c>
      <c r="H3709" s="39" t="s">
        <v>176</v>
      </c>
      <c r="I3709" s="39" t="s">
        <v>176</v>
      </c>
      <c r="J3709" s="39" t="s">
        <v>176</v>
      </c>
      <c r="K3709" s="39" t="s">
        <v>176</v>
      </c>
      <c r="L3709" s="39">
        <v>1</v>
      </c>
      <c r="M3709" s="57" t="str">
        <f t="shared" si="176"/>
        <v>3 - Medium-Level Power Loss</v>
      </c>
      <c r="N3709" s="59"/>
      <c r="O3709" s="60"/>
      <c r="P3709" s="61">
        <f t="shared" si="175"/>
        <v>1800</v>
      </c>
      <c r="Q3709" s="61">
        <f t="shared" si="177"/>
        <v>0</v>
      </c>
    </row>
    <row r="3710" spans="1:17" ht="18.600000000000001" customHeight="1">
      <c r="A3710" s="58">
        <v>44403</v>
      </c>
      <c r="B3710" s="39" t="s">
        <v>48</v>
      </c>
      <c r="C3710" s="39" t="s">
        <v>167</v>
      </c>
      <c r="D3710" s="64"/>
      <c r="E3710" s="39" t="s">
        <v>97</v>
      </c>
      <c r="F3710" s="39">
        <v>15</v>
      </c>
      <c r="G3710" s="39" t="s">
        <v>172</v>
      </c>
      <c r="H3710" s="39" t="s">
        <v>176</v>
      </c>
      <c r="I3710" s="39" t="s">
        <v>176</v>
      </c>
      <c r="J3710" s="39" t="s">
        <v>176</v>
      </c>
      <c r="K3710" s="39" t="s">
        <v>176</v>
      </c>
      <c r="L3710" s="39">
        <v>1</v>
      </c>
      <c r="M3710" s="57" t="str">
        <f t="shared" si="176"/>
        <v>3 - Medium-Level Power Loss</v>
      </c>
      <c r="N3710" s="59"/>
      <c r="O3710" s="60"/>
      <c r="P3710" s="61">
        <f t="shared" si="175"/>
        <v>1800</v>
      </c>
      <c r="Q3710" s="61">
        <f t="shared" si="177"/>
        <v>0</v>
      </c>
    </row>
    <row r="3711" spans="1:17" ht="18.600000000000001" customHeight="1">
      <c r="A3711" s="58">
        <v>44403</v>
      </c>
      <c r="B3711" s="39" t="s">
        <v>48</v>
      </c>
      <c r="C3711" s="39" t="s">
        <v>167</v>
      </c>
      <c r="D3711" s="64"/>
      <c r="E3711" s="39" t="s">
        <v>97</v>
      </c>
      <c r="F3711" s="39">
        <v>16</v>
      </c>
      <c r="G3711" s="39" t="s">
        <v>172</v>
      </c>
      <c r="H3711" s="39" t="s">
        <v>176</v>
      </c>
      <c r="I3711" s="39" t="s">
        <v>176</v>
      </c>
      <c r="J3711" s="39" t="s">
        <v>176</v>
      </c>
      <c r="K3711" s="39" t="s">
        <v>176</v>
      </c>
      <c r="L3711" s="39">
        <v>1</v>
      </c>
      <c r="M3711" s="57" t="str">
        <f t="shared" si="176"/>
        <v>3 - Medium-Level Power Loss</v>
      </c>
      <c r="N3711" s="59"/>
      <c r="O3711" s="60"/>
      <c r="P3711" s="61">
        <f t="shared" si="175"/>
        <v>1800</v>
      </c>
      <c r="Q3711" s="61">
        <f t="shared" si="177"/>
        <v>0</v>
      </c>
    </row>
    <row r="3712" spans="1:17" ht="18.600000000000001" customHeight="1">
      <c r="A3712" s="58">
        <v>44403</v>
      </c>
      <c r="B3712" s="39" t="s">
        <v>48</v>
      </c>
      <c r="C3712" s="39" t="s">
        <v>167</v>
      </c>
      <c r="D3712" s="64"/>
      <c r="E3712" s="39" t="s">
        <v>97</v>
      </c>
      <c r="F3712" s="39">
        <v>17</v>
      </c>
      <c r="G3712" s="39" t="s">
        <v>172</v>
      </c>
      <c r="H3712" s="39" t="s">
        <v>176</v>
      </c>
      <c r="I3712" s="39" t="s">
        <v>176</v>
      </c>
      <c r="J3712" s="39" t="s">
        <v>176</v>
      </c>
      <c r="K3712" s="39" t="s">
        <v>176</v>
      </c>
      <c r="L3712" s="39">
        <v>1</v>
      </c>
      <c r="M3712" s="57" t="str">
        <f t="shared" si="176"/>
        <v>3 - Medium-Level Power Loss</v>
      </c>
      <c r="N3712" s="59"/>
      <c r="O3712" s="60"/>
      <c r="P3712" s="61">
        <f t="shared" si="175"/>
        <v>1800</v>
      </c>
      <c r="Q3712" s="61">
        <f t="shared" si="177"/>
        <v>0</v>
      </c>
    </row>
    <row r="3713" spans="1:17" ht="18.600000000000001" customHeight="1">
      <c r="A3713" s="58">
        <v>44403</v>
      </c>
      <c r="B3713" s="39" t="s">
        <v>48</v>
      </c>
      <c r="C3713" s="39" t="s">
        <v>167</v>
      </c>
      <c r="D3713" s="64"/>
      <c r="E3713" s="39" t="s">
        <v>97</v>
      </c>
      <c r="F3713" s="39">
        <v>18</v>
      </c>
      <c r="G3713" s="39" t="s">
        <v>172</v>
      </c>
      <c r="H3713" s="39" t="s">
        <v>176</v>
      </c>
      <c r="I3713" s="39" t="s">
        <v>176</v>
      </c>
      <c r="J3713" s="39" t="s">
        <v>176</v>
      </c>
      <c r="K3713" s="39" t="s">
        <v>176</v>
      </c>
      <c r="L3713" s="39">
        <v>1</v>
      </c>
      <c r="M3713" s="57" t="str">
        <f t="shared" si="176"/>
        <v>3 - Medium-Level Power Loss</v>
      </c>
      <c r="N3713" s="59"/>
      <c r="O3713" s="60"/>
      <c r="P3713" s="61">
        <f t="shared" si="175"/>
        <v>1800</v>
      </c>
      <c r="Q3713" s="61">
        <f t="shared" si="177"/>
        <v>0</v>
      </c>
    </row>
    <row r="3714" spans="1:17" ht="18.600000000000001" customHeight="1">
      <c r="A3714" s="58">
        <v>44403</v>
      </c>
      <c r="B3714" s="39" t="s">
        <v>48</v>
      </c>
      <c r="C3714" s="39" t="s">
        <v>167</v>
      </c>
      <c r="D3714" s="64"/>
      <c r="E3714" s="39" t="s">
        <v>97</v>
      </c>
      <c r="F3714" s="39">
        <v>19</v>
      </c>
      <c r="G3714" s="39" t="s">
        <v>172</v>
      </c>
      <c r="H3714" s="39" t="s">
        <v>176</v>
      </c>
      <c r="I3714" s="39" t="s">
        <v>176</v>
      </c>
      <c r="J3714" s="39" t="s">
        <v>176</v>
      </c>
      <c r="K3714" s="39" t="s">
        <v>176</v>
      </c>
      <c r="L3714" s="39">
        <v>1</v>
      </c>
      <c r="M3714" s="57" t="str">
        <f t="shared" si="176"/>
        <v>3 - Medium-Level Power Loss</v>
      </c>
      <c r="N3714" s="59"/>
      <c r="O3714" s="60"/>
      <c r="P3714" s="61">
        <f t="shared" si="175"/>
        <v>1800</v>
      </c>
      <c r="Q3714" s="61">
        <f t="shared" si="177"/>
        <v>0</v>
      </c>
    </row>
    <row r="3715" spans="1:17" ht="18.600000000000001" customHeight="1">
      <c r="A3715" s="58">
        <v>44403</v>
      </c>
      <c r="B3715" s="39" t="s">
        <v>48</v>
      </c>
      <c r="C3715" s="39" t="s">
        <v>167</v>
      </c>
      <c r="D3715" s="64"/>
      <c r="E3715" s="39" t="s">
        <v>97</v>
      </c>
      <c r="F3715" s="39">
        <v>20</v>
      </c>
      <c r="G3715" s="39" t="s">
        <v>172</v>
      </c>
      <c r="H3715" s="39" t="s">
        <v>176</v>
      </c>
      <c r="I3715" s="39" t="s">
        <v>176</v>
      </c>
      <c r="J3715" s="39" t="s">
        <v>176</v>
      </c>
      <c r="K3715" s="39" t="s">
        <v>176</v>
      </c>
      <c r="L3715" s="39">
        <v>1</v>
      </c>
      <c r="M3715" s="57" t="str">
        <f t="shared" si="176"/>
        <v>3 - Medium-Level Power Loss</v>
      </c>
      <c r="N3715" s="59"/>
      <c r="O3715" s="60"/>
      <c r="P3715" s="61">
        <f t="shared" si="175"/>
        <v>1800</v>
      </c>
      <c r="Q3715" s="61">
        <f t="shared" si="177"/>
        <v>0</v>
      </c>
    </row>
    <row r="3716" spans="1:17" ht="18.600000000000001" customHeight="1">
      <c r="A3716" s="58">
        <v>44403</v>
      </c>
      <c r="B3716" s="39" t="s">
        <v>48</v>
      </c>
      <c r="C3716" s="39" t="s">
        <v>167</v>
      </c>
      <c r="D3716" s="64"/>
      <c r="E3716" s="39" t="s">
        <v>97</v>
      </c>
      <c r="F3716" s="39">
        <v>21</v>
      </c>
      <c r="G3716" s="39" t="s">
        <v>172</v>
      </c>
      <c r="H3716" s="39" t="s">
        <v>176</v>
      </c>
      <c r="I3716" s="39" t="s">
        <v>176</v>
      </c>
      <c r="J3716" s="39" t="s">
        <v>176</v>
      </c>
      <c r="K3716" s="39" t="s">
        <v>176</v>
      </c>
      <c r="L3716" s="39">
        <v>1</v>
      </c>
      <c r="M3716" s="57" t="str">
        <f t="shared" si="176"/>
        <v>3 - Medium-Level Power Loss</v>
      </c>
      <c r="N3716" s="59"/>
      <c r="O3716" s="60"/>
      <c r="P3716" s="61">
        <f t="shared" si="175"/>
        <v>1800</v>
      </c>
      <c r="Q3716" s="61">
        <f t="shared" si="177"/>
        <v>0</v>
      </c>
    </row>
    <row r="3717" spans="1:17" ht="18.600000000000001" customHeight="1">
      <c r="A3717" s="58">
        <v>44403</v>
      </c>
      <c r="B3717" s="39" t="s">
        <v>48</v>
      </c>
      <c r="C3717" s="39" t="s">
        <v>167</v>
      </c>
      <c r="D3717" s="64"/>
      <c r="E3717" s="39" t="s">
        <v>97</v>
      </c>
      <c r="F3717" s="39">
        <v>22</v>
      </c>
      <c r="G3717" s="39" t="s">
        <v>172</v>
      </c>
      <c r="H3717" s="39" t="s">
        <v>176</v>
      </c>
      <c r="I3717" s="39" t="s">
        <v>176</v>
      </c>
      <c r="J3717" s="39" t="s">
        <v>176</v>
      </c>
      <c r="K3717" s="39" t="s">
        <v>176</v>
      </c>
      <c r="L3717" s="39">
        <v>1</v>
      </c>
      <c r="M3717" s="57" t="str">
        <f t="shared" si="176"/>
        <v>3 - Medium-Level Power Loss</v>
      </c>
      <c r="N3717" s="59"/>
      <c r="O3717" s="60"/>
      <c r="P3717" s="61">
        <f t="shared" si="175"/>
        <v>1800</v>
      </c>
      <c r="Q3717" s="61">
        <f t="shared" si="177"/>
        <v>0</v>
      </c>
    </row>
    <row r="3718" spans="1:17" ht="18.600000000000001" customHeight="1">
      <c r="A3718" s="58">
        <v>44403</v>
      </c>
      <c r="B3718" s="39" t="s">
        <v>48</v>
      </c>
      <c r="C3718" s="39" t="s">
        <v>167</v>
      </c>
      <c r="D3718" s="64"/>
      <c r="E3718" s="39" t="s">
        <v>97</v>
      </c>
      <c r="F3718" s="39">
        <v>23</v>
      </c>
      <c r="G3718" s="39" t="s">
        <v>172</v>
      </c>
      <c r="H3718" s="39" t="s">
        <v>176</v>
      </c>
      <c r="I3718" s="39" t="s">
        <v>176</v>
      </c>
      <c r="J3718" s="39" t="s">
        <v>176</v>
      </c>
      <c r="K3718" s="39" t="s">
        <v>176</v>
      </c>
      <c r="L3718" s="39">
        <v>1</v>
      </c>
      <c r="M3718" s="57" t="str">
        <f t="shared" si="176"/>
        <v>3 - Medium-Level Power Loss</v>
      </c>
      <c r="N3718" s="59"/>
      <c r="O3718" s="60"/>
      <c r="P3718" s="61">
        <f t="shared" si="175"/>
        <v>1800</v>
      </c>
      <c r="Q3718" s="61">
        <f t="shared" si="177"/>
        <v>0</v>
      </c>
    </row>
    <row r="3719" spans="1:17" ht="18.600000000000001" customHeight="1">
      <c r="A3719" s="58">
        <v>44403</v>
      </c>
      <c r="B3719" s="39" t="s">
        <v>48</v>
      </c>
      <c r="C3719" s="39" t="s">
        <v>167</v>
      </c>
      <c r="D3719" s="64"/>
      <c r="E3719" s="39" t="s">
        <v>97</v>
      </c>
      <c r="F3719" s="39">
        <v>24</v>
      </c>
      <c r="G3719" s="39" t="s">
        <v>172</v>
      </c>
      <c r="H3719" s="39" t="s">
        <v>176</v>
      </c>
      <c r="I3719" s="39" t="s">
        <v>176</v>
      </c>
      <c r="J3719" s="39" t="s">
        <v>176</v>
      </c>
      <c r="K3719" s="39" t="s">
        <v>176</v>
      </c>
      <c r="L3719" s="39">
        <v>1</v>
      </c>
      <c r="M3719" s="57" t="str">
        <f t="shared" si="176"/>
        <v>3 - Medium-Level Power Loss</v>
      </c>
      <c r="N3719" s="59"/>
      <c r="O3719" s="60"/>
      <c r="P3719" s="61">
        <f t="shared" si="175"/>
        <v>1800</v>
      </c>
      <c r="Q3719" s="61">
        <f t="shared" si="177"/>
        <v>0</v>
      </c>
    </row>
    <row r="3720" spans="1:17" ht="18.600000000000001" customHeight="1">
      <c r="A3720" s="58">
        <v>44403</v>
      </c>
      <c r="B3720" s="39" t="s">
        <v>48</v>
      </c>
      <c r="C3720" s="39" t="s">
        <v>167</v>
      </c>
      <c r="D3720" s="64"/>
      <c r="E3720" s="39" t="s">
        <v>97</v>
      </c>
      <c r="F3720" s="39">
        <v>9</v>
      </c>
      <c r="G3720" s="39" t="s">
        <v>172</v>
      </c>
      <c r="H3720" s="39" t="s">
        <v>176</v>
      </c>
      <c r="I3720" s="39" t="s">
        <v>176</v>
      </c>
      <c r="J3720" s="39" t="s">
        <v>176</v>
      </c>
      <c r="K3720" s="39" t="s">
        <v>176</v>
      </c>
      <c r="L3720" s="39">
        <v>1</v>
      </c>
      <c r="M3720" s="57" t="str">
        <f t="shared" si="176"/>
        <v>3 - Medium-Level Power Loss</v>
      </c>
      <c r="N3720" s="59"/>
      <c r="O3720" s="60"/>
      <c r="P3720" s="61">
        <f t="shared" si="175"/>
        <v>1800</v>
      </c>
      <c r="Q3720" s="61">
        <f t="shared" si="177"/>
        <v>0</v>
      </c>
    </row>
    <row r="3721" spans="1:17" ht="18.600000000000001" customHeight="1">
      <c r="A3721" s="58">
        <v>44403</v>
      </c>
      <c r="B3721" s="39" t="s">
        <v>48</v>
      </c>
      <c r="C3721" s="39" t="s">
        <v>167</v>
      </c>
      <c r="D3721" s="64"/>
      <c r="E3721" s="39" t="s">
        <v>114</v>
      </c>
      <c r="F3721" s="39">
        <v>41</v>
      </c>
      <c r="G3721" s="39" t="s">
        <v>172</v>
      </c>
      <c r="H3721" s="39" t="s">
        <v>176</v>
      </c>
      <c r="I3721" s="39" t="s">
        <v>177</v>
      </c>
      <c r="J3721" s="39" t="s">
        <v>176</v>
      </c>
      <c r="K3721" s="39" t="s">
        <v>176</v>
      </c>
      <c r="L3721" s="39">
        <v>1</v>
      </c>
      <c r="M3721" s="57" t="str">
        <f t="shared" si="176"/>
        <v>3 - Medium-Level Power Loss</v>
      </c>
      <c r="N3721" s="59"/>
      <c r="O3721" s="60"/>
      <c r="P3721" s="61">
        <f t="shared" si="175"/>
        <v>1800</v>
      </c>
      <c r="Q3721" s="61">
        <f t="shared" si="177"/>
        <v>0</v>
      </c>
    </row>
    <row r="3722" spans="1:17" ht="18.600000000000001" customHeight="1">
      <c r="A3722" s="58">
        <v>44403</v>
      </c>
      <c r="B3722" s="39" t="s">
        <v>48</v>
      </c>
      <c r="C3722" s="39" t="s">
        <v>167</v>
      </c>
      <c r="D3722" s="64"/>
      <c r="E3722" s="39" t="s">
        <v>114</v>
      </c>
      <c r="F3722" s="39">
        <v>93</v>
      </c>
      <c r="G3722" s="39" t="s">
        <v>172</v>
      </c>
      <c r="H3722" s="39" t="s">
        <v>176</v>
      </c>
      <c r="I3722" s="39" t="s">
        <v>176</v>
      </c>
      <c r="J3722" s="39" t="s">
        <v>176</v>
      </c>
      <c r="K3722" s="39" t="s">
        <v>176</v>
      </c>
      <c r="L3722" s="39">
        <v>1</v>
      </c>
      <c r="M3722" s="57" t="str">
        <f t="shared" si="176"/>
        <v>3 - Medium-Level Power Loss</v>
      </c>
      <c r="N3722" s="59"/>
      <c r="O3722" s="60"/>
      <c r="P3722" s="61">
        <f t="shared" si="175"/>
        <v>1800</v>
      </c>
      <c r="Q3722" s="61">
        <f t="shared" si="177"/>
        <v>0</v>
      </c>
    </row>
    <row r="3723" spans="1:17" ht="18.600000000000001" customHeight="1">
      <c r="A3723" s="58">
        <v>44403</v>
      </c>
      <c r="B3723" s="39" t="s">
        <v>48</v>
      </c>
      <c r="C3723" s="39" t="s">
        <v>167</v>
      </c>
      <c r="D3723" s="64"/>
      <c r="E3723" s="39" t="s">
        <v>106</v>
      </c>
      <c r="F3723" s="39">
        <v>1</v>
      </c>
      <c r="G3723" s="39" t="s">
        <v>172</v>
      </c>
      <c r="H3723" s="39" t="s">
        <v>176</v>
      </c>
      <c r="I3723" s="39" t="s">
        <v>176</v>
      </c>
      <c r="J3723" s="39" t="s">
        <v>176</v>
      </c>
      <c r="K3723" s="39" t="s">
        <v>176</v>
      </c>
      <c r="L3723" s="39">
        <v>1</v>
      </c>
      <c r="M3723" s="57" t="str">
        <f t="shared" si="176"/>
        <v>3 - Medium-Level Power Loss</v>
      </c>
      <c r="N3723" s="59"/>
      <c r="O3723" s="60"/>
      <c r="P3723" s="61">
        <f t="shared" si="175"/>
        <v>1800</v>
      </c>
      <c r="Q3723" s="61">
        <f t="shared" si="177"/>
        <v>0</v>
      </c>
    </row>
    <row r="3724" spans="1:17" ht="18.600000000000001" customHeight="1">
      <c r="A3724" s="58">
        <v>44403</v>
      </c>
      <c r="B3724" s="39" t="s">
        <v>48</v>
      </c>
      <c r="C3724" s="39" t="s">
        <v>167</v>
      </c>
      <c r="D3724" s="64"/>
      <c r="E3724" s="39" t="s">
        <v>106</v>
      </c>
      <c r="F3724" s="39">
        <v>17</v>
      </c>
      <c r="G3724" s="39" t="s">
        <v>172</v>
      </c>
      <c r="H3724" s="39" t="s">
        <v>176</v>
      </c>
      <c r="I3724" s="39" t="s">
        <v>176</v>
      </c>
      <c r="J3724" s="39" t="s">
        <v>176</v>
      </c>
      <c r="K3724" s="39" t="s">
        <v>176</v>
      </c>
      <c r="L3724" s="39">
        <v>1</v>
      </c>
      <c r="M3724" s="57" t="str">
        <f t="shared" si="176"/>
        <v>3 - Medium-Level Power Loss</v>
      </c>
      <c r="N3724" s="59"/>
      <c r="O3724" s="60"/>
      <c r="P3724" s="61">
        <f t="shared" si="175"/>
        <v>1800</v>
      </c>
      <c r="Q3724" s="61">
        <f t="shared" si="177"/>
        <v>0</v>
      </c>
    </row>
    <row r="3725" spans="1:17" ht="18.600000000000001" customHeight="1">
      <c r="A3725" s="58">
        <v>44403</v>
      </c>
      <c r="B3725" s="39" t="s">
        <v>48</v>
      </c>
      <c r="C3725" s="39" t="s">
        <v>167</v>
      </c>
      <c r="D3725" s="64"/>
      <c r="E3725" s="39" t="s">
        <v>106</v>
      </c>
      <c r="F3725" s="39">
        <v>18</v>
      </c>
      <c r="G3725" s="39" t="s">
        <v>172</v>
      </c>
      <c r="H3725" s="39" t="s">
        <v>176</v>
      </c>
      <c r="I3725" s="39" t="s">
        <v>176</v>
      </c>
      <c r="J3725" s="39" t="s">
        <v>176</v>
      </c>
      <c r="K3725" s="39" t="s">
        <v>176</v>
      </c>
      <c r="L3725" s="39">
        <v>1</v>
      </c>
      <c r="M3725" s="57" t="str">
        <f t="shared" si="176"/>
        <v>3 - Medium-Level Power Loss</v>
      </c>
      <c r="N3725" s="59"/>
      <c r="O3725" s="60"/>
      <c r="P3725" s="61">
        <f t="shared" si="175"/>
        <v>1800</v>
      </c>
      <c r="Q3725" s="61">
        <f t="shared" si="177"/>
        <v>0</v>
      </c>
    </row>
    <row r="3726" spans="1:17" ht="18.600000000000001" customHeight="1">
      <c r="A3726" s="58">
        <v>44403</v>
      </c>
      <c r="B3726" s="39" t="s">
        <v>48</v>
      </c>
      <c r="C3726" s="39" t="s">
        <v>167</v>
      </c>
      <c r="D3726" s="64"/>
      <c r="E3726" s="39" t="s">
        <v>106</v>
      </c>
      <c r="F3726" s="39">
        <v>19</v>
      </c>
      <c r="G3726" s="39" t="s">
        <v>172</v>
      </c>
      <c r="H3726" s="39" t="s">
        <v>176</v>
      </c>
      <c r="I3726" s="39" t="s">
        <v>176</v>
      </c>
      <c r="J3726" s="39" t="s">
        <v>176</v>
      </c>
      <c r="K3726" s="39" t="s">
        <v>176</v>
      </c>
      <c r="L3726" s="39">
        <v>1</v>
      </c>
      <c r="M3726" s="57" t="str">
        <f t="shared" si="176"/>
        <v>3 - Medium-Level Power Loss</v>
      </c>
      <c r="N3726" s="59"/>
      <c r="O3726" s="60"/>
      <c r="P3726" s="61">
        <f t="shared" si="175"/>
        <v>1800</v>
      </c>
      <c r="Q3726" s="61">
        <f t="shared" si="177"/>
        <v>0</v>
      </c>
    </row>
    <row r="3727" spans="1:17" ht="18.600000000000001" customHeight="1">
      <c r="A3727" s="58">
        <v>44403</v>
      </c>
      <c r="B3727" s="39" t="s">
        <v>48</v>
      </c>
      <c r="C3727" s="39" t="s">
        <v>167</v>
      </c>
      <c r="D3727" s="64"/>
      <c r="E3727" s="39" t="s">
        <v>106</v>
      </c>
      <c r="F3727" s="39">
        <v>2</v>
      </c>
      <c r="G3727" s="39" t="s">
        <v>172</v>
      </c>
      <c r="H3727" s="39" t="s">
        <v>176</v>
      </c>
      <c r="I3727" s="39" t="s">
        <v>176</v>
      </c>
      <c r="J3727" s="39" t="s">
        <v>176</v>
      </c>
      <c r="K3727" s="39" t="s">
        <v>176</v>
      </c>
      <c r="L3727" s="39">
        <v>1</v>
      </c>
      <c r="M3727" s="57" t="str">
        <f t="shared" si="176"/>
        <v>3 - Medium-Level Power Loss</v>
      </c>
      <c r="N3727" s="59"/>
      <c r="O3727" s="60"/>
      <c r="P3727" s="61">
        <f t="shared" si="175"/>
        <v>1800</v>
      </c>
      <c r="Q3727" s="61">
        <f t="shared" si="177"/>
        <v>0</v>
      </c>
    </row>
    <row r="3728" spans="1:17" ht="18.600000000000001" customHeight="1">
      <c r="A3728" s="58">
        <v>44403</v>
      </c>
      <c r="B3728" s="39" t="s">
        <v>48</v>
      </c>
      <c r="C3728" s="39" t="s">
        <v>167</v>
      </c>
      <c r="D3728" s="64"/>
      <c r="E3728" s="39" t="s">
        <v>106</v>
      </c>
      <c r="F3728" s="39">
        <v>20</v>
      </c>
      <c r="G3728" s="39" t="s">
        <v>172</v>
      </c>
      <c r="H3728" s="39" t="s">
        <v>176</v>
      </c>
      <c r="I3728" s="39" t="s">
        <v>176</v>
      </c>
      <c r="J3728" s="39" t="s">
        <v>176</v>
      </c>
      <c r="K3728" s="39" t="s">
        <v>176</v>
      </c>
      <c r="L3728" s="39">
        <v>1</v>
      </c>
      <c r="M3728" s="57" t="str">
        <f t="shared" si="176"/>
        <v>3 - Medium-Level Power Loss</v>
      </c>
      <c r="N3728" s="59"/>
      <c r="O3728" s="60"/>
      <c r="P3728" s="61">
        <f t="shared" si="175"/>
        <v>1800</v>
      </c>
      <c r="Q3728" s="61">
        <f t="shared" si="177"/>
        <v>0</v>
      </c>
    </row>
    <row r="3729" spans="1:17" ht="18.600000000000001" customHeight="1">
      <c r="A3729" s="58">
        <v>44403</v>
      </c>
      <c r="B3729" s="39" t="s">
        <v>48</v>
      </c>
      <c r="C3729" s="39" t="s">
        <v>167</v>
      </c>
      <c r="D3729" s="64"/>
      <c r="E3729" s="39" t="s">
        <v>106</v>
      </c>
      <c r="F3729" s="39">
        <v>21</v>
      </c>
      <c r="G3729" s="39" t="s">
        <v>172</v>
      </c>
      <c r="H3729" s="39" t="s">
        <v>176</v>
      </c>
      <c r="I3729" s="39" t="s">
        <v>176</v>
      </c>
      <c r="J3729" s="39" t="s">
        <v>176</v>
      </c>
      <c r="K3729" s="39" t="s">
        <v>176</v>
      </c>
      <c r="L3729" s="39">
        <v>1</v>
      </c>
      <c r="M3729" s="57" t="str">
        <f t="shared" si="176"/>
        <v>3 - Medium-Level Power Loss</v>
      </c>
      <c r="N3729" s="59"/>
      <c r="O3729" s="60"/>
      <c r="P3729" s="61">
        <f t="shared" ref="P3729:P3792" si="178">IF(G3729="hot spot",0,IF(G3729="string",$Q$5*L3729,IF(G3729="multiple strings",$Q$5*L3729,IF(G3729="Combiner",($Q$5)*L3729,IF(G3729="inverter",$Q$5*L3729,IF(G3729="tracker",$Q$5*L3729,IF(G3729="module",$Q$5*L3729,IF(G3729="module substring",($Q$5/3)*L3729,0))))))))</f>
        <v>1800</v>
      </c>
      <c r="Q3729" s="61">
        <f t="shared" si="177"/>
        <v>0</v>
      </c>
    </row>
    <row r="3730" spans="1:17" ht="18.600000000000001" customHeight="1">
      <c r="A3730" s="58">
        <v>44403</v>
      </c>
      <c r="B3730" s="39" t="s">
        <v>48</v>
      </c>
      <c r="C3730" s="39" t="s">
        <v>167</v>
      </c>
      <c r="D3730" s="64"/>
      <c r="E3730" s="39" t="s">
        <v>106</v>
      </c>
      <c r="F3730" s="39">
        <v>22</v>
      </c>
      <c r="G3730" s="39" t="s">
        <v>172</v>
      </c>
      <c r="H3730" s="39" t="s">
        <v>176</v>
      </c>
      <c r="I3730" s="39" t="s">
        <v>176</v>
      </c>
      <c r="J3730" s="39" t="s">
        <v>176</v>
      </c>
      <c r="K3730" s="39" t="s">
        <v>176</v>
      </c>
      <c r="L3730" s="39">
        <v>1</v>
      </c>
      <c r="M3730" s="57" t="str">
        <f t="shared" ref="M3730:M3793" si="179">IF(G3730="hot spot","1 - Safety",IF((P3730)/(1000000*$Q$4)&gt;0.01,"2 - High-Level Power Loss",IF(P3730&gt;($Q$5-1),"3 - Medium-Level Power Loss",IF(P3730&gt;0,"4 - Low-Level Power Loss",""))))</f>
        <v>3 - Medium-Level Power Loss</v>
      </c>
      <c r="N3730" s="59"/>
      <c r="O3730" s="60"/>
      <c r="P3730" s="61">
        <f t="shared" si="178"/>
        <v>1800</v>
      </c>
      <c r="Q3730" s="61">
        <f t="shared" si="177"/>
        <v>0</v>
      </c>
    </row>
    <row r="3731" spans="1:17" ht="18.600000000000001" customHeight="1">
      <c r="A3731" s="58">
        <v>44403</v>
      </c>
      <c r="B3731" s="39" t="s">
        <v>48</v>
      </c>
      <c r="C3731" s="39" t="s">
        <v>167</v>
      </c>
      <c r="D3731" s="64"/>
      <c r="E3731" s="39" t="s">
        <v>106</v>
      </c>
      <c r="F3731" s="39">
        <v>23</v>
      </c>
      <c r="G3731" s="39" t="s">
        <v>172</v>
      </c>
      <c r="H3731" s="39" t="s">
        <v>176</v>
      </c>
      <c r="I3731" s="39" t="s">
        <v>176</v>
      </c>
      <c r="J3731" s="39" t="s">
        <v>176</v>
      </c>
      <c r="K3731" s="39" t="s">
        <v>176</v>
      </c>
      <c r="L3731" s="39">
        <v>1</v>
      </c>
      <c r="M3731" s="57" t="str">
        <f t="shared" si="179"/>
        <v>3 - Medium-Level Power Loss</v>
      </c>
      <c r="N3731" s="59"/>
      <c r="O3731" s="60"/>
      <c r="P3731" s="61">
        <f t="shared" si="178"/>
        <v>1800</v>
      </c>
      <c r="Q3731" s="61">
        <f t="shared" si="177"/>
        <v>0</v>
      </c>
    </row>
    <row r="3732" spans="1:17" ht="18.600000000000001" customHeight="1">
      <c r="A3732" s="58">
        <v>44403</v>
      </c>
      <c r="B3732" s="39" t="s">
        <v>48</v>
      </c>
      <c r="C3732" s="39" t="s">
        <v>167</v>
      </c>
      <c r="D3732" s="64"/>
      <c r="E3732" s="39" t="s">
        <v>106</v>
      </c>
      <c r="F3732" s="39">
        <v>24</v>
      </c>
      <c r="G3732" s="39" t="s">
        <v>172</v>
      </c>
      <c r="H3732" s="39" t="s">
        <v>176</v>
      </c>
      <c r="I3732" s="39" t="s">
        <v>176</v>
      </c>
      <c r="J3732" s="39" t="s">
        <v>176</v>
      </c>
      <c r="K3732" s="39" t="s">
        <v>176</v>
      </c>
      <c r="L3732" s="39">
        <v>1</v>
      </c>
      <c r="M3732" s="57" t="str">
        <f t="shared" si="179"/>
        <v>3 - Medium-Level Power Loss</v>
      </c>
      <c r="N3732" s="59"/>
      <c r="O3732" s="60"/>
      <c r="P3732" s="61">
        <f t="shared" si="178"/>
        <v>1800</v>
      </c>
      <c r="Q3732" s="61">
        <f t="shared" si="177"/>
        <v>0</v>
      </c>
    </row>
    <row r="3733" spans="1:17" ht="18.600000000000001" customHeight="1">
      <c r="A3733" s="58">
        <v>44403</v>
      </c>
      <c r="B3733" s="39" t="s">
        <v>48</v>
      </c>
      <c r="C3733" s="39" t="s">
        <v>167</v>
      </c>
      <c r="D3733" s="64"/>
      <c r="E3733" s="39" t="s">
        <v>106</v>
      </c>
      <c r="F3733" s="39">
        <v>3</v>
      </c>
      <c r="G3733" s="39" t="s">
        <v>172</v>
      </c>
      <c r="H3733" s="39" t="s">
        <v>176</v>
      </c>
      <c r="I3733" s="39" t="s">
        <v>176</v>
      </c>
      <c r="J3733" s="39" t="s">
        <v>176</v>
      </c>
      <c r="K3733" s="39" t="s">
        <v>176</v>
      </c>
      <c r="L3733" s="39">
        <v>1</v>
      </c>
      <c r="M3733" s="57" t="str">
        <f t="shared" si="179"/>
        <v>3 - Medium-Level Power Loss</v>
      </c>
      <c r="N3733" s="59"/>
      <c r="O3733" s="60"/>
      <c r="P3733" s="61">
        <f t="shared" si="178"/>
        <v>1800</v>
      </c>
      <c r="Q3733" s="61">
        <f t="shared" si="177"/>
        <v>0</v>
      </c>
    </row>
    <row r="3734" spans="1:17" ht="18.600000000000001" customHeight="1">
      <c r="A3734" s="58">
        <v>44403</v>
      </c>
      <c r="B3734" s="39" t="s">
        <v>48</v>
      </c>
      <c r="C3734" s="39" t="s">
        <v>167</v>
      </c>
      <c r="D3734" s="64"/>
      <c r="E3734" s="39" t="s">
        <v>106</v>
      </c>
      <c r="F3734" s="39">
        <v>4</v>
      </c>
      <c r="G3734" s="39" t="s">
        <v>172</v>
      </c>
      <c r="H3734" s="39" t="s">
        <v>176</v>
      </c>
      <c r="I3734" s="39" t="s">
        <v>176</v>
      </c>
      <c r="J3734" s="39" t="s">
        <v>176</v>
      </c>
      <c r="K3734" s="39" t="s">
        <v>176</v>
      </c>
      <c r="L3734" s="39">
        <v>1</v>
      </c>
      <c r="M3734" s="57" t="str">
        <f t="shared" si="179"/>
        <v>3 - Medium-Level Power Loss</v>
      </c>
      <c r="N3734" s="59"/>
      <c r="O3734" s="60"/>
      <c r="P3734" s="61">
        <f t="shared" si="178"/>
        <v>1800</v>
      </c>
      <c r="Q3734" s="61">
        <f t="shared" si="177"/>
        <v>0</v>
      </c>
    </row>
    <row r="3735" spans="1:17" ht="18.600000000000001" customHeight="1">
      <c r="A3735" s="58">
        <v>44403</v>
      </c>
      <c r="B3735" s="39" t="s">
        <v>48</v>
      </c>
      <c r="C3735" s="39" t="s">
        <v>167</v>
      </c>
      <c r="D3735" s="64"/>
      <c r="E3735" s="39" t="s">
        <v>106</v>
      </c>
      <c r="F3735" s="39">
        <v>5</v>
      </c>
      <c r="G3735" s="39" t="s">
        <v>172</v>
      </c>
      <c r="H3735" s="39" t="s">
        <v>176</v>
      </c>
      <c r="I3735" s="39" t="s">
        <v>176</v>
      </c>
      <c r="J3735" s="39" t="s">
        <v>176</v>
      </c>
      <c r="K3735" s="39" t="s">
        <v>176</v>
      </c>
      <c r="L3735" s="39">
        <v>1</v>
      </c>
      <c r="M3735" s="57" t="str">
        <f t="shared" si="179"/>
        <v>3 - Medium-Level Power Loss</v>
      </c>
      <c r="N3735" s="59"/>
      <c r="O3735" s="60"/>
      <c r="P3735" s="61">
        <f t="shared" si="178"/>
        <v>1800</v>
      </c>
      <c r="Q3735" s="61">
        <f t="shared" si="177"/>
        <v>0</v>
      </c>
    </row>
    <row r="3736" spans="1:17" ht="18.600000000000001" customHeight="1">
      <c r="A3736" s="58">
        <v>44403</v>
      </c>
      <c r="B3736" s="39" t="s">
        <v>48</v>
      </c>
      <c r="C3736" s="39" t="s">
        <v>167</v>
      </c>
      <c r="D3736" s="64"/>
      <c r="E3736" s="39" t="s">
        <v>106</v>
      </c>
      <c r="F3736" s="39">
        <v>6</v>
      </c>
      <c r="G3736" s="39" t="s">
        <v>172</v>
      </c>
      <c r="H3736" s="39" t="s">
        <v>176</v>
      </c>
      <c r="I3736" s="39" t="s">
        <v>176</v>
      </c>
      <c r="J3736" s="39" t="s">
        <v>176</v>
      </c>
      <c r="K3736" s="39" t="s">
        <v>176</v>
      </c>
      <c r="L3736" s="39">
        <v>1</v>
      </c>
      <c r="M3736" s="57" t="str">
        <f t="shared" si="179"/>
        <v>3 - Medium-Level Power Loss</v>
      </c>
      <c r="N3736" s="59"/>
      <c r="O3736" s="60"/>
      <c r="P3736" s="61">
        <f t="shared" si="178"/>
        <v>1800</v>
      </c>
      <c r="Q3736" s="61">
        <f t="shared" si="177"/>
        <v>0</v>
      </c>
    </row>
    <row r="3737" spans="1:17" ht="18.600000000000001" customHeight="1">
      <c r="A3737" s="58">
        <v>44403</v>
      </c>
      <c r="B3737" s="39" t="s">
        <v>48</v>
      </c>
      <c r="C3737" s="39" t="s">
        <v>167</v>
      </c>
      <c r="D3737" s="64"/>
      <c r="E3737" s="39" t="s">
        <v>106</v>
      </c>
      <c r="F3737" s="39">
        <v>7</v>
      </c>
      <c r="G3737" s="39" t="s">
        <v>172</v>
      </c>
      <c r="H3737" s="39" t="s">
        <v>176</v>
      </c>
      <c r="I3737" s="39" t="s">
        <v>176</v>
      </c>
      <c r="J3737" s="39" t="s">
        <v>176</v>
      </c>
      <c r="K3737" s="39" t="s">
        <v>176</v>
      </c>
      <c r="L3737" s="39">
        <v>1</v>
      </c>
      <c r="M3737" s="57" t="str">
        <f t="shared" si="179"/>
        <v>3 - Medium-Level Power Loss</v>
      </c>
      <c r="N3737" s="59"/>
      <c r="O3737" s="60"/>
      <c r="P3737" s="61">
        <f t="shared" si="178"/>
        <v>1800</v>
      </c>
      <c r="Q3737" s="61">
        <f t="shared" si="177"/>
        <v>0</v>
      </c>
    </row>
    <row r="3738" spans="1:17" ht="18.600000000000001" customHeight="1">
      <c r="A3738" s="58">
        <v>44403</v>
      </c>
      <c r="B3738" s="39" t="s">
        <v>48</v>
      </c>
      <c r="C3738" s="39" t="s">
        <v>167</v>
      </c>
      <c r="D3738" s="64"/>
      <c r="E3738" s="39" t="s">
        <v>106</v>
      </c>
      <c r="F3738" s="39">
        <v>8</v>
      </c>
      <c r="G3738" s="39" t="s">
        <v>172</v>
      </c>
      <c r="H3738" s="39" t="s">
        <v>176</v>
      </c>
      <c r="I3738" s="39" t="s">
        <v>176</v>
      </c>
      <c r="J3738" s="39" t="s">
        <v>176</v>
      </c>
      <c r="K3738" s="39" t="s">
        <v>176</v>
      </c>
      <c r="L3738" s="39">
        <v>1</v>
      </c>
      <c r="M3738" s="57" t="str">
        <f t="shared" si="179"/>
        <v>3 - Medium-Level Power Loss</v>
      </c>
      <c r="N3738" s="59"/>
      <c r="O3738" s="60"/>
      <c r="P3738" s="61">
        <f t="shared" si="178"/>
        <v>1800</v>
      </c>
      <c r="Q3738" s="61">
        <f t="shared" si="177"/>
        <v>0</v>
      </c>
    </row>
    <row r="3739" spans="1:17" ht="18.600000000000001" customHeight="1">
      <c r="A3739" s="58">
        <v>44403</v>
      </c>
      <c r="B3739" s="39" t="s">
        <v>48</v>
      </c>
      <c r="C3739" s="39" t="s">
        <v>167</v>
      </c>
      <c r="D3739" s="64"/>
      <c r="E3739" s="39" t="s">
        <v>106</v>
      </c>
      <c r="F3739" s="39">
        <v>81</v>
      </c>
      <c r="G3739" s="39" t="s">
        <v>172</v>
      </c>
      <c r="H3739" s="39" t="s">
        <v>176</v>
      </c>
      <c r="I3739" s="39" t="s">
        <v>176</v>
      </c>
      <c r="J3739" s="39" t="s">
        <v>176</v>
      </c>
      <c r="K3739" s="39" t="s">
        <v>176</v>
      </c>
      <c r="L3739" s="39">
        <v>1</v>
      </c>
      <c r="M3739" s="57" t="str">
        <f t="shared" si="179"/>
        <v>3 - Medium-Level Power Loss</v>
      </c>
      <c r="N3739" s="59"/>
      <c r="O3739" s="60"/>
      <c r="P3739" s="61">
        <f t="shared" si="178"/>
        <v>1800</v>
      </c>
      <c r="Q3739" s="61">
        <f t="shared" si="177"/>
        <v>0</v>
      </c>
    </row>
    <row r="3740" spans="1:17" ht="18.600000000000001" customHeight="1">
      <c r="A3740" s="58">
        <v>44403</v>
      </c>
      <c r="B3740" s="39" t="s">
        <v>48</v>
      </c>
      <c r="C3740" s="39" t="s">
        <v>167</v>
      </c>
      <c r="D3740" s="64"/>
      <c r="E3740" s="39" t="s">
        <v>106</v>
      </c>
      <c r="F3740" s="39">
        <v>82</v>
      </c>
      <c r="G3740" s="39" t="s">
        <v>172</v>
      </c>
      <c r="H3740" s="39" t="s">
        <v>176</v>
      </c>
      <c r="I3740" s="39" t="s">
        <v>176</v>
      </c>
      <c r="J3740" s="39" t="s">
        <v>176</v>
      </c>
      <c r="K3740" s="39" t="s">
        <v>176</v>
      </c>
      <c r="L3740" s="39">
        <v>1</v>
      </c>
      <c r="M3740" s="57" t="str">
        <f t="shared" si="179"/>
        <v>3 - Medium-Level Power Loss</v>
      </c>
      <c r="N3740" s="59"/>
      <c r="O3740" s="60"/>
      <c r="P3740" s="61">
        <f t="shared" si="178"/>
        <v>1800</v>
      </c>
      <c r="Q3740" s="61">
        <f t="shared" si="177"/>
        <v>0</v>
      </c>
    </row>
    <row r="3741" spans="1:17" ht="18.600000000000001" customHeight="1">
      <c r="A3741" s="58">
        <v>44403</v>
      </c>
      <c r="B3741" s="39" t="s">
        <v>48</v>
      </c>
      <c r="C3741" s="39" t="s">
        <v>167</v>
      </c>
      <c r="D3741" s="64"/>
      <c r="E3741" s="39" t="s">
        <v>106</v>
      </c>
      <c r="F3741" s="39">
        <v>83</v>
      </c>
      <c r="G3741" s="39" t="s">
        <v>172</v>
      </c>
      <c r="H3741" s="39" t="s">
        <v>176</v>
      </c>
      <c r="I3741" s="39" t="s">
        <v>176</v>
      </c>
      <c r="J3741" s="39" t="s">
        <v>176</v>
      </c>
      <c r="K3741" s="39" t="s">
        <v>176</v>
      </c>
      <c r="L3741" s="39">
        <v>1</v>
      </c>
      <c r="M3741" s="57" t="str">
        <f t="shared" si="179"/>
        <v>3 - Medium-Level Power Loss</v>
      </c>
      <c r="N3741" s="59"/>
      <c r="O3741" s="60"/>
      <c r="P3741" s="61">
        <f t="shared" si="178"/>
        <v>1800</v>
      </c>
      <c r="Q3741" s="61">
        <f t="shared" si="177"/>
        <v>0</v>
      </c>
    </row>
    <row r="3742" spans="1:17" ht="18.600000000000001" customHeight="1">
      <c r="A3742" s="58">
        <v>44403</v>
      </c>
      <c r="B3742" s="39" t="s">
        <v>48</v>
      </c>
      <c r="C3742" s="39" t="s">
        <v>167</v>
      </c>
      <c r="D3742" s="64"/>
      <c r="E3742" s="39" t="s">
        <v>106</v>
      </c>
      <c r="F3742" s="39">
        <v>84</v>
      </c>
      <c r="G3742" s="39" t="s">
        <v>172</v>
      </c>
      <c r="H3742" s="39" t="s">
        <v>176</v>
      </c>
      <c r="I3742" s="39" t="s">
        <v>176</v>
      </c>
      <c r="J3742" s="39" t="s">
        <v>176</v>
      </c>
      <c r="K3742" s="39" t="s">
        <v>176</v>
      </c>
      <c r="L3742" s="39">
        <v>1</v>
      </c>
      <c r="M3742" s="57" t="str">
        <f t="shared" si="179"/>
        <v>3 - Medium-Level Power Loss</v>
      </c>
      <c r="N3742" s="59"/>
      <c r="O3742" s="60"/>
      <c r="P3742" s="61">
        <f t="shared" si="178"/>
        <v>1800</v>
      </c>
      <c r="Q3742" s="61">
        <f t="shared" si="177"/>
        <v>0</v>
      </c>
    </row>
    <row r="3743" spans="1:17" ht="18.600000000000001" customHeight="1">
      <c r="A3743" s="58">
        <v>44403</v>
      </c>
      <c r="B3743" s="39" t="s">
        <v>48</v>
      </c>
      <c r="C3743" s="39" t="s">
        <v>167</v>
      </c>
      <c r="D3743" s="64"/>
      <c r="E3743" s="39" t="s">
        <v>106</v>
      </c>
      <c r="F3743" s="39">
        <v>85</v>
      </c>
      <c r="G3743" s="39" t="s">
        <v>172</v>
      </c>
      <c r="H3743" s="39" t="s">
        <v>176</v>
      </c>
      <c r="I3743" s="39" t="s">
        <v>176</v>
      </c>
      <c r="J3743" s="39" t="s">
        <v>176</v>
      </c>
      <c r="K3743" s="39" t="s">
        <v>176</v>
      </c>
      <c r="L3743" s="39">
        <v>1</v>
      </c>
      <c r="M3743" s="57" t="str">
        <f t="shared" si="179"/>
        <v>3 - Medium-Level Power Loss</v>
      </c>
      <c r="N3743" s="59"/>
      <c r="O3743" s="60"/>
      <c r="P3743" s="61">
        <f t="shared" si="178"/>
        <v>1800</v>
      </c>
      <c r="Q3743" s="61">
        <f t="shared" si="177"/>
        <v>0</v>
      </c>
    </row>
    <row r="3744" spans="1:17" ht="18.600000000000001" customHeight="1">
      <c r="A3744" s="58">
        <v>44403</v>
      </c>
      <c r="B3744" s="39" t="s">
        <v>48</v>
      </c>
      <c r="C3744" s="39" t="s">
        <v>167</v>
      </c>
      <c r="D3744" s="64"/>
      <c r="E3744" s="39" t="s">
        <v>106</v>
      </c>
      <c r="F3744" s="39">
        <v>86</v>
      </c>
      <c r="G3744" s="39" t="s">
        <v>172</v>
      </c>
      <c r="H3744" s="39" t="s">
        <v>176</v>
      </c>
      <c r="I3744" s="39" t="s">
        <v>176</v>
      </c>
      <c r="J3744" s="39" t="s">
        <v>176</v>
      </c>
      <c r="K3744" s="39" t="s">
        <v>176</v>
      </c>
      <c r="L3744" s="39">
        <v>1</v>
      </c>
      <c r="M3744" s="57" t="str">
        <f t="shared" si="179"/>
        <v>3 - Medium-Level Power Loss</v>
      </c>
      <c r="N3744" s="59"/>
      <c r="O3744" s="60"/>
      <c r="P3744" s="61">
        <f t="shared" si="178"/>
        <v>1800</v>
      </c>
      <c r="Q3744" s="61">
        <f t="shared" si="177"/>
        <v>0</v>
      </c>
    </row>
    <row r="3745" spans="1:17" ht="18.600000000000001" customHeight="1">
      <c r="A3745" s="58">
        <v>44403</v>
      </c>
      <c r="B3745" s="39" t="s">
        <v>48</v>
      </c>
      <c r="C3745" s="39" t="s">
        <v>167</v>
      </c>
      <c r="D3745" s="64"/>
      <c r="E3745" s="39" t="s">
        <v>106</v>
      </c>
      <c r="F3745" s="39">
        <v>87</v>
      </c>
      <c r="G3745" s="39" t="s">
        <v>172</v>
      </c>
      <c r="H3745" s="39" t="s">
        <v>176</v>
      </c>
      <c r="I3745" s="39" t="s">
        <v>176</v>
      </c>
      <c r="J3745" s="39" t="s">
        <v>176</v>
      </c>
      <c r="K3745" s="39" t="s">
        <v>176</v>
      </c>
      <c r="L3745" s="39">
        <v>1</v>
      </c>
      <c r="M3745" s="57" t="str">
        <f t="shared" si="179"/>
        <v>3 - Medium-Level Power Loss</v>
      </c>
      <c r="N3745" s="59"/>
      <c r="O3745" s="60"/>
      <c r="P3745" s="61">
        <f t="shared" si="178"/>
        <v>1800</v>
      </c>
      <c r="Q3745" s="61">
        <f t="shared" si="177"/>
        <v>0</v>
      </c>
    </row>
    <row r="3746" spans="1:17" ht="18.600000000000001" customHeight="1">
      <c r="A3746" s="58">
        <v>44403</v>
      </c>
      <c r="B3746" s="39" t="s">
        <v>48</v>
      </c>
      <c r="C3746" s="39" t="s">
        <v>167</v>
      </c>
      <c r="D3746" s="64"/>
      <c r="E3746" s="39" t="s">
        <v>106</v>
      </c>
      <c r="F3746" s="39">
        <v>88</v>
      </c>
      <c r="G3746" s="39" t="s">
        <v>172</v>
      </c>
      <c r="H3746" s="39" t="s">
        <v>176</v>
      </c>
      <c r="I3746" s="39" t="s">
        <v>176</v>
      </c>
      <c r="J3746" s="39" t="s">
        <v>176</v>
      </c>
      <c r="K3746" s="39" t="s">
        <v>176</v>
      </c>
      <c r="L3746" s="39">
        <v>1</v>
      </c>
      <c r="M3746" s="57" t="str">
        <f t="shared" si="179"/>
        <v>3 - Medium-Level Power Loss</v>
      </c>
      <c r="N3746" s="59"/>
      <c r="O3746" s="60"/>
      <c r="P3746" s="61">
        <f t="shared" si="178"/>
        <v>1800</v>
      </c>
      <c r="Q3746" s="61">
        <f t="shared" si="177"/>
        <v>0</v>
      </c>
    </row>
    <row r="3747" spans="1:17" ht="18.600000000000001" customHeight="1">
      <c r="A3747" s="58">
        <v>44403</v>
      </c>
      <c r="B3747" s="39" t="s">
        <v>48</v>
      </c>
      <c r="C3747" s="39" t="s">
        <v>167</v>
      </c>
      <c r="D3747" s="64"/>
      <c r="E3747" s="39" t="s">
        <v>109</v>
      </c>
      <c r="F3747" s="39">
        <v>10</v>
      </c>
      <c r="G3747" s="39" t="s">
        <v>172</v>
      </c>
      <c r="H3747" s="39" t="s">
        <v>176</v>
      </c>
      <c r="I3747" s="39" t="s">
        <v>176</v>
      </c>
      <c r="J3747" s="39" t="s">
        <v>176</v>
      </c>
      <c r="K3747" s="39" t="s">
        <v>176</v>
      </c>
      <c r="L3747" s="39">
        <v>1</v>
      </c>
      <c r="M3747" s="57" t="str">
        <f t="shared" si="179"/>
        <v>3 - Medium-Level Power Loss</v>
      </c>
      <c r="N3747" s="59"/>
      <c r="O3747" s="60"/>
      <c r="P3747" s="61">
        <f t="shared" si="178"/>
        <v>1800</v>
      </c>
      <c r="Q3747" s="61">
        <f t="shared" si="177"/>
        <v>0</v>
      </c>
    </row>
    <row r="3748" spans="1:17" ht="18.600000000000001" customHeight="1">
      <c r="A3748" s="58">
        <v>44403</v>
      </c>
      <c r="B3748" s="39" t="s">
        <v>48</v>
      </c>
      <c r="C3748" s="39" t="s">
        <v>167</v>
      </c>
      <c r="D3748" s="64"/>
      <c r="E3748" s="39" t="s">
        <v>109</v>
      </c>
      <c r="F3748" s="39">
        <v>104</v>
      </c>
      <c r="G3748" s="39" t="s">
        <v>172</v>
      </c>
      <c r="H3748" s="39" t="s">
        <v>176</v>
      </c>
      <c r="I3748" s="39" t="s">
        <v>177</v>
      </c>
      <c r="J3748" s="39" t="s">
        <v>177</v>
      </c>
      <c r="K3748" s="39" t="s">
        <v>176</v>
      </c>
      <c r="L3748" s="39">
        <v>1</v>
      </c>
      <c r="M3748" s="57" t="str">
        <f t="shared" si="179"/>
        <v>3 - Medium-Level Power Loss</v>
      </c>
      <c r="N3748" s="59"/>
      <c r="O3748" s="60"/>
      <c r="P3748" s="61">
        <f t="shared" si="178"/>
        <v>1800</v>
      </c>
      <c r="Q3748" s="61">
        <f t="shared" si="177"/>
        <v>0</v>
      </c>
    </row>
    <row r="3749" spans="1:17" ht="18.600000000000001" customHeight="1">
      <c r="A3749" s="58">
        <v>44403</v>
      </c>
      <c r="B3749" s="39" t="s">
        <v>48</v>
      </c>
      <c r="C3749" s="39" t="s">
        <v>167</v>
      </c>
      <c r="D3749" s="64"/>
      <c r="E3749" s="39" t="s">
        <v>109</v>
      </c>
      <c r="F3749" s="39">
        <v>11</v>
      </c>
      <c r="G3749" s="39" t="s">
        <v>172</v>
      </c>
      <c r="H3749" s="39" t="s">
        <v>176</v>
      </c>
      <c r="I3749" s="39" t="s">
        <v>176</v>
      </c>
      <c r="J3749" s="39" t="s">
        <v>176</v>
      </c>
      <c r="K3749" s="39" t="s">
        <v>176</v>
      </c>
      <c r="L3749" s="39">
        <v>1</v>
      </c>
      <c r="M3749" s="57" t="str">
        <f t="shared" si="179"/>
        <v>3 - Medium-Level Power Loss</v>
      </c>
      <c r="N3749" s="59"/>
      <c r="O3749" s="60"/>
      <c r="P3749" s="61">
        <f t="shared" si="178"/>
        <v>1800</v>
      </c>
      <c r="Q3749" s="61">
        <f t="shared" ref="Q3749:Q3812" si="180">IF(O3749&gt;0,P3749,0)</f>
        <v>0</v>
      </c>
    </row>
    <row r="3750" spans="1:17" ht="18.600000000000001" customHeight="1">
      <c r="A3750" s="58">
        <v>44403</v>
      </c>
      <c r="B3750" s="39" t="s">
        <v>48</v>
      </c>
      <c r="C3750" s="39" t="s">
        <v>167</v>
      </c>
      <c r="D3750" s="64"/>
      <c r="E3750" s="39" t="s">
        <v>109</v>
      </c>
      <c r="F3750" s="39">
        <v>12</v>
      </c>
      <c r="G3750" s="39" t="s">
        <v>172</v>
      </c>
      <c r="H3750" s="39" t="s">
        <v>176</v>
      </c>
      <c r="I3750" s="39" t="s">
        <v>176</v>
      </c>
      <c r="J3750" s="39" t="s">
        <v>176</v>
      </c>
      <c r="K3750" s="39" t="s">
        <v>176</v>
      </c>
      <c r="L3750" s="39">
        <v>1</v>
      </c>
      <c r="M3750" s="57" t="str">
        <f t="shared" si="179"/>
        <v>3 - Medium-Level Power Loss</v>
      </c>
      <c r="N3750" s="59"/>
      <c r="O3750" s="60"/>
      <c r="P3750" s="61">
        <f t="shared" si="178"/>
        <v>1800</v>
      </c>
      <c r="Q3750" s="61">
        <f t="shared" si="180"/>
        <v>0</v>
      </c>
    </row>
    <row r="3751" spans="1:17" ht="18.600000000000001" customHeight="1">
      <c r="A3751" s="58">
        <v>44403</v>
      </c>
      <c r="B3751" s="39" t="s">
        <v>48</v>
      </c>
      <c r="C3751" s="39" t="s">
        <v>167</v>
      </c>
      <c r="D3751" s="64"/>
      <c r="E3751" s="39" t="s">
        <v>109</v>
      </c>
      <c r="F3751" s="39">
        <v>13</v>
      </c>
      <c r="G3751" s="39" t="s">
        <v>172</v>
      </c>
      <c r="H3751" s="39" t="s">
        <v>176</v>
      </c>
      <c r="I3751" s="39" t="s">
        <v>176</v>
      </c>
      <c r="J3751" s="39" t="s">
        <v>176</v>
      </c>
      <c r="K3751" s="39" t="s">
        <v>176</v>
      </c>
      <c r="L3751" s="39">
        <v>1</v>
      </c>
      <c r="M3751" s="57" t="str">
        <f t="shared" si="179"/>
        <v>3 - Medium-Level Power Loss</v>
      </c>
      <c r="N3751" s="59"/>
      <c r="O3751" s="60"/>
      <c r="P3751" s="61">
        <f t="shared" si="178"/>
        <v>1800</v>
      </c>
      <c r="Q3751" s="61">
        <f t="shared" si="180"/>
        <v>0</v>
      </c>
    </row>
    <row r="3752" spans="1:17" ht="18.600000000000001" customHeight="1">
      <c r="A3752" s="58">
        <v>44403</v>
      </c>
      <c r="B3752" s="39" t="s">
        <v>48</v>
      </c>
      <c r="C3752" s="39" t="s">
        <v>167</v>
      </c>
      <c r="D3752" s="64"/>
      <c r="E3752" s="39" t="s">
        <v>109</v>
      </c>
      <c r="F3752" s="39">
        <v>14</v>
      </c>
      <c r="G3752" s="39" t="s">
        <v>172</v>
      </c>
      <c r="H3752" s="39" t="s">
        <v>176</v>
      </c>
      <c r="I3752" s="39" t="s">
        <v>176</v>
      </c>
      <c r="J3752" s="39" t="s">
        <v>176</v>
      </c>
      <c r="K3752" s="39" t="s">
        <v>176</v>
      </c>
      <c r="L3752" s="39">
        <v>1</v>
      </c>
      <c r="M3752" s="57" t="str">
        <f t="shared" si="179"/>
        <v>3 - Medium-Level Power Loss</v>
      </c>
      <c r="N3752" s="59"/>
      <c r="O3752" s="60"/>
      <c r="P3752" s="61">
        <f t="shared" si="178"/>
        <v>1800</v>
      </c>
      <c r="Q3752" s="61">
        <f t="shared" si="180"/>
        <v>0</v>
      </c>
    </row>
    <row r="3753" spans="1:17" ht="18.600000000000001" customHeight="1">
      <c r="A3753" s="58">
        <v>44403</v>
      </c>
      <c r="B3753" s="39" t="s">
        <v>48</v>
      </c>
      <c r="C3753" s="39" t="s">
        <v>167</v>
      </c>
      <c r="D3753" s="64"/>
      <c r="E3753" s="39" t="s">
        <v>109</v>
      </c>
      <c r="F3753" s="39">
        <v>15</v>
      </c>
      <c r="G3753" s="39" t="s">
        <v>172</v>
      </c>
      <c r="H3753" s="39" t="s">
        <v>176</v>
      </c>
      <c r="I3753" s="39" t="s">
        <v>176</v>
      </c>
      <c r="J3753" s="39" t="s">
        <v>176</v>
      </c>
      <c r="K3753" s="39" t="s">
        <v>176</v>
      </c>
      <c r="L3753" s="39">
        <v>1</v>
      </c>
      <c r="M3753" s="57" t="str">
        <f t="shared" si="179"/>
        <v>3 - Medium-Level Power Loss</v>
      </c>
      <c r="N3753" s="59"/>
      <c r="O3753" s="60"/>
      <c r="P3753" s="61">
        <f t="shared" si="178"/>
        <v>1800</v>
      </c>
      <c r="Q3753" s="61">
        <f t="shared" si="180"/>
        <v>0</v>
      </c>
    </row>
    <row r="3754" spans="1:17" ht="18.600000000000001" customHeight="1">
      <c r="A3754" s="58">
        <v>44403</v>
      </c>
      <c r="B3754" s="39" t="s">
        <v>48</v>
      </c>
      <c r="C3754" s="39" t="s">
        <v>167</v>
      </c>
      <c r="D3754" s="64"/>
      <c r="E3754" s="39" t="s">
        <v>109</v>
      </c>
      <c r="F3754" s="39">
        <v>16</v>
      </c>
      <c r="G3754" s="39" t="s">
        <v>172</v>
      </c>
      <c r="H3754" s="39" t="s">
        <v>176</v>
      </c>
      <c r="I3754" s="39" t="s">
        <v>176</v>
      </c>
      <c r="J3754" s="39" t="s">
        <v>176</v>
      </c>
      <c r="K3754" s="39" t="s">
        <v>176</v>
      </c>
      <c r="L3754" s="39">
        <v>1</v>
      </c>
      <c r="M3754" s="57" t="str">
        <f t="shared" si="179"/>
        <v>3 - Medium-Level Power Loss</v>
      </c>
      <c r="N3754" s="59"/>
      <c r="O3754" s="60"/>
      <c r="P3754" s="61">
        <f t="shared" si="178"/>
        <v>1800</v>
      </c>
      <c r="Q3754" s="61">
        <f t="shared" si="180"/>
        <v>0</v>
      </c>
    </row>
    <row r="3755" spans="1:17" ht="18.600000000000001" customHeight="1">
      <c r="A3755" s="58">
        <v>44403</v>
      </c>
      <c r="B3755" s="39" t="s">
        <v>48</v>
      </c>
      <c r="C3755" s="39" t="s">
        <v>167</v>
      </c>
      <c r="D3755" s="64"/>
      <c r="E3755" s="39" t="s">
        <v>109</v>
      </c>
      <c r="F3755" s="39">
        <v>9</v>
      </c>
      <c r="G3755" s="39" t="s">
        <v>172</v>
      </c>
      <c r="H3755" s="39" t="s">
        <v>176</v>
      </c>
      <c r="I3755" s="39" t="s">
        <v>176</v>
      </c>
      <c r="J3755" s="39" t="s">
        <v>176</v>
      </c>
      <c r="K3755" s="39" t="s">
        <v>176</v>
      </c>
      <c r="L3755" s="39">
        <v>1</v>
      </c>
      <c r="M3755" s="57" t="str">
        <f t="shared" si="179"/>
        <v>3 - Medium-Level Power Loss</v>
      </c>
      <c r="N3755" s="59"/>
      <c r="O3755" s="60"/>
      <c r="P3755" s="61">
        <f t="shared" si="178"/>
        <v>1800</v>
      </c>
      <c r="Q3755" s="61">
        <f t="shared" si="180"/>
        <v>0</v>
      </c>
    </row>
    <row r="3756" spans="1:17" ht="18.600000000000001" customHeight="1">
      <c r="A3756" s="58">
        <v>44403</v>
      </c>
      <c r="B3756" s="39" t="s">
        <v>48</v>
      </c>
      <c r="C3756" s="39" t="s">
        <v>167</v>
      </c>
      <c r="D3756" s="64"/>
      <c r="E3756" s="39" t="s">
        <v>110</v>
      </c>
      <c r="F3756" s="39">
        <v>100</v>
      </c>
      <c r="G3756" s="39" t="s">
        <v>172</v>
      </c>
      <c r="H3756" s="39" t="s">
        <v>176</v>
      </c>
      <c r="I3756" s="39" t="s">
        <v>177</v>
      </c>
      <c r="J3756" s="39" t="s">
        <v>176</v>
      </c>
      <c r="K3756" s="39" t="s">
        <v>176</v>
      </c>
      <c r="L3756" s="39">
        <v>1</v>
      </c>
      <c r="M3756" s="57" t="str">
        <f t="shared" si="179"/>
        <v>3 - Medium-Level Power Loss</v>
      </c>
      <c r="N3756" s="59"/>
      <c r="O3756" s="60"/>
      <c r="P3756" s="61">
        <f t="shared" si="178"/>
        <v>1800</v>
      </c>
      <c r="Q3756" s="61">
        <f t="shared" si="180"/>
        <v>0</v>
      </c>
    </row>
    <row r="3757" spans="1:17" ht="18.600000000000001" customHeight="1">
      <c r="A3757" s="58">
        <v>44403</v>
      </c>
      <c r="B3757" s="39" t="s">
        <v>48</v>
      </c>
      <c r="C3757" s="39" t="s">
        <v>167</v>
      </c>
      <c r="D3757" s="64"/>
      <c r="E3757" s="39" t="s">
        <v>110</v>
      </c>
      <c r="F3757" s="39">
        <v>101</v>
      </c>
      <c r="G3757" s="39" t="s">
        <v>172</v>
      </c>
      <c r="H3757" s="39" t="s">
        <v>176</v>
      </c>
      <c r="I3757" s="39" t="s">
        <v>177</v>
      </c>
      <c r="J3757" s="39" t="s">
        <v>176</v>
      </c>
      <c r="K3757" s="39" t="s">
        <v>176</v>
      </c>
      <c r="L3757" s="39">
        <v>1</v>
      </c>
      <c r="M3757" s="57" t="str">
        <f t="shared" si="179"/>
        <v>3 - Medium-Level Power Loss</v>
      </c>
      <c r="N3757" s="59"/>
      <c r="O3757" s="60"/>
      <c r="P3757" s="61">
        <f t="shared" si="178"/>
        <v>1800</v>
      </c>
      <c r="Q3757" s="61">
        <f t="shared" si="180"/>
        <v>0</v>
      </c>
    </row>
    <row r="3758" spans="1:17" ht="18.600000000000001" customHeight="1">
      <c r="A3758" s="58">
        <v>44403</v>
      </c>
      <c r="B3758" s="39" t="s">
        <v>48</v>
      </c>
      <c r="C3758" s="39" t="s">
        <v>167</v>
      </c>
      <c r="D3758" s="64"/>
      <c r="E3758" s="39" t="s">
        <v>110</v>
      </c>
      <c r="F3758" s="39">
        <v>102</v>
      </c>
      <c r="G3758" s="39" t="s">
        <v>172</v>
      </c>
      <c r="H3758" s="39" t="s">
        <v>176</v>
      </c>
      <c r="I3758" s="39" t="s">
        <v>177</v>
      </c>
      <c r="J3758" s="39" t="s">
        <v>176</v>
      </c>
      <c r="K3758" s="39" t="s">
        <v>176</v>
      </c>
      <c r="L3758" s="39">
        <v>1</v>
      </c>
      <c r="M3758" s="57" t="str">
        <f t="shared" si="179"/>
        <v>3 - Medium-Level Power Loss</v>
      </c>
      <c r="N3758" s="59"/>
      <c r="O3758" s="60"/>
      <c r="P3758" s="61">
        <f t="shared" si="178"/>
        <v>1800</v>
      </c>
      <c r="Q3758" s="61">
        <f t="shared" si="180"/>
        <v>0</v>
      </c>
    </row>
    <row r="3759" spans="1:17" ht="18.600000000000001" customHeight="1">
      <c r="A3759" s="58">
        <v>44403</v>
      </c>
      <c r="B3759" s="39" t="s">
        <v>48</v>
      </c>
      <c r="C3759" s="39" t="s">
        <v>167</v>
      </c>
      <c r="D3759" s="64"/>
      <c r="E3759" s="39" t="s">
        <v>110</v>
      </c>
      <c r="F3759" s="39">
        <v>103</v>
      </c>
      <c r="G3759" s="39" t="s">
        <v>172</v>
      </c>
      <c r="H3759" s="39" t="s">
        <v>176</v>
      </c>
      <c r="I3759" s="39" t="s">
        <v>177</v>
      </c>
      <c r="J3759" s="39" t="s">
        <v>176</v>
      </c>
      <c r="K3759" s="39" t="s">
        <v>176</v>
      </c>
      <c r="L3759" s="39">
        <v>1</v>
      </c>
      <c r="M3759" s="57" t="str">
        <f t="shared" si="179"/>
        <v>3 - Medium-Level Power Loss</v>
      </c>
      <c r="N3759" s="59"/>
      <c r="O3759" s="60"/>
      <c r="P3759" s="61">
        <f t="shared" si="178"/>
        <v>1800</v>
      </c>
      <c r="Q3759" s="61">
        <f t="shared" si="180"/>
        <v>0</v>
      </c>
    </row>
    <row r="3760" spans="1:17" ht="18.600000000000001" customHeight="1">
      <c r="A3760" s="58">
        <v>44403</v>
      </c>
      <c r="B3760" s="39" t="s">
        <v>48</v>
      </c>
      <c r="C3760" s="39" t="s">
        <v>167</v>
      </c>
      <c r="D3760" s="64"/>
      <c r="E3760" s="39" t="s">
        <v>110</v>
      </c>
      <c r="F3760" s="39">
        <v>104</v>
      </c>
      <c r="G3760" s="39" t="s">
        <v>172</v>
      </c>
      <c r="H3760" s="39" t="s">
        <v>176</v>
      </c>
      <c r="I3760" s="39" t="s">
        <v>177</v>
      </c>
      <c r="J3760" s="39" t="s">
        <v>176</v>
      </c>
      <c r="K3760" s="39" t="s">
        <v>176</v>
      </c>
      <c r="L3760" s="39">
        <v>1</v>
      </c>
      <c r="M3760" s="57" t="str">
        <f t="shared" si="179"/>
        <v>3 - Medium-Level Power Loss</v>
      </c>
      <c r="N3760" s="59"/>
      <c r="O3760" s="60"/>
      <c r="P3760" s="61">
        <f t="shared" si="178"/>
        <v>1800</v>
      </c>
      <c r="Q3760" s="61">
        <f t="shared" si="180"/>
        <v>0</v>
      </c>
    </row>
    <row r="3761" spans="1:17" ht="18.600000000000001" customHeight="1">
      <c r="A3761" s="58">
        <v>44403</v>
      </c>
      <c r="B3761" s="39" t="s">
        <v>48</v>
      </c>
      <c r="C3761" s="39" t="s">
        <v>167</v>
      </c>
      <c r="D3761" s="64"/>
      <c r="E3761" s="39" t="s">
        <v>110</v>
      </c>
      <c r="F3761" s="39">
        <v>113</v>
      </c>
      <c r="G3761" s="39" t="s">
        <v>172</v>
      </c>
      <c r="H3761" s="39" t="s">
        <v>176</v>
      </c>
      <c r="I3761" s="39" t="s">
        <v>177</v>
      </c>
      <c r="J3761" s="39" t="s">
        <v>176</v>
      </c>
      <c r="K3761" s="39" t="s">
        <v>176</v>
      </c>
      <c r="L3761" s="39">
        <v>1</v>
      </c>
      <c r="M3761" s="57" t="str">
        <f t="shared" si="179"/>
        <v>3 - Medium-Level Power Loss</v>
      </c>
      <c r="N3761" s="59"/>
      <c r="O3761" s="60"/>
      <c r="P3761" s="61">
        <f t="shared" si="178"/>
        <v>1800</v>
      </c>
      <c r="Q3761" s="61">
        <f t="shared" si="180"/>
        <v>0</v>
      </c>
    </row>
    <row r="3762" spans="1:17" ht="18.600000000000001" customHeight="1">
      <c r="A3762" s="58">
        <v>44403</v>
      </c>
      <c r="B3762" s="39" t="s">
        <v>48</v>
      </c>
      <c r="C3762" s="39" t="s">
        <v>167</v>
      </c>
      <c r="D3762" s="64"/>
      <c r="E3762" s="39" t="s">
        <v>110</v>
      </c>
      <c r="F3762" s="39">
        <v>114</v>
      </c>
      <c r="G3762" s="39" t="s">
        <v>172</v>
      </c>
      <c r="H3762" s="39" t="s">
        <v>176</v>
      </c>
      <c r="I3762" s="39" t="s">
        <v>177</v>
      </c>
      <c r="J3762" s="39" t="s">
        <v>176</v>
      </c>
      <c r="K3762" s="39" t="s">
        <v>176</v>
      </c>
      <c r="L3762" s="39">
        <v>1</v>
      </c>
      <c r="M3762" s="57" t="str">
        <f t="shared" si="179"/>
        <v>3 - Medium-Level Power Loss</v>
      </c>
      <c r="N3762" s="59"/>
      <c r="O3762" s="60"/>
      <c r="P3762" s="61">
        <f t="shared" si="178"/>
        <v>1800</v>
      </c>
      <c r="Q3762" s="61">
        <f t="shared" si="180"/>
        <v>0</v>
      </c>
    </row>
    <row r="3763" spans="1:17" ht="18.600000000000001" customHeight="1">
      <c r="A3763" s="58">
        <v>44403</v>
      </c>
      <c r="B3763" s="39" t="s">
        <v>48</v>
      </c>
      <c r="C3763" s="39" t="s">
        <v>167</v>
      </c>
      <c r="D3763" s="64"/>
      <c r="E3763" s="39" t="s">
        <v>110</v>
      </c>
      <c r="F3763" s="39">
        <v>115</v>
      </c>
      <c r="G3763" s="39" t="s">
        <v>172</v>
      </c>
      <c r="H3763" s="39" t="s">
        <v>176</v>
      </c>
      <c r="I3763" s="39" t="s">
        <v>177</v>
      </c>
      <c r="J3763" s="39" t="s">
        <v>176</v>
      </c>
      <c r="K3763" s="39" t="s">
        <v>176</v>
      </c>
      <c r="L3763" s="39">
        <v>1</v>
      </c>
      <c r="M3763" s="57" t="str">
        <f t="shared" si="179"/>
        <v>3 - Medium-Level Power Loss</v>
      </c>
      <c r="N3763" s="59"/>
      <c r="O3763" s="60"/>
      <c r="P3763" s="61">
        <f t="shared" si="178"/>
        <v>1800</v>
      </c>
      <c r="Q3763" s="61">
        <f t="shared" si="180"/>
        <v>0</v>
      </c>
    </row>
    <row r="3764" spans="1:17" ht="18.600000000000001" customHeight="1">
      <c r="A3764" s="58">
        <v>44403</v>
      </c>
      <c r="B3764" s="39" t="s">
        <v>48</v>
      </c>
      <c r="C3764" s="39" t="s">
        <v>167</v>
      </c>
      <c r="D3764" s="64"/>
      <c r="E3764" s="39" t="s">
        <v>110</v>
      </c>
      <c r="F3764" s="39">
        <v>116</v>
      </c>
      <c r="G3764" s="39" t="s">
        <v>172</v>
      </c>
      <c r="H3764" s="39" t="s">
        <v>176</v>
      </c>
      <c r="I3764" s="39" t="s">
        <v>177</v>
      </c>
      <c r="J3764" s="39" t="s">
        <v>176</v>
      </c>
      <c r="K3764" s="39" t="s">
        <v>176</v>
      </c>
      <c r="L3764" s="39">
        <v>1</v>
      </c>
      <c r="M3764" s="57" t="str">
        <f t="shared" si="179"/>
        <v>3 - Medium-Level Power Loss</v>
      </c>
      <c r="N3764" s="59"/>
      <c r="O3764" s="60"/>
      <c r="P3764" s="61">
        <f t="shared" si="178"/>
        <v>1800</v>
      </c>
      <c r="Q3764" s="61">
        <f t="shared" si="180"/>
        <v>0</v>
      </c>
    </row>
    <row r="3765" spans="1:17" ht="18.600000000000001" customHeight="1">
      <c r="A3765" s="58">
        <v>44403</v>
      </c>
      <c r="B3765" s="39" t="s">
        <v>48</v>
      </c>
      <c r="C3765" s="39" t="s">
        <v>167</v>
      </c>
      <c r="D3765" s="64"/>
      <c r="E3765" s="39" t="s">
        <v>110</v>
      </c>
      <c r="F3765" s="39">
        <v>117</v>
      </c>
      <c r="G3765" s="39" t="s">
        <v>172</v>
      </c>
      <c r="H3765" s="39" t="s">
        <v>176</v>
      </c>
      <c r="I3765" s="39" t="s">
        <v>177</v>
      </c>
      <c r="J3765" s="39" t="s">
        <v>176</v>
      </c>
      <c r="K3765" s="39" t="s">
        <v>176</v>
      </c>
      <c r="L3765" s="39">
        <v>1</v>
      </c>
      <c r="M3765" s="57" t="str">
        <f t="shared" si="179"/>
        <v>3 - Medium-Level Power Loss</v>
      </c>
      <c r="N3765" s="59"/>
      <c r="O3765" s="60"/>
      <c r="P3765" s="61">
        <f t="shared" si="178"/>
        <v>1800</v>
      </c>
      <c r="Q3765" s="61">
        <f t="shared" si="180"/>
        <v>0</v>
      </c>
    </row>
    <row r="3766" spans="1:17" ht="18.600000000000001" customHeight="1">
      <c r="A3766" s="58">
        <v>44403</v>
      </c>
      <c r="B3766" s="39" t="s">
        <v>48</v>
      </c>
      <c r="C3766" s="39" t="s">
        <v>167</v>
      </c>
      <c r="D3766" s="64"/>
      <c r="E3766" s="39" t="s">
        <v>110</v>
      </c>
      <c r="F3766" s="39">
        <v>118</v>
      </c>
      <c r="G3766" s="39" t="s">
        <v>172</v>
      </c>
      <c r="H3766" s="39" t="s">
        <v>176</v>
      </c>
      <c r="I3766" s="39" t="s">
        <v>177</v>
      </c>
      <c r="J3766" s="39" t="s">
        <v>176</v>
      </c>
      <c r="K3766" s="39" t="s">
        <v>176</v>
      </c>
      <c r="L3766" s="39">
        <v>1</v>
      </c>
      <c r="M3766" s="57" t="str">
        <f t="shared" si="179"/>
        <v>3 - Medium-Level Power Loss</v>
      </c>
      <c r="N3766" s="59"/>
      <c r="O3766" s="60"/>
      <c r="P3766" s="61">
        <f t="shared" si="178"/>
        <v>1800</v>
      </c>
      <c r="Q3766" s="61">
        <f t="shared" si="180"/>
        <v>0</v>
      </c>
    </row>
    <row r="3767" spans="1:17" ht="18.600000000000001" customHeight="1">
      <c r="A3767" s="58">
        <v>44403</v>
      </c>
      <c r="B3767" s="39" t="s">
        <v>48</v>
      </c>
      <c r="C3767" s="39" t="s">
        <v>167</v>
      </c>
      <c r="D3767" s="64"/>
      <c r="E3767" s="39" t="s">
        <v>110</v>
      </c>
      <c r="F3767" s="39">
        <v>119</v>
      </c>
      <c r="G3767" s="39" t="s">
        <v>172</v>
      </c>
      <c r="H3767" s="39" t="s">
        <v>176</v>
      </c>
      <c r="I3767" s="39" t="s">
        <v>177</v>
      </c>
      <c r="J3767" s="39" t="s">
        <v>176</v>
      </c>
      <c r="K3767" s="39" t="s">
        <v>176</v>
      </c>
      <c r="L3767" s="39">
        <v>1</v>
      </c>
      <c r="M3767" s="57" t="str">
        <f t="shared" si="179"/>
        <v>3 - Medium-Level Power Loss</v>
      </c>
      <c r="N3767" s="59"/>
      <c r="O3767" s="60"/>
      <c r="P3767" s="61">
        <f t="shared" si="178"/>
        <v>1800</v>
      </c>
      <c r="Q3767" s="61">
        <f t="shared" si="180"/>
        <v>0</v>
      </c>
    </row>
    <row r="3768" spans="1:17" ht="18.600000000000001" customHeight="1">
      <c r="A3768" s="58">
        <v>44403</v>
      </c>
      <c r="B3768" s="39" t="s">
        <v>48</v>
      </c>
      <c r="C3768" s="39" t="s">
        <v>167</v>
      </c>
      <c r="D3768" s="64"/>
      <c r="E3768" s="39" t="s">
        <v>110</v>
      </c>
      <c r="F3768" s="39">
        <v>120</v>
      </c>
      <c r="G3768" s="39" t="s">
        <v>172</v>
      </c>
      <c r="H3768" s="39" t="s">
        <v>176</v>
      </c>
      <c r="I3768" s="39" t="s">
        <v>177</v>
      </c>
      <c r="J3768" s="39" t="s">
        <v>176</v>
      </c>
      <c r="K3768" s="39" t="s">
        <v>176</v>
      </c>
      <c r="L3768" s="39">
        <v>1</v>
      </c>
      <c r="M3768" s="57" t="str">
        <f t="shared" si="179"/>
        <v>3 - Medium-Level Power Loss</v>
      </c>
      <c r="N3768" s="59"/>
      <c r="O3768" s="60"/>
      <c r="P3768" s="61">
        <f t="shared" si="178"/>
        <v>1800</v>
      </c>
      <c r="Q3768" s="61">
        <f t="shared" si="180"/>
        <v>0</v>
      </c>
    </row>
    <row r="3769" spans="1:17" ht="18.600000000000001" customHeight="1">
      <c r="A3769" s="58">
        <v>44403</v>
      </c>
      <c r="B3769" s="39" t="s">
        <v>48</v>
      </c>
      <c r="C3769" s="39" t="s">
        <v>167</v>
      </c>
      <c r="D3769" s="64"/>
      <c r="E3769" s="39" t="s">
        <v>110</v>
      </c>
      <c r="F3769" s="39">
        <v>75</v>
      </c>
      <c r="G3769" s="39" t="s">
        <v>172</v>
      </c>
      <c r="H3769" s="39" t="s">
        <v>176</v>
      </c>
      <c r="I3769" s="39" t="s">
        <v>176</v>
      </c>
      <c r="J3769" s="39" t="s">
        <v>176</v>
      </c>
      <c r="K3769" s="39" t="s">
        <v>176</v>
      </c>
      <c r="L3769" s="39">
        <v>1</v>
      </c>
      <c r="M3769" s="57" t="str">
        <f t="shared" si="179"/>
        <v>3 - Medium-Level Power Loss</v>
      </c>
      <c r="N3769" s="59"/>
      <c r="O3769" s="60"/>
      <c r="P3769" s="61">
        <f t="shared" si="178"/>
        <v>1800</v>
      </c>
      <c r="Q3769" s="61">
        <f t="shared" si="180"/>
        <v>0</v>
      </c>
    </row>
    <row r="3770" spans="1:17" ht="18.600000000000001" customHeight="1">
      <c r="A3770" s="58">
        <v>44403</v>
      </c>
      <c r="B3770" s="39" t="s">
        <v>48</v>
      </c>
      <c r="C3770" s="39" t="s">
        <v>167</v>
      </c>
      <c r="D3770" s="64"/>
      <c r="E3770" s="39" t="s">
        <v>110</v>
      </c>
      <c r="F3770" s="39">
        <v>97</v>
      </c>
      <c r="G3770" s="39" t="s">
        <v>172</v>
      </c>
      <c r="H3770" s="39" t="s">
        <v>176</v>
      </c>
      <c r="I3770" s="39" t="s">
        <v>177</v>
      </c>
      <c r="J3770" s="39" t="s">
        <v>176</v>
      </c>
      <c r="K3770" s="39" t="s">
        <v>176</v>
      </c>
      <c r="L3770" s="39">
        <v>1</v>
      </c>
      <c r="M3770" s="57" t="str">
        <f t="shared" si="179"/>
        <v>3 - Medium-Level Power Loss</v>
      </c>
      <c r="N3770" s="59"/>
      <c r="O3770" s="60"/>
      <c r="P3770" s="61">
        <f t="shared" si="178"/>
        <v>1800</v>
      </c>
      <c r="Q3770" s="61">
        <f t="shared" si="180"/>
        <v>0</v>
      </c>
    </row>
    <row r="3771" spans="1:17" ht="18.600000000000001" customHeight="1">
      <c r="A3771" s="58">
        <v>44403</v>
      </c>
      <c r="B3771" s="39" t="s">
        <v>48</v>
      </c>
      <c r="C3771" s="39" t="s">
        <v>167</v>
      </c>
      <c r="D3771" s="64"/>
      <c r="E3771" s="39" t="s">
        <v>110</v>
      </c>
      <c r="F3771" s="39">
        <v>98</v>
      </c>
      <c r="G3771" s="39" t="s">
        <v>172</v>
      </c>
      <c r="H3771" s="39" t="s">
        <v>176</v>
      </c>
      <c r="I3771" s="39" t="s">
        <v>177</v>
      </c>
      <c r="J3771" s="39" t="s">
        <v>176</v>
      </c>
      <c r="K3771" s="39" t="s">
        <v>176</v>
      </c>
      <c r="L3771" s="39">
        <v>1</v>
      </c>
      <c r="M3771" s="57" t="str">
        <f t="shared" si="179"/>
        <v>3 - Medium-Level Power Loss</v>
      </c>
      <c r="N3771" s="59"/>
      <c r="O3771" s="60"/>
      <c r="P3771" s="61">
        <f t="shared" si="178"/>
        <v>1800</v>
      </c>
      <c r="Q3771" s="61">
        <f t="shared" si="180"/>
        <v>0</v>
      </c>
    </row>
    <row r="3772" spans="1:17" ht="18.600000000000001" customHeight="1">
      <c r="A3772" s="58">
        <v>44403</v>
      </c>
      <c r="B3772" s="39" t="s">
        <v>48</v>
      </c>
      <c r="C3772" s="39" t="s">
        <v>167</v>
      </c>
      <c r="D3772" s="64"/>
      <c r="E3772" s="39" t="s">
        <v>110</v>
      </c>
      <c r="F3772" s="39">
        <v>99</v>
      </c>
      <c r="G3772" s="39" t="s">
        <v>172</v>
      </c>
      <c r="H3772" s="39" t="s">
        <v>176</v>
      </c>
      <c r="I3772" s="39" t="s">
        <v>177</v>
      </c>
      <c r="J3772" s="39" t="s">
        <v>176</v>
      </c>
      <c r="K3772" s="39" t="s">
        <v>176</v>
      </c>
      <c r="L3772" s="39">
        <v>1</v>
      </c>
      <c r="M3772" s="57" t="str">
        <f t="shared" si="179"/>
        <v>3 - Medium-Level Power Loss</v>
      </c>
      <c r="N3772" s="59"/>
      <c r="O3772" s="60"/>
      <c r="P3772" s="61">
        <f t="shared" si="178"/>
        <v>1800</v>
      </c>
      <c r="Q3772" s="61">
        <f t="shared" si="180"/>
        <v>0</v>
      </c>
    </row>
    <row r="3773" spans="1:17" ht="18.600000000000001" customHeight="1">
      <c r="A3773" s="58">
        <v>44403</v>
      </c>
      <c r="B3773" s="39" t="s">
        <v>48</v>
      </c>
      <c r="C3773" s="39" t="s">
        <v>167</v>
      </c>
      <c r="D3773" s="64"/>
      <c r="E3773" s="39" t="s">
        <v>98</v>
      </c>
      <c r="F3773" s="39">
        <v>1</v>
      </c>
      <c r="G3773" s="39" t="s">
        <v>172</v>
      </c>
      <c r="H3773" s="39" t="s">
        <v>176</v>
      </c>
      <c r="I3773" s="39" t="s">
        <v>176</v>
      </c>
      <c r="J3773" s="39" t="s">
        <v>176</v>
      </c>
      <c r="K3773" s="39" t="s">
        <v>176</v>
      </c>
      <c r="L3773" s="39">
        <v>1</v>
      </c>
      <c r="M3773" s="57" t="str">
        <f t="shared" si="179"/>
        <v>3 - Medium-Level Power Loss</v>
      </c>
      <c r="N3773" s="59"/>
      <c r="O3773" s="60"/>
      <c r="P3773" s="61">
        <f t="shared" si="178"/>
        <v>1800</v>
      </c>
      <c r="Q3773" s="61">
        <f t="shared" si="180"/>
        <v>0</v>
      </c>
    </row>
    <row r="3774" spans="1:17" ht="18.600000000000001" customHeight="1">
      <c r="A3774" s="58">
        <v>44403</v>
      </c>
      <c r="B3774" s="39" t="s">
        <v>48</v>
      </c>
      <c r="C3774" s="39" t="s">
        <v>167</v>
      </c>
      <c r="D3774" s="64"/>
      <c r="E3774" s="39" t="s">
        <v>98</v>
      </c>
      <c r="F3774" s="39">
        <v>2</v>
      </c>
      <c r="G3774" s="39" t="s">
        <v>172</v>
      </c>
      <c r="H3774" s="39" t="s">
        <v>176</v>
      </c>
      <c r="I3774" s="39" t="s">
        <v>176</v>
      </c>
      <c r="J3774" s="39" t="s">
        <v>176</v>
      </c>
      <c r="K3774" s="39" t="s">
        <v>176</v>
      </c>
      <c r="L3774" s="39">
        <v>1</v>
      </c>
      <c r="M3774" s="57" t="str">
        <f t="shared" si="179"/>
        <v>3 - Medium-Level Power Loss</v>
      </c>
      <c r="N3774" s="59"/>
      <c r="O3774" s="60"/>
      <c r="P3774" s="61">
        <f t="shared" si="178"/>
        <v>1800</v>
      </c>
      <c r="Q3774" s="61">
        <f t="shared" si="180"/>
        <v>0</v>
      </c>
    </row>
    <row r="3775" spans="1:17" ht="18.600000000000001" customHeight="1">
      <c r="A3775" s="58">
        <v>44403</v>
      </c>
      <c r="B3775" s="39" t="s">
        <v>48</v>
      </c>
      <c r="C3775" s="39" t="s">
        <v>167</v>
      </c>
      <c r="D3775" s="64"/>
      <c r="E3775" s="39" t="s">
        <v>98</v>
      </c>
      <c r="F3775" s="39">
        <v>3</v>
      </c>
      <c r="G3775" s="39" t="s">
        <v>172</v>
      </c>
      <c r="H3775" s="39" t="s">
        <v>176</v>
      </c>
      <c r="I3775" s="39" t="s">
        <v>176</v>
      </c>
      <c r="J3775" s="39" t="s">
        <v>176</v>
      </c>
      <c r="K3775" s="39" t="s">
        <v>176</v>
      </c>
      <c r="L3775" s="39">
        <v>1</v>
      </c>
      <c r="M3775" s="57" t="str">
        <f t="shared" si="179"/>
        <v>3 - Medium-Level Power Loss</v>
      </c>
      <c r="N3775" s="59"/>
      <c r="O3775" s="60"/>
      <c r="P3775" s="61">
        <f t="shared" si="178"/>
        <v>1800</v>
      </c>
      <c r="Q3775" s="61">
        <f t="shared" si="180"/>
        <v>0</v>
      </c>
    </row>
    <row r="3776" spans="1:17" ht="18.600000000000001" customHeight="1">
      <c r="A3776" s="58">
        <v>44403</v>
      </c>
      <c r="B3776" s="39" t="s">
        <v>48</v>
      </c>
      <c r="C3776" s="39" t="s">
        <v>167</v>
      </c>
      <c r="D3776" s="64"/>
      <c r="E3776" s="39" t="s">
        <v>98</v>
      </c>
      <c r="F3776" s="39">
        <v>4</v>
      </c>
      <c r="G3776" s="39" t="s">
        <v>172</v>
      </c>
      <c r="H3776" s="39" t="s">
        <v>176</v>
      </c>
      <c r="I3776" s="39" t="s">
        <v>176</v>
      </c>
      <c r="J3776" s="39" t="s">
        <v>176</v>
      </c>
      <c r="K3776" s="39" t="s">
        <v>176</v>
      </c>
      <c r="L3776" s="39">
        <v>1</v>
      </c>
      <c r="M3776" s="57" t="str">
        <f t="shared" si="179"/>
        <v>3 - Medium-Level Power Loss</v>
      </c>
      <c r="N3776" s="59"/>
      <c r="O3776" s="60"/>
      <c r="P3776" s="61">
        <f t="shared" si="178"/>
        <v>1800</v>
      </c>
      <c r="Q3776" s="61">
        <f t="shared" si="180"/>
        <v>0</v>
      </c>
    </row>
    <row r="3777" spans="1:17" ht="18.600000000000001" customHeight="1">
      <c r="A3777" s="58">
        <v>44403</v>
      </c>
      <c r="B3777" s="39" t="s">
        <v>48</v>
      </c>
      <c r="C3777" s="39" t="s">
        <v>167</v>
      </c>
      <c r="D3777" s="64"/>
      <c r="E3777" s="39" t="s">
        <v>98</v>
      </c>
      <c r="F3777" s="39">
        <v>5</v>
      </c>
      <c r="G3777" s="39" t="s">
        <v>172</v>
      </c>
      <c r="H3777" s="39" t="s">
        <v>176</v>
      </c>
      <c r="I3777" s="39" t="s">
        <v>176</v>
      </c>
      <c r="J3777" s="39" t="s">
        <v>176</v>
      </c>
      <c r="K3777" s="39" t="s">
        <v>176</v>
      </c>
      <c r="L3777" s="39">
        <v>1</v>
      </c>
      <c r="M3777" s="57" t="str">
        <f t="shared" si="179"/>
        <v>3 - Medium-Level Power Loss</v>
      </c>
      <c r="N3777" s="59"/>
      <c r="O3777" s="60"/>
      <c r="P3777" s="61">
        <f t="shared" si="178"/>
        <v>1800</v>
      </c>
      <c r="Q3777" s="61">
        <f t="shared" si="180"/>
        <v>0</v>
      </c>
    </row>
    <row r="3778" spans="1:17" ht="18.600000000000001" customHeight="1">
      <c r="A3778" s="58">
        <v>44403</v>
      </c>
      <c r="B3778" s="39" t="s">
        <v>48</v>
      </c>
      <c r="C3778" s="39" t="s">
        <v>167</v>
      </c>
      <c r="D3778" s="64"/>
      <c r="E3778" s="39" t="s">
        <v>98</v>
      </c>
      <c r="F3778" s="39">
        <v>6</v>
      </c>
      <c r="G3778" s="39" t="s">
        <v>172</v>
      </c>
      <c r="H3778" s="39" t="s">
        <v>176</v>
      </c>
      <c r="I3778" s="39" t="s">
        <v>176</v>
      </c>
      <c r="J3778" s="39" t="s">
        <v>176</v>
      </c>
      <c r="K3778" s="39" t="s">
        <v>176</v>
      </c>
      <c r="L3778" s="39">
        <v>1</v>
      </c>
      <c r="M3778" s="57" t="str">
        <f t="shared" si="179"/>
        <v>3 - Medium-Level Power Loss</v>
      </c>
      <c r="N3778" s="59"/>
      <c r="O3778" s="60"/>
      <c r="P3778" s="61">
        <f t="shared" si="178"/>
        <v>1800</v>
      </c>
      <c r="Q3778" s="61">
        <f t="shared" si="180"/>
        <v>0</v>
      </c>
    </row>
    <row r="3779" spans="1:17" ht="18.600000000000001" customHeight="1">
      <c r="A3779" s="58">
        <v>44403</v>
      </c>
      <c r="B3779" s="39" t="s">
        <v>48</v>
      </c>
      <c r="C3779" s="39" t="s">
        <v>167</v>
      </c>
      <c r="D3779" s="64"/>
      <c r="E3779" s="39" t="s">
        <v>98</v>
      </c>
      <c r="F3779" s="39">
        <v>7</v>
      </c>
      <c r="G3779" s="39" t="s">
        <v>172</v>
      </c>
      <c r="H3779" s="39" t="s">
        <v>176</v>
      </c>
      <c r="I3779" s="39" t="s">
        <v>176</v>
      </c>
      <c r="J3779" s="39" t="s">
        <v>176</v>
      </c>
      <c r="K3779" s="39" t="s">
        <v>176</v>
      </c>
      <c r="L3779" s="39">
        <v>1</v>
      </c>
      <c r="M3779" s="57" t="str">
        <f t="shared" si="179"/>
        <v>3 - Medium-Level Power Loss</v>
      </c>
      <c r="N3779" s="59"/>
      <c r="O3779" s="60"/>
      <c r="P3779" s="61">
        <f t="shared" si="178"/>
        <v>1800</v>
      </c>
      <c r="Q3779" s="61">
        <f t="shared" si="180"/>
        <v>0</v>
      </c>
    </row>
    <row r="3780" spans="1:17" ht="18.600000000000001" customHeight="1">
      <c r="A3780" s="58">
        <v>44403</v>
      </c>
      <c r="B3780" s="39" t="s">
        <v>48</v>
      </c>
      <c r="C3780" s="39" t="s">
        <v>167</v>
      </c>
      <c r="D3780" s="64"/>
      <c r="E3780" s="39" t="s">
        <v>98</v>
      </c>
      <c r="F3780" s="39">
        <v>8</v>
      </c>
      <c r="G3780" s="39" t="s">
        <v>172</v>
      </c>
      <c r="H3780" s="39" t="s">
        <v>176</v>
      </c>
      <c r="I3780" s="39" t="s">
        <v>176</v>
      </c>
      <c r="J3780" s="39" t="s">
        <v>176</v>
      </c>
      <c r="K3780" s="39" t="s">
        <v>176</v>
      </c>
      <c r="L3780" s="39">
        <v>1</v>
      </c>
      <c r="M3780" s="57" t="str">
        <f t="shared" si="179"/>
        <v>3 - Medium-Level Power Loss</v>
      </c>
      <c r="N3780" s="59"/>
      <c r="O3780" s="60"/>
      <c r="P3780" s="61">
        <f t="shared" si="178"/>
        <v>1800</v>
      </c>
      <c r="Q3780" s="61">
        <f t="shared" si="180"/>
        <v>0</v>
      </c>
    </row>
    <row r="3781" spans="1:17" ht="18.600000000000001" customHeight="1">
      <c r="A3781" s="58">
        <v>44403</v>
      </c>
      <c r="B3781" s="39" t="s">
        <v>48</v>
      </c>
      <c r="C3781" s="39" t="s">
        <v>167</v>
      </c>
      <c r="D3781" s="64"/>
      <c r="E3781" s="39" t="s">
        <v>99</v>
      </c>
      <c r="F3781" s="39">
        <v>25</v>
      </c>
      <c r="G3781" s="39" t="s">
        <v>172</v>
      </c>
      <c r="H3781" s="39" t="s">
        <v>176</v>
      </c>
      <c r="I3781" s="39" t="s">
        <v>177</v>
      </c>
      <c r="J3781" s="39" t="s">
        <v>177</v>
      </c>
      <c r="K3781" s="39" t="s">
        <v>176</v>
      </c>
      <c r="L3781" s="39">
        <v>1</v>
      </c>
      <c r="M3781" s="57" t="str">
        <f t="shared" si="179"/>
        <v>3 - Medium-Level Power Loss</v>
      </c>
      <c r="N3781" s="59"/>
      <c r="O3781" s="60"/>
      <c r="P3781" s="61">
        <f t="shared" si="178"/>
        <v>1800</v>
      </c>
      <c r="Q3781" s="61">
        <f t="shared" si="180"/>
        <v>0</v>
      </c>
    </row>
    <row r="3782" spans="1:17" ht="18.600000000000001" customHeight="1">
      <c r="A3782" s="58">
        <v>44403</v>
      </c>
      <c r="B3782" s="39" t="s">
        <v>48</v>
      </c>
      <c r="C3782" s="39" t="s">
        <v>167</v>
      </c>
      <c r="D3782" s="64"/>
      <c r="E3782" s="39" t="s">
        <v>99</v>
      </c>
      <c r="F3782" s="39">
        <v>25</v>
      </c>
      <c r="G3782" s="39" t="s">
        <v>172</v>
      </c>
      <c r="H3782" s="39" t="s">
        <v>176</v>
      </c>
      <c r="I3782" s="39" t="s">
        <v>177</v>
      </c>
      <c r="J3782" s="39" t="s">
        <v>177</v>
      </c>
      <c r="K3782" s="39" t="s">
        <v>176</v>
      </c>
      <c r="L3782" s="39">
        <v>1</v>
      </c>
      <c r="M3782" s="57" t="str">
        <f t="shared" si="179"/>
        <v>3 - Medium-Level Power Loss</v>
      </c>
      <c r="N3782" s="59"/>
      <c r="O3782" s="60"/>
      <c r="P3782" s="61">
        <f t="shared" si="178"/>
        <v>1800</v>
      </c>
      <c r="Q3782" s="61">
        <f t="shared" si="180"/>
        <v>0</v>
      </c>
    </row>
    <row r="3783" spans="1:17" ht="18.600000000000001" customHeight="1">
      <c r="A3783" s="58">
        <v>44403</v>
      </c>
      <c r="B3783" s="39" t="s">
        <v>48</v>
      </c>
      <c r="C3783" s="39" t="s">
        <v>167</v>
      </c>
      <c r="D3783" s="64"/>
      <c r="E3783" s="39" t="s">
        <v>99</v>
      </c>
      <c r="F3783" s="39">
        <v>26</v>
      </c>
      <c r="G3783" s="39" t="s">
        <v>172</v>
      </c>
      <c r="H3783" s="39" t="s">
        <v>176</v>
      </c>
      <c r="I3783" s="39" t="s">
        <v>177</v>
      </c>
      <c r="J3783" s="39" t="s">
        <v>177</v>
      </c>
      <c r="K3783" s="39" t="s">
        <v>176</v>
      </c>
      <c r="L3783" s="39">
        <v>1</v>
      </c>
      <c r="M3783" s="57" t="str">
        <f t="shared" si="179"/>
        <v>3 - Medium-Level Power Loss</v>
      </c>
      <c r="N3783" s="59"/>
      <c r="O3783" s="60"/>
      <c r="P3783" s="61">
        <f t="shared" si="178"/>
        <v>1800</v>
      </c>
      <c r="Q3783" s="61">
        <f t="shared" si="180"/>
        <v>0</v>
      </c>
    </row>
    <row r="3784" spans="1:17" ht="18.600000000000001" customHeight="1">
      <c r="A3784" s="58">
        <v>44403</v>
      </c>
      <c r="B3784" s="39" t="s">
        <v>48</v>
      </c>
      <c r="C3784" s="39" t="s">
        <v>167</v>
      </c>
      <c r="D3784" s="64"/>
      <c r="E3784" s="39" t="s">
        <v>99</v>
      </c>
      <c r="F3784" s="39">
        <v>26</v>
      </c>
      <c r="G3784" s="39" t="s">
        <v>172</v>
      </c>
      <c r="H3784" s="39" t="s">
        <v>176</v>
      </c>
      <c r="I3784" s="39" t="s">
        <v>177</v>
      </c>
      <c r="J3784" s="39" t="s">
        <v>177</v>
      </c>
      <c r="K3784" s="39" t="s">
        <v>176</v>
      </c>
      <c r="L3784" s="39">
        <v>1</v>
      </c>
      <c r="M3784" s="57" t="str">
        <f t="shared" si="179"/>
        <v>3 - Medium-Level Power Loss</v>
      </c>
      <c r="N3784" s="59"/>
      <c r="O3784" s="60"/>
      <c r="P3784" s="61">
        <f t="shared" si="178"/>
        <v>1800</v>
      </c>
      <c r="Q3784" s="61">
        <f t="shared" si="180"/>
        <v>0</v>
      </c>
    </row>
    <row r="3785" spans="1:17" ht="18.600000000000001" customHeight="1">
      <c r="A3785" s="58">
        <v>44403</v>
      </c>
      <c r="B3785" s="39" t="s">
        <v>48</v>
      </c>
      <c r="C3785" s="39" t="s">
        <v>167</v>
      </c>
      <c r="D3785" s="64"/>
      <c r="E3785" s="39" t="s">
        <v>99</v>
      </c>
      <c r="F3785" s="39">
        <v>27</v>
      </c>
      <c r="G3785" s="39" t="s">
        <v>172</v>
      </c>
      <c r="H3785" s="39" t="s">
        <v>176</v>
      </c>
      <c r="I3785" s="39" t="s">
        <v>177</v>
      </c>
      <c r="J3785" s="39" t="s">
        <v>177</v>
      </c>
      <c r="K3785" s="39" t="s">
        <v>176</v>
      </c>
      <c r="L3785" s="39">
        <v>1</v>
      </c>
      <c r="M3785" s="57" t="str">
        <f t="shared" si="179"/>
        <v>3 - Medium-Level Power Loss</v>
      </c>
      <c r="N3785" s="59"/>
      <c r="O3785" s="60"/>
      <c r="P3785" s="61">
        <f t="shared" si="178"/>
        <v>1800</v>
      </c>
      <c r="Q3785" s="61">
        <f t="shared" si="180"/>
        <v>0</v>
      </c>
    </row>
    <row r="3786" spans="1:17" ht="18.600000000000001" customHeight="1">
      <c r="A3786" s="58">
        <v>44403</v>
      </c>
      <c r="B3786" s="39" t="s">
        <v>48</v>
      </c>
      <c r="C3786" s="39" t="s">
        <v>167</v>
      </c>
      <c r="D3786" s="64"/>
      <c r="E3786" s="39" t="s">
        <v>99</v>
      </c>
      <c r="F3786" s="39">
        <v>27</v>
      </c>
      <c r="G3786" s="39" t="s">
        <v>172</v>
      </c>
      <c r="H3786" s="39" t="s">
        <v>176</v>
      </c>
      <c r="I3786" s="39" t="s">
        <v>177</v>
      </c>
      <c r="J3786" s="39" t="s">
        <v>177</v>
      </c>
      <c r="K3786" s="39" t="s">
        <v>176</v>
      </c>
      <c r="L3786" s="39">
        <v>1</v>
      </c>
      <c r="M3786" s="57" t="str">
        <f t="shared" si="179"/>
        <v>3 - Medium-Level Power Loss</v>
      </c>
      <c r="N3786" s="59"/>
      <c r="O3786" s="60"/>
      <c r="P3786" s="61">
        <f t="shared" si="178"/>
        <v>1800</v>
      </c>
      <c r="Q3786" s="61">
        <f t="shared" si="180"/>
        <v>0</v>
      </c>
    </row>
    <row r="3787" spans="1:17" ht="18.600000000000001" customHeight="1">
      <c r="A3787" s="58">
        <v>44403</v>
      </c>
      <c r="B3787" s="39" t="s">
        <v>48</v>
      </c>
      <c r="C3787" s="39" t="s">
        <v>167</v>
      </c>
      <c r="D3787" s="64"/>
      <c r="E3787" s="39" t="s">
        <v>99</v>
      </c>
      <c r="F3787" s="39">
        <v>28</v>
      </c>
      <c r="G3787" s="39" t="s">
        <v>172</v>
      </c>
      <c r="H3787" s="39" t="s">
        <v>176</v>
      </c>
      <c r="I3787" s="39" t="s">
        <v>177</v>
      </c>
      <c r="J3787" s="39" t="s">
        <v>177</v>
      </c>
      <c r="K3787" s="39" t="s">
        <v>176</v>
      </c>
      <c r="L3787" s="39">
        <v>1</v>
      </c>
      <c r="M3787" s="57" t="str">
        <f t="shared" si="179"/>
        <v>3 - Medium-Level Power Loss</v>
      </c>
      <c r="N3787" s="59"/>
      <c r="O3787" s="60"/>
      <c r="P3787" s="61">
        <f t="shared" si="178"/>
        <v>1800</v>
      </c>
      <c r="Q3787" s="61">
        <f t="shared" si="180"/>
        <v>0</v>
      </c>
    </row>
    <row r="3788" spans="1:17" ht="18.600000000000001" customHeight="1">
      <c r="A3788" s="58">
        <v>44403</v>
      </c>
      <c r="B3788" s="39" t="s">
        <v>48</v>
      </c>
      <c r="C3788" s="39" t="s">
        <v>167</v>
      </c>
      <c r="D3788" s="64"/>
      <c r="E3788" s="39" t="s">
        <v>99</v>
      </c>
      <c r="F3788" s="39">
        <v>28</v>
      </c>
      <c r="G3788" s="39" t="s">
        <v>172</v>
      </c>
      <c r="H3788" s="39" t="s">
        <v>176</v>
      </c>
      <c r="I3788" s="39" t="s">
        <v>177</v>
      </c>
      <c r="J3788" s="39" t="s">
        <v>177</v>
      </c>
      <c r="K3788" s="39" t="s">
        <v>176</v>
      </c>
      <c r="L3788" s="39">
        <v>1</v>
      </c>
      <c r="M3788" s="57" t="str">
        <f t="shared" si="179"/>
        <v>3 - Medium-Level Power Loss</v>
      </c>
      <c r="N3788" s="59"/>
      <c r="O3788" s="60"/>
      <c r="P3788" s="61">
        <f t="shared" si="178"/>
        <v>1800</v>
      </c>
      <c r="Q3788" s="61">
        <f t="shared" si="180"/>
        <v>0</v>
      </c>
    </row>
    <row r="3789" spans="1:17" ht="18.600000000000001" customHeight="1">
      <c r="A3789" s="58">
        <v>44403</v>
      </c>
      <c r="B3789" s="39" t="s">
        <v>48</v>
      </c>
      <c r="C3789" s="39" t="s">
        <v>167</v>
      </c>
      <c r="D3789" s="64"/>
      <c r="E3789" s="39" t="s">
        <v>99</v>
      </c>
      <c r="F3789" s="39">
        <v>29</v>
      </c>
      <c r="G3789" s="39" t="s">
        <v>172</v>
      </c>
      <c r="H3789" s="39" t="s">
        <v>176</v>
      </c>
      <c r="I3789" s="39" t="s">
        <v>177</v>
      </c>
      <c r="J3789" s="39" t="s">
        <v>177</v>
      </c>
      <c r="K3789" s="39" t="s">
        <v>176</v>
      </c>
      <c r="L3789" s="39">
        <v>1</v>
      </c>
      <c r="M3789" s="57" t="str">
        <f t="shared" si="179"/>
        <v>3 - Medium-Level Power Loss</v>
      </c>
      <c r="N3789" s="59"/>
      <c r="O3789" s="60"/>
      <c r="P3789" s="61">
        <f t="shared" si="178"/>
        <v>1800</v>
      </c>
      <c r="Q3789" s="61">
        <f t="shared" si="180"/>
        <v>0</v>
      </c>
    </row>
    <row r="3790" spans="1:17" ht="18.600000000000001" customHeight="1">
      <c r="A3790" s="58">
        <v>44403</v>
      </c>
      <c r="B3790" s="39" t="s">
        <v>48</v>
      </c>
      <c r="C3790" s="39" t="s">
        <v>167</v>
      </c>
      <c r="D3790" s="64"/>
      <c r="E3790" s="39" t="s">
        <v>99</v>
      </c>
      <c r="F3790" s="39">
        <v>29</v>
      </c>
      <c r="G3790" s="39" t="s">
        <v>172</v>
      </c>
      <c r="H3790" s="39" t="s">
        <v>176</v>
      </c>
      <c r="I3790" s="39" t="s">
        <v>177</v>
      </c>
      <c r="J3790" s="39" t="s">
        <v>177</v>
      </c>
      <c r="K3790" s="39" t="s">
        <v>176</v>
      </c>
      <c r="L3790" s="39">
        <v>1</v>
      </c>
      <c r="M3790" s="57" t="str">
        <f t="shared" si="179"/>
        <v>3 - Medium-Level Power Loss</v>
      </c>
      <c r="N3790" s="59"/>
      <c r="O3790" s="60"/>
      <c r="P3790" s="61">
        <f t="shared" si="178"/>
        <v>1800</v>
      </c>
      <c r="Q3790" s="61">
        <f t="shared" si="180"/>
        <v>0</v>
      </c>
    </row>
    <row r="3791" spans="1:17" ht="18.600000000000001" customHeight="1">
      <c r="A3791" s="58">
        <v>44403</v>
      </c>
      <c r="B3791" s="39" t="s">
        <v>48</v>
      </c>
      <c r="C3791" s="39" t="s">
        <v>167</v>
      </c>
      <c r="D3791" s="64"/>
      <c r="E3791" s="39" t="s">
        <v>99</v>
      </c>
      <c r="F3791" s="39">
        <v>30</v>
      </c>
      <c r="G3791" s="39" t="s">
        <v>172</v>
      </c>
      <c r="H3791" s="39" t="s">
        <v>176</v>
      </c>
      <c r="I3791" s="39" t="s">
        <v>177</v>
      </c>
      <c r="J3791" s="39" t="s">
        <v>177</v>
      </c>
      <c r="K3791" s="39" t="s">
        <v>176</v>
      </c>
      <c r="L3791" s="39">
        <v>1</v>
      </c>
      <c r="M3791" s="57" t="str">
        <f t="shared" si="179"/>
        <v>3 - Medium-Level Power Loss</v>
      </c>
      <c r="N3791" s="59"/>
      <c r="O3791" s="60"/>
      <c r="P3791" s="61">
        <f t="shared" si="178"/>
        <v>1800</v>
      </c>
      <c r="Q3791" s="61">
        <f t="shared" si="180"/>
        <v>0</v>
      </c>
    </row>
    <row r="3792" spans="1:17" ht="18.600000000000001" customHeight="1">
      <c r="A3792" s="58">
        <v>44403</v>
      </c>
      <c r="B3792" s="39" t="s">
        <v>48</v>
      </c>
      <c r="C3792" s="39" t="s">
        <v>167</v>
      </c>
      <c r="D3792" s="64"/>
      <c r="E3792" s="39" t="s">
        <v>99</v>
      </c>
      <c r="F3792" s="39">
        <v>30</v>
      </c>
      <c r="G3792" s="39" t="s">
        <v>172</v>
      </c>
      <c r="H3792" s="39" t="s">
        <v>176</v>
      </c>
      <c r="I3792" s="39" t="s">
        <v>177</v>
      </c>
      <c r="J3792" s="39" t="s">
        <v>177</v>
      </c>
      <c r="K3792" s="39" t="s">
        <v>176</v>
      </c>
      <c r="L3792" s="39">
        <v>1</v>
      </c>
      <c r="M3792" s="57" t="str">
        <f t="shared" si="179"/>
        <v>3 - Medium-Level Power Loss</v>
      </c>
      <c r="N3792" s="59"/>
      <c r="O3792" s="60"/>
      <c r="P3792" s="61">
        <f t="shared" si="178"/>
        <v>1800</v>
      </c>
      <c r="Q3792" s="61">
        <f t="shared" si="180"/>
        <v>0</v>
      </c>
    </row>
    <row r="3793" spans="1:17" ht="18.600000000000001" customHeight="1">
      <c r="A3793" s="58">
        <v>44403</v>
      </c>
      <c r="B3793" s="39" t="s">
        <v>48</v>
      </c>
      <c r="C3793" s="39" t="s">
        <v>167</v>
      </c>
      <c r="D3793" s="64"/>
      <c r="E3793" s="39" t="s">
        <v>99</v>
      </c>
      <c r="F3793" s="39">
        <v>31</v>
      </c>
      <c r="G3793" s="39" t="s">
        <v>172</v>
      </c>
      <c r="H3793" s="39" t="s">
        <v>176</v>
      </c>
      <c r="I3793" s="39" t="s">
        <v>177</v>
      </c>
      <c r="J3793" s="39" t="s">
        <v>177</v>
      </c>
      <c r="K3793" s="39" t="s">
        <v>176</v>
      </c>
      <c r="L3793" s="39">
        <v>1</v>
      </c>
      <c r="M3793" s="57" t="str">
        <f t="shared" si="179"/>
        <v>3 - Medium-Level Power Loss</v>
      </c>
      <c r="N3793" s="59"/>
      <c r="O3793" s="60"/>
      <c r="P3793" s="61">
        <f t="shared" ref="P3793:P3856" si="181">IF(G3793="hot spot",0,IF(G3793="string",$Q$5*L3793,IF(G3793="multiple strings",$Q$5*L3793,IF(G3793="Combiner",($Q$5)*L3793,IF(G3793="inverter",$Q$5*L3793,IF(G3793="tracker",$Q$5*L3793,IF(G3793="module",$Q$5*L3793,IF(G3793="module substring",($Q$5/3)*L3793,0))))))))</f>
        <v>1800</v>
      </c>
      <c r="Q3793" s="61">
        <f t="shared" si="180"/>
        <v>0</v>
      </c>
    </row>
    <row r="3794" spans="1:17" ht="18.600000000000001" customHeight="1">
      <c r="A3794" s="58">
        <v>44403</v>
      </c>
      <c r="B3794" s="39" t="s">
        <v>48</v>
      </c>
      <c r="C3794" s="39" t="s">
        <v>167</v>
      </c>
      <c r="D3794" s="64"/>
      <c r="E3794" s="39" t="s">
        <v>99</v>
      </c>
      <c r="F3794" s="39">
        <v>31</v>
      </c>
      <c r="G3794" s="39" t="s">
        <v>172</v>
      </c>
      <c r="H3794" s="39" t="s">
        <v>176</v>
      </c>
      <c r="I3794" s="39" t="s">
        <v>177</v>
      </c>
      <c r="J3794" s="39" t="s">
        <v>177</v>
      </c>
      <c r="K3794" s="39" t="s">
        <v>176</v>
      </c>
      <c r="L3794" s="39">
        <v>1</v>
      </c>
      <c r="M3794" s="57" t="str">
        <f t="shared" ref="M3794:M3857" si="182">IF(G3794="hot spot","1 - Safety",IF((P3794)/(1000000*$Q$4)&gt;0.01,"2 - High-Level Power Loss",IF(P3794&gt;($Q$5-1),"3 - Medium-Level Power Loss",IF(P3794&gt;0,"4 - Low-Level Power Loss",""))))</f>
        <v>3 - Medium-Level Power Loss</v>
      </c>
      <c r="N3794" s="59"/>
      <c r="O3794" s="60"/>
      <c r="P3794" s="61">
        <f t="shared" si="181"/>
        <v>1800</v>
      </c>
      <c r="Q3794" s="61">
        <f t="shared" si="180"/>
        <v>0</v>
      </c>
    </row>
    <row r="3795" spans="1:17" ht="18.600000000000001" customHeight="1">
      <c r="A3795" s="58">
        <v>44403</v>
      </c>
      <c r="B3795" s="39" t="s">
        <v>48</v>
      </c>
      <c r="C3795" s="39" t="s">
        <v>167</v>
      </c>
      <c r="D3795" s="64"/>
      <c r="E3795" s="39" t="s">
        <v>99</v>
      </c>
      <c r="F3795" s="39">
        <v>32</v>
      </c>
      <c r="G3795" s="39" t="s">
        <v>172</v>
      </c>
      <c r="H3795" s="39" t="s">
        <v>176</v>
      </c>
      <c r="I3795" s="39" t="s">
        <v>177</v>
      </c>
      <c r="J3795" s="39" t="s">
        <v>177</v>
      </c>
      <c r="K3795" s="39" t="s">
        <v>176</v>
      </c>
      <c r="L3795" s="39">
        <v>1</v>
      </c>
      <c r="M3795" s="57" t="str">
        <f t="shared" si="182"/>
        <v>3 - Medium-Level Power Loss</v>
      </c>
      <c r="N3795" s="59"/>
      <c r="O3795" s="60"/>
      <c r="P3795" s="61">
        <f t="shared" si="181"/>
        <v>1800</v>
      </c>
      <c r="Q3795" s="61">
        <f t="shared" si="180"/>
        <v>0</v>
      </c>
    </row>
    <row r="3796" spans="1:17" ht="18.600000000000001" customHeight="1">
      <c r="A3796" s="58">
        <v>44403</v>
      </c>
      <c r="B3796" s="39" t="s">
        <v>48</v>
      </c>
      <c r="C3796" s="39" t="s">
        <v>167</v>
      </c>
      <c r="D3796" s="64"/>
      <c r="E3796" s="39" t="s">
        <v>99</v>
      </c>
      <c r="F3796" s="39">
        <v>32</v>
      </c>
      <c r="G3796" s="39" t="s">
        <v>172</v>
      </c>
      <c r="H3796" s="39" t="s">
        <v>176</v>
      </c>
      <c r="I3796" s="39" t="s">
        <v>177</v>
      </c>
      <c r="J3796" s="39" t="s">
        <v>177</v>
      </c>
      <c r="K3796" s="39" t="s">
        <v>176</v>
      </c>
      <c r="L3796" s="39">
        <v>1</v>
      </c>
      <c r="M3796" s="57" t="str">
        <f t="shared" si="182"/>
        <v>3 - Medium-Level Power Loss</v>
      </c>
      <c r="N3796" s="59"/>
      <c r="O3796" s="60"/>
      <c r="P3796" s="61">
        <f t="shared" si="181"/>
        <v>1800</v>
      </c>
      <c r="Q3796" s="61">
        <f t="shared" si="180"/>
        <v>0</v>
      </c>
    </row>
    <row r="3797" spans="1:17" ht="18.600000000000001" customHeight="1">
      <c r="A3797" s="58">
        <v>44403</v>
      </c>
      <c r="B3797" s="39" t="s">
        <v>48</v>
      </c>
      <c r="C3797" s="39" t="s">
        <v>167</v>
      </c>
      <c r="D3797" s="64"/>
      <c r="E3797" s="39" t="s">
        <v>99</v>
      </c>
      <c r="F3797" s="39">
        <v>33</v>
      </c>
      <c r="G3797" s="39" t="s">
        <v>172</v>
      </c>
      <c r="H3797" s="39" t="s">
        <v>176</v>
      </c>
      <c r="I3797" s="39" t="s">
        <v>176</v>
      </c>
      <c r="J3797" s="39" t="s">
        <v>177</v>
      </c>
      <c r="K3797" s="39" t="s">
        <v>176</v>
      </c>
      <c r="L3797" s="39">
        <v>1</v>
      </c>
      <c r="M3797" s="57" t="str">
        <f t="shared" si="182"/>
        <v>3 - Medium-Level Power Loss</v>
      </c>
      <c r="N3797" s="59"/>
      <c r="O3797" s="60"/>
      <c r="P3797" s="61">
        <f t="shared" si="181"/>
        <v>1800</v>
      </c>
      <c r="Q3797" s="61">
        <f t="shared" si="180"/>
        <v>0</v>
      </c>
    </row>
    <row r="3798" spans="1:17" ht="18.600000000000001" customHeight="1">
      <c r="A3798" s="58">
        <v>44403</v>
      </c>
      <c r="B3798" s="39" t="s">
        <v>48</v>
      </c>
      <c r="C3798" s="39" t="s">
        <v>155</v>
      </c>
      <c r="D3798" s="64"/>
      <c r="E3798" s="39" t="s">
        <v>101</v>
      </c>
      <c r="F3798" s="39">
        <v>17</v>
      </c>
      <c r="G3798" s="39" t="s">
        <v>172</v>
      </c>
      <c r="H3798" s="39" t="s">
        <v>176</v>
      </c>
      <c r="I3798" s="39" t="s">
        <v>176</v>
      </c>
      <c r="J3798" s="39" t="s">
        <v>176</v>
      </c>
      <c r="K3798" s="39" t="s">
        <v>176</v>
      </c>
      <c r="L3798" s="39">
        <v>1</v>
      </c>
      <c r="M3798" s="57" t="str">
        <f t="shared" si="182"/>
        <v>3 - Medium-Level Power Loss</v>
      </c>
      <c r="N3798" s="59"/>
      <c r="O3798" s="60"/>
      <c r="P3798" s="61">
        <f t="shared" si="181"/>
        <v>1800</v>
      </c>
      <c r="Q3798" s="61">
        <f t="shared" si="180"/>
        <v>0</v>
      </c>
    </row>
    <row r="3799" spans="1:17" ht="18.600000000000001" customHeight="1">
      <c r="A3799" s="58">
        <v>44403</v>
      </c>
      <c r="B3799" s="39" t="s">
        <v>48</v>
      </c>
      <c r="C3799" s="39" t="s">
        <v>155</v>
      </c>
      <c r="D3799" s="64"/>
      <c r="E3799" s="39" t="s">
        <v>101</v>
      </c>
      <c r="F3799" s="39">
        <v>18</v>
      </c>
      <c r="G3799" s="39" t="s">
        <v>172</v>
      </c>
      <c r="H3799" s="39" t="s">
        <v>176</v>
      </c>
      <c r="I3799" s="39" t="s">
        <v>176</v>
      </c>
      <c r="J3799" s="39" t="s">
        <v>176</v>
      </c>
      <c r="K3799" s="39" t="s">
        <v>176</v>
      </c>
      <c r="L3799" s="39">
        <v>1</v>
      </c>
      <c r="M3799" s="57" t="str">
        <f t="shared" si="182"/>
        <v>3 - Medium-Level Power Loss</v>
      </c>
      <c r="N3799" s="59"/>
      <c r="O3799" s="60"/>
      <c r="P3799" s="61">
        <f t="shared" si="181"/>
        <v>1800</v>
      </c>
      <c r="Q3799" s="61">
        <f t="shared" si="180"/>
        <v>0</v>
      </c>
    </row>
    <row r="3800" spans="1:17" ht="18.600000000000001" customHeight="1">
      <c r="A3800" s="58">
        <v>44403</v>
      </c>
      <c r="B3800" s="39" t="s">
        <v>48</v>
      </c>
      <c r="C3800" s="39" t="s">
        <v>155</v>
      </c>
      <c r="D3800" s="64"/>
      <c r="E3800" s="39" t="s">
        <v>101</v>
      </c>
      <c r="F3800" s="39">
        <v>19</v>
      </c>
      <c r="G3800" s="39" t="s">
        <v>172</v>
      </c>
      <c r="H3800" s="39" t="s">
        <v>176</v>
      </c>
      <c r="I3800" s="39" t="s">
        <v>176</v>
      </c>
      <c r="J3800" s="39" t="s">
        <v>176</v>
      </c>
      <c r="K3800" s="39" t="s">
        <v>176</v>
      </c>
      <c r="L3800" s="39">
        <v>1</v>
      </c>
      <c r="M3800" s="57" t="str">
        <f t="shared" si="182"/>
        <v>3 - Medium-Level Power Loss</v>
      </c>
      <c r="N3800" s="59"/>
      <c r="O3800" s="60"/>
      <c r="P3800" s="61">
        <f t="shared" si="181"/>
        <v>1800</v>
      </c>
      <c r="Q3800" s="61">
        <f t="shared" si="180"/>
        <v>0</v>
      </c>
    </row>
    <row r="3801" spans="1:17" ht="18.600000000000001" customHeight="1">
      <c r="A3801" s="58">
        <v>44403</v>
      </c>
      <c r="B3801" s="39" t="s">
        <v>48</v>
      </c>
      <c r="C3801" s="39" t="s">
        <v>155</v>
      </c>
      <c r="D3801" s="64"/>
      <c r="E3801" s="39" t="s">
        <v>101</v>
      </c>
      <c r="F3801" s="39">
        <v>20</v>
      </c>
      <c r="G3801" s="39" t="s">
        <v>172</v>
      </c>
      <c r="H3801" s="39" t="s">
        <v>176</v>
      </c>
      <c r="I3801" s="39" t="s">
        <v>176</v>
      </c>
      <c r="J3801" s="39" t="s">
        <v>176</v>
      </c>
      <c r="K3801" s="39" t="s">
        <v>176</v>
      </c>
      <c r="L3801" s="39">
        <v>1</v>
      </c>
      <c r="M3801" s="57" t="str">
        <f t="shared" si="182"/>
        <v>3 - Medium-Level Power Loss</v>
      </c>
      <c r="N3801" s="59"/>
      <c r="O3801" s="60"/>
      <c r="P3801" s="61">
        <f t="shared" si="181"/>
        <v>1800</v>
      </c>
      <c r="Q3801" s="61">
        <f t="shared" si="180"/>
        <v>0</v>
      </c>
    </row>
    <row r="3802" spans="1:17" ht="18.600000000000001" customHeight="1">
      <c r="A3802" s="58">
        <v>44403</v>
      </c>
      <c r="B3802" s="39" t="s">
        <v>48</v>
      </c>
      <c r="C3802" s="39" t="s">
        <v>155</v>
      </c>
      <c r="D3802" s="64"/>
      <c r="E3802" s="39" t="s">
        <v>101</v>
      </c>
      <c r="F3802" s="39">
        <v>21</v>
      </c>
      <c r="G3802" s="39" t="s">
        <v>172</v>
      </c>
      <c r="H3802" s="39" t="s">
        <v>176</v>
      </c>
      <c r="I3802" s="39" t="s">
        <v>176</v>
      </c>
      <c r="J3802" s="39" t="s">
        <v>176</v>
      </c>
      <c r="K3802" s="39" t="s">
        <v>176</v>
      </c>
      <c r="L3802" s="39">
        <v>1</v>
      </c>
      <c r="M3802" s="57" t="str">
        <f t="shared" si="182"/>
        <v>3 - Medium-Level Power Loss</v>
      </c>
      <c r="N3802" s="59"/>
      <c r="O3802" s="60"/>
      <c r="P3802" s="61">
        <f t="shared" si="181"/>
        <v>1800</v>
      </c>
      <c r="Q3802" s="61">
        <f t="shared" si="180"/>
        <v>0</v>
      </c>
    </row>
    <row r="3803" spans="1:17" ht="18.600000000000001" customHeight="1">
      <c r="A3803" s="58">
        <v>44403</v>
      </c>
      <c r="B3803" s="39" t="s">
        <v>48</v>
      </c>
      <c r="C3803" s="39" t="s">
        <v>155</v>
      </c>
      <c r="D3803" s="64"/>
      <c r="E3803" s="39" t="s">
        <v>101</v>
      </c>
      <c r="F3803" s="39">
        <v>22</v>
      </c>
      <c r="G3803" s="39" t="s">
        <v>172</v>
      </c>
      <c r="H3803" s="39" t="s">
        <v>176</v>
      </c>
      <c r="I3803" s="39" t="s">
        <v>176</v>
      </c>
      <c r="J3803" s="39" t="s">
        <v>176</v>
      </c>
      <c r="K3803" s="39" t="s">
        <v>176</v>
      </c>
      <c r="L3803" s="39">
        <v>1</v>
      </c>
      <c r="M3803" s="57" t="str">
        <f t="shared" si="182"/>
        <v>3 - Medium-Level Power Loss</v>
      </c>
      <c r="N3803" s="59"/>
      <c r="O3803" s="60"/>
      <c r="P3803" s="61">
        <f t="shared" si="181"/>
        <v>1800</v>
      </c>
      <c r="Q3803" s="61">
        <f t="shared" si="180"/>
        <v>0</v>
      </c>
    </row>
    <row r="3804" spans="1:17" ht="18.600000000000001" customHeight="1">
      <c r="A3804" s="58">
        <v>44403</v>
      </c>
      <c r="B3804" s="39" t="s">
        <v>48</v>
      </c>
      <c r="C3804" s="39" t="s">
        <v>155</v>
      </c>
      <c r="D3804" s="64"/>
      <c r="E3804" s="39" t="s">
        <v>101</v>
      </c>
      <c r="F3804" s="39">
        <v>23</v>
      </c>
      <c r="G3804" s="39" t="s">
        <v>172</v>
      </c>
      <c r="H3804" s="39" t="s">
        <v>176</v>
      </c>
      <c r="I3804" s="39" t="s">
        <v>176</v>
      </c>
      <c r="J3804" s="39" t="s">
        <v>176</v>
      </c>
      <c r="K3804" s="39" t="s">
        <v>176</v>
      </c>
      <c r="L3804" s="39">
        <v>1</v>
      </c>
      <c r="M3804" s="57" t="str">
        <f t="shared" si="182"/>
        <v>3 - Medium-Level Power Loss</v>
      </c>
      <c r="N3804" s="59"/>
      <c r="O3804" s="60"/>
      <c r="P3804" s="61">
        <f t="shared" si="181"/>
        <v>1800</v>
      </c>
      <c r="Q3804" s="61">
        <f t="shared" si="180"/>
        <v>0</v>
      </c>
    </row>
    <row r="3805" spans="1:17" ht="18.600000000000001" customHeight="1">
      <c r="A3805" s="58">
        <v>44403</v>
      </c>
      <c r="B3805" s="39" t="s">
        <v>48</v>
      </c>
      <c r="C3805" s="39" t="s">
        <v>155</v>
      </c>
      <c r="D3805" s="64"/>
      <c r="E3805" s="39" t="s">
        <v>101</v>
      </c>
      <c r="F3805" s="39">
        <v>24</v>
      </c>
      <c r="G3805" s="39" t="s">
        <v>172</v>
      </c>
      <c r="H3805" s="39" t="s">
        <v>176</v>
      </c>
      <c r="I3805" s="39" t="s">
        <v>176</v>
      </c>
      <c r="J3805" s="39" t="s">
        <v>176</v>
      </c>
      <c r="K3805" s="39" t="s">
        <v>176</v>
      </c>
      <c r="L3805" s="39">
        <v>1</v>
      </c>
      <c r="M3805" s="57" t="str">
        <f t="shared" si="182"/>
        <v>3 - Medium-Level Power Loss</v>
      </c>
      <c r="N3805" s="59"/>
      <c r="O3805" s="60"/>
      <c r="P3805" s="61">
        <f t="shared" si="181"/>
        <v>1800</v>
      </c>
      <c r="Q3805" s="61">
        <f t="shared" si="180"/>
        <v>0</v>
      </c>
    </row>
    <row r="3806" spans="1:17" ht="18.600000000000001" customHeight="1">
      <c r="A3806" s="58">
        <v>44403</v>
      </c>
      <c r="B3806" s="39" t="s">
        <v>48</v>
      </c>
      <c r="C3806" s="39" t="s">
        <v>155</v>
      </c>
      <c r="D3806" s="64"/>
      <c r="E3806" s="39" t="s">
        <v>101</v>
      </c>
      <c r="F3806" s="39">
        <v>25</v>
      </c>
      <c r="G3806" s="39" t="s">
        <v>172</v>
      </c>
      <c r="H3806" s="39" t="s">
        <v>176</v>
      </c>
      <c r="I3806" s="39" t="s">
        <v>176</v>
      </c>
      <c r="J3806" s="39" t="s">
        <v>176</v>
      </c>
      <c r="K3806" s="39" t="s">
        <v>176</v>
      </c>
      <c r="L3806" s="39">
        <v>1</v>
      </c>
      <c r="M3806" s="57" t="str">
        <f t="shared" si="182"/>
        <v>3 - Medium-Level Power Loss</v>
      </c>
      <c r="N3806" s="59"/>
      <c r="O3806" s="60"/>
      <c r="P3806" s="61">
        <f t="shared" si="181"/>
        <v>1800</v>
      </c>
      <c r="Q3806" s="61">
        <f t="shared" si="180"/>
        <v>0</v>
      </c>
    </row>
    <row r="3807" spans="1:17" ht="18.600000000000001" customHeight="1">
      <c r="A3807" s="58">
        <v>44403</v>
      </c>
      <c r="B3807" s="39" t="s">
        <v>48</v>
      </c>
      <c r="C3807" s="39" t="s">
        <v>155</v>
      </c>
      <c r="D3807" s="64"/>
      <c r="E3807" s="39" t="s">
        <v>101</v>
      </c>
      <c r="F3807" s="39">
        <v>26</v>
      </c>
      <c r="G3807" s="39" t="s">
        <v>172</v>
      </c>
      <c r="H3807" s="39" t="s">
        <v>176</v>
      </c>
      <c r="I3807" s="39" t="s">
        <v>176</v>
      </c>
      <c r="J3807" s="39" t="s">
        <v>176</v>
      </c>
      <c r="K3807" s="39" t="s">
        <v>176</v>
      </c>
      <c r="L3807" s="39">
        <v>1</v>
      </c>
      <c r="M3807" s="57" t="str">
        <f t="shared" si="182"/>
        <v>3 - Medium-Level Power Loss</v>
      </c>
      <c r="N3807" s="59"/>
      <c r="O3807" s="60"/>
      <c r="P3807" s="61">
        <f t="shared" si="181"/>
        <v>1800</v>
      </c>
      <c r="Q3807" s="61">
        <f t="shared" si="180"/>
        <v>0</v>
      </c>
    </row>
    <row r="3808" spans="1:17" ht="18.600000000000001" customHeight="1">
      <c r="A3808" s="58">
        <v>44403</v>
      </c>
      <c r="B3808" s="39" t="s">
        <v>48</v>
      </c>
      <c r="C3808" s="39" t="s">
        <v>155</v>
      </c>
      <c r="D3808" s="64"/>
      <c r="E3808" s="39" t="s">
        <v>101</v>
      </c>
      <c r="F3808" s="39">
        <v>27</v>
      </c>
      <c r="G3808" s="39" t="s">
        <v>172</v>
      </c>
      <c r="H3808" s="39" t="s">
        <v>176</v>
      </c>
      <c r="I3808" s="39" t="s">
        <v>176</v>
      </c>
      <c r="J3808" s="39" t="s">
        <v>176</v>
      </c>
      <c r="K3808" s="39" t="s">
        <v>176</v>
      </c>
      <c r="L3808" s="39">
        <v>1</v>
      </c>
      <c r="M3808" s="57" t="str">
        <f t="shared" si="182"/>
        <v>3 - Medium-Level Power Loss</v>
      </c>
      <c r="N3808" s="59"/>
      <c r="O3808" s="60"/>
      <c r="P3808" s="61">
        <f t="shared" si="181"/>
        <v>1800</v>
      </c>
      <c r="Q3808" s="61">
        <f t="shared" si="180"/>
        <v>0</v>
      </c>
    </row>
    <row r="3809" spans="1:17" ht="18.600000000000001" customHeight="1">
      <c r="A3809" s="58">
        <v>44403</v>
      </c>
      <c r="B3809" s="39" t="s">
        <v>48</v>
      </c>
      <c r="C3809" s="39" t="s">
        <v>155</v>
      </c>
      <c r="D3809" s="64"/>
      <c r="E3809" s="39" t="s">
        <v>101</v>
      </c>
      <c r="F3809" s="39">
        <v>28</v>
      </c>
      <c r="G3809" s="39" t="s">
        <v>172</v>
      </c>
      <c r="H3809" s="39" t="s">
        <v>176</v>
      </c>
      <c r="I3809" s="39" t="s">
        <v>176</v>
      </c>
      <c r="J3809" s="39" t="s">
        <v>176</v>
      </c>
      <c r="K3809" s="39" t="s">
        <v>176</v>
      </c>
      <c r="L3809" s="39">
        <v>1</v>
      </c>
      <c r="M3809" s="57" t="str">
        <f t="shared" si="182"/>
        <v>3 - Medium-Level Power Loss</v>
      </c>
      <c r="N3809" s="59"/>
      <c r="O3809" s="60"/>
      <c r="P3809" s="61">
        <f t="shared" si="181"/>
        <v>1800</v>
      </c>
      <c r="Q3809" s="61">
        <f t="shared" si="180"/>
        <v>0</v>
      </c>
    </row>
    <row r="3810" spans="1:17" ht="18.600000000000001" customHeight="1">
      <c r="A3810" s="58">
        <v>44403</v>
      </c>
      <c r="B3810" s="39" t="s">
        <v>48</v>
      </c>
      <c r="C3810" s="39" t="s">
        <v>155</v>
      </c>
      <c r="D3810" s="64"/>
      <c r="E3810" s="39" t="s">
        <v>101</v>
      </c>
      <c r="F3810" s="39">
        <v>29</v>
      </c>
      <c r="G3810" s="39" t="s">
        <v>172</v>
      </c>
      <c r="H3810" s="39" t="s">
        <v>176</v>
      </c>
      <c r="I3810" s="39" t="s">
        <v>176</v>
      </c>
      <c r="J3810" s="39" t="s">
        <v>176</v>
      </c>
      <c r="K3810" s="39" t="s">
        <v>176</v>
      </c>
      <c r="L3810" s="39">
        <v>1</v>
      </c>
      <c r="M3810" s="57" t="str">
        <f t="shared" si="182"/>
        <v>3 - Medium-Level Power Loss</v>
      </c>
      <c r="N3810" s="59"/>
      <c r="O3810" s="60"/>
      <c r="P3810" s="61">
        <f t="shared" si="181"/>
        <v>1800</v>
      </c>
      <c r="Q3810" s="61">
        <f t="shared" si="180"/>
        <v>0</v>
      </c>
    </row>
    <row r="3811" spans="1:17" ht="18.600000000000001" customHeight="1">
      <c r="A3811" s="58">
        <v>44403</v>
      </c>
      <c r="B3811" s="39" t="s">
        <v>48</v>
      </c>
      <c r="C3811" s="39" t="s">
        <v>155</v>
      </c>
      <c r="D3811" s="64"/>
      <c r="E3811" s="39" t="s">
        <v>101</v>
      </c>
      <c r="F3811" s="39">
        <v>30</v>
      </c>
      <c r="G3811" s="39" t="s">
        <v>172</v>
      </c>
      <c r="H3811" s="39" t="s">
        <v>176</v>
      </c>
      <c r="I3811" s="39" t="s">
        <v>176</v>
      </c>
      <c r="J3811" s="39" t="s">
        <v>176</v>
      </c>
      <c r="K3811" s="39" t="s">
        <v>176</v>
      </c>
      <c r="L3811" s="39">
        <v>1</v>
      </c>
      <c r="M3811" s="57" t="str">
        <f t="shared" si="182"/>
        <v>3 - Medium-Level Power Loss</v>
      </c>
      <c r="N3811" s="59"/>
      <c r="O3811" s="60"/>
      <c r="P3811" s="61">
        <f t="shared" si="181"/>
        <v>1800</v>
      </c>
      <c r="Q3811" s="61">
        <f t="shared" si="180"/>
        <v>0</v>
      </c>
    </row>
    <row r="3812" spans="1:17" ht="18.600000000000001" customHeight="1">
      <c r="A3812" s="58">
        <v>44403</v>
      </c>
      <c r="B3812" s="39" t="s">
        <v>48</v>
      </c>
      <c r="C3812" s="39" t="s">
        <v>155</v>
      </c>
      <c r="D3812" s="64"/>
      <c r="E3812" s="39" t="s">
        <v>101</v>
      </c>
      <c r="F3812" s="39">
        <v>31</v>
      </c>
      <c r="G3812" s="39" t="s">
        <v>172</v>
      </c>
      <c r="H3812" s="39" t="s">
        <v>176</v>
      </c>
      <c r="I3812" s="39" t="s">
        <v>176</v>
      </c>
      <c r="J3812" s="39" t="s">
        <v>176</v>
      </c>
      <c r="K3812" s="39" t="s">
        <v>176</v>
      </c>
      <c r="L3812" s="39">
        <v>1</v>
      </c>
      <c r="M3812" s="57" t="str">
        <f t="shared" si="182"/>
        <v>3 - Medium-Level Power Loss</v>
      </c>
      <c r="N3812" s="59"/>
      <c r="O3812" s="60"/>
      <c r="P3812" s="61">
        <f t="shared" si="181"/>
        <v>1800</v>
      </c>
      <c r="Q3812" s="61">
        <f t="shared" si="180"/>
        <v>0</v>
      </c>
    </row>
    <row r="3813" spans="1:17" ht="18.600000000000001" customHeight="1">
      <c r="A3813" s="58">
        <v>44403</v>
      </c>
      <c r="B3813" s="39" t="s">
        <v>48</v>
      </c>
      <c r="C3813" s="39" t="s">
        <v>155</v>
      </c>
      <c r="D3813" s="64"/>
      <c r="E3813" s="39" t="s">
        <v>101</v>
      </c>
      <c r="F3813" s="39">
        <v>32</v>
      </c>
      <c r="G3813" s="39" t="s">
        <v>172</v>
      </c>
      <c r="H3813" s="39" t="s">
        <v>176</v>
      </c>
      <c r="I3813" s="39" t="s">
        <v>176</v>
      </c>
      <c r="J3813" s="39" t="s">
        <v>176</v>
      </c>
      <c r="K3813" s="39" t="s">
        <v>176</v>
      </c>
      <c r="L3813" s="39">
        <v>1</v>
      </c>
      <c r="M3813" s="57" t="str">
        <f t="shared" si="182"/>
        <v>3 - Medium-Level Power Loss</v>
      </c>
      <c r="N3813" s="59"/>
      <c r="O3813" s="60"/>
      <c r="P3813" s="61">
        <f t="shared" si="181"/>
        <v>1800</v>
      </c>
      <c r="Q3813" s="61">
        <f t="shared" ref="Q3813:Q3876" si="183">IF(O3813&gt;0,P3813,0)</f>
        <v>0</v>
      </c>
    </row>
    <row r="3814" spans="1:17" ht="18.600000000000001" customHeight="1">
      <c r="A3814" s="58">
        <v>44403</v>
      </c>
      <c r="B3814" s="39" t="s">
        <v>48</v>
      </c>
      <c r="C3814" s="39" t="s">
        <v>155</v>
      </c>
      <c r="D3814" s="64"/>
      <c r="E3814" s="39" t="s">
        <v>101</v>
      </c>
      <c r="F3814" s="39">
        <v>42</v>
      </c>
      <c r="G3814" s="39" t="s">
        <v>172</v>
      </c>
      <c r="H3814" s="39" t="s">
        <v>176</v>
      </c>
      <c r="I3814" s="39" t="s">
        <v>176</v>
      </c>
      <c r="J3814" s="39" t="s">
        <v>176</v>
      </c>
      <c r="K3814" s="39" t="s">
        <v>176</v>
      </c>
      <c r="L3814" s="39">
        <v>1</v>
      </c>
      <c r="M3814" s="57" t="str">
        <f t="shared" si="182"/>
        <v>3 - Medium-Level Power Loss</v>
      </c>
      <c r="N3814" s="59"/>
      <c r="O3814" s="60"/>
      <c r="P3814" s="61">
        <f t="shared" si="181"/>
        <v>1800</v>
      </c>
      <c r="Q3814" s="61">
        <f t="shared" si="183"/>
        <v>0</v>
      </c>
    </row>
    <row r="3815" spans="1:17" ht="18.600000000000001" customHeight="1">
      <c r="A3815" s="58">
        <v>44403</v>
      </c>
      <c r="B3815" s="39" t="s">
        <v>48</v>
      </c>
      <c r="C3815" s="39" t="s">
        <v>155</v>
      </c>
      <c r="D3815" s="64"/>
      <c r="E3815" s="39" t="s">
        <v>101</v>
      </c>
      <c r="F3815" s="39">
        <v>73</v>
      </c>
      <c r="G3815" s="39" t="s">
        <v>172</v>
      </c>
      <c r="H3815" s="39" t="s">
        <v>176</v>
      </c>
      <c r="I3815" s="39" t="s">
        <v>176</v>
      </c>
      <c r="J3815" s="39" t="s">
        <v>176</v>
      </c>
      <c r="K3815" s="39" t="s">
        <v>176</v>
      </c>
      <c r="L3815" s="39">
        <v>1</v>
      </c>
      <c r="M3815" s="57" t="str">
        <f t="shared" si="182"/>
        <v>3 - Medium-Level Power Loss</v>
      </c>
      <c r="N3815" s="59"/>
      <c r="O3815" s="60"/>
      <c r="P3815" s="61">
        <f t="shared" si="181"/>
        <v>1800</v>
      </c>
      <c r="Q3815" s="61">
        <f t="shared" si="183"/>
        <v>0</v>
      </c>
    </row>
    <row r="3816" spans="1:17" ht="18.600000000000001" customHeight="1">
      <c r="A3816" s="58">
        <v>44403</v>
      </c>
      <c r="B3816" s="39" t="s">
        <v>48</v>
      </c>
      <c r="C3816" s="39" t="s">
        <v>155</v>
      </c>
      <c r="D3816" s="64"/>
      <c r="E3816" s="39" t="s">
        <v>101</v>
      </c>
      <c r="F3816" s="39">
        <v>74</v>
      </c>
      <c r="G3816" s="39" t="s">
        <v>172</v>
      </c>
      <c r="H3816" s="39" t="s">
        <v>176</v>
      </c>
      <c r="I3816" s="39" t="s">
        <v>176</v>
      </c>
      <c r="J3816" s="39" t="s">
        <v>176</v>
      </c>
      <c r="K3816" s="39" t="s">
        <v>176</v>
      </c>
      <c r="L3816" s="39">
        <v>1</v>
      </c>
      <c r="M3816" s="57" t="str">
        <f t="shared" si="182"/>
        <v>3 - Medium-Level Power Loss</v>
      </c>
      <c r="N3816" s="59"/>
      <c r="O3816" s="60"/>
      <c r="P3816" s="61">
        <f t="shared" si="181"/>
        <v>1800</v>
      </c>
      <c r="Q3816" s="61">
        <f t="shared" si="183"/>
        <v>0</v>
      </c>
    </row>
    <row r="3817" spans="1:17" ht="18.600000000000001" customHeight="1">
      <c r="A3817" s="58">
        <v>44403</v>
      </c>
      <c r="B3817" s="39" t="s">
        <v>48</v>
      </c>
      <c r="C3817" s="39" t="s">
        <v>155</v>
      </c>
      <c r="D3817" s="64"/>
      <c r="E3817" s="39" t="s">
        <v>101</v>
      </c>
      <c r="F3817" s="39">
        <v>75</v>
      </c>
      <c r="G3817" s="39" t="s">
        <v>172</v>
      </c>
      <c r="H3817" s="39" t="s">
        <v>176</v>
      </c>
      <c r="I3817" s="39" t="s">
        <v>176</v>
      </c>
      <c r="J3817" s="39" t="s">
        <v>176</v>
      </c>
      <c r="K3817" s="39" t="s">
        <v>176</v>
      </c>
      <c r="L3817" s="39">
        <v>1</v>
      </c>
      <c r="M3817" s="57" t="str">
        <f t="shared" si="182"/>
        <v>3 - Medium-Level Power Loss</v>
      </c>
      <c r="N3817" s="59"/>
      <c r="O3817" s="60"/>
      <c r="P3817" s="61">
        <f t="shared" si="181"/>
        <v>1800</v>
      </c>
      <c r="Q3817" s="61">
        <f t="shared" si="183"/>
        <v>0</v>
      </c>
    </row>
    <row r="3818" spans="1:17" ht="18.600000000000001" customHeight="1">
      <c r="A3818" s="58">
        <v>44403</v>
      </c>
      <c r="B3818" s="39" t="s">
        <v>48</v>
      </c>
      <c r="C3818" s="39" t="s">
        <v>155</v>
      </c>
      <c r="D3818" s="64"/>
      <c r="E3818" s="39" t="s">
        <v>101</v>
      </c>
      <c r="F3818" s="39">
        <v>76</v>
      </c>
      <c r="G3818" s="39" t="s">
        <v>172</v>
      </c>
      <c r="H3818" s="39" t="s">
        <v>176</v>
      </c>
      <c r="I3818" s="39" t="s">
        <v>176</v>
      </c>
      <c r="J3818" s="39" t="s">
        <v>176</v>
      </c>
      <c r="K3818" s="39" t="s">
        <v>176</v>
      </c>
      <c r="L3818" s="39">
        <v>1</v>
      </c>
      <c r="M3818" s="57" t="str">
        <f t="shared" si="182"/>
        <v>3 - Medium-Level Power Loss</v>
      </c>
      <c r="N3818" s="59"/>
      <c r="O3818" s="60"/>
      <c r="P3818" s="61">
        <f t="shared" si="181"/>
        <v>1800</v>
      </c>
      <c r="Q3818" s="61">
        <f t="shared" si="183"/>
        <v>0</v>
      </c>
    </row>
    <row r="3819" spans="1:17" ht="18.600000000000001" customHeight="1">
      <c r="A3819" s="58">
        <v>44403</v>
      </c>
      <c r="B3819" s="39" t="s">
        <v>48</v>
      </c>
      <c r="C3819" s="39" t="s">
        <v>155</v>
      </c>
      <c r="D3819" s="64"/>
      <c r="E3819" s="39" t="s">
        <v>101</v>
      </c>
      <c r="F3819" s="39">
        <v>77</v>
      </c>
      <c r="G3819" s="39" t="s">
        <v>172</v>
      </c>
      <c r="H3819" s="39" t="s">
        <v>176</v>
      </c>
      <c r="I3819" s="39" t="s">
        <v>176</v>
      </c>
      <c r="J3819" s="39" t="s">
        <v>176</v>
      </c>
      <c r="K3819" s="39" t="s">
        <v>176</v>
      </c>
      <c r="L3819" s="39">
        <v>1</v>
      </c>
      <c r="M3819" s="57" t="str">
        <f t="shared" si="182"/>
        <v>3 - Medium-Level Power Loss</v>
      </c>
      <c r="N3819" s="59"/>
      <c r="O3819" s="60"/>
      <c r="P3819" s="61">
        <f t="shared" si="181"/>
        <v>1800</v>
      </c>
      <c r="Q3819" s="61">
        <f t="shared" si="183"/>
        <v>0</v>
      </c>
    </row>
    <row r="3820" spans="1:17" ht="18.600000000000001" customHeight="1">
      <c r="A3820" s="58">
        <v>44403</v>
      </c>
      <c r="B3820" s="39" t="s">
        <v>48</v>
      </c>
      <c r="C3820" s="39" t="s">
        <v>155</v>
      </c>
      <c r="D3820" s="64"/>
      <c r="E3820" s="39" t="s">
        <v>101</v>
      </c>
      <c r="F3820" s="39">
        <v>78</v>
      </c>
      <c r="G3820" s="39" t="s">
        <v>172</v>
      </c>
      <c r="H3820" s="39" t="s">
        <v>176</v>
      </c>
      <c r="I3820" s="39" t="s">
        <v>176</v>
      </c>
      <c r="J3820" s="39" t="s">
        <v>176</v>
      </c>
      <c r="K3820" s="39" t="s">
        <v>176</v>
      </c>
      <c r="L3820" s="39">
        <v>1</v>
      </c>
      <c r="M3820" s="57" t="str">
        <f t="shared" si="182"/>
        <v>3 - Medium-Level Power Loss</v>
      </c>
      <c r="N3820" s="59"/>
      <c r="O3820" s="60"/>
      <c r="P3820" s="61">
        <f t="shared" si="181"/>
        <v>1800</v>
      </c>
      <c r="Q3820" s="61">
        <f t="shared" si="183"/>
        <v>0</v>
      </c>
    </row>
    <row r="3821" spans="1:17" ht="18.600000000000001" customHeight="1">
      <c r="A3821" s="58">
        <v>44403</v>
      </c>
      <c r="B3821" s="39" t="s">
        <v>48</v>
      </c>
      <c r="C3821" s="39" t="s">
        <v>155</v>
      </c>
      <c r="D3821" s="64"/>
      <c r="E3821" s="39" t="s">
        <v>101</v>
      </c>
      <c r="F3821" s="39">
        <v>79</v>
      </c>
      <c r="G3821" s="39" t="s">
        <v>172</v>
      </c>
      <c r="H3821" s="39" t="s">
        <v>176</v>
      </c>
      <c r="I3821" s="39" t="s">
        <v>176</v>
      </c>
      <c r="J3821" s="39" t="s">
        <v>176</v>
      </c>
      <c r="K3821" s="39" t="s">
        <v>176</v>
      </c>
      <c r="L3821" s="39">
        <v>1</v>
      </c>
      <c r="M3821" s="57" t="str">
        <f t="shared" si="182"/>
        <v>3 - Medium-Level Power Loss</v>
      </c>
      <c r="N3821" s="59"/>
      <c r="O3821" s="60"/>
      <c r="P3821" s="61">
        <f t="shared" si="181"/>
        <v>1800</v>
      </c>
      <c r="Q3821" s="61">
        <f t="shared" si="183"/>
        <v>0</v>
      </c>
    </row>
    <row r="3822" spans="1:17" ht="18.600000000000001" customHeight="1">
      <c r="A3822" s="58">
        <v>44403</v>
      </c>
      <c r="B3822" s="39" t="s">
        <v>48</v>
      </c>
      <c r="C3822" s="39" t="s">
        <v>155</v>
      </c>
      <c r="D3822" s="64"/>
      <c r="E3822" s="39" t="s">
        <v>101</v>
      </c>
      <c r="F3822" s="39">
        <v>80</v>
      </c>
      <c r="G3822" s="39" t="s">
        <v>172</v>
      </c>
      <c r="H3822" s="39" t="s">
        <v>176</v>
      </c>
      <c r="I3822" s="39" t="s">
        <v>176</v>
      </c>
      <c r="J3822" s="39" t="s">
        <v>176</v>
      </c>
      <c r="K3822" s="39" t="s">
        <v>176</v>
      </c>
      <c r="L3822" s="39">
        <v>1</v>
      </c>
      <c r="M3822" s="57" t="str">
        <f t="shared" si="182"/>
        <v>3 - Medium-Level Power Loss</v>
      </c>
      <c r="N3822" s="59"/>
      <c r="O3822" s="60"/>
      <c r="P3822" s="61">
        <f t="shared" si="181"/>
        <v>1800</v>
      </c>
      <c r="Q3822" s="61">
        <f t="shared" si="183"/>
        <v>0</v>
      </c>
    </row>
    <row r="3823" spans="1:17" ht="18.600000000000001" customHeight="1">
      <c r="A3823" s="58">
        <v>44403</v>
      </c>
      <c r="B3823" s="39" t="s">
        <v>48</v>
      </c>
      <c r="C3823" s="39" t="s">
        <v>155</v>
      </c>
      <c r="D3823" s="64"/>
      <c r="E3823" s="39" t="s">
        <v>102</v>
      </c>
      <c r="F3823" s="39">
        <v>121</v>
      </c>
      <c r="G3823" s="39" t="s">
        <v>172</v>
      </c>
      <c r="H3823" s="39" t="s">
        <v>176</v>
      </c>
      <c r="I3823" s="39" t="s">
        <v>176</v>
      </c>
      <c r="J3823" s="39" t="s">
        <v>176</v>
      </c>
      <c r="K3823" s="39" t="s">
        <v>176</v>
      </c>
      <c r="L3823" s="39">
        <v>1</v>
      </c>
      <c r="M3823" s="57" t="str">
        <f t="shared" si="182"/>
        <v>3 - Medium-Level Power Loss</v>
      </c>
      <c r="N3823" s="59"/>
      <c r="O3823" s="60"/>
      <c r="P3823" s="61">
        <f t="shared" si="181"/>
        <v>1800</v>
      </c>
      <c r="Q3823" s="61">
        <f t="shared" si="183"/>
        <v>0</v>
      </c>
    </row>
    <row r="3824" spans="1:17" ht="18.600000000000001" customHeight="1">
      <c r="A3824" s="58">
        <v>44403</v>
      </c>
      <c r="B3824" s="39" t="s">
        <v>48</v>
      </c>
      <c r="C3824" s="39" t="s">
        <v>155</v>
      </c>
      <c r="D3824" s="64"/>
      <c r="E3824" s="39" t="s">
        <v>102</v>
      </c>
      <c r="F3824" s="39">
        <v>122</v>
      </c>
      <c r="G3824" s="39" t="s">
        <v>172</v>
      </c>
      <c r="H3824" s="39" t="s">
        <v>176</v>
      </c>
      <c r="I3824" s="39" t="s">
        <v>176</v>
      </c>
      <c r="J3824" s="39" t="s">
        <v>176</v>
      </c>
      <c r="K3824" s="39" t="s">
        <v>176</v>
      </c>
      <c r="L3824" s="39">
        <v>1</v>
      </c>
      <c r="M3824" s="57" t="str">
        <f t="shared" si="182"/>
        <v>3 - Medium-Level Power Loss</v>
      </c>
      <c r="N3824" s="59"/>
      <c r="O3824" s="60"/>
      <c r="P3824" s="61">
        <f t="shared" si="181"/>
        <v>1800</v>
      </c>
      <c r="Q3824" s="61">
        <f t="shared" si="183"/>
        <v>0</v>
      </c>
    </row>
    <row r="3825" spans="1:17" ht="18.600000000000001" customHeight="1">
      <c r="A3825" s="58">
        <v>44403</v>
      </c>
      <c r="B3825" s="39" t="s">
        <v>48</v>
      </c>
      <c r="C3825" s="39" t="s">
        <v>155</v>
      </c>
      <c r="D3825" s="64"/>
      <c r="E3825" s="39" t="s">
        <v>102</v>
      </c>
      <c r="F3825" s="39">
        <v>123</v>
      </c>
      <c r="G3825" s="39" t="s">
        <v>172</v>
      </c>
      <c r="H3825" s="39" t="s">
        <v>176</v>
      </c>
      <c r="I3825" s="39" t="s">
        <v>176</v>
      </c>
      <c r="J3825" s="39" t="s">
        <v>176</v>
      </c>
      <c r="K3825" s="39" t="s">
        <v>176</v>
      </c>
      <c r="L3825" s="39">
        <v>1</v>
      </c>
      <c r="M3825" s="57" t="str">
        <f t="shared" si="182"/>
        <v>3 - Medium-Level Power Loss</v>
      </c>
      <c r="N3825" s="59"/>
      <c r="O3825" s="60"/>
      <c r="P3825" s="61">
        <f t="shared" si="181"/>
        <v>1800</v>
      </c>
      <c r="Q3825" s="61">
        <f t="shared" si="183"/>
        <v>0</v>
      </c>
    </row>
    <row r="3826" spans="1:17" ht="18.600000000000001" customHeight="1">
      <c r="A3826" s="58">
        <v>44403</v>
      </c>
      <c r="B3826" s="39" t="s">
        <v>48</v>
      </c>
      <c r="C3826" s="39" t="s">
        <v>155</v>
      </c>
      <c r="D3826" s="64"/>
      <c r="E3826" s="39" t="s">
        <v>102</v>
      </c>
      <c r="F3826" s="39">
        <v>124</v>
      </c>
      <c r="G3826" s="39" t="s">
        <v>172</v>
      </c>
      <c r="H3826" s="39" t="s">
        <v>176</v>
      </c>
      <c r="I3826" s="39" t="s">
        <v>176</v>
      </c>
      <c r="J3826" s="39" t="s">
        <v>176</v>
      </c>
      <c r="K3826" s="39" t="s">
        <v>176</v>
      </c>
      <c r="L3826" s="39">
        <v>1</v>
      </c>
      <c r="M3826" s="57" t="str">
        <f t="shared" si="182"/>
        <v>3 - Medium-Level Power Loss</v>
      </c>
      <c r="N3826" s="59"/>
      <c r="O3826" s="60"/>
      <c r="P3826" s="61">
        <f t="shared" si="181"/>
        <v>1800</v>
      </c>
      <c r="Q3826" s="61">
        <f t="shared" si="183"/>
        <v>0</v>
      </c>
    </row>
    <row r="3827" spans="1:17" ht="18.600000000000001" customHeight="1">
      <c r="A3827" s="58">
        <v>44403</v>
      </c>
      <c r="B3827" s="39" t="s">
        <v>48</v>
      </c>
      <c r="C3827" s="39" t="s">
        <v>155</v>
      </c>
      <c r="D3827" s="64"/>
      <c r="E3827" s="39" t="s">
        <v>103</v>
      </c>
      <c r="F3827" s="39">
        <v>25</v>
      </c>
      <c r="G3827" s="39" t="s">
        <v>172</v>
      </c>
      <c r="H3827" s="39" t="s">
        <v>176</v>
      </c>
      <c r="I3827" s="39" t="s">
        <v>176</v>
      </c>
      <c r="J3827" s="39" t="s">
        <v>176</v>
      </c>
      <c r="K3827" s="39" t="s">
        <v>176</v>
      </c>
      <c r="L3827" s="39">
        <v>1</v>
      </c>
      <c r="M3827" s="57" t="str">
        <f t="shared" si="182"/>
        <v>3 - Medium-Level Power Loss</v>
      </c>
      <c r="N3827" s="59"/>
      <c r="O3827" s="60"/>
      <c r="P3827" s="61">
        <f t="shared" si="181"/>
        <v>1800</v>
      </c>
      <c r="Q3827" s="61">
        <f t="shared" si="183"/>
        <v>0</v>
      </c>
    </row>
    <row r="3828" spans="1:17" ht="18.600000000000001" customHeight="1">
      <c r="A3828" s="58">
        <v>44403</v>
      </c>
      <c r="B3828" s="39" t="s">
        <v>48</v>
      </c>
      <c r="C3828" s="39" t="s">
        <v>155</v>
      </c>
      <c r="D3828" s="64"/>
      <c r="E3828" s="39" t="s">
        <v>103</v>
      </c>
      <c r="F3828" s="39">
        <v>26</v>
      </c>
      <c r="G3828" s="39" t="s">
        <v>172</v>
      </c>
      <c r="H3828" s="39" t="s">
        <v>176</v>
      </c>
      <c r="I3828" s="39" t="s">
        <v>176</v>
      </c>
      <c r="J3828" s="39" t="s">
        <v>176</v>
      </c>
      <c r="K3828" s="39" t="s">
        <v>176</v>
      </c>
      <c r="L3828" s="39">
        <v>1</v>
      </c>
      <c r="M3828" s="57" t="str">
        <f t="shared" si="182"/>
        <v>3 - Medium-Level Power Loss</v>
      </c>
      <c r="N3828" s="59"/>
      <c r="O3828" s="60"/>
      <c r="P3828" s="61">
        <f t="shared" si="181"/>
        <v>1800</v>
      </c>
      <c r="Q3828" s="61">
        <f t="shared" si="183"/>
        <v>0</v>
      </c>
    </row>
    <row r="3829" spans="1:17" ht="18.600000000000001" customHeight="1">
      <c r="A3829" s="58">
        <v>44403</v>
      </c>
      <c r="B3829" s="39" t="s">
        <v>48</v>
      </c>
      <c r="C3829" s="39" t="s">
        <v>155</v>
      </c>
      <c r="D3829" s="64"/>
      <c r="E3829" s="39" t="s">
        <v>103</v>
      </c>
      <c r="F3829" s="39">
        <v>27</v>
      </c>
      <c r="G3829" s="39" t="s">
        <v>172</v>
      </c>
      <c r="H3829" s="39" t="s">
        <v>176</v>
      </c>
      <c r="I3829" s="39" t="s">
        <v>176</v>
      </c>
      <c r="J3829" s="39" t="s">
        <v>176</v>
      </c>
      <c r="K3829" s="39" t="s">
        <v>176</v>
      </c>
      <c r="L3829" s="39">
        <v>1</v>
      </c>
      <c r="M3829" s="57" t="str">
        <f t="shared" si="182"/>
        <v>3 - Medium-Level Power Loss</v>
      </c>
      <c r="N3829" s="59"/>
      <c r="O3829" s="60"/>
      <c r="P3829" s="61">
        <f t="shared" si="181"/>
        <v>1800</v>
      </c>
      <c r="Q3829" s="61">
        <f t="shared" si="183"/>
        <v>0</v>
      </c>
    </row>
    <row r="3830" spans="1:17" ht="18.600000000000001" customHeight="1">
      <c r="A3830" s="58">
        <v>44403</v>
      </c>
      <c r="B3830" s="39" t="s">
        <v>48</v>
      </c>
      <c r="C3830" s="39" t="s">
        <v>155</v>
      </c>
      <c r="D3830" s="64"/>
      <c r="E3830" s="39" t="s">
        <v>103</v>
      </c>
      <c r="F3830" s="39">
        <v>28</v>
      </c>
      <c r="G3830" s="39" t="s">
        <v>172</v>
      </c>
      <c r="H3830" s="39" t="s">
        <v>176</v>
      </c>
      <c r="I3830" s="39" t="s">
        <v>176</v>
      </c>
      <c r="J3830" s="39" t="s">
        <v>176</v>
      </c>
      <c r="K3830" s="39" t="s">
        <v>176</v>
      </c>
      <c r="L3830" s="39">
        <v>1</v>
      </c>
      <c r="M3830" s="57" t="str">
        <f t="shared" si="182"/>
        <v>3 - Medium-Level Power Loss</v>
      </c>
      <c r="N3830" s="59"/>
      <c r="O3830" s="60"/>
      <c r="P3830" s="61">
        <f t="shared" si="181"/>
        <v>1800</v>
      </c>
      <c r="Q3830" s="61">
        <f t="shared" si="183"/>
        <v>0</v>
      </c>
    </row>
    <row r="3831" spans="1:17" ht="18.600000000000001" customHeight="1">
      <c r="A3831" s="58">
        <v>44403</v>
      </c>
      <c r="B3831" s="39" t="s">
        <v>48</v>
      </c>
      <c r="C3831" s="39" t="s">
        <v>155</v>
      </c>
      <c r="D3831" s="64"/>
      <c r="E3831" s="39" t="s">
        <v>103</v>
      </c>
      <c r="F3831" s="39">
        <v>29</v>
      </c>
      <c r="G3831" s="39" t="s">
        <v>172</v>
      </c>
      <c r="H3831" s="39" t="s">
        <v>176</v>
      </c>
      <c r="I3831" s="39" t="s">
        <v>176</v>
      </c>
      <c r="J3831" s="39" t="s">
        <v>176</v>
      </c>
      <c r="K3831" s="39" t="s">
        <v>176</v>
      </c>
      <c r="L3831" s="39">
        <v>1</v>
      </c>
      <c r="M3831" s="57" t="str">
        <f t="shared" si="182"/>
        <v>3 - Medium-Level Power Loss</v>
      </c>
      <c r="N3831" s="59"/>
      <c r="O3831" s="60"/>
      <c r="P3831" s="61">
        <f t="shared" si="181"/>
        <v>1800</v>
      </c>
      <c r="Q3831" s="61">
        <f t="shared" si="183"/>
        <v>0</v>
      </c>
    </row>
    <row r="3832" spans="1:17" ht="18.600000000000001" customHeight="1">
      <c r="A3832" s="58">
        <v>44403</v>
      </c>
      <c r="B3832" s="39" t="s">
        <v>48</v>
      </c>
      <c r="C3832" s="39" t="s">
        <v>155</v>
      </c>
      <c r="D3832" s="64"/>
      <c r="E3832" s="39" t="s">
        <v>103</v>
      </c>
      <c r="F3832" s="39">
        <v>30</v>
      </c>
      <c r="G3832" s="39" t="s">
        <v>172</v>
      </c>
      <c r="H3832" s="39" t="s">
        <v>176</v>
      </c>
      <c r="I3832" s="39" t="s">
        <v>176</v>
      </c>
      <c r="J3832" s="39" t="s">
        <v>176</v>
      </c>
      <c r="K3832" s="39" t="s">
        <v>176</v>
      </c>
      <c r="L3832" s="39">
        <v>1</v>
      </c>
      <c r="M3832" s="57" t="str">
        <f t="shared" si="182"/>
        <v>3 - Medium-Level Power Loss</v>
      </c>
      <c r="N3832" s="59"/>
      <c r="O3832" s="60"/>
      <c r="P3832" s="61">
        <f t="shared" si="181"/>
        <v>1800</v>
      </c>
      <c r="Q3832" s="61">
        <f t="shared" si="183"/>
        <v>0</v>
      </c>
    </row>
    <row r="3833" spans="1:17" ht="18.600000000000001" customHeight="1">
      <c r="A3833" s="58">
        <v>44403</v>
      </c>
      <c r="B3833" s="39" t="s">
        <v>48</v>
      </c>
      <c r="C3833" s="39" t="s">
        <v>155</v>
      </c>
      <c r="D3833" s="64"/>
      <c r="E3833" s="39" t="s">
        <v>103</v>
      </c>
      <c r="F3833" s="39">
        <v>31</v>
      </c>
      <c r="G3833" s="39" t="s">
        <v>172</v>
      </c>
      <c r="H3833" s="39" t="s">
        <v>176</v>
      </c>
      <c r="I3833" s="39" t="s">
        <v>176</v>
      </c>
      <c r="J3833" s="39" t="s">
        <v>176</v>
      </c>
      <c r="K3833" s="39" t="s">
        <v>176</v>
      </c>
      <c r="L3833" s="39">
        <v>1</v>
      </c>
      <c r="M3833" s="57" t="str">
        <f t="shared" si="182"/>
        <v>3 - Medium-Level Power Loss</v>
      </c>
      <c r="N3833" s="59"/>
      <c r="O3833" s="60"/>
      <c r="P3833" s="61">
        <f t="shared" si="181"/>
        <v>1800</v>
      </c>
      <c r="Q3833" s="61">
        <f t="shared" si="183"/>
        <v>0</v>
      </c>
    </row>
    <row r="3834" spans="1:17" ht="18.600000000000001" customHeight="1">
      <c r="A3834" s="58">
        <v>44403</v>
      </c>
      <c r="B3834" s="39" t="s">
        <v>48</v>
      </c>
      <c r="C3834" s="39" t="s">
        <v>155</v>
      </c>
      <c r="D3834" s="64"/>
      <c r="E3834" s="39" t="s">
        <v>103</v>
      </c>
      <c r="F3834" s="39">
        <v>32</v>
      </c>
      <c r="G3834" s="39" t="s">
        <v>172</v>
      </c>
      <c r="H3834" s="39" t="s">
        <v>176</v>
      </c>
      <c r="I3834" s="39" t="s">
        <v>176</v>
      </c>
      <c r="J3834" s="39" t="s">
        <v>176</v>
      </c>
      <c r="K3834" s="39" t="s">
        <v>176</v>
      </c>
      <c r="L3834" s="39">
        <v>1</v>
      </c>
      <c r="M3834" s="57" t="str">
        <f t="shared" si="182"/>
        <v>3 - Medium-Level Power Loss</v>
      </c>
      <c r="N3834" s="59"/>
      <c r="O3834" s="60"/>
      <c r="P3834" s="61">
        <f t="shared" si="181"/>
        <v>1800</v>
      </c>
      <c r="Q3834" s="61">
        <f t="shared" si="183"/>
        <v>0</v>
      </c>
    </row>
    <row r="3835" spans="1:17" ht="18.600000000000001" customHeight="1">
      <c r="A3835" s="58">
        <v>44403</v>
      </c>
      <c r="B3835" s="39" t="s">
        <v>48</v>
      </c>
      <c r="C3835" s="39" t="s">
        <v>155</v>
      </c>
      <c r="D3835" s="64"/>
      <c r="E3835" s="39" t="s">
        <v>103</v>
      </c>
      <c r="F3835" s="39">
        <v>37</v>
      </c>
      <c r="G3835" s="39" t="s">
        <v>172</v>
      </c>
      <c r="H3835" s="39" t="s">
        <v>176</v>
      </c>
      <c r="I3835" s="39" t="s">
        <v>176</v>
      </c>
      <c r="J3835" s="39" t="s">
        <v>176</v>
      </c>
      <c r="K3835" s="39" t="s">
        <v>176</v>
      </c>
      <c r="L3835" s="39">
        <v>1</v>
      </c>
      <c r="M3835" s="57" t="str">
        <f t="shared" si="182"/>
        <v>3 - Medium-Level Power Loss</v>
      </c>
      <c r="N3835" s="59"/>
      <c r="O3835" s="60"/>
      <c r="P3835" s="61">
        <f t="shared" si="181"/>
        <v>1800</v>
      </c>
      <c r="Q3835" s="61">
        <f t="shared" si="183"/>
        <v>0</v>
      </c>
    </row>
    <row r="3836" spans="1:17" ht="18.600000000000001" customHeight="1">
      <c r="A3836" s="58">
        <v>44403</v>
      </c>
      <c r="B3836" s="39" t="s">
        <v>48</v>
      </c>
      <c r="C3836" s="39" t="s">
        <v>155</v>
      </c>
      <c r="D3836" s="64"/>
      <c r="E3836" s="39" t="s">
        <v>104</v>
      </c>
      <c r="F3836" s="39">
        <v>113</v>
      </c>
      <c r="G3836" s="39" t="s">
        <v>172</v>
      </c>
      <c r="H3836" s="39" t="s">
        <v>176</v>
      </c>
      <c r="I3836" s="39" t="s">
        <v>176</v>
      </c>
      <c r="J3836" s="39" t="s">
        <v>176</v>
      </c>
      <c r="K3836" s="39" t="s">
        <v>176</v>
      </c>
      <c r="L3836" s="39">
        <v>1</v>
      </c>
      <c r="M3836" s="57" t="str">
        <f t="shared" si="182"/>
        <v>3 - Medium-Level Power Loss</v>
      </c>
      <c r="N3836" s="59"/>
      <c r="O3836" s="60"/>
      <c r="P3836" s="61">
        <f t="shared" si="181"/>
        <v>1800</v>
      </c>
      <c r="Q3836" s="61">
        <f t="shared" si="183"/>
        <v>0</v>
      </c>
    </row>
    <row r="3837" spans="1:17" ht="18.600000000000001" customHeight="1">
      <c r="A3837" s="58">
        <v>44403</v>
      </c>
      <c r="B3837" s="39" t="s">
        <v>48</v>
      </c>
      <c r="C3837" s="39" t="s">
        <v>155</v>
      </c>
      <c r="D3837" s="64"/>
      <c r="E3837" s="39" t="s">
        <v>104</v>
      </c>
      <c r="F3837" s="39">
        <v>114</v>
      </c>
      <c r="G3837" s="39" t="s">
        <v>172</v>
      </c>
      <c r="H3837" s="39" t="s">
        <v>176</v>
      </c>
      <c r="I3837" s="39" t="s">
        <v>176</v>
      </c>
      <c r="J3837" s="39" t="s">
        <v>176</v>
      </c>
      <c r="K3837" s="39" t="s">
        <v>176</v>
      </c>
      <c r="L3837" s="39">
        <v>1</v>
      </c>
      <c r="M3837" s="57" t="str">
        <f t="shared" si="182"/>
        <v>3 - Medium-Level Power Loss</v>
      </c>
      <c r="N3837" s="59"/>
      <c r="O3837" s="60"/>
      <c r="P3837" s="61">
        <f t="shared" si="181"/>
        <v>1800</v>
      </c>
      <c r="Q3837" s="61">
        <f t="shared" si="183"/>
        <v>0</v>
      </c>
    </row>
    <row r="3838" spans="1:17" ht="18.600000000000001" customHeight="1">
      <c r="A3838" s="58">
        <v>44403</v>
      </c>
      <c r="B3838" s="39" t="s">
        <v>48</v>
      </c>
      <c r="C3838" s="39" t="s">
        <v>155</v>
      </c>
      <c r="D3838" s="64"/>
      <c r="E3838" s="39" t="s">
        <v>104</v>
      </c>
      <c r="F3838" s="39">
        <v>115</v>
      </c>
      <c r="G3838" s="39" t="s">
        <v>172</v>
      </c>
      <c r="H3838" s="39" t="s">
        <v>176</v>
      </c>
      <c r="I3838" s="39" t="s">
        <v>176</v>
      </c>
      <c r="J3838" s="39" t="s">
        <v>176</v>
      </c>
      <c r="K3838" s="39" t="s">
        <v>176</v>
      </c>
      <c r="L3838" s="39">
        <v>1</v>
      </c>
      <c r="M3838" s="57" t="str">
        <f t="shared" si="182"/>
        <v>3 - Medium-Level Power Loss</v>
      </c>
      <c r="N3838" s="59"/>
      <c r="O3838" s="60"/>
      <c r="P3838" s="61">
        <f t="shared" si="181"/>
        <v>1800</v>
      </c>
      <c r="Q3838" s="61">
        <f t="shared" si="183"/>
        <v>0</v>
      </c>
    </row>
    <row r="3839" spans="1:17" ht="18.600000000000001" customHeight="1">
      <c r="A3839" s="58">
        <v>44403</v>
      </c>
      <c r="B3839" s="39" t="s">
        <v>48</v>
      </c>
      <c r="C3839" s="39" t="s">
        <v>155</v>
      </c>
      <c r="D3839" s="64"/>
      <c r="E3839" s="39" t="s">
        <v>104</v>
      </c>
      <c r="F3839" s="39">
        <v>116</v>
      </c>
      <c r="G3839" s="39" t="s">
        <v>172</v>
      </c>
      <c r="H3839" s="39" t="s">
        <v>176</v>
      </c>
      <c r="I3839" s="39" t="s">
        <v>176</v>
      </c>
      <c r="J3839" s="39" t="s">
        <v>176</v>
      </c>
      <c r="K3839" s="39" t="s">
        <v>176</v>
      </c>
      <c r="L3839" s="39">
        <v>1</v>
      </c>
      <c r="M3839" s="57" t="str">
        <f t="shared" si="182"/>
        <v>3 - Medium-Level Power Loss</v>
      </c>
      <c r="N3839" s="59"/>
      <c r="O3839" s="60"/>
      <c r="P3839" s="61">
        <f t="shared" si="181"/>
        <v>1800</v>
      </c>
      <c r="Q3839" s="61">
        <f t="shared" si="183"/>
        <v>0</v>
      </c>
    </row>
    <row r="3840" spans="1:17" ht="18.600000000000001" customHeight="1">
      <c r="A3840" s="58">
        <v>44403</v>
      </c>
      <c r="B3840" s="39" t="s">
        <v>48</v>
      </c>
      <c r="C3840" s="39" t="s">
        <v>155</v>
      </c>
      <c r="D3840" s="64"/>
      <c r="E3840" s="39" t="s">
        <v>104</v>
      </c>
      <c r="F3840" s="39">
        <v>117</v>
      </c>
      <c r="G3840" s="39" t="s">
        <v>172</v>
      </c>
      <c r="H3840" s="39" t="s">
        <v>176</v>
      </c>
      <c r="I3840" s="39" t="s">
        <v>176</v>
      </c>
      <c r="J3840" s="39" t="s">
        <v>176</v>
      </c>
      <c r="K3840" s="39" t="s">
        <v>176</v>
      </c>
      <c r="L3840" s="39">
        <v>1</v>
      </c>
      <c r="M3840" s="57" t="str">
        <f t="shared" si="182"/>
        <v>3 - Medium-Level Power Loss</v>
      </c>
      <c r="N3840" s="59"/>
      <c r="O3840" s="60"/>
      <c r="P3840" s="61">
        <f t="shared" si="181"/>
        <v>1800</v>
      </c>
      <c r="Q3840" s="61">
        <f t="shared" si="183"/>
        <v>0</v>
      </c>
    </row>
    <row r="3841" spans="1:17" ht="18.600000000000001" customHeight="1">
      <c r="A3841" s="58">
        <v>44403</v>
      </c>
      <c r="B3841" s="39" t="s">
        <v>48</v>
      </c>
      <c r="C3841" s="39" t="s">
        <v>155</v>
      </c>
      <c r="D3841" s="64"/>
      <c r="E3841" s="39" t="s">
        <v>104</v>
      </c>
      <c r="F3841" s="39">
        <v>118</v>
      </c>
      <c r="G3841" s="39" t="s">
        <v>172</v>
      </c>
      <c r="H3841" s="39" t="s">
        <v>176</v>
      </c>
      <c r="I3841" s="39" t="s">
        <v>176</v>
      </c>
      <c r="J3841" s="39" t="s">
        <v>176</v>
      </c>
      <c r="K3841" s="39" t="s">
        <v>176</v>
      </c>
      <c r="L3841" s="39">
        <v>1</v>
      </c>
      <c r="M3841" s="57" t="str">
        <f t="shared" si="182"/>
        <v>3 - Medium-Level Power Loss</v>
      </c>
      <c r="N3841" s="59"/>
      <c r="O3841" s="60"/>
      <c r="P3841" s="61">
        <f t="shared" si="181"/>
        <v>1800</v>
      </c>
      <c r="Q3841" s="61">
        <f t="shared" si="183"/>
        <v>0</v>
      </c>
    </row>
    <row r="3842" spans="1:17" ht="18.600000000000001" customHeight="1">
      <c r="A3842" s="58">
        <v>44403</v>
      </c>
      <c r="B3842" s="39" t="s">
        <v>48</v>
      </c>
      <c r="C3842" s="39" t="s">
        <v>155</v>
      </c>
      <c r="D3842" s="64"/>
      <c r="E3842" s="39" t="s">
        <v>104</v>
      </c>
      <c r="F3842" s="39">
        <v>119</v>
      </c>
      <c r="G3842" s="39" t="s">
        <v>172</v>
      </c>
      <c r="H3842" s="39" t="s">
        <v>176</v>
      </c>
      <c r="I3842" s="39" t="s">
        <v>176</v>
      </c>
      <c r="J3842" s="39" t="s">
        <v>176</v>
      </c>
      <c r="K3842" s="39" t="s">
        <v>176</v>
      </c>
      <c r="L3842" s="39">
        <v>1</v>
      </c>
      <c r="M3842" s="57" t="str">
        <f t="shared" si="182"/>
        <v>3 - Medium-Level Power Loss</v>
      </c>
      <c r="N3842" s="59"/>
      <c r="O3842" s="60"/>
      <c r="P3842" s="61">
        <f t="shared" si="181"/>
        <v>1800</v>
      </c>
      <c r="Q3842" s="61">
        <f t="shared" si="183"/>
        <v>0</v>
      </c>
    </row>
    <row r="3843" spans="1:17" ht="18.600000000000001" customHeight="1">
      <c r="A3843" s="58">
        <v>44403</v>
      </c>
      <c r="B3843" s="39" t="s">
        <v>48</v>
      </c>
      <c r="C3843" s="39" t="s">
        <v>155</v>
      </c>
      <c r="D3843" s="64"/>
      <c r="E3843" s="39" t="s">
        <v>104</v>
      </c>
      <c r="F3843" s="39">
        <v>120</v>
      </c>
      <c r="G3843" s="39" t="s">
        <v>172</v>
      </c>
      <c r="H3843" s="39" t="s">
        <v>176</v>
      </c>
      <c r="I3843" s="39" t="s">
        <v>176</v>
      </c>
      <c r="J3843" s="39" t="s">
        <v>176</v>
      </c>
      <c r="K3843" s="39" t="s">
        <v>176</v>
      </c>
      <c r="L3843" s="39">
        <v>1</v>
      </c>
      <c r="M3843" s="57" t="str">
        <f t="shared" si="182"/>
        <v>3 - Medium-Level Power Loss</v>
      </c>
      <c r="N3843" s="59"/>
      <c r="O3843" s="60"/>
      <c r="P3843" s="61">
        <f t="shared" si="181"/>
        <v>1800</v>
      </c>
      <c r="Q3843" s="61">
        <f t="shared" si="183"/>
        <v>0</v>
      </c>
    </row>
    <row r="3844" spans="1:17" ht="18.600000000000001" customHeight="1">
      <c r="A3844" s="58">
        <v>44403</v>
      </c>
      <c r="B3844" s="39" t="s">
        <v>48</v>
      </c>
      <c r="C3844" s="39" t="s">
        <v>155</v>
      </c>
      <c r="D3844" s="64"/>
      <c r="E3844" s="39" t="s">
        <v>104</v>
      </c>
      <c r="F3844" s="39">
        <v>25</v>
      </c>
      <c r="G3844" s="39" t="s">
        <v>172</v>
      </c>
      <c r="H3844" s="39" t="s">
        <v>176</v>
      </c>
      <c r="I3844" s="39" t="s">
        <v>176</v>
      </c>
      <c r="J3844" s="39" t="s">
        <v>176</v>
      </c>
      <c r="K3844" s="39" t="s">
        <v>176</v>
      </c>
      <c r="L3844" s="39">
        <v>1</v>
      </c>
      <c r="M3844" s="57" t="str">
        <f t="shared" si="182"/>
        <v>3 - Medium-Level Power Loss</v>
      </c>
      <c r="N3844" s="59"/>
      <c r="O3844" s="60"/>
      <c r="P3844" s="61">
        <f t="shared" si="181"/>
        <v>1800</v>
      </c>
      <c r="Q3844" s="61">
        <f t="shared" si="183"/>
        <v>0</v>
      </c>
    </row>
    <row r="3845" spans="1:17" ht="18.600000000000001" customHeight="1">
      <c r="A3845" s="58">
        <v>44403</v>
      </c>
      <c r="B3845" s="39" t="s">
        <v>48</v>
      </c>
      <c r="C3845" s="39" t="s">
        <v>155</v>
      </c>
      <c r="D3845" s="64"/>
      <c r="E3845" s="39" t="s">
        <v>104</v>
      </c>
      <c r="F3845" s="39">
        <v>26</v>
      </c>
      <c r="G3845" s="39" t="s">
        <v>172</v>
      </c>
      <c r="H3845" s="39" t="s">
        <v>176</v>
      </c>
      <c r="I3845" s="39" t="s">
        <v>176</v>
      </c>
      <c r="J3845" s="39" t="s">
        <v>176</v>
      </c>
      <c r="K3845" s="39" t="s">
        <v>176</v>
      </c>
      <c r="L3845" s="39">
        <v>1</v>
      </c>
      <c r="M3845" s="57" t="str">
        <f t="shared" si="182"/>
        <v>3 - Medium-Level Power Loss</v>
      </c>
      <c r="N3845" s="59"/>
      <c r="O3845" s="60"/>
      <c r="P3845" s="61">
        <f t="shared" si="181"/>
        <v>1800</v>
      </c>
      <c r="Q3845" s="61">
        <f t="shared" si="183"/>
        <v>0</v>
      </c>
    </row>
    <row r="3846" spans="1:17" ht="18.600000000000001" customHeight="1">
      <c r="A3846" s="58">
        <v>44403</v>
      </c>
      <c r="B3846" s="39" t="s">
        <v>48</v>
      </c>
      <c r="C3846" s="39" t="s">
        <v>155</v>
      </c>
      <c r="D3846" s="64"/>
      <c r="E3846" s="39" t="s">
        <v>104</v>
      </c>
      <c r="F3846" s="39">
        <v>27</v>
      </c>
      <c r="G3846" s="39" t="s">
        <v>172</v>
      </c>
      <c r="H3846" s="39" t="s">
        <v>176</v>
      </c>
      <c r="I3846" s="39" t="s">
        <v>176</v>
      </c>
      <c r="J3846" s="39" t="s">
        <v>176</v>
      </c>
      <c r="K3846" s="39" t="s">
        <v>176</v>
      </c>
      <c r="L3846" s="39">
        <v>1</v>
      </c>
      <c r="M3846" s="57" t="str">
        <f t="shared" si="182"/>
        <v>3 - Medium-Level Power Loss</v>
      </c>
      <c r="N3846" s="59"/>
      <c r="O3846" s="60"/>
      <c r="P3846" s="61">
        <f t="shared" si="181"/>
        <v>1800</v>
      </c>
      <c r="Q3846" s="61">
        <f t="shared" si="183"/>
        <v>0</v>
      </c>
    </row>
    <row r="3847" spans="1:17" ht="18.600000000000001" customHeight="1">
      <c r="A3847" s="58">
        <v>44403</v>
      </c>
      <c r="B3847" s="39" t="s">
        <v>48</v>
      </c>
      <c r="C3847" s="39" t="s">
        <v>155</v>
      </c>
      <c r="D3847" s="64"/>
      <c r="E3847" s="39" t="s">
        <v>104</v>
      </c>
      <c r="F3847" s="39">
        <v>28</v>
      </c>
      <c r="G3847" s="39" t="s">
        <v>172</v>
      </c>
      <c r="H3847" s="39" t="s">
        <v>176</v>
      </c>
      <c r="I3847" s="39" t="s">
        <v>176</v>
      </c>
      <c r="J3847" s="39" t="s">
        <v>176</v>
      </c>
      <c r="K3847" s="39" t="s">
        <v>176</v>
      </c>
      <c r="L3847" s="39">
        <v>1</v>
      </c>
      <c r="M3847" s="57" t="str">
        <f t="shared" si="182"/>
        <v>3 - Medium-Level Power Loss</v>
      </c>
      <c r="N3847" s="59"/>
      <c r="O3847" s="60"/>
      <c r="P3847" s="61">
        <f t="shared" si="181"/>
        <v>1800</v>
      </c>
      <c r="Q3847" s="61">
        <f t="shared" si="183"/>
        <v>0</v>
      </c>
    </row>
    <row r="3848" spans="1:17" ht="18.600000000000001" customHeight="1">
      <c r="A3848" s="58">
        <v>44403</v>
      </c>
      <c r="B3848" s="39" t="s">
        <v>48</v>
      </c>
      <c r="C3848" s="39" t="s">
        <v>155</v>
      </c>
      <c r="D3848" s="64"/>
      <c r="E3848" s="39" t="s">
        <v>104</v>
      </c>
      <c r="F3848" s="39">
        <v>29</v>
      </c>
      <c r="G3848" s="39" t="s">
        <v>172</v>
      </c>
      <c r="H3848" s="39" t="s">
        <v>176</v>
      </c>
      <c r="I3848" s="39" t="s">
        <v>176</v>
      </c>
      <c r="J3848" s="39" t="s">
        <v>176</v>
      </c>
      <c r="K3848" s="39" t="s">
        <v>176</v>
      </c>
      <c r="L3848" s="39">
        <v>1</v>
      </c>
      <c r="M3848" s="57" t="str">
        <f t="shared" si="182"/>
        <v>3 - Medium-Level Power Loss</v>
      </c>
      <c r="N3848" s="59"/>
      <c r="O3848" s="60"/>
      <c r="P3848" s="61">
        <f t="shared" si="181"/>
        <v>1800</v>
      </c>
      <c r="Q3848" s="61">
        <f t="shared" si="183"/>
        <v>0</v>
      </c>
    </row>
    <row r="3849" spans="1:17" ht="18.600000000000001" customHeight="1">
      <c r="A3849" s="58">
        <v>44403</v>
      </c>
      <c r="B3849" s="39" t="s">
        <v>48</v>
      </c>
      <c r="C3849" s="39" t="s">
        <v>155</v>
      </c>
      <c r="D3849" s="64"/>
      <c r="E3849" s="39" t="s">
        <v>104</v>
      </c>
      <c r="F3849" s="39">
        <v>30</v>
      </c>
      <c r="G3849" s="39" t="s">
        <v>172</v>
      </c>
      <c r="H3849" s="39" t="s">
        <v>176</v>
      </c>
      <c r="I3849" s="39" t="s">
        <v>176</v>
      </c>
      <c r="J3849" s="39" t="s">
        <v>176</v>
      </c>
      <c r="K3849" s="39" t="s">
        <v>176</v>
      </c>
      <c r="L3849" s="39">
        <v>1</v>
      </c>
      <c r="M3849" s="57" t="str">
        <f t="shared" si="182"/>
        <v>3 - Medium-Level Power Loss</v>
      </c>
      <c r="N3849" s="59"/>
      <c r="O3849" s="60"/>
      <c r="P3849" s="61">
        <f t="shared" si="181"/>
        <v>1800</v>
      </c>
      <c r="Q3849" s="61">
        <f t="shared" si="183"/>
        <v>0</v>
      </c>
    </row>
    <row r="3850" spans="1:17" ht="18.600000000000001" customHeight="1">
      <c r="A3850" s="58">
        <v>44403</v>
      </c>
      <c r="B3850" s="39" t="s">
        <v>48</v>
      </c>
      <c r="C3850" s="39" t="s">
        <v>155</v>
      </c>
      <c r="D3850" s="64"/>
      <c r="E3850" s="39" t="s">
        <v>104</v>
      </c>
      <c r="F3850" s="39">
        <v>31</v>
      </c>
      <c r="G3850" s="39" t="s">
        <v>172</v>
      </c>
      <c r="H3850" s="39" t="s">
        <v>176</v>
      </c>
      <c r="I3850" s="39" t="s">
        <v>176</v>
      </c>
      <c r="J3850" s="39" t="s">
        <v>176</v>
      </c>
      <c r="K3850" s="39" t="s">
        <v>176</v>
      </c>
      <c r="L3850" s="39">
        <v>1</v>
      </c>
      <c r="M3850" s="57" t="str">
        <f t="shared" si="182"/>
        <v>3 - Medium-Level Power Loss</v>
      </c>
      <c r="N3850" s="59"/>
      <c r="O3850" s="60"/>
      <c r="P3850" s="61">
        <f t="shared" si="181"/>
        <v>1800</v>
      </c>
      <c r="Q3850" s="61">
        <f t="shared" si="183"/>
        <v>0</v>
      </c>
    </row>
    <row r="3851" spans="1:17" ht="18.600000000000001" customHeight="1">
      <c r="A3851" s="58">
        <v>44403</v>
      </c>
      <c r="B3851" s="39" t="s">
        <v>48</v>
      </c>
      <c r="C3851" s="39" t="s">
        <v>155</v>
      </c>
      <c r="D3851" s="64"/>
      <c r="E3851" s="39" t="s">
        <v>104</v>
      </c>
      <c r="F3851" s="39">
        <v>32</v>
      </c>
      <c r="G3851" s="39" t="s">
        <v>172</v>
      </c>
      <c r="H3851" s="39" t="s">
        <v>176</v>
      </c>
      <c r="I3851" s="39" t="s">
        <v>176</v>
      </c>
      <c r="J3851" s="39" t="s">
        <v>176</v>
      </c>
      <c r="K3851" s="39" t="s">
        <v>176</v>
      </c>
      <c r="L3851" s="39">
        <v>1</v>
      </c>
      <c r="M3851" s="57" t="str">
        <f t="shared" si="182"/>
        <v>3 - Medium-Level Power Loss</v>
      </c>
      <c r="N3851" s="59"/>
      <c r="O3851" s="60"/>
      <c r="P3851" s="61">
        <f t="shared" si="181"/>
        <v>1800</v>
      </c>
      <c r="Q3851" s="61">
        <f t="shared" si="183"/>
        <v>0</v>
      </c>
    </row>
    <row r="3852" spans="1:17" ht="18.600000000000001" customHeight="1">
      <c r="A3852" s="58">
        <v>44403</v>
      </c>
      <c r="B3852" s="39" t="s">
        <v>48</v>
      </c>
      <c r="C3852" s="39" t="s">
        <v>155</v>
      </c>
      <c r="D3852" s="64"/>
      <c r="E3852" s="39" t="s">
        <v>114</v>
      </c>
      <c r="F3852" s="39">
        <v>105</v>
      </c>
      <c r="G3852" s="39" t="s">
        <v>172</v>
      </c>
      <c r="H3852" s="39" t="s">
        <v>176</v>
      </c>
      <c r="I3852" s="39" t="s">
        <v>176</v>
      </c>
      <c r="J3852" s="39" t="s">
        <v>176</v>
      </c>
      <c r="K3852" s="39" t="s">
        <v>176</v>
      </c>
      <c r="L3852" s="39">
        <v>1</v>
      </c>
      <c r="M3852" s="57" t="str">
        <f t="shared" si="182"/>
        <v>3 - Medium-Level Power Loss</v>
      </c>
      <c r="N3852" s="59"/>
      <c r="O3852" s="60"/>
      <c r="P3852" s="61">
        <f t="shared" si="181"/>
        <v>1800</v>
      </c>
      <c r="Q3852" s="61">
        <f t="shared" si="183"/>
        <v>0</v>
      </c>
    </row>
    <row r="3853" spans="1:17" ht="18.600000000000001" customHeight="1">
      <c r="A3853" s="58">
        <v>44403</v>
      </c>
      <c r="B3853" s="39" t="s">
        <v>48</v>
      </c>
      <c r="C3853" s="39" t="s">
        <v>155</v>
      </c>
      <c r="D3853" s="64"/>
      <c r="E3853" s="39" t="s">
        <v>114</v>
      </c>
      <c r="F3853" s="39">
        <v>106</v>
      </c>
      <c r="G3853" s="39" t="s">
        <v>172</v>
      </c>
      <c r="H3853" s="39" t="s">
        <v>176</v>
      </c>
      <c r="I3853" s="39" t="s">
        <v>176</v>
      </c>
      <c r="J3853" s="39" t="s">
        <v>176</v>
      </c>
      <c r="K3853" s="39" t="s">
        <v>176</v>
      </c>
      <c r="L3853" s="39">
        <v>1</v>
      </c>
      <c r="M3853" s="57" t="str">
        <f t="shared" si="182"/>
        <v>3 - Medium-Level Power Loss</v>
      </c>
      <c r="N3853" s="59"/>
      <c r="O3853" s="60"/>
      <c r="P3853" s="61">
        <f t="shared" si="181"/>
        <v>1800</v>
      </c>
      <c r="Q3853" s="61">
        <f t="shared" si="183"/>
        <v>0</v>
      </c>
    </row>
    <row r="3854" spans="1:17" ht="18.600000000000001" customHeight="1">
      <c r="A3854" s="58">
        <v>44403</v>
      </c>
      <c r="B3854" s="39" t="s">
        <v>48</v>
      </c>
      <c r="C3854" s="39" t="s">
        <v>155</v>
      </c>
      <c r="D3854" s="64"/>
      <c r="E3854" s="39" t="s">
        <v>114</v>
      </c>
      <c r="F3854" s="39">
        <v>107</v>
      </c>
      <c r="G3854" s="39" t="s">
        <v>172</v>
      </c>
      <c r="H3854" s="39" t="s">
        <v>176</v>
      </c>
      <c r="I3854" s="39" t="s">
        <v>176</v>
      </c>
      <c r="J3854" s="39" t="s">
        <v>176</v>
      </c>
      <c r="K3854" s="39" t="s">
        <v>176</v>
      </c>
      <c r="L3854" s="39">
        <v>1</v>
      </c>
      <c r="M3854" s="57" t="str">
        <f t="shared" si="182"/>
        <v>3 - Medium-Level Power Loss</v>
      </c>
      <c r="N3854" s="59"/>
      <c r="O3854" s="60"/>
      <c r="P3854" s="61">
        <f t="shared" si="181"/>
        <v>1800</v>
      </c>
      <c r="Q3854" s="61">
        <f t="shared" si="183"/>
        <v>0</v>
      </c>
    </row>
    <row r="3855" spans="1:17" ht="18.600000000000001" customHeight="1">
      <c r="A3855" s="58">
        <v>44403</v>
      </c>
      <c r="B3855" s="39" t="s">
        <v>48</v>
      </c>
      <c r="C3855" s="39" t="s">
        <v>155</v>
      </c>
      <c r="D3855" s="64"/>
      <c r="E3855" s="39" t="s">
        <v>114</v>
      </c>
      <c r="F3855" s="39">
        <v>108</v>
      </c>
      <c r="G3855" s="39" t="s">
        <v>172</v>
      </c>
      <c r="H3855" s="39" t="s">
        <v>176</v>
      </c>
      <c r="I3855" s="39" t="s">
        <v>176</v>
      </c>
      <c r="J3855" s="39" t="s">
        <v>176</v>
      </c>
      <c r="K3855" s="39" t="s">
        <v>176</v>
      </c>
      <c r="L3855" s="39">
        <v>1</v>
      </c>
      <c r="M3855" s="57" t="str">
        <f t="shared" si="182"/>
        <v>3 - Medium-Level Power Loss</v>
      </c>
      <c r="N3855" s="59"/>
      <c r="O3855" s="60"/>
      <c r="P3855" s="61">
        <f t="shared" si="181"/>
        <v>1800</v>
      </c>
      <c r="Q3855" s="61">
        <f t="shared" si="183"/>
        <v>0</v>
      </c>
    </row>
    <row r="3856" spans="1:17" ht="18.600000000000001" customHeight="1">
      <c r="A3856" s="58">
        <v>44403</v>
      </c>
      <c r="B3856" s="39" t="s">
        <v>48</v>
      </c>
      <c r="C3856" s="39" t="s">
        <v>155</v>
      </c>
      <c r="D3856" s="64"/>
      <c r="E3856" s="39" t="s">
        <v>114</v>
      </c>
      <c r="F3856" s="39">
        <v>109</v>
      </c>
      <c r="G3856" s="39" t="s">
        <v>172</v>
      </c>
      <c r="H3856" s="39" t="s">
        <v>176</v>
      </c>
      <c r="I3856" s="39" t="s">
        <v>176</v>
      </c>
      <c r="J3856" s="39" t="s">
        <v>176</v>
      </c>
      <c r="K3856" s="39" t="s">
        <v>176</v>
      </c>
      <c r="L3856" s="39">
        <v>1</v>
      </c>
      <c r="M3856" s="57" t="str">
        <f t="shared" si="182"/>
        <v>3 - Medium-Level Power Loss</v>
      </c>
      <c r="N3856" s="59"/>
      <c r="O3856" s="60"/>
      <c r="P3856" s="61">
        <f t="shared" si="181"/>
        <v>1800</v>
      </c>
      <c r="Q3856" s="61">
        <f t="shared" si="183"/>
        <v>0</v>
      </c>
    </row>
    <row r="3857" spans="1:17" ht="18.600000000000001" customHeight="1">
      <c r="A3857" s="58">
        <v>44403</v>
      </c>
      <c r="B3857" s="39" t="s">
        <v>48</v>
      </c>
      <c r="C3857" s="39" t="s">
        <v>155</v>
      </c>
      <c r="D3857" s="64"/>
      <c r="E3857" s="39" t="s">
        <v>114</v>
      </c>
      <c r="F3857" s="39">
        <v>110</v>
      </c>
      <c r="G3857" s="39" t="s">
        <v>172</v>
      </c>
      <c r="H3857" s="39" t="s">
        <v>176</v>
      </c>
      <c r="I3857" s="39" t="s">
        <v>176</v>
      </c>
      <c r="J3857" s="39" t="s">
        <v>176</v>
      </c>
      <c r="K3857" s="39" t="s">
        <v>176</v>
      </c>
      <c r="L3857" s="39">
        <v>1</v>
      </c>
      <c r="M3857" s="57" t="str">
        <f t="shared" si="182"/>
        <v>3 - Medium-Level Power Loss</v>
      </c>
      <c r="N3857" s="59"/>
      <c r="O3857" s="60"/>
      <c r="P3857" s="61">
        <f t="shared" ref="P3857:P3920" si="184">IF(G3857="hot spot",0,IF(G3857="string",$Q$5*L3857,IF(G3857="multiple strings",$Q$5*L3857,IF(G3857="Combiner",($Q$5)*L3857,IF(G3857="inverter",$Q$5*L3857,IF(G3857="tracker",$Q$5*L3857,IF(G3857="module",$Q$5*L3857,IF(G3857="module substring",($Q$5/3)*L3857,0))))))))</f>
        <v>1800</v>
      </c>
      <c r="Q3857" s="61">
        <f t="shared" si="183"/>
        <v>0</v>
      </c>
    </row>
    <row r="3858" spans="1:17" ht="18.600000000000001" customHeight="1">
      <c r="A3858" s="58">
        <v>44403</v>
      </c>
      <c r="B3858" s="39" t="s">
        <v>48</v>
      </c>
      <c r="C3858" s="39" t="s">
        <v>155</v>
      </c>
      <c r="D3858" s="64"/>
      <c r="E3858" s="39" t="s">
        <v>114</v>
      </c>
      <c r="F3858" s="39">
        <v>111</v>
      </c>
      <c r="G3858" s="39" t="s">
        <v>172</v>
      </c>
      <c r="H3858" s="39" t="s">
        <v>176</v>
      </c>
      <c r="I3858" s="39" t="s">
        <v>176</v>
      </c>
      <c r="J3858" s="39" t="s">
        <v>176</v>
      </c>
      <c r="K3858" s="39" t="s">
        <v>176</v>
      </c>
      <c r="L3858" s="39">
        <v>1</v>
      </c>
      <c r="M3858" s="57" t="str">
        <f t="shared" ref="M3858:M3921" si="185">IF(G3858="hot spot","1 - Safety",IF((P3858)/(1000000*$Q$4)&gt;0.01,"2 - High-Level Power Loss",IF(P3858&gt;($Q$5-1),"3 - Medium-Level Power Loss",IF(P3858&gt;0,"4 - Low-Level Power Loss",""))))</f>
        <v>3 - Medium-Level Power Loss</v>
      </c>
      <c r="N3858" s="59"/>
      <c r="O3858" s="60"/>
      <c r="P3858" s="61">
        <f t="shared" si="184"/>
        <v>1800</v>
      </c>
      <c r="Q3858" s="61">
        <f t="shared" si="183"/>
        <v>0</v>
      </c>
    </row>
    <row r="3859" spans="1:17" ht="18.600000000000001" customHeight="1">
      <c r="A3859" s="58">
        <v>44403</v>
      </c>
      <c r="B3859" s="39" t="s">
        <v>48</v>
      </c>
      <c r="C3859" s="39" t="s">
        <v>155</v>
      </c>
      <c r="D3859" s="64"/>
      <c r="E3859" s="39" t="s">
        <v>114</v>
      </c>
      <c r="F3859" s="39">
        <v>112</v>
      </c>
      <c r="G3859" s="39" t="s">
        <v>172</v>
      </c>
      <c r="H3859" s="39" t="s">
        <v>176</v>
      </c>
      <c r="I3859" s="39" t="s">
        <v>176</v>
      </c>
      <c r="J3859" s="39" t="s">
        <v>176</v>
      </c>
      <c r="K3859" s="39" t="s">
        <v>176</v>
      </c>
      <c r="L3859" s="39">
        <v>1</v>
      </c>
      <c r="M3859" s="57" t="str">
        <f t="shared" si="185"/>
        <v>3 - Medium-Level Power Loss</v>
      </c>
      <c r="N3859" s="59"/>
      <c r="O3859" s="60"/>
      <c r="P3859" s="61">
        <f t="shared" si="184"/>
        <v>1800</v>
      </c>
      <c r="Q3859" s="61">
        <f t="shared" si="183"/>
        <v>0</v>
      </c>
    </row>
    <row r="3860" spans="1:17" ht="18.600000000000001" customHeight="1">
      <c r="A3860" s="58">
        <v>44403</v>
      </c>
      <c r="B3860" s="39" t="s">
        <v>48</v>
      </c>
      <c r="C3860" s="39" t="s">
        <v>155</v>
      </c>
      <c r="D3860" s="64"/>
      <c r="E3860" s="39" t="s">
        <v>106</v>
      </c>
      <c r="F3860" s="39">
        <v>89</v>
      </c>
      <c r="G3860" s="39" t="s">
        <v>172</v>
      </c>
      <c r="H3860" s="39" t="s">
        <v>176</v>
      </c>
      <c r="I3860" s="39" t="s">
        <v>176</v>
      </c>
      <c r="J3860" s="39" t="s">
        <v>176</v>
      </c>
      <c r="K3860" s="39" t="s">
        <v>176</v>
      </c>
      <c r="L3860" s="39">
        <v>1</v>
      </c>
      <c r="M3860" s="57" t="str">
        <f t="shared" si="185"/>
        <v>3 - Medium-Level Power Loss</v>
      </c>
      <c r="N3860" s="59"/>
      <c r="O3860" s="60"/>
      <c r="P3860" s="61">
        <f t="shared" si="184"/>
        <v>1800</v>
      </c>
      <c r="Q3860" s="61">
        <f t="shared" si="183"/>
        <v>0</v>
      </c>
    </row>
    <row r="3861" spans="1:17" ht="18.600000000000001" customHeight="1">
      <c r="A3861" s="58">
        <v>44403</v>
      </c>
      <c r="B3861" s="39" t="s">
        <v>48</v>
      </c>
      <c r="C3861" s="39" t="s">
        <v>155</v>
      </c>
      <c r="D3861" s="64"/>
      <c r="E3861" s="39" t="s">
        <v>106</v>
      </c>
      <c r="F3861" s="39">
        <v>90</v>
      </c>
      <c r="G3861" s="39" t="s">
        <v>172</v>
      </c>
      <c r="H3861" s="39" t="s">
        <v>176</v>
      </c>
      <c r="I3861" s="39" t="s">
        <v>176</v>
      </c>
      <c r="J3861" s="39" t="s">
        <v>176</v>
      </c>
      <c r="K3861" s="39" t="s">
        <v>176</v>
      </c>
      <c r="L3861" s="39">
        <v>1</v>
      </c>
      <c r="M3861" s="57" t="str">
        <f t="shared" si="185"/>
        <v>3 - Medium-Level Power Loss</v>
      </c>
      <c r="N3861" s="59"/>
      <c r="O3861" s="60"/>
      <c r="P3861" s="61">
        <f t="shared" si="184"/>
        <v>1800</v>
      </c>
      <c r="Q3861" s="61">
        <f t="shared" si="183"/>
        <v>0</v>
      </c>
    </row>
    <row r="3862" spans="1:17" ht="18.600000000000001" customHeight="1">
      <c r="A3862" s="58">
        <v>44403</v>
      </c>
      <c r="B3862" s="39" t="s">
        <v>48</v>
      </c>
      <c r="C3862" s="39" t="s">
        <v>155</v>
      </c>
      <c r="D3862" s="64"/>
      <c r="E3862" s="39" t="s">
        <v>106</v>
      </c>
      <c r="F3862" s="39">
        <v>91</v>
      </c>
      <c r="G3862" s="39" t="s">
        <v>172</v>
      </c>
      <c r="H3862" s="39" t="s">
        <v>176</v>
      </c>
      <c r="I3862" s="39" t="s">
        <v>176</v>
      </c>
      <c r="J3862" s="39" t="s">
        <v>176</v>
      </c>
      <c r="K3862" s="39" t="s">
        <v>176</v>
      </c>
      <c r="L3862" s="39">
        <v>1</v>
      </c>
      <c r="M3862" s="57" t="str">
        <f t="shared" si="185"/>
        <v>3 - Medium-Level Power Loss</v>
      </c>
      <c r="N3862" s="59"/>
      <c r="O3862" s="60"/>
      <c r="P3862" s="61">
        <f t="shared" si="184"/>
        <v>1800</v>
      </c>
      <c r="Q3862" s="61">
        <f t="shared" si="183"/>
        <v>0</v>
      </c>
    </row>
    <row r="3863" spans="1:17" ht="18.600000000000001" customHeight="1">
      <c r="A3863" s="58">
        <v>44403</v>
      </c>
      <c r="B3863" s="39" t="s">
        <v>48</v>
      </c>
      <c r="C3863" s="39" t="s">
        <v>155</v>
      </c>
      <c r="D3863" s="64"/>
      <c r="E3863" s="39" t="s">
        <v>106</v>
      </c>
      <c r="F3863" s="39">
        <v>92</v>
      </c>
      <c r="G3863" s="39" t="s">
        <v>172</v>
      </c>
      <c r="H3863" s="39" t="s">
        <v>176</v>
      </c>
      <c r="I3863" s="39" t="s">
        <v>176</v>
      </c>
      <c r="J3863" s="39" t="s">
        <v>176</v>
      </c>
      <c r="K3863" s="39" t="s">
        <v>176</v>
      </c>
      <c r="L3863" s="39">
        <v>1</v>
      </c>
      <c r="M3863" s="57" t="str">
        <f t="shared" si="185"/>
        <v>3 - Medium-Level Power Loss</v>
      </c>
      <c r="N3863" s="59"/>
      <c r="O3863" s="60"/>
      <c r="P3863" s="61">
        <f t="shared" si="184"/>
        <v>1800</v>
      </c>
      <c r="Q3863" s="61">
        <f t="shared" si="183"/>
        <v>0</v>
      </c>
    </row>
    <row r="3864" spans="1:17" ht="18.600000000000001" customHeight="1">
      <c r="A3864" s="58">
        <v>44403</v>
      </c>
      <c r="B3864" s="39" t="s">
        <v>48</v>
      </c>
      <c r="C3864" s="39" t="s">
        <v>155</v>
      </c>
      <c r="D3864" s="64"/>
      <c r="E3864" s="39" t="s">
        <v>106</v>
      </c>
      <c r="F3864" s="39">
        <v>93</v>
      </c>
      <c r="G3864" s="39" t="s">
        <v>172</v>
      </c>
      <c r="H3864" s="39" t="s">
        <v>176</v>
      </c>
      <c r="I3864" s="39" t="s">
        <v>176</v>
      </c>
      <c r="J3864" s="39" t="s">
        <v>176</v>
      </c>
      <c r="K3864" s="39" t="s">
        <v>176</v>
      </c>
      <c r="L3864" s="39">
        <v>1</v>
      </c>
      <c r="M3864" s="57" t="str">
        <f t="shared" si="185"/>
        <v>3 - Medium-Level Power Loss</v>
      </c>
      <c r="N3864" s="59"/>
      <c r="O3864" s="60"/>
      <c r="P3864" s="61">
        <f t="shared" si="184"/>
        <v>1800</v>
      </c>
      <c r="Q3864" s="61">
        <f t="shared" si="183"/>
        <v>0</v>
      </c>
    </row>
    <row r="3865" spans="1:17" ht="18.600000000000001" customHeight="1">
      <c r="A3865" s="58">
        <v>44403</v>
      </c>
      <c r="B3865" s="39" t="s">
        <v>48</v>
      </c>
      <c r="C3865" s="39" t="s">
        <v>155</v>
      </c>
      <c r="D3865" s="64"/>
      <c r="E3865" s="39" t="s">
        <v>106</v>
      </c>
      <c r="F3865" s="39">
        <v>94</v>
      </c>
      <c r="G3865" s="39" t="s">
        <v>172</v>
      </c>
      <c r="H3865" s="39" t="s">
        <v>176</v>
      </c>
      <c r="I3865" s="39" t="s">
        <v>176</v>
      </c>
      <c r="J3865" s="39" t="s">
        <v>176</v>
      </c>
      <c r="K3865" s="39" t="s">
        <v>176</v>
      </c>
      <c r="L3865" s="39">
        <v>1</v>
      </c>
      <c r="M3865" s="57" t="str">
        <f t="shared" si="185"/>
        <v>3 - Medium-Level Power Loss</v>
      </c>
      <c r="N3865" s="59"/>
      <c r="O3865" s="60"/>
      <c r="P3865" s="61">
        <f t="shared" si="184"/>
        <v>1800</v>
      </c>
      <c r="Q3865" s="61">
        <f t="shared" si="183"/>
        <v>0</v>
      </c>
    </row>
    <row r="3866" spans="1:17" ht="18.600000000000001" customHeight="1">
      <c r="A3866" s="58">
        <v>44403</v>
      </c>
      <c r="B3866" s="39" t="s">
        <v>48</v>
      </c>
      <c r="C3866" s="39" t="s">
        <v>155</v>
      </c>
      <c r="D3866" s="64"/>
      <c r="E3866" s="39" t="s">
        <v>106</v>
      </c>
      <c r="F3866" s="39">
        <v>95</v>
      </c>
      <c r="G3866" s="39" t="s">
        <v>172</v>
      </c>
      <c r="H3866" s="39" t="s">
        <v>176</v>
      </c>
      <c r="I3866" s="39" t="s">
        <v>176</v>
      </c>
      <c r="J3866" s="39" t="s">
        <v>176</v>
      </c>
      <c r="K3866" s="39" t="s">
        <v>176</v>
      </c>
      <c r="L3866" s="39">
        <v>1</v>
      </c>
      <c r="M3866" s="57" t="str">
        <f t="shared" si="185"/>
        <v>3 - Medium-Level Power Loss</v>
      </c>
      <c r="N3866" s="59"/>
      <c r="O3866" s="60"/>
      <c r="P3866" s="61">
        <f t="shared" si="184"/>
        <v>1800</v>
      </c>
      <c r="Q3866" s="61">
        <f t="shared" si="183"/>
        <v>0</v>
      </c>
    </row>
    <row r="3867" spans="1:17" ht="18.600000000000001" customHeight="1">
      <c r="A3867" s="58">
        <v>44403</v>
      </c>
      <c r="B3867" s="39" t="s">
        <v>48</v>
      </c>
      <c r="C3867" s="39" t="s">
        <v>155</v>
      </c>
      <c r="D3867" s="64"/>
      <c r="E3867" s="39" t="s">
        <v>106</v>
      </c>
      <c r="F3867" s="39">
        <v>96</v>
      </c>
      <c r="G3867" s="39" t="s">
        <v>172</v>
      </c>
      <c r="H3867" s="39" t="s">
        <v>176</v>
      </c>
      <c r="I3867" s="39" t="s">
        <v>176</v>
      </c>
      <c r="J3867" s="39" t="s">
        <v>176</v>
      </c>
      <c r="K3867" s="39" t="s">
        <v>176</v>
      </c>
      <c r="L3867" s="39">
        <v>1</v>
      </c>
      <c r="M3867" s="57" t="str">
        <f t="shared" si="185"/>
        <v>3 - Medium-Level Power Loss</v>
      </c>
      <c r="N3867" s="59"/>
      <c r="O3867" s="60"/>
      <c r="P3867" s="61">
        <f t="shared" si="184"/>
        <v>1800</v>
      </c>
      <c r="Q3867" s="61">
        <f t="shared" si="183"/>
        <v>0</v>
      </c>
    </row>
    <row r="3868" spans="1:17" ht="18.600000000000001" customHeight="1">
      <c r="A3868" s="58">
        <v>44403</v>
      </c>
      <c r="B3868" s="39" t="s">
        <v>48</v>
      </c>
      <c r="C3868" s="39" t="s">
        <v>155</v>
      </c>
      <c r="D3868" s="64"/>
      <c r="E3868" s="39" t="s">
        <v>109</v>
      </c>
      <c r="F3868" s="39">
        <v>1</v>
      </c>
      <c r="G3868" s="39" t="s">
        <v>172</v>
      </c>
      <c r="H3868" s="39" t="s">
        <v>176</v>
      </c>
      <c r="I3868" s="39" t="s">
        <v>177</v>
      </c>
      <c r="J3868" s="39" t="s">
        <v>176</v>
      </c>
      <c r="K3868" s="39" t="s">
        <v>176</v>
      </c>
      <c r="L3868" s="39">
        <v>1</v>
      </c>
      <c r="M3868" s="57" t="str">
        <f t="shared" si="185"/>
        <v>3 - Medium-Level Power Loss</v>
      </c>
      <c r="N3868" s="59"/>
      <c r="O3868" s="60"/>
      <c r="P3868" s="61">
        <f t="shared" si="184"/>
        <v>1800</v>
      </c>
      <c r="Q3868" s="61">
        <f t="shared" si="183"/>
        <v>0</v>
      </c>
    </row>
    <row r="3869" spans="1:17" ht="18.600000000000001" customHeight="1">
      <c r="A3869" s="58">
        <v>44403</v>
      </c>
      <c r="B3869" s="39" t="s">
        <v>48</v>
      </c>
      <c r="C3869" s="39" t="s">
        <v>155</v>
      </c>
      <c r="D3869" s="64"/>
      <c r="E3869" s="39" t="s">
        <v>109</v>
      </c>
      <c r="F3869" s="39">
        <v>65</v>
      </c>
      <c r="G3869" s="39" t="s">
        <v>172</v>
      </c>
      <c r="H3869" s="39" t="s">
        <v>176</v>
      </c>
      <c r="I3869" s="39" t="s">
        <v>176</v>
      </c>
      <c r="J3869" s="39" t="s">
        <v>176</v>
      </c>
      <c r="K3869" s="39" t="s">
        <v>177</v>
      </c>
      <c r="L3869" s="39">
        <v>1</v>
      </c>
      <c r="M3869" s="57" t="str">
        <f t="shared" si="185"/>
        <v>3 - Medium-Level Power Loss</v>
      </c>
      <c r="N3869" s="59"/>
      <c r="O3869" s="60"/>
      <c r="P3869" s="61">
        <f t="shared" si="184"/>
        <v>1800</v>
      </c>
      <c r="Q3869" s="61">
        <f t="shared" si="183"/>
        <v>0</v>
      </c>
    </row>
    <row r="3870" spans="1:17" ht="18.600000000000001" customHeight="1">
      <c r="A3870" s="58">
        <v>44403</v>
      </c>
      <c r="B3870" s="39" t="s">
        <v>48</v>
      </c>
      <c r="C3870" s="39" t="s">
        <v>155</v>
      </c>
      <c r="D3870" s="64"/>
      <c r="E3870" s="39" t="s">
        <v>109</v>
      </c>
      <c r="F3870" s="39">
        <v>65</v>
      </c>
      <c r="G3870" s="39" t="s">
        <v>172</v>
      </c>
      <c r="H3870" s="39" t="s">
        <v>176</v>
      </c>
      <c r="I3870" s="39" t="s">
        <v>176</v>
      </c>
      <c r="J3870" s="39" t="s">
        <v>176</v>
      </c>
      <c r="K3870" s="39" t="s">
        <v>177</v>
      </c>
      <c r="L3870" s="39">
        <v>1</v>
      </c>
      <c r="M3870" s="57" t="str">
        <f t="shared" si="185"/>
        <v>3 - Medium-Level Power Loss</v>
      </c>
      <c r="N3870" s="59"/>
      <c r="O3870" s="60"/>
      <c r="P3870" s="61">
        <f t="shared" si="184"/>
        <v>1800</v>
      </c>
      <c r="Q3870" s="61">
        <f t="shared" si="183"/>
        <v>0</v>
      </c>
    </row>
    <row r="3871" spans="1:17" ht="18.600000000000001" customHeight="1">
      <c r="A3871" s="58">
        <v>44403</v>
      </c>
      <c r="B3871" s="39" t="s">
        <v>48</v>
      </c>
      <c r="C3871" s="39" t="s">
        <v>155</v>
      </c>
      <c r="D3871" s="64"/>
      <c r="E3871" s="39" t="s">
        <v>109</v>
      </c>
      <c r="F3871" s="39">
        <v>66</v>
      </c>
      <c r="G3871" s="39" t="s">
        <v>172</v>
      </c>
      <c r="H3871" s="39" t="s">
        <v>176</v>
      </c>
      <c r="I3871" s="39" t="s">
        <v>176</v>
      </c>
      <c r="J3871" s="39" t="s">
        <v>176</v>
      </c>
      <c r="K3871" s="39" t="s">
        <v>177</v>
      </c>
      <c r="L3871" s="39">
        <v>1</v>
      </c>
      <c r="M3871" s="57" t="str">
        <f t="shared" si="185"/>
        <v>3 - Medium-Level Power Loss</v>
      </c>
      <c r="N3871" s="59"/>
      <c r="O3871" s="60"/>
      <c r="P3871" s="61">
        <f t="shared" si="184"/>
        <v>1800</v>
      </c>
      <c r="Q3871" s="61">
        <f t="shared" si="183"/>
        <v>0</v>
      </c>
    </row>
    <row r="3872" spans="1:17" ht="18.600000000000001" customHeight="1">
      <c r="A3872" s="58">
        <v>44403</v>
      </c>
      <c r="B3872" s="39" t="s">
        <v>48</v>
      </c>
      <c r="C3872" s="39" t="s">
        <v>155</v>
      </c>
      <c r="D3872" s="64"/>
      <c r="E3872" s="39" t="s">
        <v>109</v>
      </c>
      <c r="F3872" s="39">
        <v>66</v>
      </c>
      <c r="G3872" s="39" t="s">
        <v>172</v>
      </c>
      <c r="H3872" s="39" t="s">
        <v>176</v>
      </c>
      <c r="I3872" s="39" t="s">
        <v>176</v>
      </c>
      <c r="J3872" s="39" t="s">
        <v>176</v>
      </c>
      <c r="K3872" s="39" t="s">
        <v>177</v>
      </c>
      <c r="L3872" s="39">
        <v>1</v>
      </c>
      <c r="M3872" s="57" t="str">
        <f t="shared" si="185"/>
        <v>3 - Medium-Level Power Loss</v>
      </c>
      <c r="N3872" s="59"/>
      <c r="O3872" s="60"/>
      <c r="P3872" s="61">
        <f t="shared" si="184"/>
        <v>1800</v>
      </c>
      <c r="Q3872" s="61">
        <f t="shared" si="183"/>
        <v>0</v>
      </c>
    </row>
    <row r="3873" spans="1:17" ht="18.600000000000001" customHeight="1">
      <c r="A3873" s="58">
        <v>44403</v>
      </c>
      <c r="B3873" s="39" t="s">
        <v>48</v>
      </c>
      <c r="C3873" s="39" t="s">
        <v>155</v>
      </c>
      <c r="D3873" s="64"/>
      <c r="E3873" s="39" t="s">
        <v>109</v>
      </c>
      <c r="F3873" s="39">
        <v>67</v>
      </c>
      <c r="G3873" s="39" t="s">
        <v>172</v>
      </c>
      <c r="H3873" s="39" t="s">
        <v>176</v>
      </c>
      <c r="I3873" s="39" t="s">
        <v>176</v>
      </c>
      <c r="J3873" s="39" t="s">
        <v>176</v>
      </c>
      <c r="K3873" s="39" t="s">
        <v>177</v>
      </c>
      <c r="L3873" s="39">
        <v>1</v>
      </c>
      <c r="M3873" s="57" t="str">
        <f t="shared" si="185"/>
        <v>3 - Medium-Level Power Loss</v>
      </c>
      <c r="N3873" s="59"/>
      <c r="O3873" s="60"/>
      <c r="P3873" s="61">
        <f t="shared" si="184"/>
        <v>1800</v>
      </c>
      <c r="Q3873" s="61">
        <f t="shared" si="183"/>
        <v>0</v>
      </c>
    </row>
    <row r="3874" spans="1:17" ht="18.600000000000001" customHeight="1">
      <c r="A3874" s="58">
        <v>44403</v>
      </c>
      <c r="B3874" s="39" t="s">
        <v>48</v>
      </c>
      <c r="C3874" s="39" t="s">
        <v>155</v>
      </c>
      <c r="D3874" s="64"/>
      <c r="E3874" s="39" t="s">
        <v>109</v>
      </c>
      <c r="F3874" s="39">
        <v>67</v>
      </c>
      <c r="G3874" s="39" t="s">
        <v>172</v>
      </c>
      <c r="H3874" s="39" t="s">
        <v>176</v>
      </c>
      <c r="I3874" s="39" t="s">
        <v>176</v>
      </c>
      <c r="J3874" s="39" t="s">
        <v>176</v>
      </c>
      <c r="K3874" s="39" t="s">
        <v>177</v>
      </c>
      <c r="L3874" s="39">
        <v>1</v>
      </c>
      <c r="M3874" s="57" t="str">
        <f t="shared" si="185"/>
        <v>3 - Medium-Level Power Loss</v>
      </c>
      <c r="N3874" s="59"/>
      <c r="O3874" s="60"/>
      <c r="P3874" s="61">
        <f t="shared" si="184"/>
        <v>1800</v>
      </c>
      <c r="Q3874" s="61">
        <f t="shared" si="183"/>
        <v>0</v>
      </c>
    </row>
    <row r="3875" spans="1:17" ht="18.600000000000001" customHeight="1">
      <c r="A3875" s="58">
        <v>44403</v>
      </c>
      <c r="B3875" s="39" t="s">
        <v>48</v>
      </c>
      <c r="C3875" s="39" t="s">
        <v>155</v>
      </c>
      <c r="D3875" s="64"/>
      <c r="E3875" s="39" t="s">
        <v>109</v>
      </c>
      <c r="F3875" s="39">
        <v>68</v>
      </c>
      <c r="G3875" s="39" t="s">
        <v>172</v>
      </c>
      <c r="H3875" s="39" t="s">
        <v>176</v>
      </c>
      <c r="I3875" s="39" t="s">
        <v>176</v>
      </c>
      <c r="J3875" s="39" t="s">
        <v>176</v>
      </c>
      <c r="K3875" s="39" t="s">
        <v>177</v>
      </c>
      <c r="L3875" s="39">
        <v>1</v>
      </c>
      <c r="M3875" s="57" t="str">
        <f t="shared" si="185"/>
        <v>3 - Medium-Level Power Loss</v>
      </c>
      <c r="N3875" s="59"/>
      <c r="O3875" s="60"/>
      <c r="P3875" s="61">
        <f t="shared" si="184"/>
        <v>1800</v>
      </c>
      <c r="Q3875" s="61">
        <f t="shared" si="183"/>
        <v>0</v>
      </c>
    </row>
    <row r="3876" spans="1:17" ht="18.600000000000001" customHeight="1">
      <c r="A3876" s="58">
        <v>44403</v>
      </c>
      <c r="B3876" s="39" t="s">
        <v>48</v>
      </c>
      <c r="C3876" s="39" t="s">
        <v>155</v>
      </c>
      <c r="D3876" s="64"/>
      <c r="E3876" s="39" t="s">
        <v>109</v>
      </c>
      <c r="F3876" s="39">
        <v>68</v>
      </c>
      <c r="G3876" s="39" t="s">
        <v>172</v>
      </c>
      <c r="H3876" s="39" t="s">
        <v>176</v>
      </c>
      <c r="I3876" s="39" t="s">
        <v>176</v>
      </c>
      <c r="J3876" s="39" t="s">
        <v>176</v>
      </c>
      <c r="K3876" s="39" t="s">
        <v>177</v>
      </c>
      <c r="L3876" s="39">
        <v>1</v>
      </c>
      <c r="M3876" s="57" t="str">
        <f t="shared" si="185"/>
        <v>3 - Medium-Level Power Loss</v>
      </c>
      <c r="N3876" s="59"/>
      <c r="O3876" s="60"/>
      <c r="P3876" s="61">
        <f t="shared" si="184"/>
        <v>1800</v>
      </c>
      <c r="Q3876" s="61">
        <f t="shared" si="183"/>
        <v>0</v>
      </c>
    </row>
    <row r="3877" spans="1:17" ht="18.600000000000001" customHeight="1">
      <c r="A3877" s="58">
        <v>44403</v>
      </c>
      <c r="B3877" s="39" t="s">
        <v>48</v>
      </c>
      <c r="C3877" s="39" t="s">
        <v>155</v>
      </c>
      <c r="D3877" s="64"/>
      <c r="E3877" s="39" t="s">
        <v>109</v>
      </c>
      <c r="F3877" s="39">
        <v>69</v>
      </c>
      <c r="G3877" s="39" t="s">
        <v>172</v>
      </c>
      <c r="H3877" s="39" t="s">
        <v>176</v>
      </c>
      <c r="I3877" s="39" t="s">
        <v>176</v>
      </c>
      <c r="J3877" s="39" t="s">
        <v>176</v>
      </c>
      <c r="K3877" s="39" t="s">
        <v>177</v>
      </c>
      <c r="L3877" s="39">
        <v>1</v>
      </c>
      <c r="M3877" s="57" t="str">
        <f t="shared" si="185"/>
        <v>3 - Medium-Level Power Loss</v>
      </c>
      <c r="N3877" s="59"/>
      <c r="O3877" s="60"/>
      <c r="P3877" s="61">
        <f t="shared" si="184"/>
        <v>1800</v>
      </c>
      <c r="Q3877" s="61">
        <f t="shared" ref="Q3877:Q3940" si="186">IF(O3877&gt;0,P3877,0)</f>
        <v>0</v>
      </c>
    </row>
    <row r="3878" spans="1:17" ht="18.600000000000001" customHeight="1">
      <c r="A3878" s="58">
        <v>44403</v>
      </c>
      <c r="B3878" s="39" t="s">
        <v>48</v>
      </c>
      <c r="C3878" s="39" t="s">
        <v>155</v>
      </c>
      <c r="D3878" s="64"/>
      <c r="E3878" s="39" t="s">
        <v>109</v>
      </c>
      <c r="F3878" s="39">
        <v>69</v>
      </c>
      <c r="G3878" s="39" t="s">
        <v>172</v>
      </c>
      <c r="H3878" s="39" t="s">
        <v>176</v>
      </c>
      <c r="I3878" s="39" t="s">
        <v>176</v>
      </c>
      <c r="J3878" s="39" t="s">
        <v>176</v>
      </c>
      <c r="K3878" s="39" t="s">
        <v>177</v>
      </c>
      <c r="L3878" s="39">
        <v>1</v>
      </c>
      <c r="M3878" s="57" t="str">
        <f t="shared" si="185"/>
        <v>3 - Medium-Level Power Loss</v>
      </c>
      <c r="N3878" s="59"/>
      <c r="O3878" s="60"/>
      <c r="P3878" s="61">
        <f t="shared" si="184"/>
        <v>1800</v>
      </c>
      <c r="Q3878" s="61">
        <f t="shared" si="186"/>
        <v>0</v>
      </c>
    </row>
    <row r="3879" spans="1:17" ht="18.600000000000001" customHeight="1">
      <c r="A3879" s="58">
        <v>44403</v>
      </c>
      <c r="B3879" s="39" t="s">
        <v>48</v>
      </c>
      <c r="C3879" s="39" t="s">
        <v>155</v>
      </c>
      <c r="D3879" s="64"/>
      <c r="E3879" s="39" t="s">
        <v>109</v>
      </c>
      <c r="F3879" s="39">
        <v>70</v>
      </c>
      <c r="G3879" s="39" t="s">
        <v>172</v>
      </c>
      <c r="H3879" s="39" t="s">
        <v>176</v>
      </c>
      <c r="I3879" s="39" t="s">
        <v>176</v>
      </c>
      <c r="J3879" s="39" t="s">
        <v>176</v>
      </c>
      <c r="K3879" s="39" t="s">
        <v>177</v>
      </c>
      <c r="L3879" s="39">
        <v>1</v>
      </c>
      <c r="M3879" s="57" t="str">
        <f t="shared" si="185"/>
        <v>3 - Medium-Level Power Loss</v>
      </c>
      <c r="N3879" s="59"/>
      <c r="O3879" s="60"/>
      <c r="P3879" s="61">
        <f t="shared" si="184"/>
        <v>1800</v>
      </c>
      <c r="Q3879" s="61">
        <f t="shared" si="186"/>
        <v>0</v>
      </c>
    </row>
    <row r="3880" spans="1:17" ht="18.600000000000001" customHeight="1">
      <c r="A3880" s="58">
        <v>44403</v>
      </c>
      <c r="B3880" s="39" t="s">
        <v>48</v>
      </c>
      <c r="C3880" s="39" t="s">
        <v>155</v>
      </c>
      <c r="D3880" s="64"/>
      <c r="E3880" s="39" t="s">
        <v>109</v>
      </c>
      <c r="F3880" s="39">
        <v>70</v>
      </c>
      <c r="G3880" s="39" t="s">
        <v>172</v>
      </c>
      <c r="H3880" s="39" t="s">
        <v>176</v>
      </c>
      <c r="I3880" s="39" t="s">
        <v>176</v>
      </c>
      <c r="J3880" s="39" t="s">
        <v>176</v>
      </c>
      <c r="K3880" s="39" t="s">
        <v>177</v>
      </c>
      <c r="L3880" s="39">
        <v>1</v>
      </c>
      <c r="M3880" s="57" t="str">
        <f t="shared" si="185"/>
        <v>3 - Medium-Level Power Loss</v>
      </c>
      <c r="N3880" s="59"/>
      <c r="O3880" s="60"/>
      <c r="P3880" s="61">
        <f t="shared" si="184"/>
        <v>1800</v>
      </c>
      <c r="Q3880" s="61">
        <f t="shared" si="186"/>
        <v>0</v>
      </c>
    </row>
    <row r="3881" spans="1:17" ht="18.600000000000001" customHeight="1">
      <c r="A3881" s="58">
        <v>44403</v>
      </c>
      <c r="B3881" s="39" t="s">
        <v>48</v>
      </c>
      <c r="C3881" s="39" t="s">
        <v>155</v>
      </c>
      <c r="D3881" s="64"/>
      <c r="E3881" s="39" t="s">
        <v>109</v>
      </c>
      <c r="F3881" s="39">
        <v>71</v>
      </c>
      <c r="G3881" s="39" t="s">
        <v>172</v>
      </c>
      <c r="H3881" s="39" t="s">
        <v>176</v>
      </c>
      <c r="I3881" s="39" t="s">
        <v>176</v>
      </c>
      <c r="J3881" s="39" t="s">
        <v>176</v>
      </c>
      <c r="K3881" s="39" t="s">
        <v>177</v>
      </c>
      <c r="L3881" s="39">
        <v>1</v>
      </c>
      <c r="M3881" s="57" t="str">
        <f t="shared" si="185"/>
        <v>3 - Medium-Level Power Loss</v>
      </c>
      <c r="N3881" s="59"/>
      <c r="O3881" s="60"/>
      <c r="P3881" s="61">
        <f t="shared" si="184"/>
        <v>1800</v>
      </c>
      <c r="Q3881" s="61">
        <f t="shared" si="186"/>
        <v>0</v>
      </c>
    </row>
    <row r="3882" spans="1:17" ht="18.600000000000001" customHeight="1">
      <c r="A3882" s="58">
        <v>44403</v>
      </c>
      <c r="B3882" s="39" t="s">
        <v>48</v>
      </c>
      <c r="C3882" s="39" t="s">
        <v>155</v>
      </c>
      <c r="D3882" s="64"/>
      <c r="E3882" s="39" t="s">
        <v>109</v>
      </c>
      <c r="F3882" s="39">
        <v>71</v>
      </c>
      <c r="G3882" s="39" t="s">
        <v>172</v>
      </c>
      <c r="H3882" s="39" t="s">
        <v>176</v>
      </c>
      <c r="I3882" s="39" t="s">
        <v>176</v>
      </c>
      <c r="J3882" s="39" t="s">
        <v>176</v>
      </c>
      <c r="K3882" s="39" t="s">
        <v>177</v>
      </c>
      <c r="L3882" s="39">
        <v>1</v>
      </c>
      <c r="M3882" s="57" t="str">
        <f t="shared" si="185"/>
        <v>3 - Medium-Level Power Loss</v>
      </c>
      <c r="N3882" s="59"/>
      <c r="O3882" s="60"/>
      <c r="P3882" s="61">
        <f t="shared" si="184"/>
        <v>1800</v>
      </c>
      <c r="Q3882" s="61">
        <f t="shared" si="186"/>
        <v>0</v>
      </c>
    </row>
    <row r="3883" spans="1:17" ht="18.600000000000001" customHeight="1">
      <c r="A3883" s="58">
        <v>44403</v>
      </c>
      <c r="B3883" s="39" t="s">
        <v>48</v>
      </c>
      <c r="C3883" s="39" t="s">
        <v>155</v>
      </c>
      <c r="D3883" s="64"/>
      <c r="E3883" s="39" t="s">
        <v>109</v>
      </c>
      <c r="F3883" s="39">
        <v>72</v>
      </c>
      <c r="G3883" s="39" t="s">
        <v>172</v>
      </c>
      <c r="H3883" s="39" t="s">
        <v>176</v>
      </c>
      <c r="I3883" s="39" t="s">
        <v>176</v>
      </c>
      <c r="J3883" s="39" t="s">
        <v>176</v>
      </c>
      <c r="K3883" s="39" t="s">
        <v>177</v>
      </c>
      <c r="L3883" s="39">
        <v>1</v>
      </c>
      <c r="M3883" s="57" t="str">
        <f t="shared" si="185"/>
        <v>3 - Medium-Level Power Loss</v>
      </c>
      <c r="N3883" s="59"/>
      <c r="O3883" s="60"/>
      <c r="P3883" s="61">
        <f t="shared" si="184"/>
        <v>1800</v>
      </c>
      <c r="Q3883" s="61">
        <f t="shared" si="186"/>
        <v>0</v>
      </c>
    </row>
    <row r="3884" spans="1:17" ht="18.600000000000001" customHeight="1">
      <c r="A3884" s="58">
        <v>44403</v>
      </c>
      <c r="B3884" s="39" t="s">
        <v>48</v>
      </c>
      <c r="C3884" s="39" t="s">
        <v>155</v>
      </c>
      <c r="D3884" s="64"/>
      <c r="E3884" s="39" t="s">
        <v>109</v>
      </c>
      <c r="F3884" s="39">
        <v>72</v>
      </c>
      <c r="G3884" s="39" t="s">
        <v>172</v>
      </c>
      <c r="H3884" s="39" t="s">
        <v>176</v>
      </c>
      <c r="I3884" s="39" t="s">
        <v>176</v>
      </c>
      <c r="J3884" s="39" t="s">
        <v>176</v>
      </c>
      <c r="K3884" s="39" t="s">
        <v>177</v>
      </c>
      <c r="L3884" s="39">
        <v>1</v>
      </c>
      <c r="M3884" s="57" t="str">
        <f t="shared" si="185"/>
        <v>3 - Medium-Level Power Loss</v>
      </c>
      <c r="N3884" s="59"/>
      <c r="O3884" s="60"/>
      <c r="P3884" s="61">
        <f t="shared" si="184"/>
        <v>1800</v>
      </c>
      <c r="Q3884" s="61">
        <f t="shared" si="186"/>
        <v>0</v>
      </c>
    </row>
    <row r="3885" spans="1:17" ht="18.600000000000001" customHeight="1">
      <c r="A3885" s="58">
        <v>44403</v>
      </c>
      <c r="B3885" s="39" t="s">
        <v>48</v>
      </c>
      <c r="C3885" s="39" t="s">
        <v>155</v>
      </c>
      <c r="D3885" s="64"/>
      <c r="E3885" s="39" t="s">
        <v>107</v>
      </c>
      <c r="F3885" s="39">
        <v>100</v>
      </c>
      <c r="G3885" s="39" t="s">
        <v>173</v>
      </c>
      <c r="H3885" s="39" t="s">
        <v>176</v>
      </c>
      <c r="I3885" s="39" t="s">
        <v>176</v>
      </c>
      <c r="J3885" s="39" t="s">
        <v>177</v>
      </c>
      <c r="K3885" s="39" t="s">
        <v>176</v>
      </c>
      <c r="L3885" s="39">
        <v>1</v>
      </c>
      <c r="M3885" s="57" t="str">
        <f t="shared" si="185"/>
        <v>3 - Medium-Level Power Loss</v>
      </c>
      <c r="N3885" s="59"/>
      <c r="O3885" s="60"/>
      <c r="P3885" s="61">
        <f t="shared" si="184"/>
        <v>1800</v>
      </c>
      <c r="Q3885" s="61">
        <f t="shared" si="186"/>
        <v>0</v>
      </c>
    </row>
    <row r="3886" spans="1:17" ht="18.600000000000001" customHeight="1">
      <c r="A3886" s="58">
        <v>44403</v>
      </c>
      <c r="B3886" s="39" t="s">
        <v>48</v>
      </c>
      <c r="C3886" s="39" t="s">
        <v>155</v>
      </c>
      <c r="D3886" s="64"/>
      <c r="E3886" s="39" t="s">
        <v>107</v>
      </c>
      <c r="F3886" s="39">
        <v>100</v>
      </c>
      <c r="G3886" s="39" t="s">
        <v>173</v>
      </c>
      <c r="H3886" s="39" t="s">
        <v>176</v>
      </c>
      <c r="I3886" s="39" t="s">
        <v>176</v>
      </c>
      <c r="J3886" s="39" t="s">
        <v>177</v>
      </c>
      <c r="K3886" s="39" t="s">
        <v>176</v>
      </c>
      <c r="L3886" s="39">
        <v>1</v>
      </c>
      <c r="M3886" s="57" t="str">
        <f t="shared" si="185"/>
        <v>3 - Medium-Level Power Loss</v>
      </c>
      <c r="N3886" s="59"/>
      <c r="O3886" s="60"/>
      <c r="P3886" s="61">
        <f t="shared" si="184"/>
        <v>1800</v>
      </c>
      <c r="Q3886" s="61">
        <f t="shared" si="186"/>
        <v>0</v>
      </c>
    </row>
    <row r="3887" spans="1:17" ht="18.600000000000001" customHeight="1">
      <c r="A3887" s="58">
        <v>44403</v>
      </c>
      <c r="B3887" s="39" t="s">
        <v>48</v>
      </c>
      <c r="C3887" s="39" t="s">
        <v>155</v>
      </c>
      <c r="D3887" s="64"/>
      <c r="E3887" s="39" t="s">
        <v>107</v>
      </c>
      <c r="F3887" s="39">
        <v>101</v>
      </c>
      <c r="G3887" s="39" t="s">
        <v>173</v>
      </c>
      <c r="H3887" s="39" t="s">
        <v>176</v>
      </c>
      <c r="I3887" s="39" t="s">
        <v>176</v>
      </c>
      <c r="J3887" s="39" t="s">
        <v>177</v>
      </c>
      <c r="K3887" s="39" t="s">
        <v>176</v>
      </c>
      <c r="L3887" s="39">
        <v>1</v>
      </c>
      <c r="M3887" s="57" t="str">
        <f t="shared" si="185"/>
        <v>3 - Medium-Level Power Loss</v>
      </c>
      <c r="N3887" s="59"/>
      <c r="O3887" s="60"/>
      <c r="P3887" s="61">
        <f t="shared" si="184"/>
        <v>1800</v>
      </c>
      <c r="Q3887" s="61">
        <f t="shared" si="186"/>
        <v>0</v>
      </c>
    </row>
    <row r="3888" spans="1:17" ht="18.600000000000001" customHeight="1">
      <c r="A3888" s="58">
        <v>44403</v>
      </c>
      <c r="B3888" s="39" t="s">
        <v>48</v>
      </c>
      <c r="C3888" s="39" t="s">
        <v>155</v>
      </c>
      <c r="D3888" s="64"/>
      <c r="E3888" s="39" t="s">
        <v>107</v>
      </c>
      <c r="F3888" s="39">
        <v>101</v>
      </c>
      <c r="G3888" s="39" t="s">
        <v>173</v>
      </c>
      <c r="H3888" s="39" t="s">
        <v>176</v>
      </c>
      <c r="I3888" s="39" t="s">
        <v>176</v>
      </c>
      <c r="J3888" s="39" t="s">
        <v>177</v>
      </c>
      <c r="K3888" s="39" t="s">
        <v>176</v>
      </c>
      <c r="L3888" s="39">
        <v>1</v>
      </c>
      <c r="M3888" s="57" t="str">
        <f t="shared" si="185"/>
        <v>3 - Medium-Level Power Loss</v>
      </c>
      <c r="N3888" s="59"/>
      <c r="O3888" s="60"/>
      <c r="P3888" s="61">
        <f t="shared" si="184"/>
        <v>1800</v>
      </c>
      <c r="Q3888" s="61">
        <f t="shared" si="186"/>
        <v>0</v>
      </c>
    </row>
    <row r="3889" spans="1:17" ht="18.600000000000001" customHeight="1">
      <c r="A3889" s="58">
        <v>44403</v>
      </c>
      <c r="B3889" s="39" t="s">
        <v>48</v>
      </c>
      <c r="C3889" s="39" t="s">
        <v>155</v>
      </c>
      <c r="D3889" s="64"/>
      <c r="E3889" s="39" t="s">
        <v>107</v>
      </c>
      <c r="F3889" s="39">
        <v>102</v>
      </c>
      <c r="G3889" s="39" t="s">
        <v>173</v>
      </c>
      <c r="H3889" s="39" t="s">
        <v>176</v>
      </c>
      <c r="I3889" s="39" t="s">
        <v>176</v>
      </c>
      <c r="J3889" s="39" t="s">
        <v>177</v>
      </c>
      <c r="K3889" s="39" t="s">
        <v>176</v>
      </c>
      <c r="L3889" s="39">
        <v>1</v>
      </c>
      <c r="M3889" s="57" t="str">
        <f t="shared" si="185"/>
        <v>3 - Medium-Level Power Loss</v>
      </c>
      <c r="N3889" s="59"/>
      <c r="O3889" s="60"/>
      <c r="P3889" s="61">
        <f t="shared" si="184"/>
        <v>1800</v>
      </c>
      <c r="Q3889" s="61">
        <f t="shared" si="186"/>
        <v>0</v>
      </c>
    </row>
    <row r="3890" spans="1:17" ht="18.600000000000001" customHeight="1">
      <c r="A3890" s="58">
        <v>44403</v>
      </c>
      <c r="B3890" s="39" t="s">
        <v>48</v>
      </c>
      <c r="C3890" s="39" t="s">
        <v>155</v>
      </c>
      <c r="D3890" s="64"/>
      <c r="E3890" s="39" t="s">
        <v>107</v>
      </c>
      <c r="F3890" s="39">
        <v>102</v>
      </c>
      <c r="G3890" s="39" t="s">
        <v>173</v>
      </c>
      <c r="H3890" s="39" t="s">
        <v>176</v>
      </c>
      <c r="I3890" s="39" t="s">
        <v>176</v>
      </c>
      <c r="J3890" s="39" t="s">
        <v>177</v>
      </c>
      <c r="K3890" s="39" t="s">
        <v>176</v>
      </c>
      <c r="L3890" s="39">
        <v>1</v>
      </c>
      <c r="M3890" s="57" t="str">
        <f t="shared" si="185"/>
        <v>3 - Medium-Level Power Loss</v>
      </c>
      <c r="N3890" s="59"/>
      <c r="O3890" s="60"/>
      <c r="P3890" s="61">
        <f t="shared" si="184"/>
        <v>1800</v>
      </c>
      <c r="Q3890" s="61">
        <f t="shared" si="186"/>
        <v>0</v>
      </c>
    </row>
    <row r="3891" spans="1:17" ht="18.600000000000001" customHeight="1">
      <c r="A3891" s="58">
        <v>44403</v>
      </c>
      <c r="B3891" s="39" t="s">
        <v>48</v>
      </c>
      <c r="C3891" s="39" t="s">
        <v>155</v>
      </c>
      <c r="D3891" s="64"/>
      <c r="E3891" s="39" t="s">
        <v>107</v>
      </c>
      <c r="F3891" s="39">
        <v>103</v>
      </c>
      <c r="G3891" s="39" t="s">
        <v>173</v>
      </c>
      <c r="H3891" s="39" t="s">
        <v>176</v>
      </c>
      <c r="I3891" s="39" t="s">
        <v>176</v>
      </c>
      <c r="J3891" s="39" t="s">
        <v>177</v>
      </c>
      <c r="K3891" s="39" t="s">
        <v>176</v>
      </c>
      <c r="L3891" s="39">
        <v>1</v>
      </c>
      <c r="M3891" s="57" t="str">
        <f t="shared" si="185"/>
        <v>3 - Medium-Level Power Loss</v>
      </c>
      <c r="N3891" s="59"/>
      <c r="O3891" s="60"/>
      <c r="P3891" s="61">
        <f t="shared" si="184"/>
        <v>1800</v>
      </c>
      <c r="Q3891" s="61">
        <f t="shared" si="186"/>
        <v>0</v>
      </c>
    </row>
    <row r="3892" spans="1:17" ht="18.600000000000001" customHeight="1">
      <c r="A3892" s="58">
        <v>44403</v>
      </c>
      <c r="B3892" s="39" t="s">
        <v>48</v>
      </c>
      <c r="C3892" s="39" t="s">
        <v>155</v>
      </c>
      <c r="D3892" s="64"/>
      <c r="E3892" s="39" t="s">
        <v>107</v>
      </c>
      <c r="F3892" s="39">
        <v>103</v>
      </c>
      <c r="G3892" s="39" t="s">
        <v>173</v>
      </c>
      <c r="H3892" s="39" t="s">
        <v>176</v>
      </c>
      <c r="I3892" s="39" t="s">
        <v>176</v>
      </c>
      <c r="J3892" s="39" t="s">
        <v>177</v>
      </c>
      <c r="K3892" s="39" t="s">
        <v>176</v>
      </c>
      <c r="L3892" s="39">
        <v>1</v>
      </c>
      <c r="M3892" s="57" t="str">
        <f t="shared" si="185"/>
        <v>3 - Medium-Level Power Loss</v>
      </c>
      <c r="N3892" s="59"/>
      <c r="O3892" s="60"/>
      <c r="P3892" s="61">
        <f t="shared" si="184"/>
        <v>1800</v>
      </c>
      <c r="Q3892" s="61">
        <f t="shared" si="186"/>
        <v>0</v>
      </c>
    </row>
    <row r="3893" spans="1:17" ht="18.600000000000001" customHeight="1">
      <c r="A3893" s="58">
        <v>44403</v>
      </c>
      <c r="B3893" s="39" t="s">
        <v>48</v>
      </c>
      <c r="C3893" s="39" t="s">
        <v>155</v>
      </c>
      <c r="D3893" s="64"/>
      <c r="E3893" s="39" t="s">
        <v>107</v>
      </c>
      <c r="F3893" s="39">
        <v>104</v>
      </c>
      <c r="G3893" s="39" t="s">
        <v>173</v>
      </c>
      <c r="H3893" s="39" t="s">
        <v>176</v>
      </c>
      <c r="I3893" s="39" t="s">
        <v>176</v>
      </c>
      <c r="J3893" s="39" t="s">
        <v>177</v>
      </c>
      <c r="K3893" s="39" t="s">
        <v>176</v>
      </c>
      <c r="L3893" s="39">
        <v>1</v>
      </c>
      <c r="M3893" s="57" t="str">
        <f t="shared" si="185"/>
        <v>3 - Medium-Level Power Loss</v>
      </c>
      <c r="N3893" s="59"/>
      <c r="O3893" s="60"/>
      <c r="P3893" s="61">
        <f t="shared" si="184"/>
        <v>1800</v>
      </c>
      <c r="Q3893" s="61">
        <f t="shared" si="186"/>
        <v>0</v>
      </c>
    </row>
    <row r="3894" spans="1:17" ht="18.600000000000001" customHeight="1">
      <c r="A3894" s="58">
        <v>44403</v>
      </c>
      <c r="B3894" s="39" t="s">
        <v>48</v>
      </c>
      <c r="C3894" s="39" t="s">
        <v>155</v>
      </c>
      <c r="D3894" s="64"/>
      <c r="E3894" s="39" t="s">
        <v>107</v>
      </c>
      <c r="F3894" s="39">
        <v>104</v>
      </c>
      <c r="G3894" s="39" t="s">
        <v>173</v>
      </c>
      <c r="H3894" s="39" t="s">
        <v>176</v>
      </c>
      <c r="I3894" s="39" t="s">
        <v>176</v>
      </c>
      <c r="J3894" s="39" t="s">
        <v>177</v>
      </c>
      <c r="K3894" s="39" t="s">
        <v>176</v>
      </c>
      <c r="L3894" s="39">
        <v>1</v>
      </c>
      <c r="M3894" s="57" t="str">
        <f t="shared" si="185"/>
        <v>3 - Medium-Level Power Loss</v>
      </c>
      <c r="N3894" s="59"/>
      <c r="O3894" s="60"/>
      <c r="P3894" s="61">
        <f t="shared" si="184"/>
        <v>1800</v>
      </c>
      <c r="Q3894" s="61">
        <f t="shared" si="186"/>
        <v>0</v>
      </c>
    </row>
    <row r="3895" spans="1:17" ht="18.600000000000001" customHeight="1">
      <c r="A3895" s="58">
        <v>44403</v>
      </c>
      <c r="B3895" s="39" t="s">
        <v>48</v>
      </c>
      <c r="C3895" s="39" t="s">
        <v>155</v>
      </c>
      <c r="D3895" s="64"/>
      <c r="E3895" s="39" t="s">
        <v>107</v>
      </c>
      <c r="F3895" s="39">
        <v>105</v>
      </c>
      <c r="G3895" s="39" t="s">
        <v>173</v>
      </c>
      <c r="H3895" s="39" t="s">
        <v>176</v>
      </c>
      <c r="I3895" s="39" t="s">
        <v>176</v>
      </c>
      <c r="J3895" s="39" t="s">
        <v>176</v>
      </c>
      <c r="K3895" s="39" t="s">
        <v>176</v>
      </c>
      <c r="L3895" s="39">
        <v>1</v>
      </c>
      <c r="M3895" s="57" t="str">
        <f t="shared" si="185"/>
        <v>3 - Medium-Level Power Loss</v>
      </c>
      <c r="N3895" s="59"/>
      <c r="O3895" s="60"/>
      <c r="P3895" s="61">
        <f t="shared" si="184"/>
        <v>1800</v>
      </c>
      <c r="Q3895" s="61">
        <f t="shared" si="186"/>
        <v>0</v>
      </c>
    </row>
    <row r="3896" spans="1:17" ht="18.600000000000001" customHeight="1">
      <c r="A3896" s="58">
        <v>44403</v>
      </c>
      <c r="B3896" s="39" t="s">
        <v>48</v>
      </c>
      <c r="C3896" s="39" t="s">
        <v>155</v>
      </c>
      <c r="D3896" s="64"/>
      <c r="E3896" s="39" t="s">
        <v>107</v>
      </c>
      <c r="F3896" s="39">
        <v>106</v>
      </c>
      <c r="G3896" s="39" t="s">
        <v>173</v>
      </c>
      <c r="H3896" s="39" t="s">
        <v>176</v>
      </c>
      <c r="I3896" s="39" t="s">
        <v>176</v>
      </c>
      <c r="J3896" s="39" t="s">
        <v>176</v>
      </c>
      <c r="K3896" s="39" t="s">
        <v>176</v>
      </c>
      <c r="L3896" s="39">
        <v>1</v>
      </c>
      <c r="M3896" s="57" t="str">
        <f t="shared" si="185"/>
        <v>3 - Medium-Level Power Loss</v>
      </c>
      <c r="N3896" s="59"/>
      <c r="O3896" s="60"/>
      <c r="P3896" s="61">
        <f t="shared" si="184"/>
        <v>1800</v>
      </c>
      <c r="Q3896" s="61">
        <f t="shared" si="186"/>
        <v>0</v>
      </c>
    </row>
    <row r="3897" spans="1:17" ht="18.600000000000001" customHeight="1">
      <c r="A3897" s="58">
        <v>44403</v>
      </c>
      <c r="B3897" s="39" t="s">
        <v>48</v>
      </c>
      <c r="C3897" s="39" t="s">
        <v>155</v>
      </c>
      <c r="D3897" s="64"/>
      <c r="E3897" s="39" t="s">
        <v>107</v>
      </c>
      <c r="F3897" s="39">
        <v>107</v>
      </c>
      <c r="G3897" s="39" t="s">
        <v>173</v>
      </c>
      <c r="H3897" s="39" t="s">
        <v>176</v>
      </c>
      <c r="I3897" s="39" t="s">
        <v>176</v>
      </c>
      <c r="J3897" s="39" t="s">
        <v>176</v>
      </c>
      <c r="K3897" s="39" t="s">
        <v>176</v>
      </c>
      <c r="L3897" s="39">
        <v>1</v>
      </c>
      <c r="M3897" s="57" t="str">
        <f t="shared" si="185"/>
        <v>3 - Medium-Level Power Loss</v>
      </c>
      <c r="N3897" s="59"/>
      <c r="O3897" s="60"/>
      <c r="P3897" s="61">
        <f t="shared" si="184"/>
        <v>1800</v>
      </c>
      <c r="Q3897" s="61">
        <f t="shared" si="186"/>
        <v>0</v>
      </c>
    </row>
    <row r="3898" spans="1:17" ht="18.600000000000001" customHeight="1">
      <c r="A3898" s="58">
        <v>44403</v>
      </c>
      <c r="B3898" s="39" t="s">
        <v>48</v>
      </c>
      <c r="C3898" s="39" t="s">
        <v>155</v>
      </c>
      <c r="D3898" s="64"/>
      <c r="E3898" s="39" t="s">
        <v>107</v>
      </c>
      <c r="F3898" s="39">
        <v>108</v>
      </c>
      <c r="G3898" s="39" t="s">
        <v>173</v>
      </c>
      <c r="H3898" s="39" t="s">
        <v>176</v>
      </c>
      <c r="I3898" s="39" t="s">
        <v>176</v>
      </c>
      <c r="J3898" s="39" t="s">
        <v>176</v>
      </c>
      <c r="K3898" s="39" t="s">
        <v>176</v>
      </c>
      <c r="L3898" s="39">
        <v>1</v>
      </c>
      <c r="M3898" s="57" t="str">
        <f t="shared" si="185"/>
        <v>3 - Medium-Level Power Loss</v>
      </c>
      <c r="N3898" s="59"/>
      <c r="O3898" s="60"/>
      <c r="P3898" s="61">
        <f t="shared" si="184"/>
        <v>1800</v>
      </c>
      <c r="Q3898" s="61">
        <f t="shared" si="186"/>
        <v>0</v>
      </c>
    </row>
    <row r="3899" spans="1:17" ht="18.600000000000001" customHeight="1">
      <c r="A3899" s="58">
        <v>44403</v>
      </c>
      <c r="B3899" s="39" t="s">
        <v>48</v>
      </c>
      <c r="C3899" s="39" t="s">
        <v>155</v>
      </c>
      <c r="D3899" s="64"/>
      <c r="E3899" s="39" t="s">
        <v>107</v>
      </c>
      <c r="F3899" s="39">
        <v>109</v>
      </c>
      <c r="G3899" s="39" t="s">
        <v>173</v>
      </c>
      <c r="H3899" s="39" t="s">
        <v>176</v>
      </c>
      <c r="I3899" s="39" t="s">
        <v>176</v>
      </c>
      <c r="J3899" s="39" t="s">
        <v>176</v>
      </c>
      <c r="K3899" s="39" t="s">
        <v>176</v>
      </c>
      <c r="L3899" s="39">
        <v>1</v>
      </c>
      <c r="M3899" s="57" t="str">
        <f t="shared" si="185"/>
        <v>3 - Medium-Level Power Loss</v>
      </c>
      <c r="N3899" s="59"/>
      <c r="O3899" s="60"/>
      <c r="P3899" s="61">
        <f t="shared" si="184"/>
        <v>1800</v>
      </c>
      <c r="Q3899" s="61">
        <f t="shared" si="186"/>
        <v>0</v>
      </c>
    </row>
    <row r="3900" spans="1:17" ht="18.600000000000001" customHeight="1">
      <c r="A3900" s="58">
        <v>44403</v>
      </c>
      <c r="B3900" s="39" t="s">
        <v>48</v>
      </c>
      <c r="C3900" s="39" t="s">
        <v>155</v>
      </c>
      <c r="D3900" s="64"/>
      <c r="E3900" s="39" t="s">
        <v>107</v>
      </c>
      <c r="F3900" s="39">
        <v>110</v>
      </c>
      <c r="G3900" s="39" t="s">
        <v>173</v>
      </c>
      <c r="H3900" s="39" t="s">
        <v>176</v>
      </c>
      <c r="I3900" s="39" t="s">
        <v>176</v>
      </c>
      <c r="J3900" s="39" t="s">
        <v>176</v>
      </c>
      <c r="K3900" s="39" t="s">
        <v>176</v>
      </c>
      <c r="L3900" s="39">
        <v>1</v>
      </c>
      <c r="M3900" s="57" t="str">
        <f t="shared" si="185"/>
        <v>3 - Medium-Level Power Loss</v>
      </c>
      <c r="N3900" s="59"/>
      <c r="O3900" s="60"/>
      <c r="P3900" s="61">
        <f t="shared" si="184"/>
        <v>1800</v>
      </c>
      <c r="Q3900" s="61">
        <f t="shared" si="186"/>
        <v>0</v>
      </c>
    </row>
    <row r="3901" spans="1:17" ht="18.600000000000001" customHeight="1">
      <c r="A3901" s="58">
        <v>44403</v>
      </c>
      <c r="B3901" s="39" t="s">
        <v>48</v>
      </c>
      <c r="C3901" s="39" t="s">
        <v>155</v>
      </c>
      <c r="D3901" s="64"/>
      <c r="E3901" s="39" t="s">
        <v>107</v>
      </c>
      <c r="F3901" s="39">
        <v>111</v>
      </c>
      <c r="G3901" s="39" t="s">
        <v>173</v>
      </c>
      <c r="H3901" s="39" t="s">
        <v>176</v>
      </c>
      <c r="I3901" s="39" t="s">
        <v>176</v>
      </c>
      <c r="J3901" s="39" t="s">
        <v>176</v>
      </c>
      <c r="K3901" s="39" t="s">
        <v>176</v>
      </c>
      <c r="L3901" s="39">
        <v>1</v>
      </c>
      <c r="M3901" s="57" t="str">
        <f t="shared" si="185"/>
        <v>3 - Medium-Level Power Loss</v>
      </c>
      <c r="N3901" s="59"/>
      <c r="O3901" s="60"/>
      <c r="P3901" s="61">
        <f t="shared" si="184"/>
        <v>1800</v>
      </c>
      <c r="Q3901" s="61">
        <f t="shared" si="186"/>
        <v>0</v>
      </c>
    </row>
    <row r="3902" spans="1:17" ht="18.600000000000001" customHeight="1">
      <c r="A3902" s="58">
        <v>44403</v>
      </c>
      <c r="B3902" s="39" t="s">
        <v>48</v>
      </c>
      <c r="C3902" s="39" t="s">
        <v>155</v>
      </c>
      <c r="D3902" s="64"/>
      <c r="E3902" s="39" t="s">
        <v>107</v>
      </c>
      <c r="F3902" s="39">
        <v>112</v>
      </c>
      <c r="G3902" s="39" t="s">
        <v>173</v>
      </c>
      <c r="H3902" s="39" t="s">
        <v>176</v>
      </c>
      <c r="I3902" s="39" t="s">
        <v>176</v>
      </c>
      <c r="J3902" s="39" t="s">
        <v>176</v>
      </c>
      <c r="K3902" s="39" t="s">
        <v>176</v>
      </c>
      <c r="L3902" s="39">
        <v>1</v>
      </c>
      <c r="M3902" s="57" t="str">
        <f t="shared" si="185"/>
        <v>3 - Medium-Level Power Loss</v>
      </c>
      <c r="N3902" s="59"/>
      <c r="O3902" s="60"/>
      <c r="P3902" s="61">
        <f t="shared" si="184"/>
        <v>1800</v>
      </c>
      <c r="Q3902" s="61">
        <f t="shared" si="186"/>
        <v>0</v>
      </c>
    </row>
    <row r="3903" spans="1:17" ht="18.600000000000001" customHeight="1">
      <c r="A3903" s="58">
        <v>44403</v>
      </c>
      <c r="B3903" s="39" t="s">
        <v>48</v>
      </c>
      <c r="C3903" s="39" t="s">
        <v>155</v>
      </c>
      <c r="D3903" s="64"/>
      <c r="E3903" s="39" t="s">
        <v>107</v>
      </c>
      <c r="F3903" s="39">
        <v>97</v>
      </c>
      <c r="G3903" s="39" t="s">
        <v>173</v>
      </c>
      <c r="H3903" s="39" t="s">
        <v>176</v>
      </c>
      <c r="I3903" s="39" t="s">
        <v>176</v>
      </c>
      <c r="J3903" s="39" t="s">
        <v>177</v>
      </c>
      <c r="K3903" s="39" t="s">
        <v>176</v>
      </c>
      <c r="L3903" s="39">
        <v>1</v>
      </c>
      <c r="M3903" s="57" t="str">
        <f t="shared" si="185"/>
        <v>3 - Medium-Level Power Loss</v>
      </c>
      <c r="N3903" s="59"/>
      <c r="O3903" s="60"/>
      <c r="P3903" s="61">
        <f t="shared" si="184"/>
        <v>1800</v>
      </c>
      <c r="Q3903" s="61">
        <f t="shared" si="186"/>
        <v>0</v>
      </c>
    </row>
    <row r="3904" spans="1:17" ht="18.600000000000001" customHeight="1">
      <c r="A3904" s="58">
        <v>44403</v>
      </c>
      <c r="B3904" s="39" t="s">
        <v>48</v>
      </c>
      <c r="C3904" s="39" t="s">
        <v>155</v>
      </c>
      <c r="D3904" s="64"/>
      <c r="E3904" s="39" t="s">
        <v>107</v>
      </c>
      <c r="F3904" s="39">
        <v>97</v>
      </c>
      <c r="G3904" s="39" t="s">
        <v>173</v>
      </c>
      <c r="H3904" s="39" t="s">
        <v>176</v>
      </c>
      <c r="I3904" s="39" t="s">
        <v>176</v>
      </c>
      <c r="J3904" s="39" t="s">
        <v>177</v>
      </c>
      <c r="K3904" s="39" t="s">
        <v>176</v>
      </c>
      <c r="L3904" s="39">
        <v>1</v>
      </c>
      <c r="M3904" s="57" t="str">
        <f t="shared" si="185"/>
        <v>3 - Medium-Level Power Loss</v>
      </c>
      <c r="N3904" s="59"/>
      <c r="O3904" s="60"/>
      <c r="P3904" s="61">
        <f t="shared" si="184"/>
        <v>1800</v>
      </c>
      <c r="Q3904" s="61">
        <f t="shared" si="186"/>
        <v>0</v>
      </c>
    </row>
    <row r="3905" spans="1:17" ht="18.600000000000001" customHeight="1">
      <c r="A3905" s="58">
        <v>44403</v>
      </c>
      <c r="B3905" s="39" t="s">
        <v>48</v>
      </c>
      <c r="C3905" s="39" t="s">
        <v>155</v>
      </c>
      <c r="D3905" s="64"/>
      <c r="E3905" s="39" t="s">
        <v>107</v>
      </c>
      <c r="F3905" s="39">
        <v>98</v>
      </c>
      <c r="G3905" s="39" t="s">
        <v>173</v>
      </c>
      <c r="H3905" s="39" t="s">
        <v>176</v>
      </c>
      <c r="I3905" s="39" t="s">
        <v>176</v>
      </c>
      <c r="J3905" s="39" t="s">
        <v>177</v>
      </c>
      <c r="K3905" s="39" t="s">
        <v>176</v>
      </c>
      <c r="L3905" s="39">
        <v>1</v>
      </c>
      <c r="M3905" s="57" t="str">
        <f t="shared" si="185"/>
        <v>3 - Medium-Level Power Loss</v>
      </c>
      <c r="N3905" s="59"/>
      <c r="O3905" s="60"/>
      <c r="P3905" s="61">
        <f t="shared" si="184"/>
        <v>1800</v>
      </c>
      <c r="Q3905" s="61">
        <f t="shared" si="186"/>
        <v>0</v>
      </c>
    </row>
    <row r="3906" spans="1:17" ht="18.600000000000001" customHeight="1">
      <c r="A3906" s="58">
        <v>44403</v>
      </c>
      <c r="B3906" s="39" t="s">
        <v>48</v>
      </c>
      <c r="C3906" s="39" t="s">
        <v>155</v>
      </c>
      <c r="D3906" s="64"/>
      <c r="E3906" s="39" t="s">
        <v>107</v>
      </c>
      <c r="F3906" s="39">
        <v>98</v>
      </c>
      <c r="G3906" s="39" t="s">
        <v>173</v>
      </c>
      <c r="H3906" s="39" t="s">
        <v>176</v>
      </c>
      <c r="I3906" s="39" t="s">
        <v>176</v>
      </c>
      <c r="J3906" s="39" t="s">
        <v>177</v>
      </c>
      <c r="K3906" s="39" t="s">
        <v>176</v>
      </c>
      <c r="L3906" s="39">
        <v>1</v>
      </c>
      <c r="M3906" s="57" t="str">
        <f t="shared" si="185"/>
        <v>3 - Medium-Level Power Loss</v>
      </c>
      <c r="N3906" s="59"/>
      <c r="O3906" s="60"/>
      <c r="P3906" s="61">
        <f t="shared" si="184"/>
        <v>1800</v>
      </c>
      <c r="Q3906" s="61">
        <f t="shared" si="186"/>
        <v>0</v>
      </c>
    </row>
    <row r="3907" spans="1:17" ht="18.600000000000001" customHeight="1">
      <c r="A3907" s="58">
        <v>44403</v>
      </c>
      <c r="B3907" s="39" t="s">
        <v>48</v>
      </c>
      <c r="C3907" s="39" t="s">
        <v>155</v>
      </c>
      <c r="D3907" s="64"/>
      <c r="E3907" s="39" t="s">
        <v>107</v>
      </c>
      <c r="F3907" s="39">
        <v>99</v>
      </c>
      <c r="G3907" s="39" t="s">
        <v>173</v>
      </c>
      <c r="H3907" s="39" t="s">
        <v>176</v>
      </c>
      <c r="I3907" s="39" t="s">
        <v>176</v>
      </c>
      <c r="J3907" s="39" t="s">
        <v>177</v>
      </c>
      <c r="K3907" s="39" t="s">
        <v>176</v>
      </c>
      <c r="L3907" s="39">
        <v>1</v>
      </c>
      <c r="M3907" s="57" t="str">
        <f t="shared" si="185"/>
        <v>3 - Medium-Level Power Loss</v>
      </c>
      <c r="N3907" s="59"/>
      <c r="O3907" s="60"/>
      <c r="P3907" s="61">
        <f t="shared" si="184"/>
        <v>1800</v>
      </c>
      <c r="Q3907" s="61">
        <f t="shared" si="186"/>
        <v>0</v>
      </c>
    </row>
    <row r="3908" spans="1:17" ht="18.600000000000001" customHeight="1">
      <c r="A3908" s="58">
        <v>44403</v>
      </c>
      <c r="B3908" s="39" t="s">
        <v>48</v>
      </c>
      <c r="C3908" s="39" t="s">
        <v>155</v>
      </c>
      <c r="D3908" s="64"/>
      <c r="E3908" s="39" t="s">
        <v>107</v>
      </c>
      <c r="F3908" s="39">
        <v>99</v>
      </c>
      <c r="G3908" s="39" t="s">
        <v>173</v>
      </c>
      <c r="H3908" s="39" t="s">
        <v>176</v>
      </c>
      <c r="I3908" s="39" t="s">
        <v>176</v>
      </c>
      <c r="J3908" s="39" t="s">
        <v>177</v>
      </c>
      <c r="K3908" s="39" t="s">
        <v>176</v>
      </c>
      <c r="L3908" s="39">
        <v>1</v>
      </c>
      <c r="M3908" s="57" t="str">
        <f t="shared" si="185"/>
        <v>3 - Medium-Level Power Loss</v>
      </c>
      <c r="N3908" s="59"/>
      <c r="O3908" s="60"/>
      <c r="P3908" s="61">
        <f t="shared" si="184"/>
        <v>1800</v>
      </c>
      <c r="Q3908" s="61">
        <f t="shared" si="186"/>
        <v>0</v>
      </c>
    </row>
    <row r="3909" spans="1:17" ht="18.600000000000001" customHeight="1">
      <c r="A3909" s="58">
        <v>44403</v>
      </c>
      <c r="B3909" s="39" t="s">
        <v>48</v>
      </c>
      <c r="C3909" s="39" t="s">
        <v>155</v>
      </c>
      <c r="D3909" s="64"/>
      <c r="E3909" s="39" t="s">
        <v>110</v>
      </c>
      <c r="F3909" s="39">
        <v>105</v>
      </c>
      <c r="G3909" s="39" t="s">
        <v>172</v>
      </c>
      <c r="H3909" s="39" t="s">
        <v>176</v>
      </c>
      <c r="I3909" s="39" t="s">
        <v>177</v>
      </c>
      <c r="J3909" s="39" t="s">
        <v>176</v>
      </c>
      <c r="K3909" s="39" t="s">
        <v>176</v>
      </c>
      <c r="L3909" s="39">
        <v>1</v>
      </c>
      <c r="M3909" s="57" t="str">
        <f t="shared" si="185"/>
        <v>3 - Medium-Level Power Loss</v>
      </c>
      <c r="N3909" s="59"/>
      <c r="O3909" s="60"/>
      <c r="P3909" s="61">
        <f t="shared" si="184"/>
        <v>1800</v>
      </c>
      <c r="Q3909" s="61">
        <f t="shared" si="186"/>
        <v>0</v>
      </c>
    </row>
    <row r="3910" spans="1:17" ht="18.600000000000001" customHeight="1">
      <c r="A3910" s="58">
        <v>44403</v>
      </c>
      <c r="B3910" s="39" t="s">
        <v>48</v>
      </c>
      <c r="C3910" s="39" t="s">
        <v>155</v>
      </c>
      <c r="D3910" s="64"/>
      <c r="E3910" s="39" t="s">
        <v>110</v>
      </c>
      <c r="F3910" s="39">
        <v>106</v>
      </c>
      <c r="G3910" s="39" t="s">
        <v>172</v>
      </c>
      <c r="H3910" s="39" t="s">
        <v>176</v>
      </c>
      <c r="I3910" s="39" t="s">
        <v>177</v>
      </c>
      <c r="J3910" s="39" t="s">
        <v>176</v>
      </c>
      <c r="K3910" s="39" t="s">
        <v>176</v>
      </c>
      <c r="L3910" s="39">
        <v>1</v>
      </c>
      <c r="M3910" s="57" t="str">
        <f t="shared" si="185"/>
        <v>3 - Medium-Level Power Loss</v>
      </c>
      <c r="N3910" s="59"/>
      <c r="O3910" s="60"/>
      <c r="P3910" s="61">
        <f t="shared" si="184"/>
        <v>1800</v>
      </c>
      <c r="Q3910" s="61">
        <f t="shared" si="186"/>
        <v>0</v>
      </c>
    </row>
    <row r="3911" spans="1:17" ht="18.600000000000001" customHeight="1">
      <c r="A3911" s="58">
        <v>44403</v>
      </c>
      <c r="B3911" s="39" t="s">
        <v>48</v>
      </c>
      <c r="C3911" s="39" t="s">
        <v>155</v>
      </c>
      <c r="D3911" s="64"/>
      <c r="E3911" s="39" t="s">
        <v>110</v>
      </c>
      <c r="F3911" s="39">
        <v>107</v>
      </c>
      <c r="G3911" s="39" t="s">
        <v>172</v>
      </c>
      <c r="H3911" s="39" t="s">
        <v>176</v>
      </c>
      <c r="I3911" s="39" t="s">
        <v>177</v>
      </c>
      <c r="J3911" s="39" t="s">
        <v>176</v>
      </c>
      <c r="K3911" s="39" t="s">
        <v>176</v>
      </c>
      <c r="L3911" s="39">
        <v>1</v>
      </c>
      <c r="M3911" s="57" t="str">
        <f t="shared" si="185"/>
        <v>3 - Medium-Level Power Loss</v>
      </c>
      <c r="N3911" s="59"/>
      <c r="O3911" s="60"/>
      <c r="P3911" s="61">
        <f t="shared" si="184"/>
        <v>1800</v>
      </c>
      <c r="Q3911" s="61">
        <f t="shared" si="186"/>
        <v>0</v>
      </c>
    </row>
    <row r="3912" spans="1:17" ht="18.600000000000001" customHeight="1">
      <c r="A3912" s="58">
        <v>44403</v>
      </c>
      <c r="B3912" s="39" t="s">
        <v>48</v>
      </c>
      <c r="C3912" s="39" t="s">
        <v>155</v>
      </c>
      <c r="D3912" s="64"/>
      <c r="E3912" s="39" t="s">
        <v>110</v>
      </c>
      <c r="F3912" s="39">
        <v>108</v>
      </c>
      <c r="G3912" s="39" t="s">
        <v>172</v>
      </c>
      <c r="H3912" s="39" t="s">
        <v>176</v>
      </c>
      <c r="I3912" s="39" t="s">
        <v>177</v>
      </c>
      <c r="J3912" s="39" t="s">
        <v>176</v>
      </c>
      <c r="K3912" s="39" t="s">
        <v>176</v>
      </c>
      <c r="L3912" s="39">
        <v>1</v>
      </c>
      <c r="M3912" s="57" t="str">
        <f t="shared" si="185"/>
        <v>3 - Medium-Level Power Loss</v>
      </c>
      <c r="N3912" s="59"/>
      <c r="O3912" s="60"/>
      <c r="P3912" s="61">
        <f t="shared" si="184"/>
        <v>1800</v>
      </c>
      <c r="Q3912" s="61">
        <f t="shared" si="186"/>
        <v>0</v>
      </c>
    </row>
    <row r="3913" spans="1:17" ht="18.600000000000001" customHeight="1">
      <c r="A3913" s="58">
        <v>44403</v>
      </c>
      <c r="B3913" s="39" t="s">
        <v>48</v>
      </c>
      <c r="C3913" s="39" t="s">
        <v>155</v>
      </c>
      <c r="D3913" s="64"/>
      <c r="E3913" s="39" t="s">
        <v>110</v>
      </c>
      <c r="F3913" s="39">
        <v>109</v>
      </c>
      <c r="G3913" s="39" t="s">
        <v>172</v>
      </c>
      <c r="H3913" s="39" t="s">
        <v>176</v>
      </c>
      <c r="I3913" s="39" t="s">
        <v>177</v>
      </c>
      <c r="J3913" s="39" t="s">
        <v>176</v>
      </c>
      <c r="K3913" s="39" t="s">
        <v>176</v>
      </c>
      <c r="L3913" s="39">
        <v>1</v>
      </c>
      <c r="M3913" s="57" t="str">
        <f t="shared" si="185"/>
        <v>3 - Medium-Level Power Loss</v>
      </c>
      <c r="N3913" s="59"/>
      <c r="O3913" s="60"/>
      <c r="P3913" s="61">
        <f t="shared" si="184"/>
        <v>1800</v>
      </c>
      <c r="Q3913" s="61">
        <f t="shared" si="186"/>
        <v>0</v>
      </c>
    </row>
    <row r="3914" spans="1:17" ht="18.600000000000001" customHeight="1">
      <c r="A3914" s="58">
        <v>44403</v>
      </c>
      <c r="B3914" s="39" t="s">
        <v>48</v>
      </c>
      <c r="C3914" s="39" t="s">
        <v>155</v>
      </c>
      <c r="D3914" s="64"/>
      <c r="E3914" s="39" t="s">
        <v>110</v>
      </c>
      <c r="F3914" s="39">
        <v>110</v>
      </c>
      <c r="G3914" s="39" t="s">
        <v>172</v>
      </c>
      <c r="H3914" s="39" t="s">
        <v>176</v>
      </c>
      <c r="I3914" s="39" t="s">
        <v>177</v>
      </c>
      <c r="J3914" s="39" t="s">
        <v>176</v>
      </c>
      <c r="K3914" s="39" t="s">
        <v>176</v>
      </c>
      <c r="L3914" s="39">
        <v>1</v>
      </c>
      <c r="M3914" s="57" t="str">
        <f t="shared" si="185"/>
        <v>3 - Medium-Level Power Loss</v>
      </c>
      <c r="N3914" s="59"/>
      <c r="O3914" s="60"/>
      <c r="P3914" s="61">
        <f t="shared" si="184"/>
        <v>1800</v>
      </c>
      <c r="Q3914" s="61">
        <f t="shared" si="186"/>
        <v>0</v>
      </c>
    </row>
    <row r="3915" spans="1:17" ht="18.600000000000001" customHeight="1">
      <c r="A3915" s="58">
        <v>44403</v>
      </c>
      <c r="B3915" s="39" t="s">
        <v>48</v>
      </c>
      <c r="C3915" s="39" t="s">
        <v>155</v>
      </c>
      <c r="D3915" s="64"/>
      <c r="E3915" s="39" t="s">
        <v>110</v>
      </c>
      <c r="F3915" s="39">
        <v>111</v>
      </c>
      <c r="G3915" s="39" t="s">
        <v>172</v>
      </c>
      <c r="H3915" s="39" t="s">
        <v>176</v>
      </c>
      <c r="I3915" s="39" t="s">
        <v>177</v>
      </c>
      <c r="J3915" s="39" t="s">
        <v>176</v>
      </c>
      <c r="K3915" s="39" t="s">
        <v>176</v>
      </c>
      <c r="L3915" s="39">
        <v>1</v>
      </c>
      <c r="M3915" s="57" t="str">
        <f t="shared" si="185"/>
        <v>3 - Medium-Level Power Loss</v>
      </c>
      <c r="N3915" s="59"/>
      <c r="O3915" s="60"/>
      <c r="P3915" s="61">
        <f t="shared" si="184"/>
        <v>1800</v>
      </c>
      <c r="Q3915" s="61">
        <f t="shared" si="186"/>
        <v>0</v>
      </c>
    </row>
    <row r="3916" spans="1:17" ht="18.600000000000001" customHeight="1">
      <c r="A3916" s="58">
        <v>44403</v>
      </c>
      <c r="B3916" s="39" t="s">
        <v>48</v>
      </c>
      <c r="C3916" s="39" t="s">
        <v>155</v>
      </c>
      <c r="D3916" s="64"/>
      <c r="E3916" s="39" t="s">
        <v>110</v>
      </c>
      <c r="F3916" s="39">
        <v>112</v>
      </c>
      <c r="G3916" s="39" t="s">
        <v>172</v>
      </c>
      <c r="H3916" s="39" t="s">
        <v>176</v>
      </c>
      <c r="I3916" s="39" t="s">
        <v>177</v>
      </c>
      <c r="J3916" s="39" t="s">
        <v>176</v>
      </c>
      <c r="K3916" s="39" t="s">
        <v>176</v>
      </c>
      <c r="L3916" s="39">
        <v>1</v>
      </c>
      <c r="M3916" s="57" t="str">
        <f t="shared" si="185"/>
        <v>3 - Medium-Level Power Loss</v>
      </c>
      <c r="N3916" s="59"/>
      <c r="O3916" s="60"/>
      <c r="P3916" s="61">
        <f t="shared" si="184"/>
        <v>1800</v>
      </c>
      <c r="Q3916" s="61">
        <f t="shared" si="186"/>
        <v>0</v>
      </c>
    </row>
    <row r="3917" spans="1:17" ht="18.600000000000001" customHeight="1">
      <c r="A3917" s="58">
        <v>44403</v>
      </c>
      <c r="B3917" s="39" t="s">
        <v>48</v>
      </c>
      <c r="C3917" s="39" t="s">
        <v>155</v>
      </c>
      <c r="D3917" s="64"/>
      <c r="E3917" s="39" t="s">
        <v>110</v>
      </c>
      <c r="F3917" s="39">
        <v>57</v>
      </c>
      <c r="G3917" s="39" t="s">
        <v>172</v>
      </c>
      <c r="H3917" s="39" t="s">
        <v>176</v>
      </c>
      <c r="I3917" s="39" t="s">
        <v>176</v>
      </c>
      <c r="J3917" s="39" t="s">
        <v>177</v>
      </c>
      <c r="K3917" s="39" t="s">
        <v>176</v>
      </c>
      <c r="L3917" s="39">
        <v>1</v>
      </c>
      <c r="M3917" s="57" t="str">
        <f t="shared" si="185"/>
        <v>3 - Medium-Level Power Loss</v>
      </c>
      <c r="N3917" s="59"/>
      <c r="O3917" s="60"/>
      <c r="P3917" s="61">
        <f t="shared" si="184"/>
        <v>1800</v>
      </c>
      <c r="Q3917" s="61">
        <f t="shared" si="186"/>
        <v>0</v>
      </c>
    </row>
    <row r="3918" spans="1:17" ht="18.600000000000001" customHeight="1">
      <c r="A3918" s="58">
        <v>44403</v>
      </c>
      <c r="B3918" s="39" t="s">
        <v>48</v>
      </c>
      <c r="C3918" s="39" t="s">
        <v>155</v>
      </c>
      <c r="D3918" s="64"/>
      <c r="E3918" s="39" t="s">
        <v>110</v>
      </c>
      <c r="F3918" s="39">
        <v>60</v>
      </c>
      <c r="G3918" s="39" t="s">
        <v>172</v>
      </c>
      <c r="H3918" s="39" t="s">
        <v>176</v>
      </c>
      <c r="I3918" s="39" t="s">
        <v>176</v>
      </c>
      <c r="J3918" s="39" t="s">
        <v>177</v>
      </c>
      <c r="K3918" s="39" t="s">
        <v>176</v>
      </c>
      <c r="L3918" s="39">
        <v>1</v>
      </c>
      <c r="M3918" s="57" t="str">
        <f t="shared" si="185"/>
        <v>3 - Medium-Level Power Loss</v>
      </c>
      <c r="N3918" s="59"/>
      <c r="O3918" s="60"/>
      <c r="P3918" s="61">
        <f t="shared" si="184"/>
        <v>1800</v>
      </c>
      <c r="Q3918" s="61">
        <f t="shared" si="186"/>
        <v>0</v>
      </c>
    </row>
    <row r="3919" spans="1:17" ht="18.600000000000001" customHeight="1">
      <c r="A3919" s="58">
        <v>44403</v>
      </c>
      <c r="B3919" s="39" t="s">
        <v>48</v>
      </c>
      <c r="C3919" s="39" t="s">
        <v>155</v>
      </c>
      <c r="D3919" s="64"/>
      <c r="E3919" s="39" t="s">
        <v>110</v>
      </c>
      <c r="F3919" s="39">
        <v>95</v>
      </c>
      <c r="G3919" s="39" t="s">
        <v>172</v>
      </c>
      <c r="H3919" s="39" t="s">
        <v>176</v>
      </c>
      <c r="I3919" s="39" t="s">
        <v>176</v>
      </c>
      <c r="J3919" s="39" t="s">
        <v>177</v>
      </c>
      <c r="K3919" s="39" t="s">
        <v>176</v>
      </c>
      <c r="L3919" s="39">
        <v>1</v>
      </c>
      <c r="M3919" s="57" t="str">
        <f t="shared" si="185"/>
        <v>3 - Medium-Level Power Loss</v>
      </c>
      <c r="N3919" s="59"/>
      <c r="O3919" s="60"/>
      <c r="P3919" s="61">
        <f t="shared" si="184"/>
        <v>1800</v>
      </c>
      <c r="Q3919" s="61">
        <f t="shared" si="186"/>
        <v>0</v>
      </c>
    </row>
    <row r="3920" spans="1:17" ht="18.600000000000001" customHeight="1">
      <c r="A3920" s="58">
        <v>44403</v>
      </c>
      <c r="B3920" s="39" t="s">
        <v>48</v>
      </c>
      <c r="C3920" s="39" t="s">
        <v>155</v>
      </c>
      <c r="D3920" s="64"/>
      <c r="E3920" s="39" t="s">
        <v>98</v>
      </c>
      <c r="F3920" s="39">
        <v>113</v>
      </c>
      <c r="G3920" s="39" t="s">
        <v>172</v>
      </c>
      <c r="H3920" s="39" t="s">
        <v>176</v>
      </c>
      <c r="I3920" s="39" t="s">
        <v>176</v>
      </c>
      <c r="J3920" s="39" t="s">
        <v>176</v>
      </c>
      <c r="K3920" s="39" t="s">
        <v>176</v>
      </c>
      <c r="L3920" s="39">
        <v>1</v>
      </c>
      <c r="M3920" s="57" t="str">
        <f t="shared" si="185"/>
        <v>3 - Medium-Level Power Loss</v>
      </c>
      <c r="N3920" s="59"/>
      <c r="O3920" s="60"/>
      <c r="P3920" s="61">
        <f t="shared" si="184"/>
        <v>1800</v>
      </c>
      <c r="Q3920" s="61">
        <f t="shared" si="186"/>
        <v>0</v>
      </c>
    </row>
    <row r="3921" spans="1:17" ht="18.600000000000001" customHeight="1">
      <c r="A3921" s="58">
        <v>44403</v>
      </c>
      <c r="B3921" s="39" t="s">
        <v>48</v>
      </c>
      <c r="C3921" s="39" t="s">
        <v>155</v>
      </c>
      <c r="D3921" s="64"/>
      <c r="E3921" s="39" t="s">
        <v>98</v>
      </c>
      <c r="F3921" s="39">
        <v>114</v>
      </c>
      <c r="G3921" s="39" t="s">
        <v>172</v>
      </c>
      <c r="H3921" s="39" t="s">
        <v>176</v>
      </c>
      <c r="I3921" s="39" t="s">
        <v>176</v>
      </c>
      <c r="J3921" s="39" t="s">
        <v>176</v>
      </c>
      <c r="K3921" s="39" t="s">
        <v>176</v>
      </c>
      <c r="L3921" s="39">
        <v>1</v>
      </c>
      <c r="M3921" s="57" t="str">
        <f t="shared" si="185"/>
        <v>3 - Medium-Level Power Loss</v>
      </c>
      <c r="N3921" s="59"/>
      <c r="O3921" s="60"/>
      <c r="P3921" s="61">
        <f t="shared" ref="P3921:P3984" si="187">IF(G3921="hot spot",0,IF(G3921="string",$Q$5*L3921,IF(G3921="multiple strings",$Q$5*L3921,IF(G3921="Combiner",($Q$5)*L3921,IF(G3921="inverter",$Q$5*L3921,IF(G3921="tracker",$Q$5*L3921,IF(G3921="module",$Q$5*L3921,IF(G3921="module substring",($Q$5/3)*L3921,0))))))))</f>
        <v>1800</v>
      </c>
      <c r="Q3921" s="61">
        <f t="shared" si="186"/>
        <v>0</v>
      </c>
    </row>
    <row r="3922" spans="1:17" ht="18.600000000000001" customHeight="1">
      <c r="A3922" s="58">
        <v>44403</v>
      </c>
      <c r="B3922" s="39" t="s">
        <v>48</v>
      </c>
      <c r="C3922" s="39" t="s">
        <v>155</v>
      </c>
      <c r="D3922" s="64"/>
      <c r="E3922" s="39" t="s">
        <v>98</v>
      </c>
      <c r="F3922" s="39">
        <v>115</v>
      </c>
      <c r="G3922" s="39" t="s">
        <v>172</v>
      </c>
      <c r="H3922" s="39" t="s">
        <v>176</v>
      </c>
      <c r="I3922" s="39" t="s">
        <v>176</v>
      </c>
      <c r="J3922" s="39" t="s">
        <v>176</v>
      </c>
      <c r="K3922" s="39" t="s">
        <v>176</v>
      </c>
      <c r="L3922" s="39">
        <v>1</v>
      </c>
      <c r="M3922" s="57" t="str">
        <f t="shared" ref="M3922:M3985" si="188">IF(G3922="hot spot","1 - Safety",IF((P3922)/(1000000*$Q$4)&gt;0.01,"2 - High-Level Power Loss",IF(P3922&gt;($Q$5-1),"3 - Medium-Level Power Loss",IF(P3922&gt;0,"4 - Low-Level Power Loss",""))))</f>
        <v>3 - Medium-Level Power Loss</v>
      </c>
      <c r="N3922" s="59"/>
      <c r="O3922" s="60"/>
      <c r="P3922" s="61">
        <f t="shared" si="187"/>
        <v>1800</v>
      </c>
      <c r="Q3922" s="61">
        <f t="shared" si="186"/>
        <v>0</v>
      </c>
    </row>
    <row r="3923" spans="1:17" ht="18.600000000000001" customHeight="1">
      <c r="A3923" s="58">
        <v>44403</v>
      </c>
      <c r="B3923" s="39" t="s">
        <v>48</v>
      </c>
      <c r="C3923" s="39" t="s">
        <v>155</v>
      </c>
      <c r="D3923" s="64"/>
      <c r="E3923" s="39" t="s">
        <v>98</v>
      </c>
      <c r="F3923" s="39">
        <v>116</v>
      </c>
      <c r="G3923" s="39" t="s">
        <v>172</v>
      </c>
      <c r="H3923" s="39" t="s">
        <v>176</v>
      </c>
      <c r="I3923" s="39" t="s">
        <v>176</v>
      </c>
      <c r="J3923" s="39" t="s">
        <v>176</v>
      </c>
      <c r="K3923" s="39" t="s">
        <v>176</v>
      </c>
      <c r="L3923" s="39">
        <v>1</v>
      </c>
      <c r="M3923" s="57" t="str">
        <f t="shared" si="188"/>
        <v>3 - Medium-Level Power Loss</v>
      </c>
      <c r="N3923" s="59"/>
      <c r="O3923" s="60"/>
      <c r="P3923" s="61">
        <f t="shared" si="187"/>
        <v>1800</v>
      </c>
      <c r="Q3923" s="61">
        <f t="shared" si="186"/>
        <v>0</v>
      </c>
    </row>
    <row r="3924" spans="1:17" ht="18.600000000000001" customHeight="1">
      <c r="A3924" s="58">
        <v>44403</v>
      </c>
      <c r="B3924" s="39" t="s">
        <v>48</v>
      </c>
      <c r="C3924" s="39" t="s">
        <v>155</v>
      </c>
      <c r="D3924" s="64"/>
      <c r="E3924" s="39" t="s">
        <v>98</v>
      </c>
      <c r="F3924" s="39">
        <v>117</v>
      </c>
      <c r="G3924" s="39" t="s">
        <v>172</v>
      </c>
      <c r="H3924" s="39" t="s">
        <v>176</v>
      </c>
      <c r="I3924" s="39" t="s">
        <v>176</v>
      </c>
      <c r="J3924" s="39" t="s">
        <v>176</v>
      </c>
      <c r="K3924" s="39" t="s">
        <v>176</v>
      </c>
      <c r="L3924" s="39">
        <v>1</v>
      </c>
      <c r="M3924" s="57" t="str">
        <f t="shared" si="188"/>
        <v>3 - Medium-Level Power Loss</v>
      </c>
      <c r="N3924" s="59"/>
      <c r="O3924" s="60"/>
      <c r="P3924" s="61">
        <f t="shared" si="187"/>
        <v>1800</v>
      </c>
      <c r="Q3924" s="61">
        <f t="shared" si="186"/>
        <v>0</v>
      </c>
    </row>
    <row r="3925" spans="1:17" ht="18.600000000000001" customHeight="1">
      <c r="A3925" s="58">
        <v>44403</v>
      </c>
      <c r="B3925" s="39" t="s">
        <v>48</v>
      </c>
      <c r="C3925" s="39" t="s">
        <v>155</v>
      </c>
      <c r="D3925" s="64"/>
      <c r="E3925" s="39" t="s">
        <v>98</v>
      </c>
      <c r="F3925" s="39">
        <v>118</v>
      </c>
      <c r="G3925" s="39" t="s">
        <v>172</v>
      </c>
      <c r="H3925" s="39" t="s">
        <v>176</v>
      </c>
      <c r="I3925" s="39" t="s">
        <v>176</v>
      </c>
      <c r="J3925" s="39" t="s">
        <v>176</v>
      </c>
      <c r="K3925" s="39" t="s">
        <v>176</v>
      </c>
      <c r="L3925" s="39">
        <v>1</v>
      </c>
      <c r="M3925" s="57" t="str">
        <f t="shared" si="188"/>
        <v>3 - Medium-Level Power Loss</v>
      </c>
      <c r="N3925" s="59"/>
      <c r="O3925" s="60"/>
      <c r="P3925" s="61">
        <f t="shared" si="187"/>
        <v>1800</v>
      </c>
      <c r="Q3925" s="61">
        <f t="shared" si="186"/>
        <v>0</v>
      </c>
    </row>
    <row r="3926" spans="1:17" ht="18.600000000000001" customHeight="1">
      <c r="A3926" s="58">
        <v>44403</v>
      </c>
      <c r="B3926" s="39" t="s">
        <v>48</v>
      </c>
      <c r="C3926" s="39" t="s">
        <v>155</v>
      </c>
      <c r="D3926" s="64"/>
      <c r="E3926" s="39" t="s">
        <v>98</v>
      </c>
      <c r="F3926" s="39">
        <v>119</v>
      </c>
      <c r="G3926" s="39" t="s">
        <v>172</v>
      </c>
      <c r="H3926" s="39" t="s">
        <v>176</v>
      </c>
      <c r="I3926" s="39" t="s">
        <v>176</v>
      </c>
      <c r="J3926" s="39" t="s">
        <v>176</v>
      </c>
      <c r="K3926" s="39" t="s">
        <v>176</v>
      </c>
      <c r="L3926" s="39">
        <v>1</v>
      </c>
      <c r="M3926" s="57" t="str">
        <f t="shared" si="188"/>
        <v>3 - Medium-Level Power Loss</v>
      </c>
      <c r="N3926" s="59"/>
      <c r="O3926" s="60"/>
      <c r="P3926" s="61">
        <f t="shared" si="187"/>
        <v>1800</v>
      </c>
      <c r="Q3926" s="61">
        <f t="shared" si="186"/>
        <v>0</v>
      </c>
    </row>
    <row r="3927" spans="1:17" ht="18.600000000000001" customHeight="1">
      <c r="A3927" s="58">
        <v>44403</v>
      </c>
      <c r="B3927" s="39" t="s">
        <v>48</v>
      </c>
      <c r="C3927" s="39" t="s">
        <v>155</v>
      </c>
      <c r="D3927" s="64"/>
      <c r="E3927" s="39" t="s">
        <v>98</v>
      </c>
      <c r="F3927" s="39">
        <v>120</v>
      </c>
      <c r="G3927" s="39" t="s">
        <v>172</v>
      </c>
      <c r="H3927" s="39" t="s">
        <v>176</v>
      </c>
      <c r="I3927" s="39" t="s">
        <v>176</v>
      </c>
      <c r="J3927" s="39" t="s">
        <v>176</v>
      </c>
      <c r="K3927" s="39" t="s">
        <v>176</v>
      </c>
      <c r="L3927" s="39">
        <v>1</v>
      </c>
      <c r="M3927" s="57" t="str">
        <f t="shared" si="188"/>
        <v>3 - Medium-Level Power Loss</v>
      </c>
      <c r="N3927" s="59"/>
      <c r="O3927" s="60"/>
      <c r="P3927" s="61">
        <f t="shared" si="187"/>
        <v>1800</v>
      </c>
      <c r="Q3927" s="61">
        <f t="shared" si="186"/>
        <v>0</v>
      </c>
    </row>
    <row r="3928" spans="1:17" ht="18.600000000000001" customHeight="1">
      <c r="A3928" s="58">
        <v>44403</v>
      </c>
      <c r="B3928" s="39" t="s">
        <v>48</v>
      </c>
      <c r="C3928" s="39" t="s">
        <v>155</v>
      </c>
      <c r="D3928" s="64"/>
      <c r="E3928" s="39" t="s">
        <v>111</v>
      </c>
      <c r="F3928" s="39">
        <v>73</v>
      </c>
      <c r="G3928" s="39" t="s">
        <v>172</v>
      </c>
      <c r="H3928" s="39" t="s">
        <v>176</v>
      </c>
      <c r="I3928" s="39" t="s">
        <v>176</v>
      </c>
      <c r="J3928" s="39" t="s">
        <v>176</v>
      </c>
      <c r="K3928" s="39" t="s">
        <v>176</v>
      </c>
      <c r="L3928" s="39">
        <v>1</v>
      </c>
      <c r="M3928" s="57" t="str">
        <f t="shared" si="188"/>
        <v>3 - Medium-Level Power Loss</v>
      </c>
      <c r="N3928" s="59"/>
      <c r="O3928" s="60"/>
      <c r="P3928" s="61">
        <f t="shared" si="187"/>
        <v>1800</v>
      </c>
      <c r="Q3928" s="61">
        <f t="shared" si="186"/>
        <v>0</v>
      </c>
    </row>
    <row r="3929" spans="1:17" ht="18.600000000000001" customHeight="1">
      <c r="A3929" s="58">
        <v>44403</v>
      </c>
      <c r="B3929" s="39" t="s">
        <v>48</v>
      </c>
      <c r="C3929" s="39" t="s">
        <v>155</v>
      </c>
      <c r="D3929" s="64"/>
      <c r="E3929" s="39" t="s">
        <v>111</v>
      </c>
      <c r="F3929" s="39">
        <v>74</v>
      </c>
      <c r="G3929" s="39" t="s">
        <v>172</v>
      </c>
      <c r="H3929" s="39" t="s">
        <v>176</v>
      </c>
      <c r="I3929" s="39" t="s">
        <v>176</v>
      </c>
      <c r="J3929" s="39" t="s">
        <v>176</v>
      </c>
      <c r="K3929" s="39" t="s">
        <v>176</v>
      </c>
      <c r="L3929" s="39">
        <v>1</v>
      </c>
      <c r="M3929" s="57" t="str">
        <f t="shared" si="188"/>
        <v>3 - Medium-Level Power Loss</v>
      </c>
      <c r="N3929" s="59"/>
      <c r="O3929" s="60"/>
      <c r="P3929" s="61">
        <f t="shared" si="187"/>
        <v>1800</v>
      </c>
      <c r="Q3929" s="61">
        <f t="shared" si="186"/>
        <v>0</v>
      </c>
    </row>
    <row r="3930" spans="1:17" ht="18.600000000000001" customHeight="1">
      <c r="A3930" s="58">
        <v>44403</v>
      </c>
      <c r="B3930" s="39" t="s">
        <v>48</v>
      </c>
      <c r="C3930" s="39" t="s">
        <v>155</v>
      </c>
      <c r="D3930" s="64"/>
      <c r="E3930" s="39" t="s">
        <v>111</v>
      </c>
      <c r="F3930" s="39">
        <v>75</v>
      </c>
      <c r="G3930" s="39" t="s">
        <v>172</v>
      </c>
      <c r="H3930" s="39" t="s">
        <v>176</v>
      </c>
      <c r="I3930" s="39" t="s">
        <v>176</v>
      </c>
      <c r="J3930" s="39" t="s">
        <v>176</v>
      </c>
      <c r="K3930" s="39" t="s">
        <v>176</v>
      </c>
      <c r="L3930" s="39">
        <v>1</v>
      </c>
      <c r="M3930" s="57" t="str">
        <f t="shared" si="188"/>
        <v>3 - Medium-Level Power Loss</v>
      </c>
      <c r="N3930" s="59"/>
      <c r="O3930" s="60"/>
      <c r="P3930" s="61">
        <f t="shared" si="187"/>
        <v>1800</v>
      </c>
      <c r="Q3930" s="61">
        <f t="shared" si="186"/>
        <v>0</v>
      </c>
    </row>
    <row r="3931" spans="1:17" ht="18.600000000000001" customHeight="1">
      <c r="A3931" s="58">
        <v>44403</v>
      </c>
      <c r="B3931" s="39" t="s">
        <v>48</v>
      </c>
      <c r="C3931" s="39" t="s">
        <v>155</v>
      </c>
      <c r="D3931" s="64"/>
      <c r="E3931" s="39" t="s">
        <v>111</v>
      </c>
      <c r="F3931" s="39">
        <v>76</v>
      </c>
      <c r="G3931" s="39" t="s">
        <v>172</v>
      </c>
      <c r="H3931" s="39" t="s">
        <v>176</v>
      </c>
      <c r="I3931" s="39" t="s">
        <v>176</v>
      </c>
      <c r="J3931" s="39" t="s">
        <v>176</v>
      </c>
      <c r="K3931" s="39" t="s">
        <v>176</v>
      </c>
      <c r="L3931" s="39">
        <v>1</v>
      </c>
      <c r="M3931" s="57" t="str">
        <f t="shared" si="188"/>
        <v>3 - Medium-Level Power Loss</v>
      </c>
      <c r="N3931" s="59"/>
      <c r="O3931" s="60"/>
      <c r="P3931" s="61">
        <f t="shared" si="187"/>
        <v>1800</v>
      </c>
      <c r="Q3931" s="61">
        <f t="shared" si="186"/>
        <v>0</v>
      </c>
    </row>
    <row r="3932" spans="1:17" ht="18.600000000000001" customHeight="1">
      <c r="A3932" s="58">
        <v>44403</v>
      </c>
      <c r="B3932" s="39" t="s">
        <v>48</v>
      </c>
      <c r="C3932" s="39" t="s">
        <v>155</v>
      </c>
      <c r="D3932" s="64"/>
      <c r="E3932" s="39" t="s">
        <v>111</v>
      </c>
      <c r="F3932" s="39">
        <v>77</v>
      </c>
      <c r="G3932" s="39" t="s">
        <v>172</v>
      </c>
      <c r="H3932" s="39" t="s">
        <v>176</v>
      </c>
      <c r="I3932" s="39" t="s">
        <v>176</v>
      </c>
      <c r="J3932" s="39" t="s">
        <v>176</v>
      </c>
      <c r="K3932" s="39" t="s">
        <v>176</v>
      </c>
      <c r="L3932" s="39">
        <v>1</v>
      </c>
      <c r="M3932" s="57" t="str">
        <f t="shared" si="188"/>
        <v>3 - Medium-Level Power Loss</v>
      </c>
      <c r="N3932" s="59"/>
      <c r="O3932" s="60"/>
      <c r="P3932" s="61">
        <f t="shared" si="187"/>
        <v>1800</v>
      </c>
      <c r="Q3932" s="61">
        <f t="shared" si="186"/>
        <v>0</v>
      </c>
    </row>
    <row r="3933" spans="1:17" ht="18.600000000000001" customHeight="1">
      <c r="A3933" s="58">
        <v>44403</v>
      </c>
      <c r="B3933" s="39" t="s">
        <v>48</v>
      </c>
      <c r="C3933" s="39" t="s">
        <v>155</v>
      </c>
      <c r="D3933" s="64"/>
      <c r="E3933" s="39" t="s">
        <v>111</v>
      </c>
      <c r="F3933" s="39">
        <v>78</v>
      </c>
      <c r="G3933" s="39" t="s">
        <v>172</v>
      </c>
      <c r="H3933" s="39" t="s">
        <v>176</v>
      </c>
      <c r="I3933" s="39" t="s">
        <v>176</v>
      </c>
      <c r="J3933" s="39" t="s">
        <v>176</v>
      </c>
      <c r="K3933" s="39" t="s">
        <v>176</v>
      </c>
      <c r="L3933" s="39">
        <v>1</v>
      </c>
      <c r="M3933" s="57" t="str">
        <f t="shared" si="188"/>
        <v>3 - Medium-Level Power Loss</v>
      </c>
      <c r="N3933" s="59"/>
      <c r="O3933" s="60"/>
      <c r="P3933" s="61">
        <f t="shared" si="187"/>
        <v>1800</v>
      </c>
      <c r="Q3933" s="61">
        <f t="shared" si="186"/>
        <v>0</v>
      </c>
    </row>
    <row r="3934" spans="1:17" ht="18.600000000000001" customHeight="1">
      <c r="A3934" s="58">
        <v>44403</v>
      </c>
      <c r="B3934" s="39" t="s">
        <v>48</v>
      </c>
      <c r="C3934" s="39" t="s">
        <v>155</v>
      </c>
      <c r="D3934" s="64"/>
      <c r="E3934" s="39" t="s">
        <v>111</v>
      </c>
      <c r="F3934" s="39">
        <v>79</v>
      </c>
      <c r="G3934" s="39" t="s">
        <v>172</v>
      </c>
      <c r="H3934" s="39" t="s">
        <v>176</v>
      </c>
      <c r="I3934" s="39" t="s">
        <v>176</v>
      </c>
      <c r="J3934" s="39" t="s">
        <v>176</v>
      </c>
      <c r="K3934" s="39" t="s">
        <v>176</v>
      </c>
      <c r="L3934" s="39">
        <v>1</v>
      </c>
      <c r="M3934" s="57" t="str">
        <f t="shared" si="188"/>
        <v>3 - Medium-Level Power Loss</v>
      </c>
      <c r="N3934" s="59"/>
      <c r="O3934" s="60"/>
      <c r="P3934" s="61">
        <f t="shared" si="187"/>
        <v>1800</v>
      </c>
      <c r="Q3934" s="61">
        <f t="shared" si="186"/>
        <v>0</v>
      </c>
    </row>
    <row r="3935" spans="1:17" ht="18.600000000000001" customHeight="1">
      <c r="A3935" s="58">
        <v>44403</v>
      </c>
      <c r="B3935" s="39" t="s">
        <v>48</v>
      </c>
      <c r="C3935" s="39" t="s">
        <v>155</v>
      </c>
      <c r="D3935" s="64"/>
      <c r="E3935" s="39" t="s">
        <v>111</v>
      </c>
      <c r="F3935" s="39">
        <v>80</v>
      </c>
      <c r="G3935" s="39" t="s">
        <v>172</v>
      </c>
      <c r="H3935" s="39" t="s">
        <v>176</v>
      </c>
      <c r="I3935" s="39" t="s">
        <v>176</v>
      </c>
      <c r="J3935" s="39" t="s">
        <v>176</v>
      </c>
      <c r="K3935" s="39" t="s">
        <v>176</v>
      </c>
      <c r="L3935" s="39">
        <v>1</v>
      </c>
      <c r="M3935" s="57" t="str">
        <f t="shared" si="188"/>
        <v>3 - Medium-Level Power Loss</v>
      </c>
      <c r="N3935" s="59"/>
      <c r="O3935" s="60"/>
      <c r="P3935" s="61">
        <f t="shared" si="187"/>
        <v>1800</v>
      </c>
      <c r="Q3935" s="61">
        <f t="shared" si="186"/>
        <v>0</v>
      </c>
    </row>
    <row r="3936" spans="1:17" ht="18.600000000000001" customHeight="1">
      <c r="A3936" s="58">
        <v>44403</v>
      </c>
      <c r="B3936" s="39" t="s">
        <v>48</v>
      </c>
      <c r="C3936" s="39" t="s">
        <v>155</v>
      </c>
      <c r="D3936" s="64"/>
      <c r="E3936" s="39" t="s">
        <v>99</v>
      </c>
      <c r="F3936" s="39">
        <v>17</v>
      </c>
      <c r="G3936" s="39" t="s">
        <v>172</v>
      </c>
      <c r="H3936" s="39" t="s">
        <v>176</v>
      </c>
      <c r="I3936" s="39" t="s">
        <v>176</v>
      </c>
      <c r="J3936" s="39" t="s">
        <v>176</v>
      </c>
      <c r="K3936" s="39" t="s">
        <v>176</v>
      </c>
      <c r="L3936" s="39">
        <v>1</v>
      </c>
      <c r="M3936" s="57" t="str">
        <f t="shared" si="188"/>
        <v>3 - Medium-Level Power Loss</v>
      </c>
      <c r="N3936" s="59"/>
      <c r="O3936" s="60"/>
      <c r="P3936" s="61">
        <f t="shared" si="187"/>
        <v>1800</v>
      </c>
      <c r="Q3936" s="61">
        <f t="shared" si="186"/>
        <v>0</v>
      </c>
    </row>
    <row r="3937" spans="1:17" ht="18.600000000000001" customHeight="1">
      <c r="A3937" s="58">
        <v>44403</v>
      </c>
      <c r="B3937" s="39" t="s">
        <v>48</v>
      </c>
      <c r="C3937" s="39" t="s">
        <v>155</v>
      </c>
      <c r="D3937" s="64"/>
      <c r="E3937" s="39" t="s">
        <v>99</v>
      </c>
      <c r="F3937" s="39">
        <v>18</v>
      </c>
      <c r="G3937" s="39" t="s">
        <v>172</v>
      </c>
      <c r="H3937" s="39" t="s">
        <v>176</v>
      </c>
      <c r="I3937" s="39" t="s">
        <v>176</v>
      </c>
      <c r="J3937" s="39" t="s">
        <v>176</v>
      </c>
      <c r="K3937" s="39" t="s">
        <v>176</v>
      </c>
      <c r="L3937" s="39">
        <v>1</v>
      </c>
      <c r="M3937" s="57" t="str">
        <f t="shared" si="188"/>
        <v>3 - Medium-Level Power Loss</v>
      </c>
      <c r="N3937" s="59"/>
      <c r="O3937" s="60"/>
      <c r="P3937" s="61">
        <f t="shared" si="187"/>
        <v>1800</v>
      </c>
      <c r="Q3937" s="61">
        <f t="shared" si="186"/>
        <v>0</v>
      </c>
    </row>
    <row r="3938" spans="1:17" ht="18.600000000000001" customHeight="1">
      <c r="A3938" s="58">
        <v>44403</v>
      </c>
      <c r="B3938" s="39" t="s">
        <v>48</v>
      </c>
      <c r="C3938" s="39" t="s">
        <v>155</v>
      </c>
      <c r="D3938" s="64"/>
      <c r="E3938" s="39" t="s">
        <v>99</v>
      </c>
      <c r="F3938" s="39">
        <v>19</v>
      </c>
      <c r="G3938" s="39" t="s">
        <v>172</v>
      </c>
      <c r="H3938" s="39" t="s">
        <v>176</v>
      </c>
      <c r="I3938" s="39" t="s">
        <v>176</v>
      </c>
      <c r="J3938" s="39" t="s">
        <v>176</v>
      </c>
      <c r="K3938" s="39" t="s">
        <v>176</v>
      </c>
      <c r="L3938" s="39">
        <v>1</v>
      </c>
      <c r="M3938" s="57" t="str">
        <f t="shared" si="188"/>
        <v>3 - Medium-Level Power Loss</v>
      </c>
      <c r="N3938" s="59"/>
      <c r="O3938" s="60"/>
      <c r="P3938" s="61">
        <f t="shared" si="187"/>
        <v>1800</v>
      </c>
      <c r="Q3938" s="61">
        <f t="shared" si="186"/>
        <v>0</v>
      </c>
    </row>
    <row r="3939" spans="1:17" ht="18.600000000000001" customHeight="1">
      <c r="A3939" s="58">
        <v>44403</v>
      </c>
      <c r="B3939" s="39" t="s">
        <v>48</v>
      </c>
      <c r="C3939" s="39" t="s">
        <v>155</v>
      </c>
      <c r="D3939" s="64"/>
      <c r="E3939" s="39" t="s">
        <v>99</v>
      </c>
      <c r="F3939" s="39">
        <v>20</v>
      </c>
      <c r="G3939" s="39" t="s">
        <v>172</v>
      </c>
      <c r="H3939" s="39" t="s">
        <v>176</v>
      </c>
      <c r="I3939" s="39" t="s">
        <v>176</v>
      </c>
      <c r="J3939" s="39" t="s">
        <v>176</v>
      </c>
      <c r="K3939" s="39" t="s">
        <v>176</v>
      </c>
      <c r="L3939" s="39">
        <v>1</v>
      </c>
      <c r="M3939" s="57" t="str">
        <f t="shared" si="188"/>
        <v>3 - Medium-Level Power Loss</v>
      </c>
      <c r="N3939" s="59"/>
      <c r="O3939" s="60"/>
      <c r="P3939" s="61">
        <f t="shared" si="187"/>
        <v>1800</v>
      </c>
      <c r="Q3939" s="61">
        <f t="shared" si="186"/>
        <v>0</v>
      </c>
    </row>
    <row r="3940" spans="1:17" ht="18.600000000000001" customHeight="1">
      <c r="A3940" s="58">
        <v>44403</v>
      </c>
      <c r="B3940" s="39" t="s">
        <v>48</v>
      </c>
      <c r="C3940" s="39" t="s">
        <v>155</v>
      </c>
      <c r="D3940" s="64"/>
      <c r="E3940" s="39" t="s">
        <v>99</v>
      </c>
      <c r="F3940" s="39">
        <v>21</v>
      </c>
      <c r="G3940" s="39" t="s">
        <v>172</v>
      </c>
      <c r="H3940" s="39" t="s">
        <v>176</v>
      </c>
      <c r="I3940" s="39" t="s">
        <v>176</v>
      </c>
      <c r="J3940" s="39" t="s">
        <v>176</v>
      </c>
      <c r="K3940" s="39" t="s">
        <v>176</v>
      </c>
      <c r="L3940" s="39">
        <v>1</v>
      </c>
      <c r="M3940" s="57" t="str">
        <f t="shared" si="188"/>
        <v>3 - Medium-Level Power Loss</v>
      </c>
      <c r="N3940" s="59"/>
      <c r="O3940" s="60"/>
      <c r="P3940" s="61">
        <f t="shared" si="187"/>
        <v>1800</v>
      </c>
      <c r="Q3940" s="61">
        <f t="shared" si="186"/>
        <v>0</v>
      </c>
    </row>
    <row r="3941" spans="1:17" ht="18.600000000000001" customHeight="1">
      <c r="A3941" s="58">
        <v>44403</v>
      </c>
      <c r="B3941" s="39" t="s">
        <v>48</v>
      </c>
      <c r="C3941" s="39" t="s">
        <v>155</v>
      </c>
      <c r="D3941" s="64"/>
      <c r="E3941" s="39" t="s">
        <v>99</v>
      </c>
      <c r="F3941" s="39">
        <v>22</v>
      </c>
      <c r="G3941" s="39" t="s">
        <v>172</v>
      </c>
      <c r="H3941" s="39" t="s">
        <v>176</v>
      </c>
      <c r="I3941" s="39" t="s">
        <v>176</v>
      </c>
      <c r="J3941" s="39" t="s">
        <v>176</v>
      </c>
      <c r="K3941" s="39" t="s">
        <v>176</v>
      </c>
      <c r="L3941" s="39">
        <v>1</v>
      </c>
      <c r="M3941" s="57" t="str">
        <f t="shared" si="188"/>
        <v>3 - Medium-Level Power Loss</v>
      </c>
      <c r="N3941" s="59"/>
      <c r="O3941" s="60"/>
      <c r="P3941" s="61">
        <f t="shared" si="187"/>
        <v>1800</v>
      </c>
      <c r="Q3941" s="61">
        <f t="shared" ref="Q3941:Q4004" si="189">IF(O3941&gt;0,P3941,0)</f>
        <v>0</v>
      </c>
    </row>
    <row r="3942" spans="1:17" ht="18.600000000000001" customHeight="1">
      <c r="A3942" s="58">
        <v>44403</v>
      </c>
      <c r="B3942" s="39" t="s">
        <v>48</v>
      </c>
      <c r="C3942" s="39" t="s">
        <v>155</v>
      </c>
      <c r="D3942" s="64"/>
      <c r="E3942" s="39" t="s">
        <v>99</v>
      </c>
      <c r="F3942" s="39">
        <v>23</v>
      </c>
      <c r="G3942" s="39" t="s">
        <v>172</v>
      </c>
      <c r="H3942" s="39" t="s">
        <v>176</v>
      </c>
      <c r="I3942" s="39" t="s">
        <v>176</v>
      </c>
      <c r="J3942" s="39" t="s">
        <v>176</v>
      </c>
      <c r="K3942" s="39" t="s">
        <v>176</v>
      </c>
      <c r="L3942" s="39">
        <v>1</v>
      </c>
      <c r="M3942" s="57" t="str">
        <f t="shared" si="188"/>
        <v>3 - Medium-Level Power Loss</v>
      </c>
      <c r="N3942" s="59"/>
      <c r="O3942" s="60"/>
      <c r="P3942" s="61">
        <f t="shared" si="187"/>
        <v>1800</v>
      </c>
      <c r="Q3942" s="61">
        <f t="shared" si="189"/>
        <v>0</v>
      </c>
    </row>
    <row r="3943" spans="1:17" ht="18.600000000000001" customHeight="1">
      <c r="A3943" s="58">
        <v>44403</v>
      </c>
      <c r="B3943" s="39" t="s">
        <v>48</v>
      </c>
      <c r="C3943" s="39" t="s">
        <v>155</v>
      </c>
      <c r="D3943" s="64"/>
      <c r="E3943" s="39" t="s">
        <v>99</v>
      </c>
      <c r="F3943" s="39">
        <v>24</v>
      </c>
      <c r="G3943" s="39" t="s">
        <v>172</v>
      </c>
      <c r="H3943" s="39" t="s">
        <v>176</v>
      </c>
      <c r="I3943" s="39" t="s">
        <v>176</v>
      </c>
      <c r="J3943" s="39" t="s">
        <v>176</v>
      </c>
      <c r="K3943" s="39" t="s">
        <v>176</v>
      </c>
      <c r="L3943" s="39">
        <v>1</v>
      </c>
      <c r="M3943" s="57" t="str">
        <f t="shared" si="188"/>
        <v>3 - Medium-Level Power Loss</v>
      </c>
      <c r="N3943" s="59"/>
      <c r="O3943" s="60"/>
      <c r="P3943" s="61">
        <f t="shared" si="187"/>
        <v>1800</v>
      </c>
      <c r="Q3943" s="61">
        <f t="shared" si="189"/>
        <v>0</v>
      </c>
    </row>
    <row r="3944" spans="1:17" ht="18.600000000000001" customHeight="1">
      <c r="A3944" s="58">
        <v>44403</v>
      </c>
      <c r="B3944" s="39" t="s">
        <v>48</v>
      </c>
      <c r="C3944" s="39" t="s">
        <v>156</v>
      </c>
      <c r="D3944" s="64"/>
      <c r="E3944" s="39" t="s">
        <v>95</v>
      </c>
      <c r="F3944" s="39">
        <v>69</v>
      </c>
      <c r="G3944" s="39" t="s">
        <v>172</v>
      </c>
      <c r="H3944" s="39" t="s">
        <v>176</v>
      </c>
      <c r="I3944" s="39" t="s">
        <v>176</v>
      </c>
      <c r="J3944" s="39" t="s">
        <v>176</v>
      </c>
      <c r="K3944" s="39" t="s">
        <v>176</v>
      </c>
      <c r="L3944" s="39">
        <v>1</v>
      </c>
      <c r="M3944" s="57" t="str">
        <f t="shared" si="188"/>
        <v>3 - Medium-Level Power Loss</v>
      </c>
      <c r="N3944" s="59"/>
      <c r="O3944" s="60"/>
      <c r="P3944" s="61">
        <f t="shared" si="187"/>
        <v>1800</v>
      </c>
      <c r="Q3944" s="61">
        <f t="shared" si="189"/>
        <v>0</v>
      </c>
    </row>
    <row r="3945" spans="1:17" ht="18.600000000000001" customHeight="1">
      <c r="A3945" s="58">
        <v>44403</v>
      </c>
      <c r="B3945" s="39" t="s">
        <v>48</v>
      </c>
      <c r="C3945" s="39" t="s">
        <v>156</v>
      </c>
      <c r="D3945" s="64"/>
      <c r="E3945" s="39" t="s">
        <v>95</v>
      </c>
      <c r="F3945" s="39">
        <v>71</v>
      </c>
      <c r="G3945" s="39" t="s">
        <v>172</v>
      </c>
      <c r="H3945" s="39" t="s">
        <v>176</v>
      </c>
      <c r="I3945" s="39" t="s">
        <v>176</v>
      </c>
      <c r="J3945" s="39" t="s">
        <v>177</v>
      </c>
      <c r="K3945" s="39" t="s">
        <v>176</v>
      </c>
      <c r="L3945" s="39">
        <v>1</v>
      </c>
      <c r="M3945" s="57" t="str">
        <f t="shared" si="188"/>
        <v>3 - Medium-Level Power Loss</v>
      </c>
      <c r="N3945" s="59"/>
      <c r="O3945" s="60"/>
      <c r="P3945" s="61">
        <f t="shared" si="187"/>
        <v>1800</v>
      </c>
      <c r="Q3945" s="61">
        <f t="shared" si="189"/>
        <v>0</v>
      </c>
    </row>
    <row r="3946" spans="1:17" ht="18.600000000000001" customHeight="1">
      <c r="A3946" s="58">
        <v>44403</v>
      </c>
      <c r="B3946" s="39" t="s">
        <v>48</v>
      </c>
      <c r="C3946" s="39" t="s">
        <v>156</v>
      </c>
      <c r="D3946" s="64"/>
      <c r="E3946" s="39" t="s">
        <v>102</v>
      </c>
      <c r="F3946" s="39">
        <v>1</v>
      </c>
      <c r="G3946" s="39" t="s">
        <v>172</v>
      </c>
      <c r="H3946" s="39" t="s">
        <v>176</v>
      </c>
      <c r="I3946" s="39" t="s">
        <v>177</v>
      </c>
      <c r="J3946" s="39" t="s">
        <v>176</v>
      </c>
      <c r="K3946" s="39" t="s">
        <v>176</v>
      </c>
      <c r="L3946" s="39">
        <v>1</v>
      </c>
      <c r="M3946" s="57" t="str">
        <f t="shared" si="188"/>
        <v>3 - Medium-Level Power Loss</v>
      </c>
      <c r="N3946" s="59"/>
      <c r="O3946" s="60"/>
      <c r="P3946" s="61">
        <f t="shared" si="187"/>
        <v>1800</v>
      </c>
      <c r="Q3946" s="61">
        <f t="shared" si="189"/>
        <v>0</v>
      </c>
    </row>
    <row r="3947" spans="1:17" ht="18.600000000000001" customHeight="1">
      <c r="A3947" s="58">
        <v>44403</v>
      </c>
      <c r="B3947" s="39" t="s">
        <v>48</v>
      </c>
      <c r="C3947" s="39" t="s">
        <v>156</v>
      </c>
      <c r="D3947" s="64"/>
      <c r="E3947" s="39" t="s">
        <v>102</v>
      </c>
      <c r="F3947" s="39">
        <v>10</v>
      </c>
      <c r="G3947" s="39" t="s">
        <v>172</v>
      </c>
      <c r="H3947" s="39" t="s">
        <v>176</v>
      </c>
      <c r="I3947" s="39" t="s">
        <v>177</v>
      </c>
      <c r="J3947" s="39" t="s">
        <v>176</v>
      </c>
      <c r="K3947" s="39" t="s">
        <v>176</v>
      </c>
      <c r="L3947" s="39">
        <v>1</v>
      </c>
      <c r="M3947" s="57" t="str">
        <f t="shared" si="188"/>
        <v>3 - Medium-Level Power Loss</v>
      </c>
      <c r="N3947" s="59"/>
      <c r="O3947" s="60"/>
      <c r="P3947" s="61">
        <f t="shared" si="187"/>
        <v>1800</v>
      </c>
      <c r="Q3947" s="61">
        <f t="shared" si="189"/>
        <v>0</v>
      </c>
    </row>
    <row r="3948" spans="1:17" ht="18.600000000000001" customHeight="1">
      <c r="A3948" s="58">
        <v>44403</v>
      </c>
      <c r="B3948" s="39" t="s">
        <v>48</v>
      </c>
      <c r="C3948" s="39" t="s">
        <v>156</v>
      </c>
      <c r="D3948" s="64"/>
      <c r="E3948" s="39" t="s">
        <v>102</v>
      </c>
      <c r="F3948" s="39">
        <v>11</v>
      </c>
      <c r="G3948" s="39" t="s">
        <v>172</v>
      </c>
      <c r="H3948" s="39" t="s">
        <v>176</v>
      </c>
      <c r="I3948" s="39" t="s">
        <v>177</v>
      </c>
      <c r="J3948" s="39" t="s">
        <v>176</v>
      </c>
      <c r="K3948" s="39" t="s">
        <v>176</v>
      </c>
      <c r="L3948" s="39">
        <v>1</v>
      </c>
      <c r="M3948" s="57" t="str">
        <f t="shared" si="188"/>
        <v>3 - Medium-Level Power Loss</v>
      </c>
      <c r="N3948" s="59"/>
      <c r="O3948" s="60"/>
      <c r="P3948" s="61">
        <f t="shared" si="187"/>
        <v>1800</v>
      </c>
      <c r="Q3948" s="61">
        <f t="shared" si="189"/>
        <v>0</v>
      </c>
    </row>
    <row r="3949" spans="1:17" ht="18.600000000000001" customHeight="1">
      <c r="A3949" s="58">
        <v>44403</v>
      </c>
      <c r="B3949" s="39" t="s">
        <v>48</v>
      </c>
      <c r="C3949" s="39" t="s">
        <v>156</v>
      </c>
      <c r="D3949" s="64"/>
      <c r="E3949" s="39" t="s">
        <v>102</v>
      </c>
      <c r="F3949" s="39">
        <v>12</v>
      </c>
      <c r="G3949" s="39" t="s">
        <v>172</v>
      </c>
      <c r="H3949" s="39" t="s">
        <v>176</v>
      </c>
      <c r="I3949" s="39" t="s">
        <v>177</v>
      </c>
      <c r="J3949" s="39" t="s">
        <v>176</v>
      </c>
      <c r="K3949" s="39" t="s">
        <v>176</v>
      </c>
      <c r="L3949" s="39">
        <v>1</v>
      </c>
      <c r="M3949" s="57" t="str">
        <f t="shared" si="188"/>
        <v>3 - Medium-Level Power Loss</v>
      </c>
      <c r="N3949" s="59"/>
      <c r="O3949" s="60"/>
      <c r="P3949" s="61">
        <f t="shared" si="187"/>
        <v>1800</v>
      </c>
      <c r="Q3949" s="61">
        <f t="shared" si="189"/>
        <v>0</v>
      </c>
    </row>
    <row r="3950" spans="1:17" ht="18.600000000000001" customHeight="1">
      <c r="A3950" s="58">
        <v>44403</v>
      </c>
      <c r="B3950" s="39" t="s">
        <v>48</v>
      </c>
      <c r="C3950" s="39" t="s">
        <v>156</v>
      </c>
      <c r="D3950" s="64"/>
      <c r="E3950" s="39" t="s">
        <v>102</v>
      </c>
      <c r="F3950" s="39">
        <v>13</v>
      </c>
      <c r="G3950" s="39" t="s">
        <v>172</v>
      </c>
      <c r="H3950" s="39" t="s">
        <v>176</v>
      </c>
      <c r="I3950" s="39" t="s">
        <v>177</v>
      </c>
      <c r="J3950" s="39" t="s">
        <v>176</v>
      </c>
      <c r="K3950" s="39" t="s">
        <v>176</v>
      </c>
      <c r="L3950" s="39">
        <v>1</v>
      </c>
      <c r="M3950" s="57" t="str">
        <f t="shared" si="188"/>
        <v>3 - Medium-Level Power Loss</v>
      </c>
      <c r="N3950" s="59"/>
      <c r="O3950" s="60"/>
      <c r="P3950" s="61">
        <f t="shared" si="187"/>
        <v>1800</v>
      </c>
      <c r="Q3950" s="61">
        <f t="shared" si="189"/>
        <v>0</v>
      </c>
    </row>
    <row r="3951" spans="1:17" ht="18.600000000000001" customHeight="1">
      <c r="A3951" s="58">
        <v>44403</v>
      </c>
      <c r="B3951" s="39" t="s">
        <v>48</v>
      </c>
      <c r="C3951" s="39" t="s">
        <v>156</v>
      </c>
      <c r="D3951" s="64"/>
      <c r="E3951" s="39" t="s">
        <v>102</v>
      </c>
      <c r="F3951" s="39">
        <v>14</v>
      </c>
      <c r="G3951" s="39" t="s">
        <v>172</v>
      </c>
      <c r="H3951" s="39" t="s">
        <v>176</v>
      </c>
      <c r="I3951" s="39" t="s">
        <v>177</v>
      </c>
      <c r="J3951" s="39" t="s">
        <v>176</v>
      </c>
      <c r="K3951" s="39" t="s">
        <v>176</v>
      </c>
      <c r="L3951" s="39">
        <v>1</v>
      </c>
      <c r="M3951" s="57" t="str">
        <f t="shared" si="188"/>
        <v>3 - Medium-Level Power Loss</v>
      </c>
      <c r="N3951" s="59"/>
      <c r="O3951" s="60"/>
      <c r="P3951" s="61">
        <f t="shared" si="187"/>
        <v>1800</v>
      </c>
      <c r="Q3951" s="61">
        <f t="shared" si="189"/>
        <v>0</v>
      </c>
    </row>
    <row r="3952" spans="1:17" ht="18.600000000000001" customHeight="1">
      <c r="A3952" s="58">
        <v>44403</v>
      </c>
      <c r="B3952" s="39" t="s">
        <v>48</v>
      </c>
      <c r="C3952" s="39" t="s">
        <v>156</v>
      </c>
      <c r="D3952" s="64"/>
      <c r="E3952" s="39" t="s">
        <v>102</v>
      </c>
      <c r="F3952" s="39">
        <v>15</v>
      </c>
      <c r="G3952" s="39" t="s">
        <v>172</v>
      </c>
      <c r="H3952" s="39" t="s">
        <v>176</v>
      </c>
      <c r="I3952" s="39" t="s">
        <v>177</v>
      </c>
      <c r="J3952" s="39" t="s">
        <v>176</v>
      </c>
      <c r="K3952" s="39" t="s">
        <v>176</v>
      </c>
      <c r="L3952" s="39">
        <v>1</v>
      </c>
      <c r="M3952" s="57" t="str">
        <f t="shared" si="188"/>
        <v>3 - Medium-Level Power Loss</v>
      </c>
      <c r="N3952" s="59"/>
      <c r="O3952" s="60"/>
      <c r="P3952" s="61">
        <f t="shared" si="187"/>
        <v>1800</v>
      </c>
      <c r="Q3952" s="61">
        <f t="shared" si="189"/>
        <v>0</v>
      </c>
    </row>
    <row r="3953" spans="1:17" ht="18.600000000000001" customHeight="1">
      <c r="A3953" s="58">
        <v>44403</v>
      </c>
      <c r="B3953" s="39" t="s">
        <v>48</v>
      </c>
      <c r="C3953" s="39" t="s">
        <v>156</v>
      </c>
      <c r="D3953" s="64"/>
      <c r="E3953" s="39" t="s">
        <v>102</v>
      </c>
      <c r="F3953" s="39">
        <v>16</v>
      </c>
      <c r="G3953" s="39" t="s">
        <v>172</v>
      </c>
      <c r="H3953" s="39" t="s">
        <v>176</v>
      </c>
      <c r="I3953" s="39" t="s">
        <v>177</v>
      </c>
      <c r="J3953" s="39" t="s">
        <v>176</v>
      </c>
      <c r="K3953" s="39" t="s">
        <v>176</v>
      </c>
      <c r="L3953" s="39">
        <v>1</v>
      </c>
      <c r="M3953" s="57" t="str">
        <f t="shared" si="188"/>
        <v>3 - Medium-Level Power Loss</v>
      </c>
      <c r="N3953" s="59"/>
      <c r="O3953" s="60"/>
      <c r="P3953" s="61">
        <f t="shared" si="187"/>
        <v>1800</v>
      </c>
      <c r="Q3953" s="61">
        <f t="shared" si="189"/>
        <v>0</v>
      </c>
    </row>
    <row r="3954" spans="1:17" ht="18.600000000000001" customHeight="1">
      <c r="A3954" s="58">
        <v>44403</v>
      </c>
      <c r="B3954" s="39" t="s">
        <v>48</v>
      </c>
      <c r="C3954" s="39" t="s">
        <v>156</v>
      </c>
      <c r="D3954" s="64"/>
      <c r="E3954" s="39" t="s">
        <v>102</v>
      </c>
      <c r="F3954" s="39">
        <v>2</v>
      </c>
      <c r="G3954" s="39" t="s">
        <v>172</v>
      </c>
      <c r="H3954" s="39" t="s">
        <v>176</v>
      </c>
      <c r="I3954" s="39" t="s">
        <v>177</v>
      </c>
      <c r="J3954" s="39" t="s">
        <v>176</v>
      </c>
      <c r="K3954" s="39" t="s">
        <v>176</v>
      </c>
      <c r="L3954" s="39">
        <v>1</v>
      </c>
      <c r="M3954" s="57" t="str">
        <f t="shared" si="188"/>
        <v>3 - Medium-Level Power Loss</v>
      </c>
      <c r="N3954" s="59"/>
      <c r="O3954" s="60"/>
      <c r="P3954" s="61">
        <f t="shared" si="187"/>
        <v>1800</v>
      </c>
      <c r="Q3954" s="61">
        <f t="shared" si="189"/>
        <v>0</v>
      </c>
    </row>
    <row r="3955" spans="1:17" ht="18.600000000000001" customHeight="1">
      <c r="A3955" s="58">
        <v>44403</v>
      </c>
      <c r="B3955" s="39" t="s">
        <v>48</v>
      </c>
      <c r="C3955" s="39" t="s">
        <v>156</v>
      </c>
      <c r="D3955" s="64"/>
      <c r="E3955" s="39" t="s">
        <v>102</v>
      </c>
      <c r="F3955" s="39">
        <v>3</v>
      </c>
      <c r="G3955" s="39" t="s">
        <v>172</v>
      </c>
      <c r="H3955" s="39" t="s">
        <v>176</v>
      </c>
      <c r="I3955" s="39" t="s">
        <v>177</v>
      </c>
      <c r="J3955" s="39" t="s">
        <v>176</v>
      </c>
      <c r="K3955" s="39" t="s">
        <v>176</v>
      </c>
      <c r="L3955" s="39">
        <v>1</v>
      </c>
      <c r="M3955" s="57" t="str">
        <f t="shared" si="188"/>
        <v>3 - Medium-Level Power Loss</v>
      </c>
      <c r="N3955" s="59"/>
      <c r="O3955" s="60"/>
      <c r="P3955" s="61">
        <f t="shared" si="187"/>
        <v>1800</v>
      </c>
      <c r="Q3955" s="61">
        <f t="shared" si="189"/>
        <v>0</v>
      </c>
    </row>
    <row r="3956" spans="1:17" ht="18.600000000000001" customHeight="1">
      <c r="A3956" s="58">
        <v>44403</v>
      </c>
      <c r="B3956" s="39" t="s">
        <v>48</v>
      </c>
      <c r="C3956" s="39" t="s">
        <v>156</v>
      </c>
      <c r="D3956" s="64"/>
      <c r="E3956" s="39" t="s">
        <v>102</v>
      </c>
      <c r="F3956" s="39">
        <v>4</v>
      </c>
      <c r="G3956" s="39" t="s">
        <v>172</v>
      </c>
      <c r="H3956" s="39" t="s">
        <v>176</v>
      </c>
      <c r="I3956" s="39" t="s">
        <v>177</v>
      </c>
      <c r="J3956" s="39" t="s">
        <v>176</v>
      </c>
      <c r="K3956" s="39" t="s">
        <v>176</v>
      </c>
      <c r="L3956" s="39">
        <v>1</v>
      </c>
      <c r="M3956" s="57" t="str">
        <f t="shared" si="188"/>
        <v>3 - Medium-Level Power Loss</v>
      </c>
      <c r="N3956" s="59"/>
      <c r="O3956" s="60"/>
      <c r="P3956" s="61">
        <f t="shared" si="187"/>
        <v>1800</v>
      </c>
      <c r="Q3956" s="61">
        <f t="shared" si="189"/>
        <v>0</v>
      </c>
    </row>
    <row r="3957" spans="1:17" ht="18.600000000000001" customHeight="1">
      <c r="A3957" s="58">
        <v>44403</v>
      </c>
      <c r="B3957" s="39" t="s">
        <v>48</v>
      </c>
      <c r="C3957" s="39" t="s">
        <v>156</v>
      </c>
      <c r="D3957" s="64"/>
      <c r="E3957" s="39" t="s">
        <v>102</v>
      </c>
      <c r="F3957" s="39">
        <v>5</v>
      </c>
      <c r="G3957" s="39" t="s">
        <v>172</v>
      </c>
      <c r="H3957" s="39" t="s">
        <v>176</v>
      </c>
      <c r="I3957" s="39" t="s">
        <v>177</v>
      </c>
      <c r="J3957" s="39" t="s">
        <v>176</v>
      </c>
      <c r="K3957" s="39" t="s">
        <v>176</v>
      </c>
      <c r="L3957" s="39">
        <v>1</v>
      </c>
      <c r="M3957" s="57" t="str">
        <f t="shared" si="188"/>
        <v>3 - Medium-Level Power Loss</v>
      </c>
      <c r="N3957" s="59"/>
      <c r="O3957" s="60"/>
      <c r="P3957" s="61">
        <f t="shared" si="187"/>
        <v>1800</v>
      </c>
      <c r="Q3957" s="61">
        <f t="shared" si="189"/>
        <v>0</v>
      </c>
    </row>
    <row r="3958" spans="1:17" ht="18.600000000000001" customHeight="1">
      <c r="A3958" s="58">
        <v>44403</v>
      </c>
      <c r="B3958" s="39" t="s">
        <v>48</v>
      </c>
      <c r="C3958" s="39" t="s">
        <v>156</v>
      </c>
      <c r="D3958" s="64"/>
      <c r="E3958" s="39" t="s">
        <v>102</v>
      </c>
      <c r="F3958" s="39">
        <v>6</v>
      </c>
      <c r="G3958" s="39" t="s">
        <v>172</v>
      </c>
      <c r="H3958" s="39" t="s">
        <v>176</v>
      </c>
      <c r="I3958" s="39" t="s">
        <v>177</v>
      </c>
      <c r="J3958" s="39" t="s">
        <v>176</v>
      </c>
      <c r="K3958" s="39" t="s">
        <v>176</v>
      </c>
      <c r="L3958" s="39">
        <v>1</v>
      </c>
      <c r="M3958" s="57" t="str">
        <f t="shared" si="188"/>
        <v>3 - Medium-Level Power Loss</v>
      </c>
      <c r="N3958" s="59"/>
      <c r="O3958" s="60"/>
      <c r="P3958" s="61">
        <f t="shared" si="187"/>
        <v>1800</v>
      </c>
      <c r="Q3958" s="61">
        <f t="shared" si="189"/>
        <v>0</v>
      </c>
    </row>
    <row r="3959" spans="1:17" ht="18.600000000000001" customHeight="1">
      <c r="A3959" s="58">
        <v>44403</v>
      </c>
      <c r="B3959" s="39" t="s">
        <v>48</v>
      </c>
      <c r="C3959" s="39" t="s">
        <v>156</v>
      </c>
      <c r="D3959" s="64"/>
      <c r="E3959" s="39" t="s">
        <v>102</v>
      </c>
      <c r="F3959" s="39">
        <v>67</v>
      </c>
      <c r="G3959" s="39" t="s">
        <v>172</v>
      </c>
      <c r="H3959" s="39" t="s">
        <v>176</v>
      </c>
      <c r="I3959" s="39" t="s">
        <v>177</v>
      </c>
      <c r="J3959" s="39" t="s">
        <v>176</v>
      </c>
      <c r="K3959" s="39" t="s">
        <v>176</v>
      </c>
      <c r="L3959" s="39">
        <v>1</v>
      </c>
      <c r="M3959" s="57" t="str">
        <f t="shared" si="188"/>
        <v>3 - Medium-Level Power Loss</v>
      </c>
      <c r="N3959" s="59"/>
      <c r="O3959" s="60"/>
      <c r="P3959" s="61">
        <f t="shared" si="187"/>
        <v>1800</v>
      </c>
      <c r="Q3959" s="61">
        <f t="shared" si="189"/>
        <v>0</v>
      </c>
    </row>
    <row r="3960" spans="1:17" ht="18.600000000000001" customHeight="1">
      <c r="A3960" s="58">
        <v>44403</v>
      </c>
      <c r="B3960" s="39" t="s">
        <v>48</v>
      </c>
      <c r="C3960" s="39" t="s">
        <v>156</v>
      </c>
      <c r="D3960" s="64"/>
      <c r="E3960" s="39" t="s">
        <v>102</v>
      </c>
      <c r="F3960" s="39">
        <v>7</v>
      </c>
      <c r="G3960" s="39" t="s">
        <v>172</v>
      </c>
      <c r="H3960" s="39" t="s">
        <v>176</v>
      </c>
      <c r="I3960" s="39" t="s">
        <v>177</v>
      </c>
      <c r="J3960" s="39" t="s">
        <v>176</v>
      </c>
      <c r="K3960" s="39" t="s">
        <v>176</v>
      </c>
      <c r="L3960" s="39">
        <v>1</v>
      </c>
      <c r="M3960" s="57" t="str">
        <f t="shared" si="188"/>
        <v>3 - Medium-Level Power Loss</v>
      </c>
      <c r="N3960" s="59"/>
      <c r="O3960" s="60"/>
      <c r="P3960" s="61">
        <f t="shared" si="187"/>
        <v>1800</v>
      </c>
      <c r="Q3960" s="61">
        <f t="shared" si="189"/>
        <v>0</v>
      </c>
    </row>
    <row r="3961" spans="1:17" ht="18.600000000000001" customHeight="1">
      <c r="A3961" s="58">
        <v>44403</v>
      </c>
      <c r="B3961" s="39" t="s">
        <v>48</v>
      </c>
      <c r="C3961" s="39" t="s">
        <v>156</v>
      </c>
      <c r="D3961" s="64"/>
      <c r="E3961" s="39" t="s">
        <v>102</v>
      </c>
      <c r="F3961" s="39">
        <v>75</v>
      </c>
      <c r="G3961" s="39" t="s">
        <v>172</v>
      </c>
      <c r="H3961" s="39" t="s">
        <v>176</v>
      </c>
      <c r="I3961" s="39" t="s">
        <v>177</v>
      </c>
      <c r="J3961" s="39" t="s">
        <v>177</v>
      </c>
      <c r="K3961" s="39" t="s">
        <v>176</v>
      </c>
      <c r="L3961" s="39">
        <v>1</v>
      </c>
      <c r="M3961" s="57" t="str">
        <f t="shared" si="188"/>
        <v>3 - Medium-Level Power Loss</v>
      </c>
      <c r="N3961" s="59"/>
      <c r="O3961" s="60"/>
      <c r="P3961" s="61">
        <f t="shared" si="187"/>
        <v>1800</v>
      </c>
      <c r="Q3961" s="61">
        <f t="shared" si="189"/>
        <v>0</v>
      </c>
    </row>
    <row r="3962" spans="1:17" ht="18.600000000000001" customHeight="1">
      <c r="A3962" s="58">
        <v>44403</v>
      </c>
      <c r="B3962" s="39" t="s">
        <v>48</v>
      </c>
      <c r="C3962" s="39" t="s">
        <v>156</v>
      </c>
      <c r="D3962" s="64"/>
      <c r="E3962" s="39" t="s">
        <v>102</v>
      </c>
      <c r="F3962" s="39">
        <v>8</v>
      </c>
      <c r="G3962" s="39" t="s">
        <v>172</v>
      </c>
      <c r="H3962" s="39" t="s">
        <v>176</v>
      </c>
      <c r="I3962" s="39" t="s">
        <v>177</v>
      </c>
      <c r="J3962" s="39" t="s">
        <v>176</v>
      </c>
      <c r="K3962" s="39" t="s">
        <v>176</v>
      </c>
      <c r="L3962" s="39">
        <v>1</v>
      </c>
      <c r="M3962" s="57" t="str">
        <f t="shared" si="188"/>
        <v>3 - Medium-Level Power Loss</v>
      </c>
      <c r="N3962" s="59"/>
      <c r="O3962" s="60"/>
      <c r="P3962" s="61">
        <f t="shared" si="187"/>
        <v>1800</v>
      </c>
      <c r="Q3962" s="61">
        <f t="shared" si="189"/>
        <v>0</v>
      </c>
    </row>
    <row r="3963" spans="1:17" ht="18.600000000000001" customHeight="1">
      <c r="A3963" s="58">
        <v>44403</v>
      </c>
      <c r="B3963" s="39" t="s">
        <v>48</v>
      </c>
      <c r="C3963" s="39" t="s">
        <v>156</v>
      </c>
      <c r="D3963" s="64"/>
      <c r="E3963" s="39" t="s">
        <v>102</v>
      </c>
      <c r="F3963" s="39">
        <v>80</v>
      </c>
      <c r="G3963" s="39" t="s">
        <v>172</v>
      </c>
      <c r="H3963" s="39" t="s">
        <v>176</v>
      </c>
      <c r="I3963" s="39" t="s">
        <v>177</v>
      </c>
      <c r="J3963" s="39" t="s">
        <v>176</v>
      </c>
      <c r="K3963" s="39" t="s">
        <v>176</v>
      </c>
      <c r="L3963" s="39">
        <v>1</v>
      </c>
      <c r="M3963" s="57" t="str">
        <f t="shared" si="188"/>
        <v>3 - Medium-Level Power Loss</v>
      </c>
      <c r="N3963" s="59"/>
      <c r="O3963" s="60"/>
      <c r="P3963" s="61">
        <f t="shared" si="187"/>
        <v>1800</v>
      </c>
      <c r="Q3963" s="61">
        <f t="shared" si="189"/>
        <v>0</v>
      </c>
    </row>
    <row r="3964" spans="1:17" ht="18.600000000000001" customHeight="1">
      <c r="A3964" s="58">
        <v>44403</v>
      </c>
      <c r="B3964" s="39" t="s">
        <v>48</v>
      </c>
      <c r="C3964" s="39" t="s">
        <v>156</v>
      </c>
      <c r="D3964" s="64"/>
      <c r="E3964" s="39" t="s">
        <v>102</v>
      </c>
      <c r="F3964" s="39">
        <v>9</v>
      </c>
      <c r="G3964" s="39" t="s">
        <v>172</v>
      </c>
      <c r="H3964" s="39" t="s">
        <v>176</v>
      </c>
      <c r="I3964" s="39" t="s">
        <v>177</v>
      </c>
      <c r="J3964" s="39" t="s">
        <v>176</v>
      </c>
      <c r="K3964" s="39" t="s">
        <v>176</v>
      </c>
      <c r="L3964" s="39">
        <v>1</v>
      </c>
      <c r="M3964" s="57" t="str">
        <f t="shared" si="188"/>
        <v>3 - Medium-Level Power Loss</v>
      </c>
      <c r="N3964" s="59"/>
      <c r="O3964" s="60"/>
      <c r="P3964" s="61">
        <f t="shared" si="187"/>
        <v>1800</v>
      </c>
      <c r="Q3964" s="61">
        <f t="shared" si="189"/>
        <v>0</v>
      </c>
    </row>
    <row r="3965" spans="1:17" ht="18.600000000000001" customHeight="1">
      <c r="A3965" s="58">
        <v>44403</v>
      </c>
      <c r="B3965" s="39" t="s">
        <v>48</v>
      </c>
      <c r="C3965" s="39" t="s">
        <v>156</v>
      </c>
      <c r="D3965" s="64"/>
      <c r="E3965" s="39" t="s">
        <v>96</v>
      </c>
      <c r="F3965" s="39">
        <v>1</v>
      </c>
      <c r="G3965" s="39" t="s">
        <v>172</v>
      </c>
      <c r="H3965" s="39" t="s">
        <v>176</v>
      </c>
      <c r="I3965" s="39" t="s">
        <v>176</v>
      </c>
      <c r="J3965" s="39" t="s">
        <v>176</v>
      </c>
      <c r="K3965" s="39" t="s">
        <v>176</v>
      </c>
      <c r="L3965" s="39">
        <v>1</v>
      </c>
      <c r="M3965" s="57" t="str">
        <f t="shared" si="188"/>
        <v>3 - Medium-Level Power Loss</v>
      </c>
      <c r="N3965" s="59"/>
      <c r="O3965" s="60"/>
      <c r="P3965" s="61">
        <f t="shared" si="187"/>
        <v>1800</v>
      </c>
      <c r="Q3965" s="61">
        <f t="shared" si="189"/>
        <v>0</v>
      </c>
    </row>
    <row r="3966" spans="1:17" ht="18.600000000000001" customHeight="1">
      <c r="A3966" s="58">
        <v>44403</v>
      </c>
      <c r="B3966" s="39" t="s">
        <v>48</v>
      </c>
      <c r="C3966" s="39" t="s">
        <v>156</v>
      </c>
      <c r="D3966" s="64"/>
      <c r="E3966" s="39" t="s">
        <v>96</v>
      </c>
      <c r="F3966" s="39">
        <v>2</v>
      </c>
      <c r="G3966" s="39" t="s">
        <v>172</v>
      </c>
      <c r="H3966" s="39" t="s">
        <v>176</v>
      </c>
      <c r="I3966" s="39" t="s">
        <v>176</v>
      </c>
      <c r="J3966" s="39" t="s">
        <v>176</v>
      </c>
      <c r="K3966" s="39" t="s">
        <v>176</v>
      </c>
      <c r="L3966" s="39">
        <v>1</v>
      </c>
      <c r="M3966" s="57" t="str">
        <f t="shared" si="188"/>
        <v>3 - Medium-Level Power Loss</v>
      </c>
      <c r="N3966" s="59"/>
      <c r="O3966" s="60"/>
      <c r="P3966" s="61">
        <f t="shared" si="187"/>
        <v>1800</v>
      </c>
      <c r="Q3966" s="61">
        <f t="shared" si="189"/>
        <v>0</v>
      </c>
    </row>
    <row r="3967" spans="1:17" ht="18.600000000000001" customHeight="1">
      <c r="A3967" s="58">
        <v>44403</v>
      </c>
      <c r="B3967" s="39" t="s">
        <v>48</v>
      </c>
      <c r="C3967" s="39" t="s">
        <v>156</v>
      </c>
      <c r="D3967" s="64"/>
      <c r="E3967" s="39" t="s">
        <v>96</v>
      </c>
      <c r="F3967" s="39">
        <v>3</v>
      </c>
      <c r="G3967" s="39" t="s">
        <v>172</v>
      </c>
      <c r="H3967" s="39" t="s">
        <v>176</v>
      </c>
      <c r="I3967" s="39" t="s">
        <v>176</v>
      </c>
      <c r="J3967" s="39" t="s">
        <v>176</v>
      </c>
      <c r="K3967" s="39" t="s">
        <v>176</v>
      </c>
      <c r="L3967" s="39">
        <v>1</v>
      </c>
      <c r="M3967" s="57" t="str">
        <f t="shared" si="188"/>
        <v>3 - Medium-Level Power Loss</v>
      </c>
      <c r="N3967" s="59"/>
      <c r="O3967" s="60"/>
      <c r="P3967" s="61">
        <f t="shared" si="187"/>
        <v>1800</v>
      </c>
      <c r="Q3967" s="61">
        <f t="shared" si="189"/>
        <v>0</v>
      </c>
    </row>
    <row r="3968" spans="1:17" ht="18.600000000000001" customHeight="1">
      <c r="A3968" s="58">
        <v>44403</v>
      </c>
      <c r="B3968" s="39" t="s">
        <v>48</v>
      </c>
      <c r="C3968" s="39" t="s">
        <v>156</v>
      </c>
      <c r="D3968" s="64"/>
      <c r="E3968" s="39" t="s">
        <v>96</v>
      </c>
      <c r="F3968" s="39">
        <v>4</v>
      </c>
      <c r="G3968" s="39" t="s">
        <v>172</v>
      </c>
      <c r="H3968" s="39" t="s">
        <v>176</v>
      </c>
      <c r="I3968" s="39" t="s">
        <v>176</v>
      </c>
      <c r="J3968" s="39" t="s">
        <v>176</v>
      </c>
      <c r="K3968" s="39" t="s">
        <v>176</v>
      </c>
      <c r="L3968" s="39">
        <v>1</v>
      </c>
      <c r="M3968" s="57" t="str">
        <f t="shared" si="188"/>
        <v>3 - Medium-Level Power Loss</v>
      </c>
      <c r="N3968" s="59"/>
      <c r="O3968" s="60"/>
      <c r="P3968" s="61">
        <f t="shared" si="187"/>
        <v>1800</v>
      </c>
      <c r="Q3968" s="61">
        <f t="shared" si="189"/>
        <v>0</v>
      </c>
    </row>
    <row r="3969" spans="1:17" ht="18.600000000000001" customHeight="1">
      <c r="A3969" s="58">
        <v>44403</v>
      </c>
      <c r="B3969" s="39" t="s">
        <v>48</v>
      </c>
      <c r="C3969" s="39" t="s">
        <v>156</v>
      </c>
      <c r="D3969" s="64"/>
      <c r="E3969" s="39" t="s">
        <v>96</v>
      </c>
      <c r="F3969" s="39">
        <v>5</v>
      </c>
      <c r="G3969" s="39" t="s">
        <v>172</v>
      </c>
      <c r="H3969" s="39" t="s">
        <v>176</v>
      </c>
      <c r="I3969" s="39" t="s">
        <v>176</v>
      </c>
      <c r="J3969" s="39" t="s">
        <v>176</v>
      </c>
      <c r="K3969" s="39" t="s">
        <v>176</v>
      </c>
      <c r="L3969" s="39">
        <v>1</v>
      </c>
      <c r="M3969" s="57" t="str">
        <f t="shared" si="188"/>
        <v>3 - Medium-Level Power Loss</v>
      </c>
      <c r="N3969" s="59"/>
      <c r="O3969" s="60"/>
      <c r="P3969" s="61">
        <f t="shared" si="187"/>
        <v>1800</v>
      </c>
      <c r="Q3969" s="61">
        <f t="shared" si="189"/>
        <v>0</v>
      </c>
    </row>
    <row r="3970" spans="1:17" ht="18.600000000000001" customHeight="1">
      <c r="A3970" s="58">
        <v>44403</v>
      </c>
      <c r="B3970" s="39" t="s">
        <v>48</v>
      </c>
      <c r="C3970" s="39" t="s">
        <v>156</v>
      </c>
      <c r="D3970" s="64"/>
      <c r="E3970" s="39" t="s">
        <v>96</v>
      </c>
      <c r="F3970" s="39">
        <v>6</v>
      </c>
      <c r="G3970" s="39" t="s">
        <v>172</v>
      </c>
      <c r="H3970" s="39" t="s">
        <v>176</v>
      </c>
      <c r="I3970" s="39" t="s">
        <v>176</v>
      </c>
      <c r="J3970" s="39" t="s">
        <v>176</v>
      </c>
      <c r="K3970" s="39" t="s">
        <v>176</v>
      </c>
      <c r="L3970" s="39">
        <v>1</v>
      </c>
      <c r="M3970" s="57" t="str">
        <f t="shared" si="188"/>
        <v>3 - Medium-Level Power Loss</v>
      </c>
      <c r="N3970" s="59"/>
      <c r="O3970" s="60"/>
      <c r="P3970" s="61">
        <f t="shared" si="187"/>
        <v>1800</v>
      </c>
      <c r="Q3970" s="61">
        <f t="shared" si="189"/>
        <v>0</v>
      </c>
    </row>
    <row r="3971" spans="1:17" ht="18.600000000000001" customHeight="1">
      <c r="A3971" s="58">
        <v>44403</v>
      </c>
      <c r="B3971" s="39" t="s">
        <v>48</v>
      </c>
      <c r="C3971" s="39" t="s">
        <v>156</v>
      </c>
      <c r="D3971" s="64"/>
      <c r="E3971" s="39" t="s">
        <v>96</v>
      </c>
      <c r="F3971" s="39">
        <v>7</v>
      </c>
      <c r="G3971" s="39" t="s">
        <v>172</v>
      </c>
      <c r="H3971" s="39" t="s">
        <v>176</v>
      </c>
      <c r="I3971" s="39" t="s">
        <v>176</v>
      </c>
      <c r="J3971" s="39" t="s">
        <v>176</v>
      </c>
      <c r="K3971" s="39" t="s">
        <v>176</v>
      </c>
      <c r="L3971" s="39">
        <v>1</v>
      </c>
      <c r="M3971" s="57" t="str">
        <f t="shared" si="188"/>
        <v>3 - Medium-Level Power Loss</v>
      </c>
      <c r="N3971" s="59"/>
      <c r="O3971" s="60"/>
      <c r="P3971" s="61">
        <f t="shared" si="187"/>
        <v>1800</v>
      </c>
      <c r="Q3971" s="61">
        <f t="shared" si="189"/>
        <v>0</v>
      </c>
    </row>
    <row r="3972" spans="1:17" ht="18.600000000000001" customHeight="1">
      <c r="A3972" s="58">
        <v>44403</v>
      </c>
      <c r="B3972" s="39" t="s">
        <v>48</v>
      </c>
      <c r="C3972" s="39" t="s">
        <v>156</v>
      </c>
      <c r="D3972" s="64"/>
      <c r="E3972" s="39" t="s">
        <v>96</v>
      </c>
      <c r="F3972" s="39">
        <v>8</v>
      </c>
      <c r="G3972" s="39" t="s">
        <v>172</v>
      </c>
      <c r="H3972" s="39" t="s">
        <v>176</v>
      </c>
      <c r="I3972" s="39" t="s">
        <v>176</v>
      </c>
      <c r="J3972" s="39" t="s">
        <v>176</v>
      </c>
      <c r="K3972" s="39" t="s">
        <v>176</v>
      </c>
      <c r="L3972" s="39">
        <v>1</v>
      </c>
      <c r="M3972" s="57" t="str">
        <f t="shared" si="188"/>
        <v>3 - Medium-Level Power Loss</v>
      </c>
      <c r="N3972" s="59"/>
      <c r="O3972" s="60"/>
      <c r="P3972" s="61">
        <f t="shared" si="187"/>
        <v>1800</v>
      </c>
      <c r="Q3972" s="61">
        <f t="shared" si="189"/>
        <v>0</v>
      </c>
    </row>
    <row r="3973" spans="1:17" ht="18.600000000000001" customHeight="1">
      <c r="A3973" s="58">
        <v>44403</v>
      </c>
      <c r="B3973" s="39" t="s">
        <v>48</v>
      </c>
      <c r="C3973" s="39" t="s">
        <v>156</v>
      </c>
      <c r="D3973" s="64"/>
      <c r="E3973" s="39" t="s">
        <v>103</v>
      </c>
      <c r="F3973" s="39">
        <v>25</v>
      </c>
      <c r="G3973" s="39" t="s">
        <v>172</v>
      </c>
      <c r="H3973" s="39" t="s">
        <v>176</v>
      </c>
      <c r="I3973" s="39" t="s">
        <v>176</v>
      </c>
      <c r="J3973" s="39" t="s">
        <v>176</v>
      </c>
      <c r="K3973" s="39" t="s">
        <v>176</v>
      </c>
      <c r="L3973" s="39">
        <v>1</v>
      </c>
      <c r="M3973" s="57" t="str">
        <f t="shared" si="188"/>
        <v>3 - Medium-Level Power Loss</v>
      </c>
      <c r="N3973" s="59"/>
      <c r="O3973" s="60"/>
      <c r="P3973" s="61">
        <f t="shared" si="187"/>
        <v>1800</v>
      </c>
      <c r="Q3973" s="61">
        <f t="shared" si="189"/>
        <v>0</v>
      </c>
    </row>
    <row r="3974" spans="1:17" ht="18.600000000000001" customHeight="1">
      <c r="A3974" s="58">
        <v>44403</v>
      </c>
      <c r="B3974" s="39" t="s">
        <v>48</v>
      </c>
      <c r="C3974" s="39" t="s">
        <v>156</v>
      </c>
      <c r="D3974" s="64"/>
      <c r="E3974" s="39" t="s">
        <v>103</v>
      </c>
      <c r="F3974" s="39">
        <v>26</v>
      </c>
      <c r="G3974" s="39" t="s">
        <v>172</v>
      </c>
      <c r="H3974" s="39" t="s">
        <v>176</v>
      </c>
      <c r="I3974" s="39" t="s">
        <v>176</v>
      </c>
      <c r="J3974" s="39" t="s">
        <v>176</v>
      </c>
      <c r="K3974" s="39" t="s">
        <v>176</v>
      </c>
      <c r="L3974" s="39">
        <v>1</v>
      </c>
      <c r="M3974" s="57" t="str">
        <f t="shared" si="188"/>
        <v>3 - Medium-Level Power Loss</v>
      </c>
      <c r="N3974" s="59"/>
      <c r="O3974" s="60"/>
      <c r="P3974" s="61">
        <f t="shared" si="187"/>
        <v>1800</v>
      </c>
      <c r="Q3974" s="61">
        <f t="shared" si="189"/>
        <v>0</v>
      </c>
    </row>
    <row r="3975" spans="1:17" ht="18.600000000000001" customHeight="1">
      <c r="A3975" s="58">
        <v>44403</v>
      </c>
      <c r="B3975" s="39" t="s">
        <v>48</v>
      </c>
      <c r="C3975" s="39" t="s">
        <v>156</v>
      </c>
      <c r="D3975" s="64"/>
      <c r="E3975" s="39" t="s">
        <v>103</v>
      </c>
      <c r="F3975" s="39">
        <v>27</v>
      </c>
      <c r="G3975" s="39" t="s">
        <v>172</v>
      </c>
      <c r="H3975" s="39" t="s">
        <v>176</v>
      </c>
      <c r="I3975" s="39" t="s">
        <v>176</v>
      </c>
      <c r="J3975" s="39" t="s">
        <v>176</v>
      </c>
      <c r="K3975" s="39" t="s">
        <v>176</v>
      </c>
      <c r="L3975" s="39">
        <v>1</v>
      </c>
      <c r="M3975" s="57" t="str">
        <f t="shared" si="188"/>
        <v>3 - Medium-Level Power Loss</v>
      </c>
      <c r="N3975" s="59"/>
      <c r="O3975" s="60"/>
      <c r="P3975" s="61">
        <f t="shared" si="187"/>
        <v>1800</v>
      </c>
      <c r="Q3975" s="61">
        <f t="shared" si="189"/>
        <v>0</v>
      </c>
    </row>
    <row r="3976" spans="1:17" ht="18.600000000000001" customHeight="1">
      <c r="A3976" s="58">
        <v>44403</v>
      </c>
      <c r="B3976" s="39" t="s">
        <v>48</v>
      </c>
      <c r="C3976" s="39" t="s">
        <v>156</v>
      </c>
      <c r="D3976" s="64"/>
      <c r="E3976" s="39" t="s">
        <v>103</v>
      </c>
      <c r="F3976" s="39">
        <v>28</v>
      </c>
      <c r="G3976" s="39" t="s">
        <v>172</v>
      </c>
      <c r="H3976" s="39" t="s">
        <v>176</v>
      </c>
      <c r="I3976" s="39" t="s">
        <v>176</v>
      </c>
      <c r="J3976" s="39" t="s">
        <v>176</v>
      </c>
      <c r="K3976" s="39" t="s">
        <v>176</v>
      </c>
      <c r="L3976" s="39">
        <v>1</v>
      </c>
      <c r="M3976" s="57" t="str">
        <f t="shared" si="188"/>
        <v>3 - Medium-Level Power Loss</v>
      </c>
      <c r="N3976" s="59"/>
      <c r="O3976" s="60"/>
      <c r="P3976" s="61">
        <f t="shared" si="187"/>
        <v>1800</v>
      </c>
      <c r="Q3976" s="61">
        <f t="shared" si="189"/>
        <v>0</v>
      </c>
    </row>
    <row r="3977" spans="1:17" ht="18.600000000000001" customHeight="1">
      <c r="A3977" s="58">
        <v>44403</v>
      </c>
      <c r="B3977" s="39" t="s">
        <v>48</v>
      </c>
      <c r="C3977" s="39" t="s">
        <v>156</v>
      </c>
      <c r="D3977" s="64"/>
      <c r="E3977" s="39" t="s">
        <v>103</v>
      </c>
      <c r="F3977" s="39">
        <v>29</v>
      </c>
      <c r="G3977" s="39" t="s">
        <v>172</v>
      </c>
      <c r="H3977" s="39" t="s">
        <v>176</v>
      </c>
      <c r="I3977" s="39" t="s">
        <v>176</v>
      </c>
      <c r="J3977" s="39" t="s">
        <v>176</v>
      </c>
      <c r="K3977" s="39" t="s">
        <v>176</v>
      </c>
      <c r="L3977" s="39">
        <v>1</v>
      </c>
      <c r="M3977" s="57" t="str">
        <f t="shared" si="188"/>
        <v>3 - Medium-Level Power Loss</v>
      </c>
      <c r="N3977" s="59"/>
      <c r="O3977" s="60"/>
      <c r="P3977" s="61">
        <f t="shared" si="187"/>
        <v>1800</v>
      </c>
      <c r="Q3977" s="61">
        <f t="shared" si="189"/>
        <v>0</v>
      </c>
    </row>
    <row r="3978" spans="1:17" ht="18.600000000000001" customHeight="1">
      <c r="A3978" s="58">
        <v>44403</v>
      </c>
      <c r="B3978" s="39" t="s">
        <v>48</v>
      </c>
      <c r="C3978" s="39" t="s">
        <v>156</v>
      </c>
      <c r="D3978" s="64"/>
      <c r="E3978" s="39" t="s">
        <v>103</v>
      </c>
      <c r="F3978" s="39">
        <v>30</v>
      </c>
      <c r="G3978" s="39" t="s">
        <v>172</v>
      </c>
      <c r="H3978" s="39" t="s">
        <v>176</v>
      </c>
      <c r="I3978" s="39" t="s">
        <v>176</v>
      </c>
      <c r="J3978" s="39" t="s">
        <v>176</v>
      </c>
      <c r="K3978" s="39" t="s">
        <v>176</v>
      </c>
      <c r="L3978" s="39">
        <v>1</v>
      </c>
      <c r="M3978" s="57" t="str">
        <f t="shared" si="188"/>
        <v>3 - Medium-Level Power Loss</v>
      </c>
      <c r="N3978" s="59"/>
      <c r="O3978" s="60"/>
      <c r="P3978" s="61">
        <f t="shared" si="187"/>
        <v>1800</v>
      </c>
      <c r="Q3978" s="61">
        <f t="shared" si="189"/>
        <v>0</v>
      </c>
    </row>
    <row r="3979" spans="1:17" ht="18.600000000000001" customHeight="1">
      <c r="A3979" s="58">
        <v>44403</v>
      </c>
      <c r="B3979" s="39" t="s">
        <v>48</v>
      </c>
      <c r="C3979" s="39" t="s">
        <v>156</v>
      </c>
      <c r="D3979" s="64"/>
      <c r="E3979" s="39" t="s">
        <v>103</v>
      </c>
      <c r="F3979" s="39">
        <v>31</v>
      </c>
      <c r="G3979" s="39" t="s">
        <v>172</v>
      </c>
      <c r="H3979" s="39" t="s">
        <v>176</v>
      </c>
      <c r="I3979" s="39" t="s">
        <v>176</v>
      </c>
      <c r="J3979" s="39" t="s">
        <v>176</v>
      </c>
      <c r="K3979" s="39" t="s">
        <v>176</v>
      </c>
      <c r="L3979" s="39">
        <v>1</v>
      </c>
      <c r="M3979" s="57" t="str">
        <f t="shared" si="188"/>
        <v>3 - Medium-Level Power Loss</v>
      </c>
      <c r="N3979" s="59"/>
      <c r="O3979" s="60"/>
      <c r="P3979" s="61">
        <f t="shared" si="187"/>
        <v>1800</v>
      </c>
      <c r="Q3979" s="61">
        <f t="shared" si="189"/>
        <v>0</v>
      </c>
    </row>
    <row r="3980" spans="1:17" ht="18.600000000000001" customHeight="1">
      <c r="A3980" s="58">
        <v>44403</v>
      </c>
      <c r="B3980" s="39" t="s">
        <v>48</v>
      </c>
      <c r="C3980" s="39" t="s">
        <v>156</v>
      </c>
      <c r="D3980" s="64"/>
      <c r="E3980" s="39" t="s">
        <v>103</v>
      </c>
      <c r="F3980" s="39">
        <v>32</v>
      </c>
      <c r="G3980" s="39" t="s">
        <v>172</v>
      </c>
      <c r="H3980" s="39" t="s">
        <v>176</v>
      </c>
      <c r="I3980" s="39" t="s">
        <v>176</v>
      </c>
      <c r="J3980" s="39" t="s">
        <v>176</v>
      </c>
      <c r="K3980" s="39" t="s">
        <v>176</v>
      </c>
      <c r="L3980" s="39">
        <v>1</v>
      </c>
      <c r="M3980" s="57" t="str">
        <f t="shared" si="188"/>
        <v>3 - Medium-Level Power Loss</v>
      </c>
      <c r="N3980" s="59"/>
      <c r="O3980" s="60"/>
      <c r="P3980" s="61">
        <f t="shared" si="187"/>
        <v>1800</v>
      </c>
      <c r="Q3980" s="61">
        <f t="shared" si="189"/>
        <v>0</v>
      </c>
    </row>
    <row r="3981" spans="1:17" ht="18.600000000000001" customHeight="1">
      <c r="A3981" s="58">
        <v>44403</v>
      </c>
      <c r="B3981" s="39" t="s">
        <v>48</v>
      </c>
      <c r="C3981" s="39" t="s">
        <v>156</v>
      </c>
      <c r="D3981" s="64"/>
      <c r="E3981" s="39" t="s">
        <v>105</v>
      </c>
      <c r="F3981" s="39">
        <v>55</v>
      </c>
      <c r="G3981" s="39" t="s">
        <v>172</v>
      </c>
      <c r="H3981" s="39" t="s">
        <v>176</v>
      </c>
      <c r="I3981" s="39" t="s">
        <v>176</v>
      </c>
      <c r="J3981" s="39" t="s">
        <v>176</v>
      </c>
      <c r="K3981" s="39" t="s">
        <v>176</v>
      </c>
      <c r="L3981" s="39">
        <v>1</v>
      </c>
      <c r="M3981" s="57" t="str">
        <f t="shared" si="188"/>
        <v>3 - Medium-Level Power Loss</v>
      </c>
      <c r="N3981" s="59"/>
      <c r="O3981" s="60"/>
      <c r="P3981" s="61">
        <f t="shared" si="187"/>
        <v>1800</v>
      </c>
      <c r="Q3981" s="61">
        <f t="shared" si="189"/>
        <v>0</v>
      </c>
    </row>
    <row r="3982" spans="1:17" ht="18.600000000000001" customHeight="1">
      <c r="A3982" s="58">
        <v>44403</v>
      </c>
      <c r="B3982" s="39" t="s">
        <v>48</v>
      </c>
      <c r="C3982" s="39" t="s">
        <v>156</v>
      </c>
      <c r="D3982" s="64"/>
      <c r="E3982" s="39" t="s">
        <v>97</v>
      </c>
      <c r="F3982" s="39">
        <v>113</v>
      </c>
      <c r="G3982" s="39" t="s">
        <v>172</v>
      </c>
      <c r="H3982" s="39" t="s">
        <v>176</v>
      </c>
      <c r="I3982" s="39" t="s">
        <v>176</v>
      </c>
      <c r="J3982" s="39" t="s">
        <v>176</v>
      </c>
      <c r="K3982" s="39" t="s">
        <v>176</v>
      </c>
      <c r="L3982" s="39">
        <v>1</v>
      </c>
      <c r="M3982" s="57" t="str">
        <f t="shared" si="188"/>
        <v>3 - Medium-Level Power Loss</v>
      </c>
      <c r="N3982" s="59"/>
      <c r="O3982" s="60"/>
      <c r="P3982" s="61">
        <f t="shared" si="187"/>
        <v>1800</v>
      </c>
      <c r="Q3982" s="61">
        <f t="shared" si="189"/>
        <v>0</v>
      </c>
    </row>
    <row r="3983" spans="1:17" ht="18.600000000000001" customHeight="1">
      <c r="A3983" s="58">
        <v>44403</v>
      </c>
      <c r="B3983" s="39" t="s">
        <v>48</v>
      </c>
      <c r="C3983" s="39" t="s">
        <v>156</v>
      </c>
      <c r="D3983" s="64"/>
      <c r="E3983" s="39" t="s">
        <v>97</v>
      </c>
      <c r="F3983" s="39">
        <v>114</v>
      </c>
      <c r="G3983" s="39" t="s">
        <v>172</v>
      </c>
      <c r="H3983" s="39" t="s">
        <v>176</v>
      </c>
      <c r="I3983" s="39" t="s">
        <v>176</v>
      </c>
      <c r="J3983" s="39" t="s">
        <v>176</v>
      </c>
      <c r="K3983" s="39" t="s">
        <v>176</v>
      </c>
      <c r="L3983" s="39">
        <v>1</v>
      </c>
      <c r="M3983" s="57" t="str">
        <f t="shared" si="188"/>
        <v>3 - Medium-Level Power Loss</v>
      </c>
      <c r="N3983" s="59"/>
      <c r="O3983" s="60"/>
      <c r="P3983" s="61">
        <f t="shared" si="187"/>
        <v>1800</v>
      </c>
      <c r="Q3983" s="61">
        <f t="shared" si="189"/>
        <v>0</v>
      </c>
    </row>
    <row r="3984" spans="1:17" ht="18.600000000000001" customHeight="1">
      <c r="A3984" s="58">
        <v>44403</v>
      </c>
      <c r="B3984" s="39" t="s">
        <v>48</v>
      </c>
      <c r="C3984" s="39" t="s">
        <v>156</v>
      </c>
      <c r="D3984" s="64"/>
      <c r="E3984" s="39" t="s">
        <v>97</v>
      </c>
      <c r="F3984" s="39">
        <v>115</v>
      </c>
      <c r="G3984" s="39" t="s">
        <v>172</v>
      </c>
      <c r="H3984" s="39" t="s">
        <v>176</v>
      </c>
      <c r="I3984" s="39" t="s">
        <v>176</v>
      </c>
      <c r="J3984" s="39" t="s">
        <v>176</v>
      </c>
      <c r="K3984" s="39" t="s">
        <v>176</v>
      </c>
      <c r="L3984" s="39">
        <v>1</v>
      </c>
      <c r="M3984" s="57" t="str">
        <f t="shared" si="188"/>
        <v>3 - Medium-Level Power Loss</v>
      </c>
      <c r="N3984" s="59"/>
      <c r="O3984" s="60"/>
      <c r="P3984" s="61">
        <f t="shared" si="187"/>
        <v>1800</v>
      </c>
      <c r="Q3984" s="61">
        <f t="shared" si="189"/>
        <v>0</v>
      </c>
    </row>
    <row r="3985" spans="1:17" ht="18.600000000000001" customHeight="1">
      <c r="A3985" s="58">
        <v>44403</v>
      </c>
      <c r="B3985" s="39" t="s">
        <v>48</v>
      </c>
      <c r="C3985" s="39" t="s">
        <v>156</v>
      </c>
      <c r="D3985" s="64"/>
      <c r="E3985" s="39" t="s">
        <v>97</v>
      </c>
      <c r="F3985" s="39">
        <v>116</v>
      </c>
      <c r="G3985" s="39" t="s">
        <v>172</v>
      </c>
      <c r="H3985" s="39" t="s">
        <v>176</v>
      </c>
      <c r="I3985" s="39" t="s">
        <v>176</v>
      </c>
      <c r="J3985" s="39" t="s">
        <v>176</v>
      </c>
      <c r="K3985" s="39" t="s">
        <v>176</v>
      </c>
      <c r="L3985" s="39">
        <v>1</v>
      </c>
      <c r="M3985" s="57" t="str">
        <f t="shared" si="188"/>
        <v>3 - Medium-Level Power Loss</v>
      </c>
      <c r="N3985" s="59"/>
      <c r="O3985" s="60"/>
      <c r="P3985" s="61">
        <f t="shared" ref="P3985:P4048" si="190">IF(G3985="hot spot",0,IF(G3985="string",$Q$5*L3985,IF(G3985="multiple strings",$Q$5*L3985,IF(G3985="Combiner",($Q$5)*L3985,IF(G3985="inverter",$Q$5*L3985,IF(G3985="tracker",$Q$5*L3985,IF(G3985="module",$Q$5*L3985,IF(G3985="module substring",($Q$5/3)*L3985,0))))))))</f>
        <v>1800</v>
      </c>
      <c r="Q3985" s="61">
        <f t="shared" si="189"/>
        <v>0</v>
      </c>
    </row>
    <row r="3986" spans="1:17" ht="18.600000000000001" customHeight="1">
      <c r="A3986" s="58">
        <v>44403</v>
      </c>
      <c r="B3986" s="39" t="s">
        <v>48</v>
      </c>
      <c r="C3986" s="39" t="s">
        <v>156</v>
      </c>
      <c r="D3986" s="64"/>
      <c r="E3986" s="39" t="s">
        <v>97</v>
      </c>
      <c r="F3986" s="39">
        <v>117</v>
      </c>
      <c r="G3986" s="39" t="s">
        <v>172</v>
      </c>
      <c r="H3986" s="39" t="s">
        <v>176</v>
      </c>
      <c r="I3986" s="39" t="s">
        <v>176</v>
      </c>
      <c r="J3986" s="39" t="s">
        <v>176</v>
      </c>
      <c r="K3986" s="39" t="s">
        <v>176</v>
      </c>
      <c r="L3986" s="39">
        <v>1</v>
      </c>
      <c r="M3986" s="57" t="str">
        <f t="shared" ref="M3986:M4049" si="191">IF(G3986="hot spot","1 - Safety",IF((P3986)/(1000000*$Q$4)&gt;0.01,"2 - High-Level Power Loss",IF(P3986&gt;($Q$5-1),"3 - Medium-Level Power Loss",IF(P3986&gt;0,"4 - Low-Level Power Loss",""))))</f>
        <v>3 - Medium-Level Power Loss</v>
      </c>
      <c r="N3986" s="59"/>
      <c r="O3986" s="60"/>
      <c r="P3986" s="61">
        <f t="shared" si="190"/>
        <v>1800</v>
      </c>
      <c r="Q3986" s="61">
        <f t="shared" si="189"/>
        <v>0</v>
      </c>
    </row>
    <row r="3987" spans="1:17" ht="18.600000000000001" customHeight="1">
      <c r="A3987" s="58">
        <v>44403</v>
      </c>
      <c r="B3987" s="39" t="s">
        <v>48</v>
      </c>
      <c r="C3987" s="39" t="s">
        <v>156</v>
      </c>
      <c r="D3987" s="64"/>
      <c r="E3987" s="39" t="s">
        <v>97</v>
      </c>
      <c r="F3987" s="39">
        <v>118</v>
      </c>
      <c r="G3987" s="39" t="s">
        <v>172</v>
      </c>
      <c r="H3987" s="39" t="s">
        <v>176</v>
      </c>
      <c r="I3987" s="39" t="s">
        <v>176</v>
      </c>
      <c r="J3987" s="39" t="s">
        <v>176</v>
      </c>
      <c r="K3987" s="39" t="s">
        <v>176</v>
      </c>
      <c r="L3987" s="39">
        <v>1</v>
      </c>
      <c r="M3987" s="57" t="str">
        <f t="shared" si="191"/>
        <v>3 - Medium-Level Power Loss</v>
      </c>
      <c r="N3987" s="59"/>
      <c r="O3987" s="60"/>
      <c r="P3987" s="61">
        <f t="shared" si="190"/>
        <v>1800</v>
      </c>
      <c r="Q3987" s="61">
        <f t="shared" si="189"/>
        <v>0</v>
      </c>
    </row>
    <row r="3988" spans="1:17" ht="18.600000000000001" customHeight="1">
      <c r="A3988" s="58">
        <v>44403</v>
      </c>
      <c r="B3988" s="39" t="s">
        <v>48</v>
      </c>
      <c r="C3988" s="39" t="s">
        <v>156</v>
      </c>
      <c r="D3988" s="64"/>
      <c r="E3988" s="39" t="s">
        <v>97</v>
      </c>
      <c r="F3988" s="39">
        <v>119</v>
      </c>
      <c r="G3988" s="39" t="s">
        <v>172</v>
      </c>
      <c r="H3988" s="39" t="s">
        <v>176</v>
      </c>
      <c r="I3988" s="39" t="s">
        <v>176</v>
      </c>
      <c r="J3988" s="39" t="s">
        <v>176</v>
      </c>
      <c r="K3988" s="39" t="s">
        <v>176</v>
      </c>
      <c r="L3988" s="39">
        <v>1</v>
      </c>
      <c r="M3988" s="57" t="str">
        <f t="shared" si="191"/>
        <v>3 - Medium-Level Power Loss</v>
      </c>
      <c r="N3988" s="59"/>
      <c r="O3988" s="60"/>
      <c r="P3988" s="61">
        <f t="shared" si="190"/>
        <v>1800</v>
      </c>
      <c r="Q3988" s="61">
        <f t="shared" si="189"/>
        <v>0</v>
      </c>
    </row>
    <row r="3989" spans="1:17" ht="18.600000000000001" customHeight="1">
      <c r="A3989" s="58">
        <v>44403</v>
      </c>
      <c r="B3989" s="39" t="s">
        <v>48</v>
      </c>
      <c r="C3989" s="39" t="s">
        <v>156</v>
      </c>
      <c r="D3989" s="64"/>
      <c r="E3989" s="39" t="s">
        <v>97</v>
      </c>
      <c r="F3989" s="39">
        <v>120</v>
      </c>
      <c r="G3989" s="39" t="s">
        <v>172</v>
      </c>
      <c r="H3989" s="39" t="s">
        <v>176</v>
      </c>
      <c r="I3989" s="39" t="s">
        <v>176</v>
      </c>
      <c r="J3989" s="39" t="s">
        <v>176</v>
      </c>
      <c r="K3989" s="39" t="s">
        <v>176</v>
      </c>
      <c r="L3989" s="39">
        <v>1</v>
      </c>
      <c r="M3989" s="57" t="str">
        <f t="shared" si="191"/>
        <v>3 - Medium-Level Power Loss</v>
      </c>
      <c r="N3989" s="59"/>
      <c r="O3989" s="60"/>
      <c r="P3989" s="61">
        <f t="shared" si="190"/>
        <v>1800</v>
      </c>
      <c r="Q3989" s="61">
        <f t="shared" si="189"/>
        <v>0</v>
      </c>
    </row>
    <row r="3990" spans="1:17" ht="18.600000000000001" customHeight="1">
      <c r="A3990" s="58">
        <v>44403</v>
      </c>
      <c r="B3990" s="39" t="s">
        <v>48</v>
      </c>
      <c r="C3990" s="39" t="s">
        <v>156</v>
      </c>
      <c r="D3990" s="64"/>
      <c r="E3990" s="39" t="s">
        <v>97</v>
      </c>
      <c r="F3990" s="39">
        <v>89</v>
      </c>
      <c r="G3990" s="39" t="s">
        <v>172</v>
      </c>
      <c r="H3990" s="39" t="s">
        <v>176</v>
      </c>
      <c r="I3990" s="39" t="s">
        <v>176</v>
      </c>
      <c r="J3990" s="39" t="s">
        <v>176</v>
      </c>
      <c r="K3990" s="39" t="s">
        <v>176</v>
      </c>
      <c r="L3990" s="39">
        <v>1</v>
      </c>
      <c r="M3990" s="57" t="str">
        <f t="shared" si="191"/>
        <v>3 - Medium-Level Power Loss</v>
      </c>
      <c r="N3990" s="59"/>
      <c r="O3990" s="60"/>
      <c r="P3990" s="61">
        <f t="shared" si="190"/>
        <v>1800</v>
      </c>
      <c r="Q3990" s="61">
        <f t="shared" si="189"/>
        <v>0</v>
      </c>
    </row>
    <row r="3991" spans="1:17" ht="18.600000000000001" customHeight="1">
      <c r="A3991" s="58">
        <v>44403</v>
      </c>
      <c r="B3991" s="39" t="s">
        <v>48</v>
      </c>
      <c r="C3991" s="39" t="s">
        <v>156</v>
      </c>
      <c r="D3991" s="64"/>
      <c r="E3991" s="39" t="s">
        <v>97</v>
      </c>
      <c r="F3991" s="39">
        <v>90</v>
      </c>
      <c r="G3991" s="39" t="s">
        <v>172</v>
      </c>
      <c r="H3991" s="39" t="s">
        <v>176</v>
      </c>
      <c r="I3991" s="39" t="s">
        <v>176</v>
      </c>
      <c r="J3991" s="39" t="s">
        <v>176</v>
      </c>
      <c r="K3991" s="39" t="s">
        <v>176</v>
      </c>
      <c r="L3991" s="39">
        <v>1</v>
      </c>
      <c r="M3991" s="57" t="str">
        <f t="shared" si="191"/>
        <v>3 - Medium-Level Power Loss</v>
      </c>
      <c r="N3991" s="59"/>
      <c r="O3991" s="60"/>
      <c r="P3991" s="61">
        <f t="shared" si="190"/>
        <v>1800</v>
      </c>
      <c r="Q3991" s="61">
        <f t="shared" si="189"/>
        <v>0</v>
      </c>
    </row>
    <row r="3992" spans="1:17" ht="18.600000000000001" customHeight="1">
      <c r="A3992" s="58">
        <v>44403</v>
      </c>
      <c r="B3992" s="39" t="s">
        <v>48</v>
      </c>
      <c r="C3992" s="39" t="s">
        <v>156</v>
      </c>
      <c r="D3992" s="64"/>
      <c r="E3992" s="39" t="s">
        <v>97</v>
      </c>
      <c r="F3992" s="39">
        <v>91</v>
      </c>
      <c r="G3992" s="39" t="s">
        <v>172</v>
      </c>
      <c r="H3992" s="39" t="s">
        <v>176</v>
      </c>
      <c r="I3992" s="39" t="s">
        <v>176</v>
      </c>
      <c r="J3992" s="39" t="s">
        <v>176</v>
      </c>
      <c r="K3992" s="39" t="s">
        <v>176</v>
      </c>
      <c r="L3992" s="39">
        <v>1</v>
      </c>
      <c r="M3992" s="57" t="str">
        <f t="shared" si="191"/>
        <v>3 - Medium-Level Power Loss</v>
      </c>
      <c r="N3992" s="59"/>
      <c r="O3992" s="60"/>
      <c r="P3992" s="61">
        <f t="shared" si="190"/>
        <v>1800</v>
      </c>
      <c r="Q3992" s="61">
        <f t="shared" si="189"/>
        <v>0</v>
      </c>
    </row>
    <row r="3993" spans="1:17" ht="18.600000000000001" customHeight="1">
      <c r="A3993" s="58">
        <v>44403</v>
      </c>
      <c r="B3993" s="39" t="s">
        <v>48</v>
      </c>
      <c r="C3993" s="39" t="s">
        <v>156</v>
      </c>
      <c r="D3993" s="64"/>
      <c r="E3993" s="39" t="s">
        <v>97</v>
      </c>
      <c r="F3993" s="39">
        <v>92</v>
      </c>
      <c r="G3993" s="39" t="s">
        <v>172</v>
      </c>
      <c r="H3993" s="39" t="s">
        <v>176</v>
      </c>
      <c r="I3993" s="39" t="s">
        <v>176</v>
      </c>
      <c r="J3993" s="39" t="s">
        <v>176</v>
      </c>
      <c r="K3993" s="39" t="s">
        <v>176</v>
      </c>
      <c r="L3993" s="39">
        <v>1</v>
      </c>
      <c r="M3993" s="57" t="str">
        <f t="shared" si="191"/>
        <v>3 - Medium-Level Power Loss</v>
      </c>
      <c r="N3993" s="59"/>
      <c r="O3993" s="60"/>
      <c r="P3993" s="61">
        <f t="shared" si="190"/>
        <v>1800</v>
      </c>
      <c r="Q3993" s="61">
        <f t="shared" si="189"/>
        <v>0</v>
      </c>
    </row>
    <row r="3994" spans="1:17" ht="18.600000000000001" customHeight="1">
      <c r="A3994" s="58">
        <v>44403</v>
      </c>
      <c r="B3994" s="39" t="s">
        <v>48</v>
      </c>
      <c r="C3994" s="39" t="s">
        <v>156</v>
      </c>
      <c r="D3994" s="64"/>
      <c r="E3994" s="39" t="s">
        <v>97</v>
      </c>
      <c r="F3994" s="39">
        <v>93</v>
      </c>
      <c r="G3994" s="39" t="s">
        <v>172</v>
      </c>
      <c r="H3994" s="39" t="s">
        <v>176</v>
      </c>
      <c r="I3994" s="39" t="s">
        <v>176</v>
      </c>
      <c r="J3994" s="39" t="s">
        <v>176</v>
      </c>
      <c r="K3994" s="39" t="s">
        <v>176</v>
      </c>
      <c r="L3994" s="39">
        <v>1</v>
      </c>
      <c r="M3994" s="57" t="str">
        <f t="shared" si="191"/>
        <v>3 - Medium-Level Power Loss</v>
      </c>
      <c r="N3994" s="59"/>
      <c r="O3994" s="60"/>
      <c r="P3994" s="61">
        <f t="shared" si="190"/>
        <v>1800</v>
      </c>
      <c r="Q3994" s="61">
        <f t="shared" si="189"/>
        <v>0</v>
      </c>
    </row>
    <row r="3995" spans="1:17" ht="18.600000000000001" customHeight="1">
      <c r="A3995" s="58">
        <v>44403</v>
      </c>
      <c r="B3995" s="39" t="s">
        <v>48</v>
      </c>
      <c r="C3995" s="39" t="s">
        <v>156</v>
      </c>
      <c r="D3995" s="64"/>
      <c r="E3995" s="39" t="s">
        <v>97</v>
      </c>
      <c r="F3995" s="39">
        <v>94</v>
      </c>
      <c r="G3995" s="39" t="s">
        <v>172</v>
      </c>
      <c r="H3995" s="39" t="s">
        <v>176</v>
      </c>
      <c r="I3995" s="39" t="s">
        <v>176</v>
      </c>
      <c r="J3995" s="39" t="s">
        <v>176</v>
      </c>
      <c r="K3995" s="39" t="s">
        <v>176</v>
      </c>
      <c r="L3995" s="39">
        <v>1</v>
      </c>
      <c r="M3995" s="57" t="str">
        <f t="shared" si="191"/>
        <v>3 - Medium-Level Power Loss</v>
      </c>
      <c r="N3995" s="59"/>
      <c r="O3995" s="60"/>
      <c r="P3995" s="61">
        <f t="shared" si="190"/>
        <v>1800</v>
      </c>
      <c r="Q3995" s="61">
        <f t="shared" si="189"/>
        <v>0</v>
      </c>
    </row>
    <row r="3996" spans="1:17" ht="18.600000000000001" customHeight="1">
      <c r="A3996" s="58">
        <v>44403</v>
      </c>
      <c r="B3996" s="39" t="s">
        <v>48</v>
      </c>
      <c r="C3996" s="39" t="s">
        <v>156</v>
      </c>
      <c r="D3996" s="64"/>
      <c r="E3996" s="39" t="s">
        <v>97</v>
      </c>
      <c r="F3996" s="39">
        <v>95</v>
      </c>
      <c r="G3996" s="39" t="s">
        <v>172</v>
      </c>
      <c r="H3996" s="39" t="s">
        <v>176</v>
      </c>
      <c r="I3996" s="39" t="s">
        <v>176</v>
      </c>
      <c r="J3996" s="39" t="s">
        <v>176</v>
      </c>
      <c r="K3996" s="39" t="s">
        <v>176</v>
      </c>
      <c r="L3996" s="39">
        <v>1</v>
      </c>
      <c r="M3996" s="57" t="str">
        <f t="shared" si="191"/>
        <v>3 - Medium-Level Power Loss</v>
      </c>
      <c r="N3996" s="59"/>
      <c r="O3996" s="60"/>
      <c r="P3996" s="61">
        <f t="shared" si="190"/>
        <v>1800</v>
      </c>
      <c r="Q3996" s="61">
        <f t="shared" si="189"/>
        <v>0</v>
      </c>
    </row>
    <row r="3997" spans="1:17" ht="18.600000000000001" customHeight="1">
      <c r="A3997" s="58">
        <v>44403</v>
      </c>
      <c r="B3997" s="39" t="s">
        <v>48</v>
      </c>
      <c r="C3997" s="39" t="s">
        <v>156</v>
      </c>
      <c r="D3997" s="64"/>
      <c r="E3997" s="39" t="s">
        <v>97</v>
      </c>
      <c r="F3997" s="39">
        <v>96</v>
      </c>
      <c r="G3997" s="39" t="s">
        <v>172</v>
      </c>
      <c r="H3997" s="39" t="s">
        <v>176</v>
      </c>
      <c r="I3997" s="39" t="s">
        <v>176</v>
      </c>
      <c r="J3997" s="39" t="s">
        <v>176</v>
      </c>
      <c r="K3997" s="39" t="s">
        <v>176</v>
      </c>
      <c r="L3997" s="39">
        <v>1</v>
      </c>
      <c r="M3997" s="57" t="str">
        <f t="shared" si="191"/>
        <v>3 - Medium-Level Power Loss</v>
      </c>
      <c r="N3997" s="59"/>
      <c r="O3997" s="60"/>
      <c r="P3997" s="61">
        <f t="shared" si="190"/>
        <v>1800</v>
      </c>
      <c r="Q3997" s="61">
        <f t="shared" si="189"/>
        <v>0</v>
      </c>
    </row>
    <row r="3998" spans="1:17" ht="18.600000000000001" customHeight="1">
      <c r="A3998" s="58">
        <v>44403</v>
      </c>
      <c r="B3998" s="39" t="s">
        <v>48</v>
      </c>
      <c r="C3998" s="39" t="s">
        <v>156</v>
      </c>
      <c r="D3998" s="64"/>
      <c r="E3998" s="39" t="s">
        <v>114</v>
      </c>
      <c r="F3998" s="39">
        <v>109</v>
      </c>
      <c r="G3998" s="39" t="s">
        <v>172</v>
      </c>
      <c r="H3998" s="39" t="s">
        <v>176</v>
      </c>
      <c r="I3998" s="39" t="s">
        <v>176</v>
      </c>
      <c r="J3998" s="39" t="s">
        <v>176</v>
      </c>
      <c r="K3998" s="39" t="s">
        <v>176</v>
      </c>
      <c r="L3998" s="39">
        <v>1</v>
      </c>
      <c r="M3998" s="57" t="str">
        <f t="shared" si="191"/>
        <v>3 - Medium-Level Power Loss</v>
      </c>
      <c r="N3998" s="59"/>
      <c r="O3998" s="60"/>
      <c r="P3998" s="61">
        <f t="shared" si="190"/>
        <v>1800</v>
      </c>
      <c r="Q3998" s="61">
        <f t="shared" si="189"/>
        <v>0</v>
      </c>
    </row>
    <row r="3999" spans="1:17" ht="18.600000000000001" customHeight="1">
      <c r="A3999" s="58">
        <v>44403</v>
      </c>
      <c r="B3999" s="39" t="s">
        <v>48</v>
      </c>
      <c r="C3999" s="39" t="s">
        <v>156</v>
      </c>
      <c r="D3999" s="64"/>
      <c r="E3999" s="39" t="s">
        <v>114</v>
      </c>
      <c r="F3999" s="39">
        <v>111</v>
      </c>
      <c r="G3999" s="39" t="s">
        <v>172</v>
      </c>
      <c r="H3999" s="39" t="s">
        <v>176</v>
      </c>
      <c r="I3999" s="39" t="s">
        <v>176</v>
      </c>
      <c r="J3999" s="39" t="s">
        <v>177</v>
      </c>
      <c r="K3999" s="39" t="s">
        <v>176</v>
      </c>
      <c r="L3999" s="39">
        <v>1</v>
      </c>
      <c r="M3999" s="57" t="str">
        <f t="shared" si="191"/>
        <v>3 - Medium-Level Power Loss</v>
      </c>
      <c r="N3999" s="59"/>
      <c r="O3999" s="60"/>
      <c r="P3999" s="61">
        <f t="shared" si="190"/>
        <v>1800</v>
      </c>
      <c r="Q3999" s="61">
        <f t="shared" si="189"/>
        <v>0</v>
      </c>
    </row>
    <row r="4000" spans="1:17" ht="18.600000000000001" customHeight="1">
      <c r="A4000" s="58">
        <v>44403</v>
      </c>
      <c r="B4000" s="39" t="s">
        <v>48</v>
      </c>
      <c r="C4000" s="39" t="s">
        <v>156</v>
      </c>
      <c r="D4000" s="64"/>
      <c r="E4000" s="39" t="s">
        <v>106</v>
      </c>
      <c r="F4000" s="39">
        <v>25</v>
      </c>
      <c r="G4000" s="39" t="s">
        <v>172</v>
      </c>
      <c r="H4000" s="39" t="s">
        <v>176</v>
      </c>
      <c r="I4000" s="39" t="s">
        <v>176</v>
      </c>
      <c r="J4000" s="39" t="s">
        <v>176</v>
      </c>
      <c r="K4000" s="39" t="s">
        <v>176</v>
      </c>
      <c r="L4000" s="39">
        <v>1</v>
      </c>
      <c r="M4000" s="57" t="str">
        <f t="shared" si="191"/>
        <v>3 - Medium-Level Power Loss</v>
      </c>
      <c r="N4000" s="59"/>
      <c r="O4000" s="60"/>
      <c r="P4000" s="61">
        <f t="shared" si="190"/>
        <v>1800</v>
      </c>
      <c r="Q4000" s="61">
        <f t="shared" si="189"/>
        <v>0</v>
      </c>
    </row>
    <row r="4001" spans="1:17" ht="18.600000000000001" customHeight="1">
      <c r="A4001" s="58">
        <v>44403</v>
      </c>
      <c r="B4001" s="39" t="s">
        <v>48</v>
      </c>
      <c r="C4001" s="39" t="s">
        <v>156</v>
      </c>
      <c r="D4001" s="64"/>
      <c r="E4001" s="39" t="s">
        <v>106</v>
      </c>
      <c r="F4001" s="39">
        <v>26</v>
      </c>
      <c r="G4001" s="39" t="s">
        <v>172</v>
      </c>
      <c r="H4001" s="39" t="s">
        <v>176</v>
      </c>
      <c r="I4001" s="39" t="s">
        <v>176</v>
      </c>
      <c r="J4001" s="39" t="s">
        <v>176</v>
      </c>
      <c r="K4001" s="39" t="s">
        <v>176</v>
      </c>
      <c r="L4001" s="39">
        <v>1</v>
      </c>
      <c r="M4001" s="57" t="str">
        <f t="shared" si="191"/>
        <v>3 - Medium-Level Power Loss</v>
      </c>
      <c r="N4001" s="59"/>
      <c r="O4001" s="60"/>
      <c r="P4001" s="61">
        <f t="shared" si="190"/>
        <v>1800</v>
      </c>
      <c r="Q4001" s="61">
        <f t="shared" si="189"/>
        <v>0</v>
      </c>
    </row>
    <row r="4002" spans="1:17" ht="18.600000000000001" customHeight="1">
      <c r="A4002" s="58">
        <v>44403</v>
      </c>
      <c r="B4002" s="39" t="s">
        <v>48</v>
      </c>
      <c r="C4002" s="39" t="s">
        <v>156</v>
      </c>
      <c r="D4002" s="64"/>
      <c r="E4002" s="39" t="s">
        <v>106</v>
      </c>
      <c r="F4002" s="39">
        <v>27</v>
      </c>
      <c r="G4002" s="39" t="s">
        <v>172</v>
      </c>
      <c r="H4002" s="39" t="s">
        <v>176</v>
      </c>
      <c r="I4002" s="39" t="s">
        <v>176</v>
      </c>
      <c r="J4002" s="39" t="s">
        <v>176</v>
      </c>
      <c r="K4002" s="39" t="s">
        <v>176</v>
      </c>
      <c r="L4002" s="39">
        <v>1</v>
      </c>
      <c r="M4002" s="57" t="str">
        <f t="shared" si="191"/>
        <v>3 - Medium-Level Power Loss</v>
      </c>
      <c r="N4002" s="59"/>
      <c r="O4002" s="60"/>
      <c r="P4002" s="61">
        <f t="shared" si="190"/>
        <v>1800</v>
      </c>
      <c r="Q4002" s="61">
        <f t="shared" si="189"/>
        <v>0</v>
      </c>
    </row>
    <row r="4003" spans="1:17" ht="18.600000000000001" customHeight="1">
      <c r="A4003" s="58">
        <v>44403</v>
      </c>
      <c r="B4003" s="39" t="s">
        <v>48</v>
      </c>
      <c r="C4003" s="39" t="s">
        <v>156</v>
      </c>
      <c r="D4003" s="64"/>
      <c r="E4003" s="39" t="s">
        <v>106</v>
      </c>
      <c r="F4003" s="39">
        <v>28</v>
      </c>
      <c r="G4003" s="39" t="s">
        <v>172</v>
      </c>
      <c r="H4003" s="39" t="s">
        <v>176</v>
      </c>
      <c r="I4003" s="39" t="s">
        <v>176</v>
      </c>
      <c r="J4003" s="39" t="s">
        <v>176</v>
      </c>
      <c r="K4003" s="39" t="s">
        <v>176</v>
      </c>
      <c r="L4003" s="39">
        <v>1</v>
      </c>
      <c r="M4003" s="57" t="str">
        <f t="shared" si="191"/>
        <v>3 - Medium-Level Power Loss</v>
      </c>
      <c r="N4003" s="59"/>
      <c r="O4003" s="60"/>
      <c r="P4003" s="61">
        <f t="shared" si="190"/>
        <v>1800</v>
      </c>
      <c r="Q4003" s="61">
        <f t="shared" si="189"/>
        <v>0</v>
      </c>
    </row>
    <row r="4004" spans="1:17" ht="18.600000000000001" customHeight="1">
      <c r="A4004" s="58">
        <v>44403</v>
      </c>
      <c r="B4004" s="39" t="s">
        <v>48</v>
      </c>
      <c r="C4004" s="39" t="s">
        <v>156</v>
      </c>
      <c r="D4004" s="64"/>
      <c r="E4004" s="39" t="s">
        <v>106</v>
      </c>
      <c r="F4004" s="39">
        <v>29</v>
      </c>
      <c r="G4004" s="39" t="s">
        <v>172</v>
      </c>
      <c r="H4004" s="39" t="s">
        <v>176</v>
      </c>
      <c r="I4004" s="39" t="s">
        <v>176</v>
      </c>
      <c r="J4004" s="39" t="s">
        <v>176</v>
      </c>
      <c r="K4004" s="39" t="s">
        <v>176</v>
      </c>
      <c r="L4004" s="39">
        <v>1</v>
      </c>
      <c r="M4004" s="57" t="str">
        <f t="shared" si="191"/>
        <v>3 - Medium-Level Power Loss</v>
      </c>
      <c r="N4004" s="59"/>
      <c r="O4004" s="60"/>
      <c r="P4004" s="61">
        <f t="shared" si="190"/>
        <v>1800</v>
      </c>
      <c r="Q4004" s="61">
        <f t="shared" si="189"/>
        <v>0</v>
      </c>
    </row>
    <row r="4005" spans="1:17" ht="18.600000000000001" customHeight="1">
      <c r="A4005" s="58">
        <v>44403</v>
      </c>
      <c r="B4005" s="39" t="s">
        <v>48</v>
      </c>
      <c r="C4005" s="39" t="s">
        <v>156</v>
      </c>
      <c r="D4005" s="64"/>
      <c r="E4005" s="39" t="s">
        <v>106</v>
      </c>
      <c r="F4005" s="39">
        <v>30</v>
      </c>
      <c r="G4005" s="39" t="s">
        <v>172</v>
      </c>
      <c r="H4005" s="39" t="s">
        <v>176</v>
      </c>
      <c r="I4005" s="39" t="s">
        <v>176</v>
      </c>
      <c r="J4005" s="39" t="s">
        <v>176</v>
      </c>
      <c r="K4005" s="39" t="s">
        <v>176</v>
      </c>
      <c r="L4005" s="39">
        <v>1</v>
      </c>
      <c r="M4005" s="57" t="str">
        <f t="shared" si="191"/>
        <v>3 - Medium-Level Power Loss</v>
      </c>
      <c r="N4005" s="59"/>
      <c r="O4005" s="60"/>
      <c r="P4005" s="61">
        <f t="shared" si="190"/>
        <v>1800</v>
      </c>
      <c r="Q4005" s="61">
        <f t="shared" ref="Q4005:Q4068" si="192">IF(O4005&gt;0,P4005,0)</f>
        <v>0</v>
      </c>
    </row>
    <row r="4006" spans="1:17" ht="18.600000000000001" customHeight="1">
      <c r="A4006" s="58">
        <v>44403</v>
      </c>
      <c r="B4006" s="39" t="s">
        <v>48</v>
      </c>
      <c r="C4006" s="39" t="s">
        <v>156</v>
      </c>
      <c r="D4006" s="64"/>
      <c r="E4006" s="39" t="s">
        <v>106</v>
      </c>
      <c r="F4006" s="39">
        <v>31</v>
      </c>
      <c r="G4006" s="39" t="s">
        <v>172</v>
      </c>
      <c r="H4006" s="39" t="s">
        <v>176</v>
      </c>
      <c r="I4006" s="39" t="s">
        <v>176</v>
      </c>
      <c r="J4006" s="39" t="s">
        <v>176</v>
      </c>
      <c r="K4006" s="39" t="s">
        <v>176</v>
      </c>
      <c r="L4006" s="39">
        <v>1</v>
      </c>
      <c r="M4006" s="57" t="str">
        <f t="shared" si="191"/>
        <v>3 - Medium-Level Power Loss</v>
      </c>
      <c r="N4006" s="59"/>
      <c r="O4006" s="60"/>
      <c r="P4006" s="61">
        <f t="shared" si="190"/>
        <v>1800</v>
      </c>
      <c r="Q4006" s="61">
        <f t="shared" si="192"/>
        <v>0</v>
      </c>
    </row>
    <row r="4007" spans="1:17" ht="18.600000000000001" customHeight="1">
      <c r="A4007" s="58">
        <v>44403</v>
      </c>
      <c r="B4007" s="39" t="s">
        <v>48</v>
      </c>
      <c r="C4007" s="39" t="s">
        <v>156</v>
      </c>
      <c r="D4007" s="64"/>
      <c r="E4007" s="39" t="s">
        <v>106</v>
      </c>
      <c r="F4007" s="39">
        <v>32</v>
      </c>
      <c r="G4007" s="39" t="s">
        <v>172</v>
      </c>
      <c r="H4007" s="39" t="s">
        <v>176</v>
      </c>
      <c r="I4007" s="39" t="s">
        <v>176</v>
      </c>
      <c r="J4007" s="39" t="s">
        <v>176</v>
      </c>
      <c r="K4007" s="39" t="s">
        <v>176</v>
      </c>
      <c r="L4007" s="39">
        <v>1</v>
      </c>
      <c r="M4007" s="57" t="str">
        <f t="shared" si="191"/>
        <v>3 - Medium-Level Power Loss</v>
      </c>
      <c r="N4007" s="59"/>
      <c r="O4007" s="60"/>
      <c r="P4007" s="61">
        <f t="shared" si="190"/>
        <v>1800</v>
      </c>
      <c r="Q4007" s="61">
        <f t="shared" si="192"/>
        <v>0</v>
      </c>
    </row>
    <row r="4008" spans="1:17" ht="18.600000000000001" customHeight="1">
      <c r="A4008" s="58">
        <v>44403</v>
      </c>
      <c r="B4008" s="39" t="s">
        <v>48</v>
      </c>
      <c r="C4008" s="39" t="s">
        <v>156</v>
      </c>
      <c r="D4008" s="64"/>
      <c r="E4008" s="39" t="s">
        <v>106</v>
      </c>
      <c r="F4008" s="39">
        <v>65</v>
      </c>
      <c r="G4008" s="39" t="s">
        <v>172</v>
      </c>
      <c r="H4008" s="39" t="s">
        <v>176</v>
      </c>
      <c r="I4008" s="39" t="s">
        <v>176</v>
      </c>
      <c r="J4008" s="39" t="s">
        <v>176</v>
      </c>
      <c r="K4008" s="39" t="s">
        <v>176</v>
      </c>
      <c r="L4008" s="39">
        <v>1</v>
      </c>
      <c r="M4008" s="57" t="str">
        <f t="shared" si="191"/>
        <v>3 - Medium-Level Power Loss</v>
      </c>
      <c r="N4008" s="59"/>
      <c r="O4008" s="60"/>
      <c r="P4008" s="61">
        <f t="shared" si="190"/>
        <v>1800</v>
      </c>
      <c r="Q4008" s="61">
        <f t="shared" si="192"/>
        <v>0</v>
      </c>
    </row>
    <row r="4009" spans="1:17" ht="18.600000000000001" customHeight="1">
      <c r="A4009" s="58">
        <v>44403</v>
      </c>
      <c r="B4009" s="39" t="s">
        <v>48</v>
      </c>
      <c r="C4009" s="39" t="s">
        <v>156</v>
      </c>
      <c r="D4009" s="64"/>
      <c r="E4009" s="39" t="s">
        <v>106</v>
      </c>
      <c r="F4009" s="39">
        <v>66</v>
      </c>
      <c r="G4009" s="39" t="s">
        <v>172</v>
      </c>
      <c r="H4009" s="39" t="s">
        <v>176</v>
      </c>
      <c r="I4009" s="39" t="s">
        <v>176</v>
      </c>
      <c r="J4009" s="39" t="s">
        <v>176</v>
      </c>
      <c r="K4009" s="39" t="s">
        <v>176</v>
      </c>
      <c r="L4009" s="39">
        <v>1</v>
      </c>
      <c r="M4009" s="57" t="str">
        <f t="shared" si="191"/>
        <v>3 - Medium-Level Power Loss</v>
      </c>
      <c r="N4009" s="59"/>
      <c r="O4009" s="60"/>
      <c r="P4009" s="61">
        <f t="shared" si="190"/>
        <v>1800</v>
      </c>
      <c r="Q4009" s="61">
        <f t="shared" si="192"/>
        <v>0</v>
      </c>
    </row>
    <row r="4010" spans="1:17" ht="18.600000000000001" customHeight="1">
      <c r="A4010" s="58">
        <v>44403</v>
      </c>
      <c r="B4010" s="39" t="s">
        <v>48</v>
      </c>
      <c r="C4010" s="39" t="s">
        <v>156</v>
      </c>
      <c r="D4010" s="64"/>
      <c r="E4010" s="39" t="s">
        <v>106</v>
      </c>
      <c r="F4010" s="39">
        <v>67</v>
      </c>
      <c r="G4010" s="39" t="s">
        <v>172</v>
      </c>
      <c r="H4010" s="39" t="s">
        <v>176</v>
      </c>
      <c r="I4010" s="39" t="s">
        <v>176</v>
      </c>
      <c r="J4010" s="39" t="s">
        <v>176</v>
      </c>
      <c r="K4010" s="39" t="s">
        <v>176</v>
      </c>
      <c r="L4010" s="39">
        <v>1</v>
      </c>
      <c r="M4010" s="57" t="str">
        <f t="shared" si="191"/>
        <v>3 - Medium-Level Power Loss</v>
      </c>
      <c r="N4010" s="59"/>
      <c r="O4010" s="60"/>
      <c r="P4010" s="61">
        <f t="shared" si="190"/>
        <v>1800</v>
      </c>
      <c r="Q4010" s="61">
        <f t="shared" si="192"/>
        <v>0</v>
      </c>
    </row>
    <row r="4011" spans="1:17" ht="18.600000000000001" customHeight="1">
      <c r="A4011" s="58">
        <v>44403</v>
      </c>
      <c r="B4011" s="39" t="s">
        <v>48</v>
      </c>
      <c r="C4011" s="39" t="s">
        <v>156</v>
      </c>
      <c r="D4011" s="64"/>
      <c r="E4011" s="39" t="s">
        <v>106</v>
      </c>
      <c r="F4011" s="39">
        <v>68</v>
      </c>
      <c r="G4011" s="39" t="s">
        <v>172</v>
      </c>
      <c r="H4011" s="39" t="s">
        <v>176</v>
      </c>
      <c r="I4011" s="39" t="s">
        <v>176</v>
      </c>
      <c r="J4011" s="39" t="s">
        <v>176</v>
      </c>
      <c r="K4011" s="39" t="s">
        <v>176</v>
      </c>
      <c r="L4011" s="39">
        <v>1</v>
      </c>
      <c r="M4011" s="57" t="str">
        <f t="shared" si="191"/>
        <v>3 - Medium-Level Power Loss</v>
      </c>
      <c r="N4011" s="59"/>
      <c r="O4011" s="60"/>
      <c r="P4011" s="61">
        <f t="shared" si="190"/>
        <v>1800</v>
      </c>
      <c r="Q4011" s="61">
        <f t="shared" si="192"/>
        <v>0</v>
      </c>
    </row>
    <row r="4012" spans="1:17" ht="18.600000000000001" customHeight="1">
      <c r="A4012" s="58">
        <v>44403</v>
      </c>
      <c r="B4012" s="39" t="s">
        <v>48</v>
      </c>
      <c r="C4012" s="39" t="s">
        <v>156</v>
      </c>
      <c r="D4012" s="64"/>
      <c r="E4012" s="39" t="s">
        <v>106</v>
      </c>
      <c r="F4012" s="39">
        <v>69</v>
      </c>
      <c r="G4012" s="39" t="s">
        <v>172</v>
      </c>
      <c r="H4012" s="39" t="s">
        <v>176</v>
      </c>
      <c r="I4012" s="39" t="s">
        <v>176</v>
      </c>
      <c r="J4012" s="39" t="s">
        <v>176</v>
      </c>
      <c r="K4012" s="39" t="s">
        <v>176</v>
      </c>
      <c r="L4012" s="39">
        <v>1</v>
      </c>
      <c r="M4012" s="57" t="str">
        <f t="shared" si="191"/>
        <v>3 - Medium-Level Power Loss</v>
      </c>
      <c r="N4012" s="59"/>
      <c r="O4012" s="60"/>
      <c r="P4012" s="61">
        <f t="shared" si="190"/>
        <v>1800</v>
      </c>
      <c r="Q4012" s="61">
        <f t="shared" si="192"/>
        <v>0</v>
      </c>
    </row>
    <row r="4013" spans="1:17" ht="18.600000000000001" customHeight="1">
      <c r="A4013" s="58">
        <v>44403</v>
      </c>
      <c r="B4013" s="39" t="s">
        <v>48</v>
      </c>
      <c r="C4013" s="39" t="s">
        <v>156</v>
      </c>
      <c r="D4013" s="64"/>
      <c r="E4013" s="39" t="s">
        <v>106</v>
      </c>
      <c r="F4013" s="39">
        <v>70</v>
      </c>
      <c r="G4013" s="39" t="s">
        <v>172</v>
      </c>
      <c r="H4013" s="39" t="s">
        <v>176</v>
      </c>
      <c r="I4013" s="39" t="s">
        <v>176</v>
      </c>
      <c r="J4013" s="39" t="s">
        <v>176</v>
      </c>
      <c r="K4013" s="39" t="s">
        <v>176</v>
      </c>
      <c r="L4013" s="39">
        <v>1</v>
      </c>
      <c r="M4013" s="57" t="str">
        <f t="shared" si="191"/>
        <v>3 - Medium-Level Power Loss</v>
      </c>
      <c r="N4013" s="59"/>
      <c r="O4013" s="60"/>
      <c r="P4013" s="61">
        <f t="shared" si="190"/>
        <v>1800</v>
      </c>
      <c r="Q4013" s="61">
        <f t="shared" si="192"/>
        <v>0</v>
      </c>
    </row>
    <row r="4014" spans="1:17" ht="18.600000000000001" customHeight="1">
      <c r="A4014" s="58">
        <v>44403</v>
      </c>
      <c r="B4014" s="39" t="s">
        <v>48</v>
      </c>
      <c r="C4014" s="39" t="s">
        <v>156</v>
      </c>
      <c r="D4014" s="64"/>
      <c r="E4014" s="39" t="s">
        <v>106</v>
      </c>
      <c r="F4014" s="39">
        <v>71</v>
      </c>
      <c r="G4014" s="39" t="s">
        <v>172</v>
      </c>
      <c r="H4014" s="39" t="s">
        <v>176</v>
      </c>
      <c r="I4014" s="39" t="s">
        <v>176</v>
      </c>
      <c r="J4014" s="39" t="s">
        <v>176</v>
      </c>
      <c r="K4014" s="39" t="s">
        <v>176</v>
      </c>
      <c r="L4014" s="39">
        <v>1</v>
      </c>
      <c r="M4014" s="57" t="str">
        <f t="shared" si="191"/>
        <v>3 - Medium-Level Power Loss</v>
      </c>
      <c r="N4014" s="59"/>
      <c r="O4014" s="60"/>
      <c r="P4014" s="61">
        <f t="shared" si="190"/>
        <v>1800</v>
      </c>
      <c r="Q4014" s="61">
        <f t="shared" si="192"/>
        <v>0</v>
      </c>
    </row>
    <row r="4015" spans="1:17" ht="18.600000000000001" customHeight="1">
      <c r="A4015" s="58">
        <v>44403</v>
      </c>
      <c r="B4015" s="39" t="s">
        <v>48</v>
      </c>
      <c r="C4015" s="39" t="s">
        <v>156</v>
      </c>
      <c r="D4015" s="64"/>
      <c r="E4015" s="39" t="s">
        <v>106</v>
      </c>
      <c r="F4015" s="39">
        <v>72</v>
      </c>
      <c r="G4015" s="39" t="s">
        <v>172</v>
      </c>
      <c r="H4015" s="39" t="s">
        <v>176</v>
      </c>
      <c r="I4015" s="39" t="s">
        <v>176</v>
      </c>
      <c r="J4015" s="39" t="s">
        <v>176</v>
      </c>
      <c r="K4015" s="39" t="s">
        <v>176</v>
      </c>
      <c r="L4015" s="39">
        <v>1</v>
      </c>
      <c r="M4015" s="57" t="str">
        <f t="shared" si="191"/>
        <v>3 - Medium-Level Power Loss</v>
      </c>
      <c r="N4015" s="59"/>
      <c r="O4015" s="60"/>
      <c r="P4015" s="61">
        <f t="shared" si="190"/>
        <v>1800</v>
      </c>
      <c r="Q4015" s="61">
        <f t="shared" si="192"/>
        <v>0</v>
      </c>
    </row>
    <row r="4016" spans="1:17" ht="18.600000000000001" customHeight="1">
      <c r="A4016" s="58">
        <v>44403</v>
      </c>
      <c r="B4016" s="39" t="s">
        <v>48</v>
      </c>
      <c r="C4016" s="39" t="s">
        <v>156</v>
      </c>
      <c r="D4016" s="64"/>
      <c r="E4016" s="39" t="s">
        <v>109</v>
      </c>
      <c r="F4016" s="39">
        <v>105</v>
      </c>
      <c r="G4016" s="39" t="s">
        <v>172</v>
      </c>
      <c r="H4016" s="39" t="s">
        <v>176</v>
      </c>
      <c r="I4016" s="39" t="s">
        <v>176</v>
      </c>
      <c r="J4016" s="39" t="s">
        <v>176</v>
      </c>
      <c r="K4016" s="39" t="s">
        <v>176</v>
      </c>
      <c r="L4016" s="39">
        <v>1</v>
      </c>
      <c r="M4016" s="57" t="str">
        <f t="shared" si="191"/>
        <v>3 - Medium-Level Power Loss</v>
      </c>
      <c r="N4016" s="59"/>
      <c r="O4016" s="60"/>
      <c r="P4016" s="61">
        <f t="shared" si="190"/>
        <v>1800</v>
      </c>
      <c r="Q4016" s="61">
        <f t="shared" si="192"/>
        <v>0</v>
      </c>
    </row>
    <row r="4017" spans="1:17" ht="18.600000000000001" customHeight="1">
      <c r="A4017" s="58">
        <v>44403</v>
      </c>
      <c r="B4017" s="39" t="s">
        <v>48</v>
      </c>
      <c r="C4017" s="39" t="s">
        <v>156</v>
      </c>
      <c r="D4017" s="64"/>
      <c r="E4017" s="39" t="s">
        <v>109</v>
      </c>
      <c r="F4017" s="39">
        <v>106</v>
      </c>
      <c r="G4017" s="39" t="s">
        <v>172</v>
      </c>
      <c r="H4017" s="39" t="s">
        <v>176</v>
      </c>
      <c r="I4017" s="39" t="s">
        <v>176</v>
      </c>
      <c r="J4017" s="39" t="s">
        <v>176</v>
      </c>
      <c r="K4017" s="39" t="s">
        <v>176</v>
      </c>
      <c r="L4017" s="39">
        <v>1</v>
      </c>
      <c r="M4017" s="57" t="str">
        <f t="shared" si="191"/>
        <v>3 - Medium-Level Power Loss</v>
      </c>
      <c r="N4017" s="59"/>
      <c r="O4017" s="60"/>
      <c r="P4017" s="61">
        <f t="shared" si="190"/>
        <v>1800</v>
      </c>
      <c r="Q4017" s="61">
        <f t="shared" si="192"/>
        <v>0</v>
      </c>
    </row>
    <row r="4018" spans="1:17" ht="18.600000000000001" customHeight="1">
      <c r="A4018" s="58">
        <v>44403</v>
      </c>
      <c r="B4018" s="39" t="s">
        <v>48</v>
      </c>
      <c r="C4018" s="39" t="s">
        <v>156</v>
      </c>
      <c r="D4018" s="64"/>
      <c r="E4018" s="39" t="s">
        <v>109</v>
      </c>
      <c r="F4018" s="39">
        <v>107</v>
      </c>
      <c r="G4018" s="39" t="s">
        <v>172</v>
      </c>
      <c r="H4018" s="39" t="s">
        <v>176</v>
      </c>
      <c r="I4018" s="39" t="s">
        <v>176</v>
      </c>
      <c r="J4018" s="39" t="s">
        <v>176</v>
      </c>
      <c r="K4018" s="39" t="s">
        <v>176</v>
      </c>
      <c r="L4018" s="39">
        <v>1</v>
      </c>
      <c r="M4018" s="57" t="str">
        <f t="shared" si="191"/>
        <v>3 - Medium-Level Power Loss</v>
      </c>
      <c r="N4018" s="59"/>
      <c r="O4018" s="60"/>
      <c r="P4018" s="61">
        <f t="shared" si="190"/>
        <v>1800</v>
      </c>
      <c r="Q4018" s="61">
        <f t="shared" si="192"/>
        <v>0</v>
      </c>
    </row>
    <row r="4019" spans="1:17" ht="18.600000000000001" customHeight="1">
      <c r="A4019" s="58">
        <v>44403</v>
      </c>
      <c r="B4019" s="39" t="s">
        <v>48</v>
      </c>
      <c r="C4019" s="39" t="s">
        <v>156</v>
      </c>
      <c r="D4019" s="64"/>
      <c r="E4019" s="39" t="s">
        <v>109</v>
      </c>
      <c r="F4019" s="39">
        <v>108</v>
      </c>
      <c r="G4019" s="39" t="s">
        <v>172</v>
      </c>
      <c r="H4019" s="39" t="s">
        <v>176</v>
      </c>
      <c r="I4019" s="39" t="s">
        <v>176</v>
      </c>
      <c r="J4019" s="39" t="s">
        <v>176</v>
      </c>
      <c r="K4019" s="39" t="s">
        <v>176</v>
      </c>
      <c r="L4019" s="39">
        <v>1</v>
      </c>
      <c r="M4019" s="57" t="str">
        <f t="shared" si="191"/>
        <v>3 - Medium-Level Power Loss</v>
      </c>
      <c r="N4019" s="59"/>
      <c r="O4019" s="60"/>
      <c r="P4019" s="61">
        <f t="shared" si="190"/>
        <v>1800</v>
      </c>
      <c r="Q4019" s="61">
        <f t="shared" si="192"/>
        <v>0</v>
      </c>
    </row>
    <row r="4020" spans="1:17" ht="18.600000000000001" customHeight="1">
      <c r="A4020" s="58">
        <v>44403</v>
      </c>
      <c r="B4020" s="39" t="s">
        <v>48</v>
      </c>
      <c r="C4020" s="39" t="s">
        <v>156</v>
      </c>
      <c r="D4020" s="64"/>
      <c r="E4020" s="39" t="s">
        <v>109</v>
      </c>
      <c r="F4020" s="39">
        <v>109</v>
      </c>
      <c r="G4020" s="39" t="s">
        <v>172</v>
      </c>
      <c r="H4020" s="39" t="s">
        <v>176</v>
      </c>
      <c r="I4020" s="39" t="s">
        <v>176</v>
      </c>
      <c r="J4020" s="39" t="s">
        <v>176</v>
      </c>
      <c r="K4020" s="39" t="s">
        <v>176</v>
      </c>
      <c r="L4020" s="39">
        <v>1</v>
      </c>
      <c r="M4020" s="57" t="str">
        <f t="shared" si="191"/>
        <v>3 - Medium-Level Power Loss</v>
      </c>
      <c r="N4020" s="59"/>
      <c r="O4020" s="60"/>
      <c r="P4020" s="61">
        <f t="shared" si="190"/>
        <v>1800</v>
      </c>
      <c r="Q4020" s="61">
        <f t="shared" si="192"/>
        <v>0</v>
      </c>
    </row>
    <row r="4021" spans="1:17" ht="18.600000000000001" customHeight="1">
      <c r="A4021" s="58">
        <v>44403</v>
      </c>
      <c r="B4021" s="39" t="s">
        <v>48</v>
      </c>
      <c r="C4021" s="39" t="s">
        <v>156</v>
      </c>
      <c r="D4021" s="64"/>
      <c r="E4021" s="39" t="s">
        <v>109</v>
      </c>
      <c r="F4021" s="39">
        <v>110</v>
      </c>
      <c r="G4021" s="39" t="s">
        <v>172</v>
      </c>
      <c r="H4021" s="39" t="s">
        <v>176</v>
      </c>
      <c r="I4021" s="39" t="s">
        <v>176</v>
      </c>
      <c r="J4021" s="39" t="s">
        <v>176</v>
      </c>
      <c r="K4021" s="39" t="s">
        <v>176</v>
      </c>
      <c r="L4021" s="39">
        <v>1</v>
      </c>
      <c r="M4021" s="57" t="str">
        <f t="shared" si="191"/>
        <v>3 - Medium-Level Power Loss</v>
      </c>
      <c r="N4021" s="59"/>
      <c r="O4021" s="60"/>
      <c r="P4021" s="61">
        <f t="shared" si="190"/>
        <v>1800</v>
      </c>
      <c r="Q4021" s="61">
        <f t="shared" si="192"/>
        <v>0</v>
      </c>
    </row>
    <row r="4022" spans="1:17" ht="18.600000000000001" customHeight="1">
      <c r="A4022" s="58">
        <v>44403</v>
      </c>
      <c r="B4022" s="39" t="s">
        <v>48</v>
      </c>
      <c r="C4022" s="39" t="s">
        <v>156</v>
      </c>
      <c r="D4022" s="64"/>
      <c r="E4022" s="39" t="s">
        <v>109</v>
      </c>
      <c r="F4022" s="39">
        <v>111</v>
      </c>
      <c r="G4022" s="39" t="s">
        <v>172</v>
      </c>
      <c r="H4022" s="39" t="s">
        <v>176</v>
      </c>
      <c r="I4022" s="39" t="s">
        <v>176</v>
      </c>
      <c r="J4022" s="39" t="s">
        <v>176</v>
      </c>
      <c r="K4022" s="39" t="s">
        <v>176</v>
      </c>
      <c r="L4022" s="39">
        <v>1</v>
      </c>
      <c r="M4022" s="57" t="str">
        <f t="shared" si="191"/>
        <v>3 - Medium-Level Power Loss</v>
      </c>
      <c r="N4022" s="59"/>
      <c r="O4022" s="60"/>
      <c r="P4022" s="61">
        <f t="shared" si="190"/>
        <v>1800</v>
      </c>
      <c r="Q4022" s="61">
        <f t="shared" si="192"/>
        <v>0</v>
      </c>
    </row>
    <row r="4023" spans="1:17" ht="18.600000000000001" customHeight="1">
      <c r="A4023" s="58">
        <v>44403</v>
      </c>
      <c r="B4023" s="39" t="s">
        <v>48</v>
      </c>
      <c r="C4023" s="39" t="s">
        <v>156</v>
      </c>
      <c r="D4023" s="64"/>
      <c r="E4023" s="39" t="s">
        <v>109</v>
      </c>
      <c r="F4023" s="39">
        <v>112</v>
      </c>
      <c r="G4023" s="39" t="s">
        <v>172</v>
      </c>
      <c r="H4023" s="39" t="s">
        <v>176</v>
      </c>
      <c r="I4023" s="39" t="s">
        <v>176</v>
      </c>
      <c r="J4023" s="39" t="s">
        <v>176</v>
      </c>
      <c r="K4023" s="39" t="s">
        <v>176</v>
      </c>
      <c r="L4023" s="39">
        <v>1</v>
      </c>
      <c r="M4023" s="57" t="str">
        <f t="shared" si="191"/>
        <v>3 - Medium-Level Power Loss</v>
      </c>
      <c r="N4023" s="59"/>
      <c r="O4023" s="60"/>
      <c r="P4023" s="61">
        <f t="shared" si="190"/>
        <v>1800</v>
      </c>
      <c r="Q4023" s="61">
        <f t="shared" si="192"/>
        <v>0</v>
      </c>
    </row>
    <row r="4024" spans="1:17" ht="18.600000000000001" customHeight="1">
      <c r="A4024" s="58">
        <v>44403</v>
      </c>
      <c r="B4024" s="39" t="s">
        <v>48</v>
      </c>
      <c r="C4024" s="39" t="s">
        <v>156</v>
      </c>
      <c r="D4024" s="64"/>
      <c r="E4024" s="39" t="s">
        <v>109</v>
      </c>
      <c r="F4024" s="39">
        <v>57</v>
      </c>
      <c r="G4024" s="39" t="s">
        <v>172</v>
      </c>
      <c r="H4024" s="39" t="s">
        <v>176</v>
      </c>
      <c r="I4024" s="39" t="s">
        <v>176</v>
      </c>
      <c r="J4024" s="39" t="s">
        <v>176</v>
      </c>
      <c r="K4024" s="39" t="s">
        <v>176</v>
      </c>
      <c r="L4024" s="39">
        <v>1</v>
      </c>
      <c r="M4024" s="57" t="str">
        <f t="shared" si="191"/>
        <v>3 - Medium-Level Power Loss</v>
      </c>
      <c r="N4024" s="59"/>
      <c r="O4024" s="60"/>
      <c r="P4024" s="61">
        <f t="shared" si="190"/>
        <v>1800</v>
      </c>
      <c r="Q4024" s="61">
        <f t="shared" si="192"/>
        <v>0</v>
      </c>
    </row>
    <row r="4025" spans="1:17" ht="18.600000000000001" customHeight="1">
      <c r="A4025" s="58">
        <v>44403</v>
      </c>
      <c r="B4025" s="39" t="s">
        <v>48</v>
      </c>
      <c r="C4025" s="39" t="s">
        <v>156</v>
      </c>
      <c r="D4025" s="64"/>
      <c r="E4025" s="39" t="s">
        <v>107</v>
      </c>
      <c r="F4025" s="39">
        <v>113</v>
      </c>
      <c r="G4025" s="39" t="s">
        <v>172</v>
      </c>
      <c r="H4025" s="39" t="s">
        <v>176</v>
      </c>
      <c r="I4025" s="39" t="s">
        <v>176</v>
      </c>
      <c r="J4025" s="39" t="s">
        <v>176</v>
      </c>
      <c r="K4025" s="39" t="s">
        <v>176</v>
      </c>
      <c r="L4025" s="39">
        <v>1</v>
      </c>
      <c r="M4025" s="57" t="str">
        <f t="shared" si="191"/>
        <v>3 - Medium-Level Power Loss</v>
      </c>
      <c r="N4025" s="59"/>
      <c r="O4025" s="60"/>
      <c r="P4025" s="61">
        <f t="shared" si="190"/>
        <v>1800</v>
      </c>
      <c r="Q4025" s="61">
        <f t="shared" si="192"/>
        <v>0</v>
      </c>
    </row>
    <row r="4026" spans="1:17" ht="18.600000000000001" customHeight="1">
      <c r="A4026" s="58">
        <v>44403</v>
      </c>
      <c r="B4026" s="39" t="s">
        <v>48</v>
      </c>
      <c r="C4026" s="39" t="s">
        <v>156</v>
      </c>
      <c r="D4026" s="64"/>
      <c r="E4026" s="39" t="s">
        <v>107</v>
      </c>
      <c r="F4026" s="39">
        <v>114</v>
      </c>
      <c r="G4026" s="39" t="s">
        <v>172</v>
      </c>
      <c r="H4026" s="39" t="s">
        <v>176</v>
      </c>
      <c r="I4026" s="39" t="s">
        <v>176</v>
      </c>
      <c r="J4026" s="39" t="s">
        <v>176</v>
      </c>
      <c r="K4026" s="39" t="s">
        <v>176</v>
      </c>
      <c r="L4026" s="39">
        <v>1</v>
      </c>
      <c r="M4026" s="57" t="str">
        <f t="shared" si="191"/>
        <v>3 - Medium-Level Power Loss</v>
      </c>
      <c r="N4026" s="59"/>
      <c r="O4026" s="60"/>
      <c r="P4026" s="61">
        <f t="shared" si="190"/>
        <v>1800</v>
      </c>
      <c r="Q4026" s="61">
        <f t="shared" si="192"/>
        <v>0</v>
      </c>
    </row>
    <row r="4027" spans="1:17" ht="18.600000000000001" customHeight="1">
      <c r="A4027" s="58">
        <v>44403</v>
      </c>
      <c r="B4027" s="39" t="s">
        <v>48</v>
      </c>
      <c r="C4027" s="39" t="s">
        <v>156</v>
      </c>
      <c r="D4027" s="64"/>
      <c r="E4027" s="39" t="s">
        <v>107</v>
      </c>
      <c r="F4027" s="39">
        <v>115</v>
      </c>
      <c r="G4027" s="39" t="s">
        <v>172</v>
      </c>
      <c r="H4027" s="39" t="s">
        <v>176</v>
      </c>
      <c r="I4027" s="39" t="s">
        <v>176</v>
      </c>
      <c r="J4027" s="39" t="s">
        <v>176</v>
      </c>
      <c r="K4027" s="39" t="s">
        <v>176</v>
      </c>
      <c r="L4027" s="39">
        <v>1</v>
      </c>
      <c r="M4027" s="57" t="str">
        <f t="shared" si="191"/>
        <v>3 - Medium-Level Power Loss</v>
      </c>
      <c r="N4027" s="59"/>
      <c r="O4027" s="60"/>
      <c r="P4027" s="61">
        <f t="shared" si="190"/>
        <v>1800</v>
      </c>
      <c r="Q4027" s="61">
        <f t="shared" si="192"/>
        <v>0</v>
      </c>
    </row>
    <row r="4028" spans="1:17" ht="18.600000000000001" customHeight="1">
      <c r="A4028" s="58">
        <v>44403</v>
      </c>
      <c r="B4028" s="39" t="s">
        <v>48</v>
      </c>
      <c r="C4028" s="39" t="s">
        <v>156</v>
      </c>
      <c r="D4028" s="64"/>
      <c r="E4028" s="39" t="s">
        <v>107</v>
      </c>
      <c r="F4028" s="39">
        <v>116</v>
      </c>
      <c r="G4028" s="39" t="s">
        <v>172</v>
      </c>
      <c r="H4028" s="39" t="s">
        <v>176</v>
      </c>
      <c r="I4028" s="39" t="s">
        <v>176</v>
      </c>
      <c r="J4028" s="39" t="s">
        <v>176</v>
      </c>
      <c r="K4028" s="39" t="s">
        <v>176</v>
      </c>
      <c r="L4028" s="39">
        <v>1</v>
      </c>
      <c r="M4028" s="57" t="str">
        <f t="shared" si="191"/>
        <v>3 - Medium-Level Power Loss</v>
      </c>
      <c r="N4028" s="59"/>
      <c r="O4028" s="60"/>
      <c r="P4028" s="61">
        <f t="shared" si="190"/>
        <v>1800</v>
      </c>
      <c r="Q4028" s="61">
        <f t="shared" si="192"/>
        <v>0</v>
      </c>
    </row>
    <row r="4029" spans="1:17" ht="18.600000000000001" customHeight="1">
      <c r="A4029" s="58">
        <v>44403</v>
      </c>
      <c r="B4029" s="39" t="s">
        <v>48</v>
      </c>
      <c r="C4029" s="39" t="s">
        <v>156</v>
      </c>
      <c r="D4029" s="64"/>
      <c r="E4029" s="39" t="s">
        <v>107</v>
      </c>
      <c r="F4029" s="39">
        <v>117</v>
      </c>
      <c r="G4029" s="39" t="s">
        <v>172</v>
      </c>
      <c r="H4029" s="39" t="s">
        <v>176</v>
      </c>
      <c r="I4029" s="39" t="s">
        <v>176</v>
      </c>
      <c r="J4029" s="39" t="s">
        <v>176</v>
      </c>
      <c r="K4029" s="39" t="s">
        <v>176</v>
      </c>
      <c r="L4029" s="39">
        <v>1</v>
      </c>
      <c r="M4029" s="57" t="str">
        <f t="shared" si="191"/>
        <v>3 - Medium-Level Power Loss</v>
      </c>
      <c r="N4029" s="59"/>
      <c r="O4029" s="60"/>
      <c r="P4029" s="61">
        <f t="shared" si="190"/>
        <v>1800</v>
      </c>
      <c r="Q4029" s="61">
        <f t="shared" si="192"/>
        <v>0</v>
      </c>
    </row>
    <row r="4030" spans="1:17" ht="18.600000000000001" customHeight="1">
      <c r="A4030" s="58">
        <v>44403</v>
      </c>
      <c r="B4030" s="39" t="s">
        <v>48</v>
      </c>
      <c r="C4030" s="39" t="s">
        <v>156</v>
      </c>
      <c r="D4030" s="64"/>
      <c r="E4030" s="39" t="s">
        <v>107</v>
      </c>
      <c r="F4030" s="39">
        <v>118</v>
      </c>
      <c r="G4030" s="39" t="s">
        <v>172</v>
      </c>
      <c r="H4030" s="39" t="s">
        <v>176</v>
      </c>
      <c r="I4030" s="39" t="s">
        <v>176</v>
      </c>
      <c r="J4030" s="39" t="s">
        <v>176</v>
      </c>
      <c r="K4030" s="39" t="s">
        <v>176</v>
      </c>
      <c r="L4030" s="39">
        <v>1</v>
      </c>
      <c r="M4030" s="57" t="str">
        <f t="shared" si="191"/>
        <v>3 - Medium-Level Power Loss</v>
      </c>
      <c r="N4030" s="59"/>
      <c r="O4030" s="60"/>
      <c r="P4030" s="61">
        <f t="shared" si="190"/>
        <v>1800</v>
      </c>
      <c r="Q4030" s="61">
        <f t="shared" si="192"/>
        <v>0</v>
      </c>
    </row>
    <row r="4031" spans="1:17" ht="18.600000000000001" customHeight="1">
      <c r="A4031" s="58">
        <v>44403</v>
      </c>
      <c r="B4031" s="39" t="s">
        <v>48</v>
      </c>
      <c r="C4031" s="39" t="s">
        <v>156</v>
      </c>
      <c r="D4031" s="64"/>
      <c r="E4031" s="39" t="s">
        <v>107</v>
      </c>
      <c r="F4031" s="39">
        <v>119</v>
      </c>
      <c r="G4031" s="39" t="s">
        <v>172</v>
      </c>
      <c r="H4031" s="39" t="s">
        <v>176</v>
      </c>
      <c r="I4031" s="39" t="s">
        <v>176</v>
      </c>
      <c r="J4031" s="39" t="s">
        <v>176</v>
      </c>
      <c r="K4031" s="39" t="s">
        <v>176</v>
      </c>
      <c r="L4031" s="39">
        <v>1</v>
      </c>
      <c r="M4031" s="57" t="str">
        <f t="shared" si="191"/>
        <v>3 - Medium-Level Power Loss</v>
      </c>
      <c r="N4031" s="59"/>
      <c r="O4031" s="60"/>
      <c r="P4031" s="61">
        <f t="shared" si="190"/>
        <v>1800</v>
      </c>
      <c r="Q4031" s="61">
        <f t="shared" si="192"/>
        <v>0</v>
      </c>
    </row>
    <row r="4032" spans="1:17" ht="18.600000000000001" customHeight="1">
      <c r="A4032" s="58">
        <v>44403</v>
      </c>
      <c r="B4032" s="39" t="s">
        <v>48</v>
      </c>
      <c r="C4032" s="39" t="s">
        <v>156</v>
      </c>
      <c r="D4032" s="64"/>
      <c r="E4032" s="39" t="s">
        <v>107</v>
      </c>
      <c r="F4032" s="39">
        <v>120</v>
      </c>
      <c r="G4032" s="39" t="s">
        <v>172</v>
      </c>
      <c r="H4032" s="39" t="s">
        <v>176</v>
      </c>
      <c r="I4032" s="39" t="s">
        <v>176</v>
      </c>
      <c r="J4032" s="39" t="s">
        <v>176</v>
      </c>
      <c r="K4032" s="39" t="s">
        <v>176</v>
      </c>
      <c r="L4032" s="39">
        <v>1</v>
      </c>
      <c r="M4032" s="57" t="str">
        <f t="shared" si="191"/>
        <v>3 - Medium-Level Power Loss</v>
      </c>
      <c r="N4032" s="59"/>
      <c r="O4032" s="60"/>
      <c r="P4032" s="61">
        <f t="shared" si="190"/>
        <v>1800</v>
      </c>
      <c r="Q4032" s="61">
        <f t="shared" si="192"/>
        <v>0</v>
      </c>
    </row>
    <row r="4033" spans="1:17" ht="18.600000000000001" customHeight="1">
      <c r="A4033" s="58">
        <v>44403</v>
      </c>
      <c r="B4033" s="39" t="s">
        <v>48</v>
      </c>
      <c r="C4033" s="39" t="s">
        <v>156</v>
      </c>
      <c r="D4033" s="64"/>
      <c r="E4033" s="39" t="s">
        <v>107</v>
      </c>
      <c r="F4033" s="39">
        <v>81</v>
      </c>
      <c r="G4033" s="39" t="s">
        <v>172</v>
      </c>
      <c r="H4033" s="39" t="s">
        <v>176</v>
      </c>
      <c r="I4033" s="39" t="s">
        <v>176</v>
      </c>
      <c r="J4033" s="39" t="s">
        <v>176</v>
      </c>
      <c r="K4033" s="39" t="s">
        <v>176</v>
      </c>
      <c r="L4033" s="39">
        <v>1</v>
      </c>
      <c r="M4033" s="57" t="str">
        <f t="shared" si="191"/>
        <v>3 - Medium-Level Power Loss</v>
      </c>
      <c r="N4033" s="59"/>
      <c r="O4033" s="60"/>
      <c r="P4033" s="61">
        <f t="shared" si="190"/>
        <v>1800</v>
      </c>
      <c r="Q4033" s="61">
        <f t="shared" si="192"/>
        <v>0</v>
      </c>
    </row>
    <row r="4034" spans="1:17" ht="18.600000000000001" customHeight="1">
      <c r="A4034" s="58">
        <v>44403</v>
      </c>
      <c r="B4034" s="39" t="s">
        <v>48</v>
      </c>
      <c r="C4034" s="39" t="s">
        <v>156</v>
      </c>
      <c r="D4034" s="64"/>
      <c r="E4034" s="39" t="s">
        <v>107</v>
      </c>
      <c r="F4034" s="39">
        <v>82</v>
      </c>
      <c r="G4034" s="39" t="s">
        <v>172</v>
      </c>
      <c r="H4034" s="39" t="s">
        <v>176</v>
      </c>
      <c r="I4034" s="39" t="s">
        <v>176</v>
      </c>
      <c r="J4034" s="39" t="s">
        <v>176</v>
      </c>
      <c r="K4034" s="39" t="s">
        <v>176</v>
      </c>
      <c r="L4034" s="39">
        <v>1</v>
      </c>
      <c r="M4034" s="57" t="str">
        <f t="shared" si="191"/>
        <v>3 - Medium-Level Power Loss</v>
      </c>
      <c r="N4034" s="59"/>
      <c r="O4034" s="60"/>
      <c r="P4034" s="61">
        <f t="shared" si="190"/>
        <v>1800</v>
      </c>
      <c r="Q4034" s="61">
        <f t="shared" si="192"/>
        <v>0</v>
      </c>
    </row>
    <row r="4035" spans="1:17" ht="18.600000000000001" customHeight="1">
      <c r="A4035" s="58">
        <v>44403</v>
      </c>
      <c r="B4035" s="39" t="s">
        <v>48</v>
      </c>
      <c r="C4035" s="39" t="s">
        <v>156</v>
      </c>
      <c r="D4035" s="64"/>
      <c r="E4035" s="39" t="s">
        <v>107</v>
      </c>
      <c r="F4035" s="39">
        <v>83</v>
      </c>
      <c r="G4035" s="39" t="s">
        <v>172</v>
      </c>
      <c r="H4035" s="39" t="s">
        <v>176</v>
      </c>
      <c r="I4035" s="39" t="s">
        <v>176</v>
      </c>
      <c r="J4035" s="39" t="s">
        <v>176</v>
      </c>
      <c r="K4035" s="39" t="s">
        <v>176</v>
      </c>
      <c r="L4035" s="39">
        <v>1</v>
      </c>
      <c r="M4035" s="57" t="str">
        <f t="shared" si="191"/>
        <v>3 - Medium-Level Power Loss</v>
      </c>
      <c r="N4035" s="59"/>
      <c r="O4035" s="60"/>
      <c r="P4035" s="61">
        <f t="shared" si="190"/>
        <v>1800</v>
      </c>
      <c r="Q4035" s="61">
        <f t="shared" si="192"/>
        <v>0</v>
      </c>
    </row>
    <row r="4036" spans="1:17" ht="18.600000000000001" customHeight="1">
      <c r="A4036" s="58">
        <v>44403</v>
      </c>
      <c r="B4036" s="39" t="s">
        <v>48</v>
      </c>
      <c r="C4036" s="39" t="s">
        <v>156</v>
      </c>
      <c r="D4036" s="64"/>
      <c r="E4036" s="39" t="s">
        <v>107</v>
      </c>
      <c r="F4036" s="39">
        <v>84</v>
      </c>
      <c r="G4036" s="39" t="s">
        <v>172</v>
      </c>
      <c r="H4036" s="39" t="s">
        <v>176</v>
      </c>
      <c r="I4036" s="39" t="s">
        <v>176</v>
      </c>
      <c r="J4036" s="39" t="s">
        <v>176</v>
      </c>
      <c r="K4036" s="39" t="s">
        <v>176</v>
      </c>
      <c r="L4036" s="39">
        <v>1</v>
      </c>
      <c r="M4036" s="57" t="str">
        <f t="shared" si="191"/>
        <v>3 - Medium-Level Power Loss</v>
      </c>
      <c r="N4036" s="59"/>
      <c r="O4036" s="60"/>
      <c r="P4036" s="61">
        <f t="shared" si="190"/>
        <v>1800</v>
      </c>
      <c r="Q4036" s="61">
        <f t="shared" si="192"/>
        <v>0</v>
      </c>
    </row>
    <row r="4037" spans="1:17" ht="18.600000000000001" customHeight="1">
      <c r="A4037" s="58">
        <v>44403</v>
      </c>
      <c r="B4037" s="39" t="s">
        <v>48</v>
      </c>
      <c r="C4037" s="39" t="s">
        <v>156</v>
      </c>
      <c r="D4037" s="64"/>
      <c r="E4037" s="39" t="s">
        <v>107</v>
      </c>
      <c r="F4037" s="39">
        <v>85</v>
      </c>
      <c r="G4037" s="39" t="s">
        <v>172</v>
      </c>
      <c r="H4037" s="39" t="s">
        <v>176</v>
      </c>
      <c r="I4037" s="39" t="s">
        <v>176</v>
      </c>
      <c r="J4037" s="39" t="s">
        <v>176</v>
      </c>
      <c r="K4037" s="39" t="s">
        <v>176</v>
      </c>
      <c r="L4037" s="39">
        <v>1</v>
      </c>
      <c r="M4037" s="57" t="str">
        <f t="shared" si="191"/>
        <v>3 - Medium-Level Power Loss</v>
      </c>
      <c r="N4037" s="59"/>
      <c r="O4037" s="60"/>
      <c r="P4037" s="61">
        <f t="shared" si="190"/>
        <v>1800</v>
      </c>
      <c r="Q4037" s="61">
        <f t="shared" si="192"/>
        <v>0</v>
      </c>
    </row>
    <row r="4038" spans="1:17" ht="18.600000000000001" customHeight="1">
      <c r="A4038" s="58">
        <v>44403</v>
      </c>
      <c r="B4038" s="39" t="s">
        <v>48</v>
      </c>
      <c r="C4038" s="39" t="s">
        <v>156</v>
      </c>
      <c r="D4038" s="64"/>
      <c r="E4038" s="39" t="s">
        <v>107</v>
      </c>
      <c r="F4038" s="39">
        <v>86</v>
      </c>
      <c r="G4038" s="39" t="s">
        <v>172</v>
      </c>
      <c r="H4038" s="39" t="s">
        <v>176</v>
      </c>
      <c r="I4038" s="39" t="s">
        <v>176</v>
      </c>
      <c r="J4038" s="39" t="s">
        <v>176</v>
      </c>
      <c r="K4038" s="39" t="s">
        <v>176</v>
      </c>
      <c r="L4038" s="39">
        <v>1</v>
      </c>
      <c r="M4038" s="57" t="str">
        <f t="shared" si="191"/>
        <v>3 - Medium-Level Power Loss</v>
      </c>
      <c r="N4038" s="59"/>
      <c r="O4038" s="60"/>
      <c r="P4038" s="61">
        <f t="shared" si="190"/>
        <v>1800</v>
      </c>
      <c r="Q4038" s="61">
        <f t="shared" si="192"/>
        <v>0</v>
      </c>
    </row>
    <row r="4039" spans="1:17" ht="18.600000000000001" customHeight="1">
      <c r="A4039" s="58">
        <v>44403</v>
      </c>
      <c r="B4039" s="39" t="s">
        <v>48</v>
      </c>
      <c r="C4039" s="39" t="s">
        <v>156</v>
      </c>
      <c r="D4039" s="64"/>
      <c r="E4039" s="39" t="s">
        <v>107</v>
      </c>
      <c r="F4039" s="39">
        <v>87</v>
      </c>
      <c r="G4039" s="39" t="s">
        <v>172</v>
      </c>
      <c r="H4039" s="39" t="s">
        <v>176</v>
      </c>
      <c r="I4039" s="39" t="s">
        <v>176</v>
      </c>
      <c r="J4039" s="39" t="s">
        <v>176</v>
      </c>
      <c r="K4039" s="39" t="s">
        <v>176</v>
      </c>
      <c r="L4039" s="39">
        <v>1</v>
      </c>
      <c r="M4039" s="57" t="str">
        <f t="shared" si="191"/>
        <v>3 - Medium-Level Power Loss</v>
      </c>
      <c r="N4039" s="59"/>
      <c r="O4039" s="60"/>
      <c r="P4039" s="61">
        <f t="shared" si="190"/>
        <v>1800</v>
      </c>
      <c r="Q4039" s="61">
        <f t="shared" si="192"/>
        <v>0</v>
      </c>
    </row>
    <row r="4040" spans="1:17" ht="18.600000000000001" customHeight="1">
      <c r="A4040" s="58">
        <v>44403</v>
      </c>
      <c r="B4040" s="39" t="s">
        <v>48</v>
      </c>
      <c r="C4040" s="39" t="s">
        <v>156</v>
      </c>
      <c r="D4040" s="64"/>
      <c r="E4040" s="39" t="s">
        <v>107</v>
      </c>
      <c r="F4040" s="39">
        <v>88</v>
      </c>
      <c r="G4040" s="39" t="s">
        <v>172</v>
      </c>
      <c r="H4040" s="39" t="s">
        <v>176</v>
      </c>
      <c r="I4040" s="39" t="s">
        <v>176</v>
      </c>
      <c r="J4040" s="39" t="s">
        <v>176</v>
      </c>
      <c r="K4040" s="39" t="s">
        <v>176</v>
      </c>
      <c r="L4040" s="39">
        <v>1</v>
      </c>
      <c r="M4040" s="57" t="str">
        <f t="shared" si="191"/>
        <v>3 - Medium-Level Power Loss</v>
      </c>
      <c r="N4040" s="59"/>
      <c r="O4040" s="60"/>
      <c r="P4040" s="61">
        <f t="shared" si="190"/>
        <v>1800</v>
      </c>
      <c r="Q4040" s="61">
        <f t="shared" si="192"/>
        <v>0</v>
      </c>
    </row>
    <row r="4041" spans="1:17" ht="18.600000000000001" customHeight="1">
      <c r="A4041" s="58">
        <v>44403</v>
      </c>
      <c r="B4041" s="39" t="s">
        <v>48</v>
      </c>
      <c r="C4041" s="39" t="s">
        <v>156</v>
      </c>
      <c r="D4041" s="64"/>
      <c r="E4041" s="39" t="s">
        <v>110</v>
      </c>
      <c r="F4041" s="39">
        <v>49</v>
      </c>
      <c r="G4041" s="39" t="s">
        <v>172</v>
      </c>
      <c r="H4041" s="39" t="s">
        <v>176</v>
      </c>
      <c r="I4041" s="39" t="s">
        <v>177</v>
      </c>
      <c r="J4041" s="39" t="s">
        <v>176</v>
      </c>
      <c r="K4041" s="39" t="s">
        <v>176</v>
      </c>
      <c r="L4041" s="39">
        <v>1</v>
      </c>
      <c r="M4041" s="57" t="str">
        <f t="shared" si="191"/>
        <v>3 - Medium-Level Power Loss</v>
      </c>
      <c r="N4041" s="59"/>
      <c r="O4041" s="60"/>
      <c r="P4041" s="61">
        <f t="shared" si="190"/>
        <v>1800</v>
      </c>
      <c r="Q4041" s="61">
        <f t="shared" si="192"/>
        <v>0</v>
      </c>
    </row>
    <row r="4042" spans="1:17" ht="18.600000000000001" customHeight="1">
      <c r="A4042" s="58">
        <v>44403</v>
      </c>
      <c r="B4042" s="39" t="s">
        <v>48</v>
      </c>
      <c r="C4042" s="39" t="s">
        <v>156</v>
      </c>
      <c r="D4042" s="64"/>
      <c r="E4042" s="39" t="s">
        <v>110</v>
      </c>
      <c r="F4042" s="39">
        <v>50</v>
      </c>
      <c r="G4042" s="39" t="s">
        <v>172</v>
      </c>
      <c r="H4042" s="39" t="s">
        <v>176</v>
      </c>
      <c r="I4042" s="39" t="s">
        <v>177</v>
      </c>
      <c r="J4042" s="39" t="s">
        <v>176</v>
      </c>
      <c r="K4042" s="39" t="s">
        <v>176</v>
      </c>
      <c r="L4042" s="39">
        <v>1</v>
      </c>
      <c r="M4042" s="57" t="str">
        <f t="shared" si="191"/>
        <v>3 - Medium-Level Power Loss</v>
      </c>
      <c r="N4042" s="59"/>
      <c r="O4042" s="60"/>
      <c r="P4042" s="61">
        <f t="shared" si="190"/>
        <v>1800</v>
      </c>
      <c r="Q4042" s="61">
        <f t="shared" si="192"/>
        <v>0</v>
      </c>
    </row>
    <row r="4043" spans="1:17" ht="18.600000000000001" customHeight="1">
      <c r="A4043" s="58">
        <v>44403</v>
      </c>
      <c r="B4043" s="39" t="s">
        <v>48</v>
      </c>
      <c r="C4043" s="39" t="s">
        <v>156</v>
      </c>
      <c r="D4043" s="64"/>
      <c r="E4043" s="39" t="s">
        <v>110</v>
      </c>
      <c r="F4043" s="39">
        <v>51</v>
      </c>
      <c r="G4043" s="39" t="s">
        <v>172</v>
      </c>
      <c r="H4043" s="39" t="s">
        <v>176</v>
      </c>
      <c r="I4043" s="39" t="s">
        <v>177</v>
      </c>
      <c r="J4043" s="39" t="s">
        <v>176</v>
      </c>
      <c r="K4043" s="39" t="s">
        <v>176</v>
      </c>
      <c r="L4043" s="39">
        <v>1</v>
      </c>
      <c r="M4043" s="57" t="str">
        <f t="shared" si="191"/>
        <v>3 - Medium-Level Power Loss</v>
      </c>
      <c r="N4043" s="59"/>
      <c r="O4043" s="60"/>
      <c r="P4043" s="61">
        <f t="shared" si="190"/>
        <v>1800</v>
      </c>
      <c r="Q4043" s="61">
        <f t="shared" si="192"/>
        <v>0</v>
      </c>
    </row>
    <row r="4044" spans="1:17" ht="18.600000000000001" customHeight="1">
      <c r="A4044" s="58">
        <v>44403</v>
      </c>
      <c r="B4044" s="39" t="s">
        <v>48</v>
      </c>
      <c r="C4044" s="39" t="s">
        <v>156</v>
      </c>
      <c r="D4044" s="64"/>
      <c r="E4044" s="39" t="s">
        <v>110</v>
      </c>
      <c r="F4044" s="39">
        <v>52</v>
      </c>
      <c r="G4044" s="39" t="s">
        <v>172</v>
      </c>
      <c r="H4044" s="39" t="s">
        <v>176</v>
      </c>
      <c r="I4044" s="39" t="s">
        <v>177</v>
      </c>
      <c r="J4044" s="39" t="s">
        <v>176</v>
      </c>
      <c r="K4044" s="39" t="s">
        <v>176</v>
      </c>
      <c r="L4044" s="39">
        <v>1</v>
      </c>
      <c r="M4044" s="57" t="str">
        <f t="shared" si="191"/>
        <v>3 - Medium-Level Power Loss</v>
      </c>
      <c r="N4044" s="59"/>
      <c r="O4044" s="60"/>
      <c r="P4044" s="61">
        <f t="shared" si="190"/>
        <v>1800</v>
      </c>
      <c r="Q4044" s="61">
        <f t="shared" si="192"/>
        <v>0</v>
      </c>
    </row>
    <row r="4045" spans="1:17" ht="18.600000000000001" customHeight="1">
      <c r="A4045" s="58">
        <v>44403</v>
      </c>
      <c r="B4045" s="39" t="s">
        <v>48</v>
      </c>
      <c r="C4045" s="39" t="s">
        <v>156</v>
      </c>
      <c r="D4045" s="64"/>
      <c r="E4045" s="39" t="s">
        <v>110</v>
      </c>
      <c r="F4045" s="39">
        <v>53</v>
      </c>
      <c r="G4045" s="39" t="s">
        <v>172</v>
      </c>
      <c r="H4045" s="39" t="s">
        <v>176</v>
      </c>
      <c r="I4045" s="39" t="s">
        <v>177</v>
      </c>
      <c r="J4045" s="39" t="s">
        <v>176</v>
      </c>
      <c r="K4045" s="39" t="s">
        <v>176</v>
      </c>
      <c r="L4045" s="39">
        <v>1</v>
      </c>
      <c r="M4045" s="57" t="str">
        <f t="shared" si="191"/>
        <v>3 - Medium-Level Power Loss</v>
      </c>
      <c r="N4045" s="59"/>
      <c r="O4045" s="60"/>
      <c r="P4045" s="61">
        <f t="shared" si="190"/>
        <v>1800</v>
      </c>
      <c r="Q4045" s="61">
        <f t="shared" si="192"/>
        <v>0</v>
      </c>
    </row>
    <row r="4046" spans="1:17" ht="18.600000000000001" customHeight="1">
      <c r="A4046" s="58">
        <v>44403</v>
      </c>
      <c r="B4046" s="39" t="s">
        <v>48</v>
      </c>
      <c r="C4046" s="39" t="s">
        <v>156</v>
      </c>
      <c r="D4046" s="64"/>
      <c r="E4046" s="39" t="s">
        <v>110</v>
      </c>
      <c r="F4046" s="39">
        <v>54</v>
      </c>
      <c r="G4046" s="39" t="s">
        <v>172</v>
      </c>
      <c r="H4046" s="39" t="s">
        <v>176</v>
      </c>
      <c r="I4046" s="39" t="s">
        <v>177</v>
      </c>
      <c r="J4046" s="39" t="s">
        <v>176</v>
      </c>
      <c r="K4046" s="39" t="s">
        <v>176</v>
      </c>
      <c r="L4046" s="39">
        <v>1</v>
      </c>
      <c r="M4046" s="57" t="str">
        <f t="shared" si="191"/>
        <v>3 - Medium-Level Power Loss</v>
      </c>
      <c r="N4046" s="59"/>
      <c r="O4046" s="60"/>
      <c r="P4046" s="61">
        <f t="shared" si="190"/>
        <v>1800</v>
      </c>
      <c r="Q4046" s="61">
        <f t="shared" si="192"/>
        <v>0</v>
      </c>
    </row>
    <row r="4047" spans="1:17" ht="18.600000000000001" customHeight="1">
      <c r="A4047" s="58">
        <v>44403</v>
      </c>
      <c r="B4047" s="39" t="s">
        <v>48</v>
      </c>
      <c r="C4047" s="39" t="s">
        <v>156</v>
      </c>
      <c r="D4047" s="64"/>
      <c r="E4047" s="39" t="s">
        <v>110</v>
      </c>
      <c r="F4047" s="39">
        <v>55</v>
      </c>
      <c r="G4047" s="39" t="s">
        <v>172</v>
      </c>
      <c r="H4047" s="39" t="s">
        <v>176</v>
      </c>
      <c r="I4047" s="39" t="s">
        <v>177</v>
      </c>
      <c r="J4047" s="39" t="s">
        <v>176</v>
      </c>
      <c r="K4047" s="39" t="s">
        <v>176</v>
      </c>
      <c r="L4047" s="39">
        <v>1</v>
      </c>
      <c r="M4047" s="57" t="str">
        <f t="shared" si="191"/>
        <v>3 - Medium-Level Power Loss</v>
      </c>
      <c r="N4047" s="59"/>
      <c r="O4047" s="60"/>
      <c r="P4047" s="61">
        <f t="shared" si="190"/>
        <v>1800</v>
      </c>
      <c r="Q4047" s="61">
        <f t="shared" si="192"/>
        <v>0</v>
      </c>
    </row>
    <row r="4048" spans="1:17" ht="18.600000000000001" customHeight="1">
      <c r="A4048" s="58">
        <v>44403</v>
      </c>
      <c r="B4048" s="39" t="s">
        <v>48</v>
      </c>
      <c r="C4048" s="39" t="s">
        <v>156</v>
      </c>
      <c r="D4048" s="64"/>
      <c r="E4048" s="39" t="s">
        <v>110</v>
      </c>
      <c r="F4048" s="39">
        <v>56</v>
      </c>
      <c r="G4048" s="39" t="s">
        <v>172</v>
      </c>
      <c r="H4048" s="39" t="s">
        <v>176</v>
      </c>
      <c r="I4048" s="39" t="s">
        <v>177</v>
      </c>
      <c r="J4048" s="39" t="s">
        <v>176</v>
      </c>
      <c r="K4048" s="39" t="s">
        <v>176</v>
      </c>
      <c r="L4048" s="39">
        <v>1</v>
      </c>
      <c r="M4048" s="57" t="str">
        <f t="shared" si="191"/>
        <v>3 - Medium-Level Power Loss</v>
      </c>
      <c r="N4048" s="59"/>
      <c r="O4048" s="60"/>
      <c r="P4048" s="61">
        <f t="shared" si="190"/>
        <v>1800</v>
      </c>
      <c r="Q4048" s="61">
        <f t="shared" si="192"/>
        <v>0</v>
      </c>
    </row>
    <row r="4049" spans="1:17" ht="18.600000000000001" customHeight="1">
      <c r="A4049" s="58">
        <v>44403</v>
      </c>
      <c r="B4049" s="39" t="s">
        <v>48</v>
      </c>
      <c r="C4049" s="39" t="s">
        <v>156</v>
      </c>
      <c r="D4049" s="64"/>
      <c r="E4049" s="39" t="s">
        <v>110</v>
      </c>
      <c r="F4049" s="39">
        <v>65</v>
      </c>
      <c r="G4049" s="39" t="s">
        <v>172</v>
      </c>
      <c r="H4049" s="39" t="s">
        <v>176</v>
      </c>
      <c r="I4049" s="39" t="s">
        <v>176</v>
      </c>
      <c r="J4049" s="39" t="s">
        <v>176</v>
      </c>
      <c r="K4049" s="39" t="s">
        <v>176</v>
      </c>
      <c r="L4049" s="39">
        <v>1</v>
      </c>
      <c r="M4049" s="57" t="str">
        <f t="shared" si="191"/>
        <v>3 - Medium-Level Power Loss</v>
      </c>
      <c r="N4049" s="59"/>
      <c r="O4049" s="60"/>
      <c r="P4049" s="61">
        <f t="shared" ref="P4049:P4112" si="193">IF(G4049="hot spot",0,IF(G4049="string",$Q$5*L4049,IF(G4049="multiple strings",$Q$5*L4049,IF(G4049="Combiner",($Q$5)*L4049,IF(G4049="inverter",$Q$5*L4049,IF(G4049="tracker",$Q$5*L4049,IF(G4049="module",$Q$5*L4049,IF(G4049="module substring",($Q$5/3)*L4049,0))))))))</f>
        <v>1800</v>
      </c>
      <c r="Q4049" s="61">
        <f t="shared" si="192"/>
        <v>0</v>
      </c>
    </row>
    <row r="4050" spans="1:17" ht="18.600000000000001" customHeight="1">
      <c r="A4050" s="58">
        <v>44403</v>
      </c>
      <c r="B4050" s="39" t="s">
        <v>48</v>
      </c>
      <c r="C4050" s="39" t="s">
        <v>156</v>
      </c>
      <c r="D4050" s="64"/>
      <c r="E4050" s="39" t="s">
        <v>110</v>
      </c>
      <c r="F4050" s="39">
        <v>66</v>
      </c>
      <c r="G4050" s="39" t="s">
        <v>172</v>
      </c>
      <c r="H4050" s="39" t="s">
        <v>176</v>
      </c>
      <c r="I4050" s="39" t="s">
        <v>176</v>
      </c>
      <c r="J4050" s="39" t="s">
        <v>176</v>
      </c>
      <c r="K4050" s="39" t="s">
        <v>176</v>
      </c>
      <c r="L4050" s="39">
        <v>1</v>
      </c>
      <c r="M4050" s="57" t="str">
        <f t="shared" ref="M4050:M4113" si="194">IF(G4050="hot spot","1 - Safety",IF((P4050)/(1000000*$Q$4)&gt;0.01,"2 - High-Level Power Loss",IF(P4050&gt;($Q$5-1),"3 - Medium-Level Power Loss",IF(P4050&gt;0,"4 - Low-Level Power Loss",""))))</f>
        <v>3 - Medium-Level Power Loss</v>
      </c>
      <c r="N4050" s="59"/>
      <c r="O4050" s="60"/>
      <c r="P4050" s="61">
        <f t="shared" si="193"/>
        <v>1800</v>
      </c>
      <c r="Q4050" s="61">
        <f t="shared" si="192"/>
        <v>0</v>
      </c>
    </row>
    <row r="4051" spans="1:17" ht="18.600000000000001" customHeight="1">
      <c r="A4051" s="58">
        <v>44403</v>
      </c>
      <c r="B4051" s="39" t="s">
        <v>48</v>
      </c>
      <c r="C4051" s="39" t="s">
        <v>156</v>
      </c>
      <c r="D4051" s="64"/>
      <c r="E4051" s="39" t="s">
        <v>110</v>
      </c>
      <c r="F4051" s="39">
        <v>67</v>
      </c>
      <c r="G4051" s="39" t="s">
        <v>172</v>
      </c>
      <c r="H4051" s="39" t="s">
        <v>176</v>
      </c>
      <c r="I4051" s="39" t="s">
        <v>176</v>
      </c>
      <c r="J4051" s="39" t="s">
        <v>176</v>
      </c>
      <c r="K4051" s="39" t="s">
        <v>176</v>
      </c>
      <c r="L4051" s="39">
        <v>1</v>
      </c>
      <c r="M4051" s="57" t="str">
        <f t="shared" si="194"/>
        <v>3 - Medium-Level Power Loss</v>
      </c>
      <c r="N4051" s="59"/>
      <c r="O4051" s="60"/>
      <c r="P4051" s="61">
        <f t="shared" si="193"/>
        <v>1800</v>
      </c>
      <c r="Q4051" s="61">
        <f t="shared" si="192"/>
        <v>0</v>
      </c>
    </row>
    <row r="4052" spans="1:17" ht="18.600000000000001" customHeight="1">
      <c r="A4052" s="58">
        <v>44403</v>
      </c>
      <c r="B4052" s="39" t="s">
        <v>48</v>
      </c>
      <c r="C4052" s="39" t="s">
        <v>156</v>
      </c>
      <c r="D4052" s="64"/>
      <c r="E4052" s="39" t="s">
        <v>110</v>
      </c>
      <c r="F4052" s="39">
        <v>68</v>
      </c>
      <c r="G4052" s="39" t="s">
        <v>172</v>
      </c>
      <c r="H4052" s="39" t="s">
        <v>176</v>
      </c>
      <c r="I4052" s="39" t="s">
        <v>176</v>
      </c>
      <c r="J4052" s="39" t="s">
        <v>176</v>
      </c>
      <c r="K4052" s="39" t="s">
        <v>176</v>
      </c>
      <c r="L4052" s="39">
        <v>1</v>
      </c>
      <c r="M4052" s="57" t="str">
        <f t="shared" si="194"/>
        <v>3 - Medium-Level Power Loss</v>
      </c>
      <c r="N4052" s="59"/>
      <c r="O4052" s="60"/>
      <c r="P4052" s="61">
        <f t="shared" si="193"/>
        <v>1800</v>
      </c>
      <c r="Q4052" s="61">
        <f t="shared" si="192"/>
        <v>0</v>
      </c>
    </row>
    <row r="4053" spans="1:17" ht="18.600000000000001" customHeight="1">
      <c r="A4053" s="58">
        <v>44403</v>
      </c>
      <c r="B4053" s="39" t="s">
        <v>48</v>
      </c>
      <c r="C4053" s="39" t="s">
        <v>156</v>
      </c>
      <c r="D4053" s="64"/>
      <c r="E4053" s="39" t="s">
        <v>110</v>
      </c>
      <c r="F4053" s="39">
        <v>69</v>
      </c>
      <c r="G4053" s="39" t="s">
        <v>172</v>
      </c>
      <c r="H4053" s="39" t="s">
        <v>176</v>
      </c>
      <c r="I4053" s="39" t="s">
        <v>176</v>
      </c>
      <c r="J4053" s="39" t="s">
        <v>176</v>
      </c>
      <c r="K4053" s="39" t="s">
        <v>176</v>
      </c>
      <c r="L4053" s="39">
        <v>1</v>
      </c>
      <c r="M4053" s="57" t="str">
        <f t="shared" si="194"/>
        <v>3 - Medium-Level Power Loss</v>
      </c>
      <c r="N4053" s="59"/>
      <c r="O4053" s="60"/>
      <c r="P4053" s="61">
        <f t="shared" si="193"/>
        <v>1800</v>
      </c>
      <c r="Q4053" s="61">
        <f t="shared" si="192"/>
        <v>0</v>
      </c>
    </row>
    <row r="4054" spans="1:17" ht="18.600000000000001" customHeight="1">
      <c r="A4054" s="58">
        <v>44403</v>
      </c>
      <c r="B4054" s="39" t="s">
        <v>48</v>
      </c>
      <c r="C4054" s="39" t="s">
        <v>156</v>
      </c>
      <c r="D4054" s="64"/>
      <c r="E4054" s="39" t="s">
        <v>110</v>
      </c>
      <c r="F4054" s="39">
        <v>70</v>
      </c>
      <c r="G4054" s="39" t="s">
        <v>172</v>
      </c>
      <c r="H4054" s="39" t="s">
        <v>176</v>
      </c>
      <c r="I4054" s="39" t="s">
        <v>176</v>
      </c>
      <c r="J4054" s="39" t="s">
        <v>176</v>
      </c>
      <c r="K4054" s="39" t="s">
        <v>176</v>
      </c>
      <c r="L4054" s="39">
        <v>1</v>
      </c>
      <c r="M4054" s="57" t="str">
        <f t="shared" si="194"/>
        <v>3 - Medium-Level Power Loss</v>
      </c>
      <c r="N4054" s="59"/>
      <c r="O4054" s="60"/>
      <c r="P4054" s="61">
        <f t="shared" si="193"/>
        <v>1800</v>
      </c>
      <c r="Q4054" s="61">
        <f t="shared" si="192"/>
        <v>0</v>
      </c>
    </row>
    <row r="4055" spans="1:17" ht="18.600000000000001" customHeight="1">
      <c r="A4055" s="58">
        <v>44403</v>
      </c>
      <c r="B4055" s="39" t="s">
        <v>48</v>
      </c>
      <c r="C4055" s="39" t="s">
        <v>156</v>
      </c>
      <c r="D4055" s="64"/>
      <c r="E4055" s="39" t="s">
        <v>110</v>
      </c>
      <c r="F4055" s="39">
        <v>71</v>
      </c>
      <c r="G4055" s="39" t="s">
        <v>172</v>
      </c>
      <c r="H4055" s="39" t="s">
        <v>176</v>
      </c>
      <c r="I4055" s="39" t="s">
        <v>176</v>
      </c>
      <c r="J4055" s="39" t="s">
        <v>176</v>
      </c>
      <c r="K4055" s="39" t="s">
        <v>176</v>
      </c>
      <c r="L4055" s="39">
        <v>1</v>
      </c>
      <c r="M4055" s="57" t="str">
        <f t="shared" si="194"/>
        <v>3 - Medium-Level Power Loss</v>
      </c>
      <c r="N4055" s="59"/>
      <c r="O4055" s="60"/>
      <c r="P4055" s="61">
        <f t="shared" si="193"/>
        <v>1800</v>
      </c>
      <c r="Q4055" s="61">
        <f t="shared" si="192"/>
        <v>0</v>
      </c>
    </row>
    <row r="4056" spans="1:17" ht="18.600000000000001" customHeight="1">
      <c r="A4056" s="58">
        <v>44403</v>
      </c>
      <c r="B4056" s="39" t="s">
        <v>48</v>
      </c>
      <c r="C4056" s="39" t="s">
        <v>156</v>
      </c>
      <c r="D4056" s="64"/>
      <c r="E4056" s="39" t="s">
        <v>110</v>
      </c>
      <c r="F4056" s="39">
        <v>72</v>
      </c>
      <c r="G4056" s="39" t="s">
        <v>172</v>
      </c>
      <c r="H4056" s="39" t="s">
        <v>176</v>
      </c>
      <c r="I4056" s="39" t="s">
        <v>176</v>
      </c>
      <c r="J4056" s="39" t="s">
        <v>176</v>
      </c>
      <c r="K4056" s="39" t="s">
        <v>176</v>
      </c>
      <c r="L4056" s="39">
        <v>1</v>
      </c>
      <c r="M4056" s="57" t="str">
        <f t="shared" si="194"/>
        <v>3 - Medium-Level Power Loss</v>
      </c>
      <c r="N4056" s="59"/>
      <c r="O4056" s="60"/>
      <c r="P4056" s="61">
        <f t="shared" si="193"/>
        <v>1800</v>
      </c>
      <c r="Q4056" s="61">
        <f t="shared" si="192"/>
        <v>0</v>
      </c>
    </row>
    <row r="4057" spans="1:17" ht="18.600000000000001" customHeight="1">
      <c r="A4057" s="58">
        <v>44403</v>
      </c>
      <c r="B4057" s="39" t="s">
        <v>48</v>
      </c>
      <c r="C4057" s="39" t="s">
        <v>156</v>
      </c>
      <c r="D4057" s="64"/>
      <c r="E4057" s="39" t="s">
        <v>98</v>
      </c>
      <c r="F4057" s="39">
        <v>10</v>
      </c>
      <c r="G4057" s="39" t="s">
        <v>172</v>
      </c>
      <c r="H4057" s="39" t="s">
        <v>176</v>
      </c>
      <c r="I4057" s="39" t="s">
        <v>177</v>
      </c>
      <c r="J4057" s="39" t="s">
        <v>176</v>
      </c>
      <c r="K4057" s="39" t="s">
        <v>176</v>
      </c>
      <c r="L4057" s="39">
        <v>1</v>
      </c>
      <c r="M4057" s="57" t="str">
        <f t="shared" si="194"/>
        <v>3 - Medium-Level Power Loss</v>
      </c>
      <c r="N4057" s="59"/>
      <c r="O4057" s="60"/>
      <c r="P4057" s="61">
        <f t="shared" si="193"/>
        <v>1800</v>
      </c>
      <c r="Q4057" s="61">
        <f t="shared" si="192"/>
        <v>0</v>
      </c>
    </row>
    <row r="4058" spans="1:17" ht="18.600000000000001" customHeight="1">
      <c r="A4058" s="58">
        <v>44403</v>
      </c>
      <c r="B4058" s="39" t="s">
        <v>48</v>
      </c>
      <c r="C4058" s="39" t="s">
        <v>156</v>
      </c>
      <c r="D4058" s="64"/>
      <c r="E4058" s="39" t="s">
        <v>98</v>
      </c>
      <c r="F4058" s="39">
        <v>11</v>
      </c>
      <c r="G4058" s="39" t="s">
        <v>172</v>
      </c>
      <c r="H4058" s="39" t="s">
        <v>176</v>
      </c>
      <c r="I4058" s="39" t="s">
        <v>177</v>
      </c>
      <c r="J4058" s="39" t="s">
        <v>176</v>
      </c>
      <c r="K4058" s="39" t="s">
        <v>176</v>
      </c>
      <c r="L4058" s="39">
        <v>1</v>
      </c>
      <c r="M4058" s="57" t="str">
        <f t="shared" si="194"/>
        <v>3 - Medium-Level Power Loss</v>
      </c>
      <c r="N4058" s="59"/>
      <c r="O4058" s="60"/>
      <c r="P4058" s="61">
        <f t="shared" si="193"/>
        <v>1800</v>
      </c>
      <c r="Q4058" s="61">
        <f t="shared" si="192"/>
        <v>0</v>
      </c>
    </row>
    <row r="4059" spans="1:17" ht="18.600000000000001" customHeight="1">
      <c r="A4059" s="58">
        <v>44403</v>
      </c>
      <c r="B4059" s="39" t="s">
        <v>48</v>
      </c>
      <c r="C4059" s="39" t="s">
        <v>156</v>
      </c>
      <c r="D4059" s="64"/>
      <c r="E4059" s="39" t="s">
        <v>98</v>
      </c>
      <c r="F4059" s="39">
        <v>12</v>
      </c>
      <c r="G4059" s="39" t="s">
        <v>172</v>
      </c>
      <c r="H4059" s="39" t="s">
        <v>176</v>
      </c>
      <c r="I4059" s="39" t="s">
        <v>177</v>
      </c>
      <c r="J4059" s="39" t="s">
        <v>176</v>
      </c>
      <c r="K4059" s="39" t="s">
        <v>176</v>
      </c>
      <c r="L4059" s="39">
        <v>1</v>
      </c>
      <c r="M4059" s="57" t="str">
        <f t="shared" si="194"/>
        <v>3 - Medium-Level Power Loss</v>
      </c>
      <c r="N4059" s="59"/>
      <c r="O4059" s="60"/>
      <c r="P4059" s="61">
        <f t="shared" si="193"/>
        <v>1800</v>
      </c>
      <c r="Q4059" s="61">
        <f t="shared" si="192"/>
        <v>0</v>
      </c>
    </row>
    <row r="4060" spans="1:17" ht="18.600000000000001" customHeight="1">
      <c r="A4060" s="58">
        <v>44403</v>
      </c>
      <c r="B4060" s="39" t="s">
        <v>48</v>
      </c>
      <c r="C4060" s="39" t="s">
        <v>156</v>
      </c>
      <c r="D4060" s="64"/>
      <c r="E4060" s="39" t="s">
        <v>98</v>
      </c>
      <c r="F4060" s="39">
        <v>13</v>
      </c>
      <c r="G4060" s="39" t="s">
        <v>172</v>
      </c>
      <c r="H4060" s="39" t="s">
        <v>176</v>
      </c>
      <c r="I4060" s="39" t="s">
        <v>177</v>
      </c>
      <c r="J4060" s="39" t="s">
        <v>176</v>
      </c>
      <c r="K4060" s="39" t="s">
        <v>176</v>
      </c>
      <c r="L4060" s="39">
        <v>1</v>
      </c>
      <c r="M4060" s="57" t="str">
        <f t="shared" si="194"/>
        <v>3 - Medium-Level Power Loss</v>
      </c>
      <c r="N4060" s="59"/>
      <c r="O4060" s="60"/>
      <c r="P4060" s="61">
        <f t="shared" si="193"/>
        <v>1800</v>
      </c>
      <c r="Q4060" s="61">
        <f t="shared" si="192"/>
        <v>0</v>
      </c>
    </row>
    <row r="4061" spans="1:17" ht="18.600000000000001" customHeight="1">
      <c r="A4061" s="58">
        <v>44403</v>
      </c>
      <c r="B4061" s="39" t="s">
        <v>48</v>
      </c>
      <c r="C4061" s="39" t="s">
        <v>156</v>
      </c>
      <c r="D4061" s="64"/>
      <c r="E4061" s="39" t="s">
        <v>98</v>
      </c>
      <c r="F4061" s="39">
        <v>14</v>
      </c>
      <c r="G4061" s="39" t="s">
        <v>172</v>
      </c>
      <c r="H4061" s="39" t="s">
        <v>176</v>
      </c>
      <c r="I4061" s="39" t="s">
        <v>177</v>
      </c>
      <c r="J4061" s="39" t="s">
        <v>176</v>
      </c>
      <c r="K4061" s="39" t="s">
        <v>176</v>
      </c>
      <c r="L4061" s="39">
        <v>1</v>
      </c>
      <c r="M4061" s="57" t="str">
        <f t="shared" si="194"/>
        <v>3 - Medium-Level Power Loss</v>
      </c>
      <c r="N4061" s="59"/>
      <c r="O4061" s="60"/>
      <c r="P4061" s="61">
        <f t="shared" si="193"/>
        <v>1800</v>
      </c>
      <c r="Q4061" s="61">
        <f t="shared" si="192"/>
        <v>0</v>
      </c>
    </row>
    <row r="4062" spans="1:17" ht="18.600000000000001" customHeight="1">
      <c r="A4062" s="58">
        <v>44403</v>
      </c>
      <c r="B4062" s="39" t="s">
        <v>48</v>
      </c>
      <c r="C4062" s="39" t="s">
        <v>156</v>
      </c>
      <c r="D4062" s="64"/>
      <c r="E4062" s="39" t="s">
        <v>98</v>
      </c>
      <c r="F4062" s="39">
        <v>15</v>
      </c>
      <c r="G4062" s="39" t="s">
        <v>172</v>
      </c>
      <c r="H4062" s="39" t="s">
        <v>176</v>
      </c>
      <c r="I4062" s="39" t="s">
        <v>177</v>
      </c>
      <c r="J4062" s="39" t="s">
        <v>176</v>
      </c>
      <c r="K4062" s="39" t="s">
        <v>176</v>
      </c>
      <c r="L4062" s="39">
        <v>1</v>
      </c>
      <c r="M4062" s="57" t="str">
        <f t="shared" si="194"/>
        <v>3 - Medium-Level Power Loss</v>
      </c>
      <c r="N4062" s="59"/>
      <c r="O4062" s="60"/>
      <c r="P4062" s="61">
        <f t="shared" si="193"/>
        <v>1800</v>
      </c>
      <c r="Q4062" s="61">
        <f t="shared" si="192"/>
        <v>0</v>
      </c>
    </row>
    <row r="4063" spans="1:17" ht="18.600000000000001" customHeight="1">
      <c r="A4063" s="58">
        <v>44403</v>
      </c>
      <c r="B4063" s="39" t="s">
        <v>48</v>
      </c>
      <c r="C4063" s="39" t="s">
        <v>156</v>
      </c>
      <c r="D4063" s="64"/>
      <c r="E4063" s="39" t="s">
        <v>98</v>
      </c>
      <c r="F4063" s="39">
        <v>16</v>
      </c>
      <c r="G4063" s="39" t="s">
        <v>172</v>
      </c>
      <c r="H4063" s="39" t="s">
        <v>176</v>
      </c>
      <c r="I4063" s="39" t="s">
        <v>177</v>
      </c>
      <c r="J4063" s="39" t="s">
        <v>176</v>
      </c>
      <c r="K4063" s="39" t="s">
        <v>176</v>
      </c>
      <c r="L4063" s="39">
        <v>1</v>
      </c>
      <c r="M4063" s="57" t="str">
        <f t="shared" si="194"/>
        <v>3 - Medium-Level Power Loss</v>
      </c>
      <c r="N4063" s="59"/>
      <c r="O4063" s="60"/>
      <c r="P4063" s="61">
        <f t="shared" si="193"/>
        <v>1800</v>
      </c>
      <c r="Q4063" s="61">
        <f t="shared" si="192"/>
        <v>0</v>
      </c>
    </row>
    <row r="4064" spans="1:17" ht="18.600000000000001" customHeight="1">
      <c r="A4064" s="58">
        <v>44403</v>
      </c>
      <c r="B4064" s="39" t="s">
        <v>48</v>
      </c>
      <c r="C4064" s="39" t="s">
        <v>156</v>
      </c>
      <c r="D4064" s="64"/>
      <c r="E4064" s="39" t="s">
        <v>98</v>
      </c>
      <c r="F4064" s="39">
        <v>73</v>
      </c>
      <c r="G4064" s="39" t="s">
        <v>172</v>
      </c>
      <c r="H4064" s="39" t="s">
        <v>176</v>
      </c>
      <c r="I4064" s="39" t="s">
        <v>176</v>
      </c>
      <c r="J4064" s="39" t="s">
        <v>176</v>
      </c>
      <c r="K4064" s="39" t="s">
        <v>176</v>
      </c>
      <c r="L4064" s="39">
        <v>1</v>
      </c>
      <c r="M4064" s="57" t="str">
        <f t="shared" si="194"/>
        <v>3 - Medium-Level Power Loss</v>
      </c>
      <c r="N4064" s="59"/>
      <c r="O4064" s="60"/>
      <c r="P4064" s="61">
        <f t="shared" si="193"/>
        <v>1800</v>
      </c>
      <c r="Q4064" s="61">
        <f t="shared" si="192"/>
        <v>0</v>
      </c>
    </row>
    <row r="4065" spans="1:17" ht="18.600000000000001" customHeight="1">
      <c r="A4065" s="58">
        <v>44403</v>
      </c>
      <c r="B4065" s="39" t="s">
        <v>48</v>
      </c>
      <c r="C4065" s="39" t="s">
        <v>156</v>
      </c>
      <c r="D4065" s="64"/>
      <c r="E4065" s="39" t="s">
        <v>98</v>
      </c>
      <c r="F4065" s="39">
        <v>74</v>
      </c>
      <c r="G4065" s="39" t="s">
        <v>172</v>
      </c>
      <c r="H4065" s="39" t="s">
        <v>176</v>
      </c>
      <c r="I4065" s="39" t="s">
        <v>176</v>
      </c>
      <c r="J4065" s="39" t="s">
        <v>176</v>
      </c>
      <c r="K4065" s="39" t="s">
        <v>176</v>
      </c>
      <c r="L4065" s="39">
        <v>1</v>
      </c>
      <c r="M4065" s="57" t="str">
        <f t="shared" si="194"/>
        <v>3 - Medium-Level Power Loss</v>
      </c>
      <c r="N4065" s="59"/>
      <c r="O4065" s="60"/>
      <c r="P4065" s="61">
        <f t="shared" si="193"/>
        <v>1800</v>
      </c>
      <c r="Q4065" s="61">
        <f t="shared" si="192"/>
        <v>0</v>
      </c>
    </row>
    <row r="4066" spans="1:17" ht="18.600000000000001" customHeight="1">
      <c r="A4066" s="58">
        <v>44403</v>
      </c>
      <c r="B4066" s="39" t="s">
        <v>48</v>
      </c>
      <c r="C4066" s="39" t="s">
        <v>156</v>
      </c>
      <c r="D4066" s="64"/>
      <c r="E4066" s="39" t="s">
        <v>98</v>
      </c>
      <c r="F4066" s="39">
        <v>75</v>
      </c>
      <c r="G4066" s="39" t="s">
        <v>172</v>
      </c>
      <c r="H4066" s="39" t="s">
        <v>176</v>
      </c>
      <c r="I4066" s="39" t="s">
        <v>176</v>
      </c>
      <c r="J4066" s="39" t="s">
        <v>176</v>
      </c>
      <c r="K4066" s="39" t="s">
        <v>176</v>
      </c>
      <c r="L4066" s="39">
        <v>1</v>
      </c>
      <c r="M4066" s="57" t="str">
        <f t="shared" si="194"/>
        <v>3 - Medium-Level Power Loss</v>
      </c>
      <c r="N4066" s="59"/>
      <c r="O4066" s="60"/>
      <c r="P4066" s="61">
        <f t="shared" si="193"/>
        <v>1800</v>
      </c>
      <c r="Q4066" s="61">
        <f t="shared" si="192"/>
        <v>0</v>
      </c>
    </row>
    <row r="4067" spans="1:17" ht="18.600000000000001" customHeight="1">
      <c r="A4067" s="58">
        <v>44403</v>
      </c>
      <c r="B4067" s="39" t="s">
        <v>48</v>
      </c>
      <c r="C4067" s="39" t="s">
        <v>156</v>
      </c>
      <c r="D4067" s="64"/>
      <c r="E4067" s="39" t="s">
        <v>98</v>
      </c>
      <c r="F4067" s="39">
        <v>76</v>
      </c>
      <c r="G4067" s="39" t="s">
        <v>172</v>
      </c>
      <c r="H4067" s="39" t="s">
        <v>176</v>
      </c>
      <c r="I4067" s="39" t="s">
        <v>176</v>
      </c>
      <c r="J4067" s="39" t="s">
        <v>176</v>
      </c>
      <c r="K4067" s="39" t="s">
        <v>176</v>
      </c>
      <c r="L4067" s="39">
        <v>1</v>
      </c>
      <c r="M4067" s="57" t="str">
        <f t="shared" si="194"/>
        <v>3 - Medium-Level Power Loss</v>
      </c>
      <c r="N4067" s="59"/>
      <c r="O4067" s="60"/>
      <c r="P4067" s="61">
        <f t="shared" si="193"/>
        <v>1800</v>
      </c>
      <c r="Q4067" s="61">
        <f t="shared" si="192"/>
        <v>0</v>
      </c>
    </row>
    <row r="4068" spans="1:17" ht="18.600000000000001" customHeight="1">
      <c r="A4068" s="58">
        <v>44403</v>
      </c>
      <c r="B4068" s="39" t="s">
        <v>48</v>
      </c>
      <c r="C4068" s="39" t="s">
        <v>156</v>
      </c>
      <c r="D4068" s="64"/>
      <c r="E4068" s="39" t="s">
        <v>98</v>
      </c>
      <c r="F4068" s="39">
        <v>77</v>
      </c>
      <c r="G4068" s="39" t="s">
        <v>172</v>
      </c>
      <c r="H4068" s="39" t="s">
        <v>176</v>
      </c>
      <c r="I4068" s="39" t="s">
        <v>176</v>
      </c>
      <c r="J4068" s="39" t="s">
        <v>176</v>
      </c>
      <c r="K4068" s="39" t="s">
        <v>176</v>
      </c>
      <c r="L4068" s="39">
        <v>1</v>
      </c>
      <c r="M4068" s="57" t="str">
        <f t="shared" si="194"/>
        <v>3 - Medium-Level Power Loss</v>
      </c>
      <c r="N4068" s="59"/>
      <c r="O4068" s="60"/>
      <c r="P4068" s="61">
        <f t="shared" si="193"/>
        <v>1800</v>
      </c>
      <c r="Q4068" s="61">
        <f t="shared" si="192"/>
        <v>0</v>
      </c>
    </row>
    <row r="4069" spans="1:17" ht="18.600000000000001" customHeight="1">
      <c r="A4069" s="58">
        <v>44403</v>
      </c>
      <c r="B4069" s="39" t="s">
        <v>48</v>
      </c>
      <c r="C4069" s="39" t="s">
        <v>156</v>
      </c>
      <c r="D4069" s="64"/>
      <c r="E4069" s="39" t="s">
        <v>98</v>
      </c>
      <c r="F4069" s="39">
        <v>78</v>
      </c>
      <c r="G4069" s="39" t="s">
        <v>172</v>
      </c>
      <c r="H4069" s="39" t="s">
        <v>176</v>
      </c>
      <c r="I4069" s="39" t="s">
        <v>176</v>
      </c>
      <c r="J4069" s="39" t="s">
        <v>176</v>
      </c>
      <c r="K4069" s="39" t="s">
        <v>176</v>
      </c>
      <c r="L4069" s="39">
        <v>1</v>
      </c>
      <c r="M4069" s="57" t="str">
        <f t="shared" si="194"/>
        <v>3 - Medium-Level Power Loss</v>
      </c>
      <c r="N4069" s="59"/>
      <c r="O4069" s="60"/>
      <c r="P4069" s="61">
        <f t="shared" si="193"/>
        <v>1800</v>
      </c>
      <c r="Q4069" s="61">
        <f t="shared" ref="Q4069:Q4132" si="195">IF(O4069&gt;0,P4069,0)</f>
        <v>0</v>
      </c>
    </row>
    <row r="4070" spans="1:17" ht="18.600000000000001" customHeight="1">
      <c r="A4070" s="58">
        <v>44403</v>
      </c>
      <c r="B4070" s="39" t="s">
        <v>48</v>
      </c>
      <c r="C4070" s="39" t="s">
        <v>156</v>
      </c>
      <c r="D4070" s="64"/>
      <c r="E4070" s="39" t="s">
        <v>98</v>
      </c>
      <c r="F4070" s="39">
        <v>79</v>
      </c>
      <c r="G4070" s="39" t="s">
        <v>172</v>
      </c>
      <c r="H4070" s="39" t="s">
        <v>176</v>
      </c>
      <c r="I4070" s="39" t="s">
        <v>176</v>
      </c>
      <c r="J4070" s="39" t="s">
        <v>176</v>
      </c>
      <c r="K4070" s="39" t="s">
        <v>176</v>
      </c>
      <c r="L4070" s="39">
        <v>1</v>
      </c>
      <c r="M4070" s="57" t="str">
        <f t="shared" si="194"/>
        <v>3 - Medium-Level Power Loss</v>
      </c>
      <c r="N4070" s="59"/>
      <c r="O4070" s="60"/>
      <c r="P4070" s="61">
        <f t="shared" si="193"/>
        <v>1800</v>
      </c>
      <c r="Q4070" s="61">
        <f t="shared" si="195"/>
        <v>0</v>
      </c>
    </row>
    <row r="4071" spans="1:17" ht="18.600000000000001" customHeight="1">
      <c r="A4071" s="58">
        <v>44403</v>
      </c>
      <c r="B4071" s="39" t="s">
        <v>48</v>
      </c>
      <c r="C4071" s="39" t="s">
        <v>156</v>
      </c>
      <c r="D4071" s="64"/>
      <c r="E4071" s="39" t="s">
        <v>98</v>
      </c>
      <c r="F4071" s="39">
        <v>80</v>
      </c>
      <c r="G4071" s="39" t="s">
        <v>172</v>
      </c>
      <c r="H4071" s="39" t="s">
        <v>176</v>
      </c>
      <c r="I4071" s="39" t="s">
        <v>176</v>
      </c>
      <c r="J4071" s="39" t="s">
        <v>176</v>
      </c>
      <c r="K4071" s="39" t="s">
        <v>176</v>
      </c>
      <c r="L4071" s="39">
        <v>1</v>
      </c>
      <c r="M4071" s="57" t="str">
        <f t="shared" si="194"/>
        <v>3 - Medium-Level Power Loss</v>
      </c>
      <c r="N4071" s="59"/>
      <c r="O4071" s="60"/>
      <c r="P4071" s="61">
        <f t="shared" si="193"/>
        <v>1800</v>
      </c>
      <c r="Q4071" s="61">
        <f t="shared" si="195"/>
        <v>0</v>
      </c>
    </row>
    <row r="4072" spans="1:17" ht="18.600000000000001" customHeight="1">
      <c r="A4072" s="58">
        <v>44403</v>
      </c>
      <c r="B4072" s="39" t="s">
        <v>48</v>
      </c>
      <c r="C4072" s="39" t="s">
        <v>156</v>
      </c>
      <c r="D4072" s="64"/>
      <c r="E4072" s="39" t="s">
        <v>98</v>
      </c>
      <c r="F4072" s="39">
        <v>9</v>
      </c>
      <c r="G4072" s="39" t="s">
        <v>172</v>
      </c>
      <c r="H4072" s="39" t="s">
        <v>176</v>
      </c>
      <c r="I4072" s="39" t="s">
        <v>177</v>
      </c>
      <c r="J4072" s="39" t="s">
        <v>176</v>
      </c>
      <c r="K4072" s="39" t="s">
        <v>176</v>
      </c>
      <c r="L4072" s="39">
        <v>1</v>
      </c>
      <c r="M4072" s="57" t="str">
        <f t="shared" si="194"/>
        <v>3 - Medium-Level Power Loss</v>
      </c>
      <c r="N4072" s="59"/>
      <c r="O4072" s="60"/>
      <c r="P4072" s="61">
        <f t="shared" si="193"/>
        <v>1800</v>
      </c>
      <c r="Q4072" s="61">
        <f t="shared" si="195"/>
        <v>0</v>
      </c>
    </row>
    <row r="4073" spans="1:17" ht="18.600000000000001" customHeight="1">
      <c r="A4073" s="58">
        <v>44403</v>
      </c>
      <c r="B4073" s="39" t="s">
        <v>48</v>
      </c>
      <c r="C4073" s="39" t="s">
        <v>156</v>
      </c>
      <c r="D4073" s="64"/>
      <c r="E4073" s="39" t="s">
        <v>111</v>
      </c>
      <c r="F4073" s="39">
        <v>73</v>
      </c>
      <c r="G4073" s="39" t="s">
        <v>172</v>
      </c>
      <c r="H4073" s="39" t="s">
        <v>176</v>
      </c>
      <c r="I4073" s="39" t="s">
        <v>176</v>
      </c>
      <c r="J4073" s="39" t="s">
        <v>176</v>
      </c>
      <c r="K4073" s="39" t="s">
        <v>176</v>
      </c>
      <c r="L4073" s="39">
        <v>1</v>
      </c>
      <c r="M4073" s="57" t="str">
        <f t="shared" si="194"/>
        <v>3 - Medium-Level Power Loss</v>
      </c>
      <c r="N4073" s="59"/>
      <c r="O4073" s="60"/>
      <c r="P4073" s="61">
        <f t="shared" si="193"/>
        <v>1800</v>
      </c>
      <c r="Q4073" s="61">
        <f t="shared" si="195"/>
        <v>0</v>
      </c>
    </row>
    <row r="4074" spans="1:17" ht="18.600000000000001" customHeight="1">
      <c r="A4074" s="58">
        <v>44403</v>
      </c>
      <c r="B4074" s="39" t="s">
        <v>48</v>
      </c>
      <c r="C4074" s="39" t="s">
        <v>156</v>
      </c>
      <c r="D4074" s="64"/>
      <c r="E4074" s="39" t="s">
        <v>111</v>
      </c>
      <c r="F4074" s="39">
        <v>74</v>
      </c>
      <c r="G4074" s="39" t="s">
        <v>172</v>
      </c>
      <c r="H4074" s="39" t="s">
        <v>176</v>
      </c>
      <c r="I4074" s="39" t="s">
        <v>176</v>
      </c>
      <c r="J4074" s="39" t="s">
        <v>176</v>
      </c>
      <c r="K4074" s="39" t="s">
        <v>176</v>
      </c>
      <c r="L4074" s="39">
        <v>1</v>
      </c>
      <c r="M4074" s="57" t="str">
        <f t="shared" si="194"/>
        <v>3 - Medium-Level Power Loss</v>
      </c>
      <c r="N4074" s="59"/>
      <c r="O4074" s="60"/>
      <c r="P4074" s="61">
        <f t="shared" si="193"/>
        <v>1800</v>
      </c>
      <c r="Q4074" s="61">
        <f t="shared" si="195"/>
        <v>0</v>
      </c>
    </row>
    <row r="4075" spans="1:17" ht="18.600000000000001" customHeight="1">
      <c r="A4075" s="58">
        <v>44403</v>
      </c>
      <c r="B4075" s="39" t="s">
        <v>48</v>
      </c>
      <c r="C4075" s="39" t="s">
        <v>156</v>
      </c>
      <c r="D4075" s="64"/>
      <c r="E4075" s="39" t="s">
        <v>111</v>
      </c>
      <c r="F4075" s="39">
        <v>75</v>
      </c>
      <c r="G4075" s="39" t="s">
        <v>172</v>
      </c>
      <c r="H4075" s="39" t="s">
        <v>176</v>
      </c>
      <c r="I4075" s="39" t="s">
        <v>176</v>
      </c>
      <c r="J4075" s="39" t="s">
        <v>176</v>
      </c>
      <c r="K4075" s="39" t="s">
        <v>176</v>
      </c>
      <c r="L4075" s="39">
        <v>1</v>
      </c>
      <c r="M4075" s="57" t="str">
        <f t="shared" si="194"/>
        <v>3 - Medium-Level Power Loss</v>
      </c>
      <c r="N4075" s="59"/>
      <c r="O4075" s="60"/>
      <c r="P4075" s="61">
        <f t="shared" si="193"/>
        <v>1800</v>
      </c>
      <c r="Q4075" s="61">
        <f t="shared" si="195"/>
        <v>0</v>
      </c>
    </row>
    <row r="4076" spans="1:17" ht="18.600000000000001" customHeight="1">
      <c r="A4076" s="58">
        <v>44403</v>
      </c>
      <c r="B4076" s="39" t="s">
        <v>48</v>
      </c>
      <c r="C4076" s="39" t="s">
        <v>156</v>
      </c>
      <c r="D4076" s="64"/>
      <c r="E4076" s="39" t="s">
        <v>111</v>
      </c>
      <c r="F4076" s="39">
        <v>76</v>
      </c>
      <c r="G4076" s="39" t="s">
        <v>172</v>
      </c>
      <c r="H4076" s="39" t="s">
        <v>176</v>
      </c>
      <c r="I4076" s="39" t="s">
        <v>176</v>
      </c>
      <c r="J4076" s="39" t="s">
        <v>176</v>
      </c>
      <c r="K4076" s="39" t="s">
        <v>176</v>
      </c>
      <c r="L4076" s="39">
        <v>1</v>
      </c>
      <c r="M4076" s="57" t="str">
        <f t="shared" si="194"/>
        <v>3 - Medium-Level Power Loss</v>
      </c>
      <c r="N4076" s="59"/>
      <c r="O4076" s="60"/>
      <c r="P4076" s="61">
        <f t="shared" si="193"/>
        <v>1800</v>
      </c>
      <c r="Q4076" s="61">
        <f t="shared" si="195"/>
        <v>0</v>
      </c>
    </row>
    <row r="4077" spans="1:17" ht="18.600000000000001" customHeight="1">
      <c r="A4077" s="58">
        <v>44403</v>
      </c>
      <c r="B4077" s="39" t="s">
        <v>48</v>
      </c>
      <c r="C4077" s="39" t="s">
        <v>156</v>
      </c>
      <c r="D4077" s="64"/>
      <c r="E4077" s="39" t="s">
        <v>111</v>
      </c>
      <c r="F4077" s="39">
        <v>77</v>
      </c>
      <c r="G4077" s="39" t="s">
        <v>172</v>
      </c>
      <c r="H4077" s="39" t="s">
        <v>176</v>
      </c>
      <c r="I4077" s="39" t="s">
        <v>176</v>
      </c>
      <c r="J4077" s="39" t="s">
        <v>176</v>
      </c>
      <c r="K4077" s="39" t="s">
        <v>176</v>
      </c>
      <c r="L4077" s="39">
        <v>1</v>
      </c>
      <c r="M4077" s="57" t="str">
        <f t="shared" si="194"/>
        <v>3 - Medium-Level Power Loss</v>
      </c>
      <c r="N4077" s="59"/>
      <c r="O4077" s="60"/>
      <c r="P4077" s="61">
        <f t="shared" si="193"/>
        <v>1800</v>
      </c>
      <c r="Q4077" s="61">
        <f t="shared" si="195"/>
        <v>0</v>
      </c>
    </row>
    <row r="4078" spans="1:17" ht="18.600000000000001" customHeight="1">
      <c r="A4078" s="58">
        <v>44403</v>
      </c>
      <c r="B4078" s="39" t="s">
        <v>48</v>
      </c>
      <c r="C4078" s="39" t="s">
        <v>156</v>
      </c>
      <c r="D4078" s="64"/>
      <c r="E4078" s="39" t="s">
        <v>111</v>
      </c>
      <c r="F4078" s="39">
        <v>78</v>
      </c>
      <c r="G4078" s="39" t="s">
        <v>172</v>
      </c>
      <c r="H4078" s="39" t="s">
        <v>176</v>
      </c>
      <c r="I4078" s="39" t="s">
        <v>176</v>
      </c>
      <c r="J4078" s="39" t="s">
        <v>176</v>
      </c>
      <c r="K4078" s="39" t="s">
        <v>176</v>
      </c>
      <c r="L4078" s="39">
        <v>1</v>
      </c>
      <c r="M4078" s="57" t="str">
        <f t="shared" si="194"/>
        <v>3 - Medium-Level Power Loss</v>
      </c>
      <c r="N4078" s="59"/>
      <c r="O4078" s="60"/>
      <c r="P4078" s="61">
        <f t="shared" si="193"/>
        <v>1800</v>
      </c>
      <c r="Q4078" s="61">
        <f t="shared" si="195"/>
        <v>0</v>
      </c>
    </row>
    <row r="4079" spans="1:17" ht="18.600000000000001" customHeight="1">
      <c r="A4079" s="58">
        <v>44403</v>
      </c>
      <c r="B4079" s="39" t="s">
        <v>48</v>
      </c>
      <c r="C4079" s="39" t="s">
        <v>156</v>
      </c>
      <c r="D4079" s="64"/>
      <c r="E4079" s="39" t="s">
        <v>111</v>
      </c>
      <c r="F4079" s="39">
        <v>79</v>
      </c>
      <c r="G4079" s="39" t="s">
        <v>172</v>
      </c>
      <c r="H4079" s="39" t="s">
        <v>176</v>
      </c>
      <c r="I4079" s="39" t="s">
        <v>176</v>
      </c>
      <c r="J4079" s="39" t="s">
        <v>176</v>
      </c>
      <c r="K4079" s="39" t="s">
        <v>176</v>
      </c>
      <c r="L4079" s="39">
        <v>1</v>
      </c>
      <c r="M4079" s="57" t="str">
        <f t="shared" si="194"/>
        <v>3 - Medium-Level Power Loss</v>
      </c>
      <c r="N4079" s="59"/>
      <c r="O4079" s="60"/>
      <c r="P4079" s="61">
        <f t="shared" si="193"/>
        <v>1800</v>
      </c>
      <c r="Q4079" s="61">
        <f t="shared" si="195"/>
        <v>0</v>
      </c>
    </row>
    <row r="4080" spans="1:17" ht="18.600000000000001" customHeight="1">
      <c r="A4080" s="58">
        <v>44403</v>
      </c>
      <c r="B4080" s="39" t="s">
        <v>48</v>
      </c>
      <c r="C4080" s="39" t="s">
        <v>156</v>
      </c>
      <c r="D4080" s="64"/>
      <c r="E4080" s="39" t="s">
        <v>111</v>
      </c>
      <c r="F4080" s="39">
        <v>80</v>
      </c>
      <c r="G4080" s="39" t="s">
        <v>172</v>
      </c>
      <c r="H4080" s="39" t="s">
        <v>176</v>
      </c>
      <c r="I4080" s="39" t="s">
        <v>176</v>
      </c>
      <c r="J4080" s="39" t="s">
        <v>176</v>
      </c>
      <c r="K4080" s="39" t="s">
        <v>176</v>
      </c>
      <c r="L4080" s="39">
        <v>1</v>
      </c>
      <c r="M4080" s="57" t="str">
        <f t="shared" si="194"/>
        <v>3 - Medium-Level Power Loss</v>
      </c>
      <c r="N4080" s="59"/>
      <c r="O4080" s="60"/>
      <c r="P4080" s="61">
        <f t="shared" si="193"/>
        <v>1800</v>
      </c>
      <c r="Q4080" s="61">
        <f t="shared" si="195"/>
        <v>0</v>
      </c>
    </row>
    <row r="4081" spans="1:17" ht="18.600000000000001" customHeight="1">
      <c r="A4081" s="58">
        <v>44403</v>
      </c>
      <c r="B4081" s="39" t="s">
        <v>48</v>
      </c>
      <c r="C4081" s="39" t="s">
        <v>158</v>
      </c>
      <c r="D4081" s="64"/>
      <c r="E4081" s="39" t="s">
        <v>95</v>
      </c>
      <c r="F4081" s="39">
        <v>65</v>
      </c>
      <c r="G4081" s="39" t="s">
        <v>172</v>
      </c>
      <c r="H4081" s="39" t="s">
        <v>176</v>
      </c>
      <c r="I4081" s="39" t="s">
        <v>177</v>
      </c>
      <c r="J4081" s="39" t="s">
        <v>176</v>
      </c>
      <c r="K4081" s="39" t="s">
        <v>176</v>
      </c>
      <c r="L4081" s="39">
        <v>1</v>
      </c>
      <c r="M4081" s="57" t="str">
        <f t="shared" si="194"/>
        <v>3 - Medium-Level Power Loss</v>
      </c>
      <c r="N4081" s="59"/>
      <c r="O4081" s="60"/>
      <c r="P4081" s="61">
        <f t="shared" si="193"/>
        <v>1800</v>
      </c>
      <c r="Q4081" s="61">
        <f t="shared" si="195"/>
        <v>0</v>
      </c>
    </row>
    <row r="4082" spans="1:17" ht="18.600000000000001" customHeight="1">
      <c r="A4082" s="58">
        <v>44403</v>
      </c>
      <c r="B4082" s="39" t="s">
        <v>48</v>
      </c>
      <c r="C4082" s="39" t="s">
        <v>158</v>
      </c>
      <c r="D4082" s="64"/>
      <c r="E4082" s="39" t="s">
        <v>95</v>
      </c>
      <c r="F4082" s="39">
        <v>66</v>
      </c>
      <c r="G4082" s="39" t="s">
        <v>172</v>
      </c>
      <c r="H4082" s="39" t="s">
        <v>176</v>
      </c>
      <c r="I4082" s="39" t="s">
        <v>177</v>
      </c>
      <c r="J4082" s="39" t="s">
        <v>176</v>
      </c>
      <c r="K4082" s="39" t="s">
        <v>176</v>
      </c>
      <c r="L4082" s="39">
        <v>1</v>
      </c>
      <c r="M4082" s="57" t="str">
        <f t="shared" si="194"/>
        <v>3 - Medium-Level Power Loss</v>
      </c>
      <c r="N4082" s="59"/>
      <c r="O4082" s="60"/>
      <c r="P4082" s="61">
        <f t="shared" si="193"/>
        <v>1800</v>
      </c>
      <c r="Q4082" s="61">
        <f t="shared" si="195"/>
        <v>0</v>
      </c>
    </row>
    <row r="4083" spans="1:17" ht="18.600000000000001" customHeight="1">
      <c r="A4083" s="58">
        <v>44403</v>
      </c>
      <c r="B4083" s="39" t="s">
        <v>48</v>
      </c>
      <c r="C4083" s="39" t="s">
        <v>158</v>
      </c>
      <c r="D4083" s="64"/>
      <c r="E4083" s="39" t="s">
        <v>95</v>
      </c>
      <c r="F4083" s="39">
        <v>67</v>
      </c>
      <c r="G4083" s="39" t="s">
        <v>172</v>
      </c>
      <c r="H4083" s="39" t="s">
        <v>176</v>
      </c>
      <c r="I4083" s="39" t="s">
        <v>177</v>
      </c>
      <c r="J4083" s="39" t="s">
        <v>176</v>
      </c>
      <c r="K4083" s="39" t="s">
        <v>176</v>
      </c>
      <c r="L4083" s="39">
        <v>1</v>
      </c>
      <c r="M4083" s="57" t="str">
        <f t="shared" si="194"/>
        <v>3 - Medium-Level Power Loss</v>
      </c>
      <c r="N4083" s="59"/>
      <c r="O4083" s="60"/>
      <c r="P4083" s="61">
        <f t="shared" si="193"/>
        <v>1800</v>
      </c>
      <c r="Q4083" s="61">
        <f t="shared" si="195"/>
        <v>0</v>
      </c>
    </row>
    <row r="4084" spans="1:17" ht="18.600000000000001" customHeight="1">
      <c r="A4084" s="58">
        <v>44403</v>
      </c>
      <c r="B4084" s="39" t="s">
        <v>48</v>
      </c>
      <c r="C4084" s="39" t="s">
        <v>158</v>
      </c>
      <c r="D4084" s="64"/>
      <c r="E4084" s="39" t="s">
        <v>95</v>
      </c>
      <c r="F4084" s="39">
        <v>68</v>
      </c>
      <c r="G4084" s="39" t="s">
        <v>172</v>
      </c>
      <c r="H4084" s="39" t="s">
        <v>176</v>
      </c>
      <c r="I4084" s="39" t="s">
        <v>177</v>
      </c>
      <c r="J4084" s="39" t="s">
        <v>176</v>
      </c>
      <c r="K4084" s="39" t="s">
        <v>176</v>
      </c>
      <c r="L4084" s="39">
        <v>1</v>
      </c>
      <c r="M4084" s="57" t="str">
        <f t="shared" si="194"/>
        <v>3 - Medium-Level Power Loss</v>
      </c>
      <c r="N4084" s="59"/>
      <c r="O4084" s="60"/>
      <c r="P4084" s="61">
        <f t="shared" si="193"/>
        <v>1800</v>
      </c>
      <c r="Q4084" s="61">
        <f t="shared" si="195"/>
        <v>0</v>
      </c>
    </row>
    <row r="4085" spans="1:17" ht="18.600000000000001" customHeight="1">
      <c r="A4085" s="58">
        <v>44403</v>
      </c>
      <c r="B4085" s="39" t="s">
        <v>48</v>
      </c>
      <c r="C4085" s="39" t="s">
        <v>158</v>
      </c>
      <c r="D4085" s="64"/>
      <c r="E4085" s="39" t="s">
        <v>95</v>
      </c>
      <c r="F4085" s="39">
        <v>69</v>
      </c>
      <c r="G4085" s="39" t="s">
        <v>172</v>
      </c>
      <c r="H4085" s="39" t="s">
        <v>176</v>
      </c>
      <c r="I4085" s="39" t="s">
        <v>177</v>
      </c>
      <c r="J4085" s="39" t="s">
        <v>176</v>
      </c>
      <c r="K4085" s="39" t="s">
        <v>176</v>
      </c>
      <c r="L4085" s="39">
        <v>1</v>
      </c>
      <c r="M4085" s="57" t="str">
        <f t="shared" si="194"/>
        <v>3 - Medium-Level Power Loss</v>
      </c>
      <c r="N4085" s="59"/>
      <c r="O4085" s="60"/>
      <c r="P4085" s="61">
        <f t="shared" si="193"/>
        <v>1800</v>
      </c>
      <c r="Q4085" s="61">
        <f t="shared" si="195"/>
        <v>0</v>
      </c>
    </row>
    <row r="4086" spans="1:17" ht="18.600000000000001" customHeight="1">
      <c r="A4086" s="58">
        <v>44403</v>
      </c>
      <c r="B4086" s="39" t="s">
        <v>48</v>
      </c>
      <c r="C4086" s="39" t="s">
        <v>158</v>
      </c>
      <c r="D4086" s="64"/>
      <c r="E4086" s="39" t="s">
        <v>95</v>
      </c>
      <c r="F4086" s="39">
        <v>70</v>
      </c>
      <c r="G4086" s="39" t="s">
        <v>172</v>
      </c>
      <c r="H4086" s="39" t="s">
        <v>176</v>
      </c>
      <c r="I4086" s="39" t="s">
        <v>177</v>
      </c>
      <c r="J4086" s="39" t="s">
        <v>176</v>
      </c>
      <c r="K4086" s="39" t="s">
        <v>176</v>
      </c>
      <c r="L4086" s="39">
        <v>1</v>
      </c>
      <c r="M4086" s="57" t="str">
        <f t="shared" si="194"/>
        <v>3 - Medium-Level Power Loss</v>
      </c>
      <c r="N4086" s="59"/>
      <c r="O4086" s="60"/>
      <c r="P4086" s="61">
        <f t="shared" si="193"/>
        <v>1800</v>
      </c>
      <c r="Q4086" s="61">
        <f t="shared" si="195"/>
        <v>0</v>
      </c>
    </row>
    <row r="4087" spans="1:17" ht="18.600000000000001" customHeight="1">
      <c r="A4087" s="58">
        <v>44403</v>
      </c>
      <c r="B4087" s="39" t="s">
        <v>48</v>
      </c>
      <c r="C4087" s="39" t="s">
        <v>158</v>
      </c>
      <c r="D4087" s="64"/>
      <c r="E4087" s="39" t="s">
        <v>95</v>
      </c>
      <c r="F4087" s="39">
        <v>71</v>
      </c>
      <c r="G4087" s="39" t="s">
        <v>172</v>
      </c>
      <c r="H4087" s="39" t="s">
        <v>176</v>
      </c>
      <c r="I4087" s="39" t="s">
        <v>177</v>
      </c>
      <c r="J4087" s="39" t="s">
        <v>176</v>
      </c>
      <c r="K4087" s="39" t="s">
        <v>176</v>
      </c>
      <c r="L4087" s="39">
        <v>1</v>
      </c>
      <c r="M4087" s="57" t="str">
        <f t="shared" si="194"/>
        <v>3 - Medium-Level Power Loss</v>
      </c>
      <c r="N4087" s="59"/>
      <c r="O4087" s="60"/>
      <c r="P4087" s="61">
        <f t="shared" si="193"/>
        <v>1800</v>
      </c>
      <c r="Q4087" s="61">
        <f t="shared" si="195"/>
        <v>0</v>
      </c>
    </row>
    <row r="4088" spans="1:17" ht="18.600000000000001" customHeight="1">
      <c r="A4088" s="58">
        <v>44403</v>
      </c>
      <c r="B4088" s="39" t="s">
        <v>48</v>
      </c>
      <c r="C4088" s="39" t="s">
        <v>158</v>
      </c>
      <c r="D4088" s="64"/>
      <c r="E4088" s="39" t="s">
        <v>95</v>
      </c>
      <c r="F4088" s="39">
        <v>72</v>
      </c>
      <c r="G4088" s="39" t="s">
        <v>172</v>
      </c>
      <c r="H4088" s="39" t="s">
        <v>176</v>
      </c>
      <c r="I4088" s="39" t="s">
        <v>177</v>
      </c>
      <c r="J4088" s="39" t="s">
        <v>176</v>
      </c>
      <c r="K4088" s="39" t="s">
        <v>176</v>
      </c>
      <c r="L4088" s="39">
        <v>1</v>
      </c>
      <c r="M4088" s="57" t="str">
        <f t="shared" si="194"/>
        <v>3 - Medium-Level Power Loss</v>
      </c>
      <c r="N4088" s="59"/>
      <c r="O4088" s="60"/>
      <c r="P4088" s="61">
        <f t="shared" si="193"/>
        <v>1800</v>
      </c>
      <c r="Q4088" s="61">
        <f t="shared" si="195"/>
        <v>0</v>
      </c>
    </row>
    <row r="4089" spans="1:17" ht="18.600000000000001" customHeight="1">
      <c r="A4089" s="58">
        <v>44403</v>
      </c>
      <c r="B4089" s="39" t="s">
        <v>48</v>
      </c>
      <c r="C4089" s="39" t="s">
        <v>158</v>
      </c>
      <c r="D4089" s="64"/>
      <c r="E4089" s="39" t="s">
        <v>102</v>
      </c>
      <c r="F4089" s="39">
        <v>1</v>
      </c>
      <c r="G4089" s="39" t="s">
        <v>172</v>
      </c>
      <c r="H4089" s="39" t="s">
        <v>176</v>
      </c>
      <c r="I4089" s="39" t="s">
        <v>177</v>
      </c>
      <c r="J4089" s="39" t="s">
        <v>176</v>
      </c>
      <c r="K4089" s="39" t="s">
        <v>176</v>
      </c>
      <c r="L4089" s="39">
        <v>1</v>
      </c>
      <c r="M4089" s="57" t="str">
        <f t="shared" si="194"/>
        <v>3 - Medium-Level Power Loss</v>
      </c>
      <c r="N4089" s="59"/>
      <c r="O4089" s="60"/>
      <c r="P4089" s="61">
        <f t="shared" si="193"/>
        <v>1800</v>
      </c>
      <c r="Q4089" s="61">
        <f t="shared" si="195"/>
        <v>0</v>
      </c>
    </row>
    <row r="4090" spans="1:17" ht="18.600000000000001" customHeight="1">
      <c r="A4090" s="58">
        <v>44403</v>
      </c>
      <c r="B4090" s="39" t="s">
        <v>48</v>
      </c>
      <c r="C4090" s="39" t="s">
        <v>158</v>
      </c>
      <c r="D4090" s="64"/>
      <c r="E4090" s="39" t="s">
        <v>102</v>
      </c>
      <c r="F4090" s="39">
        <v>2</v>
      </c>
      <c r="G4090" s="39" t="s">
        <v>172</v>
      </c>
      <c r="H4090" s="39" t="s">
        <v>176</v>
      </c>
      <c r="I4090" s="39" t="s">
        <v>177</v>
      </c>
      <c r="J4090" s="39" t="s">
        <v>176</v>
      </c>
      <c r="K4090" s="39" t="s">
        <v>176</v>
      </c>
      <c r="L4090" s="39">
        <v>1</v>
      </c>
      <c r="M4090" s="57" t="str">
        <f t="shared" si="194"/>
        <v>3 - Medium-Level Power Loss</v>
      </c>
      <c r="N4090" s="59"/>
      <c r="O4090" s="60"/>
      <c r="P4090" s="61">
        <f t="shared" si="193"/>
        <v>1800</v>
      </c>
      <c r="Q4090" s="61">
        <f t="shared" si="195"/>
        <v>0</v>
      </c>
    </row>
    <row r="4091" spans="1:17" ht="18.600000000000001" customHeight="1">
      <c r="A4091" s="58">
        <v>44403</v>
      </c>
      <c r="B4091" s="39" t="s">
        <v>48</v>
      </c>
      <c r="C4091" s="39" t="s">
        <v>158</v>
      </c>
      <c r="D4091" s="64"/>
      <c r="E4091" s="39" t="s">
        <v>102</v>
      </c>
      <c r="F4091" s="39">
        <v>3</v>
      </c>
      <c r="G4091" s="39" t="s">
        <v>172</v>
      </c>
      <c r="H4091" s="39" t="s">
        <v>176</v>
      </c>
      <c r="I4091" s="39" t="s">
        <v>177</v>
      </c>
      <c r="J4091" s="39" t="s">
        <v>176</v>
      </c>
      <c r="K4091" s="39" t="s">
        <v>176</v>
      </c>
      <c r="L4091" s="39">
        <v>1</v>
      </c>
      <c r="M4091" s="57" t="str">
        <f t="shared" si="194"/>
        <v>3 - Medium-Level Power Loss</v>
      </c>
      <c r="N4091" s="59"/>
      <c r="O4091" s="60"/>
      <c r="P4091" s="61">
        <f t="shared" si="193"/>
        <v>1800</v>
      </c>
      <c r="Q4091" s="61">
        <f t="shared" si="195"/>
        <v>0</v>
      </c>
    </row>
    <row r="4092" spans="1:17" ht="18.600000000000001" customHeight="1">
      <c r="A4092" s="58">
        <v>44403</v>
      </c>
      <c r="B4092" s="39" t="s">
        <v>48</v>
      </c>
      <c r="C4092" s="39" t="s">
        <v>158</v>
      </c>
      <c r="D4092" s="64"/>
      <c r="E4092" s="39" t="s">
        <v>102</v>
      </c>
      <c r="F4092" s="39">
        <v>4</v>
      </c>
      <c r="G4092" s="39" t="s">
        <v>172</v>
      </c>
      <c r="H4092" s="39" t="s">
        <v>176</v>
      </c>
      <c r="I4092" s="39" t="s">
        <v>177</v>
      </c>
      <c r="J4092" s="39" t="s">
        <v>176</v>
      </c>
      <c r="K4092" s="39" t="s">
        <v>176</v>
      </c>
      <c r="L4092" s="39">
        <v>1</v>
      </c>
      <c r="M4092" s="57" t="str">
        <f t="shared" si="194"/>
        <v>3 - Medium-Level Power Loss</v>
      </c>
      <c r="N4092" s="59"/>
      <c r="O4092" s="60"/>
      <c r="P4092" s="61">
        <f t="shared" si="193"/>
        <v>1800</v>
      </c>
      <c r="Q4092" s="61">
        <f t="shared" si="195"/>
        <v>0</v>
      </c>
    </row>
    <row r="4093" spans="1:17" ht="18.600000000000001" customHeight="1">
      <c r="A4093" s="58">
        <v>44403</v>
      </c>
      <c r="B4093" s="39" t="s">
        <v>48</v>
      </c>
      <c r="C4093" s="39" t="s">
        <v>158</v>
      </c>
      <c r="D4093" s="64"/>
      <c r="E4093" s="39" t="s">
        <v>102</v>
      </c>
      <c r="F4093" s="39">
        <v>5</v>
      </c>
      <c r="G4093" s="39" t="s">
        <v>172</v>
      </c>
      <c r="H4093" s="39" t="s">
        <v>176</v>
      </c>
      <c r="I4093" s="39" t="s">
        <v>177</v>
      </c>
      <c r="J4093" s="39" t="s">
        <v>176</v>
      </c>
      <c r="K4093" s="39" t="s">
        <v>176</v>
      </c>
      <c r="L4093" s="39">
        <v>1</v>
      </c>
      <c r="M4093" s="57" t="str">
        <f t="shared" si="194"/>
        <v>3 - Medium-Level Power Loss</v>
      </c>
      <c r="N4093" s="59"/>
      <c r="O4093" s="60"/>
      <c r="P4093" s="61">
        <f t="shared" si="193"/>
        <v>1800</v>
      </c>
      <c r="Q4093" s="61">
        <f t="shared" si="195"/>
        <v>0</v>
      </c>
    </row>
    <row r="4094" spans="1:17" ht="18.600000000000001" customHeight="1">
      <c r="A4094" s="58">
        <v>44403</v>
      </c>
      <c r="B4094" s="39" t="s">
        <v>48</v>
      </c>
      <c r="C4094" s="39" t="s">
        <v>158</v>
      </c>
      <c r="D4094" s="64"/>
      <c r="E4094" s="39" t="s">
        <v>102</v>
      </c>
      <c r="F4094" s="39">
        <v>6</v>
      </c>
      <c r="G4094" s="39" t="s">
        <v>172</v>
      </c>
      <c r="H4094" s="39" t="s">
        <v>176</v>
      </c>
      <c r="I4094" s="39" t="s">
        <v>177</v>
      </c>
      <c r="J4094" s="39" t="s">
        <v>176</v>
      </c>
      <c r="K4094" s="39" t="s">
        <v>176</v>
      </c>
      <c r="L4094" s="39">
        <v>1</v>
      </c>
      <c r="M4094" s="57" t="str">
        <f t="shared" si="194"/>
        <v>3 - Medium-Level Power Loss</v>
      </c>
      <c r="N4094" s="59"/>
      <c r="O4094" s="60"/>
      <c r="P4094" s="61">
        <f t="shared" si="193"/>
        <v>1800</v>
      </c>
      <c r="Q4094" s="61">
        <f t="shared" si="195"/>
        <v>0</v>
      </c>
    </row>
    <row r="4095" spans="1:17" ht="18.600000000000001" customHeight="1">
      <c r="A4095" s="58">
        <v>44403</v>
      </c>
      <c r="B4095" s="39" t="s">
        <v>48</v>
      </c>
      <c r="C4095" s="39" t="s">
        <v>158</v>
      </c>
      <c r="D4095" s="64"/>
      <c r="E4095" s="39" t="s">
        <v>102</v>
      </c>
      <c r="F4095" s="39">
        <v>7</v>
      </c>
      <c r="G4095" s="39" t="s">
        <v>172</v>
      </c>
      <c r="H4095" s="39" t="s">
        <v>176</v>
      </c>
      <c r="I4095" s="39" t="s">
        <v>177</v>
      </c>
      <c r="J4095" s="39" t="s">
        <v>176</v>
      </c>
      <c r="K4095" s="39" t="s">
        <v>176</v>
      </c>
      <c r="L4095" s="39">
        <v>1</v>
      </c>
      <c r="M4095" s="57" t="str">
        <f t="shared" si="194"/>
        <v>3 - Medium-Level Power Loss</v>
      </c>
      <c r="N4095" s="59"/>
      <c r="O4095" s="60"/>
      <c r="P4095" s="61">
        <f t="shared" si="193"/>
        <v>1800</v>
      </c>
      <c r="Q4095" s="61">
        <f t="shared" si="195"/>
        <v>0</v>
      </c>
    </row>
    <row r="4096" spans="1:17" ht="18.600000000000001" customHeight="1">
      <c r="A4096" s="58">
        <v>44403</v>
      </c>
      <c r="B4096" s="39" t="s">
        <v>48</v>
      </c>
      <c r="C4096" s="39" t="s">
        <v>158</v>
      </c>
      <c r="D4096" s="64"/>
      <c r="E4096" s="39" t="s">
        <v>102</v>
      </c>
      <c r="F4096" s="39">
        <v>8</v>
      </c>
      <c r="G4096" s="39" t="s">
        <v>172</v>
      </c>
      <c r="H4096" s="39" t="s">
        <v>176</v>
      </c>
      <c r="I4096" s="39" t="s">
        <v>177</v>
      </c>
      <c r="J4096" s="39" t="s">
        <v>176</v>
      </c>
      <c r="K4096" s="39" t="s">
        <v>176</v>
      </c>
      <c r="L4096" s="39">
        <v>1</v>
      </c>
      <c r="M4096" s="57" t="str">
        <f t="shared" si="194"/>
        <v>3 - Medium-Level Power Loss</v>
      </c>
      <c r="N4096" s="59"/>
      <c r="O4096" s="60"/>
      <c r="P4096" s="61">
        <f t="shared" si="193"/>
        <v>1800</v>
      </c>
      <c r="Q4096" s="61">
        <f t="shared" si="195"/>
        <v>0</v>
      </c>
    </row>
    <row r="4097" spans="1:17" ht="18.600000000000001" customHeight="1">
      <c r="A4097" s="58">
        <v>44403</v>
      </c>
      <c r="B4097" s="39" t="s">
        <v>48</v>
      </c>
      <c r="C4097" s="39" t="s">
        <v>158</v>
      </c>
      <c r="D4097" s="64"/>
      <c r="E4097" s="39" t="s">
        <v>104</v>
      </c>
      <c r="F4097" s="39">
        <v>121</v>
      </c>
      <c r="G4097" s="39" t="s">
        <v>172</v>
      </c>
      <c r="H4097" s="39" t="s">
        <v>176</v>
      </c>
      <c r="I4097" s="39" t="s">
        <v>177</v>
      </c>
      <c r="J4097" s="39" t="s">
        <v>176</v>
      </c>
      <c r="K4097" s="39" t="s">
        <v>176</v>
      </c>
      <c r="L4097" s="39">
        <v>1</v>
      </c>
      <c r="M4097" s="57" t="str">
        <f t="shared" si="194"/>
        <v>3 - Medium-Level Power Loss</v>
      </c>
      <c r="N4097" s="59"/>
      <c r="O4097" s="60"/>
      <c r="P4097" s="61">
        <f t="shared" si="193"/>
        <v>1800</v>
      </c>
      <c r="Q4097" s="61">
        <f t="shared" si="195"/>
        <v>0</v>
      </c>
    </row>
    <row r="4098" spans="1:17" ht="18.600000000000001" customHeight="1">
      <c r="A4098" s="58">
        <v>44403</v>
      </c>
      <c r="B4098" s="39" t="s">
        <v>48</v>
      </c>
      <c r="C4098" s="39" t="s">
        <v>158</v>
      </c>
      <c r="D4098" s="64"/>
      <c r="E4098" s="39" t="s">
        <v>104</v>
      </c>
      <c r="F4098" s="39">
        <v>122</v>
      </c>
      <c r="G4098" s="39" t="s">
        <v>172</v>
      </c>
      <c r="H4098" s="39" t="s">
        <v>176</v>
      </c>
      <c r="I4098" s="39" t="s">
        <v>177</v>
      </c>
      <c r="J4098" s="39" t="s">
        <v>176</v>
      </c>
      <c r="K4098" s="39" t="s">
        <v>176</v>
      </c>
      <c r="L4098" s="39">
        <v>1</v>
      </c>
      <c r="M4098" s="57" t="str">
        <f t="shared" si="194"/>
        <v>3 - Medium-Level Power Loss</v>
      </c>
      <c r="N4098" s="59"/>
      <c r="O4098" s="60"/>
      <c r="P4098" s="61">
        <f t="shared" si="193"/>
        <v>1800</v>
      </c>
      <c r="Q4098" s="61">
        <f t="shared" si="195"/>
        <v>0</v>
      </c>
    </row>
    <row r="4099" spans="1:17" ht="18.600000000000001" customHeight="1">
      <c r="A4099" s="58">
        <v>44403</v>
      </c>
      <c r="B4099" s="39" t="s">
        <v>48</v>
      </c>
      <c r="C4099" s="39" t="s">
        <v>158</v>
      </c>
      <c r="D4099" s="64"/>
      <c r="E4099" s="39" t="s">
        <v>104</v>
      </c>
      <c r="F4099" s="39">
        <v>123</v>
      </c>
      <c r="G4099" s="39" t="s">
        <v>172</v>
      </c>
      <c r="H4099" s="39" t="s">
        <v>176</v>
      </c>
      <c r="I4099" s="39" t="s">
        <v>177</v>
      </c>
      <c r="J4099" s="39" t="s">
        <v>176</v>
      </c>
      <c r="K4099" s="39" t="s">
        <v>176</v>
      </c>
      <c r="L4099" s="39">
        <v>1</v>
      </c>
      <c r="M4099" s="57" t="str">
        <f t="shared" si="194"/>
        <v>3 - Medium-Level Power Loss</v>
      </c>
      <c r="N4099" s="59"/>
      <c r="O4099" s="60"/>
      <c r="P4099" s="61">
        <f t="shared" si="193"/>
        <v>1800</v>
      </c>
      <c r="Q4099" s="61">
        <f t="shared" si="195"/>
        <v>0</v>
      </c>
    </row>
    <row r="4100" spans="1:17" ht="18.600000000000001" customHeight="1">
      <c r="A4100" s="58">
        <v>44403</v>
      </c>
      <c r="B4100" s="39" t="s">
        <v>48</v>
      </c>
      <c r="C4100" s="39" t="s">
        <v>158</v>
      </c>
      <c r="D4100" s="64"/>
      <c r="E4100" s="39" t="s">
        <v>104</v>
      </c>
      <c r="F4100" s="39">
        <v>124</v>
      </c>
      <c r="G4100" s="39" t="s">
        <v>172</v>
      </c>
      <c r="H4100" s="39" t="s">
        <v>176</v>
      </c>
      <c r="I4100" s="39" t="s">
        <v>177</v>
      </c>
      <c r="J4100" s="39" t="s">
        <v>176</v>
      </c>
      <c r="K4100" s="39" t="s">
        <v>176</v>
      </c>
      <c r="L4100" s="39">
        <v>1</v>
      </c>
      <c r="M4100" s="57" t="str">
        <f t="shared" si="194"/>
        <v>3 - Medium-Level Power Loss</v>
      </c>
      <c r="N4100" s="59"/>
      <c r="O4100" s="60"/>
      <c r="P4100" s="61">
        <f t="shared" si="193"/>
        <v>1800</v>
      </c>
      <c r="Q4100" s="61">
        <f t="shared" si="195"/>
        <v>0</v>
      </c>
    </row>
    <row r="4101" spans="1:17" ht="18.600000000000001" customHeight="1">
      <c r="A4101" s="58">
        <v>44403</v>
      </c>
      <c r="B4101" s="39" t="s">
        <v>48</v>
      </c>
      <c r="C4101" s="39" t="s">
        <v>158</v>
      </c>
      <c r="D4101" s="64"/>
      <c r="E4101" s="39" t="s">
        <v>104</v>
      </c>
      <c r="F4101" s="39">
        <v>125</v>
      </c>
      <c r="G4101" s="39" t="s">
        <v>172</v>
      </c>
      <c r="H4101" s="39" t="s">
        <v>176</v>
      </c>
      <c r="I4101" s="39" t="s">
        <v>177</v>
      </c>
      <c r="J4101" s="39" t="s">
        <v>176</v>
      </c>
      <c r="K4101" s="39" t="s">
        <v>176</v>
      </c>
      <c r="L4101" s="39">
        <v>1</v>
      </c>
      <c r="M4101" s="57" t="str">
        <f t="shared" si="194"/>
        <v>3 - Medium-Level Power Loss</v>
      </c>
      <c r="N4101" s="59"/>
      <c r="O4101" s="60"/>
      <c r="P4101" s="61">
        <f t="shared" si="193"/>
        <v>1800</v>
      </c>
      <c r="Q4101" s="61">
        <f t="shared" si="195"/>
        <v>0</v>
      </c>
    </row>
    <row r="4102" spans="1:17" ht="18.600000000000001" customHeight="1">
      <c r="A4102" s="58">
        <v>44403</v>
      </c>
      <c r="B4102" s="39" t="s">
        <v>48</v>
      </c>
      <c r="C4102" s="39" t="s">
        <v>158</v>
      </c>
      <c r="D4102" s="64"/>
      <c r="E4102" s="39" t="s">
        <v>104</v>
      </c>
      <c r="F4102" s="39">
        <v>126</v>
      </c>
      <c r="G4102" s="39" t="s">
        <v>172</v>
      </c>
      <c r="H4102" s="39" t="s">
        <v>176</v>
      </c>
      <c r="I4102" s="39" t="s">
        <v>177</v>
      </c>
      <c r="J4102" s="39" t="s">
        <v>176</v>
      </c>
      <c r="K4102" s="39" t="s">
        <v>176</v>
      </c>
      <c r="L4102" s="39">
        <v>1</v>
      </c>
      <c r="M4102" s="57" t="str">
        <f t="shared" si="194"/>
        <v>3 - Medium-Level Power Loss</v>
      </c>
      <c r="N4102" s="59"/>
      <c r="O4102" s="60"/>
      <c r="P4102" s="61">
        <f t="shared" si="193"/>
        <v>1800</v>
      </c>
      <c r="Q4102" s="61">
        <f t="shared" si="195"/>
        <v>0</v>
      </c>
    </row>
    <row r="4103" spans="1:17" ht="18.600000000000001" customHeight="1">
      <c r="A4103" s="58">
        <v>44403</v>
      </c>
      <c r="B4103" s="39" t="s">
        <v>48</v>
      </c>
      <c r="C4103" s="39" t="s">
        <v>158</v>
      </c>
      <c r="D4103" s="64"/>
      <c r="E4103" s="39" t="s">
        <v>104</v>
      </c>
      <c r="F4103" s="39">
        <v>127</v>
      </c>
      <c r="G4103" s="39" t="s">
        <v>172</v>
      </c>
      <c r="H4103" s="39" t="s">
        <v>176</v>
      </c>
      <c r="I4103" s="39" t="s">
        <v>177</v>
      </c>
      <c r="J4103" s="39" t="s">
        <v>176</v>
      </c>
      <c r="K4103" s="39" t="s">
        <v>176</v>
      </c>
      <c r="L4103" s="39">
        <v>1</v>
      </c>
      <c r="M4103" s="57" t="str">
        <f t="shared" si="194"/>
        <v>3 - Medium-Level Power Loss</v>
      </c>
      <c r="N4103" s="59"/>
      <c r="O4103" s="60"/>
      <c r="P4103" s="61">
        <f t="shared" si="193"/>
        <v>1800</v>
      </c>
      <c r="Q4103" s="61">
        <f t="shared" si="195"/>
        <v>0</v>
      </c>
    </row>
    <row r="4104" spans="1:17" ht="18.600000000000001" customHeight="1">
      <c r="A4104" s="58">
        <v>44403</v>
      </c>
      <c r="B4104" s="39" t="s">
        <v>48</v>
      </c>
      <c r="C4104" s="39" t="s">
        <v>158</v>
      </c>
      <c r="D4104" s="64"/>
      <c r="E4104" s="39" t="s">
        <v>104</v>
      </c>
      <c r="F4104" s="39">
        <v>128</v>
      </c>
      <c r="G4104" s="39" t="s">
        <v>172</v>
      </c>
      <c r="H4104" s="39" t="s">
        <v>176</v>
      </c>
      <c r="I4104" s="39" t="s">
        <v>177</v>
      </c>
      <c r="J4104" s="39" t="s">
        <v>176</v>
      </c>
      <c r="K4104" s="39" t="s">
        <v>176</v>
      </c>
      <c r="L4104" s="39">
        <v>1</v>
      </c>
      <c r="M4104" s="57" t="str">
        <f t="shared" si="194"/>
        <v>3 - Medium-Level Power Loss</v>
      </c>
      <c r="N4104" s="59"/>
      <c r="O4104" s="60"/>
      <c r="P4104" s="61">
        <f t="shared" si="193"/>
        <v>1800</v>
      </c>
      <c r="Q4104" s="61">
        <f t="shared" si="195"/>
        <v>0</v>
      </c>
    </row>
    <row r="4105" spans="1:17" ht="18.600000000000001" customHeight="1">
      <c r="A4105" s="58">
        <v>44403</v>
      </c>
      <c r="B4105" s="39" t="s">
        <v>48</v>
      </c>
      <c r="C4105" s="39" t="s">
        <v>158</v>
      </c>
      <c r="D4105" s="64"/>
      <c r="E4105" s="39" t="s">
        <v>105</v>
      </c>
      <c r="F4105" s="39">
        <v>25</v>
      </c>
      <c r="G4105" s="39" t="s">
        <v>172</v>
      </c>
      <c r="H4105" s="39" t="s">
        <v>176</v>
      </c>
      <c r="I4105" s="39" t="s">
        <v>177</v>
      </c>
      <c r="J4105" s="39" t="s">
        <v>176</v>
      </c>
      <c r="K4105" s="39" t="s">
        <v>176</v>
      </c>
      <c r="L4105" s="39">
        <v>1</v>
      </c>
      <c r="M4105" s="57" t="str">
        <f t="shared" si="194"/>
        <v>3 - Medium-Level Power Loss</v>
      </c>
      <c r="N4105" s="59"/>
      <c r="O4105" s="60"/>
      <c r="P4105" s="61">
        <f t="shared" si="193"/>
        <v>1800</v>
      </c>
      <c r="Q4105" s="61">
        <f t="shared" si="195"/>
        <v>0</v>
      </c>
    </row>
    <row r="4106" spans="1:17" ht="18.600000000000001" customHeight="1">
      <c r="A4106" s="58">
        <v>44403</v>
      </c>
      <c r="B4106" s="39" t="s">
        <v>48</v>
      </c>
      <c r="C4106" s="39" t="s">
        <v>158</v>
      </c>
      <c r="D4106" s="64"/>
      <c r="E4106" s="39" t="s">
        <v>105</v>
      </c>
      <c r="F4106" s="39">
        <v>26</v>
      </c>
      <c r="G4106" s="39" t="s">
        <v>172</v>
      </c>
      <c r="H4106" s="39" t="s">
        <v>176</v>
      </c>
      <c r="I4106" s="39" t="s">
        <v>177</v>
      </c>
      <c r="J4106" s="39" t="s">
        <v>176</v>
      </c>
      <c r="K4106" s="39" t="s">
        <v>176</v>
      </c>
      <c r="L4106" s="39">
        <v>1</v>
      </c>
      <c r="M4106" s="57" t="str">
        <f t="shared" si="194"/>
        <v>3 - Medium-Level Power Loss</v>
      </c>
      <c r="N4106" s="59"/>
      <c r="O4106" s="60"/>
      <c r="P4106" s="61">
        <f t="shared" si="193"/>
        <v>1800</v>
      </c>
      <c r="Q4106" s="61">
        <f t="shared" si="195"/>
        <v>0</v>
      </c>
    </row>
    <row r="4107" spans="1:17" ht="18.600000000000001" customHeight="1">
      <c r="A4107" s="58">
        <v>44403</v>
      </c>
      <c r="B4107" s="39" t="s">
        <v>48</v>
      </c>
      <c r="C4107" s="39" t="s">
        <v>158</v>
      </c>
      <c r="D4107" s="64"/>
      <c r="E4107" s="39" t="s">
        <v>105</v>
      </c>
      <c r="F4107" s="39">
        <v>27</v>
      </c>
      <c r="G4107" s="39" t="s">
        <v>172</v>
      </c>
      <c r="H4107" s="39" t="s">
        <v>176</v>
      </c>
      <c r="I4107" s="39" t="s">
        <v>177</v>
      </c>
      <c r="J4107" s="39" t="s">
        <v>176</v>
      </c>
      <c r="K4107" s="39" t="s">
        <v>176</v>
      </c>
      <c r="L4107" s="39">
        <v>1</v>
      </c>
      <c r="M4107" s="57" t="str">
        <f t="shared" si="194"/>
        <v>3 - Medium-Level Power Loss</v>
      </c>
      <c r="N4107" s="59"/>
      <c r="O4107" s="60"/>
      <c r="P4107" s="61">
        <f t="shared" si="193"/>
        <v>1800</v>
      </c>
      <c r="Q4107" s="61">
        <f t="shared" si="195"/>
        <v>0</v>
      </c>
    </row>
    <row r="4108" spans="1:17" ht="18.600000000000001" customHeight="1">
      <c r="A4108" s="58">
        <v>44403</v>
      </c>
      <c r="B4108" s="39" t="s">
        <v>48</v>
      </c>
      <c r="C4108" s="39" t="s">
        <v>158</v>
      </c>
      <c r="D4108" s="64"/>
      <c r="E4108" s="39" t="s">
        <v>105</v>
      </c>
      <c r="F4108" s="39">
        <v>28</v>
      </c>
      <c r="G4108" s="39" t="s">
        <v>172</v>
      </c>
      <c r="H4108" s="39" t="s">
        <v>176</v>
      </c>
      <c r="I4108" s="39" t="s">
        <v>177</v>
      </c>
      <c r="J4108" s="39" t="s">
        <v>176</v>
      </c>
      <c r="K4108" s="39" t="s">
        <v>176</v>
      </c>
      <c r="L4108" s="39">
        <v>1</v>
      </c>
      <c r="M4108" s="57" t="str">
        <f t="shared" si="194"/>
        <v>3 - Medium-Level Power Loss</v>
      </c>
      <c r="N4108" s="59"/>
      <c r="O4108" s="60"/>
      <c r="P4108" s="61">
        <f t="shared" si="193"/>
        <v>1800</v>
      </c>
      <c r="Q4108" s="61">
        <f t="shared" si="195"/>
        <v>0</v>
      </c>
    </row>
    <row r="4109" spans="1:17" ht="18.600000000000001" customHeight="1">
      <c r="A4109" s="58">
        <v>44403</v>
      </c>
      <c r="B4109" s="39" t="s">
        <v>48</v>
      </c>
      <c r="C4109" s="39" t="s">
        <v>158</v>
      </c>
      <c r="D4109" s="64"/>
      <c r="E4109" s="39" t="s">
        <v>105</v>
      </c>
      <c r="F4109" s="39">
        <v>29</v>
      </c>
      <c r="G4109" s="39" t="s">
        <v>172</v>
      </c>
      <c r="H4109" s="39" t="s">
        <v>176</v>
      </c>
      <c r="I4109" s="39" t="s">
        <v>177</v>
      </c>
      <c r="J4109" s="39" t="s">
        <v>176</v>
      </c>
      <c r="K4109" s="39" t="s">
        <v>176</v>
      </c>
      <c r="L4109" s="39">
        <v>1</v>
      </c>
      <c r="M4109" s="57" t="str">
        <f t="shared" si="194"/>
        <v>3 - Medium-Level Power Loss</v>
      </c>
      <c r="N4109" s="59"/>
      <c r="O4109" s="60"/>
      <c r="P4109" s="61">
        <f t="shared" si="193"/>
        <v>1800</v>
      </c>
      <c r="Q4109" s="61">
        <f t="shared" si="195"/>
        <v>0</v>
      </c>
    </row>
    <row r="4110" spans="1:17" ht="18.600000000000001" customHeight="1">
      <c r="A4110" s="58">
        <v>44403</v>
      </c>
      <c r="B4110" s="39" t="s">
        <v>48</v>
      </c>
      <c r="C4110" s="39" t="s">
        <v>158</v>
      </c>
      <c r="D4110" s="64"/>
      <c r="E4110" s="39" t="s">
        <v>105</v>
      </c>
      <c r="F4110" s="39">
        <v>30</v>
      </c>
      <c r="G4110" s="39" t="s">
        <v>172</v>
      </c>
      <c r="H4110" s="39" t="s">
        <v>176</v>
      </c>
      <c r="I4110" s="39" t="s">
        <v>177</v>
      </c>
      <c r="J4110" s="39" t="s">
        <v>176</v>
      </c>
      <c r="K4110" s="39" t="s">
        <v>176</v>
      </c>
      <c r="L4110" s="39">
        <v>1</v>
      </c>
      <c r="M4110" s="57" t="str">
        <f t="shared" si="194"/>
        <v>3 - Medium-Level Power Loss</v>
      </c>
      <c r="N4110" s="59"/>
      <c r="O4110" s="60"/>
      <c r="P4110" s="61">
        <f t="shared" si="193"/>
        <v>1800</v>
      </c>
      <c r="Q4110" s="61">
        <f t="shared" si="195"/>
        <v>0</v>
      </c>
    </row>
    <row r="4111" spans="1:17" ht="18.600000000000001" customHeight="1">
      <c r="A4111" s="58">
        <v>44403</v>
      </c>
      <c r="B4111" s="39" t="s">
        <v>48</v>
      </c>
      <c r="C4111" s="39" t="s">
        <v>158</v>
      </c>
      <c r="D4111" s="64"/>
      <c r="E4111" s="39" t="s">
        <v>105</v>
      </c>
      <c r="F4111" s="39">
        <v>31</v>
      </c>
      <c r="G4111" s="39" t="s">
        <v>172</v>
      </c>
      <c r="H4111" s="39" t="s">
        <v>176</v>
      </c>
      <c r="I4111" s="39" t="s">
        <v>177</v>
      </c>
      <c r="J4111" s="39" t="s">
        <v>176</v>
      </c>
      <c r="K4111" s="39" t="s">
        <v>176</v>
      </c>
      <c r="L4111" s="39">
        <v>1</v>
      </c>
      <c r="M4111" s="57" t="str">
        <f t="shared" si="194"/>
        <v>3 - Medium-Level Power Loss</v>
      </c>
      <c r="N4111" s="59"/>
      <c r="O4111" s="60"/>
      <c r="P4111" s="61">
        <f t="shared" si="193"/>
        <v>1800</v>
      </c>
      <c r="Q4111" s="61">
        <f t="shared" si="195"/>
        <v>0</v>
      </c>
    </row>
    <row r="4112" spans="1:17" ht="18.600000000000001" customHeight="1">
      <c r="A4112" s="58">
        <v>44403</v>
      </c>
      <c r="B4112" s="39" t="s">
        <v>48</v>
      </c>
      <c r="C4112" s="39" t="s">
        <v>158</v>
      </c>
      <c r="D4112" s="64"/>
      <c r="E4112" s="39" t="s">
        <v>105</v>
      </c>
      <c r="F4112" s="39">
        <v>32</v>
      </c>
      <c r="G4112" s="39" t="s">
        <v>172</v>
      </c>
      <c r="H4112" s="39" t="s">
        <v>176</v>
      </c>
      <c r="I4112" s="39" t="s">
        <v>177</v>
      </c>
      <c r="J4112" s="39" t="s">
        <v>176</v>
      </c>
      <c r="K4112" s="39" t="s">
        <v>176</v>
      </c>
      <c r="L4112" s="39">
        <v>1</v>
      </c>
      <c r="M4112" s="57" t="str">
        <f t="shared" si="194"/>
        <v>3 - Medium-Level Power Loss</v>
      </c>
      <c r="N4112" s="59"/>
      <c r="O4112" s="60"/>
      <c r="P4112" s="61">
        <f t="shared" si="193"/>
        <v>1800</v>
      </c>
      <c r="Q4112" s="61">
        <f t="shared" si="195"/>
        <v>0</v>
      </c>
    </row>
    <row r="4113" spans="1:17" ht="18.600000000000001" customHeight="1">
      <c r="A4113" s="58">
        <v>44403</v>
      </c>
      <c r="B4113" s="39" t="s">
        <v>48</v>
      </c>
      <c r="C4113" s="39" t="s">
        <v>158</v>
      </c>
      <c r="D4113" s="64"/>
      <c r="E4113" s="39" t="s">
        <v>97</v>
      </c>
      <c r="F4113" s="39">
        <v>67</v>
      </c>
      <c r="G4113" s="39" t="s">
        <v>172</v>
      </c>
      <c r="H4113" s="39" t="s">
        <v>176</v>
      </c>
      <c r="I4113" s="39" t="s">
        <v>176</v>
      </c>
      <c r="J4113" s="39" t="s">
        <v>176</v>
      </c>
      <c r="K4113" s="39" t="s">
        <v>176</v>
      </c>
      <c r="L4113" s="39">
        <v>1</v>
      </c>
      <c r="M4113" s="57" t="str">
        <f t="shared" si="194"/>
        <v>3 - Medium-Level Power Loss</v>
      </c>
      <c r="N4113" s="59"/>
      <c r="O4113" s="60"/>
      <c r="P4113" s="61">
        <f t="shared" ref="P4113:P4176" si="196">IF(G4113="hot spot",0,IF(G4113="string",$Q$5*L4113,IF(G4113="multiple strings",$Q$5*L4113,IF(G4113="Combiner",($Q$5)*L4113,IF(G4113="inverter",$Q$5*L4113,IF(G4113="tracker",$Q$5*L4113,IF(G4113="module",$Q$5*L4113,IF(G4113="module substring",($Q$5/3)*L4113,0))))))))</f>
        <v>1800</v>
      </c>
      <c r="Q4113" s="61">
        <f t="shared" si="195"/>
        <v>0</v>
      </c>
    </row>
    <row r="4114" spans="1:17" ht="18.600000000000001" customHeight="1">
      <c r="A4114" s="58">
        <v>44403</v>
      </c>
      <c r="B4114" s="39" t="s">
        <v>48</v>
      </c>
      <c r="C4114" s="39" t="s">
        <v>158</v>
      </c>
      <c r="D4114" s="64"/>
      <c r="E4114" s="39" t="s">
        <v>97</v>
      </c>
      <c r="F4114" s="39">
        <v>78</v>
      </c>
      <c r="G4114" s="39" t="s">
        <v>172</v>
      </c>
      <c r="H4114" s="39" t="s">
        <v>176</v>
      </c>
      <c r="I4114" s="39" t="s">
        <v>176</v>
      </c>
      <c r="J4114" s="39" t="s">
        <v>177</v>
      </c>
      <c r="K4114" s="39" t="s">
        <v>176</v>
      </c>
      <c r="L4114" s="39">
        <v>1</v>
      </c>
      <c r="M4114" s="57" t="str">
        <f t="shared" ref="M4114:M4177" si="197">IF(G4114="hot spot","1 - Safety",IF((P4114)/(1000000*$Q$4)&gt;0.01,"2 - High-Level Power Loss",IF(P4114&gt;($Q$5-1),"3 - Medium-Level Power Loss",IF(P4114&gt;0,"4 - Low-Level Power Loss",""))))</f>
        <v>3 - Medium-Level Power Loss</v>
      </c>
      <c r="N4114" s="59"/>
      <c r="O4114" s="60"/>
      <c r="P4114" s="61">
        <f t="shared" si="196"/>
        <v>1800</v>
      </c>
      <c r="Q4114" s="61">
        <f t="shared" si="195"/>
        <v>0</v>
      </c>
    </row>
    <row r="4115" spans="1:17" ht="18.600000000000001" customHeight="1">
      <c r="A4115" s="58">
        <v>44403</v>
      </c>
      <c r="B4115" s="39" t="s">
        <v>48</v>
      </c>
      <c r="C4115" s="39" t="s">
        <v>158</v>
      </c>
      <c r="D4115" s="64"/>
      <c r="E4115" s="39" t="s">
        <v>106</v>
      </c>
      <c r="F4115" s="39">
        <v>113</v>
      </c>
      <c r="G4115" s="39" t="s">
        <v>172</v>
      </c>
      <c r="H4115" s="39" t="s">
        <v>176</v>
      </c>
      <c r="I4115" s="39" t="s">
        <v>177</v>
      </c>
      <c r="J4115" s="39" t="s">
        <v>176</v>
      </c>
      <c r="K4115" s="39" t="s">
        <v>176</v>
      </c>
      <c r="L4115" s="39">
        <v>1</v>
      </c>
      <c r="M4115" s="57" t="str">
        <f t="shared" si="197"/>
        <v>3 - Medium-Level Power Loss</v>
      </c>
      <c r="N4115" s="59"/>
      <c r="O4115" s="60"/>
      <c r="P4115" s="61">
        <f t="shared" si="196"/>
        <v>1800</v>
      </c>
      <c r="Q4115" s="61">
        <f t="shared" si="195"/>
        <v>0</v>
      </c>
    </row>
    <row r="4116" spans="1:17" ht="18.600000000000001" customHeight="1">
      <c r="A4116" s="58">
        <v>44403</v>
      </c>
      <c r="B4116" s="39" t="s">
        <v>48</v>
      </c>
      <c r="C4116" s="39" t="s">
        <v>158</v>
      </c>
      <c r="D4116" s="64"/>
      <c r="E4116" s="39" t="s">
        <v>106</v>
      </c>
      <c r="F4116" s="39">
        <v>117</v>
      </c>
      <c r="G4116" s="39" t="s">
        <v>172</v>
      </c>
      <c r="H4116" s="39" t="s">
        <v>176</v>
      </c>
      <c r="I4116" s="39" t="s">
        <v>177</v>
      </c>
      <c r="J4116" s="39" t="s">
        <v>176</v>
      </c>
      <c r="K4116" s="39" t="s">
        <v>176</v>
      </c>
      <c r="L4116" s="39">
        <v>1</v>
      </c>
      <c r="M4116" s="57" t="str">
        <f t="shared" si="197"/>
        <v>3 - Medium-Level Power Loss</v>
      </c>
      <c r="N4116" s="59"/>
      <c r="O4116" s="60"/>
      <c r="P4116" s="61">
        <f t="shared" si="196"/>
        <v>1800</v>
      </c>
      <c r="Q4116" s="61">
        <f t="shared" si="195"/>
        <v>0</v>
      </c>
    </row>
    <row r="4117" spans="1:17" ht="18.600000000000001" customHeight="1">
      <c r="A4117" s="58">
        <v>44403</v>
      </c>
      <c r="B4117" s="39" t="s">
        <v>48</v>
      </c>
      <c r="C4117" s="39" t="s">
        <v>158</v>
      </c>
      <c r="D4117" s="64"/>
      <c r="E4117" s="39" t="s">
        <v>106</v>
      </c>
      <c r="F4117" s="39">
        <v>121</v>
      </c>
      <c r="G4117" s="39" t="s">
        <v>172</v>
      </c>
      <c r="H4117" s="39" t="s">
        <v>176</v>
      </c>
      <c r="I4117" s="39" t="s">
        <v>177</v>
      </c>
      <c r="J4117" s="39" t="s">
        <v>176</v>
      </c>
      <c r="K4117" s="39" t="s">
        <v>176</v>
      </c>
      <c r="L4117" s="39">
        <v>1</v>
      </c>
      <c r="M4117" s="57" t="str">
        <f t="shared" si="197"/>
        <v>3 - Medium-Level Power Loss</v>
      </c>
      <c r="N4117" s="59"/>
      <c r="O4117" s="60"/>
      <c r="P4117" s="61">
        <f t="shared" si="196"/>
        <v>1800</v>
      </c>
      <c r="Q4117" s="61">
        <f t="shared" si="195"/>
        <v>0</v>
      </c>
    </row>
    <row r="4118" spans="1:17" ht="18.600000000000001" customHeight="1">
      <c r="A4118" s="58">
        <v>44403</v>
      </c>
      <c r="B4118" s="39" t="s">
        <v>48</v>
      </c>
      <c r="C4118" s="39" t="s">
        <v>158</v>
      </c>
      <c r="D4118" s="64"/>
      <c r="E4118" s="39" t="s">
        <v>106</v>
      </c>
      <c r="F4118" s="39">
        <v>125</v>
      </c>
      <c r="G4118" s="39" t="s">
        <v>172</v>
      </c>
      <c r="H4118" s="39" t="s">
        <v>176</v>
      </c>
      <c r="I4118" s="39" t="s">
        <v>177</v>
      </c>
      <c r="J4118" s="39" t="s">
        <v>176</v>
      </c>
      <c r="K4118" s="39" t="s">
        <v>176</v>
      </c>
      <c r="L4118" s="39">
        <v>1</v>
      </c>
      <c r="M4118" s="57" t="str">
        <f t="shared" si="197"/>
        <v>3 - Medium-Level Power Loss</v>
      </c>
      <c r="N4118" s="59"/>
      <c r="O4118" s="60"/>
      <c r="P4118" s="61">
        <f t="shared" si="196"/>
        <v>1800</v>
      </c>
      <c r="Q4118" s="61">
        <f t="shared" si="195"/>
        <v>0</v>
      </c>
    </row>
    <row r="4119" spans="1:17" ht="18.600000000000001" customHeight="1">
      <c r="A4119" s="58">
        <v>44403</v>
      </c>
      <c r="B4119" s="39" t="s">
        <v>48</v>
      </c>
      <c r="C4119" s="39" t="s">
        <v>158</v>
      </c>
      <c r="D4119" s="64"/>
      <c r="E4119" s="39" t="s">
        <v>109</v>
      </c>
      <c r="F4119" s="39">
        <v>57</v>
      </c>
      <c r="G4119" s="39" t="s">
        <v>172</v>
      </c>
      <c r="H4119" s="39" t="s">
        <v>176</v>
      </c>
      <c r="I4119" s="39" t="s">
        <v>176</v>
      </c>
      <c r="J4119" s="39" t="s">
        <v>176</v>
      </c>
      <c r="K4119" s="39" t="s">
        <v>176</v>
      </c>
      <c r="L4119" s="39">
        <v>1</v>
      </c>
      <c r="M4119" s="57" t="str">
        <f t="shared" si="197"/>
        <v>3 - Medium-Level Power Loss</v>
      </c>
      <c r="N4119" s="59"/>
      <c r="O4119" s="60"/>
      <c r="P4119" s="61">
        <f t="shared" si="196"/>
        <v>1800</v>
      </c>
      <c r="Q4119" s="61">
        <f t="shared" si="195"/>
        <v>0</v>
      </c>
    </row>
    <row r="4120" spans="1:17" ht="18.600000000000001" customHeight="1">
      <c r="A4120" s="58">
        <v>44403</v>
      </c>
      <c r="B4120" s="39" t="s">
        <v>48</v>
      </c>
      <c r="C4120" s="39" t="s">
        <v>158</v>
      </c>
      <c r="D4120" s="64"/>
      <c r="E4120" s="39" t="s">
        <v>109</v>
      </c>
      <c r="F4120" s="39">
        <v>58</v>
      </c>
      <c r="G4120" s="39" t="s">
        <v>172</v>
      </c>
      <c r="H4120" s="39" t="s">
        <v>176</v>
      </c>
      <c r="I4120" s="39" t="s">
        <v>176</v>
      </c>
      <c r="J4120" s="39" t="s">
        <v>176</v>
      </c>
      <c r="K4120" s="39" t="s">
        <v>176</v>
      </c>
      <c r="L4120" s="39">
        <v>1</v>
      </c>
      <c r="M4120" s="57" t="str">
        <f t="shared" si="197"/>
        <v>3 - Medium-Level Power Loss</v>
      </c>
      <c r="N4120" s="59"/>
      <c r="O4120" s="60"/>
      <c r="P4120" s="61">
        <f t="shared" si="196"/>
        <v>1800</v>
      </c>
      <c r="Q4120" s="61">
        <f t="shared" si="195"/>
        <v>0</v>
      </c>
    </row>
    <row r="4121" spans="1:17" ht="18.600000000000001" customHeight="1">
      <c r="A4121" s="58">
        <v>44403</v>
      </c>
      <c r="B4121" s="39" t="s">
        <v>48</v>
      </c>
      <c r="C4121" s="39" t="s">
        <v>158</v>
      </c>
      <c r="D4121" s="64"/>
      <c r="E4121" s="39" t="s">
        <v>109</v>
      </c>
      <c r="F4121" s="39">
        <v>59</v>
      </c>
      <c r="G4121" s="39" t="s">
        <v>172</v>
      </c>
      <c r="H4121" s="39" t="s">
        <v>176</v>
      </c>
      <c r="I4121" s="39" t="s">
        <v>176</v>
      </c>
      <c r="J4121" s="39" t="s">
        <v>176</v>
      </c>
      <c r="K4121" s="39" t="s">
        <v>176</v>
      </c>
      <c r="L4121" s="39">
        <v>1</v>
      </c>
      <c r="M4121" s="57" t="str">
        <f t="shared" si="197"/>
        <v>3 - Medium-Level Power Loss</v>
      </c>
      <c r="N4121" s="59"/>
      <c r="O4121" s="60"/>
      <c r="P4121" s="61">
        <f t="shared" si="196"/>
        <v>1800</v>
      </c>
      <c r="Q4121" s="61">
        <f t="shared" si="195"/>
        <v>0</v>
      </c>
    </row>
    <row r="4122" spans="1:17" ht="18.600000000000001" customHeight="1">
      <c r="A4122" s="58">
        <v>44403</v>
      </c>
      <c r="B4122" s="39" t="s">
        <v>48</v>
      </c>
      <c r="C4122" s="39" t="s">
        <v>158</v>
      </c>
      <c r="D4122" s="64"/>
      <c r="E4122" s="39" t="s">
        <v>109</v>
      </c>
      <c r="F4122" s="39">
        <v>60</v>
      </c>
      <c r="G4122" s="39" t="s">
        <v>172</v>
      </c>
      <c r="H4122" s="39" t="s">
        <v>176</v>
      </c>
      <c r="I4122" s="39" t="s">
        <v>176</v>
      </c>
      <c r="J4122" s="39" t="s">
        <v>176</v>
      </c>
      <c r="K4122" s="39" t="s">
        <v>176</v>
      </c>
      <c r="L4122" s="39">
        <v>1</v>
      </c>
      <c r="M4122" s="57" t="str">
        <f t="shared" si="197"/>
        <v>3 - Medium-Level Power Loss</v>
      </c>
      <c r="N4122" s="59"/>
      <c r="O4122" s="60"/>
      <c r="P4122" s="61">
        <f t="shared" si="196"/>
        <v>1800</v>
      </c>
      <c r="Q4122" s="61">
        <f t="shared" si="195"/>
        <v>0</v>
      </c>
    </row>
    <row r="4123" spans="1:17" ht="18.600000000000001" customHeight="1">
      <c r="A4123" s="58">
        <v>44403</v>
      </c>
      <c r="B4123" s="39" t="s">
        <v>48</v>
      </c>
      <c r="C4123" s="39" t="s">
        <v>158</v>
      </c>
      <c r="D4123" s="64"/>
      <c r="E4123" s="39" t="s">
        <v>109</v>
      </c>
      <c r="F4123" s="39">
        <v>61</v>
      </c>
      <c r="G4123" s="39" t="s">
        <v>172</v>
      </c>
      <c r="H4123" s="39" t="s">
        <v>176</v>
      </c>
      <c r="I4123" s="39" t="s">
        <v>176</v>
      </c>
      <c r="J4123" s="39" t="s">
        <v>176</v>
      </c>
      <c r="K4123" s="39" t="s">
        <v>176</v>
      </c>
      <c r="L4123" s="39">
        <v>1</v>
      </c>
      <c r="M4123" s="57" t="str">
        <f t="shared" si="197"/>
        <v>3 - Medium-Level Power Loss</v>
      </c>
      <c r="N4123" s="59"/>
      <c r="O4123" s="60"/>
      <c r="P4123" s="61">
        <f t="shared" si="196"/>
        <v>1800</v>
      </c>
      <c r="Q4123" s="61">
        <f t="shared" si="195"/>
        <v>0</v>
      </c>
    </row>
    <row r="4124" spans="1:17" ht="18.600000000000001" customHeight="1">
      <c r="A4124" s="58">
        <v>44403</v>
      </c>
      <c r="B4124" s="39" t="s">
        <v>48</v>
      </c>
      <c r="C4124" s="39" t="s">
        <v>158</v>
      </c>
      <c r="D4124" s="64"/>
      <c r="E4124" s="39" t="s">
        <v>109</v>
      </c>
      <c r="F4124" s="39">
        <v>62</v>
      </c>
      <c r="G4124" s="39" t="s">
        <v>172</v>
      </c>
      <c r="H4124" s="39" t="s">
        <v>176</v>
      </c>
      <c r="I4124" s="39" t="s">
        <v>176</v>
      </c>
      <c r="J4124" s="39" t="s">
        <v>176</v>
      </c>
      <c r="K4124" s="39" t="s">
        <v>176</v>
      </c>
      <c r="L4124" s="39">
        <v>1</v>
      </c>
      <c r="M4124" s="57" t="str">
        <f t="shared" si="197"/>
        <v>3 - Medium-Level Power Loss</v>
      </c>
      <c r="N4124" s="59"/>
      <c r="O4124" s="60"/>
      <c r="P4124" s="61">
        <f t="shared" si="196"/>
        <v>1800</v>
      </c>
      <c r="Q4124" s="61">
        <f t="shared" si="195"/>
        <v>0</v>
      </c>
    </row>
    <row r="4125" spans="1:17" ht="18.600000000000001" customHeight="1">
      <c r="A4125" s="58">
        <v>44403</v>
      </c>
      <c r="B4125" s="39" t="s">
        <v>48</v>
      </c>
      <c r="C4125" s="39" t="s">
        <v>158</v>
      </c>
      <c r="D4125" s="64"/>
      <c r="E4125" s="39" t="s">
        <v>109</v>
      </c>
      <c r="F4125" s="39">
        <v>63</v>
      </c>
      <c r="G4125" s="39" t="s">
        <v>172</v>
      </c>
      <c r="H4125" s="39" t="s">
        <v>176</v>
      </c>
      <c r="I4125" s="39" t="s">
        <v>176</v>
      </c>
      <c r="J4125" s="39" t="s">
        <v>176</v>
      </c>
      <c r="K4125" s="39" t="s">
        <v>176</v>
      </c>
      <c r="L4125" s="39">
        <v>1</v>
      </c>
      <c r="M4125" s="57" t="str">
        <f t="shared" si="197"/>
        <v>3 - Medium-Level Power Loss</v>
      </c>
      <c r="N4125" s="59"/>
      <c r="O4125" s="60"/>
      <c r="P4125" s="61">
        <f t="shared" si="196"/>
        <v>1800</v>
      </c>
      <c r="Q4125" s="61">
        <f t="shared" si="195"/>
        <v>0</v>
      </c>
    </row>
    <row r="4126" spans="1:17" ht="18.600000000000001" customHeight="1">
      <c r="A4126" s="58">
        <v>44403</v>
      </c>
      <c r="B4126" s="39" t="s">
        <v>48</v>
      </c>
      <c r="C4126" s="39" t="s">
        <v>158</v>
      </c>
      <c r="D4126" s="64"/>
      <c r="E4126" s="39" t="s">
        <v>109</v>
      </c>
      <c r="F4126" s="39">
        <v>64</v>
      </c>
      <c r="G4126" s="39" t="s">
        <v>172</v>
      </c>
      <c r="H4126" s="39" t="s">
        <v>176</v>
      </c>
      <c r="I4126" s="39" t="s">
        <v>176</v>
      </c>
      <c r="J4126" s="39" t="s">
        <v>176</v>
      </c>
      <c r="K4126" s="39" t="s">
        <v>176</v>
      </c>
      <c r="L4126" s="39">
        <v>1</v>
      </c>
      <c r="M4126" s="57" t="str">
        <f t="shared" si="197"/>
        <v>3 - Medium-Level Power Loss</v>
      </c>
      <c r="N4126" s="59"/>
      <c r="O4126" s="60"/>
      <c r="P4126" s="61">
        <f t="shared" si="196"/>
        <v>1800</v>
      </c>
      <c r="Q4126" s="61">
        <f t="shared" si="195"/>
        <v>0</v>
      </c>
    </row>
    <row r="4127" spans="1:17" ht="18.600000000000001" customHeight="1">
      <c r="A4127" s="58">
        <v>44403</v>
      </c>
      <c r="B4127" s="39" t="s">
        <v>48</v>
      </c>
      <c r="C4127" s="39" t="s">
        <v>158</v>
      </c>
      <c r="D4127" s="64"/>
      <c r="E4127" s="39" t="s">
        <v>109</v>
      </c>
      <c r="F4127" s="39">
        <v>73</v>
      </c>
      <c r="G4127" s="39" t="s">
        <v>172</v>
      </c>
      <c r="H4127" s="39" t="s">
        <v>176</v>
      </c>
      <c r="I4127" s="39" t="s">
        <v>177</v>
      </c>
      <c r="J4127" s="39" t="s">
        <v>176</v>
      </c>
      <c r="K4127" s="39" t="s">
        <v>176</v>
      </c>
      <c r="L4127" s="39">
        <v>1</v>
      </c>
      <c r="M4127" s="57" t="str">
        <f t="shared" si="197"/>
        <v>3 - Medium-Level Power Loss</v>
      </c>
      <c r="N4127" s="59"/>
      <c r="O4127" s="60"/>
      <c r="P4127" s="61">
        <f t="shared" si="196"/>
        <v>1800</v>
      </c>
      <c r="Q4127" s="61">
        <f t="shared" si="195"/>
        <v>0</v>
      </c>
    </row>
    <row r="4128" spans="1:17" ht="18.600000000000001" customHeight="1">
      <c r="A4128" s="58">
        <v>44403</v>
      </c>
      <c r="B4128" s="39" t="s">
        <v>48</v>
      </c>
      <c r="C4128" s="39" t="s">
        <v>158</v>
      </c>
      <c r="D4128" s="64"/>
      <c r="E4128" s="39" t="s">
        <v>109</v>
      </c>
      <c r="F4128" s="39">
        <v>74</v>
      </c>
      <c r="G4128" s="39" t="s">
        <v>172</v>
      </c>
      <c r="H4128" s="39" t="s">
        <v>176</v>
      </c>
      <c r="I4128" s="39" t="s">
        <v>177</v>
      </c>
      <c r="J4128" s="39" t="s">
        <v>176</v>
      </c>
      <c r="K4128" s="39" t="s">
        <v>176</v>
      </c>
      <c r="L4128" s="39">
        <v>1</v>
      </c>
      <c r="M4128" s="57" t="str">
        <f t="shared" si="197"/>
        <v>3 - Medium-Level Power Loss</v>
      </c>
      <c r="N4128" s="59"/>
      <c r="O4128" s="60"/>
      <c r="P4128" s="61">
        <f t="shared" si="196"/>
        <v>1800</v>
      </c>
      <c r="Q4128" s="61">
        <f t="shared" si="195"/>
        <v>0</v>
      </c>
    </row>
    <row r="4129" spans="1:17" ht="18.600000000000001" customHeight="1">
      <c r="A4129" s="58">
        <v>44403</v>
      </c>
      <c r="B4129" s="39" t="s">
        <v>48</v>
      </c>
      <c r="C4129" s="39" t="s">
        <v>158</v>
      </c>
      <c r="D4129" s="64"/>
      <c r="E4129" s="39" t="s">
        <v>109</v>
      </c>
      <c r="F4129" s="39">
        <v>75</v>
      </c>
      <c r="G4129" s="39" t="s">
        <v>172</v>
      </c>
      <c r="H4129" s="39" t="s">
        <v>176</v>
      </c>
      <c r="I4129" s="39" t="s">
        <v>177</v>
      </c>
      <c r="J4129" s="39" t="s">
        <v>176</v>
      </c>
      <c r="K4129" s="39" t="s">
        <v>176</v>
      </c>
      <c r="L4129" s="39">
        <v>1</v>
      </c>
      <c r="M4129" s="57" t="str">
        <f t="shared" si="197"/>
        <v>3 - Medium-Level Power Loss</v>
      </c>
      <c r="N4129" s="59"/>
      <c r="O4129" s="60"/>
      <c r="P4129" s="61">
        <f t="shared" si="196"/>
        <v>1800</v>
      </c>
      <c r="Q4129" s="61">
        <f t="shared" si="195"/>
        <v>0</v>
      </c>
    </row>
    <row r="4130" spans="1:17" ht="18.600000000000001" customHeight="1">
      <c r="A4130" s="58">
        <v>44403</v>
      </c>
      <c r="B4130" s="39" t="s">
        <v>48</v>
      </c>
      <c r="C4130" s="39" t="s">
        <v>158</v>
      </c>
      <c r="D4130" s="64"/>
      <c r="E4130" s="39" t="s">
        <v>109</v>
      </c>
      <c r="F4130" s="39">
        <v>76</v>
      </c>
      <c r="G4130" s="39" t="s">
        <v>172</v>
      </c>
      <c r="H4130" s="39" t="s">
        <v>176</v>
      </c>
      <c r="I4130" s="39" t="s">
        <v>177</v>
      </c>
      <c r="J4130" s="39" t="s">
        <v>176</v>
      </c>
      <c r="K4130" s="39" t="s">
        <v>176</v>
      </c>
      <c r="L4130" s="39">
        <v>1</v>
      </c>
      <c r="M4130" s="57" t="str">
        <f t="shared" si="197"/>
        <v>3 - Medium-Level Power Loss</v>
      </c>
      <c r="N4130" s="59"/>
      <c r="O4130" s="60"/>
      <c r="P4130" s="61">
        <f t="shared" si="196"/>
        <v>1800</v>
      </c>
      <c r="Q4130" s="61">
        <f t="shared" si="195"/>
        <v>0</v>
      </c>
    </row>
    <row r="4131" spans="1:17" ht="18.600000000000001" customHeight="1">
      <c r="A4131" s="58">
        <v>44403</v>
      </c>
      <c r="B4131" s="39" t="s">
        <v>48</v>
      </c>
      <c r="C4131" s="39" t="s">
        <v>158</v>
      </c>
      <c r="D4131" s="64"/>
      <c r="E4131" s="39" t="s">
        <v>109</v>
      </c>
      <c r="F4131" s="39">
        <v>77</v>
      </c>
      <c r="G4131" s="39" t="s">
        <v>172</v>
      </c>
      <c r="H4131" s="39" t="s">
        <v>176</v>
      </c>
      <c r="I4131" s="39" t="s">
        <v>177</v>
      </c>
      <c r="J4131" s="39" t="s">
        <v>176</v>
      </c>
      <c r="K4131" s="39" t="s">
        <v>176</v>
      </c>
      <c r="L4131" s="39">
        <v>1</v>
      </c>
      <c r="M4131" s="57" t="str">
        <f t="shared" si="197"/>
        <v>3 - Medium-Level Power Loss</v>
      </c>
      <c r="N4131" s="59"/>
      <c r="O4131" s="60"/>
      <c r="P4131" s="61">
        <f t="shared" si="196"/>
        <v>1800</v>
      </c>
      <c r="Q4131" s="61">
        <f t="shared" si="195"/>
        <v>0</v>
      </c>
    </row>
    <row r="4132" spans="1:17" ht="18.600000000000001" customHeight="1">
      <c r="A4132" s="58">
        <v>44403</v>
      </c>
      <c r="B4132" s="39" t="s">
        <v>48</v>
      </c>
      <c r="C4132" s="39" t="s">
        <v>158</v>
      </c>
      <c r="D4132" s="64"/>
      <c r="E4132" s="39" t="s">
        <v>109</v>
      </c>
      <c r="F4132" s="39">
        <v>78</v>
      </c>
      <c r="G4132" s="39" t="s">
        <v>172</v>
      </c>
      <c r="H4132" s="39" t="s">
        <v>176</v>
      </c>
      <c r="I4132" s="39" t="s">
        <v>177</v>
      </c>
      <c r="J4132" s="39" t="s">
        <v>176</v>
      </c>
      <c r="K4132" s="39" t="s">
        <v>176</v>
      </c>
      <c r="L4132" s="39">
        <v>1</v>
      </c>
      <c r="M4132" s="57" t="str">
        <f t="shared" si="197"/>
        <v>3 - Medium-Level Power Loss</v>
      </c>
      <c r="N4132" s="59"/>
      <c r="O4132" s="60"/>
      <c r="P4132" s="61">
        <f t="shared" si="196"/>
        <v>1800</v>
      </c>
      <c r="Q4132" s="61">
        <f t="shared" si="195"/>
        <v>0</v>
      </c>
    </row>
    <row r="4133" spans="1:17" ht="18.600000000000001" customHeight="1">
      <c r="A4133" s="58">
        <v>44403</v>
      </c>
      <c r="B4133" s="39" t="s">
        <v>48</v>
      </c>
      <c r="C4133" s="39" t="s">
        <v>158</v>
      </c>
      <c r="D4133" s="64"/>
      <c r="E4133" s="39" t="s">
        <v>109</v>
      </c>
      <c r="F4133" s="39">
        <v>79</v>
      </c>
      <c r="G4133" s="39" t="s">
        <v>172</v>
      </c>
      <c r="H4133" s="39" t="s">
        <v>176</v>
      </c>
      <c r="I4133" s="39" t="s">
        <v>177</v>
      </c>
      <c r="J4133" s="39" t="s">
        <v>176</v>
      </c>
      <c r="K4133" s="39" t="s">
        <v>176</v>
      </c>
      <c r="L4133" s="39">
        <v>1</v>
      </c>
      <c r="M4133" s="57" t="str">
        <f t="shared" si="197"/>
        <v>3 - Medium-Level Power Loss</v>
      </c>
      <c r="N4133" s="59"/>
      <c r="O4133" s="60"/>
      <c r="P4133" s="61">
        <f t="shared" si="196"/>
        <v>1800</v>
      </c>
      <c r="Q4133" s="61">
        <f t="shared" ref="Q4133:Q4196" si="198">IF(O4133&gt;0,P4133,0)</f>
        <v>0</v>
      </c>
    </row>
    <row r="4134" spans="1:17" ht="18.600000000000001" customHeight="1">
      <c r="A4134" s="58">
        <v>44403</v>
      </c>
      <c r="B4134" s="39" t="s">
        <v>48</v>
      </c>
      <c r="C4134" s="39" t="s">
        <v>158</v>
      </c>
      <c r="D4134" s="64"/>
      <c r="E4134" s="39" t="s">
        <v>109</v>
      </c>
      <c r="F4134" s="39">
        <v>80</v>
      </c>
      <c r="G4134" s="39" t="s">
        <v>172</v>
      </c>
      <c r="H4134" s="39" t="s">
        <v>176</v>
      </c>
      <c r="I4134" s="39" t="s">
        <v>177</v>
      </c>
      <c r="J4134" s="39" t="s">
        <v>176</v>
      </c>
      <c r="K4134" s="39" t="s">
        <v>176</v>
      </c>
      <c r="L4134" s="39">
        <v>1</v>
      </c>
      <c r="M4134" s="57" t="str">
        <f t="shared" si="197"/>
        <v>3 - Medium-Level Power Loss</v>
      </c>
      <c r="N4134" s="59"/>
      <c r="O4134" s="60"/>
      <c r="P4134" s="61">
        <f t="shared" si="196"/>
        <v>1800</v>
      </c>
      <c r="Q4134" s="61">
        <f t="shared" si="198"/>
        <v>0</v>
      </c>
    </row>
    <row r="4135" spans="1:17" ht="18.600000000000001" customHeight="1">
      <c r="A4135" s="58">
        <v>44403</v>
      </c>
      <c r="B4135" s="39" t="s">
        <v>48</v>
      </c>
      <c r="C4135" s="39" t="s">
        <v>158</v>
      </c>
      <c r="D4135" s="64"/>
      <c r="E4135" s="39" t="s">
        <v>107</v>
      </c>
      <c r="F4135" s="39">
        <v>10</v>
      </c>
      <c r="G4135" s="39" t="s">
        <v>172</v>
      </c>
      <c r="H4135" s="39" t="s">
        <v>176</v>
      </c>
      <c r="I4135" s="39" t="s">
        <v>176</v>
      </c>
      <c r="J4135" s="39" t="s">
        <v>177</v>
      </c>
      <c r="K4135" s="39" t="s">
        <v>176</v>
      </c>
      <c r="L4135" s="39">
        <v>1</v>
      </c>
      <c r="M4135" s="57" t="str">
        <f t="shared" si="197"/>
        <v>3 - Medium-Level Power Loss</v>
      </c>
      <c r="N4135" s="59"/>
      <c r="O4135" s="60"/>
      <c r="P4135" s="61">
        <f t="shared" si="196"/>
        <v>1800</v>
      </c>
      <c r="Q4135" s="61">
        <f t="shared" si="198"/>
        <v>0</v>
      </c>
    </row>
    <row r="4136" spans="1:17" ht="18.600000000000001" customHeight="1">
      <c r="A4136" s="58">
        <v>44403</v>
      </c>
      <c r="B4136" s="39" t="s">
        <v>48</v>
      </c>
      <c r="C4136" s="39" t="s">
        <v>158</v>
      </c>
      <c r="D4136" s="64"/>
      <c r="E4136" s="39" t="s">
        <v>107</v>
      </c>
      <c r="F4136" s="39">
        <v>10</v>
      </c>
      <c r="G4136" s="39" t="s">
        <v>172</v>
      </c>
      <c r="H4136" s="39" t="s">
        <v>176</v>
      </c>
      <c r="I4136" s="39" t="s">
        <v>176</v>
      </c>
      <c r="J4136" s="39" t="s">
        <v>177</v>
      </c>
      <c r="K4136" s="39" t="s">
        <v>176</v>
      </c>
      <c r="L4136" s="39">
        <v>1</v>
      </c>
      <c r="M4136" s="57" t="str">
        <f t="shared" si="197"/>
        <v>3 - Medium-Level Power Loss</v>
      </c>
      <c r="N4136" s="59"/>
      <c r="O4136" s="60"/>
      <c r="P4136" s="61">
        <f t="shared" si="196"/>
        <v>1800</v>
      </c>
      <c r="Q4136" s="61">
        <f t="shared" si="198"/>
        <v>0</v>
      </c>
    </row>
    <row r="4137" spans="1:17" ht="18.600000000000001" customHeight="1">
      <c r="A4137" s="58">
        <v>44403</v>
      </c>
      <c r="B4137" s="39" t="s">
        <v>48</v>
      </c>
      <c r="C4137" s="39" t="s">
        <v>158</v>
      </c>
      <c r="D4137" s="64"/>
      <c r="E4137" s="39" t="s">
        <v>107</v>
      </c>
      <c r="F4137" s="39">
        <v>11</v>
      </c>
      <c r="G4137" s="39" t="s">
        <v>172</v>
      </c>
      <c r="H4137" s="39" t="s">
        <v>176</v>
      </c>
      <c r="I4137" s="39" t="s">
        <v>176</v>
      </c>
      <c r="J4137" s="39" t="s">
        <v>177</v>
      </c>
      <c r="K4137" s="39" t="s">
        <v>176</v>
      </c>
      <c r="L4137" s="39">
        <v>1</v>
      </c>
      <c r="M4137" s="57" t="str">
        <f t="shared" si="197"/>
        <v>3 - Medium-Level Power Loss</v>
      </c>
      <c r="N4137" s="59"/>
      <c r="O4137" s="60"/>
      <c r="P4137" s="61">
        <f t="shared" si="196"/>
        <v>1800</v>
      </c>
      <c r="Q4137" s="61">
        <f t="shared" si="198"/>
        <v>0</v>
      </c>
    </row>
    <row r="4138" spans="1:17" ht="18.600000000000001" customHeight="1">
      <c r="A4138" s="58">
        <v>44403</v>
      </c>
      <c r="B4138" s="39" t="s">
        <v>48</v>
      </c>
      <c r="C4138" s="39" t="s">
        <v>158</v>
      </c>
      <c r="D4138" s="64"/>
      <c r="E4138" s="39" t="s">
        <v>107</v>
      </c>
      <c r="F4138" s="39">
        <v>11</v>
      </c>
      <c r="G4138" s="39" t="s">
        <v>172</v>
      </c>
      <c r="H4138" s="39" t="s">
        <v>176</v>
      </c>
      <c r="I4138" s="39" t="s">
        <v>176</v>
      </c>
      <c r="J4138" s="39" t="s">
        <v>177</v>
      </c>
      <c r="K4138" s="39" t="s">
        <v>176</v>
      </c>
      <c r="L4138" s="39">
        <v>1</v>
      </c>
      <c r="M4138" s="57" t="str">
        <f t="shared" si="197"/>
        <v>3 - Medium-Level Power Loss</v>
      </c>
      <c r="N4138" s="59"/>
      <c r="O4138" s="60"/>
      <c r="P4138" s="61">
        <f t="shared" si="196"/>
        <v>1800</v>
      </c>
      <c r="Q4138" s="61">
        <f t="shared" si="198"/>
        <v>0</v>
      </c>
    </row>
    <row r="4139" spans="1:17" ht="18.600000000000001" customHeight="1">
      <c r="A4139" s="58">
        <v>44403</v>
      </c>
      <c r="B4139" s="39" t="s">
        <v>48</v>
      </c>
      <c r="C4139" s="39" t="s">
        <v>158</v>
      </c>
      <c r="D4139" s="64"/>
      <c r="E4139" s="39" t="s">
        <v>107</v>
      </c>
      <c r="F4139" s="39">
        <v>12</v>
      </c>
      <c r="G4139" s="39" t="s">
        <v>172</v>
      </c>
      <c r="H4139" s="39" t="s">
        <v>176</v>
      </c>
      <c r="I4139" s="39" t="s">
        <v>176</v>
      </c>
      <c r="J4139" s="39" t="s">
        <v>177</v>
      </c>
      <c r="K4139" s="39" t="s">
        <v>176</v>
      </c>
      <c r="L4139" s="39">
        <v>1</v>
      </c>
      <c r="M4139" s="57" t="str">
        <f t="shared" si="197"/>
        <v>3 - Medium-Level Power Loss</v>
      </c>
      <c r="N4139" s="59"/>
      <c r="O4139" s="60"/>
      <c r="P4139" s="61">
        <f t="shared" si="196"/>
        <v>1800</v>
      </c>
      <c r="Q4139" s="61">
        <f t="shared" si="198"/>
        <v>0</v>
      </c>
    </row>
    <row r="4140" spans="1:17" ht="18.600000000000001" customHeight="1">
      <c r="A4140" s="58">
        <v>44403</v>
      </c>
      <c r="B4140" s="39" t="s">
        <v>48</v>
      </c>
      <c r="C4140" s="39" t="s">
        <v>158</v>
      </c>
      <c r="D4140" s="64"/>
      <c r="E4140" s="39" t="s">
        <v>107</v>
      </c>
      <c r="F4140" s="39">
        <v>12</v>
      </c>
      <c r="G4140" s="39" t="s">
        <v>172</v>
      </c>
      <c r="H4140" s="39" t="s">
        <v>176</v>
      </c>
      <c r="I4140" s="39" t="s">
        <v>176</v>
      </c>
      <c r="J4140" s="39" t="s">
        <v>177</v>
      </c>
      <c r="K4140" s="39" t="s">
        <v>176</v>
      </c>
      <c r="L4140" s="39">
        <v>1</v>
      </c>
      <c r="M4140" s="57" t="str">
        <f t="shared" si="197"/>
        <v>3 - Medium-Level Power Loss</v>
      </c>
      <c r="N4140" s="59"/>
      <c r="O4140" s="60"/>
      <c r="P4140" s="61">
        <f t="shared" si="196"/>
        <v>1800</v>
      </c>
      <c r="Q4140" s="61">
        <f t="shared" si="198"/>
        <v>0</v>
      </c>
    </row>
    <row r="4141" spans="1:17" ht="18.600000000000001" customHeight="1">
      <c r="A4141" s="58">
        <v>44403</v>
      </c>
      <c r="B4141" s="39" t="s">
        <v>48</v>
      </c>
      <c r="C4141" s="39" t="s">
        <v>158</v>
      </c>
      <c r="D4141" s="64"/>
      <c r="E4141" s="39" t="s">
        <v>107</v>
      </c>
      <c r="F4141" s="39">
        <v>13</v>
      </c>
      <c r="G4141" s="39" t="s">
        <v>172</v>
      </c>
      <c r="H4141" s="39" t="s">
        <v>176</v>
      </c>
      <c r="I4141" s="39" t="s">
        <v>176</v>
      </c>
      <c r="J4141" s="39" t="s">
        <v>177</v>
      </c>
      <c r="K4141" s="39" t="s">
        <v>176</v>
      </c>
      <c r="L4141" s="39">
        <v>1</v>
      </c>
      <c r="M4141" s="57" t="str">
        <f t="shared" si="197"/>
        <v>3 - Medium-Level Power Loss</v>
      </c>
      <c r="N4141" s="59"/>
      <c r="O4141" s="60"/>
      <c r="P4141" s="61">
        <f t="shared" si="196"/>
        <v>1800</v>
      </c>
      <c r="Q4141" s="61">
        <f t="shared" si="198"/>
        <v>0</v>
      </c>
    </row>
    <row r="4142" spans="1:17" ht="18.600000000000001" customHeight="1">
      <c r="A4142" s="58">
        <v>44403</v>
      </c>
      <c r="B4142" s="39" t="s">
        <v>48</v>
      </c>
      <c r="C4142" s="39" t="s">
        <v>158</v>
      </c>
      <c r="D4142" s="64"/>
      <c r="E4142" s="39" t="s">
        <v>107</v>
      </c>
      <c r="F4142" s="39">
        <v>13</v>
      </c>
      <c r="G4142" s="39" t="s">
        <v>172</v>
      </c>
      <c r="H4142" s="39" t="s">
        <v>176</v>
      </c>
      <c r="I4142" s="39" t="s">
        <v>176</v>
      </c>
      <c r="J4142" s="39" t="s">
        <v>177</v>
      </c>
      <c r="K4142" s="39" t="s">
        <v>176</v>
      </c>
      <c r="L4142" s="39">
        <v>1</v>
      </c>
      <c r="M4142" s="57" t="str">
        <f t="shared" si="197"/>
        <v>3 - Medium-Level Power Loss</v>
      </c>
      <c r="N4142" s="59"/>
      <c r="O4142" s="60"/>
      <c r="P4142" s="61">
        <f t="shared" si="196"/>
        <v>1800</v>
      </c>
      <c r="Q4142" s="61">
        <f t="shared" si="198"/>
        <v>0</v>
      </c>
    </row>
    <row r="4143" spans="1:17" ht="18.600000000000001" customHeight="1">
      <c r="A4143" s="58">
        <v>44403</v>
      </c>
      <c r="B4143" s="39" t="s">
        <v>48</v>
      </c>
      <c r="C4143" s="39" t="s">
        <v>158</v>
      </c>
      <c r="D4143" s="64"/>
      <c r="E4143" s="39" t="s">
        <v>107</v>
      </c>
      <c r="F4143" s="39">
        <v>14</v>
      </c>
      <c r="G4143" s="39" t="s">
        <v>172</v>
      </c>
      <c r="H4143" s="39" t="s">
        <v>176</v>
      </c>
      <c r="I4143" s="39" t="s">
        <v>176</v>
      </c>
      <c r="J4143" s="39" t="s">
        <v>177</v>
      </c>
      <c r="K4143" s="39" t="s">
        <v>176</v>
      </c>
      <c r="L4143" s="39">
        <v>1</v>
      </c>
      <c r="M4143" s="57" t="str">
        <f t="shared" si="197"/>
        <v>3 - Medium-Level Power Loss</v>
      </c>
      <c r="N4143" s="59"/>
      <c r="O4143" s="60"/>
      <c r="P4143" s="61">
        <f t="shared" si="196"/>
        <v>1800</v>
      </c>
      <c r="Q4143" s="61">
        <f t="shared" si="198"/>
        <v>0</v>
      </c>
    </row>
    <row r="4144" spans="1:17" ht="18.600000000000001" customHeight="1">
      <c r="A4144" s="58">
        <v>44403</v>
      </c>
      <c r="B4144" s="39" t="s">
        <v>48</v>
      </c>
      <c r="C4144" s="39" t="s">
        <v>158</v>
      </c>
      <c r="D4144" s="64"/>
      <c r="E4144" s="39" t="s">
        <v>107</v>
      </c>
      <c r="F4144" s="39">
        <v>14</v>
      </c>
      <c r="G4144" s="39" t="s">
        <v>172</v>
      </c>
      <c r="H4144" s="39" t="s">
        <v>176</v>
      </c>
      <c r="I4144" s="39" t="s">
        <v>176</v>
      </c>
      <c r="J4144" s="39" t="s">
        <v>177</v>
      </c>
      <c r="K4144" s="39" t="s">
        <v>176</v>
      </c>
      <c r="L4144" s="39">
        <v>1</v>
      </c>
      <c r="M4144" s="57" t="str">
        <f t="shared" si="197"/>
        <v>3 - Medium-Level Power Loss</v>
      </c>
      <c r="N4144" s="59"/>
      <c r="O4144" s="60"/>
      <c r="P4144" s="61">
        <f t="shared" si="196"/>
        <v>1800</v>
      </c>
      <c r="Q4144" s="61">
        <f t="shared" si="198"/>
        <v>0</v>
      </c>
    </row>
    <row r="4145" spans="1:17" ht="18.600000000000001" customHeight="1">
      <c r="A4145" s="58">
        <v>44403</v>
      </c>
      <c r="B4145" s="39" t="s">
        <v>48</v>
      </c>
      <c r="C4145" s="39" t="s">
        <v>158</v>
      </c>
      <c r="D4145" s="64"/>
      <c r="E4145" s="39" t="s">
        <v>107</v>
      </c>
      <c r="F4145" s="39">
        <v>15</v>
      </c>
      <c r="G4145" s="39" t="s">
        <v>172</v>
      </c>
      <c r="H4145" s="39" t="s">
        <v>176</v>
      </c>
      <c r="I4145" s="39" t="s">
        <v>176</v>
      </c>
      <c r="J4145" s="39" t="s">
        <v>177</v>
      </c>
      <c r="K4145" s="39" t="s">
        <v>176</v>
      </c>
      <c r="L4145" s="39">
        <v>1</v>
      </c>
      <c r="M4145" s="57" t="str">
        <f t="shared" si="197"/>
        <v>3 - Medium-Level Power Loss</v>
      </c>
      <c r="N4145" s="59"/>
      <c r="O4145" s="60"/>
      <c r="P4145" s="61">
        <f t="shared" si="196"/>
        <v>1800</v>
      </c>
      <c r="Q4145" s="61">
        <f t="shared" si="198"/>
        <v>0</v>
      </c>
    </row>
    <row r="4146" spans="1:17" ht="18.600000000000001" customHeight="1">
      <c r="A4146" s="58">
        <v>44403</v>
      </c>
      <c r="B4146" s="39" t="s">
        <v>48</v>
      </c>
      <c r="C4146" s="39" t="s">
        <v>158</v>
      </c>
      <c r="D4146" s="64"/>
      <c r="E4146" s="39" t="s">
        <v>107</v>
      </c>
      <c r="F4146" s="39">
        <v>15</v>
      </c>
      <c r="G4146" s="39" t="s">
        <v>172</v>
      </c>
      <c r="H4146" s="39" t="s">
        <v>176</v>
      </c>
      <c r="I4146" s="39" t="s">
        <v>176</v>
      </c>
      <c r="J4146" s="39" t="s">
        <v>177</v>
      </c>
      <c r="K4146" s="39" t="s">
        <v>176</v>
      </c>
      <c r="L4146" s="39">
        <v>1</v>
      </c>
      <c r="M4146" s="57" t="str">
        <f t="shared" si="197"/>
        <v>3 - Medium-Level Power Loss</v>
      </c>
      <c r="N4146" s="59"/>
      <c r="O4146" s="60"/>
      <c r="P4146" s="61">
        <f t="shared" si="196"/>
        <v>1800</v>
      </c>
      <c r="Q4146" s="61">
        <f t="shared" si="198"/>
        <v>0</v>
      </c>
    </row>
    <row r="4147" spans="1:17" ht="18.600000000000001" customHeight="1">
      <c r="A4147" s="58">
        <v>44403</v>
      </c>
      <c r="B4147" s="39" t="s">
        <v>48</v>
      </c>
      <c r="C4147" s="39" t="s">
        <v>158</v>
      </c>
      <c r="D4147" s="64"/>
      <c r="E4147" s="39" t="s">
        <v>107</v>
      </c>
      <c r="F4147" s="39">
        <v>16</v>
      </c>
      <c r="G4147" s="39" t="s">
        <v>172</v>
      </c>
      <c r="H4147" s="39" t="s">
        <v>176</v>
      </c>
      <c r="I4147" s="39" t="s">
        <v>176</v>
      </c>
      <c r="J4147" s="39" t="s">
        <v>177</v>
      </c>
      <c r="K4147" s="39" t="s">
        <v>176</v>
      </c>
      <c r="L4147" s="39">
        <v>1</v>
      </c>
      <c r="M4147" s="57" t="str">
        <f t="shared" si="197"/>
        <v>3 - Medium-Level Power Loss</v>
      </c>
      <c r="N4147" s="59"/>
      <c r="O4147" s="60"/>
      <c r="P4147" s="61">
        <f t="shared" si="196"/>
        <v>1800</v>
      </c>
      <c r="Q4147" s="61">
        <f t="shared" si="198"/>
        <v>0</v>
      </c>
    </row>
    <row r="4148" spans="1:17" ht="18.600000000000001" customHeight="1">
      <c r="A4148" s="58">
        <v>44403</v>
      </c>
      <c r="B4148" s="39" t="s">
        <v>48</v>
      </c>
      <c r="C4148" s="39" t="s">
        <v>158</v>
      </c>
      <c r="D4148" s="64"/>
      <c r="E4148" s="39" t="s">
        <v>107</v>
      </c>
      <c r="F4148" s="39">
        <v>16</v>
      </c>
      <c r="G4148" s="39" t="s">
        <v>172</v>
      </c>
      <c r="H4148" s="39" t="s">
        <v>176</v>
      </c>
      <c r="I4148" s="39" t="s">
        <v>176</v>
      </c>
      <c r="J4148" s="39" t="s">
        <v>177</v>
      </c>
      <c r="K4148" s="39" t="s">
        <v>176</v>
      </c>
      <c r="L4148" s="39">
        <v>1</v>
      </c>
      <c r="M4148" s="57" t="str">
        <f t="shared" si="197"/>
        <v>3 - Medium-Level Power Loss</v>
      </c>
      <c r="N4148" s="59"/>
      <c r="O4148" s="60"/>
      <c r="P4148" s="61">
        <f t="shared" si="196"/>
        <v>1800</v>
      </c>
      <c r="Q4148" s="61">
        <f t="shared" si="198"/>
        <v>0</v>
      </c>
    </row>
    <row r="4149" spans="1:17" ht="18.600000000000001" customHeight="1">
      <c r="A4149" s="58">
        <v>44403</v>
      </c>
      <c r="B4149" s="39" t="s">
        <v>48</v>
      </c>
      <c r="C4149" s="39" t="s">
        <v>158</v>
      </c>
      <c r="D4149" s="64"/>
      <c r="E4149" s="39" t="s">
        <v>107</v>
      </c>
      <c r="F4149" s="39">
        <v>9</v>
      </c>
      <c r="G4149" s="39" t="s">
        <v>172</v>
      </c>
      <c r="H4149" s="39" t="s">
        <v>176</v>
      </c>
      <c r="I4149" s="39" t="s">
        <v>176</v>
      </c>
      <c r="J4149" s="39" t="s">
        <v>177</v>
      </c>
      <c r="K4149" s="39" t="s">
        <v>176</v>
      </c>
      <c r="L4149" s="39">
        <v>1</v>
      </c>
      <c r="M4149" s="57" t="str">
        <f t="shared" si="197"/>
        <v>3 - Medium-Level Power Loss</v>
      </c>
      <c r="N4149" s="59"/>
      <c r="O4149" s="60"/>
      <c r="P4149" s="61">
        <f t="shared" si="196"/>
        <v>1800</v>
      </c>
      <c r="Q4149" s="61">
        <f t="shared" si="198"/>
        <v>0</v>
      </c>
    </row>
    <row r="4150" spans="1:17" ht="18.600000000000001" customHeight="1">
      <c r="A4150" s="58">
        <v>44403</v>
      </c>
      <c r="B4150" s="39" t="s">
        <v>48</v>
      </c>
      <c r="C4150" s="39" t="s">
        <v>158</v>
      </c>
      <c r="D4150" s="64"/>
      <c r="E4150" s="39" t="s">
        <v>107</v>
      </c>
      <c r="F4150" s="39">
        <v>9</v>
      </c>
      <c r="G4150" s="39" t="s">
        <v>172</v>
      </c>
      <c r="H4150" s="39" t="s">
        <v>176</v>
      </c>
      <c r="I4150" s="39" t="s">
        <v>176</v>
      </c>
      <c r="J4150" s="39" t="s">
        <v>177</v>
      </c>
      <c r="K4150" s="39" t="s">
        <v>176</v>
      </c>
      <c r="L4150" s="39">
        <v>1</v>
      </c>
      <c r="M4150" s="57" t="str">
        <f t="shared" si="197"/>
        <v>3 - Medium-Level Power Loss</v>
      </c>
      <c r="N4150" s="59"/>
      <c r="O4150" s="60"/>
      <c r="P4150" s="61">
        <f t="shared" si="196"/>
        <v>1800</v>
      </c>
      <c r="Q4150" s="61">
        <f t="shared" si="198"/>
        <v>0</v>
      </c>
    </row>
    <row r="4151" spans="1:17" ht="18.600000000000001" customHeight="1">
      <c r="A4151" s="58">
        <v>44403</v>
      </c>
      <c r="B4151" s="39" t="s">
        <v>48</v>
      </c>
      <c r="C4151" s="39" t="s">
        <v>157</v>
      </c>
      <c r="D4151" s="64"/>
      <c r="E4151" s="39" t="s">
        <v>95</v>
      </c>
      <c r="F4151" s="39">
        <v>10</v>
      </c>
      <c r="G4151" s="39" t="s">
        <v>172</v>
      </c>
      <c r="H4151" s="39" t="s">
        <v>176</v>
      </c>
      <c r="I4151" s="39" t="s">
        <v>177</v>
      </c>
      <c r="J4151" s="39" t="s">
        <v>176</v>
      </c>
      <c r="K4151" s="39" t="s">
        <v>176</v>
      </c>
      <c r="L4151" s="39">
        <v>1</v>
      </c>
      <c r="M4151" s="57" t="str">
        <f t="shared" si="197"/>
        <v>3 - Medium-Level Power Loss</v>
      </c>
      <c r="N4151" s="59"/>
      <c r="O4151" s="60"/>
      <c r="P4151" s="61">
        <f t="shared" si="196"/>
        <v>1800</v>
      </c>
      <c r="Q4151" s="61">
        <f t="shared" si="198"/>
        <v>0</v>
      </c>
    </row>
    <row r="4152" spans="1:17" ht="18.600000000000001" customHeight="1">
      <c r="A4152" s="58">
        <v>44403</v>
      </c>
      <c r="B4152" s="39" t="s">
        <v>48</v>
      </c>
      <c r="C4152" s="39" t="s">
        <v>157</v>
      </c>
      <c r="D4152" s="64"/>
      <c r="E4152" s="39" t="s">
        <v>95</v>
      </c>
      <c r="F4152" s="39">
        <v>11</v>
      </c>
      <c r="G4152" s="39" t="s">
        <v>172</v>
      </c>
      <c r="H4152" s="39" t="s">
        <v>176</v>
      </c>
      <c r="I4152" s="39" t="s">
        <v>177</v>
      </c>
      <c r="J4152" s="39" t="s">
        <v>176</v>
      </c>
      <c r="K4152" s="39" t="s">
        <v>176</v>
      </c>
      <c r="L4152" s="39">
        <v>1</v>
      </c>
      <c r="M4152" s="57" t="str">
        <f t="shared" si="197"/>
        <v>3 - Medium-Level Power Loss</v>
      </c>
      <c r="N4152" s="59"/>
      <c r="O4152" s="60"/>
      <c r="P4152" s="61">
        <f t="shared" si="196"/>
        <v>1800</v>
      </c>
      <c r="Q4152" s="61">
        <f t="shared" si="198"/>
        <v>0</v>
      </c>
    </row>
    <row r="4153" spans="1:17" ht="18.600000000000001" customHeight="1">
      <c r="A4153" s="58">
        <v>44403</v>
      </c>
      <c r="B4153" s="39" t="s">
        <v>48</v>
      </c>
      <c r="C4153" s="39" t="s">
        <v>157</v>
      </c>
      <c r="D4153" s="64"/>
      <c r="E4153" s="39" t="s">
        <v>95</v>
      </c>
      <c r="F4153" s="39">
        <v>12</v>
      </c>
      <c r="G4153" s="39" t="s">
        <v>172</v>
      </c>
      <c r="H4153" s="39" t="s">
        <v>176</v>
      </c>
      <c r="I4153" s="39" t="s">
        <v>177</v>
      </c>
      <c r="J4153" s="39" t="s">
        <v>176</v>
      </c>
      <c r="K4153" s="39" t="s">
        <v>176</v>
      </c>
      <c r="L4153" s="39">
        <v>1</v>
      </c>
      <c r="M4153" s="57" t="str">
        <f t="shared" si="197"/>
        <v>3 - Medium-Level Power Loss</v>
      </c>
      <c r="N4153" s="59"/>
      <c r="O4153" s="60"/>
      <c r="P4153" s="61">
        <f t="shared" si="196"/>
        <v>1800</v>
      </c>
      <c r="Q4153" s="61">
        <f t="shared" si="198"/>
        <v>0</v>
      </c>
    </row>
    <row r="4154" spans="1:17" ht="18.600000000000001" customHeight="1">
      <c r="A4154" s="58">
        <v>44403</v>
      </c>
      <c r="B4154" s="39" t="s">
        <v>48</v>
      </c>
      <c r="C4154" s="39" t="s">
        <v>157</v>
      </c>
      <c r="D4154" s="64"/>
      <c r="E4154" s="39" t="s">
        <v>95</v>
      </c>
      <c r="F4154" s="39">
        <v>13</v>
      </c>
      <c r="G4154" s="39" t="s">
        <v>172</v>
      </c>
      <c r="H4154" s="39" t="s">
        <v>176</v>
      </c>
      <c r="I4154" s="39" t="s">
        <v>177</v>
      </c>
      <c r="J4154" s="39" t="s">
        <v>176</v>
      </c>
      <c r="K4154" s="39" t="s">
        <v>176</v>
      </c>
      <c r="L4154" s="39">
        <v>1</v>
      </c>
      <c r="M4154" s="57" t="str">
        <f t="shared" si="197"/>
        <v>3 - Medium-Level Power Loss</v>
      </c>
      <c r="N4154" s="59"/>
      <c r="O4154" s="60"/>
      <c r="P4154" s="61">
        <f t="shared" si="196"/>
        <v>1800</v>
      </c>
      <c r="Q4154" s="61">
        <f t="shared" si="198"/>
        <v>0</v>
      </c>
    </row>
    <row r="4155" spans="1:17" ht="18.600000000000001" customHeight="1">
      <c r="A4155" s="58">
        <v>44403</v>
      </c>
      <c r="B4155" s="39" t="s">
        <v>48</v>
      </c>
      <c r="C4155" s="39" t="s">
        <v>157</v>
      </c>
      <c r="D4155" s="64"/>
      <c r="E4155" s="39" t="s">
        <v>95</v>
      </c>
      <c r="F4155" s="39">
        <v>14</v>
      </c>
      <c r="G4155" s="39" t="s">
        <v>172</v>
      </c>
      <c r="H4155" s="39" t="s">
        <v>176</v>
      </c>
      <c r="I4155" s="39" t="s">
        <v>177</v>
      </c>
      <c r="J4155" s="39" t="s">
        <v>176</v>
      </c>
      <c r="K4155" s="39" t="s">
        <v>176</v>
      </c>
      <c r="L4155" s="39">
        <v>1</v>
      </c>
      <c r="M4155" s="57" t="str">
        <f t="shared" si="197"/>
        <v>3 - Medium-Level Power Loss</v>
      </c>
      <c r="N4155" s="59"/>
      <c r="O4155" s="60"/>
      <c r="P4155" s="61">
        <f t="shared" si="196"/>
        <v>1800</v>
      </c>
      <c r="Q4155" s="61">
        <f t="shared" si="198"/>
        <v>0</v>
      </c>
    </row>
    <row r="4156" spans="1:17" ht="18.600000000000001" customHeight="1">
      <c r="A4156" s="58">
        <v>44403</v>
      </c>
      <c r="B4156" s="39" t="s">
        <v>48</v>
      </c>
      <c r="C4156" s="39" t="s">
        <v>157</v>
      </c>
      <c r="D4156" s="64"/>
      <c r="E4156" s="39" t="s">
        <v>95</v>
      </c>
      <c r="F4156" s="39">
        <v>15</v>
      </c>
      <c r="G4156" s="39" t="s">
        <v>172</v>
      </c>
      <c r="H4156" s="39" t="s">
        <v>176</v>
      </c>
      <c r="I4156" s="39" t="s">
        <v>177</v>
      </c>
      <c r="J4156" s="39" t="s">
        <v>176</v>
      </c>
      <c r="K4156" s="39" t="s">
        <v>176</v>
      </c>
      <c r="L4156" s="39">
        <v>1</v>
      </c>
      <c r="M4156" s="57" t="str">
        <f t="shared" si="197"/>
        <v>3 - Medium-Level Power Loss</v>
      </c>
      <c r="N4156" s="59"/>
      <c r="O4156" s="60"/>
      <c r="P4156" s="61">
        <f t="shared" si="196"/>
        <v>1800</v>
      </c>
      <c r="Q4156" s="61">
        <f t="shared" si="198"/>
        <v>0</v>
      </c>
    </row>
    <row r="4157" spans="1:17" ht="18.600000000000001" customHeight="1">
      <c r="A4157" s="58">
        <v>44403</v>
      </c>
      <c r="B4157" s="39" t="s">
        <v>48</v>
      </c>
      <c r="C4157" s="39" t="s">
        <v>157</v>
      </c>
      <c r="D4157" s="64"/>
      <c r="E4157" s="39" t="s">
        <v>95</v>
      </c>
      <c r="F4157" s="39">
        <v>16</v>
      </c>
      <c r="G4157" s="39" t="s">
        <v>172</v>
      </c>
      <c r="H4157" s="39" t="s">
        <v>176</v>
      </c>
      <c r="I4157" s="39" t="s">
        <v>177</v>
      </c>
      <c r="J4157" s="39" t="s">
        <v>176</v>
      </c>
      <c r="K4157" s="39" t="s">
        <v>176</v>
      </c>
      <c r="L4157" s="39">
        <v>1</v>
      </c>
      <c r="M4157" s="57" t="str">
        <f t="shared" si="197"/>
        <v>3 - Medium-Level Power Loss</v>
      </c>
      <c r="N4157" s="59"/>
      <c r="O4157" s="60"/>
      <c r="P4157" s="61">
        <f t="shared" si="196"/>
        <v>1800</v>
      </c>
      <c r="Q4157" s="61">
        <f t="shared" si="198"/>
        <v>0</v>
      </c>
    </row>
    <row r="4158" spans="1:17" ht="18.600000000000001" customHeight="1">
      <c r="A4158" s="58">
        <v>44403</v>
      </c>
      <c r="B4158" s="39" t="s">
        <v>48</v>
      </c>
      <c r="C4158" s="39" t="s">
        <v>157</v>
      </c>
      <c r="D4158" s="64"/>
      <c r="E4158" s="39" t="s">
        <v>95</v>
      </c>
      <c r="F4158" s="39">
        <v>33</v>
      </c>
      <c r="G4158" s="39" t="s">
        <v>172</v>
      </c>
      <c r="H4158" s="39" t="s">
        <v>176</v>
      </c>
      <c r="I4158" s="39" t="s">
        <v>177</v>
      </c>
      <c r="J4158" s="39" t="s">
        <v>176</v>
      </c>
      <c r="K4158" s="39" t="s">
        <v>176</v>
      </c>
      <c r="L4158" s="39">
        <v>1</v>
      </c>
      <c r="M4158" s="57" t="str">
        <f t="shared" si="197"/>
        <v>3 - Medium-Level Power Loss</v>
      </c>
      <c r="N4158" s="59"/>
      <c r="O4158" s="60"/>
      <c r="P4158" s="61">
        <f t="shared" si="196"/>
        <v>1800</v>
      </c>
      <c r="Q4158" s="61">
        <f t="shared" si="198"/>
        <v>0</v>
      </c>
    </row>
    <row r="4159" spans="1:17" ht="18.600000000000001" customHeight="1">
      <c r="A4159" s="58">
        <v>44403</v>
      </c>
      <c r="B4159" s="39" t="s">
        <v>48</v>
      </c>
      <c r="C4159" s="39" t="s">
        <v>157</v>
      </c>
      <c r="D4159" s="64"/>
      <c r="E4159" s="39" t="s">
        <v>95</v>
      </c>
      <c r="F4159" s="39">
        <v>34</v>
      </c>
      <c r="G4159" s="39" t="s">
        <v>172</v>
      </c>
      <c r="H4159" s="39" t="s">
        <v>176</v>
      </c>
      <c r="I4159" s="39" t="s">
        <v>177</v>
      </c>
      <c r="J4159" s="39" t="s">
        <v>176</v>
      </c>
      <c r="K4159" s="39" t="s">
        <v>176</v>
      </c>
      <c r="L4159" s="39">
        <v>1</v>
      </c>
      <c r="M4159" s="57" t="str">
        <f t="shared" si="197"/>
        <v>3 - Medium-Level Power Loss</v>
      </c>
      <c r="N4159" s="59"/>
      <c r="O4159" s="60"/>
      <c r="P4159" s="61">
        <f t="shared" si="196"/>
        <v>1800</v>
      </c>
      <c r="Q4159" s="61">
        <f t="shared" si="198"/>
        <v>0</v>
      </c>
    </row>
    <row r="4160" spans="1:17" ht="18.600000000000001" customHeight="1">
      <c r="A4160" s="58">
        <v>44403</v>
      </c>
      <c r="B4160" s="39" t="s">
        <v>48</v>
      </c>
      <c r="C4160" s="39" t="s">
        <v>157</v>
      </c>
      <c r="D4160" s="64"/>
      <c r="E4160" s="39" t="s">
        <v>95</v>
      </c>
      <c r="F4160" s="39">
        <v>35</v>
      </c>
      <c r="G4160" s="39" t="s">
        <v>172</v>
      </c>
      <c r="H4160" s="39" t="s">
        <v>176</v>
      </c>
      <c r="I4160" s="39" t="s">
        <v>177</v>
      </c>
      <c r="J4160" s="39" t="s">
        <v>176</v>
      </c>
      <c r="K4160" s="39" t="s">
        <v>176</v>
      </c>
      <c r="L4160" s="39">
        <v>1</v>
      </c>
      <c r="M4160" s="57" t="str">
        <f t="shared" si="197"/>
        <v>3 - Medium-Level Power Loss</v>
      </c>
      <c r="N4160" s="59"/>
      <c r="O4160" s="60"/>
      <c r="P4160" s="61">
        <f t="shared" si="196"/>
        <v>1800</v>
      </c>
      <c r="Q4160" s="61">
        <f t="shared" si="198"/>
        <v>0</v>
      </c>
    </row>
    <row r="4161" spans="1:17" ht="18.600000000000001" customHeight="1">
      <c r="A4161" s="58">
        <v>44403</v>
      </c>
      <c r="B4161" s="39" t="s">
        <v>48</v>
      </c>
      <c r="C4161" s="39" t="s">
        <v>157</v>
      </c>
      <c r="D4161" s="64"/>
      <c r="E4161" s="39" t="s">
        <v>95</v>
      </c>
      <c r="F4161" s="39">
        <v>36</v>
      </c>
      <c r="G4161" s="39" t="s">
        <v>172</v>
      </c>
      <c r="H4161" s="39" t="s">
        <v>176</v>
      </c>
      <c r="I4161" s="39" t="s">
        <v>177</v>
      </c>
      <c r="J4161" s="39" t="s">
        <v>176</v>
      </c>
      <c r="K4161" s="39" t="s">
        <v>176</v>
      </c>
      <c r="L4161" s="39">
        <v>1</v>
      </c>
      <c r="M4161" s="57" t="str">
        <f t="shared" si="197"/>
        <v>3 - Medium-Level Power Loss</v>
      </c>
      <c r="N4161" s="59"/>
      <c r="O4161" s="60"/>
      <c r="P4161" s="61">
        <f t="shared" si="196"/>
        <v>1800</v>
      </c>
      <c r="Q4161" s="61">
        <f t="shared" si="198"/>
        <v>0</v>
      </c>
    </row>
    <row r="4162" spans="1:17" ht="18.600000000000001" customHeight="1">
      <c r="A4162" s="58">
        <v>44403</v>
      </c>
      <c r="B4162" s="39" t="s">
        <v>48</v>
      </c>
      <c r="C4162" s="39" t="s">
        <v>157</v>
      </c>
      <c r="D4162" s="64"/>
      <c r="E4162" s="39" t="s">
        <v>95</v>
      </c>
      <c r="F4162" s="39">
        <v>37</v>
      </c>
      <c r="G4162" s="39" t="s">
        <v>172</v>
      </c>
      <c r="H4162" s="39" t="s">
        <v>176</v>
      </c>
      <c r="I4162" s="39" t="s">
        <v>177</v>
      </c>
      <c r="J4162" s="39" t="s">
        <v>176</v>
      </c>
      <c r="K4162" s="39" t="s">
        <v>176</v>
      </c>
      <c r="L4162" s="39">
        <v>1</v>
      </c>
      <c r="M4162" s="57" t="str">
        <f t="shared" si="197"/>
        <v>3 - Medium-Level Power Loss</v>
      </c>
      <c r="N4162" s="59"/>
      <c r="O4162" s="60"/>
      <c r="P4162" s="61">
        <f t="shared" si="196"/>
        <v>1800</v>
      </c>
      <c r="Q4162" s="61">
        <f t="shared" si="198"/>
        <v>0</v>
      </c>
    </row>
    <row r="4163" spans="1:17" ht="18.600000000000001" customHeight="1">
      <c r="A4163" s="58">
        <v>44403</v>
      </c>
      <c r="B4163" s="39" t="s">
        <v>48</v>
      </c>
      <c r="C4163" s="39" t="s">
        <v>157</v>
      </c>
      <c r="D4163" s="64"/>
      <c r="E4163" s="39" t="s">
        <v>95</v>
      </c>
      <c r="F4163" s="39">
        <v>38</v>
      </c>
      <c r="G4163" s="39" t="s">
        <v>172</v>
      </c>
      <c r="H4163" s="39" t="s">
        <v>176</v>
      </c>
      <c r="I4163" s="39" t="s">
        <v>177</v>
      </c>
      <c r="J4163" s="39" t="s">
        <v>176</v>
      </c>
      <c r="K4163" s="39" t="s">
        <v>176</v>
      </c>
      <c r="L4163" s="39">
        <v>1</v>
      </c>
      <c r="M4163" s="57" t="str">
        <f t="shared" si="197"/>
        <v>3 - Medium-Level Power Loss</v>
      </c>
      <c r="N4163" s="59"/>
      <c r="O4163" s="60"/>
      <c r="P4163" s="61">
        <f t="shared" si="196"/>
        <v>1800</v>
      </c>
      <c r="Q4163" s="61">
        <f t="shared" si="198"/>
        <v>0</v>
      </c>
    </row>
    <row r="4164" spans="1:17" ht="18.600000000000001" customHeight="1">
      <c r="A4164" s="58">
        <v>44403</v>
      </c>
      <c r="B4164" s="39" t="s">
        <v>48</v>
      </c>
      <c r="C4164" s="39" t="s">
        <v>157</v>
      </c>
      <c r="D4164" s="64"/>
      <c r="E4164" s="39" t="s">
        <v>95</v>
      </c>
      <c r="F4164" s="39">
        <v>39</v>
      </c>
      <c r="G4164" s="39" t="s">
        <v>172</v>
      </c>
      <c r="H4164" s="39" t="s">
        <v>176</v>
      </c>
      <c r="I4164" s="39" t="s">
        <v>177</v>
      </c>
      <c r="J4164" s="39" t="s">
        <v>176</v>
      </c>
      <c r="K4164" s="39" t="s">
        <v>176</v>
      </c>
      <c r="L4164" s="39">
        <v>1</v>
      </c>
      <c r="M4164" s="57" t="str">
        <f t="shared" si="197"/>
        <v>3 - Medium-Level Power Loss</v>
      </c>
      <c r="N4164" s="59"/>
      <c r="O4164" s="60"/>
      <c r="P4164" s="61">
        <f t="shared" si="196"/>
        <v>1800</v>
      </c>
      <c r="Q4164" s="61">
        <f t="shared" si="198"/>
        <v>0</v>
      </c>
    </row>
    <row r="4165" spans="1:17" ht="18.600000000000001" customHeight="1">
      <c r="A4165" s="58">
        <v>44403</v>
      </c>
      <c r="B4165" s="39" t="s">
        <v>48</v>
      </c>
      <c r="C4165" s="39" t="s">
        <v>157</v>
      </c>
      <c r="D4165" s="64"/>
      <c r="E4165" s="39" t="s">
        <v>95</v>
      </c>
      <c r="F4165" s="39">
        <v>40</v>
      </c>
      <c r="G4165" s="39" t="s">
        <v>172</v>
      </c>
      <c r="H4165" s="39" t="s">
        <v>176</v>
      </c>
      <c r="I4165" s="39" t="s">
        <v>177</v>
      </c>
      <c r="J4165" s="39" t="s">
        <v>176</v>
      </c>
      <c r="K4165" s="39" t="s">
        <v>176</v>
      </c>
      <c r="L4165" s="39">
        <v>1</v>
      </c>
      <c r="M4165" s="57" t="str">
        <f t="shared" si="197"/>
        <v>3 - Medium-Level Power Loss</v>
      </c>
      <c r="N4165" s="59"/>
      <c r="O4165" s="60"/>
      <c r="P4165" s="61">
        <f t="shared" si="196"/>
        <v>1800</v>
      </c>
      <c r="Q4165" s="61">
        <f t="shared" si="198"/>
        <v>0</v>
      </c>
    </row>
    <row r="4166" spans="1:17" ht="18.600000000000001" customHeight="1">
      <c r="A4166" s="58">
        <v>44403</v>
      </c>
      <c r="B4166" s="39" t="s">
        <v>48</v>
      </c>
      <c r="C4166" s="39" t="s">
        <v>157</v>
      </c>
      <c r="D4166" s="64"/>
      <c r="E4166" s="39" t="s">
        <v>95</v>
      </c>
      <c r="F4166" s="39">
        <v>9</v>
      </c>
      <c r="G4166" s="39" t="s">
        <v>172</v>
      </c>
      <c r="H4166" s="39" t="s">
        <v>176</v>
      </c>
      <c r="I4166" s="39" t="s">
        <v>177</v>
      </c>
      <c r="J4166" s="39" t="s">
        <v>176</v>
      </c>
      <c r="K4166" s="39" t="s">
        <v>176</v>
      </c>
      <c r="L4166" s="39">
        <v>1</v>
      </c>
      <c r="M4166" s="57" t="str">
        <f t="shared" si="197"/>
        <v>3 - Medium-Level Power Loss</v>
      </c>
      <c r="N4166" s="59"/>
      <c r="O4166" s="60"/>
      <c r="P4166" s="61">
        <f t="shared" si="196"/>
        <v>1800</v>
      </c>
      <c r="Q4166" s="61">
        <f t="shared" si="198"/>
        <v>0</v>
      </c>
    </row>
    <row r="4167" spans="1:17" ht="18.600000000000001" customHeight="1">
      <c r="A4167" s="58">
        <v>44403</v>
      </c>
      <c r="B4167" s="39" t="s">
        <v>48</v>
      </c>
      <c r="C4167" s="39" t="s">
        <v>157</v>
      </c>
      <c r="D4167" s="64"/>
      <c r="E4167" s="39" t="s">
        <v>101</v>
      </c>
      <c r="F4167" s="39">
        <v>108</v>
      </c>
      <c r="G4167" s="39" t="s">
        <v>172</v>
      </c>
      <c r="H4167" s="39" t="s">
        <v>176</v>
      </c>
      <c r="I4167" s="39" t="s">
        <v>177</v>
      </c>
      <c r="J4167" s="39" t="s">
        <v>176</v>
      </c>
      <c r="K4167" s="39" t="s">
        <v>176</v>
      </c>
      <c r="L4167" s="39">
        <v>1</v>
      </c>
      <c r="M4167" s="57" t="str">
        <f t="shared" si="197"/>
        <v>3 - Medium-Level Power Loss</v>
      </c>
      <c r="N4167" s="59"/>
      <c r="O4167" s="60"/>
      <c r="P4167" s="61">
        <f t="shared" si="196"/>
        <v>1800</v>
      </c>
      <c r="Q4167" s="61">
        <f t="shared" si="198"/>
        <v>0</v>
      </c>
    </row>
    <row r="4168" spans="1:17" ht="18.600000000000001" customHeight="1">
      <c r="A4168" s="58">
        <v>44403</v>
      </c>
      <c r="B4168" s="39" t="s">
        <v>48</v>
      </c>
      <c r="C4168" s="39" t="s">
        <v>157</v>
      </c>
      <c r="D4168" s="64"/>
      <c r="E4168" s="39" t="s">
        <v>101</v>
      </c>
      <c r="F4168" s="39">
        <v>57</v>
      </c>
      <c r="G4168" s="39" t="s">
        <v>172</v>
      </c>
      <c r="H4168" s="39" t="s">
        <v>176</v>
      </c>
      <c r="I4168" s="39" t="s">
        <v>177</v>
      </c>
      <c r="J4168" s="39" t="s">
        <v>176</v>
      </c>
      <c r="K4168" s="39" t="s">
        <v>176</v>
      </c>
      <c r="L4168" s="39">
        <v>1</v>
      </c>
      <c r="M4168" s="57" t="str">
        <f t="shared" si="197"/>
        <v>3 - Medium-Level Power Loss</v>
      </c>
      <c r="N4168" s="59"/>
      <c r="O4168" s="60"/>
      <c r="P4168" s="61">
        <f t="shared" si="196"/>
        <v>1800</v>
      </c>
      <c r="Q4168" s="61">
        <f t="shared" si="198"/>
        <v>0</v>
      </c>
    </row>
    <row r="4169" spans="1:17" ht="18.600000000000001" customHeight="1">
      <c r="A4169" s="58">
        <v>44403</v>
      </c>
      <c r="B4169" s="39" t="s">
        <v>48</v>
      </c>
      <c r="C4169" s="39" t="s">
        <v>157</v>
      </c>
      <c r="D4169" s="64"/>
      <c r="E4169" s="39" t="s">
        <v>101</v>
      </c>
      <c r="F4169" s="39">
        <v>58</v>
      </c>
      <c r="G4169" s="39" t="s">
        <v>172</v>
      </c>
      <c r="H4169" s="39" t="s">
        <v>176</v>
      </c>
      <c r="I4169" s="39" t="s">
        <v>177</v>
      </c>
      <c r="J4169" s="39" t="s">
        <v>176</v>
      </c>
      <c r="K4169" s="39" t="s">
        <v>176</v>
      </c>
      <c r="L4169" s="39">
        <v>1</v>
      </c>
      <c r="M4169" s="57" t="str">
        <f t="shared" si="197"/>
        <v>3 - Medium-Level Power Loss</v>
      </c>
      <c r="N4169" s="59"/>
      <c r="O4169" s="60"/>
      <c r="P4169" s="61">
        <f t="shared" si="196"/>
        <v>1800</v>
      </c>
      <c r="Q4169" s="61">
        <f t="shared" si="198"/>
        <v>0</v>
      </c>
    </row>
    <row r="4170" spans="1:17" ht="18.600000000000001" customHeight="1">
      <c r="A4170" s="58">
        <v>44403</v>
      </c>
      <c r="B4170" s="39" t="s">
        <v>48</v>
      </c>
      <c r="C4170" s="39" t="s">
        <v>157</v>
      </c>
      <c r="D4170" s="64"/>
      <c r="E4170" s="39" t="s">
        <v>101</v>
      </c>
      <c r="F4170" s="39">
        <v>59</v>
      </c>
      <c r="G4170" s="39" t="s">
        <v>172</v>
      </c>
      <c r="H4170" s="39" t="s">
        <v>176</v>
      </c>
      <c r="I4170" s="39" t="s">
        <v>177</v>
      </c>
      <c r="J4170" s="39" t="s">
        <v>176</v>
      </c>
      <c r="K4170" s="39" t="s">
        <v>176</v>
      </c>
      <c r="L4170" s="39">
        <v>1</v>
      </c>
      <c r="M4170" s="57" t="str">
        <f t="shared" si="197"/>
        <v>3 - Medium-Level Power Loss</v>
      </c>
      <c r="N4170" s="59"/>
      <c r="O4170" s="60"/>
      <c r="P4170" s="61">
        <f t="shared" si="196"/>
        <v>1800</v>
      </c>
      <c r="Q4170" s="61">
        <f t="shared" si="198"/>
        <v>0</v>
      </c>
    </row>
    <row r="4171" spans="1:17" ht="18.600000000000001" customHeight="1">
      <c r="A4171" s="58">
        <v>44403</v>
      </c>
      <c r="B4171" s="39" t="s">
        <v>48</v>
      </c>
      <c r="C4171" s="39" t="s">
        <v>157</v>
      </c>
      <c r="D4171" s="64"/>
      <c r="E4171" s="39" t="s">
        <v>101</v>
      </c>
      <c r="F4171" s="39">
        <v>60</v>
      </c>
      <c r="G4171" s="39" t="s">
        <v>172</v>
      </c>
      <c r="H4171" s="39" t="s">
        <v>176</v>
      </c>
      <c r="I4171" s="39" t="s">
        <v>177</v>
      </c>
      <c r="J4171" s="39" t="s">
        <v>176</v>
      </c>
      <c r="K4171" s="39" t="s">
        <v>176</v>
      </c>
      <c r="L4171" s="39">
        <v>1</v>
      </c>
      <c r="M4171" s="57" t="str">
        <f t="shared" si="197"/>
        <v>3 - Medium-Level Power Loss</v>
      </c>
      <c r="N4171" s="59"/>
      <c r="O4171" s="60"/>
      <c r="P4171" s="61">
        <f t="shared" si="196"/>
        <v>1800</v>
      </c>
      <c r="Q4171" s="61">
        <f t="shared" si="198"/>
        <v>0</v>
      </c>
    </row>
    <row r="4172" spans="1:17" ht="18.600000000000001" customHeight="1">
      <c r="A4172" s="58">
        <v>44403</v>
      </c>
      <c r="B4172" s="39" t="s">
        <v>48</v>
      </c>
      <c r="C4172" s="39" t="s">
        <v>157</v>
      </c>
      <c r="D4172" s="64"/>
      <c r="E4172" s="39" t="s">
        <v>101</v>
      </c>
      <c r="F4172" s="39">
        <v>61</v>
      </c>
      <c r="G4172" s="39" t="s">
        <v>172</v>
      </c>
      <c r="H4172" s="39" t="s">
        <v>176</v>
      </c>
      <c r="I4172" s="39" t="s">
        <v>177</v>
      </c>
      <c r="J4172" s="39" t="s">
        <v>176</v>
      </c>
      <c r="K4172" s="39" t="s">
        <v>176</v>
      </c>
      <c r="L4172" s="39">
        <v>1</v>
      </c>
      <c r="M4172" s="57" t="str">
        <f t="shared" si="197"/>
        <v>3 - Medium-Level Power Loss</v>
      </c>
      <c r="N4172" s="59"/>
      <c r="O4172" s="60"/>
      <c r="P4172" s="61">
        <f t="shared" si="196"/>
        <v>1800</v>
      </c>
      <c r="Q4172" s="61">
        <f t="shared" si="198"/>
        <v>0</v>
      </c>
    </row>
    <row r="4173" spans="1:17" ht="18.600000000000001" customHeight="1">
      <c r="A4173" s="58">
        <v>44403</v>
      </c>
      <c r="B4173" s="39" t="s">
        <v>48</v>
      </c>
      <c r="C4173" s="39" t="s">
        <v>157</v>
      </c>
      <c r="D4173" s="64"/>
      <c r="E4173" s="39" t="s">
        <v>101</v>
      </c>
      <c r="F4173" s="39">
        <v>62</v>
      </c>
      <c r="G4173" s="39" t="s">
        <v>172</v>
      </c>
      <c r="H4173" s="39" t="s">
        <v>176</v>
      </c>
      <c r="I4173" s="39" t="s">
        <v>177</v>
      </c>
      <c r="J4173" s="39" t="s">
        <v>176</v>
      </c>
      <c r="K4173" s="39" t="s">
        <v>176</v>
      </c>
      <c r="L4173" s="39">
        <v>1</v>
      </c>
      <c r="M4173" s="57" t="str">
        <f t="shared" si="197"/>
        <v>3 - Medium-Level Power Loss</v>
      </c>
      <c r="N4173" s="59"/>
      <c r="O4173" s="60"/>
      <c r="P4173" s="61">
        <f t="shared" si="196"/>
        <v>1800</v>
      </c>
      <c r="Q4173" s="61">
        <f t="shared" si="198"/>
        <v>0</v>
      </c>
    </row>
    <row r="4174" spans="1:17" ht="18.600000000000001" customHeight="1">
      <c r="A4174" s="58">
        <v>44403</v>
      </c>
      <c r="B4174" s="39" t="s">
        <v>48</v>
      </c>
      <c r="C4174" s="39" t="s">
        <v>157</v>
      </c>
      <c r="D4174" s="64"/>
      <c r="E4174" s="39" t="s">
        <v>101</v>
      </c>
      <c r="F4174" s="39">
        <v>63</v>
      </c>
      <c r="G4174" s="39" t="s">
        <v>172</v>
      </c>
      <c r="H4174" s="39" t="s">
        <v>176</v>
      </c>
      <c r="I4174" s="39" t="s">
        <v>177</v>
      </c>
      <c r="J4174" s="39" t="s">
        <v>176</v>
      </c>
      <c r="K4174" s="39" t="s">
        <v>176</v>
      </c>
      <c r="L4174" s="39">
        <v>1</v>
      </c>
      <c r="M4174" s="57" t="str">
        <f t="shared" si="197"/>
        <v>3 - Medium-Level Power Loss</v>
      </c>
      <c r="N4174" s="59"/>
      <c r="O4174" s="60"/>
      <c r="P4174" s="61">
        <f t="shared" si="196"/>
        <v>1800</v>
      </c>
      <c r="Q4174" s="61">
        <f t="shared" si="198"/>
        <v>0</v>
      </c>
    </row>
    <row r="4175" spans="1:17" ht="18.600000000000001" customHeight="1">
      <c r="A4175" s="58">
        <v>44403</v>
      </c>
      <c r="B4175" s="39" t="s">
        <v>48</v>
      </c>
      <c r="C4175" s="39" t="s">
        <v>157</v>
      </c>
      <c r="D4175" s="64"/>
      <c r="E4175" s="39" t="s">
        <v>101</v>
      </c>
      <c r="F4175" s="39">
        <v>64</v>
      </c>
      <c r="G4175" s="39" t="s">
        <v>172</v>
      </c>
      <c r="H4175" s="39" t="s">
        <v>176</v>
      </c>
      <c r="I4175" s="39" t="s">
        <v>177</v>
      </c>
      <c r="J4175" s="39" t="s">
        <v>176</v>
      </c>
      <c r="K4175" s="39" t="s">
        <v>176</v>
      </c>
      <c r="L4175" s="39">
        <v>1</v>
      </c>
      <c r="M4175" s="57" t="str">
        <f t="shared" si="197"/>
        <v>3 - Medium-Level Power Loss</v>
      </c>
      <c r="N4175" s="59"/>
      <c r="O4175" s="60"/>
      <c r="P4175" s="61">
        <f t="shared" si="196"/>
        <v>1800</v>
      </c>
      <c r="Q4175" s="61">
        <f t="shared" si="198"/>
        <v>0</v>
      </c>
    </row>
    <row r="4176" spans="1:17" ht="18.600000000000001" customHeight="1">
      <c r="A4176" s="58">
        <v>44403</v>
      </c>
      <c r="B4176" s="39" t="s">
        <v>48</v>
      </c>
      <c r="C4176" s="39" t="s">
        <v>157</v>
      </c>
      <c r="D4176" s="64"/>
      <c r="E4176" s="39" t="s">
        <v>102</v>
      </c>
      <c r="F4176" s="39">
        <v>113</v>
      </c>
      <c r="G4176" s="39" t="s">
        <v>172</v>
      </c>
      <c r="H4176" s="39" t="s">
        <v>176</v>
      </c>
      <c r="I4176" s="39" t="s">
        <v>177</v>
      </c>
      <c r="J4176" s="39" t="s">
        <v>176</v>
      </c>
      <c r="K4176" s="39" t="s">
        <v>176</v>
      </c>
      <c r="L4176" s="39">
        <v>1</v>
      </c>
      <c r="M4176" s="57" t="str">
        <f t="shared" si="197"/>
        <v>3 - Medium-Level Power Loss</v>
      </c>
      <c r="N4176" s="59"/>
      <c r="O4176" s="60"/>
      <c r="P4176" s="61">
        <f t="shared" si="196"/>
        <v>1800</v>
      </c>
      <c r="Q4176" s="61">
        <f t="shared" si="198"/>
        <v>0</v>
      </c>
    </row>
    <row r="4177" spans="1:17" ht="18.600000000000001" customHeight="1">
      <c r="A4177" s="58">
        <v>44403</v>
      </c>
      <c r="B4177" s="39" t="s">
        <v>48</v>
      </c>
      <c r="C4177" s="39" t="s">
        <v>157</v>
      </c>
      <c r="D4177" s="64"/>
      <c r="E4177" s="39" t="s">
        <v>102</v>
      </c>
      <c r="F4177" s="39">
        <v>114</v>
      </c>
      <c r="G4177" s="39" t="s">
        <v>172</v>
      </c>
      <c r="H4177" s="39" t="s">
        <v>176</v>
      </c>
      <c r="I4177" s="39" t="s">
        <v>177</v>
      </c>
      <c r="J4177" s="39" t="s">
        <v>176</v>
      </c>
      <c r="K4177" s="39" t="s">
        <v>176</v>
      </c>
      <c r="L4177" s="39">
        <v>1</v>
      </c>
      <c r="M4177" s="57" t="str">
        <f t="shared" si="197"/>
        <v>3 - Medium-Level Power Loss</v>
      </c>
      <c r="N4177" s="59"/>
      <c r="O4177" s="60"/>
      <c r="P4177" s="61">
        <f t="shared" ref="P4177:P4240" si="199">IF(G4177="hot spot",0,IF(G4177="string",$Q$5*L4177,IF(G4177="multiple strings",$Q$5*L4177,IF(G4177="Combiner",($Q$5)*L4177,IF(G4177="inverter",$Q$5*L4177,IF(G4177="tracker",$Q$5*L4177,IF(G4177="module",$Q$5*L4177,IF(G4177="module substring",($Q$5/3)*L4177,0))))))))</f>
        <v>1800</v>
      </c>
      <c r="Q4177" s="61">
        <f t="shared" si="198"/>
        <v>0</v>
      </c>
    </row>
    <row r="4178" spans="1:17" ht="18.600000000000001" customHeight="1">
      <c r="A4178" s="58">
        <v>44403</v>
      </c>
      <c r="B4178" s="39" t="s">
        <v>48</v>
      </c>
      <c r="C4178" s="39" t="s">
        <v>157</v>
      </c>
      <c r="D4178" s="64"/>
      <c r="E4178" s="39" t="s">
        <v>102</v>
      </c>
      <c r="F4178" s="39">
        <v>115</v>
      </c>
      <c r="G4178" s="39" t="s">
        <v>172</v>
      </c>
      <c r="H4178" s="39" t="s">
        <v>176</v>
      </c>
      <c r="I4178" s="39" t="s">
        <v>177</v>
      </c>
      <c r="J4178" s="39" t="s">
        <v>176</v>
      </c>
      <c r="K4178" s="39" t="s">
        <v>176</v>
      </c>
      <c r="L4178" s="39">
        <v>1</v>
      </c>
      <c r="M4178" s="57" t="str">
        <f t="shared" ref="M4178:M4241" si="200">IF(G4178="hot spot","1 - Safety",IF((P4178)/(1000000*$Q$4)&gt;0.01,"2 - High-Level Power Loss",IF(P4178&gt;($Q$5-1),"3 - Medium-Level Power Loss",IF(P4178&gt;0,"4 - Low-Level Power Loss",""))))</f>
        <v>3 - Medium-Level Power Loss</v>
      </c>
      <c r="N4178" s="59"/>
      <c r="O4178" s="60"/>
      <c r="P4178" s="61">
        <f t="shared" si="199"/>
        <v>1800</v>
      </c>
      <c r="Q4178" s="61">
        <f t="shared" si="198"/>
        <v>0</v>
      </c>
    </row>
    <row r="4179" spans="1:17" ht="18.600000000000001" customHeight="1">
      <c r="A4179" s="58">
        <v>44403</v>
      </c>
      <c r="B4179" s="39" t="s">
        <v>48</v>
      </c>
      <c r="C4179" s="39" t="s">
        <v>157</v>
      </c>
      <c r="D4179" s="64"/>
      <c r="E4179" s="39" t="s">
        <v>102</v>
      </c>
      <c r="F4179" s="39">
        <v>116</v>
      </c>
      <c r="G4179" s="39" t="s">
        <v>172</v>
      </c>
      <c r="H4179" s="39" t="s">
        <v>176</v>
      </c>
      <c r="I4179" s="39" t="s">
        <v>177</v>
      </c>
      <c r="J4179" s="39" t="s">
        <v>176</v>
      </c>
      <c r="K4179" s="39" t="s">
        <v>176</v>
      </c>
      <c r="L4179" s="39">
        <v>1</v>
      </c>
      <c r="M4179" s="57" t="str">
        <f t="shared" si="200"/>
        <v>3 - Medium-Level Power Loss</v>
      </c>
      <c r="N4179" s="59"/>
      <c r="O4179" s="60"/>
      <c r="P4179" s="61">
        <f t="shared" si="199"/>
        <v>1800</v>
      </c>
      <c r="Q4179" s="61">
        <f t="shared" si="198"/>
        <v>0</v>
      </c>
    </row>
    <row r="4180" spans="1:17" ht="18.600000000000001" customHeight="1">
      <c r="A4180" s="58">
        <v>44403</v>
      </c>
      <c r="B4180" s="39" t="s">
        <v>48</v>
      </c>
      <c r="C4180" s="39" t="s">
        <v>157</v>
      </c>
      <c r="D4180" s="64"/>
      <c r="E4180" s="39" t="s">
        <v>102</v>
      </c>
      <c r="F4180" s="39">
        <v>117</v>
      </c>
      <c r="G4180" s="39" t="s">
        <v>172</v>
      </c>
      <c r="H4180" s="39" t="s">
        <v>176</v>
      </c>
      <c r="I4180" s="39" t="s">
        <v>177</v>
      </c>
      <c r="J4180" s="39" t="s">
        <v>176</v>
      </c>
      <c r="K4180" s="39" t="s">
        <v>176</v>
      </c>
      <c r="L4180" s="39">
        <v>1</v>
      </c>
      <c r="M4180" s="57" t="str">
        <f t="shared" si="200"/>
        <v>3 - Medium-Level Power Loss</v>
      </c>
      <c r="N4180" s="59"/>
      <c r="O4180" s="60"/>
      <c r="P4180" s="61">
        <f t="shared" si="199"/>
        <v>1800</v>
      </c>
      <c r="Q4180" s="61">
        <f t="shared" si="198"/>
        <v>0</v>
      </c>
    </row>
    <row r="4181" spans="1:17" ht="18.600000000000001" customHeight="1">
      <c r="A4181" s="58">
        <v>44403</v>
      </c>
      <c r="B4181" s="39" t="s">
        <v>48</v>
      </c>
      <c r="C4181" s="39" t="s">
        <v>157</v>
      </c>
      <c r="D4181" s="64"/>
      <c r="E4181" s="39" t="s">
        <v>102</v>
      </c>
      <c r="F4181" s="39">
        <v>118</v>
      </c>
      <c r="G4181" s="39" t="s">
        <v>172</v>
      </c>
      <c r="H4181" s="39" t="s">
        <v>176</v>
      </c>
      <c r="I4181" s="39" t="s">
        <v>177</v>
      </c>
      <c r="J4181" s="39" t="s">
        <v>176</v>
      </c>
      <c r="K4181" s="39" t="s">
        <v>176</v>
      </c>
      <c r="L4181" s="39">
        <v>1</v>
      </c>
      <c r="M4181" s="57" t="str">
        <f t="shared" si="200"/>
        <v>3 - Medium-Level Power Loss</v>
      </c>
      <c r="N4181" s="59"/>
      <c r="O4181" s="60"/>
      <c r="P4181" s="61">
        <f t="shared" si="199"/>
        <v>1800</v>
      </c>
      <c r="Q4181" s="61">
        <f t="shared" si="198"/>
        <v>0</v>
      </c>
    </row>
    <row r="4182" spans="1:17" ht="18.600000000000001" customHeight="1">
      <c r="A4182" s="58">
        <v>44403</v>
      </c>
      <c r="B4182" s="39" t="s">
        <v>48</v>
      </c>
      <c r="C4182" s="39" t="s">
        <v>157</v>
      </c>
      <c r="D4182" s="64"/>
      <c r="E4182" s="39" t="s">
        <v>102</v>
      </c>
      <c r="F4182" s="39">
        <v>119</v>
      </c>
      <c r="G4182" s="39" t="s">
        <v>172</v>
      </c>
      <c r="H4182" s="39" t="s">
        <v>176</v>
      </c>
      <c r="I4182" s="39" t="s">
        <v>177</v>
      </c>
      <c r="J4182" s="39" t="s">
        <v>176</v>
      </c>
      <c r="K4182" s="39" t="s">
        <v>176</v>
      </c>
      <c r="L4182" s="39">
        <v>1</v>
      </c>
      <c r="M4182" s="57" t="str">
        <f t="shared" si="200"/>
        <v>3 - Medium-Level Power Loss</v>
      </c>
      <c r="N4182" s="59"/>
      <c r="O4182" s="60"/>
      <c r="P4182" s="61">
        <f t="shared" si="199"/>
        <v>1800</v>
      </c>
      <c r="Q4182" s="61">
        <f t="shared" si="198"/>
        <v>0</v>
      </c>
    </row>
    <row r="4183" spans="1:17" ht="18.600000000000001" customHeight="1">
      <c r="A4183" s="58">
        <v>44403</v>
      </c>
      <c r="B4183" s="39" t="s">
        <v>48</v>
      </c>
      <c r="C4183" s="39" t="s">
        <v>157</v>
      </c>
      <c r="D4183" s="64"/>
      <c r="E4183" s="39" t="s">
        <v>102</v>
      </c>
      <c r="F4183" s="39">
        <v>120</v>
      </c>
      <c r="G4183" s="39" t="s">
        <v>172</v>
      </c>
      <c r="H4183" s="39" t="s">
        <v>176</v>
      </c>
      <c r="I4183" s="39" t="s">
        <v>177</v>
      </c>
      <c r="J4183" s="39" t="s">
        <v>176</v>
      </c>
      <c r="K4183" s="39" t="s">
        <v>176</v>
      </c>
      <c r="L4183" s="39">
        <v>1</v>
      </c>
      <c r="M4183" s="57" t="str">
        <f t="shared" si="200"/>
        <v>3 - Medium-Level Power Loss</v>
      </c>
      <c r="N4183" s="59"/>
      <c r="O4183" s="60"/>
      <c r="P4183" s="61">
        <f t="shared" si="199"/>
        <v>1800</v>
      </c>
      <c r="Q4183" s="61">
        <f t="shared" si="198"/>
        <v>0</v>
      </c>
    </row>
    <row r="4184" spans="1:17" ht="18.600000000000001" customHeight="1">
      <c r="A4184" s="58">
        <v>44403</v>
      </c>
      <c r="B4184" s="39" t="s">
        <v>48</v>
      </c>
      <c r="C4184" s="39" t="s">
        <v>157</v>
      </c>
      <c r="D4184" s="64"/>
      <c r="E4184" s="39" t="s">
        <v>103</v>
      </c>
      <c r="F4184" s="39">
        <v>121</v>
      </c>
      <c r="G4184" s="39" t="s">
        <v>172</v>
      </c>
      <c r="H4184" s="39" t="s">
        <v>176</v>
      </c>
      <c r="I4184" s="39" t="s">
        <v>177</v>
      </c>
      <c r="J4184" s="39" t="s">
        <v>176</v>
      </c>
      <c r="K4184" s="39" t="s">
        <v>176</v>
      </c>
      <c r="L4184" s="39">
        <v>1</v>
      </c>
      <c r="M4184" s="57" t="str">
        <f t="shared" si="200"/>
        <v>3 - Medium-Level Power Loss</v>
      </c>
      <c r="N4184" s="59"/>
      <c r="O4184" s="60"/>
      <c r="P4184" s="61">
        <f t="shared" si="199"/>
        <v>1800</v>
      </c>
      <c r="Q4184" s="61">
        <f t="shared" si="198"/>
        <v>0</v>
      </c>
    </row>
    <row r="4185" spans="1:17" ht="18.600000000000001" customHeight="1">
      <c r="A4185" s="58">
        <v>44403</v>
      </c>
      <c r="B4185" s="39" t="s">
        <v>48</v>
      </c>
      <c r="C4185" s="39" t="s">
        <v>157</v>
      </c>
      <c r="D4185" s="64"/>
      <c r="E4185" s="39" t="s">
        <v>103</v>
      </c>
      <c r="F4185" s="39">
        <v>17</v>
      </c>
      <c r="G4185" s="39" t="s">
        <v>172</v>
      </c>
      <c r="H4185" s="39" t="s">
        <v>176</v>
      </c>
      <c r="I4185" s="39" t="s">
        <v>177</v>
      </c>
      <c r="J4185" s="39" t="s">
        <v>176</v>
      </c>
      <c r="K4185" s="39" t="s">
        <v>176</v>
      </c>
      <c r="L4185" s="39">
        <v>1</v>
      </c>
      <c r="M4185" s="57" t="str">
        <f t="shared" si="200"/>
        <v>3 - Medium-Level Power Loss</v>
      </c>
      <c r="N4185" s="59"/>
      <c r="O4185" s="60"/>
      <c r="P4185" s="61">
        <f t="shared" si="199"/>
        <v>1800</v>
      </c>
      <c r="Q4185" s="61">
        <f t="shared" si="198"/>
        <v>0</v>
      </c>
    </row>
    <row r="4186" spans="1:17" ht="18.600000000000001" customHeight="1">
      <c r="A4186" s="58">
        <v>44403</v>
      </c>
      <c r="B4186" s="39" t="s">
        <v>48</v>
      </c>
      <c r="C4186" s="39" t="s">
        <v>157</v>
      </c>
      <c r="D4186" s="64"/>
      <c r="E4186" s="39" t="s">
        <v>103</v>
      </c>
      <c r="F4186" s="39">
        <v>18</v>
      </c>
      <c r="G4186" s="39" t="s">
        <v>172</v>
      </c>
      <c r="H4186" s="39" t="s">
        <v>176</v>
      </c>
      <c r="I4186" s="39" t="s">
        <v>177</v>
      </c>
      <c r="J4186" s="39" t="s">
        <v>176</v>
      </c>
      <c r="K4186" s="39" t="s">
        <v>176</v>
      </c>
      <c r="L4186" s="39">
        <v>1</v>
      </c>
      <c r="M4186" s="57" t="str">
        <f t="shared" si="200"/>
        <v>3 - Medium-Level Power Loss</v>
      </c>
      <c r="N4186" s="59"/>
      <c r="O4186" s="60"/>
      <c r="P4186" s="61">
        <f t="shared" si="199"/>
        <v>1800</v>
      </c>
      <c r="Q4186" s="61">
        <f t="shared" si="198"/>
        <v>0</v>
      </c>
    </row>
    <row r="4187" spans="1:17" ht="18.600000000000001" customHeight="1">
      <c r="A4187" s="58">
        <v>44403</v>
      </c>
      <c r="B4187" s="39" t="s">
        <v>48</v>
      </c>
      <c r="C4187" s="39" t="s">
        <v>157</v>
      </c>
      <c r="D4187" s="64"/>
      <c r="E4187" s="39" t="s">
        <v>103</v>
      </c>
      <c r="F4187" s="39">
        <v>19</v>
      </c>
      <c r="G4187" s="39" t="s">
        <v>172</v>
      </c>
      <c r="H4187" s="39" t="s">
        <v>176</v>
      </c>
      <c r="I4187" s="39" t="s">
        <v>177</v>
      </c>
      <c r="J4187" s="39" t="s">
        <v>176</v>
      </c>
      <c r="K4187" s="39" t="s">
        <v>176</v>
      </c>
      <c r="L4187" s="39">
        <v>1</v>
      </c>
      <c r="M4187" s="57" t="str">
        <f t="shared" si="200"/>
        <v>3 - Medium-Level Power Loss</v>
      </c>
      <c r="N4187" s="59"/>
      <c r="O4187" s="60"/>
      <c r="P4187" s="61">
        <f t="shared" si="199"/>
        <v>1800</v>
      </c>
      <c r="Q4187" s="61">
        <f t="shared" si="198"/>
        <v>0</v>
      </c>
    </row>
    <row r="4188" spans="1:17" ht="18.600000000000001" customHeight="1">
      <c r="A4188" s="58">
        <v>44403</v>
      </c>
      <c r="B4188" s="39" t="s">
        <v>48</v>
      </c>
      <c r="C4188" s="39" t="s">
        <v>157</v>
      </c>
      <c r="D4188" s="64"/>
      <c r="E4188" s="39" t="s">
        <v>103</v>
      </c>
      <c r="F4188" s="39">
        <v>20</v>
      </c>
      <c r="G4188" s="39" t="s">
        <v>172</v>
      </c>
      <c r="H4188" s="39" t="s">
        <v>176</v>
      </c>
      <c r="I4188" s="39" t="s">
        <v>177</v>
      </c>
      <c r="J4188" s="39" t="s">
        <v>176</v>
      </c>
      <c r="K4188" s="39" t="s">
        <v>176</v>
      </c>
      <c r="L4188" s="39">
        <v>1</v>
      </c>
      <c r="M4188" s="57" t="str">
        <f t="shared" si="200"/>
        <v>3 - Medium-Level Power Loss</v>
      </c>
      <c r="N4188" s="59"/>
      <c r="O4188" s="60"/>
      <c r="P4188" s="61">
        <f t="shared" si="199"/>
        <v>1800</v>
      </c>
      <c r="Q4188" s="61">
        <f t="shared" si="198"/>
        <v>0</v>
      </c>
    </row>
    <row r="4189" spans="1:17" ht="18.600000000000001" customHeight="1">
      <c r="A4189" s="58">
        <v>44403</v>
      </c>
      <c r="B4189" s="39" t="s">
        <v>48</v>
      </c>
      <c r="C4189" s="39" t="s">
        <v>157</v>
      </c>
      <c r="D4189" s="64"/>
      <c r="E4189" s="39" t="s">
        <v>103</v>
      </c>
      <c r="F4189" s="39">
        <v>21</v>
      </c>
      <c r="G4189" s="39" t="s">
        <v>172</v>
      </c>
      <c r="H4189" s="39" t="s">
        <v>176</v>
      </c>
      <c r="I4189" s="39" t="s">
        <v>177</v>
      </c>
      <c r="J4189" s="39" t="s">
        <v>176</v>
      </c>
      <c r="K4189" s="39" t="s">
        <v>176</v>
      </c>
      <c r="L4189" s="39">
        <v>1</v>
      </c>
      <c r="M4189" s="57" t="str">
        <f t="shared" si="200"/>
        <v>3 - Medium-Level Power Loss</v>
      </c>
      <c r="N4189" s="59"/>
      <c r="O4189" s="60"/>
      <c r="P4189" s="61">
        <f t="shared" si="199"/>
        <v>1800</v>
      </c>
      <c r="Q4189" s="61">
        <f t="shared" si="198"/>
        <v>0</v>
      </c>
    </row>
    <row r="4190" spans="1:17" ht="18.600000000000001" customHeight="1">
      <c r="A4190" s="58">
        <v>44403</v>
      </c>
      <c r="B4190" s="39" t="s">
        <v>48</v>
      </c>
      <c r="C4190" s="39" t="s">
        <v>157</v>
      </c>
      <c r="D4190" s="64"/>
      <c r="E4190" s="39" t="s">
        <v>103</v>
      </c>
      <c r="F4190" s="39">
        <v>22</v>
      </c>
      <c r="G4190" s="39" t="s">
        <v>172</v>
      </c>
      <c r="H4190" s="39" t="s">
        <v>176</v>
      </c>
      <c r="I4190" s="39" t="s">
        <v>177</v>
      </c>
      <c r="J4190" s="39" t="s">
        <v>176</v>
      </c>
      <c r="K4190" s="39" t="s">
        <v>176</v>
      </c>
      <c r="L4190" s="39">
        <v>1</v>
      </c>
      <c r="M4190" s="57" t="str">
        <f t="shared" si="200"/>
        <v>3 - Medium-Level Power Loss</v>
      </c>
      <c r="N4190" s="59"/>
      <c r="O4190" s="60"/>
      <c r="P4190" s="61">
        <f t="shared" si="199"/>
        <v>1800</v>
      </c>
      <c r="Q4190" s="61">
        <f t="shared" si="198"/>
        <v>0</v>
      </c>
    </row>
    <row r="4191" spans="1:17" ht="18.600000000000001" customHeight="1">
      <c r="A4191" s="58">
        <v>44403</v>
      </c>
      <c r="B4191" s="39" t="s">
        <v>48</v>
      </c>
      <c r="C4191" s="39" t="s">
        <v>157</v>
      </c>
      <c r="D4191" s="64"/>
      <c r="E4191" s="39" t="s">
        <v>103</v>
      </c>
      <c r="F4191" s="39">
        <v>23</v>
      </c>
      <c r="G4191" s="39" t="s">
        <v>172</v>
      </c>
      <c r="H4191" s="39" t="s">
        <v>176</v>
      </c>
      <c r="I4191" s="39" t="s">
        <v>177</v>
      </c>
      <c r="J4191" s="39" t="s">
        <v>176</v>
      </c>
      <c r="K4191" s="39" t="s">
        <v>176</v>
      </c>
      <c r="L4191" s="39">
        <v>1</v>
      </c>
      <c r="M4191" s="57" t="str">
        <f t="shared" si="200"/>
        <v>3 - Medium-Level Power Loss</v>
      </c>
      <c r="N4191" s="59"/>
      <c r="O4191" s="60"/>
      <c r="P4191" s="61">
        <f t="shared" si="199"/>
        <v>1800</v>
      </c>
      <c r="Q4191" s="61">
        <f t="shared" si="198"/>
        <v>0</v>
      </c>
    </row>
    <row r="4192" spans="1:17" ht="18.600000000000001" customHeight="1">
      <c r="A4192" s="58">
        <v>44403</v>
      </c>
      <c r="B4192" s="39" t="s">
        <v>48</v>
      </c>
      <c r="C4192" s="39" t="s">
        <v>157</v>
      </c>
      <c r="D4192" s="64"/>
      <c r="E4192" s="39" t="s">
        <v>103</v>
      </c>
      <c r="F4192" s="39">
        <v>24</v>
      </c>
      <c r="G4192" s="39" t="s">
        <v>172</v>
      </c>
      <c r="H4192" s="39" t="s">
        <v>176</v>
      </c>
      <c r="I4192" s="39" t="s">
        <v>177</v>
      </c>
      <c r="J4192" s="39" t="s">
        <v>176</v>
      </c>
      <c r="K4192" s="39" t="s">
        <v>176</v>
      </c>
      <c r="L4192" s="39">
        <v>1</v>
      </c>
      <c r="M4192" s="57" t="str">
        <f t="shared" si="200"/>
        <v>3 - Medium-Level Power Loss</v>
      </c>
      <c r="N4192" s="59"/>
      <c r="O4192" s="60"/>
      <c r="P4192" s="61">
        <f t="shared" si="199"/>
        <v>1800</v>
      </c>
      <c r="Q4192" s="61">
        <f t="shared" si="198"/>
        <v>0</v>
      </c>
    </row>
    <row r="4193" spans="1:17" ht="18.600000000000001" customHeight="1">
      <c r="A4193" s="58">
        <v>44403</v>
      </c>
      <c r="B4193" s="39" t="s">
        <v>48</v>
      </c>
      <c r="C4193" s="39" t="s">
        <v>157</v>
      </c>
      <c r="D4193" s="64"/>
      <c r="E4193" s="39" t="s">
        <v>103</v>
      </c>
      <c r="F4193" s="39">
        <v>37</v>
      </c>
      <c r="G4193" s="39" t="s">
        <v>172</v>
      </c>
      <c r="H4193" s="39" t="s">
        <v>176</v>
      </c>
      <c r="I4193" s="39" t="s">
        <v>177</v>
      </c>
      <c r="J4193" s="39" t="s">
        <v>177</v>
      </c>
      <c r="K4193" s="39" t="s">
        <v>176</v>
      </c>
      <c r="L4193" s="39">
        <v>1</v>
      </c>
      <c r="M4193" s="57" t="str">
        <f t="shared" si="200"/>
        <v>3 - Medium-Level Power Loss</v>
      </c>
      <c r="N4193" s="59"/>
      <c r="O4193" s="60"/>
      <c r="P4193" s="61">
        <f t="shared" si="199"/>
        <v>1800</v>
      </c>
      <c r="Q4193" s="61">
        <f t="shared" si="198"/>
        <v>0</v>
      </c>
    </row>
    <row r="4194" spans="1:17" ht="18.600000000000001" customHeight="1">
      <c r="A4194" s="58">
        <v>44403</v>
      </c>
      <c r="B4194" s="39" t="s">
        <v>48</v>
      </c>
      <c r="C4194" s="39" t="s">
        <v>157</v>
      </c>
      <c r="D4194" s="64"/>
      <c r="E4194" s="39" t="s">
        <v>104</v>
      </c>
      <c r="F4194" s="39">
        <v>89</v>
      </c>
      <c r="G4194" s="39" t="s">
        <v>172</v>
      </c>
      <c r="H4194" s="39" t="s">
        <v>176</v>
      </c>
      <c r="I4194" s="39" t="s">
        <v>177</v>
      </c>
      <c r="J4194" s="39" t="s">
        <v>176</v>
      </c>
      <c r="K4194" s="39" t="s">
        <v>176</v>
      </c>
      <c r="L4194" s="39">
        <v>1</v>
      </c>
      <c r="M4194" s="57" t="str">
        <f t="shared" si="200"/>
        <v>3 - Medium-Level Power Loss</v>
      </c>
      <c r="N4194" s="59"/>
      <c r="O4194" s="60"/>
      <c r="P4194" s="61">
        <f t="shared" si="199"/>
        <v>1800</v>
      </c>
      <c r="Q4194" s="61">
        <f t="shared" si="198"/>
        <v>0</v>
      </c>
    </row>
    <row r="4195" spans="1:17" ht="18.600000000000001" customHeight="1">
      <c r="A4195" s="58">
        <v>44403</v>
      </c>
      <c r="B4195" s="39" t="s">
        <v>48</v>
      </c>
      <c r="C4195" s="39" t="s">
        <v>157</v>
      </c>
      <c r="D4195" s="64"/>
      <c r="E4195" s="39" t="s">
        <v>104</v>
      </c>
      <c r="F4195" s="39">
        <v>90</v>
      </c>
      <c r="G4195" s="39" t="s">
        <v>172</v>
      </c>
      <c r="H4195" s="39" t="s">
        <v>176</v>
      </c>
      <c r="I4195" s="39" t="s">
        <v>177</v>
      </c>
      <c r="J4195" s="39" t="s">
        <v>176</v>
      </c>
      <c r="K4195" s="39" t="s">
        <v>176</v>
      </c>
      <c r="L4195" s="39">
        <v>1</v>
      </c>
      <c r="M4195" s="57" t="str">
        <f t="shared" si="200"/>
        <v>3 - Medium-Level Power Loss</v>
      </c>
      <c r="N4195" s="59"/>
      <c r="O4195" s="60"/>
      <c r="P4195" s="61">
        <f t="shared" si="199"/>
        <v>1800</v>
      </c>
      <c r="Q4195" s="61">
        <f t="shared" si="198"/>
        <v>0</v>
      </c>
    </row>
    <row r="4196" spans="1:17" ht="18.600000000000001" customHeight="1">
      <c r="A4196" s="58">
        <v>44403</v>
      </c>
      <c r="B4196" s="39" t="s">
        <v>48</v>
      </c>
      <c r="C4196" s="39" t="s">
        <v>157</v>
      </c>
      <c r="D4196" s="64"/>
      <c r="E4196" s="39" t="s">
        <v>104</v>
      </c>
      <c r="F4196" s="39">
        <v>91</v>
      </c>
      <c r="G4196" s="39" t="s">
        <v>172</v>
      </c>
      <c r="H4196" s="39" t="s">
        <v>176</v>
      </c>
      <c r="I4196" s="39" t="s">
        <v>177</v>
      </c>
      <c r="J4196" s="39" t="s">
        <v>176</v>
      </c>
      <c r="K4196" s="39" t="s">
        <v>176</v>
      </c>
      <c r="L4196" s="39">
        <v>1</v>
      </c>
      <c r="M4196" s="57" t="str">
        <f t="shared" si="200"/>
        <v>3 - Medium-Level Power Loss</v>
      </c>
      <c r="N4196" s="59"/>
      <c r="O4196" s="60"/>
      <c r="P4196" s="61">
        <f t="shared" si="199"/>
        <v>1800</v>
      </c>
      <c r="Q4196" s="61">
        <f t="shared" si="198"/>
        <v>0</v>
      </c>
    </row>
    <row r="4197" spans="1:17" ht="18.600000000000001" customHeight="1">
      <c r="A4197" s="58">
        <v>44403</v>
      </c>
      <c r="B4197" s="39" t="s">
        <v>48</v>
      </c>
      <c r="C4197" s="39" t="s">
        <v>157</v>
      </c>
      <c r="D4197" s="64"/>
      <c r="E4197" s="39" t="s">
        <v>104</v>
      </c>
      <c r="F4197" s="39">
        <v>92</v>
      </c>
      <c r="G4197" s="39" t="s">
        <v>172</v>
      </c>
      <c r="H4197" s="39" t="s">
        <v>176</v>
      </c>
      <c r="I4197" s="39" t="s">
        <v>177</v>
      </c>
      <c r="J4197" s="39" t="s">
        <v>176</v>
      </c>
      <c r="K4197" s="39" t="s">
        <v>176</v>
      </c>
      <c r="L4197" s="39">
        <v>1</v>
      </c>
      <c r="M4197" s="57" t="str">
        <f t="shared" si="200"/>
        <v>3 - Medium-Level Power Loss</v>
      </c>
      <c r="N4197" s="59"/>
      <c r="O4197" s="60"/>
      <c r="P4197" s="61">
        <f t="shared" si="199"/>
        <v>1800</v>
      </c>
      <c r="Q4197" s="61">
        <f t="shared" ref="Q4197:Q4260" si="201">IF(O4197&gt;0,P4197,0)</f>
        <v>0</v>
      </c>
    </row>
    <row r="4198" spans="1:17" ht="18.600000000000001" customHeight="1">
      <c r="A4198" s="58">
        <v>44403</v>
      </c>
      <c r="B4198" s="39" t="s">
        <v>48</v>
      </c>
      <c r="C4198" s="39" t="s">
        <v>157</v>
      </c>
      <c r="D4198" s="64"/>
      <c r="E4198" s="39" t="s">
        <v>104</v>
      </c>
      <c r="F4198" s="39">
        <v>93</v>
      </c>
      <c r="G4198" s="39" t="s">
        <v>172</v>
      </c>
      <c r="H4198" s="39" t="s">
        <v>177</v>
      </c>
      <c r="I4198" s="39" t="s">
        <v>177</v>
      </c>
      <c r="J4198" s="39" t="s">
        <v>176</v>
      </c>
      <c r="K4198" s="39" t="s">
        <v>176</v>
      </c>
      <c r="L4198" s="39">
        <v>1</v>
      </c>
      <c r="M4198" s="57" t="str">
        <f t="shared" si="200"/>
        <v>3 - Medium-Level Power Loss</v>
      </c>
      <c r="N4198" s="59"/>
      <c r="O4198" s="60"/>
      <c r="P4198" s="61">
        <f t="shared" si="199"/>
        <v>1800</v>
      </c>
      <c r="Q4198" s="61">
        <f t="shared" si="201"/>
        <v>0</v>
      </c>
    </row>
    <row r="4199" spans="1:17" ht="18.600000000000001" customHeight="1">
      <c r="A4199" s="58">
        <v>44403</v>
      </c>
      <c r="B4199" s="39" t="s">
        <v>48</v>
      </c>
      <c r="C4199" s="39" t="s">
        <v>157</v>
      </c>
      <c r="D4199" s="64"/>
      <c r="E4199" s="39" t="s">
        <v>104</v>
      </c>
      <c r="F4199" s="39">
        <v>94</v>
      </c>
      <c r="G4199" s="39" t="s">
        <v>172</v>
      </c>
      <c r="H4199" s="39" t="s">
        <v>177</v>
      </c>
      <c r="I4199" s="39" t="s">
        <v>177</v>
      </c>
      <c r="J4199" s="39" t="s">
        <v>176</v>
      </c>
      <c r="K4199" s="39" t="s">
        <v>176</v>
      </c>
      <c r="L4199" s="39">
        <v>1</v>
      </c>
      <c r="M4199" s="57" t="str">
        <f t="shared" si="200"/>
        <v>3 - Medium-Level Power Loss</v>
      </c>
      <c r="N4199" s="59"/>
      <c r="O4199" s="60"/>
      <c r="P4199" s="61">
        <f t="shared" si="199"/>
        <v>1800</v>
      </c>
      <c r="Q4199" s="61">
        <f t="shared" si="201"/>
        <v>0</v>
      </c>
    </row>
    <row r="4200" spans="1:17" ht="18.600000000000001" customHeight="1">
      <c r="A4200" s="58">
        <v>44403</v>
      </c>
      <c r="B4200" s="39" t="s">
        <v>48</v>
      </c>
      <c r="C4200" s="39" t="s">
        <v>157</v>
      </c>
      <c r="D4200" s="64"/>
      <c r="E4200" s="39" t="s">
        <v>104</v>
      </c>
      <c r="F4200" s="39">
        <v>95</v>
      </c>
      <c r="G4200" s="39" t="s">
        <v>172</v>
      </c>
      <c r="H4200" s="39" t="s">
        <v>177</v>
      </c>
      <c r="I4200" s="39" t="s">
        <v>177</v>
      </c>
      <c r="J4200" s="39" t="s">
        <v>176</v>
      </c>
      <c r="K4200" s="39" t="s">
        <v>176</v>
      </c>
      <c r="L4200" s="39">
        <v>1</v>
      </c>
      <c r="M4200" s="57" t="str">
        <f t="shared" si="200"/>
        <v>3 - Medium-Level Power Loss</v>
      </c>
      <c r="N4200" s="59"/>
      <c r="O4200" s="60"/>
      <c r="P4200" s="61">
        <f t="shared" si="199"/>
        <v>1800</v>
      </c>
      <c r="Q4200" s="61">
        <f t="shared" si="201"/>
        <v>0</v>
      </c>
    </row>
    <row r="4201" spans="1:17" ht="18.600000000000001" customHeight="1">
      <c r="A4201" s="58">
        <v>44403</v>
      </c>
      <c r="B4201" s="39" t="s">
        <v>48</v>
      </c>
      <c r="C4201" s="39" t="s">
        <v>157</v>
      </c>
      <c r="D4201" s="64"/>
      <c r="E4201" s="39" t="s">
        <v>104</v>
      </c>
      <c r="F4201" s="39">
        <v>96</v>
      </c>
      <c r="G4201" s="39" t="s">
        <v>172</v>
      </c>
      <c r="H4201" s="39" t="s">
        <v>177</v>
      </c>
      <c r="I4201" s="39" t="s">
        <v>177</v>
      </c>
      <c r="J4201" s="39" t="s">
        <v>176</v>
      </c>
      <c r="K4201" s="39" t="s">
        <v>176</v>
      </c>
      <c r="L4201" s="39">
        <v>1</v>
      </c>
      <c r="M4201" s="57" t="str">
        <f t="shared" si="200"/>
        <v>3 - Medium-Level Power Loss</v>
      </c>
      <c r="N4201" s="59"/>
      <c r="O4201" s="60"/>
      <c r="P4201" s="61">
        <f t="shared" si="199"/>
        <v>1800</v>
      </c>
      <c r="Q4201" s="61">
        <f t="shared" si="201"/>
        <v>0</v>
      </c>
    </row>
    <row r="4202" spans="1:17" ht="18.600000000000001" customHeight="1">
      <c r="A4202" s="58">
        <v>44403</v>
      </c>
      <c r="B4202" s="39" t="s">
        <v>48</v>
      </c>
      <c r="C4202" s="39" t="s">
        <v>157</v>
      </c>
      <c r="D4202" s="64"/>
      <c r="E4202" s="39" t="s">
        <v>106</v>
      </c>
      <c r="F4202" s="39">
        <v>17</v>
      </c>
      <c r="G4202" s="39" t="s">
        <v>172</v>
      </c>
      <c r="H4202" s="39" t="s">
        <v>176</v>
      </c>
      <c r="I4202" s="39" t="s">
        <v>177</v>
      </c>
      <c r="J4202" s="39" t="s">
        <v>176</v>
      </c>
      <c r="K4202" s="39" t="s">
        <v>176</v>
      </c>
      <c r="L4202" s="39">
        <v>1</v>
      </c>
      <c r="M4202" s="57" t="str">
        <f t="shared" si="200"/>
        <v>3 - Medium-Level Power Loss</v>
      </c>
      <c r="N4202" s="59"/>
      <c r="O4202" s="60"/>
      <c r="P4202" s="61">
        <f t="shared" si="199"/>
        <v>1800</v>
      </c>
      <c r="Q4202" s="61">
        <f t="shared" si="201"/>
        <v>0</v>
      </c>
    </row>
    <row r="4203" spans="1:17" ht="18.600000000000001" customHeight="1">
      <c r="A4203" s="58">
        <v>44403</v>
      </c>
      <c r="B4203" s="39" t="s">
        <v>48</v>
      </c>
      <c r="C4203" s="39" t="s">
        <v>157</v>
      </c>
      <c r="D4203" s="64"/>
      <c r="E4203" s="39" t="s">
        <v>106</v>
      </c>
      <c r="F4203" s="39">
        <v>18</v>
      </c>
      <c r="G4203" s="39" t="s">
        <v>172</v>
      </c>
      <c r="H4203" s="39" t="s">
        <v>176</v>
      </c>
      <c r="I4203" s="39" t="s">
        <v>177</v>
      </c>
      <c r="J4203" s="39" t="s">
        <v>176</v>
      </c>
      <c r="K4203" s="39" t="s">
        <v>176</v>
      </c>
      <c r="L4203" s="39">
        <v>1</v>
      </c>
      <c r="M4203" s="57" t="str">
        <f t="shared" si="200"/>
        <v>3 - Medium-Level Power Loss</v>
      </c>
      <c r="N4203" s="59"/>
      <c r="O4203" s="60"/>
      <c r="P4203" s="61">
        <f t="shared" si="199"/>
        <v>1800</v>
      </c>
      <c r="Q4203" s="61">
        <f t="shared" si="201"/>
        <v>0</v>
      </c>
    </row>
    <row r="4204" spans="1:17" ht="18.600000000000001" customHeight="1">
      <c r="A4204" s="58">
        <v>44403</v>
      </c>
      <c r="B4204" s="39" t="s">
        <v>48</v>
      </c>
      <c r="C4204" s="39" t="s">
        <v>157</v>
      </c>
      <c r="D4204" s="64"/>
      <c r="E4204" s="39" t="s">
        <v>106</v>
      </c>
      <c r="F4204" s="39">
        <v>19</v>
      </c>
      <c r="G4204" s="39" t="s">
        <v>172</v>
      </c>
      <c r="H4204" s="39" t="s">
        <v>176</v>
      </c>
      <c r="I4204" s="39" t="s">
        <v>177</v>
      </c>
      <c r="J4204" s="39" t="s">
        <v>176</v>
      </c>
      <c r="K4204" s="39" t="s">
        <v>176</v>
      </c>
      <c r="L4204" s="39">
        <v>1</v>
      </c>
      <c r="M4204" s="57" t="str">
        <f t="shared" si="200"/>
        <v>3 - Medium-Level Power Loss</v>
      </c>
      <c r="N4204" s="59"/>
      <c r="O4204" s="60"/>
      <c r="P4204" s="61">
        <f t="shared" si="199"/>
        <v>1800</v>
      </c>
      <c r="Q4204" s="61">
        <f t="shared" si="201"/>
        <v>0</v>
      </c>
    </row>
    <row r="4205" spans="1:17" ht="18.600000000000001" customHeight="1">
      <c r="A4205" s="58">
        <v>44403</v>
      </c>
      <c r="B4205" s="39" t="s">
        <v>48</v>
      </c>
      <c r="C4205" s="39" t="s">
        <v>157</v>
      </c>
      <c r="D4205" s="64"/>
      <c r="E4205" s="39" t="s">
        <v>106</v>
      </c>
      <c r="F4205" s="39">
        <v>20</v>
      </c>
      <c r="G4205" s="39" t="s">
        <v>172</v>
      </c>
      <c r="H4205" s="39" t="s">
        <v>176</v>
      </c>
      <c r="I4205" s="39" t="s">
        <v>177</v>
      </c>
      <c r="J4205" s="39" t="s">
        <v>176</v>
      </c>
      <c r="K4205" s="39" t="s">
        <v>176</v>
      </c>
      <c r="L4205" s="39">
        <v>1</v>
      </c>
      <c r="M4205" s="57" t="str">
        <f t="shared" si="200"/>
        <v>3 - Medium-Level Power Loss</v>
      </c>
      <c r="N4205" s="59"/>
      <c r="O4205" s="60"/>
      <c r="P4205" s="61">
        <f t="shared" si="199"/>
        <v>1800</v>
      </c>
      <c r="Q4205" s="61">
        <f t="shared" si="201"/>
        <v>0</v>
      </c>
    </row>
    <row r="4206" spans="1:17" ht="18.600000000000001" customHeight="1">
      <c r="A4206" s="58">
        <v>44403</v>
      </c>
      <c r="B4206" s="39" t="s">
        <v>48</v>
      </c>
      <c r="C4206" s="39" t="s">
        <v>157</v>
      </c>
      <c r="D4206" s="64"/>
      <c r="E4206" s="39" t="s">
        <v>106</v>
      </c>
      <c r="F4206" s="39">
        <v>21</v>
      </c>
      <c r="G4206" s="39" t="s">
        <v>172</v>
      </c>
      <c r="H4206" s="39" t="s">
        <v>176</v>
      </c>
      <c r="I4206" s="39" t="s">
        <v>177</v>
      </c>
      <c r="J4206" s="39" t="s">
        <v>176</v>
      </c>
      <c r="K4206" s="39" t="s">
        <v>176</v>
      </c>
      <c r="L4206" s="39">
        <v>1</v>
      </c>
      <c r="M4206" s="57" t="str">
        <f t="shared" si="200"/>
        <v>3 - Medium-Level Power Loss</v>
      </c>
      <c r="N4206" s="59"/>
      <c r="O4206" s="60"/>
      <c r="P4206" s="61">
        <f t="shared" si="199"/>
        <v>1800</v>
      </c>
      <c r="Q4206" s="61">
        <f t="shared" si="201"/>
        <v>0</v>
      </c>
    </row>
    <row r="4207" spans="1:17" ht="18.600000000000001" customHeight="1">
      <c r="A4207" s="58">
        <v>44403</v>
      </c>
      <c r="B4207" s="39" t="s">
        <v>48</v>
      </c>
      <c r="C4207" s="39" t="s">
        <v>157</v>
      </c>
      <c r="D4207" s="64"/>
      <c r="E4207" s="39" t="s">
        <v>106</v>
      </c>
      <c r="F4207" s="39">
        <v>22</v>
      </c>
      <c r="G4207" s="39" t="s">
        <v>172</v>
      </c>
      <c r="H4207" s="39" t="s">
        <v>176</v>
      </c>
      <c r="I4207" s="39" t="s">
        <v>177</v>
      </c>
      <c r="J4207" s="39" t="s">
        <v>176</v>
      </c>
      <c r="K4207" s="39" t="s">
        <v>176</v>
      </c>
      <c r="L4207" s="39">
        <v>1</v>
      </c>
      <c r="M4207" s="57" t="str">
        <f t="shared" si="200"/>
        <v>3 - Medium-Level Power Loss</v>
      </c>
      <c r="N4207" s="59"/>
      <c r="O4207" s="60"/>
      <c r="P4207" s="61">
        <f t="shared" si="199"/>
        <v>1800</v>
      </c>
      <c r="Q4207" s="61">
        <f t="shared" si="201"/>
        <v>0</v>
      </c>
    </row>
    <row r="4208" spans="1:17" ht="18.600000000000001" customHeight="1">
      <c r="A4208" s="58">
        <v>44403</v>
      </c>
      <c r="B4208" s="39" t="s">
        <v>48</v>
      </c>
      <c r="C4208" s="39" t="s">
        <v>157</v>
      </c>
      <c r="D4208" s="64"/>
      <c r="E4208" s="39" t="s">
        <v>106</v>
      </c>
      <c r="F4208" s="39">
        <v>23</v>
      </c>
      <c r="G4208" s="39" t="s">
        <v>172</v>
      </c>
      <c r="H4208" s="39" t="s">
        <v>176</v>
      </c>
      <c r="I4208" s="39" t="s">
        <v>177</v>
      </c>
      <c r="J4208" s="39" t="s">
        <v>176</v>
      </c>
      <c r="K4208" s="39" t="s">
        <v>176</v>
      </c>
      <c r="L4208" s="39">
        <v>1</v>
      </c>
      <c r="M4208" s="57" t="str">
        <f t="shared" si="200"/>
        <v>3 - Medium-Level Power Loss</v>
      </c>
      <c r="N4208" s="59"/>
      <c r="O4208" s="60"/>
      <c r="P4208" s="61">
        <f t="shared" si="199"/>
        <v>1800</v>
      </c>
      <c r="Q4208" s="61">
        <f t="shared" si="201"/>
        <v>0</v>
      </c>
    </row>
    <row r="4209" spans="1:17" ht="18.600000000000001" customHeight="1">
      <c r="A4209" s="58">
        <v>44403</v>
      </c>
      <c r="B4209" s="39" t="s">
        <v>48</v>
      </c>
      <c r="C4209" s="39" t="s">
        <v>157</v>
      </c>
      <c r="D4209" s="64"/>
      <c r="E4209" s="39" t="s">
        <v>106</v>
      </c>
      <c r="F4209" s="39">
        <v>24</v>
      </c>
      <c r="G4209" s="39" t="s">
        <v>172</v>
      </c>
      <c r="H4209" s="39" t="s">
        <v>176</v>
      </c>
      <c r="I4209" s="39" t="s">
        <v>177</v>
      </c>
      <c r="J4209" s="39" t="s">
        <v>176</v>
      </c>
      <c r="K4209" s="39" t="s">
        <v>176</v>
      </c>
      <c r="L4209" s="39">
        <v>1</v>
      </c>
      <c r="M4209" s="57" t="str">
        <f t="shared" si="200"/>
        <v>3 - Medium-Level Power Loss</v>
      </c>
      <c r="N4209" s="59"/>
      <c r="O4209" s="60"/>
      <c r="P4209" s="61">
        <f t="shared" si="199"/>
        <v>1800</v>
      </c>
      <c r="Q4209" s="61">
        <f t="shared" si="201"/>
        <v>0</v>
      </c>
    </row>
    <row r="4210" spans="1:17" ht="18.600000000000001" customHeight="1">
      <c r="A4210" s="58">
        <v>44403</v>
      </c>
      <c r="B4210" s="39" t="s">
        <v>48</v>
      </c>
      <c r="C4210" s="39" t="s">
        <v>157</v>
      </c>
      <c r="D4210" s="64"/>
      <c r="E4210" s="39" t="s">
        <v>106</v>
      </c>
      <c r="F4210" s="39">
        <v>57</v>
      </c>
      <c r="G4210" s="39" t="s">
        <v>172</v>
      </c>
      <c r="H4210" s="39" t="s">
        <v>176</v>
      </c>
      <c r="I4210" s="39" t="s">
        <v>177</v>
      </c>
      <c r="J4210" s="39" t="s">
        <v>176</v>
      </c>
      <c r="K4210" s="39" t="s">
        <v>176</v>
      </c>
      <c r="L4210" s="39">
        <v>1</v>
      </c>
      <c r="M4210" s="57" t="str">
        <f t="shared" si="200"/>
        <v>3 - Medium-Level Power Loss</v>
      </c>
      <c r="N4210" s="59"/>
      <c r="O4210" s="60"/>
      <c r="P4210" s="61">
        <f t="shared" si="199"/>
        <v>1800</v>
      </c>
      <c r="Q4210" s="61">
        <f t="shared" si="201"/>
        <v>0</v>
      </c>
    </row>
    <row r="4211" spans="1:17" ht="18.600000000000001" customHeight="1">
      <c r="A4211" s="58">
        <v>44403</v>
      </c>
      <c r="B4211" s="39" t="s">
        <v>48</v>
      </c>
      <c r="C4211" s="39" t="s">
        <v>157</v>
      </c>
      <c r="D4211" s="64"/>
      <c r="E4211" s="39" t="s">
        <v>106</v>
      </c>
      <c r="F4211" s="39">
        <v>58</v>
      </c>
      <c r="G4211" s="39" t="s">
        <v>172</v>
      </c>
      <c r="H4211" s="39" t="s">
        <v>176</v>
      </c>
      <c r="I4211" s="39" t="s">
        <v>177</v>
      </c>
      <c r="J4211" s="39" t="s">
        <v>176</v>
      </c>
      <c r="K4211" s="39" t="s">
        <v>176</v>
      </c>
      <c r="L4211" s="39">
        <v>1</v>
      </c>
      <c r="M4211" s="57" t="str">
        <f t="shared" si="200"/>
        <v>3 - Medium-Level Power Loss</v>
      </c>
      <c r="N4211" s="59"/>
      <c r="O4211" s="60"/>
      <c r="P4211" s="61">
        <f t="shared" si="199"/>
        <v>1800</v>
      </c>
      <c r="Q4211" s="61">
        <f t="shared" si="201"/>
        <v>0</v>
      </c>
    </row>
    <row r="4212" spans="1:17" ht="18.600000000000001" customHeight="1">
      <c r="A4212" s="58">
        <v>44403</v>
      </c>
      <c r="B4212" s="39" t="s">
        <v>48</v>
      </c>
      <c r="C4212" s="39" t="s">
        <v>157</v>
      </c>
      <c r="D4212" s="64"/>
      <c r="E4212" s="39" t="s">
        <v>106</v>
      </c>
      <c r="F4212" s="39">
        <v>59</v>
      </c>
      <c r="G4212" s="39" t="s">
        <v>172</v>
      </c>
      <c r="H4212" s="39" t="s">
        <v>176</v>
      </c>
      <c r="I4212" s="39" t="s">
        <v>177</v>
      </c>
      <c r="J4212" s="39" t="s">
        <v>176</v>
      </c>
      <c r="K4212" s="39" t="s">
        <v>176</v>
      </c>
      <c r="L4212" s="39">
        <v>1</v>
      </c>
      <c r="M4212" s="57" t="str">
        <f t="shared" si="200"/>
        <v>3 - Medium-Level Power Loss</v>
      </c>
      <c r="N4212" s="59"/>
      <c r="O4212" s="60"/>
      <c r="P4212" s="61">
        <f t="shared" si="199"/>
        <v>1800</v>
      </c>
      <c r="Q4212" s="61">
        <f t="shared" si="201"/>
        <v>0</v>
      </c>
    </row>
    <row r="4213" spans="1:17" ht="18.600000000000001" customHeight="1">
      <c r="A4213" s="58">
        <v>44403</v>
      </c>
      <c r="B4213" s="39" t="s">
        <v>48</v>
      </c>
      <c r="C4213" s="39" t="s">
        <v>157</v>
      </c>
      <c r="D4213" s="64"/>
      <c r="E4213" s="39" t="s">
        <v>106</v>
      </c>
      <c r="F4213" s="39">
        <v>60</v>
      </c>
      <c r="G4213" s="39" t="s">
        <v>172</v>
      </c>
      <c r="H4213" s="39" t="s">
        <v>176</v>
      </c>
      <c r="I4213" s="39" t="s">
        <v>177</v>
      </c>
      <c r="J4213" s="39" t="s">
        <v>176</v>
      </c>
      <c r="K4213" s="39" t="s">
        <v>176</v>
      </c>
      <c r="L4213" s="39">
        <v>1</v>
      </c>
      <c r="M4213" s="57" t="str">
        <f t="shared" si="200"/>
        <v>3 - Medium-Level Power Loss</v>
      </c>
      <c r="N4213" s="59"/>
      <c r="O4213" s="60"/>
      <c r="P4213" s="61">
        <f t="shared" si="199"/>
        <v>1800</v>
      </c>
      <c r="Q4213" s="61">
        <f t="shared" si="201"/>
        <v>0</v>
      </c>
    </row>
    <row r="4214" spans="1:17" ht="18.600000000000001" customHeight="1">
      <c r="A4214" s="58">
        <v>44403</v>
      </c>
      <c r="B4214" s="39" t="s">
        <v>48</v>
      </c>
      <c r="C4214" s="39" t="s">
        <v>157</v>
      </c>
      <c r="D4214" s="64"/>
      <c r="E4214" s="39" t="s">
        <v>106</v>
      </c>
      <c r="F4214" s="39">
        <v>61</v>
      </c>
      <c r="G4214" s="39" t="s">
        <v>172</v>
      </c>
      <c r="H4214" s="39" t="s">
        <v>176</v>
      </c>
      <c r="I4214" s="39" t="s">
        <v>177</v>
      </c>
      <c r="J4214" s="39" t="s">
        <v>176</v>
      </c>
      <c r="K4214" s="39" t="s">
        <v>176</v>
      </c>
      <c r="L4214" s="39">
        <v>1</v>
      </c>
      <c r="M4214" s="57" t="str">
        <f t="shared" si="200"/>
        <v>3 - Medium-Level Power Loss</v>
      </c>
      <c r="N4214" s="59"/>
      <c r="O4214" s="60"/>
      <c r="P4214" s="61">
        <f t="shared" si="199"/>
        <v>1800</v>
      </c>
      <c r="Q4214" s="61">
        <f t="shared" si="201"/>
        <v>0</v>
      </c>
    </row>
    <row r="4215" spans="1:17" ht="18.600000000000001" customHeight="1">
      <c r="A4215" s="58">
        <v>44403</v>
      </c>
      <c r="B4215" s="39" t="s">
        <v>48</v>
      </c>
      <c r="C4215" s="39" t="s">
        <v>157</v>
      </c>
      <c r="D4215" s="64"/>
      <c r="E4215" s="39" t="s">
        <v>106</v>
      </c>
      <c r="F4215" s="39">
        <v>62</v>
      </c>
      <c r="G4215" s="39" t="s">
        <v>172</v>
      </c>
      <c r="H4215" s="39" t="s">
        <v>176</v>
      </c>
      <c r="I4215" s="39" t="s">
        <v>177</v>
      </c>
      <c r="J4215" s="39" t="s">
        <v>176</v>
      </c>
      <c r="K4215" s="39" t="s">
        <v>176</v>
      </c>
      <c r="L4215" s="39">
        <v>1</v>
      </c>
      <c r="M4215" s="57" t="str">
        <f t="shared" si="200"/>
        <v>3 - Medium-Level Power Loss</v>
      </c>
      <c r="N4215" s="59"/>
      <c r="O4215" s="60"/>
      <c r="P4215" s="61">
        <f t="shared" si="199"/>
        <v>1800</v>
      </c>
      <c r="Q4215" s="61">
        <f t="shared" si="201"/>
        <v>0</v>
      </c>
    </row>
    <row r="4216" spans="1:17" ht="18.600000000000001" customHeight="1">
      <c r="A4216" s="58">
        <v>44403</v>
      </c>
      <c r="B4216" s="39" t="s">
        <v>48</v>
      </c>
      <c r="C4216" s="39" t="s">
        <v>157</v>
      </c>
      <c r="D4216" s="64"/>
      <c r="E4216" s="39" t="s">
        <v>106</v>
      </c>
      <c r="F4216" s="39">
        <v>63</v>
      </c>
      <c r="G4216" s="39" t="s">
        <v>172</v>
      </c>
      <c r="H4216" s="39" t="s">
        <v>176</v>
      </c>
      <c r="I4216" s="39" t="s">
        <v>177</v>
      </c>
      <c r="J4216" s="39" t="s">
        <v>176</v>
      </c>
      <c r="K4216" s="39" t="s">
        <v>176</v>
      </c>
      <c r="L4216" s="39">
        <v>1</v>
      </c>
      <c r="M4216" s="57" t="str">
        <f t="shared" si="200"/>
        <v>3 - Medium-Level Power Loss</v>
      </c>
      <c r="N4216" s="59"/>
      <c r="O4216" s="60"/>
      <c r="P4216" s="61">
        <f t="shared" si="199"/>
        <v>1800</v>
      </c>
      <c r="Q4216" s="61">
        <f t="shared" si="201"/>
        <v>0</v>
      </c>
    </row>
    <row r="4217" spans="1:17" ht="18.600000000000001" customHeight="1">
      <c r="A4217" s="58">
        <v>44403</v>
      </c>
      <c r="B4217" s="39" t="s">
        <v>48</v>
      </c>
      <c r="C4217" s="39" t="s">
        <v>157</v>
      </c>
      <c r="D4217" s="64"/>
      <c r="E4217" s="39" t="s">
        <v>106</v>
      </c>
      <c r="F4217" s="39">
        <v>64</v>
      </c>
      <c r="G4217" s="39" t="s">
        <v>172</v>
      </c>
      <c r="H4217" s="39" t="s">
        <v>176</v>
      </c>
      <c r="I4217" s="39" t="s">
        <v>177</v>
      </c>
      <c r="J4217" s="39" t="s">
        <v>176</v>
      </c>
      <c r="K4217" s="39" t="s">
        <v>176</v>
      </c>
      <c r="L4217" s="39">
        <v>1</v>
      </c>
      <c r="M4217" s="57" t="str">
        <f t="shared" si="200"/>
        <v>3 - Medium-Level Power Loss</v>
      </c>
      <c r="N4217" s="59"/>
      <c r="O4217" s="60"/>
      <c r="P4217" s="61">
        <f t="shared" si="199"/>
        <v>1800</v>
      </c>
      <c r="Q4217" s="61">
        <f t="shared" si="201"/>
        <v>0</v>
      </c>
    </row>
    <row r="4218" spans="1:17" ht="18.600000000000001" customHeight="1">
      <c r="A4218" s="58">
        <v>44403</v>
      </c>
      <c r="B4218" s="39" t="s">
        <v>48</v>
      </c>
      <c r="C4218" s="39" t="s">
        <v>157</v>
      </c>
      <c r="D4218" s="64"/>
      <c r="E4218" s="39" t="s">
        <v>107</v>
      </c>
      <c r="F4218" s="39">
        <v>10</v>
      </c>
      <c r="G4218" s="39" t="s">
        <v>172</v>
      </c>
      <c r="H4218" s="39" t="s">
        <v>176</v>
      </c>
      <c r="I4218" s="39" t="s">
        <v>176</v>
      </c>
      <c r="J4218" s="39" t="s">
        <v>176</v>
      </c>
      <c r="K4218" s="39" t="s">
        <v>176</v>
      </c>
      <c r="L4218" s="39">
        <v>1</v>
      </c>
      <c r="M4218" s="57" t="str">
        <f t="shared" si="200"/>
        <v>3 - Medium-Level Power Loss</v>
      </c>
      <c r="N4218" s="59"/>
      <c r="O4218" s="60"/>
      <c r="P4218" s="61">
        <f t="shared" si="199"/>
        <v>1800</v>
      </c>
      <c r="Q4218" s="61">
        <f t="shared" si="201"/>
        <v>0</v>
      </c>
    </row>
    <row r="4219" spans="1:17" ht="18.600000000000001" customHeight="1">
      <c r="A4219" s="58">
        <v>44403</v>
      </c>
      <c r="B4219" s="39" t="s">
        <v>48</v>
      </c>
      <c r="C4219" s="39" t="s">
        <v>157</v>
      </c>
      <c r="D4219" s="64"/>
      <c r="E4219" s="39" t="s">
        <v>107</v>
      </c>
      <c r="F4219" s="39">
        <v>11</v>
      </c>
      <c r="G4219" s="39" t="s">
        <v>172</v>
      </c>
      <c r="H4219" s="39" t="s">
        <v>176</v>
      </c>
      <c r="I4219" s="39" t="s">
        <v>176</v>
      </c>
      <c r="J4219" s="39" t="s">
        <v>176</v>
      </c>
      <c r="K4219" s="39" t="s">
        <v>176</v>
      </c>
      <c r="L4219" s="39">
        <v>1</v>
      </c>
      <c r="M4219" s="57" t="str">
        <f t="shared" si="200"/>
        <v>3 - Medium-Level Power Loss</v>
      </c>
      <c r="N4219" s="59"/>
      <c r="O4219" s="60"/>
      <c r="P4219" s="61">
        <f t="shared" si="199"/>
        <v>1800</v>
      </c>
      <c r="Q4219" s="61">
        <f t="shared" si="201"/>
        <v>0</v>
      </c>
    </row>
    <row r="4220" spans="1:17" ht="18.600000000000001" customHeight="1">
      <c r="A4220" s="58">
        <v>44403</v>
      </c>
      <c r="B4220" s="39" t="s">
        <v>48</v>
      </c>
      <c r="C4220" s="39" t="s">
        <v>157</v>
      </c>
      <c r="D4220" s="64"/>
      <c r="E4220" s="39" t="s">
        <v>107</v>
      </c>
      <c r="F4220" s="39">
        <v>12</v>
      </c>
      <c r="G4220" s="39" t="s">
        <v>172</v>
      </c>
      <c r="H4220" s="39" t="s">
        <v>176</v>
      </c>
      <c r="I4220" s="39" t="s">
        <v>176</v>
      </c>
      <c r="J4220" s="39" t="s">
        <v>176</v>
      </c>
      <c r="K4220" s="39" t="s">
        <v>176</v>
      </c>
      <c r="L4220" s="39">
        <v>1</v>
      </c>
      <c r="M4220" s="57" t="str">
        <f t="shared" si="200"/>
        <v>3 - Medium-Level Power Loss</v>
      </c>
      <c r="N4220" s="59"/>
      <c r="O4220" s="60"/>
      <c r="P4220" s="61">
        <f t="shared" si="199"/>
        <v>1800</v>
      </c>
      <c r="Q4220" s="61">
        <f t="shared" si="201"/>
        <v>0</v>
      </c>
    </row>
    <row r="4221" spans="1:17" ht="18.600000000000001" customHeight="1">
      <c r="A4221" s="58">
        <v>44403</v>
      </c>
      <c r="B4221" s="39" t="s">
        <v>48</v>
      </c>
      <c r="C4221" s="39" t="s">
        <v>157</v>
      </c>
      <c r="D4221" s="64"/>
      <c r="E4221" s="39" t="s">
        <v>107</v>
      </c>
      <c r="F4221" s="39">
        <v>13</v>
      </c>
      <c r="G4221" s="39" t="s">
        <v>172</v>
      </c>
      <c r="H4221" s="39" t="s">
        <v>176</v>
      </c>
      <c r="I4221" s="39" t="s">
        <v>176</v>
      </c>
      <c r="J4221" s="39" t="s">
        <v>176</v>
      </c>
      <c r="K4221" s="39" t="s">
        <v>176</v>
      </c>
      <c r="L4221" s="39">
        <v>1</v>
      </c>
      <c r="M4221" s="57" t="str">
        <f t="shared" si="200"/>
        <v>3 - Medium-Level Power Loss</v>
      </c>
      <c r="N4221" s="59"/>
      <c r="O4221" s="60"/>
      <c r="P4221" s="61">
        <f t="shared" si="199"/>
        <v>1800</v>
      </c>
      <c r="Q4221" s="61">
        <f t="shared" si="201"/>
        <v>0</v>
      </c>
    </row>
    <row r="4222" spans="1:17" ht="18.600000000000001" customHeight="1">
      <c r="A4222" s="58">
        <v>44403</v>
      </c>
      <c r="B4222" s="39" t="s">
        <v>48</v>
      </c>
      <c r="C4222" s="39" t="s">
        <v>157</v>
      </c>
      <c r="D4222" s="64"/>
      <c r="E4222" s="39" t="s">
        <v>107</v>
      </c>
      <c r="F4222" s="39">
        <v>14</v>
      </c>
      <c r="G4222" s="39" t="s">
        <v>172</v>
      </c>
      <c r="H4222" s="39" t="s">
        <v>176</v>
      </c>
      <c r="I4222" s="39" t="s">
        <v>176</v>
      </c>
      <c r="J4222" s="39" t="s">
        <v>176</v>
      </c>
      <c r="K4222" s="39" t="s">
        <v>176</v>
      </c>
      <c r="L4222" s="39">
        <v>1</v>
      </c>
      <c r="M4222" s="57" t="str">
        <f t="shared" si="200"/>
        <v>3 - Medium-Level Power Loss</v>
      </c>
      <c r="N4222" s="59"/>
      <c r="O4222" s="60"/>
      <c r="P4222" s="61">
        <f t="shared" si="199"/>
        <v>1800</v>
      </c>
      <c r="Q4222" s="61">
        <f t="shared" si="201"/>
        <v>0</v>
      </c>
    </row>
    <row r="4223" spans="1:17" ht="18.600000000000001" customHeight="1">
      <c r="A4223" s="58">
        <v>44403</v>
      </c>
      <c r="B4223" s="39" t="s">
        <v>48</v>
      </c>
      <c r="C4223" s="39" t="s">
        <v>157</v>
      </c>
      <c r="D4223" s="64"/>
      <c r="E4223" s="39" t="s">
        <v>107</v>
      </c>
      <c r="F4223" s="39">
        <v>15</v>
      </c>
      <c r="G4223" s="39" t="s">
        <v>172</v>
      </c>
      <c r="H4223" s="39" t="s">
        <v>176</v>
      </c>
      <c r="I4223" s="39" t="s">
        <v>176</v>
      </c>
      <c r="J4223" s="39" t="s">
        <v>176</v>
      </c>
      <c r="K4223" s="39" t="s">
        <v>176</v>
      </c>
      <c r="L4223" s="39">
        <v>1</v>
      </c>
      <c r="M4223" s="57" t="str">
        <f t="shared" si="200"/>
        <v>3 - Medium-Level Power Loss</v>
      </c>
      <c r="N4223" s="59"/>
      <c r="O4223" s="60"/>
      <c r="P4223" s="61">
        <f t="shared" si="199"/>
        <v>1800</v>
      </c>
      <c r="Q4223" s="61">
        <f t="shared" si="201"/>
        <v>0</v>
      </c>
    </row>
    <row r="4224" spans="1:17" ht="18.600000000000001" customHeight="1">
      <c r="A4224" s="58">
        <v>44403</v>
      </c>
      <c r="B4224" s="39" t="s">
        <v>48</v>
      </c>
      <c r="C4224" s="39" t="s">
        <v>157</v>
      </c>
      <c r="D4224" s="64"/>
      <c r="E4224" s="39" t="s">
        <v>107</v>
      </c>
      <c r="F4224" s="39">
        <v>16</v>
      </c>
      <c r="G4224" s="39" t="s">
        <v>172</v>
      </c>
      <c r="H4224" s="39" t="s">
        <v>176</v>
      </c>
      <c r="I4224" s="39" t="s">
        <v>176</v>
      </c>
      <c r="J4224" s="39" t="s">
        <v>176</v>
      </c>
      <c r="K4224" s="39" t="s">
        <v>176</v>
      </c>
      <c r="L4224" s="39">
        <v>1</v>
      </c>
      <c r="M4224" s="57" t="str">
        <f t="shared" si="200"/>
        <v>3 - Medium-Level Power Loss</v>
      </c>
      <c r="N4224" s="59"/>
      <c r="O4224" s="60"/>
      <c r="P4224" s="61">
        <f t="shared" si="199"/>
        <v>1800</v>
      </c>
      <c r="Q4224" s="61">
        <f t="shared" si="201"/>
        <v>0</v>
      </c>
    </row>
    <row r="4225" spans="1:17" ht="18.600000000000001" customHeight="1">
      <c r="A4225" s="58">
        <v>44403</v>
      </c>
      <c r="B4225" s="39" t="s">
        <v>48</v>
      </c>
      <c r="C4225" s="39" t="s">
        <v>157</v>
      </c>
      <c r="D4225" s="64"/>
      <c r="E4225" s="39" t="s">
        <v>107</v>
      </c>
      <c r="F4225" s="39">
        <v>73</v>
      </c>
      <c r="G4225" s="39" t="s">
        <v>172</v>
      </c>
      <c r="H4225" s="39" t="s">
        <v>176</v>
      </c>
      <c r="I4225" s="39" t="s">
        <v>176</v>
      </c>
      <c r="J4225" s="39" t="s">
        <v>176</v>
      </c>
      <c r="K4225" s="39" t="s">
        <v>176</v>
      </c>
      <c r="L4225" s="39">
        <v>1</v>
      </c>
      <c r="M4225" s="57" t="str">
        <f t="shared" si="200"/>
        <v>3 - Medium-Level Power Loss</v>
      </c>
      <c r="N4225" s="59"/>
      <c r="O4225" s="60"/>
      <c r="P4225" s="61">
        <f t="shared" si="199"/>
        <v>1800</v>
      </c>
      <c r="Q4225" s="61">
        <f t="shared" si="201"/>
        <v>0</v>
      </c>
    </row>
    <row r="4226" spans="1:17" ht="18.600000000000001" customHeight="1">
      <c r="A4226" s="58">
        <v>44403</v>
      </c>
      <c r="B4226" s="39" t="s">
        <v>48</v>
      </c>
      <c r="C4226" s="39" t="s">
        <v>157</v>
      </c>
      <c r="D4226" s="64"/>
      <c r="E4226" s="39" t="s">
        <v>107</v>
      </c>
      <c r="F4226" s="39">
        <v>74</v>
      </c>
      <c r="G4226" s="39" t="s">
        <v>172</v>
      </c>
      <c r="H4226" s="39" t="s">
        <v>176</v>
      </c>
      <c r="I4226" s="39" t="s">
        <v>176</v>
      </c>
      <c r="J4226" s="39" t="s">
        <v>176</v>
      </c>
      <c r="K4226" s="39" t="s">
        <v>176</v>
      </c>
      <c r="L4226" s="39">
        <v>1</v>
      </c>
      <c r="M4226" s="57" t="str">
        <f t="shared" si="200"/>
        <v>3 - Medium-Level Power Loss</v>
      </c>
      <c r="N4226" s="59"/>
      <c r="O4226" s="60"/>
      <c r="P4226" s="61">
        <f t="shared" si="199"/>
        <v>1800</v>
      </c>
      <c r="Q4226" s="61">
        <f t="shared" si="201"/>
        <v>0</v>
      </c>
    </row>
    <row r="4227" spans="1:17" ht="18.600000000000001" customHeight="1">
      <c r="A4227" s="58">
        <v>44403</v>
      </c>
      <c r="B4227" s="39" t="s">
        <v>48</v>
      </c>
      <c r="C4227" s="39" t="s">
        <v>157</v>
      </c>
      <c r="D4227" s="64"/>
      <c r="E4227" s="39" t="s">
        <v>107</v>
      </c>
      <c r="F4227" s="39">
        <v>75</v>
      </c>
      <c r="G4227" s="39" t="s">
        <v>172</v>
      </c>
      <c r="H4227" s="39" t="s">
        <v>176</v>
      </c>
      <c r="I4227" s="39" t="s">
        <v>176</v>
      </c>
      <c r="J4227" s="39" t="s">
        <v>176</v>
      </c>
      <c r="K4227" s="39" t="s">
        <v>176</v>
      </c>
      <c r="L4227" s="39">
        <v>1</v>
      </c>
      <c r="M4227" s="57" t="str">
        <f t="shared" si="200"/>
        <v>3 - Medium-Level Power Loss</v>
      </c>
      <c r="N4227" s="59"/>
      <c r="O4227" s="60"/>
      <c r="P4227" s="61">
        <f t="shared" si="199"/>
        <v>1800</v>
      </c>
      <c r="Q4227" s="61">
        <f t="shared" si="201"/>
        <v>0</v>
      </c>
    </row>
    <row r="4228" spans="1:17" ht="18.600000000000001" customHeight="1">
      <c r="A4228" s="58">
        <v>44403</v>
      </c>
      <c r="B4228" s="39" t="s">
        <v>48</v>
      </c>
      <c r="C4228" s="39" t="s">
        <v>157</v>
      </c>
      <c r="D4228" s="64"/>
      <c r="E4228" s="39" t="s">
        <v>107</v>
      </c>
      <c r="F4228" s="39">
        <v>76</v>
      </c>
      <c r="G4228" s="39" t="s">
        <v>172</v>
      </c>
      <c r="H4228" s="39" t="s">
        <v>176</v>
      </c>
      <c r="I4228" s="39" t="s">
        <v>176</v>
      </c>
      <c r="J4228" s="39" t="s">
        <v>176</v>
      </c>
      <c r="K4228" s="39" t="s">
        <v>176</v>
      </c>
      <c r="L4228" s="39">
        <v>1</v>
      </c>
      <c r="M4228" s="57" t="str">
        <f t="shared" si="200"/>
        <v>3 - Medium-Level Power Loss</v>
      </c>
      <c r="N4228" s="59"/>
      <c r="O4228" s="60"/>
      <c r="P4228" s="61">
        <f t="shared" si="199"/>
        <v>1800</v>
      </c>
      <c r="Q4228" s="61">
        <f t="shared" si="201"/>
        <v>0</v>
      </c>
    </row>
    <row r="4229" spans="1:17" ht="18.600000000000001" customHeight="1">
      <c r="A4229" s="58">
        <v>44403</v>
      </c>
      <c r="B4229" s="39" t="s">
        <v>48</v>
      </c>
      <c r="C4229" s="39" t="s">
        <v>157</v>
      </c>
      <c r="D4229" s="64"/>
      <c r="E4229" s="39" t="s">
        <v>107</v>
      </c>
      <c r="F4229" s="39">
        <v>77</v>
      </c>
      <c r="G4229" s="39" t="s">
        <v>172</v>
      </c>
      <c r="H4229" s="39" t="s">
        <v>176</v>
      </c>
      <c r="I4229" s="39" t="s">
        <v>176</v>
      </c>
      <c r="J4229" s="39" t="s">
        <v>176</v>
      </c>
      <c r="K4229" s="39" t="s">
        <v>176</v>
      </c>
      <c r="L4229" s="39">
        <v>1</v>
      </c>
      <c r="M4229" s="57" t="str">
        <f t="shared" si="200"/>
        <v>3 - Medium-Level Power Loss</v>
      </c>
      <c r="N4229" s="59"/>
      <c r="O4229" s="60"/>
      <c r="P4229" s="61">
        <f t="shared" si="199"/>
        <v>1800</v>
      </c>
      <c r="Q4229" s="61">
        <f t="shared" si="201"/>
        <v>0</v>
      </c>
    </row>
    <row r="4230" spans="1:17" ht="18.600000000000001" customHeight="1">
      <c r="A4230" s="58">
        <v>44403</v>
      </c>
      <c r="B4230" s="39" t="s">
        <v>48</v>
      </c>
      <c r="C4230" s="39" t="s">
        <v>157</v>
      </c>
      <c r="D4230" s="64"/>
      <c r="E4230" s="39" t="s">
        <v>107</v>
      </c>
      <c r="F4230" s="39">
        <v>78</v>
      </c>
      <c r="G4230" s="39" t="s">
        <v>172</v>
      </c>
      <c r="H4230" s="39" t="s">
        <v>176</v>
      </c>
      <c r="I4230" s="39" t="s">
        <v>176</v>
      </c>
      <c r="J4230" s="39" t="s">
        <v>176</v>
      </c>
      <c r="K4230" s="39" t="s">
        <v>176</v>
      </c>
      <c r="L4230" s="39">
        <v>1</v>
      </c>
      <c r="M4230" s="57" t="str">
        <f t="shared" si="200"/>
        <v>3 - Medium-Level Power Loss</v>
      </c>
      <c r="N4230" s="59"/>
      <c r="O4230" s="60"/>
      <c r="P4230" s="61">
        <f t="shared" si="199"/>
        <v>1800</v>
      </c>
      <c r="Q4230" s="61">
        <f t="shared" si="201"/>
        <v>0</v>
      </c>
    </row>
    <row r="4231" spans="1:17" ht="18.600000000000001" customHeight="1">
      <c r="A4231" s="58">
        <v>44403</v>
      </c>
      <c r="B4231" s="39" t="s">
        <v>48</v>
      </c>
      <c r="C4231" s="39" t="s">
        <v>157</v>
      </c>
      <c r="D4231" s="64"/>
      <c r="E4231" s="39" t="s">
        <v>107</v>
      </c>
      <c r="F4231" s="39">
        <v>79</v>
      </c>
      <c r="G4231" s="39" t="s">
        <v>172</v>
      </c>
      <c r="H4231" s="39" t="s">
        <v>176</v>
      </c>
      <c r="I4231" s="39" t="s">
        <v>176</v>
      </c>
      <c r="J4231" s="39" t="s">
        <v>176</v>
      </c>
      <c r="K4231" s="39" t="s">
        <v>176</v>
      </c>
      <c r="L4231" s="39">
        <v>1</v>
      </c>
      <c r="M4231" s="57" t="str">
        <f t="shared" si="200"/>
        <v>3 - Medium-Level Power Loss</v>
      </c>
      <c r="N4231" s="59"/>
      <c r="O4231" s="60"/>
      <c r="P4231" s="61">
        <f t="shared" si="199"/>
        <v>1800</v>
      </c>
      <c r="Q4231" s="61">
        <f t="shared" si="201"/>
        <v>0</v>
      </c>
    </row>
    <row r="4232" spans="1:17" ht="18.600000000000001" customHeight="1">
      <c r="A4232" s="58">
        <v>44403</v>
      </c>
      <c r="B4232" s="39" t="s">
        <v>48</v>
      </c>
      <c r="C4232" s="39" t="s">
        <v>157</v>
      </c>
      <c r="D4232" s="64"/>
      <c r="E4232" s="39" t="s">
        <v>107</v>
      </c>
      <c r="F4232" s="39">
        <v>80</v>
      </c>
      <c r="G4232" s="39" t="s">
        <v>172</v>
      </c>
      <c r="H4232" s="39" t="s">
        <v>176</v>
      </c>
      <c r="I4232" s="39" t="s">
        <v>176</v>
      </c>
      <c r="J4232" s="39" t="s">
        <v>176</v>
      </c>
      <c r="K4232" s="39" t="s">
        <v>176</v>
      </c>
      <c r="L4232" s="39">
        <v>1</v>
      </c>
      <c r="M4232" s="57" t="str">
        <f t="shared" si="200"/>
        <v>3 - Medium-Level Power Loss</v>
      </c>
      <c r="N4232" s="59"/>
      <c r="O4232" s="60"/>
      <c r="P4232" s="61">
        <f t="shared" si="199"/>
        <v>1800</v>
      </c>
      <c r="Q4232" s="61">
        <f t="shared" si="201"/>
        <v>0</v>
      </c>
    </row>
    <row r="4233" spans="1:17" ht="18.600000000000001" customHeight="1">
      <c r="A4233" s="58">
        <v>44403</v>
      </c>
      <c r="B4233" s="39" t="s">
        <v>48</v>
      </c>
      <c r="C4233" s="39" t="s">
        <v>157</v>
      </c>
      <c r="D4233" s="64"/>
      <c r="E4233" s="39" t="s">
        <v>107</v>
      </c>
      <c r="F4233" s="39">
        <v>9</v>
      </c>
      <c r="G4233" s="39" t="s">
        <v>172</v>
      </c>
      <c r="H4233" s="39" t="s">
        <v>176</v>
      </c>
      <c r="I4233" s="39" t="s">
        <v>176</v>
      </c>
      <c r="J4233" s="39" t="s">
        <v>176</v>
      </c>
      <c r="K4233" s="39" t="s">
        <v>176</v>
      </c>
      <c r="L4233" s="39">
        <v>1</v>
      </c>
      <c r="M4233" s="57" t="str">
        <f t="shared" si="200"/>
        <v>3 - Medium-Level Power Loss</v>
      </c>
      <c r="N4233" s="59"/>
      <c r="O4233" s="60"/>
      <c r="P4233" s="61">
        <f t="shared" si="199"/>
        <v>1800</v>
      </c>
      <c r="Q4233" s="61">
        <f t="shared" si="201"/>
        <v>0</v>
      </c>
    </row>
    <row r="4234" spans="1:17" ht="18.600000000000001" customHeight="1">
      <c r="A4234" s="58">
        <v>44403</v>
      </c>
      <c r="B4234" s="39" t="s">
        <v>48</v>
      </c>
      <c r="C4234" s="39" t="s">
        <v>159</v>
      </c>
      <c r="D4234" s="64"/>
      <c r="E4234" s="39" t="s">
        <v>95</v>
      </c>
      <c r="F4234" s="39">
        <v>81</v>
      </c>
      <c r="G4234" s="39" t="s">
        <v>172</v>
      </c>
      <c r="H4234" s="39" t="s">
        <v>176</v>
      </c>
      <c r="I4234" s="39" t="s">
        <v>176</v>
      </c>
      <c r="J4234" s="39" t="s">
        <v>176</v>
      </c>
      <c r="K4234" s="39" t="s">
        <v>176</v>
      </c>
      <c r="L4234" s="39">
        <v>1</v>
      </c>
      <c r="M4234" s="57" t="str">
        <f t="shared" si="200"/>
        <v>3 - Medium-Level Power Loss</v>
      </c>
      <c r="N4234" s="59"/>
      <c r="O4234" s="60"/>
      <c r="P4234" s="61">
        <f t="shared" si="199"/>
        <v>1800</v>
      </c>
      <c r="Q4234" s="61">
        <f t="shared" si="201"/>
        <v>0</v>
      </c>
    </row>
    <row r="4235" spans="1:17" ht="18.600000000000001" customHeight="1">
      <c r="A4235" s="58">
        <v>44403</v>
      </c>
      <c r="B4235" s="39" t="s">
        <v>48</v>
      </c>
      <c r="C4235" s="39" t="s">
        <v>159</v>
      </c>
      <c r="D4235" s="64"/>
      <c r="E4235" s="39" t="s">
        <v>95</v>
      </c>
      <c r="F4235" s="39">
        <v>82</v>
      </c>
      <c r="G4235" s="39" t="s">
        <v>172</v>
      </c>
      <c r="H4235" s="39" t="s">
        <v>176</v>
      </c>
      <c r="I4235" s="39" t="s">
        <v>176</v>
      </c>
      <c r="J4235" s="39" t="s">
        <v>176</v>
      </c>
      <c r="K4235" s="39" t="s">
        <v>176</v>
      </c>
      <c r="L4235" s="39">
        <v>1</v>
      </c>
      <c r="M4235" s="57" t="str">
        <f t="shared" si="200"/>
        <v>3 - Medium-Level Power Loss</v>
      </c>
      <c r="N4235" s="59"/>
      <c r="O4235" s="60"/>
      <c r="P4235" s="61">
        <f t="shared" si="199"/>
        <v>1800</v>
      </c>
      <c r="Q4235" s="61">
        <f t="shared" si="201"/>
        <v>0</v>
      </c>
    </row>
    <row r="4236" spans="1:17" ht="18.600000000000001" customHeight="1">
      <c r="A4236" s="58">
        <v>44403</v>
      </c>
      <c r="B4236" s="39" t="s">
        <v>48</v>
      </c>
      <c r="C4236" s="39" t="s">
        <v>159</v>
      </c>
      <c r="D4236" s="64"/>
      <c r="E4236" s="39" t="s">
        <v>95</v>
      </c>
      <c r="F4236" s="39">
        <v>83</v>
      </c>
      <c r="G4236" s="39" t="s">
        <v>172</v>
      </c>
      <c r="H4236" s="39" t="s">
        <v>176</v>
      </c>
      <c r="I4236" s="39" t="s">
        <v>176</v>
      </c>
      <c r="J4236" s="39" t="s">
        <v>176</v>
      </c>
      <c r="K4236" s="39" t="s">
        <v>176</v>
      </c>
      <c r="L4236" s="39">
        <v>1</v>
      </c>
      <c r="M4236" s="57" t="str">
        <f t="shared" si="200"/>
        <v>3 - Medium-Level Power Loss</v>
      </c>
      <c r="N4236" s="59"/>
      <c r="O4236" s="60"/>
      <c r="P4236" s="61">
        <f t="shared" si="199"/>
        <v>1800</v>
      </c>
      <c r="Q4236" s="61">
        <f t="shared" si="201"/>
        <v>0</v>
      </c>
    </row>
    <row r="4237" spans="1:17" ht="18.600000000000001" customHeight="1">
      <c r="A4237" s="58">
        <v>44403</v>
      </c>
      <c r="B4237" s="39" t="s">
        <v>48</v>
      </c>
      <c r="C4237" s="39" t="s">
        <v>159</v>
      </c>
      <c r="D4237" s="64"/>
      <c r="E4237" s="39" t="s">
        <v>95</v>
      </c>
      <c r="F4237" s="39">
        <v>84</v>
      </c>
      <c r="G4237" s="39" t="s">
        <v>172</v>
      </c>
      <c r="H4237" s="39" t="s">
        <v>176</v>
      </c>
      <c r="I4237" s="39" t="s">
        <v>176</v>
      </c>
      <c r="J4237" s="39" t="s">
        <v>176</v>
      </c>
      <c r="K4237" s="39" t="s">
        <v>176</v>
      </c>
      <c r="L4237" s="39">
        <v>1</v>
      </c>
      <c r="M4237" s="57" t="str">
        <f t="shared" si="200"/>
        <v>3 - Medium-Level Power Loss</v>
      </c>
      <c r="N4237" s="59"/>
      <c r="O4237" s="60"/>
      <c r="P4237" s="61">
        <f t="shared" si="199"/>
        <v>1800</v>
      </c>
      <c r="Q4237" s="61">
        <f t="shared" si="201"/>
        <v>0</v>
      </c>
    </row>
    <row r="4238" spans="1:17" ht="18.600000000000001" customHeight="1">
      <c r="A4238" s="58">
        <v>44403</v>
      </c>
      <c r="B4238" s="39" t="s">
        <v>48</v>
      </c>
      <c r="C4238" s="39" t="s">
        <v>159</v>
      </c>
      <c r="D4238" s="64"/>
      <c r="E4238" s="39" t="s">
        <v>95</v>
      </c>
      <c r="F4238" s="39">
        <v>85</v>
      </c>
      <c r="G4238" s="39" t="s">
        <v>172</v>
      </c>
      <c r="H4238" s="39" t="s">
        <v>176</v>
      </c>
      <c r="I4238" s="39" t="s">
        <v>176</v>
      </c>
      <c r="J4238" s="39" t="s">
        <v>176</v>
      </c>
      <c r="K4238" s="39" t="s">
        <v>176</v>
      </c>
      <c r="L4238" s="39">
        <v>1</v>
      </c>
      <c r="M4238" s="57" t="str">
        <f t="shared" si="200"/>
        <v>3 - Medium-Level Power Loss</v>
      </c>
      <c r="N4238" s="59"/>
      <c r="O4238" s="60"/>
      <c r="P4238" s="61">
        <f t="shared" si="199"/>
        <v>1800</v>
      </c>
      <c r="Q4238" s="61">
        <f t="shared" si="201"/>
        <v>0</v>
      </c>
    </row>
    <row r="4239" spans="1:17" ht="18.600000000000001" customHeight="1">
      <c r="A4239" s="58">
        <v>44403</v>
      </c>
      <c r="B4239" s="39" t="s">
        <v>48</v>
      </c>
      <c r="C4239" s="39" t="s">
        <v>159</v>
      </c>
      <c r="D4239" s="64"/>
      <c r="E4239" s="39" t="s">
        <v>95</v>
      </c>
      <c r="F4239" s="39">
        <v>86</v>
      </c>
      <c r="G4239" s="39" t="s">
        <v>172</v>
      </c>
      <c r="H4239" s="39" t="s">
        <v>176</v>
      </c>
      <c r="I4239" s="39" t="s">
        <v>176</v>
      </c>
      <c r="J4239" s="39" t="s">
        <v>176</v>
      </c>
      <c r="K4239" s="39" t="s">
        <v>176</v>
      </c>
      <c r="L4239" s="39">
        <v>1</v>
      </c>
      <c r="M4239" s="57" t="str">
        <f t="shared" si="200"/>
        <v>3 - Medium-Level Power Loss</v>
      </c>
      <c r="N4239" s="59"/>
      <c r="O4239" s="60"/>
      <c r="P4239" s="61">
        <f t="shared" si="199"/>
        <v>1800</v>
      </c>
      <c r="Q4239" s="61">
        <f t="shared" si="201"/>
        <v>0</v>
      </c>
    </row>
    <row r="4240" spans="1:17" ht="18.600000000000001" customHeight="1">
      <c r="A4240" s="58">
        <v>44403</v>
      </c>
      <c r="B4240" s="39" t="s">
        <v>48</v>
      </c>
      <c r="C4240" s="39" t="s">
        <v>159</v>
      </c>
      <c r="D4240" s="64"/>
      <c r="E4240" s="39" t="s">
        <v>95</v>
      </c>
      <c r="F4240" s="39">
        <v>87</v>
      </c>
      <c r="G4240" s="39" t="s">
        <v>172</v>
      </c>
      <c r="H4240" s="39" t="s">
        <v>176</v>
      </c>
      <c r="I4240" s="39" t="s">
        <v>176</v>
      </c>
      <c r="J4240" s="39" t="s">
        <v>176</v>
      </c>
      <c r="K4240" s="39" t="s">
        <v>176</v>
      </c>
      <c r="L4240" s="39">
        <v>1</v>
      </c>
      <c r="M4240" s="57" t="str">
        <f t="shared" si="200"/>
        <v>3 - Medium-Level Power Loss</v>
      </c>
      <c r="N4240" s="59"/>
      <c r="O4240" s="60"/>
      <c r="P4240" s="61">
        <f t="shared" si="199"/>
        <v>1800</v>
      </c>
      <c r="Q4240" s="61">
        <f t="shared" si="201"/>
        <v>0</v>
      </c>
    </row>
    <row r="4241" spans="1:17" ht="18.600000000000001" customHeight="1">
      <c r="A4241" s="58">
        <v>44403</v>
      </c>
      <c r="B4241" s="39" t="s">
        <v>48</v>
      </c>
      <c r="C4241" s="39" t="s">
        <v>159</v>
      </c>
      <c r="D4241" s="64"/>
      <c r="E4241" s="39" t="s">
        <v>95</v>
      </c>
      <c r="F4241" s="39">
        <v>88</v>
      </c>
      <c r="G4241" s="39" t="s">
        <v>172</v>
      </c>
      <c r="H4241" s="39" t="s">
        <v>176</v>
      </c>
      <c r="I4241" s="39" t="s">
        <v>176</v>
      </c>
      <c r="J4241" s="39" t="s">
        <v>176</v>
      </c>
      <c r="K4241" s="39" t="s">
        <v>176</v>
      </c>
      <c r="L4241" s="39">
        <v>1</v>
      </c>
      <c r="M4241" s="57" t="str">
        <f t="shared" si="200"/>
        <v>3 - Medium-Level Power Loss</v>
      </c>
      <c r="N4241" s="59"/>
      <c r="O4241" s="60"/>
      <c r="P4241" s="61">
        <f t="shared" ref="P4241:P4304" si="202">IF(G4241="hot spot",0,IF(G4241="string",$Q$5*L4241,IF(G4241="multiple strings",$Q$5*L4241,IF(G4241="Combiner",($Q$5)*L4241,IF(G4241="inverter",$Q$5*L4241,IF(G4241="tracker",$Q$5*L4241,IF(G4241="module",$Q$5*L4241,IF(G4241="module substring",($Q$5/3)*L4241,0))))))))</f>
        <v>1800</v>
      </c>
      <c r="Q4241" s="61">
        <f t="shared" si="201"/>
        <v>0</v>
      </c>
    </row>
    <row r="4242" spans="1:17" ht="18.600000000000001" customHeight="1">
      <c r="A4242" s="58">
        <v>44403</v>
      </c>
      <c r="B4242" s="39" t="s">
        <v>48</v>
      </c>
      <c r="C4242" s="39" t="s">
        <v>159</v>
      </c>
      <c r="D4242" s="64"/>
      <c r="E4242" s="39" t="s">
        <v>101</v>
      </c>
      <c r="F4242" s="39">
        <v>49</v>
      </c>
      <c r="G4242" s="39" t="s">
        <v>172</v>
      </c>
      <c r="H4242" s="39" t="s">
        <v>176</v>
      </c>
      <c r="I4242" s="39" t="s">
        <v>177</v>
      </c>
      <c r="J4242" s="39" t="s">
        <v>176</v>
      </c>
      <c r="K4242" s="39" t="s">
        <v>176</v>
      </c>
      <c r="L4242" s="39">
        <v>1</v>
      </c>
      <c r="M4242" s="57" t="str">
        <f t="shared" ref="M4242:M4305" si="203">IF(G4242="hot spot","1 - Safety",IF((P4242)/(1000000*$Q$4)&gt;0.01,"2 - High-Level Power Loss",IF(P4242&gt;($Q$5-1),"3 - Medium-Level Power Loss",IF(P4242&gt;0,"4 - Low-Level Power Loss",""))))</f>
        <v>3 - Medium-Level Power Loss</v>
      </c>
      <c r="N4242" s="59"/>
      <c r="O4242" s="60"/>
      <c r="P4242" s="61">
        <f t="shared" si="202"/>
        <v>1800</v>
      </c>
      <c r="Q4242" s="61">
        <f t="shared" si="201"/>
        <v>0</v>
      </c>
    </row>
    <row r="4243" spans="1:17" ht="18.600000000000001" customHeight="1">
      <c r="A4243" s="58">
        <v>44403</v>
      </c>
      <c r="B4243" s="39" t="s">
        <v>48</v>
      </c>
      <c r="C4243" s="39" t="s">
        <v>159</v>
      </c>
      <c r="D4243" s="64"/>
      <c r="E4243" s="39" t="s">
        <v>101</v>
      </c>
      <c r="F4243" s="39">
        <v>50</v>
      </c>
      <c r="G4243" s="39" t="s">
        <v>172</v>
      </c>
      <c r="H4243" s="39" t="s">
        <v>176</v>
      </c>
      <c r="I4243" s="39" t="s">
        <v>177</v>
      </c>
      <c r="J4243" s="39" t="s">
        <v>176</v>
      </c>
      <c r="K4243" s="39" t="s">
        <v>176</v>
      </c>
      <c r="L4243" s="39">
        <v>1</v>
      </c>
      <c r="M4243" s="57" t="str">
        <f t="shared" si="203"/>
        <v>3 - Medium-Level Power Loss</v>
      </c>
      <c r="N4243" s="59"/>
      <c r="O4243" s="60"/>
      <c r="P4243" s="61">
        <f t="shared" si="202"/>
        <v>1800</v>
      </c>
      <c r="Q4243" s="61">
        <f t="shared" si="201"/>
        <v>0</v>
      </c>
    </row>
    <row r="4244" spans="1:17" ht="18.600000000000001" customHeight="1">
      <c r="A4244" s="58">
        <v>44403</v>
      </c>
      <c r="B4244" s="39" t="s">
        <v>48</v>
      </c>
      <c r="C4244" s="39" t="s">
        <v>159</v>
      </c>
      <c r="D4244" s="64"/>
      <c r="E4244" s="39" t="s">
        <v>101</v>
      </c>
      <c r="F4244" s="39">
        <v>51</v>
      </c>
      <c r="G4244" s="39" t="s">
        <v>172</v>
      </c>
      <c r="H4244" s="39" t="s">
        <v>176</v>
      </c>
      <c r="I4244" s="39" t="s">
        <v>177</v>
      </c>
      <c r="J4244" s="39" t="s">
        <v>176</v>
      </c>
      <c r="K4244" s="39" t="s">
        <v>176</v>
      </c>
      <c r="L4244" s="39">
        <v>1</v>
      </c>
      <c r="M4244" s="57" t="str">
        <f t="shared" si="203"/>
        <v>3 - Medium-Level Power Loss</v>
      </c>
      <c r="N4244" s="59"/>
      <c r="O4244" s="60"/>
      <c r="P4244" s="61">
        <f t="shared" si="202"/>
        <v>1800</v>
      </c>
      <c r="Q4244" s="61">
        <f t="shared" si="201"/>
        <v>0</v>
      </c>
    </row>
    <row r="4245" spans="1:17" ht="18.600000000000001" customHeight="1">
      <c r="A4245" s="58">
        <v>44403</v>
      </c>
      <c r="B4245" s="39" t="s">
        <v>48</v>
      </c>
      <c r="C4245" s="39" t="s">
        <v>159</v>
      </c>
      <c r="D4245" s="64"/>
      <c r="E4245" s="39" t="s">
        <v>101</v>
      </c>
      <c r="F4245" s="39">
        <v>52</v>
      </c>
      <c r="G4245" s="39" t="s">
        <v>172</v>
      </c>
      <c r="H4245" s="39" t="s">
        <v>176</v>
      </c>
      <c r="I4245" s="39" t="s">
        <v>177</v>
      </c>
      <c r="J4245" s="39" t="s">
        <v>176</v>
      </c>
      <c r="K4245" s="39" t="s">
        <v>176</v>
      </c>
      <c r="L4245" s="39">
        <v>1</v>
      </c>
      <c r="M4245" s="57" t="str">
        <f t="shared" si="203"/>
        <v>3 - Medium-Level Power Loss</v>
      </c>
      <c r="N4245" s="59"/>
      <c r="O4245" s="60"/>
      <c r="P4245" s="61">
        <f t="shared" si="202"/>
        <v>1800</v>
      </c>
      <c r="Q4245" s="61">
        <f t="shared" si="201"/>
        <v>0</v>
      </c>
    </row>
    <row r="4246" spans="1:17" ht="18.600000000000001" customHeight="1">
      <c r="A4246" s="58">
        <v>44403</v>
      </c>
      <c r="B4246" s="39" t="s">
        <v>48</v>
      </c>
      <c r="C4246" s="39" t="s">
        <v>159</v>
      </c>
      <c r="D4246" s="64"/>
      <c r="E4246" s="39" t="s">
        <v>101</v>
      </c>
      <c r="F4246" s="39">
        <v>53</v>
      </c>
      <c r="G4246" s="39" t="s">
        <v>172</v>
      </c>
      <c r="H4246" s="39" t="s">
        <v>176</v>
      </c>
      <c r="I4246" s="39" t="s">
        <v>177</v>
      </c>
      <c r="J4246" s="39" t="s">
        <v>176</v>
      </c>
      <c r="K4246" s="39" t="s">
        <v>176</v>
      </c>
      <c r="L4246" s="39">
        <v>1</v>
      </c>
      <c r="M4246" s="57" t="str">
        <f t="shared" si="203"/>
        <v>3 - Medium-Level Power Loss</v>
      </c>
      <c r="N4246" s="59"/>
      <c r="O4246" s="60"/>
      <c r="P4246" s="61">
        <f t="shared" si="202"/>
        <v>1800</v>
      </c>
      <c r="Q4246" s="61">
        <f t="shared" si="201"/>
        <v>0</v>
      </c>
    </row>
    <row r="4247" spans="1:17" ht="18.600000000000001" customHeight="1">
      <c r="A4247" s="58">
        <v>44403</v>
      </c>
      <c r="B4247" s="39" t="s">
        <v>48</v>
      </c>
      <c r="C4247" s="39" t="s">
        <v>159</v>
      </c>
      <c r="D4247" s="64"/>
      <c r="E4247" s="39" t="s">
        <v>101</v>
      </c>
      <c r="F4247" s="39">
        <v>54</v>
      </c>
      <c r="G4247" s="39" t="s">
        <v>172</v>
      </c>
      <c r="H4247" s="39" t="s">
        <v>176</v>
      </c>
      <c r="I4247" s="39" t="s">
        <v>177</v>
      </c>
      <c r="J4247" s="39" t="s">
        <v>176</v>
      </c>
      <c r="K4247" s="39" t="s">
        <v>176</v>
      </c>
      <c r="L4247" s="39">
        <v>1</v>
      </c>
      <c r="M4247" s="57" t="str">
        <f t="shared" si="203"/>
        <v>3 - Medium-Level Power Loss</v>
      </c>
      <c r="N4247" s="59"/>
      <c r="O4247" s="60"/>
      <c r="P4247" s="61">
        <f t="shared" si="202"/>
        <v>1800</v>
      </c>
      <c r="Q4247" s="61">
        <f t="shared" si="201"/>
        <v>0</v>
      </c>
    </row>
    <row r="4248" spans="1:17" ht="18.600000000000001" customHeight="1">
      <c r="A4248" s="58">
        <v>44403</v>
      </c>
      <c r="B4248" s="39" t="s">
        <v>48</v>
      </c>
      <c r="C4248" s="39" t="s">
        <v>159</v>
      </c>
      <c r="D4248" s="64"/>
      <c r="E4248" s="39" t="s">
        <v>101</v>
      </c>
      <c r="F4248" s="39">
        <v>55</v>
      </c>
      <c r="G4248" s="39" t="s">
        <v>172</v>
      </c>
      <c r="H4248" s="39" t="s">
        <v>176</v>
      </c>
      <c r="I4248" s="39" t="s">
        <v>177</v>
      </c>
      <c r="J4248" s="39" t="s">
        <v>176</v>
      </c>
      <c r="K4248" s="39" t="s">
        <v>176</v>
      </c>
      <c r="L4248" s="39">
        <v>1</v>
      </c>
      <c r="M4248" s="57" t="str">
        <f t="shared" si="203"/>
        <v>3 - Medium-Level Power Loss</v>
      </c>
      <c r="N4248" s="59"/>
      <c r="O4248" s="60"/>
      <c r="P4248" s="61">
        <f t="shared" si="202"/>
        <v>1800</v>
      </c>
      <c r="Q4248" s="61">
        <f t="shared" si="201"/>
        <v>0</v>
      </c>
    </row>
    <row r="4249" spans="1:17" ht="18.600000000000001" customHeight="1">
      <c r="A4249" s="58">
        <v>44403</v>
      </c>
      <c r="B4249" s="39" t="s">
        <v>48</v>
      </c>
      <c r="C4249" s="39" t="s">
        <v>159</v>
      </c>
      <c r="D4249" s="64"/>
      <c r="E4249" s="39" t="s">
        <v>101</v>
      </c>
      <c r="F4249" s="39">
        <v>56</v>
      </c>
      <c r="G4249" s="39" t="s">
        <v>172</v>
      </c>
      <c r="H4249" s="39" t="s">
        <v>176</v>
      </c>
      <c r="I4249" s="39" t="s">
        <v>177</v>
      </c>
      <c r="J4249" s="39" t="s">
        <v>176</v>
      </c>
      <c r="K4249" s="39" t="s">
        <v>176</v>
      </c>
      <c r="L4249" s="39">
        <v>1</v>
      </c>
      <c r="M4249" s="57" t="str">
        <f t="shared" si="203"/>
        <v>3 - Medium-Level Power Loss</v>
      </c>
      <c r="N4249" s="59"/>
      <c r="O4249" s="60"/>
      <c r="P4249" s="61">
        <f t="shared" si="202"/>
        <v>1800</v>
      </c>
      <c r="Q4249" s="61">
        <f t="shared" si="201"/>
        <v>0</v>
      </c>
    </row>
    <row r="4250" spans="1:17" ht="18.600000000000001" customHeight="1">
      <c r="A4250" s="58">
        <v>44403</v>
      </c>
      <c r="B4250" s="39" t="s">
        <v>48</v>
      </c>
      <c r="C4250" s="39" t="s">
        <v>159</v>
      </c>
      <c r="D4250" s="64"/>
      <c r="E4250" s="39" t="s">
        <v>102</v>
      </c>
      <c r="F4250" s="39">
        <v>93</v>
      </c>
      <c r="G4250" s="39" t="s">
        <v>172</v>
      </c>
      <c r="H4250" s="39" t="s">
        <v>176</v>
      </c>
      <c r="I4250" s="39" t="s">
        <v>177</v>
      </c>
      <c r="J4250" s="39" t="s">
        <v>176</v>
      </c>
      <c r="K4250" s="39" t="s">
        <v>176</v>
      </c>
      <c r="L4250" s="39">
        <v>1</v>
      </c>
      <c r="M4250" s="57" t="str">
        <f t="shared" si="203"/>
        <v>3 - Medium-Level Power Loss</v>
      </c>
      <c r="N4250" s="59"/>
      <c r="O4250" s="60"/>
      <c r="P4250" s="61">
        <f t="shared" si="202"/>
        <v>1800</v>
      </c>
      <c r="Q4250" s="61">
        <f t="shared" si="201"/>
        <v>0</v>
      </c>
    </row>
    <row r="4251" spans="1:17" ht="18.600000000000001" customHeight="1">
      <c r="A4251" s="58">
        <v>44403</v>
      </c>
      <c r="B4251" s="39" t="s">
        <v>48</v>
      </c>
      <c r="C4251" s="39" t="s">
        <v>159</v>
      </c>
      <c r="D4251" s="64"/>
      <c r="E4251" s="39" t="s">
        <v>104</v>
      </c>
      <c r="F4251" s="39">
        <v>100</v>
      </c>
      <c r="G4251" s="39" t="s">
        <v>172</v>
      </c>
      <c r="H4251" s="39" t="s">
        <v>176</v>
      </c>
      <c r="I4251" s="39" t="s">
        <v>177</v>
      </c>
      <c r="J4251" s="39" t="s">
        <v>176</v>
      </c>
      <c r="K4251" s="39" t="s">
        <v>176</v>
      </c>
      <c r="L4251" s="39">
        <v>1</v>
      </c>
      <c r="M4251" s="57" t="str">
        <f t="shared" si="203"/>
        <v>3 - Medium-Level Power Loss</v>
      </c>
      <c r="N4251" s="59"/>
      <c r="O4251" s="60"/>
      <c r="P4251" s="61">
        <f t="shared" si="202"/>
        <v>1800</v>
      </c>
      <c r="Q4251" s="61">
        <f t="shared" si="201"/>
        <v>0</v>
      </c>
    </row>
    <row r="4252" spans="1:17" ht="18.600000000000001" customHeight="1">
      <c r="A4252" s="58">
        <v>44403</v>
      </c>
      <c r="B4252" s="39" t="s">
        <v>48</v>
      </c>
      <c r="C4252" s="39" t="s">
        <v>159</v>
      </c>
      <c r="D4252" s="64"/>
      <c r="E4252" s="39" t="s">
        <v>104</v>
      </c>
      <c r="F4252" s="39">
        <v>101</v>
      </c>
      <c r="G4252" s="39" t="s">
        <v>172</v>
      </c>
      <c r="H4252" s="39" t="s">
        <v>176</v>
      </c>
      <c r="I4252" s="39" t="s">
        <v>177</v>
      </c>
      <c r="J4252" s="39" t="s">
        <v>176</v>
      </c>
      <c r="K4252" s="39" t="s">
        <v>176</v>
      </c>
      <c r="L4252" s="39">
        <v>1</v>
      </c>
      <c r="M4252" s="57" t="str">
        <f t="shared" si="203"/>
        <v>3 - Medium-Level Power Loss</v>
      </c>
      <c r="N4252" s="59"/>
      <c r="O4252" s="60"/>
      <c r="P4252" s="61">
        <f t="shared" si="202"/>
        <v>1800</v>
      </c>
      <c r="Q4252" s="61">
        <f t="shared" si="201"/>
        <v>0</v>
      </c>
    </row>
    <row r="4253" spans="1:17" ht="18.600000000000001" customHeight="1">
      <c r="A4253" s="58">
        <v>44403</v>
      </c>
      <c r="B4253" s="39" t="s">
        <v>48</v>
      </c>
      <c r="C4253" s="39" t="s">
        <v>159</v>
      </c>
      <c r="D4253" s="64"/>
      <c r="E4253" s="39" t="s">
        <v>104</v>
      </c>
      <c r="F4253" s="39">
        <v>102</v>
      </c>
      <c r="G4253" s="39" t="s">
        <v>172</v>
      </c>
      <c r="H4253" s="39" t="s">
        <v>176</v>
      </c>
      <c r="I4253" s="39" t="s">
        <v>177</v>
      </c>
      <c r="J4253" s="39" t="s">
        <v>176</v>
      </c>
      <c r="K4253" s="39" t="s">
        <v>176</v>
      </c>
      <c r="L4253" s="39">
        <v>1</v>
      </c>
      <c r="M4253" s="57" t="str">
        <f t="shared" si="203"/>
        <v>3 - Medium-Level Power Loss</v>
      </c>
      <c r="N4253" s="59"/>
      <c r="O4253" s="60"/>
      <c r="P4253" s="61">
        <f t="shared" si="202"/>
        <v>1800</v>
      </c>
      <c r="Q4253" s="61">
        <f t="shared" si="201"/>
        <v>0</v>
      </c>
    </row>
    <row r="4254" spans="1:17" ht="18.600000000000001" customHeight="1">
      <c r="A4254" s="58">
        <v>44403</v>
      </c>
      <c r="B4254" s="39" t="s">
        <v>48</v>
      </c>
      <c r="C4254" s="39" t="s">
        <v>159</v>
      </c>
      <c r="D4254" s="64"/>
      <c r="E4254" s="39" t="s">
        <v>104</v>
      </c>
      <c r="F4254" s="39">
        <v>103</v>
      </c>
      <c r="G4254" s="39" t="s">
        <v>172</v>
      </c>
      <c r="H4254" s="39" t="s">
        <v>176</v>
      </c>
      <c r="I4254" s="39" t="s">
        <v>177</v>
      </c>
      <c r="J4254" s="39" t="s">
        <v>176</v>
      </c>
      <c r="K4254" s="39" t="s">
        <v>176</v>
      </c>
      <c r="L4254" s="39">
        <v>1</v>
      </c>
      <c r="M4254" s="57" t="str">
        <f t="shared" si="203"/>
        <v>3 - Medium-Level Power Loss</v>
      </c>
      <c r="N4254" s="59"/>
      <c r="O4254" s="60"/>
      <c r="P4254" s="61">
        <f t="shared" si="202"/>
        <v>1800</v>
      </c>
      <c r="Q4254" s="61">
        <f t="shared" si="201"/>
        <v>0</v>
      </c>
    </row>
    <row r="4255" spans="1:17" ht="18.600000000000001" customHeight="1">
      <c r="A4255" s="58">
        <v>44403</v>
      </c>
      <c r="B4255" s="39" t="s">
        <v>48</v>
      </c>
      <c r="C4255" s="39" t="s">
        <v>159</v>
      </c>
      <c r="D4255" s="64"/>
      <c r="E4255" s="39" t="s">
        <v>104</v>
      </c>
      <c r="F4255" s="39">
        <v>104</v>
      </c>
      <c r="G4255" s="39" t="s">
        <v>172</v>
      </c>
      <c r="H4255" s="39" t="s">
        <v>176</v>
      </c>
      <c r="I4255" s="39" t="s">
        <v>177</v>
      </c>
      <c r="J4255" s="39" t="s">
        <v>176</v>
      </c>
      <c r="K4255" s="39" t="s">
        <v>176</v>
      </c>
      <c r="L4255" s="39">
        <v>1</v>
      </c>
      <c r="M4255" s="57" t="str">
        <f t="shared" si="203"/>
        <v>3 - Medium-Level Power Loss</v>
      </c>
      <c r="N4255" s="59"/>
      <c r="O4255" s="60"/>
      <c r="P4255" s="61">
        <f t="shared" si="202"/>
        <v>1800</v>
      </c>
      <c r="Q4255" s="61">
        <f t="shared" si="201"/>
        <v>0</v>
      </c>
    </row>
    <row r="4256" spans="1:17" ht="18.600000000000001" customHeight="1">
      <c r="A4256" s="58">
        <v>44403</v>
      </c>
      <c r="B4256" s="39" t="s">
        <v>48</v>
      </c>
      <c r="C4256" s="39" t="s">
        <v>159</v>
      </c>
      <c r="D4256" s="64"/>
      <c r="E4256" s="39" t="s">
        <v>104</v>
      </c>
      <c r="F4256" s="39">
        <v>54</v>
      </c>
      <c r="G4256" s="39" t="s">
        <v>172</v>
      </c>
      <c r="H4256" s="39" t="s">
        <v>176</v>
      </c>
      <c r="I4256" s="39" t="s">
        <v>177</v>
      </c>
      <c r="J4256" s="39" t="s">
        <v>176</v>
      </c>
      <c r="K4256" s="39" t="s">
        <v>176</v>
      </c>
      <c r="L4256" s="39">
        <v>1</v>
      </c>
      <c r="M4256" s="57" t="str">
        <f t="shared" si="203"/>
        <v>3 - Medium-Level Power Loss</v>
      </c>
      <c r="N4256" s="59"/>
      <c r="O4256" s="60"/>
      <c r="P4256" s="61">
        <f t="shared" si="202"/>
        <v>1800</v>
      </c>
      <c r="Q4256" s="61">
        <f t="shared" si="201"/>
        <v>0</v>
      </c>
    </row>
    <row r="4257" spans="1:17" ht="18.600000000000001" customHeight="1">
      <c r="A4257" s="58">
        <v>44403</v>
      </c>
      <c r="B4257" s="39" t="s">
        <v>48</v>
      </c>
      <c r="C4257" s="39" t="s">
        <v>159</v>
      </c>
      <c r="D4257" s="64"/>
      <c r="E4257" s="39" t="s">
        <v>104</v>
      </c>
      <c r="F4257" s="39">
        <v>97</v>
      </c>
      <c r="G4257" s="39" t="s">
        <v>172</v>
      </c>
      <c r="H4257" s="39" t="s">
        <v>176</v>
      </c>
      <c r="I4257" s="39" t="s">
        <v>177</v>
      </c>
      <c r="J4257" s="39" t="s">
        <v>176</v>
      </c>
      <c r="K4257" s="39" t="s">
        <v>176</v>
      </c>
      <c r="L4257" s="39">
        <v>1</v>
      </c>
      <c r="M4257" s="57" t="str">
        <f t="shared" si="203"/>
        <v>3 - Medium-Level Power Loss</v>
      </c>
      <c r="N4257" s="59"/>
      <c r="O4257" s="60"/>
      <c r="P4257" s="61">
        <f t="shared" si="202"/>
        <v>1800</v>
      </c>
      <c r="Q4257" s="61">
        <f t="shared" si="201"/>
        <v>0</v>
      </c>
    </row>
    <row r="4258" spans="1:17" ht="18.600000000000001" customHeight="1">
      <c r="A4258" s="58">
        <v>44403</v>
      </c>
      <c r="B4258" s="39" t="s">
        <v>48</v>
      </c>
      <c r="C4258" s="39" t="s">
        <v>159</v>
      </c>
      <c r="D4258" s="64"/>
      <c r="E4258" s="39" t="s">
        <v>104</v>
      </c>
      <c r="F4258" s="39">
        <v>98</v>
      </c>
      <c r="G4258" s="39" t="s">
        <v>172</v>
      </c>
      <c r="H4258" s="39" t="s">
        <v>176</v>
      </c>
      <c r="I4258" s="39" t="s">
        <v>177</v>
      </c>
      <c r="J4258" s="39" t="s">
        <v>176</v>
      </c>
      <c r="K4258" s="39" t="s">
        <v>176</v>
      </c>
      <c r="L4258" s="39">
        <v>1</v>
      </c>
      <c r="M4258" s="57" t="str">
        <f t="shared" si="203"/>
        <v>3 - Medium-Level Power Loss</v>
      </c>
      <c r="N4258" s="59"/>
      <c r="O4258" s="60"/>
      <c r="P4258" s="61">
        <f t="shared" si="202"/>
        <v>1800</v>
      </c>
      <c r="Q4258" s="61">
        <f t="shared" si="201"/>
        <v>0</v>
      </c>
    </row>
    <row r="4259" spans="1:17" ht="18.600000000000001" customHeight="1">
      <c r="A4259" s="58">
        <v>44403</v>
      </c>
      <c r="B4259" s="39" t="s">
        <v>48</v>
      </c>
      <c r="C4259" s="39" t="s">
        <v>159</v>
      </c>
      <c r="D4259" s="64"/>
      <c r="E4259" s="39" t="s">
        <v>104</v>
      </c>
      <c r="F4259" s="39">
        <v>99</v>
      </c>
      <c r="G4259" s="39" t="s">
        <v>172</v>
      </c>
      <c r="H4259" s="39" t="s">
        <v>176</v>
      </c>
      <c r="I4259" s="39" t="s">
        <v>177</v>
      </c>
      <c r="J4259" s="39" t="s">
        <v>176</v>
      </c>
      <c r="K4259" s="39" t="s">
        <v>176</v>
      </c>
      <c r="L4259" s="39">
        <v>1</v>
      </c>
      <c r="M4259" s="57" t="str">
        <f t="shared" si="203"/>
        <v>3 - Medium-Level Power Loss</v>
      </c>
      <c r="N4259" s="59"/>
      <c r="O4259" s="60"/>
      <c r="P4259" s="61">
        <f t="shared" si="202"/>
        <v>1800</v>
      </c>
      <c r="Q4259" s="61">
        <f t="shared" si="201"/>
        <v>0</v>
      </c>
    </row>
    <row r="4260" spans="1:17" ht="18.600000000000001" customHeight="1">
      <c r="A4260" s="58">
        <v>44403</v>
      </c>
      <c r="B4260" s="39" t="s">
        <v>48</v>
      </c>
      <c r="C4260" s="39" t="s">
        <v>159</v>
      </c>
      <c r="D4260" s="64"/>
      <c r="E4260" s="39" t="s">
        <v>105</v>
      </c>
      <c r="F4260" s="39">
        <v>77</v>
      </c>
      <c r="G4260" s="39" t="s">
        <v>172</v>
      </c>
      <c r="H4260" s="39" t="s">
        <v>176</v>
      </c>
      <c r="I4260" s="39" t="s">
        <v>177</v>
      </c>
      <c r="J4260" s="39" t="s">
        <v>176</v>
      </c>
      <c r="K4260" s="39" t="s">
        <v>176</v>
      </c>
      <c r="L4260" s="39">
        <v>1</v>
      </c>
      <c r="M4260" s="57" t="str">
        <f t="shared" si="203"/>
        <v>3 - Medium-Level Power Loss</v>
      </c>
      <c r="N4260" s="59"/>
      <c r="O4260" s="60"/>
      <c r="P4260" s="61">
        <f t="shared" si="202"/>
        <v>1800</v>
      </c>
      <c r="Q4260" s="61">
        <f t="shared" si="201"/>
        <v>0</v>
      </c>
    </row>
    <row r="4261" spans="1:17" ht="18.600000000000001" customHeight="1">
      <c r="A4261" s="58">
        <v>44403</v>
      </c>
      <c r="B4261" s="39" t="s">
        <v>48</v>
      </c>
      <c r="C4261" s="39" t="s">
        <v>159</v>
      </c>
      <c r="D4261" s="64"/>
      <c r="E4261" s="39" t="s">
        <v>114</v>
      </c>
      <c r="F4261" s="39">
        <v>25</v>
      </c>
      <c r="G4261" s="39" t="s">
        <v>172</v>
      </c>
      <c r="H4261" s="39" t="s">
        <v>176</v>
      </c>
      <c r="I4261" s="39" t="s">
        <v>177</v>
      </c>
      <c r="J4261" s="39" t="s">
        <v>176</v>
      </c>
      <c r="K4261" s="39" t="s">
        <v>176</v>
      </c>
      <c r="L4261" s="39">
        <v>1</v>
      </c>
      <c r="M4261" s="57" t="str">
        <f t="shared" si="203"/>
        <v>3 - Medium-Level Power Loss</v>
      </c>
      <c r="N4261" s="59"/>
      <c r="O4261" s="60"/>
      <c r="P4261" s="61">
        <f t="shared" si="202"/>
        <v>1800</v>
      </c>
      <c r="Q4261" s="61">
        <f t="shared" ref="Q4261:Q4324" si="204">IF(O4261&gt;0,P4261,0)</f>
        <v>0</v>
      </c>
    </row>
    <row r="4262" spans="1:17" ht="18.600000000000001" customHeight="1">
      <c r="A4262" s="58">
        <v>44403</v>
      </c>
      <c r="B4262" s="39" t="s">
        <v>48</v>
      </c>
      <c r="C4262" s="39" t="s">
        <v>159</v>
      </c>
      <c r="D4262" s="64"/>
      <c r="E4262" s="39" t="s">
        <v>106</v>
      </c>
      <c r="F4262" s="39">
        <v>17</v>
      </c>
      <c r="G4262" s="39" t="s">
        <v>172</v>
      </c>
      <c r="H4262" s="39" t="s">
        <v>176</v>
      </c>
      <c r="I4262" s="39" t="s">
        <v>177</v>
      </c>
      <c r="J4262" s="39" t="s">
        <v>176</v>
      </c>
      <c r="K4262" s="39" t="s">
        <v>176</v>
      </c>
      <c r="L4262" s="39">
        <v>1</v>
      </c>
      <c r="M4262" s="57" t="str">
        <f t="shared" si="203"/>
        <v>3 - Medium-Level Power Loss</v>
      </c>
      <c r="N4262" s="59"/>
      <c r="O4262" s="60"/>
      <c r="P4262" s="61">
        <f t="shared" si="202"/>
        <v>1800</v>
      </c>
      <c r="Q4262" s="61">
        <f t="shared" si="204"/>
        <v>0</v>
      </c>
    </row>
    <row r="4263" spans="1:17" ht="18.600000000000001" customHeight="1">
      <c r="A4263" s="58">
        <v>44403</v>
      </c>
      <c r="B4263" s="39" t="s">
        <v>48</v>
      </c>
      <c r="C4263" s="39" t="s">
        <v>159</v>
      </c>
      <c r="D4263" s="64"/>
      <c r="E4263" s="39" t="s">
        <v>109</v>
      </c>
      <c r="F4263" s="39">
        <v>1</v>
      </c>
      <c r="G4263" s="39" t="s">
        <v>172</v>
      </c>
      <c r="H4263" s="39" t="s">
        <v>176</v>
      </c>
      <c r="I4263" s="39" t="s">
        <v>177</v>
      </c>
      <c r="J4263" s="39" t="s">
        <v>176</v>
      </c>
      <c r="K4263" s="39" t="s">
        <v>176</v>
      </c>
      <c r="L4263" s="39">
        <v>1</v>
      </c>
      <c r="M4263" s="57" t="str">
        <f t="shared" si="203"/>
        <v>3 - Medium-Level Power Loss</v>
      </c>
      <c r="N4263" s="59"/>
      <c r="O4263" s="60"/>
      <c r="P4263" s="61">
        <f t="shared" si="202"/>
        <v>1800</v>
      </c>
      <c r="Q4263" s="61">
        <f t="shared" si="204"/>
        <v>0</v>
      </c>
    </row>
    <row r="4264" spans="1:17" ht="18.600000000000001" customHeight="1">
      <c r="A4264" s="58">
        <v>44403</v>
      </c>
      <c r="B4264" s="39" t="s">
        <v>48</v>
      </c>
      <c r="C4264" s="39" t="s">
        <v>159</v>
      </c>
      <c r="D4264" s="64"/>
      <c r="E4264" s="39" t="s">
        <v>109</v>
      </c>
      <c r="F4264" s="39">
        <v>100</v>
      </c>
      <c r="G4264" s="39" t="s">
        <v>172</v>
      </c>
      <c r="H4264" s="39" t="s">
        <v>176</v>
      </c>
      <c r="I4264" s="39" t="s">
        <v>177</v>
      </c>
      <c r="J4264" s="39" t="s">
        <v>176</v>
      </c>
      <c r="K4264" s="39" t="s">
        <v>176</v>
      </c>
      <c r="L4264" s="39">
        <v>1</v>
      </c>
      <c r="M4264" s="57" t="str">
        <f t="shared" si="203"/>
        <v>3 - Medium-Level Power Loss</v>
      </c>
      <c r="N4264" s="59"/>
      <c r="O4264" s="60"/>
      <c r="P4264" s="61">
        <f t="shared" si="202"/>
        <v>1800</v>
      </c>
      <c r="Q4264" s="61">
        <f t="shared" si="204"/>
        <v>0</v>
      </c>
    </row>
    <row r="4265" spans="1:17" ht="18.600000000000001" customHeight="1">
      <c r="A4265" s="58">
        <v>44403</v>
      </c>
      <c r="B4265" s="39" t="s">
        <v>48</v>
      </c>
      <c r="C4265" s="39" t="s">
        <v>159</v>
      </c>
      <c r="D4265" s="64"/>
      <c r="E4265" s="39" t="s">
        <v>109</v>
      </c>
      <c r="F4265" s="39">
        <v>101</v>
      </c>
      <c r="G4265" s="39" t="s">
        <v>172</v>
      </c>
      <c r="H4265" s="39" t="s">
        <v>176</v>
      </c>
      <c r="I4265" s="39" t="s">
        <v>177</v>
      </c>
      <c r="J4265" s="39" t="s">
        <v>176</v>
      </c>
      <c r="K4265" s="39" t="s">
        <v>176</v>
      </c>
      <c r="L4265" s="39">
        <v>1</v>
      </c>
      <c r="M4265" s="57" t="str">
        <f t="shared" si="203"/>
        <v>3 - Medium-Level Power Loss</v>
      </c>
      <c r="N4265" s="59"/>
      <c r="O4265" s="60"/>
      <c r="P4265" s="61">
        <f t="shared" si="202"/>
        <v>1800</v>
      </c>
      <c r="Q4265" s="61">
        <f t="shared" si="204"/>
        <v>0</v>
      </c>
    </row>
    <row r="4266" spans="1:17" ht="18.600000000000001" customHeight="1">
      <c r="A4266" s="58">
        <v>44403</v>
      </c>
      <c r="B4266" s="39" t="s">
        <v>48</v>
      </c>
      <c r="C4266" s="39" t="s">
        <v>159</v>
      </c>
      <c r="D4266" s="64"/>
      <c r="E4266" s="39" t="s">
        <v>109</v>
      </c>
      <c r="F4266" s="39">
        <v>102</v>
      </c>
      <c r="G4266" s="39" t="s">
        <v>172</v>
      </c>
      <c r="H4266" s="39" t="s">
        <v>176</v>
      </c>
      <c r="I4266" s="39" t="s">
        <v>177</v>
      </c>
      <c r="J4266" s="39" t="s">
        <v>176</v>
      </c>
      <c r="K4266" s="39" t="s">
        <v>176</v>
      </c>
      <c r="L4266" s="39">
        <v>1</v>
      </c>
      <c r="M4266" s="57" t="str">
        <f t="shared" si="203"/>
        <v>3 - Medium-Level Power Loss</v>
      </c>
      <c r="N4266" s="59"/>
      <c r="O4266" s="60"/>
      <c r="P4266" s="61">
        <f t="shared" si="202"/>
        <v>1800</v>
      </c>
      <c r="Q4266" s="61">
        <f t="shared" si="204"/>
        <v>0</v>
      </c>
    </row>
    <row r="4267" spans="1:17" ht="18.600000000000001" customHeight="1">
      <c r="A4267" s="58">
        <v>44403</v>
      </c>
      <c r="B4267" s="39" t="s">
        <v>48</v>
      </c>
      <c r="C4267" s="39" t="s">
        <v>159</v>
      </c>
      <c r="D4267" s="64"/>
      <c r="E4267" s="39" t="s">
        <v>109</v>
      </c>
      <c r="F4267" s="39">
        <v>103</v>
      </c>
      <c r="G4267" s="39" t="s">
        <v>172</v>
      </c>
      <c r="H4267" s="39" t="s">
        <v>176</v>
      </c>
      <c r="I4267" s="39" t="s">
        <v>177</v>
      </c>
      <c r="J4267" s="39" t="s">
        <v>176</v>
      </c>
      <c r="K4267" s="39" t="s">
        <v>176</v>
      </c>
      <c r="L4267" s="39">
        <v>1</v>
      </c>
      <c r="M4267" s="57" t="str">
        <f t="shared" si="203"/>
        <v>3 - Medium-Level Power Loss</v>
      </c>
      <c r="N4267" s="59"/>
      <c r="O4267" s="60"/>
      <c r="P4267" s="61">
        <f t="shared" si="202"/>
        <v>1800</v>
      </c>
      <c r="Q4267" s="61">
        <f t="shared" si="204"/>
        <v>0</v>
      </c>
    </row>
    <row r="4268" spans="1:17" ht="18.600000000000001" customHeight="1">
      <c r="A4268" s="58">
        <v>44403</v>
      </c>
      <c r="B4268" s="39" t="s">
        <v>48</v>
      </c>
      <c r="C4268" s="39" t="s">
        <v>159</v>
      </c>
      <c r="D4268" s="64"/>
      <c r="E4268" s="39" t="s">
        <v>109</v>
      </c>
      <c r="F4268" s="39">
        <v>104</v>
      </c>
      <c r="G4268" s="39" t="s">
        <v>172</v>
      </c>
      <c r="H4268" s="39" t="s">
        <v>176</v>
      </c>
      <c r="I4268" s="39" t="s">
        <v>177</v>
      </c>
      <c r="J4268" s="39" t="s">
        <v>176</v>
      </c>
      <c r="K4268" s="39" t="s">
        <v>176</v>
      </c>
      <c r="L4268" s="39">
        <v>1</v>
      </c>
      <c r="M4268" s="57" t="str">
        <f t="shared" si="203"/>
        <v>3 - Medium-Level Power Loss</v>
      </c>
      <c r="N4268" s="59"/>
      <c r="O4268" s="60"/>
      <c r="P4268" s="61">
        <f t="shared" si="202"/>
        <v>1800</v>
      </c>
      <c r="Q4268" s="61">
        <f t="shared" si="204"/>
        <v>0</v>
      </c>
    </row>
    <row r="4269" spans="1:17" ht="18.600000000000001" customHeight="1">
      <c r="A4269" s="58">
        <v>44403</v>
      </c>
      <c r="B4269" s="39" t="s">
        <v>48</v>
      </c>
      <c r="C4269" s="39" t="s">
        <v>159</v>
      </c>
      <c r="D4269" s="64"/>
      <c r="E4269" s="39" t="s">
        <v>109</v>
      </c>
      <c r="F4269" s="39">
        <v>2</v>
      </c>
      <c r="G4269" s="39" t="s">
        <v>172</v>
      </c>
      <c r="H4269" s="39" t="s">
        <v>176</v>
      </c>
      <c r="I4269" s="39" t="s">
        <v>177</v>
      </c>
      <c r="J4269" s="39" t="s">
        <v>176</v>
      </c>
      <c r="K4269" s="39" t="s">
        <v>176</v>
      </c>
      <c r="L4269" s="39">
        <v>1</v>
      </c>
      <c r="M4269" s="57" t="str">
        <f t="shared" si="203"/>
        <v>3 - Medium-Level Power Loss</v>
      </c>
      <c r="N4269" s="59"/>
      <c r="O4269" s="60"/>
      <c r="P4269" s="61">
        <f t="shared" si="202"/>
        <v>1800</v>
      </c>
      <c r="Q4269" s="61">
        <f t="shared" si="204"/>
        <v>0</v>
      </c>
    </row>
    <row r="4270" spans="1:17" ht="18.600000000000001" customHeight="1">
      <c r="A4270" s="58">
        <v>44403</v>
      </c>
      <c r="B4270" s="39" t="s">
        <v>48</v>
      </c>
      <c r="C4270" s="39" t="s">
        <v>159</v>
      </c>
      <c r="D4270" s="64"/>
      <c r="E4270" s="39" t="s">
        <v>109</v>
      </c>
      <c r="F4270" s="39">
        <v>3</v>
      </c>
      <c r="G4270" s="39" t="s">
        <v>172</v>
      </c>
      <c r="H4270" s="39" t="s">
        <v>176</v>
      </c>
      <c r="I4270" s="39" t="s">
        <v>177</v>
      </c>
      <c r="J4270" s="39" t="s">
        <v>176</v>
      </c>
      <c r="K4270" s="39" t="s">
        <v>176</v>
      </c>
      <c r="L4270" s="39">
        <v>1</v>
      </c>
      <c r="M4270" s="57" t="str">
        <f t="shared" si="203"/>
        <v>3 - Medium-Level Power Loss</v>
      </c>
      <c r="N4270" s="59"/>
      <c r="O4270" s="60"/>
      <c r="P4270" s="61">
        <f t="shared" si="202"/>
        <v>1800</v>
      </c>
      <c r="Q4270" s="61">
        <f t="shared" si="204"/>
        <v>0</v>
      </c>
    </row>
    <row r="4271" spans="1:17" ht="18.600000000000001" customHeight="1">
      <c r="A4271" s="58">
        <v>44403</v>
      </c>
      <c r="B4271" s="39" t="s">
        <v>48</v>
      </c>
      <c r="C4271" s="39" t="s">
        <v>159</v>
      </c>
      <c r="D4271" s="64"/>
      <c r="E4271" s="39" t="s">
        <v>109</v>
      </c>
      <c r="F4271" s="39">
        <v>4</v>
      </c>
      <c r="G4271" s="39" t="s">
        <v>172</v>
      </c>
      <c r="H4271" s="39" t="s">
        <v>176</v>
      </c>
      <c r="I4271" s="39" t="s">
        <v>177</v>
      </c>
      <c r="J4271" s="39" t="s">
        <v>176</v>
      </c>
      <c r="K4271" s="39" t="s">
        <v>176</v>
      </c>
      <c r="L4271" s="39">
        <v>1</v>
      </c>
      <c r="M4271" s="57" t="str">
        <f t="shared" si="203"/>
        <v>3 - Medium-Level Power Loss</v>
      </c>
      <c r="N4271" s="59"/>
      <c r="O4271" s="60"/>
      <c r="P4271" s="61">
        <f t="shared" si="202"/>
        <v>1800</v>
      </c>
      <c r="Q4271" s="61">
        <f t="shared" si="204"/>
        <v>0</v>
      </c>
    </row>
    <row r="4272" spans="1:17" ht="18.600000000000001" customHeight="1">
      <c r="A4272" s="58">
        <v>44403</v>
      </c>
      <c r="B4272" s="39" t="s">
        <v>48</v>
      </c>
      <c r="C4272" s="39" t="s">
        <v>159</v>
      </c>
      <c r="D4272" s="64"/>
      <c r="E4272" s="39" t="s">
        <v>109</v>
      </c>
      <c r="F4272" s="39">
        <v>5</v>
      </c>
      <c r="G4272" s="39" t="s">
        <v>172</v>
      </c>
      <c r="H4272" s="39" t="s">
        <v>176</v>
      </c>
      <c r="I4272" s="39" t="s">
        <v>177</v>
      </c>
      <c r="J4272" s="39" t="s">
        <v>176</v>
      </c>
      <c r="K4272" s="39" t="s">
        <v>176</v>
      </c>
      <c r="L4272" s="39">
        <v>1</v>
      </c>
      <c r="M4272" s="57" t="str">
        <f t="shared" si="203"/>
        <v>3 - Medium-Level Power Loss</v>
      </c>
      <c r="N4272" s="59"/>
      <c r="O4272" s="60"/>
      <c r="P4272" s="61">
        <f t="shared" si="202"/>
        <v>1800</v>
      </c>
      <c r="Q4272" s="61">
        <f t="shared" si="204"/>
        <v>0</v>
      </c>
    </row>
    <row r="4273" spans="1:17" ht="18.600000000000001" customHeight="1">
      <c r="A4273" s="58">
        <v>44403</v>
      </c>
      <c r="B4273" s="39" t="s">
        <v>48</v>
      </c>
      <c r="C4273" s="39" t="s">
        <v>159</v>
      </c>
      <c r="D4273" s="64"/>
      <c r="E4273" s="39" t="s">
        <v>109</v>
      </c>
      <c r="F4273" s="39">
        <v>6</v>
      </c>
      <c r="G4273" s="39" t="s">
        <v>172</v>
      </c>
      <c r="H4273" s="39" t="s">
        <v>176</v>
      </c>
      <c r="I4273" s="39" t="s">
        <v>177</v>
      </c>
      <c r="J4273" s="39" t="s">
        <v>176</v>
      </c>
      <c r="K4273" s="39" t="s">
        <v>176</v>
      </c>
      <c r="L4273" s="39">
        <v>1</v>
      </c>
      <c r="M4273" s="57" t="str">
        <f t="shared" si="203"/>
        <v>3 - Medium-Level Power Loss</v>
      </c>
      <c r="N4273" s="59"/>
      <c r="O4273" s="60"/>
      <c r="P4273" s="61">
        <f t="shared" si="202"/>
        <v>1800</v>
      </c>
      <c r="Q4273" s="61">
        <f t="shared" si="204"/>
        <v>0</v>
      </c>
    </row>
    <row r="4274" spans="1:17" ht="18.600000000000001" customHeight="1">
      <c r="A4274" s="58">
        <v>44403</v>
      </c>
      <c r="B4274" s="39" t="s">
        <v>48</v>
      </c>
      <c r="C4274" s="39" t="s">
        <v>159</v>
      </c>
      <c r="D4274" s="64"/>
      <c r="E4274" s="39" t="s">
        <v>109</v>
      </c>
      <c r="F4274" s="39">
        <v>65</v>
      </c>
      <c r="G4274" s="39" t="s">
        <v>172</v>
      </c>
      <c r="H4274" s="39" t="s">
        <v>176</v>
      </c>
      <c r="I4274" s="39" t="s">
        <v>177</v>
      </c>
      <c r="J4274" s="39" t="s">
        <v>176</v>
      </c>
      <c r="K4274" s="39" t="s">
        <v>176</v>
      </c>
      <c r="L4274" s="39">
        <v>1</v>
      </c>
      <c r="M4274" s="57" t="str">
        <f t="shared" si="203"/>
        <v>3 - Medium-Level Power Loss</v>
      </c>
      <c r="N4274" s="59"/>
      <c r="O4274" s="60"/>
      <c r="P4274" s="61">
        <f t="shared" si="202"/>
        <v>1800</v>
      </c>
      <c r="Q4274" s="61">
        <f t="shared" si="204"/>
        <v>0</v>
      </c>
    </row>
    <row r="4275" spans="1:17" ht="18.600000000000001" customHeight="1">
      <c r="A4275" s="58">
        <v>44403</v>
      </c>
      <c r="B4275" s="39" t="s">
        <v>48</v>
      </c>
      <c r="C4275" s="39" t="s">
        <v>159</v>
      </c>
      <c r="D4275" s="64"/>
      <c r="E4275" s="39" t="s">
        <v>109</v>
      </c>
      <c r="F4275" s="39">
        <v>66</v>
      </c>
      <c r="G4275" s="39" t="s">
        <v>172</v>
      </c>
      <c r="H4275" s="39" t="s">
        <v>176</v>
      </c>
      <c r="I4275" s="39" t="s">
        <v>177</v>
      </c>
      <c r="J4275" s="39" t="s">
        <v>176</v>
      </c>
      <c r="K4275" s="39" t="s">
        <v>176</v>
      </c>
      <c r="L4275" s="39">
        <v>1</v>
      </c>
      <c r="M4275" s="57" t="str">
        <f t="shared" si="203"/>
        <v>3 - Medium-Level Power Loss</v>
      </c>
      <c r="N4275" s="59"/>
      <c r="O4275" s="60"/>
      <c r="P4275" s="61">
        <f t="shared" si="202"/>
        <v>1800</v>
      </c>
      <c r="Q4275" s="61">
        <f t="shared" si="204"/>
        <v>0</v>
      </c>
    </row>
    <row r="4276" spans="1:17" ht="18.600000000000001" customHeight="1">
      <c r="A4276" s="58">
        <v>44403</v>
      </c>
      <c r="B4276" s="39" t="s">
        <v>48</v>
      </c>
      <c r="C4276" s="39" t="s">
        <v>159</v>
      </c>
      <c r="D4276" s="64"/>
      <c r="E4276" s="39" t="s">
        <v>109</v>
      </c>
      <c r="F4276" s="39">
        <v>67</v>
      </c>
      <c r="G4276" s="39" t="s">
        <v>172</v>
      </c>
      <c r="H4276" s="39" t="s">
        <v>176</v>
      </c>
      <c r="I4276" s="39" t="s">
        <v>177</v>
      </c>
      <c r="J4276" s="39" t="s">
        <v>176</v>
      </c>
      <c r="K4276" s="39" t="s">
        <v>176</v>
      </c>
      <c r="L4276" s="39">
        <v>1</v>
      </c>
      <c r="M4276" s="57" t="str">
        <f t="shared" si="203"/>
        <v>3 - Medium-Level Power Loss</v>
      </c>
      <c r="N4276" s="59"/>
      <c r="O4276" s="60"/>
      <c r="P4276" s="61">
        <f t="shared" si="202"/>
        <v>1800</v>
      </c>
      <c r="Q4276" s="61">
        <f t="shared" si="204"/>
        <v>0</v>
      </c>
    </row>
    <row r="4277" spans="1:17" ht="18.600000000000001" customHeight="1">
      <c r="A4277" s="58">
        <v>44403</v>
      </c>
      <c r="B4277" s="39" t="s">
        <v>48</v>
      </c>
      <c r="C4277" s="39" t="s">
        <v>159</v>
      </c>
      <c r="D4277" s="64"/>
      <c r="E4277" s="39" t="s">
        <v>109</v>
      </c>
      <c r="F4277" s="39">
        <v>68</v>
      </c>
      <c r="G4277" s="39" t="s">
        <v>172</v>
      </c>
      <c r="H4277" s="39" t="s">
        <v>176</v>
      </c>
      <c r="I4277" s="39" t="s">
        <v>177</v>
      </c>
      <c r="J4277" s="39" t="s">
        <v>176</v>
      </c>
      <c r="K4277" s="39" t="s">
        <v>176</v>
      </c>
      <c r="L4277" s="39">
        <v>1</v>
      </c>
      <c r="M4277" s="57" t="str">
        <f t="shared" si="203"/>
        <v>3 - Medium-Level Power Loss</v>
      </c>
      <c r="N4277" s="59"/>
      <c r="O4277" s="60"/>
      <c r="P4277" s="61">
        <f t="shared" si="202"/>
        <v>1800</v>
      </c>
      <c r="Q4277" s="61">
        <f t="shared" si="204"/>
        <v>0</v>
      </c>
    </row>
    <row r="4278" spans="1:17" ht="18.600000000000001" customHeight="1">
      <c r="A4278" s="58">
        <v>44403</v>
      </c>
      <c r="B4278" s="39" t="s">
        <v>48</v>
      </c>
      <c r="C4278" s="39" t="s">
        <v>159</v>
      </c>
      <c r="D4278" s="64"/>
      <c r="E4278" s="39" t="s">
        <v>109</v>
      </c>
      <c r="F4278" s="39">
        <v>69</v>
      </c>
      <c r="G4278" s="39" t="s">
        <v>172</v>
      </c>
      <c r="H4278" s="39" t="s">
        <v>176</v>
      </c>
      <c r="I4278" s="39" t="s">
        <v>177</v>
      </c>
      <c r="J4278" s="39" t="s">
        <v>176</v>
      </c>
      <c r="K4278" s="39" t="s">
        <v>176</v>
      </c>
      <c r="L4278" s="39">
        <v>1</v>
      </c>
      <c r="M4278" s="57" t="str">
        <f t="shared" si="203"/>
        <v>3 - Medium-Level Power Loss</v>
      </c>
      <c r="N4278" s="59"/>
      <c r="O4278" s="60"/>
      <c r="P4278" s="61">
        <f t="shared" si="202"/>
        <v>1800</v>
      </c>
      <c r="Q4278" s="61">
        <f t="shared" si="204"/>
        <v>0</v>
      </c>
    </row>
    <row r="4279" spans="1:17" ht="18.600000000000001" customHeight="1">
      <c r="A4279" s="58">
        <v>44403</v>
      </c>
      <c r="B4279" s="39" t="s">
        <v>48</v>
      </c>
      <c r="C4279" s="39" t="s">
        <v>159</v>
      </c>
      <c r="D4279" s="64"/>
      <c r="E4279" s="39" t="s">
        <v>109</v>
      </c>
      <c r="F4279" s="39">
        <v>7</v>
      </c>
      <c r="G4279" s="39" t="s">
        <v>172</v>
      </c>
      <c r="H4279" s="39" t="s">
        <v>176</v>
      </c>
      <c r="I4279" s="39" t="s">
        <v>177</v>
      </c>
      <c r="J4279" s="39" t="s">
        <v>176</v>
      </c>
      <c r="K4279" s="39" t="s">
        <v>176</v>
      </c>
      <c r="L4279" s="39">
        <v>1</v>
      </c>
      <c r="M4279" s="57" t="str">
        <f t="shared" si="203"/>
        <v>3 - Medium-Level Power Loss</v>
      </c>
      <c r="N4279" s="59"/>
      <c r="O4279" s="60"/>
      <c r="P4279" s="61">
        <f t="shared" si="202"/>
        <v>1800</v>
      </c>
      <c r="Q4279" s="61">
        <f t="shared" si="204"/>
        <v>0</v>
      </c>
    </row>
    <row r="4280" spans="1:17" ht="18.600000000000001" customHeight="1">
      <c r="A4280" s="58">
        <v>44403</v>
      </c>
      <c r="B4280" s="39" t="s">
        <v>48</v>
      </c>
      <c r="C4280" s="39" t="s">
        <v>159</v>
      </c>
      <c r="D4280" s="64"/>
      <c r="E4280" s="39" t="s">
        <v>109</v>
      </c>
      <c r="F4280" s="39">
        <v>70</v>
      </c>
      <c r="G4280" s="39" t="s">
        <v>172</v>
      </c>
      <c r="H4280" s="39" t="s">
        <v>176</v>
      </c>
      <c r="I4280" s="39" t="s">
        <v>177</v>
      </c>
      <c r="J4280" s="39" t="s">
        <v>176</v>
      </c>
      <c r="K4280" s="39" t="s">
        <v>176</v>
      </c>
      <c r="L4280" s="39">
        <v>1</v>
      </c>
      <c r="M4280" s="57" t="str">
        <f t="shared" si="203"/>
        <v>3 - Medium-Level Power Loss</v>
      </c>
      <c r="N4280" s="59"/>
      <c r="O4280" s="60"/>
      <c r="P4280" s="61">
        <f t="shared" si="202"/>
        <v>1800</v>
      </c>
      <c r="Q4280" s="61">
        <f t="shared" si="204"/>
        <v>0</v>
      </c>
    </row>
    <row r="4281" spans="1:17" ht="18.600000000000001" customHeight="1">
      <c r="A4281" s="58">
        <v>44403</v>
      </c>
      <c r="B4281" s="39" t="s">
        <v>48</v>
      </c>
      <c r="C4281" s="39" t="s">
        <v>159</v>
      </c>
      <c r="D4281" s="64"/>
      <c r="E4281" s="39" t="s">
        <v>109</v>
      </c>
      <c r="F4281" s="39">
        <v>71</v>
      </c>
      <c r="G4281" s="39" t="s">
        <v>172</v>
      </c>
      <c r="H4281" s="39" t="s">
        <v>176</v>
      </c>
      <c r="I4281" s="39" t="s">
        <v>177</v>
      </c>
      <c r="J4281" s="39" t="s">
        <v>176</v>
      </c>
      <c r="K4281" s="39" t="s">
        <v>176</v>
      </c>
      <c r="L4281" s="39">
        <v>1</v>
      </c>
      <c r="M4281" s="57" t="str">
        <f t="shared" si="203"/>
        <v>3 - Medium-Level Power Loss</v>
      </c>
      <c r="N4281" s="59"/>
      <c r="O4281" s="60"/>
      <c r="P4281" s="61">
        <f t="shared" si="202"/>
        <v>1800</v>
      </c>
      <c r="Q4281" s="61">
        <f t="shared" si="204"/>
        <v>0</v>
      </c>
    </row>
    <row r="4282" spans="1:17" ht="18.600000000000001" customHeight="1">
      <c r="A4282" s="58">
        <v>44403</v>
      </c>
      <c r="B4282" s="39" t="s">
        <v>48</v>
      </c>
      <c r="C4282" s="39" t="s">
        <v>159</v>
      </c>
      <c r="D4282" s="64"/>
      <c r="E4282" s="39" t="s">
        <v>109</v>
      </c>
      <c r="F4282" s="39">
        <v>72</v>
      </c>
      <c r="G4282" s="39" t="s">
        <v>172</v>
      </c>
      <c r="H4282" s="39" t="s">
        <v>176</v>
      </c>
      <c r="I4282" s="39" t="s">
        <v>177</v>
      </c>
      <c r="J4282" s="39" t="s">
        <v>176</v>
      </c>
      <c r="K4282" s="39" t="s">
        <v>176</v>
      </c>
      <c r="L4282" s="39">
        <v>1</v>
      </c>
      <c r="M4282" s="57" t="str">
        <f t="shared" si="203"/>
        <v>3 - Medium-Level Power Loss</v>
      </c>
      <c r="N4282" s="59"/>
      <c r="O4282" s="60"/>
      <c r="P4282" s="61">
        <f t="shared" si="202"/>
        <v>1800</v>
      </c>
      <c r="Q4282" s="61">
        <f t="shared" si="204"/>
        <v>0</v>
      </c>
    </row>
    <row r="4283" spans="1:17" ht="18.600000000000001" customHeight="1">
      <c r="A4283" s="58">
        <v>44403</v>
      </c>
      <c r="B4283" s="39" t="s">
        <v>48</v>
      </c>
      <c r="C4283" s="39" t="s">
        <v>159</v>
      </c>
      <c r="D4283" s="64"/>
      <c r="E4283" s="39" t="s">
        <v>109</v>
      </c>
      <c r="F4283" s="39">
        <v>8</v>
      </c>
      <c r="G4283" s="39" t="s">
        <v>172</v>
      </c>
      <c r="H4283" s="39" t="s">
        <v>176</v>
      </c>
      <c r="I4283" s="39" t="s">
        <v>177</v>
      </c>
      <c r="J4283" s="39" t="s">
        <v>176</v>
      </c>
      <c r="K4283" s="39" t="s">
        <v>176</v>
      </c>
      <c r="L4283" s="39">
        <v>1</v>
      </c>
      <c r="M4283" s="57" t="str">
        <f t="shared" si="203"/>
        <v>3 - Medium-Level Power Loss</v>
      </c>
      <c r="N4283" s="59"/>
      <c r="O4283" s="60"/>
      <c r="P4283" s="61">
        <f t="shared" si="202"/>
        <v>1800</v>
      </c>
      <c r="Q4283" s="61">
        <f t="shared" si="204"/>
        <v>0</v>
      </c>
    </row>
    <row r="4284" spans="1:17" ht="18.600000000000001" customHeight="1">
      <c r="A4284" s="58">
        <v>44403</v>
      </c>
      <c r="B4284" s="39" t="s">
        <v>48</v>
      </c>
      <c r="C4284" s="39" t="s">
        <v>159</v>
      </c>
      <c r="D4284" s="64"/>
      <c r="E4284" s="39" t="s">
        <v>109</v>
      </c>
      <c r="F4284" s="39">
        <v>97</v>
      </c>
      <c r="G4284" s="39" t="s">
        <v>172</v>
      </c>
      <c r="H4284" s="39" t="s">
        <v>176</v>
      </c>
      <c r="I4284" s="39" t="s">
        <v>177</v>
      </c>
      <c r="J4284" s="39" t="s">
        <v>176</v>
      </c>
      <c r="K4284" s="39" t="s">
        <v>176</v>
      </c>
      <c r="L4284" s="39">
        <v>1</v>
      </c>
      <c r="M4284" s="57" t="str">
        <f t="shared" si="203"/>
        <v>3 - Medium-Level Power Loss</v>
      </c>
      <c r="N4284" s="59"/>
      <c r="O4284" s="60"/>
      <c r="P4284" s="61">
        <f t="shared" si="202"/>
        <v>1800</v>
      </c>
      <c r="Q4284" s="61">
        <f t="shared" si="204"/>
        <v>0</v>
      </c>
    </row>
    <row r="4285" spans="1:17" ht="18.600000000000001" customHeight="1">
      <c r="A4285" s="58">
        <v>44403</v>
      </c>
      <c r="B4285" s="39" t="s">
        <v>48</v>
      </c>
      <c r="C4285" s="39" t="s">
        <v>159</v>
      </c>
      <c r="D4285" s="64"/>
      <c r="E4285" s="39" t="s">
        <v>109</v>
      </c>
      <c r="F4285" s="39">
        <v>98</v>
      </c>
      <c r="G4285" s="39" t="s">
        <v>172</v>
      </c>
      <c r="H4285" s="39" t="s">
        <v>176</v>
      </c>
      <c r="I4285" s="39" t="s">
        <v>177</v>
      </c>
      <c r="J4285" s="39" t="s">
        <v>176</v>
      </c>
      <c r="K4285" s="39" t="s">
        <v>176</v>
      </c>
      <c r="L4285" s="39">
        <v>1</v>
      </c>
      <c r="M4285" s="57" t="str">
        <f t="shared" si="203"/>
        <v>3 - Medium-Level Power Loss</v>
      </c>
      <c r="N4285" s="59"/>
      <c r="O4285" s="60"/>
      <c r="P4285" s="61">
        <f t="shared" si="202"/>
        <v>1800</v>
      </c>
      <c r="Q4285" s="61">
        <f t="shared" si="204"/>
        <v>0</v>
      </c>
    </row>
    <row r="4286" spans="1:17" ht="18.600000000000001" customHeight="1">
      <c r="A4286" s="58">
        <v>44403</v>
      </c>
      <c r="B4286" s="39" t="s">
        <v>48</v>
      </c>
      <c r="C4286" s="39" t="s">
        <v>159</v>
      </c>
      <c r="D4286" s="64"/>
      <c r="E4286" s="39" t="s">
        <v>109</v>
      </c>
      <c r="F4286" s="39">
        <v>99</v>
      </c>
      <c r="G4286" s="39" t="s">
        <v>172</v>
      </c>
      <c r="H4286" s="39" t="s">
        <v>176</v>
      </c>
      <c r="I4286" s="39" t="s">
        <v>177</v>
      </c>
      <c r="J4286" s="39" t="s">
        <v>176</v>
      </c>
      <c r="K4286" s="39" t="s">
        <v>176</v>
      </c>
      <c r="L4286" s="39">
        <v>1</v>
      </c>
      <c r="M4286" s="57" t="str">
        <f t="shared" si="203"/>
        <v>3 - Medium-Level Power Loss</v>
      </c>
      <c r="N4286" s="59"/>
      <c r="O4286" s="60"/>
      <c r="P4286" s="61">
        <f t="shared" si="202"/>
        <v>1800</v>
      </c>
      <c r="Q4286" s="61">
        <f t="shared" si="204"/>
        <v>0</v>
      </c>
    </row>
    <row r="4287" spans="1:17" ht="18.600000000000001" customHeight="1">
      <c r="A4287" s="58">
        <v>44403</v>
      </c>
      <c r="B4287" s="39" t="s">
        <v>48</v>
      </c>
      <c r="C4287" s="39" t="s">
        <v>159</v>
      </c>
      <c r="D4287" s="64"/>
      <c r="E4287" s="39" t="s">
        <v>107</v>
      </c>
      <c r="F4287" s="39">
        <v>10</v>
      </c>
      <c r="G4287" s="39" t="s">
        <v>172</v>
      </c>
      <c r="H4287" s="39" t="s">
        <v>176</v>
      </c>
      <c r="I4287" s="39" t="s">
        <v>177</v>
      </c>
      <c r="J4287" s="39" t="s">
        <v>176</v>
      </c>
      <c r="K4287" s="39" t="s">
        <v>176</v>
      </c>
      <c r="L4287" s="39">
        <v>1</v>
      </c>
      <c r="M4287" s="57" t="str">
        <f t="shared" si="203"/>
        <v>3 - Medium-Level Power Loss</v>
      </c>
      <c r="N4287" s="59"/>
      <c r="O4287" s="60"/>
      <c r="P4287" s="61">
        <f t="shared" si="202"/>
        <v>1800</v>
      </c>
      <c r="Q4287" s="61">
        <f t="shared" si="204"/>
        <v>0</v>
      </c>
    </row>
    <row r="4288" spans="1:17" ht="18.600000000000001" customHeight="1">
      <c r="A4288" s="58">
        <v>44403</v>
      </c>
      <c r="B4288" s="39" t="s">
        <v>48</v>
      </c>
      <c r="C4288" s="39" t="s">
        <v>159</v>
      </c>
      <c r="D4288" s="64"/>
      <c r="E4288" s="39" t="s">
        <v>107</v>
      </c>
      <c r="F4288" s="39">
        <v>11</v>
      </c>
      <c r="G4288" s="39" t="s">
        <v>172</v>
      </c>
      <c r="H4288" s="39" t="s">
        <v>176</v>
      </c>
      <c r="I4288" s="39" t="s">
        <v>177</v>
      </c>
      <c r="J4288" s="39" t="s">
        <v>176</v>
      </c>
      <c r="K4288" s="39" t="s">
        <v>176</v>
      </c>
      <c r="L4288" s="39">
        <v>1</v>
      </c>
      <c r="M4288" s="57" t="str">
        <f t="shared" si="203"/>
        <v>3 - Medium-Level Power Loss</v>
      </c>
      <c r="N4288" s="59"/>
      <c r="O4288" s="60"/>
      <c r="P4288" s="61">
        <f t="shared" si="202"/>
        <v>1800</v>
      </c>
      <c r="Q4288" s="61">
        <f t="shared" si="204"/>
        <v>0</v>
      </c>
    </row>
    <row r="4289" spans="1:17" ht="18.600000000000001" customHeight="1">
      <c r="A4289" s="58">
        <v>44403</v>
      </c>
      <c r="B4289" s="39" t="s">
        <v>48</v>
      </c>
      <c r="C4289" s="39" t="s">
        <v>159</v>
      </c>
      <c r="D4289" s="64"/>
      <c r="E4289" s="39" t="s">
        <v>107</v>
      </c>
      <c r="F4289" s="39">
        <v>12</v>
      </c>
      <c r="G4289" s="39" t="s">
        <v>172</v>
      </c>
      <c r="H4289" s="39" t="s">
        <v>176</v>
      </c>
      <c r="I4289" s="39" t="s">
        <v>177</v>
      </c>
      <c r="J4289" s="39" t="s">
        <v>176</v>
      </c>
      <c r="K4289" s="39" t="s">
        <v>176</v>
      </c>
      <c r="L4289" s="39">
        <v>1</v>
      </c>
      <c r="M4289" s="57" t="str">
        <f t="shared" si="203"/>
        <v>3 - Medium-Level Power Loss</v>
      </c>
      <c r="N4289" s="59"/>
      <c r="O4289" s="60"/>
      <c r="P4289" s="61">
        <f t="shared" si="202"/>
        <v>1800</v>
      </c>
      <c r="Q4289" s="61">
        <f t="shared" si="204"/>
        <v>0</v>
      </c>
    </row>
    <row r="4290" spans="1:17" ht="18.600000000000001" customHeight="1">
      <c r="A4290" s="58">
        <v>44403</v>
      </c>
      <c r="B4290" s="39" t="s">
        <v>48</v>
      </c>
      <c r="C4290" s="39" t="s">
        <v>159</v>
      </c>
      <c r="D4290" s="64"/>
      <c r="E4290" s="39" t="s">
        <v>107</v>
      </c>
      <c r="F4290" s="39">
        <v>13</v>
      </c>
      <c r="G4290" s="39" t="s">
        <v>172</v>
      </c>
      <c r="H4290" s="39" t="s">
        <v>176</v>
      </c>
      <c r="I4290" s="39" t="s">
        <v>177</v>
      </c>
      <c r="J4290" s="39" t="s">
        <v>176</v>
      </c>
      <c r="K4290" s="39" t="s">
        <v>176</v>
      </c>
      <c r="L4290" s="39">
        <v>1</v>
      </c>
      <c r="M4290" s="57" t="str">
        <f t="shared" si="203"/>
        <v>3 - Medium-Level Power Loss</v>
      </c>
      <c r="N4290" s="59"/>
      <c r="O4290" s="60"/>
      <c r="P4290" s="61">
        <f t="shared" si="202"/>
        <v>1800</v>
      </c>
      <c r="Q4290" s="61">
        <f t="shared" si="204"/>
        <v>0</v>
      </c>
    </row>
    <row r="4291" spans="1:17" ht="18.600000000000001" customHeight="1">
      <c r="A4291" s="58">
        <v>44403</v>
      </c>
      <c r="B4291" s="39" t="s">
        <v>48</v>
      </c>
      <c r="C4291" s="39" t="s">
        <v>159</v>
      </c>
      <c r="D4291" s="64"/>
      <c r="E4291" s="39" t="s">
        <v>107</v>
      </c>
      <c r="F4291" s="39">
        <v>14</v>
      </c>
      <c r="G4291" s="39" t="s">
        <v>172</v>
      </c>
      <c r="H4291" s="39" t="s">
        <v>176</v>
      </c>
      <c r="I4291" s="39" t="s">
        <v>177</v>
      </c>
      <c r="J4291" s="39" t="s">
        <v>176</v>
      </c>
      <c r="K4291" s="39" t="s">
        <v>176</v>
      </c>
      <c r="L4291" s="39">
        <v>1</v>
      </c>
      <c r="M4291" s="57" t="str">
        <f t="shared" si="203"/>
        <v>3 - Medium-Level Power Loss</v>
      </c>
      <c r="N4291" s="59"/>
      <c r="O4291" s="60"/>
      <c r="P4291" s="61">
        <f t="shared" si="202"/>
        <v>1800</v>
      </c>
      <c r="Q4291" s="61">
        <f t="shared" si="204"/>
        <v>0</v>
      </c>
    </row>
    <row r="4292" spans="1:17" ht="18.600000000000001" customHeight="1">
      <c r="A4292" s="58">
        <v>44403</v>
      </c>
      <c r="B4292" s="39" t="s">
        <v>48</v>
      </c>
      <c r="C4292" s="39" t="s">
        <v>159</v>
      </c>
      <c r="D4292" s="64"/>
      <c r="E4292" s="39" t="s">
        <v>107</v>
      </c>
      <c r="F4292" s="39">
        <v>15</v>
      </c>
      <c r="G4292" s="39" t="s">
        <v>172</v>
      </c>
      <c r="H4292" s="39" t="s">
        <v>176</v>
      </c>
      <c r="I4292" s="39" t="s">
        <v>177</v>
      </c>
      <c r="J4292" s="39" t="s">
        <v>176</v>
      </c>
      <c r="K4292" s="39" t="s">
        <v>176</v>
      </c>
      <c r="L4292" s="39">
        <v>1</v>
      </c>
      <c r="M4292" s="57" t="str">
        <f t="shared" si="203"/>
        <v>3 - Medium-Level Power Loss</v>
      </c>
      <c r="N4292" s="59"/>
      <c r="O4292" s="60"/>
      <c r="P4292" s="61">
        <f t="shared" si="202"/>
        <v>1800</v>
      </c>
      <c r="Q4292" s="61">
        <f t="shared" si="204"/>
        <v>0</v>
      </c>
    </row>
    <row r="4293" spans="1:17" ht="18.600000000000001" customHeight="1">
      <c r="A4293" s="58">
        <v>44403</v>
      </c>
      <c r="B4293" s="39" t="s">
        <v>48</v>
      </c>
      <c r="C4293" s="39" t="s">
        <v>159</v>
      </c>
      <c r="D4293" s="64"/>
      <c r="E4293" s="39" t="s">
        <v>107</v>
      </c>
      <c r="F4293" s="39">
        <v>16</v>
      </c>
      <c r="G4293" s="39" t="s">
        <v>172</v>
      </c>
      <c r="H4293" s="39" t="s">
        <v>176</v>
      </c>
      <c r="I4293" s="39" t="s">
        <v>177</v>
      </c>
      <c r="J4293" s="39" t="s">
        <v>176</v>
      </c>
      <c r="K4293" s="39" t="s">
        <v>176</v>
      </c>
      <c r="L4293" s="39">
        <v>1</v>
      </c>
      <c r="M4293" s="57" t="str">
        <f t="shared" si="203"/>
        <v>3 - Medium-Level Power Loss</v>
      </c>
      <c r="N4293" s="59"/>
      <c r="O4293" s="60"/>
      <c r="P4293" s="61">
        <f t="shared" si="202"/>
        <v>1800</v>
      </c>
      <c r="Q4293" s="61">
        <f t="shared" si="204"/>
        <v>0</v>
      </c>
    </row>
    <row r="4294" spans="1:17" ht="18.600000000000001" customHeight="1">
      <c r="A4294" s="58">
        <v>44403</v>
      </c>
      <c r="B4294" s="39" t="s">
        <v>48</v>
      </c>
      <c r="C4294" s="39" t="s">
        <v>159</v>
      </c>
      <c r="D4294" s="64"/>
      <c r="E4294" s="39" t="s">
        <v>107</v>
      </c>
      <c r="F4294" s="39">
        <v>37</v>
      </c>
      <c r="G4294" s="39" t="s">
        <v>172</v>
      </c>
      <c r="H4294" s="39" t="s">
        <v>176</v>
      </c>
      <c r="I4294" s="39" t="s">
        <v>177</v>
      </c>
      <c r="J4294" s="39" t="s">
        <v>176</v>
      </c>
      <c r="K4294" s="39" t="s">
        <v>176</v>
      </c>
      <c r="L4294" s="39">
        <v>1</v>
      </c>
      <c r="M4294" s="57" t="str">
        <f t="shared" si="203"/>
        <v>3 - Medium-Level Power Loss</v>
      </c>
      <c r="N4294" s="59"/>
      <c r="O4294" s="60"/>
      <c r="P4294" s="61">
        <f t="shared" si="202"/>
        <v>1800</v>
      </c>
      <c r="Q4294" s="61">
        <f t="shared" si="204"/>
        <v>0</v>
      </c>
    </row>
    <row r="4295" spans="1:17" ht="18.600000000000001" customHeight="1">
      <c r="A4295" s="58">
        <v>44403</v>
      </c>
      <c r="B4295" s="39" t="s">
        <v>48</v>
      </c>
      <c r="C4295" s="39" t="s">
        <v>159</v>
      </c>
      <c r="D4295" s="64"/>
      <c r="E4295" s="39" t="s">
        <v>107</v>
      </c>
      <c r="F4295" s="39">
        <v>9</v>
      </c>
      <c r="G4295" s="39" t="s">
        <v>172</v>
      </c>
      <c r="H4295" s="39" t="s">
        <v>176</v>
      </c>
      <c r="I4295" s="39" t="s">
        <v>177</v>
      </c>
      <c r="J4295" s="39" t="s">
        <v>176</v>
      </c>
      <c r="K4295" s="39" t="s">
        <v>176</v>
      </c>
      <c r="L4295" s="39">
        <v>1</v>
      </c>
      <c r="M4295" s="57" t="str">
        <f t="shared" si="203"/>
        <v>3 - Medium-Level Power Loss</v>
      </c>
      <c r="N4295" s="59"/>
      <c r="O4295" s="60"/>
      <c r="P4295" s="61">
        <f t="shared" si="202"/>
        <v>1800</v>
      </c>
      <c r="Q4295" s="61">
        <f t="shared" si="204"/>
        <v>0</v>
      </c>
    </row>
    <row r="4296" spans="1:17" ht="18.600000000000001" customHeight="1">
      <c r="A4296" s="58">
        <v>44403</v>
      </c>
      <c r="B4296" s="39" t="s">
        <v>48</v>
      </c>
      <c r="C4296" s="39" t="s">
        <v>159</v>
      </c>
      <c r="D4296" s="64"/>
      <c r="E4296" s="39" t="s">
        <v>110</v>
      </c>
      <c r="F4296" s="39">
        <v>10</v>
      </c>
      <c r="G4296" s="39" t="s">
        <v>172</v>
      </c>
      <c r="H4296" s="39" t="s">
        <v>176</v>
      </c>
      <c r="I4296" s="39" t="s">
        <v>177</v>
      </c>
      <c r="J4296" s="39" t="s">
        <v>176</v>
      </c>
      <c r="K4296" s="39" t="s">
        <v>176</v>
      </c>
      <c r="L4296" s="39">
        <v>1</v>
      </c>
      <c r="M4296" s="57" t="str">
        <f t="shared" si="203"/>
        <v>3 - Medium-Level Power Loss</v>
      </c>
      <c r="N4296" s="59"/>
      <c r="O4296" s="60"/>
      <c r="P4296" s="61">
        <f t="shared" si="202"/>
        <v>1800</v>
      </c>
      <c r="Q4296" s="61">
        <f t="shared" si="204"/>
        <v>0</v>
      </c>
    </row>
    <row r="4297" spans="1:17" ht="18.600000000000001" customHeight="1">
      <c r="A4297" s="58">
        <v>44403</v>
      </c>
      <c r="B4297" s="39" t="s">
        <v>48</v>
      </c>
      <c r="C4297" s="39" t="s">
        <v>159</v>
      </c>
      <c r="D4297" s="64"/>
      <c r="E4297" s="39" t="s">
        <v>110</v>
      </c>
      <c r="F4297" s="39">
        <v>105</v>
      </c>
      <c r="G4297" s="39" t="s">
        <v>172</v>
      </c>
      <c r="H4297" s="39" t="s">
        <v>176</v>
      </c>
      <c r="I4297" s="39" t="s">
        <v>177</v>
      </c>
      <c r="J4297" s="39" t="s">
        <v>176</v>
      </c>
      <c r="K4297" s="39" t="s">
        <v>176</v>
      </c>
      <c r="L4297" s="39">
        <v>1</v>
      </c>
      <c r="M4297" s="57" t="str">
        <f t="shared" si="203"/>
        <v>3 - Medium-Level Power Loss</v>
      </c>
      <c r="N4297" s="59"/>
      <c r="O4297" s="60"/>
      <c r="P4297" s="61">
        <f t="shared" si="202"/>
        <v>1800</v>
      </c>
      <c r="Q4297" s="61">
        <f t="shared" si="204"/>
        <v>0</v>
      </c>
    </row>
    <row r="4298" spans="1:17" ht="18.600000000000001" customHeight="1">
      <c r="A4298" s="58">
        <v>44403</v>
      </c>
      <c r="B4298" s="39" t="s">
        <v>48</v>
      </c>
      <c r="C4298" s="39" t="s">
        <v>159</v>
      </c>
      <c r="D4298" s="64"/>
      <c r="E4298" s="39" t="s">
        <v>110</v>
      </c>
      <c r="F4298" s="39">
        <v>106</v>
      </c>
      <c r="G4298" s="39" t="s">
        <v>172</v>
      </c>
      <c r="H4298" s="39" t="s">
        <v>176</v>
      </c>
      <c r="I4298" s="39" t="s">
        <v>177</v>
      </c>
      <c r="J4298" s="39" t="s">
        <v>176</v>
      </c>
      <c r="K4298" s="39" t="s">
        <v>176</v>
      </c>
      <c r="L4298" s="39">
        <v>1</v>
      </c>
      <c r="M4298" s="57" t="str">
        <f t="shared" si="203"/>
        <v>3 - Medium-Level Power Loss</v>
      </c>
      <c r="N4298" s="59"/>
      <c r="O4298" s="60"/>
      <c r="P4298" s="61">
        <f t="shared" si="202"/>
        <v>1800</v>
      </c>
      <c r="Q4298" s="61">
        <f t="shared" si="204"/>
        <v>0</v>
      </c>
    </row>
    <row r="4299" spans="1:17" ht="18.600000000000001" customHeight="1">
      <c r="A4299" s="58">
        <v>44403</v>
      </c>
      <c r="B4299" s="39" t="s">
        <v>48</v>
      </c>
      <c r="C4299" s="39" t="s">
        <v>159</v>
      </c>
      <c r="D4299" s="64"/>
      <c r="E4299" s="39" t="s">
        <v>110</v>
      </c>
      <c r="F4299" s="39">
        <v>107</v>
      </c>
      <c r="G4299" s="39" t="s">
        <v>172</v>
      </c>
      <c r="H4299" s="39" t="s">
        <v>176</v>
      </c>
      <c r="I4299" s="39" t="s">
        <v>177</v>
      </c>
      <c r="J4299" s="39" t="s">
        <v>176</v>
      </c>
      <c r="K4299" s="39" t="s">
        <v>176</v>
      </c>
      <c r="L4299" s="39">
        <v>1</v>
      </c>
      <c r="M4299" s="57" t="str">
        <f t="shared" si="203"/>
        <v>3 - Medium-Level Power Loss</v>
      </c>
      <c r="N4299" s="59"/>
      <c r="O4299" s="60"/>
      <c r="P4299" s="61">
        <f t="shared" si="202"/>
        <v>1800</v>
      </c>
      <c r="Q4299" s="61">
        <f t="shared" si="204"/>
        <v>0</v>
      </c>
    </row>
    <row r="4300" spans="1:17" ht="18.600000000000001" customHeight="1">
      <c r="A4300" s="58">
        <v>44403</v>
      </c>
      <c r="B4300" s="39" t="s">
        <v>48</v>
      </c>
      <c r="C4300" s="39" t="s">
        <v>159</v>
      </c>
      <c r="D4300" s="64"/>
      <c r="E4300" s="39" t="s">
        <v>110</v>
      </c>
      <c r="F4300" s="39">
        <v>108</v>
      </c>
      <c r="G4300" s="39" t="s">
        <v>172</v>
      </c>
      <c r="H4300" s="39" t="s">
        <v>176</v>
      </c>
      <c r="I4300" s="39" t="s">
        <v>177</v>
      </c>
      <c r="J4300" s="39" t="s">
        <v>176</v>
      </c>
      <c r="K4300" s="39" t="s">
        <v>176</v>
      </c>
      <c r="L4300" s="39">
        <v>1</v>
      </c>
      <c r="M4300" s="57" t="str">
        <f t="shared" si="203"/>
        <v>3 - Medium-Level Power Loss</v>
      </c>
      <c r="N4300" s="59"/>
      <c r="O4300" s="60"/>
      <c r="P4300" s="61">
        <f t="shared" si="202"/>
        <v>1800</v>
      </c>
      <c r="Q4300" s="61">
        <f t="shared" si="204"/>
        <v>0</v>
      </c>
    </row>
    <row r="4301" spans="1:17" ht="18.600000000000001" customHeight="1">
      <c r="A4301" s="58">
        <v>44403</v>
      </c>
      <c r="B4301" s="39" t="s">
        <v>48</v>
      </c>
      <c r="C4301" s="39" t="s">
        <v>159</v>
      </c>
      <c r="D4301" s="64"/>
      <c r="E4301" s="39" t="s">
        <v>110</v>
      </c>
      <c r="F4301" s="39">
        <v>109</v>
      </c>
      <c r="G4301" s="39" t="s">
        <v>172</v>
      </c>
      <c r="H4301" s="39" t="s">
        <v>176</v>
      </c>
      <c r="I4301" s="39" t="s">
        <v>177</v>
      </c>
      <c r="J4301" s="39" t="s">
        <v>176</v>
      </c>
      <c r="K4301" s="39" t="s">
        <v>176</v>
      </c>
      <c r="L4301" s="39">
        <v>1</v>
      </c>
      <c r="M4301" s="57" t="str">
        <f t="shared" si="203"/>
        <v>3 - Medium-Level Power Loss</v>
      </c>
      <c r="N4301" s="59"/>
      <c r="O4301" s="60"/>
      <c r="P4301" s="61">
        <f t="shared" si="202"/>
        <v>1800</v>
      </c>
      <c r="Q4301" s="61">
        <f t="shared" si="204"/>
        <v>0</v>
      </c>
    </row>
    <row r="4302" spans="1:17" ht="18.600000000000001" customHeight="1">
      <c r="A4302" s="58">
        <v>44403</v>
      </c>
      <c r="B4302" s="39" t="s">
        <v>48</v>
      </c>
      <c r="C4302" s="39" t="s">
        <v>159</v>
      </c>
      <c r="D4302" s="64"/>
      <c r="E4302" s="39" t="s">
        <v>110</v>
      </c>
      <c r="F4302" s="39">
        <v>11</v>
      </c>
      <c r="G4302" s="39" t="s">
        <v>172</v>
      </c>
      <c r="H4302" s="39" t="s">
        <v>176</v>
      </c>
      <c r="I4302" s="39" t="s">
        <v>177</v>
      </c>
      <c r="J4302" s="39" t="s">
        <v>176</v>
      </c>
      <c r="K4302" s="39" t="s">
        <v>176</v>
      </c>
      <c r="L4302" s="39">
        <v>1</v>
      </c>
      <c r="M4302" s="57" t="str">
        <f t="shared" si="203"/>
        <v>3 - Medium-Level Power Loss</v>
      </c>
      <c r="N4302" s="59"/>
      <c r="O4302" s="60"/>
      <c r="P4302" s="61">
        <f t="shared" si="202"/>
        <v>1800</v>
      </c>
      <c r="Q4302" s="61">
        <f t="shared" si="204"/>
        <v>0</v>
      </c>
    </row>
    <row r="4303" spans="1:17" ht="18.600000000000001" customHeight="1">
      <c r="A4303" s="58">
        <v>44403</v>
      </c>
      <c r="B4303" s="39" t="s">
        <v>48</v>
      </c>
      <c r="C4303" s="39" t="s">
        <v>159</v>
      </c>
      <c r="D4303" s="64"/>
      <c r="E4303" s="39" t="s">
        <v>110</v>
      </c>
      <c r="F4303" s="39">
        <v>110</v>
      </c>
      <c r="G4303" s="39" t="s">
        <v>172</v>
      </c>
      <c r="H4303" s="39" t="s">
        <v>176</v>
      </c>
      <c r="I4303" s="39" t="s">
        <v>177</v>
      </c>
      <c r="J4303" s="39" t="s">
        <v>176</v>
      </c>
      <c r="K4303" s="39" t="s">
        <v>176</v>
      </c>
      <c r="L4303" s="39">
        <v>1</v>
      </c>
      <c r="M4303" s="57" t="str">
        <f t="shared" si="203"/>
        <v>3 - Medium-Level Power Loss</v>
      </c>
      <c r="N4303" s="59"/>
      <c r="O4303" s="60"/>
      <c r="P4303" s="61">
        <f t="shared" si="202"/>
        <v>1800</v>
      </c>
      <c r="Q4303" s="61">
        <f t="shared" si="204"/>
        <v>0</v>
      </c>
    </row>
    <row r="4304" spans="1:17" ht="18.600000000000001" customHeight="1">
      <c r="A4304" s="58">
        <v>44403</v>
      </c>
      <c r="B4304" s="39" t="s">
        <v>48</v>
      </c>
      <c r="C4304" s="39" t="s">
        <v>159</v>
      </c>
      <c r="D4304" s="64"/>
      <c r="E4304" s="39" t="s">
        <v>110</v>
      </c>
      <c r="F4304" s="39">
        <v>111</v>
      </c>
      <c r="G4304" s="39" t="s">
        <v>172</v>
      </c>
      <c r="H4304" s="39" t="s">
        <v>176</v>
      </c>
      <c r="I4304" s="39" t="s">
        <v>177</v>
      </c>
      <c r="J4304" s="39" t="s">
        <v>176</v>
      </c>
      <c r="K4304" s="39" t="s">
        <v>176</v>
      </c>
      <c r="L4304" s="39">
        <v>1</v>
      </c>
      <c r="M4304" s="57" t="str">
        <f t="shared" si="203"/>
        <v>3 - Medium-Level Power Loss</v>
      </c>
      <c r="N4304" s="59"/>
      <c r="O4304" s="60"/>
      <c r="P4304" s="61">
        <f t="shared" si="202"/>
        <v>1800</v>
      </c>
      <c r="Q4304" s="61">
        <f t="shared" si="204"/>
        <v>0</v>
      </c>
    </row>
    <row r="4305" spans="1:17" ht="18.600000000000001" customHeight="1">
      <c r="A4305" s="58">
        <v>44403</v>
      </c>
      <c r="B4305" s="39" t="s">
        <v>48</v>
      </c>
      <c r="C4305" s="39" t="s">
        <v>159</v>
      </c>
      <c r="D4305" s="64"/>
      <c r="E4305" s="39" t="s">
        <v>110</v>
      </c>
      <c r="F4305" s="39">
        <v>112</v>
      </c>
      <c r="G4305" s="39" t="s">
        <v>172</v>
      </c>
      <c r="H4305" s="39" t="s">
        <v>176</v>
      </c>
      <c r="I4305" s="39" t="s">
        <v>177</v>
      </c>
      <c r="J4305" s="39" t="s">
        <v>176</v>
      </c>
      <c r="K4305" s="39" t="s">
        <v>176</v>
      </c>
      <c r="L4305" s="39">
        <v>1</v>
      </c>
      <c r="M4305" s="57" t="str">
        <f t="shared" si="203"/>
        <v>3 - Medium-Level Power Loss</v>
      </c>
      <c r="N4305" s="59"/>
      <c r="O4305" s="60"/>
      <c r="P4305" s="61">
        <f t="shared" ref="P4305:P4368" si="205">IF(G4305="hot spot",0,IF(G4305="string",$Q$5*L4305,IF(G4305="multiple strings",$Q$5*L4305,IF(G4305="Combiner",($Q$5)*L4305,IF(G4305="inverter",$Q$5*L4305,IF(G4305="tracker",$Q$5*L4305,IF(G4305="module",$Q$5*L4305,IF(G4305="module substring",($Q$5/3)*L4305,0))))))))</f>
        <v>1800</v>
      </c>
      <c r="Q4305" s="61">
        <f t="shared" si="204"/>
        <v>0</v>
      </c>
    </row>
    <row r="4306" spans="1:17" ht="18.600000000000001" customHeight="1">
      <c r="A4306" s="58">
        <v>44403</v>
      </c>
      <c r="B4306" s="39" t="s">
        <v>48</v>
      </c>
      <c r="C4306" s="39" t="s">
        <v>159</v>
      </c>
      <c r="D4306" s="64"/>
      <c r="E4306" s="39" t="s">
        <v>110</v>
      </c>
      <c r="F4306" s="39">
        <v>12</v>
      </c>
      <c r="G4306" s="39" t="s">
        <v>172</v>
      </c>
      <c r="H4306" s="39" t="s">
        <v>176</v>
      </c>
      <c r="I4306" s="39" t="s">
        <v>177</v>
      </c>
      <c r="J4306" s="39" t="s">
        <v>176</v>
      </c>
      <c r="K4306" s="39" t="s">
        <v>176</v>
      </c>
      <c r="L4306" s="39">
        <v>1</v>
      </c>
      <c r="M4306" s="57" t="str">
        <f t="shared" ref="M4306:M4369" si="206">IF(G4306="hot spot","1 - Safety",IF((P4306)/(1000000*$Q$4)&gt;0.01,"2 - High-Level Power Loss",IF(P4306&gt;($Q$5-1),"3 - Medium-Level Power Loss",IF(P4306&gt;0,"4 - Low-Level Power Loss",""))))</f>
        <v>3 - Medium-Level Power Loss</v>
      </c>
      <c r="N4306" s="59"/>
      <c r="O4306" s="60"/>
      <c r="P4306" s="61">
        <f t="shared" si="205"/>
        <v>1800</v>
      </c>
      <c r="Q4306" s="61">
        <f t="shared" si="204"/>
        <v>0</v>
      </c>
    </row>
    <row r="4307" spans="1:17" ht="18.600000000000001" customHeight="1">
      <c r="A4307" s="58">
        <v>44403</v>
      </c>
      <c r="B4307" s="39" t="s">
        <v>48</v>
      </c>
      <c r="C4307" s="39" t="s">
        <v>159</v>
      </c>
      <c r="D4307" s="64"/>
      <c r="E4307" s="39" t="s">
        <v>110</v>
      </c>
      <c r="F4307" s="39">
        <v>13</v>
      </c>
      <c r="G4307" s="39" t="s">
        <v>172</v>
      </c>
      <c r="H4307" s="39" t="s">
        <v>176</v>
      </c>
      <c r="I4307" s="39" t="s">
        <v>177</v>
      </c>
      <c r="J4307" s="39" t="s">
        <v>176</v>
      </c>
      <c r="K4307" s="39" t="s">
        <v>176</v>
      </c>
      <c r="L4307" s="39">
        <v>1</v>
      </c>
      <c r="M4307" s="57" t="str">
        <f t="shared" si="206"/>
        <v>3 - Medium-Level Power Loss</v>
      </c>
      <c r="N4307" s="59"/>
      <c r="O4307" s="60"/>
      <c r="P4307" s="61">
        <f t="shared" si="205"/>
        <v>1800</v>
      </c>
      <c r="Q4307" s="61">
        <f t="shared" si="204"/>
        <v>0</v>
      </c>
    </row>
    <row r="4308" spans="1:17" ht="18.600000000000001" customHeight="1">
      <c r="A4308" s="58">
        <v>44403</v>
      </c>
      <c r="B4308" s="39" t="s">
        <v>48</v>
      </c>
      <c r="C4308" s="39" t="s">
        <v>159</v>
      </c>
      <c r="D4308" s="64"/>
      <c r="E4308" s="39" t="s">
        <v>110</v>
      </c>
      <c r="F4308" s="39">
        <v>14</v>
      </c>
      <c r="G4308" s="39" t="s">
        <v>172</v>
      </c>
      <c r="H4308" s="39" t="s">
        <v>176</v>
      </c>
      <c r="I4308" s="39" t="s">
        <v>177</v>
      </c>
      <c r="J4308" s="39" t="s">
        <v>176</v>
      </c>
      <c r="K4308" s="39" t="s">
        <v>176</v>
      </c>
      <c r="L4308" s="39">
        <v>1</v>
      </c>
      <c r="M4308" s="57" t="str">
        <f t="shared" si="206"/>
        <v>3 - Medium-Level Power Loss</v>
      </c>
      <c r="N4308" s="59"/>
      <c r="O4308" s="60"/>
      <c r="P4308" s="61">
        <f t="shared" si="205"/>
        <v>1800</v>
      </c>
      <c r="Q4308" s="61">
        <f t="shared" si="204"/>
        <v>0</v>
      </c>
    </row>
    <row r="4309" spans="1:17" ht="18.600000000000001" customHeight="1">
      <c r="A4309" s="58">
        <v>44403</v>
      </c>
      <c r="B4309" s="39" t="s">
        <v>48</v>
      </c>
      <c r="C4309" s="39" t="s">
        <v>159</v>
      </c>
      <c r="D4309" s="64"/>
      <c r="E4309" s="39" t="s">
        <v>110</v>
      </c>
      <c r="F4309" s="39">
        <v>15</v>
      </c>
      <c r="G4309" s="39" t="s">
        <v>172</v>
      </c>
      <c r="H4309" s="39" t="s">
        <v>176</v>
      </c>
      <c r="I4309" s="39" t="s">
        <v>177</v>
      </c>
      <c r="J4309" s="39" t="s">
        <v>176</v>
      </c>
      <c r="K4309" s="39" t="s">
        <v>176</v>
      </c>
      <c r="L4309" s="39">
        <v>1</v>
      </c>
      <c r="M4309" s="57" t="str">
        <f t="shared" si="206"/>
        <v>3 - Medium-Level Power Loss</v>
      </c>
      <c r="N4309" s="59"/>
      <c r="O4309" s="60"/>
      <c r="P4309" s="61">
        <f t="shared" si="205"/>
        <v>1800</v>
      </c>
      <c r="Q4309" s="61">
        <f t="shared" si="204"/>
        <v>0</v>
      </c>
    </row>
    <row r="4310" spans="1:17" ht="18.600000000000001" customHeight="1">
      <c r="A4310" s="58">
        <v>44403</v>
      </c>
      <c r="B4310" s="39" t="s">
        <v>48</v>
      </c>
      <c r="C4310" s="39" t="s">
        <v>159</v>
      </c>
      <c r="D4310" s="64"/>
      <c r="E4310" s="39" t="s">
        <v>110</v>
      </c>
      <c r="F4310" s="39">
        <v>16</v>
      </c>
      <c r="G4310" s="39" t="s">
        <v>172</v>
      </c>
      <c r="H4310" s="39" t="s">
        <v>176</v>
      </c>
      <c r="I4310" s="39" t="s">
        <v>177</v>
      </c>
      <c r="J4310" s="39" t="s">
        <v>176</v>
      </c>
      <c r="K4310" s="39" t="s">
        <v>176</v>
      </c>
      <c r="L4310" s="39">
        <v>1</v>
      </c>
      <c r="M4310" s="57" t="str">
        <f t="shared" si="206"/>
        <v>3 - Medium-Level Power Loss</v>
      </c>
      <c r="N4310" s="59"/>
      <c r="O4310" s="60"/>
      <c r="P4310" s="61">
        <f t="shared" si="205"/>
        <v>1800</v>
      </c>
      <c r="Q4310" s="61">
        <f t="shared" si="204"/>
        <v>0</v>
      </c>
    </row>
    <row r="4311" spans="1:17" ht="18.600000000000001" customHeight="1">
      <c r="A4311" s="58">
        <v>44403</v>
      </c>
      <c r="B4311" s="39" t="s">
        <v>48</v>
      </c>
      <c r="C4311" s="39" t="s">
        <v>159</v>
      </c>
      <c r="D4311" s="64"/>
      <c r="E4311" s="39" t="s">
        <v>110</v>
      </c>
      <c r="F4311" s="39">
        <v>41</v>
      </c>
      <c r="G4311" s="39" t="s">
        <v>172</v>
      </c>
      <c r="H4311" s="39" t="s">
        <v>176</v>
      </c>
      <c r="I4311" s="39" t="s">
        <v>177</v>
      </c>
      <c r="J4311" s="39" t="s">
        <v>176</v>
      </c>
      <c r="K4311" s="39" t="s">
        <v>176</v>
      </c>
      <c r="L4311" s="39">
        <v>1</v>
      </c>
      <c r="M4311" s="57" t="str">
        <f t="shared" si="206"/>
        <v>3 - Medium-Level Power Loss</v>
      </c>
      <c r="N4311" s="59"/>
      <c r="O4311" s="60"/>
      <c r="P4311" s="61">
        <f t="shared" si="205"/>
        <v>1800</v>
      </c>
      <c r="Q4311" s="61">
        <f t="shared" si="204"/>
        <v>0</v>
      </c>
    </row>
    <row r="4312" spans="1:17" ht="18.600000000000001" customHeight="1">
      <c r="A4312" s="58">
        <v>44403</v>
      </c>
      <c r="B4312" s="39" t="s">
        <v>48</v>
      </c>
      <c r="C4312" s="39" t="s">
        <v>159</v>
      </c>
      <c r="D4312" s="64"/>
      <c r="E4312" s="39" t="s">
        <v>110</v>
      </c>
      <c r="F4312" s="39">
        <v>42</v>
      </c>
      <c r="G4312" s="39" t="s">
        <v>172</v>
      </c>
      <c r="H4312" s="39" t="s">
        <v>176</v>
      </c>
      <c r="I4312" s="39" t="s">
        <v>177</v>
      </c>
      <c r="J4312" s="39" t="s">
        <v>176</v>
      </c>
      <c r="K4312" s="39" t="s">
        <v>176</v>
      </c>
      <c r="L4312" s="39">
        <v>1</v>
      </c>
      <c r="M4312" s="57" t="str">
        <f t="shared" si="206"/>
        <v>3 - Medium-Level Power Loss</v>
      </c>
      <c r="N4312" s="59"/>
      <c r="O4312" s="60"/>
      <c r="P4312" s="61">
        <f t="shared" si="205"/>
        <v>1800</v>
      </c>
      <c r="Q4312" s="61">
        <f t="shared" si="204"/>
        <v>0</v>
      </c>
    </row>
    <row r="4313" spans="1:17" ht="18.600000000000001" customHeight="1">
      <c r="A4313" s="58">
        <v>44403</v>
      </c>
      <c r="B4313" s="39" t="s">
        <v>48</v>
      </c>
      <c r="C4313" s="39" t="s">
        <v>159</v>
      </c>
      <c r="D4313" s="64"/>
      <c r="E4313" s="39" t="s">
        <v>110</v>
      </c>
      <c r="F4313" s="39">
        <v>43</v>
      </c>
      <c r="G4313" s="39" t="s">
        <v>172</v>
      </c>
      <c r="H4313" s="39" t="s">
        <v>176</v>
      </c>
      <c r="I4313" s="39" t="s">
        <v>177</v>
      </c>
      <c r="J4313" s="39" t="s">
        <v>176</v>
      </c>
      <c r="K4313" s="39" t="s">
        <v>176</v>
      </c>
      <c r="L4313" s="39">
        <v>1</v>
      </c>
      <c r="M4313" s="57" t="str">
        <f t="shared" si="206"/>
        <v>3 - Medium-Level Power Loss</v>
      </c>
      <c r="N4313" s="59"/>
      <c r="O4313" s="60"/>
      <c r="P4313" s="61">
        <f t="shared" si="205"/>
        <v>1800</v>
      </c>
      <c r="Q4313" s="61">
        <f t="shared" si="204"/>
        <v>0</v>
      </c>
    </row>
    <row r="4314" spans="1:17" ht="18.600000000000001" customHeight="1">
      <c r="A4314" s="58">
        <v>44403</v>
      </c>
      <c r="B4314" s="39" t="s">
        <v>48</v>
      </c>
      <c r="C4314" s="39" t="s">
        <v>159</v>
      </c>
      <c r="D4314" s="64"/>
      <c r="E4314" s="39" t="s">
        <v>110</v>
      </c>
      <c r="F4314" s="39">
        <v>44</v>
      </c>
      <c r="G4314" s="39" t="s">
        <v>172</v>
      </c>
      <c r="H4314" s="39" t="s">
        <v>176</v>
      </c>
      <c r="I4314" s="39" t="s">
        <v>177</v>
      </c>
      <c r="J4314" s="39" t="s">
        <v>176</v>
      </c>
      <c r="K4314" s="39" t="s">
        <v>176</v>
      </c>
      <c r="L4314" s="39">
        <v>1</v>
      </c>
      <c r="M4314" s="57" t="str">
        <f t="shared" si="206"/>
        <v>3 - Medium-Level Power Loss</v>
      </c>
      <c r="N4314" s="59"/>
      <c r="O4314" s="60"/>
      <c r="P4314" s="61">
        <f t="shared" si="205"/>
        <v>1800</v>
      </c>
      <c r="Q4314" s="61">
        <f t="shared" si="204"/>
        <v>0</v>
      </c>
    </row>
    <row r="4315" spans="1:17" ht="18.600000000000001" customHeight="1">
      <c r="A4315" s="58">
        <v>44403</v>
      </c>
      <c r="B4315" s="39" t="s">
        <v>48</v>
      </c>
      <c r="C4315" s="39" t="s">
        <v>159</v>
      </c>
      <c r="D4315" s="64"/>
      <c r="E4315" s="39" t="s">
        <v>110</v>
      </c>
      <c r="F4315" s="39">
        <v>45</v>
      </c>
      <c r="G4315" s="39" t="s">
        <v>172</v>
      </c>
      <c r="H4315" s="39" t="s">
        <v>176</v>
      </c>
      <c r="I4315" s="39" t="s">
        <v>177</v>
      </c>
      <c r="J4315" s="39" t="s">
        <v>176</v>
      </c>
      <c r="K4315" s="39" t="s">
        <v>176</v>
      </c>
      <c r="L4315" s="39">
        <v>1</v>
      </c>
      <c r="M4315" s="57" t="str">
        <f t="shared" si="206"/>
        <v>3 - Medium-Level Power Loss</v>
      </c>
      <c r="N4315" s="59"/>
      <c r="O4315" s="60"/>
      <c r="P4315" s="61">
        <f t="shared" si="205"/>
        <v>1800</v>
      </c>
      <c r="Q4315" s="61">
        <f t="shared" si="204"/>
        <v>0</v>
      </c>
    </row>
    <row r="4316" spans="1:17" ht="18.600000000000001" customHeight="1">
      <c r="A4316" s="58">
        <v>44403</v>
      </c>
      <c r="B4316" s="39" t="s">
        <v>48</v>
      </c>
      <c r="C4316" s="39" t="s">
        <v>159</v>
      </c>
      <c r="D4316" s="64"/>
      <c r="E4316" s="39" t="s">
        <v>110</v>
      </c>
      <c r="F4316" s="39">
        <v>46</v>
      </c>
      <c r="G4316" s="39" t="s">
        <v>172</v>
      </c>
      <c r="H4316" s="39" t="s">
        <v>176</v>
      </c>
      <c r="I4316" s="39" t="s">
        <v>177</v>
      </c>
      <c r="J4316" s="39" t="s">
        <v>176</v>
      </c>
      <c r="K4316" s="39" t="s">
        <v>176</v>
      </c>
      <c r="L4316" s="39">
        <v>1</v>
      </c>
      <c r="M4316" s="57" t="str">
        <f t="shared" si="206"/>
        <v>3 - Medium-Level Power Loss</v>
      </c>
      <c r="N4316" s="59"/>
      <c r="O4316" s="60"/>
      <c r="P4316" s="61">
        <f t="shared" si="205"/>
        <v>1800</v>
      </c>
      <c r="Q4316" s="61">
        <f t="shared" si="204"/>
        <v>0</v>
      </c>
    </row>
    <row r="4317" spans="1:17" ht="18.600000000000001" customHeight="1">
      <c r="A4317" s="58">
        <v>44403</v>
      </c>
      <c r="B4317" s="39" t="s">
        <v>48</v>
      </c>
      <c r="C4317" s="39" t="s">
        <v>159</v>
      </c>
      <c r="D4317" s="64"/>
      <c r="E4317" s="39" t="s">
        <v>110</v>
      </c>
      <c r="F4317" s="39">
        <v>47</v>
      </c>
      <c r="G4317" s="39" t="s">
        <v>172</v>
      </c>
      <c r="H4317" s="39" t="s">
        <v>176</v>
      </c>
      <c r="I4317" s="39" t="s">
        <v>177</v>
      </c>
      <c r="J4317" s="39" t="s">
        <v>176</v>
      </c>
      <c r="K4317" s="39" t="s">
        <v>176</v>
      </c>
      <c r="L4317" s="39">
        <v>1</v>
      </c>
      <c r="M4317" s="57" t="str">
        <f t="shared" si="206"/>
        <v>3 - Medium-Level Power Loss</v>
      </c>
      <c r="N4317" s="59"/>
      <c r="O4317" s="60"/>
      <c r="P4317" s="61">
        <f t="shared" si="205"/>
        <v>1800</v>
      </c>
      <c r="Q4317" s="61">
        <f t="shared" si="204"/>
        <v>0</v>
      </c>
    </row>
    <row r="4318" spans="1:17" ht="18.600000000000001" customHeight="1">
      <c r="A4318" s="58">
        <v>44403</v>
      </c>
      <c r="B4318" s="39" t="s">
        <v>48</v>
      </c>
      <c r="C4318" s="39" t="s">
        <v>159</v>
      </c>
      <c r="D4318" s="64"/>
      <c r="E4318" s="39" t="s">
        <v>110</v>
      </c>
      <c r="F4318" s="39">
        <v>48</v>
      </c>
      <c r="G4318" s="39" t="s">
        <v>172</v>
      </c>
      <c r="H4318" s="39" t="s">
        <v>176</v>
      </c>
      <c r="I4318" s="39" t="s">
        <v>177</v>
      </c>
      <c r="J4318" s="39" t="s">
        <v>176</v>
      </c>
      <c r="K4318" s="39" t="s">
        <v>176</v>
      </c>
      <c r="L4318" s="39">
        <v>1</v>
      </c>
      <c r="M4318" s="57" t="str">
        <f t="shared" si="206"/>
        <v>3 - Medium-Level Power Loss</v>
      </c>
      <c r="N4318" s="59"/>
      <c r="O4318" s="60"/>
      <c r="P4318" s="61">
        <f t="shared" si="205"/>
        <v>1800</v>
      </c>
      <c r="Q4318" s="61">
        <f t="shared" si="204"/>
        <v>0</v>
      </c>
    </row>
    <row r="4319" spans="1:17" ht="18.600000000000001" customHeight="1">
      <c r="A4319" s="58">
        <v>44403</v>
      </c>
      <c r="B4319" s="39" t="s">
        <v>48</v>
      </c>
      <c r="C4319" s="39" t="s">
        <v>159</v>
      </c>
      <c r="D4319" s="64"/>
      <c r="E4319" s="39" t="s">
        <v>110</v>
      </c>
      <c r="F4319" s="39">
        <v>57</v>
      </c>
      <c r="G4319" s="39" t="s">
        <v>172</v>
      </c>
      <c r="H4319" s="39" t="s">
        <v>176</v>
      </c>
      <c r="I4319" s="39" t="s">
        <v>176</v>
      </c>
      <c r="J4319" s="39" t="s">
        <v>176</v>
      </c>
      <c r="K4319" s="39" t="s">
        <v>176</v>
      </c>
      <c r="L4319" s="39">
        <v>1</v>
      </c>
      <c r="M4319" s="57" t="str">
        <f t="shared" si="206"/>
        <v>3 - Medium-Level Power Loss</v>
      </c>
      <c r="N4319" s="59"/>
      <c r="O4319" s="60"/>
      <c r="P4319" s="61">
        <f t="shared" si="205"/>
        <v>1800</v>
      </c>
      <c r="Q4319" s="61">
        <f t="shared" si="204"/>
        <v>0</v>
      </c>
    </row>
    <row r="4320" spans="1:17" ht="18.600000000000001" customHeight="1">
      <c r="A4320" s="58">
        <v>44403</v>
      </c>
      <c r="B4320" s="39" t="s">
        <v>48</v>
      </c>
      <c r="C4320" s="39" t="s">
        <v>159</v>
      </c>
      <c r="D4320" s="64"/>
      <c r="E4320" s="39" t="s">
        <v>110</v>
      </c>
      <c r="F4320" s="39">
        <v>58</v>
      </c>
      <c r="G4320" s="39" t="s">
        <v>172</v>
      </c>
      <c r="H4320" s="39" t="s">
        <v>176</v>
      </c>
      <c r="I4320" s="39" t="s">
        <v>176</v>
      </c>
      <c r="J4320" s="39" t="s">
        <v>176</v>
      </c>
      <c r="K4320" s="39" t="s">
        <v>176</v>
      </c>
      <c r="L4320" s="39">
        <v>1</v>
      </c>
      <c r="M4320" s="57" t="str">
        <f t="shared" si="206"/>
        <v>3 - Medium-Level Power Loss</v>
      </c>
      <c r="N4320" s="59"/>
      <c r="O4320" s="60"/>
      <c r="P4320" s="61">
        <f t="shared" si="205"/>
        <v>1800</v>
      </c>
      <c r="Q4320" s="61">
        <f t="shared" si="204"/>
        <v>0</v>
      </c>
    </row>
    <row r="4321" spans="1:17" ht="18.600000000000001" customHeight="1">
      <c r="A4321" s="58">
        <v>44403</v>
      </c>
      <c r="B4321" s="39" t="s">
        <v>48</v>
      </c>
      <c r="C4321" s="39" t="s">
        <v>159</v>
      </c>
      <c r="D4321" s="64"/>
      <c r="E4321" s="39" t="s">
        <v>110</v>
      </c>
      <c r="F4321" s="39">
        <v>59</v>
      </c>
      <c r="G4321" s="39" t="s">
        <v>172</v>
      </c>
      <c r="H4321" s="39" t="s">
        <v>176</v>
      </c>
      <c r="I4321" s="39" t="s">
        <v>176</v>
      </c>
      <c r="J4321" s="39" t="s">
        <v>176</v>
      </c>
      <c r="K4321" s="39" t="s">
        <v>176</v>
      </c>
      <c r="L4321" s="39">
        <v>1</v>
      </c>
      <c r="M4321" s="57" t="str">
        <f t="shared" si="206"/>
        <v>3 - Medium-Level Power Loss</v>
      </c>
      <c r="N4321" s="59"/>
      <c r="O4321" s="60"/>
      <c r="P4321" s="61">
        <f t="shared" si="205"/>
        <v>1800</v>
      </c>
      <c r="Q4321" s="61">
        <f t="shared" si="204"/>
        <v>0</v>
      </c>
    </row>
    <row r="4322" spans="1:17" ht="18.600000000000001" customHeight="1">
      <c r="A4322" s="58">
        <v>44403</v>
      </c>
      <c r="B4322" s="39" t="s">
        <v>48</v>
      </c>
      <c r="C4322" s="39" t="s">
        <v>159</v>
      </c>
      <c r="D4322" s="64"/>
      <c r="E4322" s="39" t="s">
        <v>110</v>
      </c>
      <c r="F4322" s="39">
        <v>60</v>
      </c>
      <c r="G4322" s="39" t="s">
        <v>172</v>
      </c>
      <c r="H4322" s="39" t="s">
        <v>176</v>
      </c>
      <c r="I4322" s="39" t="s">
        <v>176</v>
      </c>
      <c r="J4322" s="39" t="s">
        <v>176</v>
      </c>
      <c r="K4322" s="39" t="s">
        <v>176</v>
      </c>
      <c r="L4322" s="39">
        <v>1</v>
      </c>
      <c r="M4322" s="57" t="str">
        <f t="shared" si="206"/>
        <v>3 - Medium-Level Power Loss</v>
      </c>
      <c r="N4322" s="59"/>
      <c r="O4322" s="60"/>
      <c r="P4322" s="61">
        <f t="shared" si="205"/>
        <v>1800</v>
      </c>
      <c r="Q4322" s="61">
        <f t="shared" si="204"/>
        <v>0</v>
      </c>
    </row>
    <row r="4323" spans="1:17" ht="18.600000000000001" customHeight="1">
      <c r="A4323" s="58">
        <v>44403</v>
      </c>
      <c r="B4323" s="39" t="s">
        <v>48</v>
      </c>
      <c r="C4323" s="39" t="s">
        <v>159</v>
      </c>
      <c r="D4323" s="64"/>
      <c r="E4323" s="39" t="s">
        <v>110</v>
      </c>
      <c r="F4323" s="39">
        <v>61</v>
      </c>
      <c r="G4323" s="39" t="s">
        <v>172</v>
      </c>
      <c r="H4323" s="39" t="s">
        <v>176</v>
      </c>
      <c r="I4323" s="39" t="s">
        <v>176</v>
      </c>
      <c r="J4323" s="39" t="s">
        <v>176</v>
      </c>
      <c r="K4323" s="39" t="s">
        <v>176</v>
      </c>
      <c r="L4323" s="39">
        <v>1</v>
      </c>
      <c r="M4323" s="57" t="str">
        <f t="shared" si="206"/>
        <v>3 - Medium-Level Power Loss</v>
      </c>
      <c r="N4323" s="59"/>
      <c r="O4323" s="60"/>
      <c r="P4323" s="61">
        <f t="shared" si="205"/>
        <v>1800</v>
      </c>
      <c r="Q4323" s="61">
        <f t="shared" si="204"/>
        <v>0</v>
      </c>
    </row>
    <row r="4324" spans="1:17" ht="18.600000000000001" customHeight="1">
      <c r="A4324" s="58">
        <v>44403</v>
      </c>
      <c r="B4324" s="39" t="s">
        <v>48</v>
      </c>
      <c r="C4324" s="39" t="s">
        <v>159</v>
      </c>
      <c r="D4324" s="64"/>
      <c r="E4324" s="39" t="s">
        <v>110</v>
      </c>
      <c r="F4324" s="39">
        <v>62</v>
      </c>
      <c r="G4324" s="39" t="s">
        <v>172</v>
      </c>
      <c r="H4324" s="39" t="s">
        <v>176</v>
      </c>
      <c r="I4324" s="39" t="s">
        <v>176</v>
      </c>
      <c r="J4324" s="39" t="s">
        <v>177</v>
      </c>
      <c r="K4324" s="39" t="s">
        <v>176</v>
      </c>
      <c r="L4324" s="39">
        <v>1</v>
      </c>
      <c r="M4324" s="57" t="str">
        <f t="shared" si="206"/>
        <v>3 - Medium-Level Power Loss</v>
      </c>
      <c r="N4324" s="59"/>
      <c r="O4324" s="60"/>
      <c r="P4324" s="61">
        <f t="shared" si="205"/>
        <v>1800</v>
      </c>
      <c r="Q4324" s="61">
        <f t="shared" si="204"/>
        <v>0</v>
      </c>
    </row>
    <row r="4325" spans="1:17" ht="18.600000000000001" customHeight="1">
      <c r="A4325" s="58">
        <v>44403</v>
      </c>
      <c r="B4325" s="39" t="s">
        <v>48</v>
      </c>
      <c r="C4325" s="39" t="s">
        <v>159</v>
      </c>
      <c r="D4325" s="64"/>
      <c r="E4325" s="39" t="s">
        <v>110</v>
      </c>
      <c r="F4325" s="39">
        <v>62</v>
      </c>
      <c r="G4325" s="39" t="s">
        <v>172</v>
      </c>
      <c r="H4325" s="39" t="s">
        <v>176</v>
      </c>
      <c r="I4325" s="39" t="s">
        <v>176</v>
      </c>
      <c r="J4325" s="39" t="s">
        <v>177</v>
      </c>
      <c r="K4325" s="39" t="s">
        <v>176</v>
      </c>
      <c r="L4325" s="39">
        <v>1</v>
      </c>
      <c r="M4325" s="57" t="str">
        <f t="shared" si="206"/>
        <v>3 - Medium-Level Power Loss</v>
      </c>
      <c r="N4325" s="59"/>
      <c r="O4325" s="60"/>
      <c r="P4325" s="61">
        <f t="shared" si="205"/>
        <v>1800</v>
      </c>
      <c r="Q4325" s="61">
        <f t="shared" ref="Q4325:Q4388" si="207">IF(O4325&gt;0,P4325,0)</f>
        <v>0</v>
      </c>
    </row>
    <row r="4326" spans="1:17" ht="18.600000000000001" customHeight="1">
      <c r="A4326" s="58">
        <v>44403</v>
      </c>
      <c r="B4326" s="39" t="s">
        <v>48</v>
      </c>
      <c r="C4326" s="39" t="s">
        <v>159</v>
      </c>
      <c r="D4326" s="64"/>
      <c r="E4326" s="39" t="s">
        <v>110</v>
      </c>
      <c r="F4326" s="39">
        <v>63</v>
      </c>
      <c r="G4326" s="39" t="s">
        <v>172</v>
      </c>
      <c r="H4326" s="39" t="s">
        <v>176</v>
      </c>
      <c r="I4326" s="39" t="s">
        <v>176</v>
      </c>
      <c r="J4326" s="39" t="s">
        <v>176</v>
      </c>
      <c r="K4326" s="39" t="s">
        <v>176</v>
      </c>
      <c r="L4326" s="39">
        <v>1</v>
      </c>
      <c r="M4326" s="57" t="str">
        <f t="shared" si="206"/>
        <v>3 - Medium-Level Power Loss</v>
      </c>
      <c r="N4326" s="59"/>
      <c r="O4326" s="60"/>
      <c r="P4326" s="61">
        <f t="shared" si="205"/>
        <v>1800</v>
      </c>
      <c r="Q4326" s="61">
        <f t="shared" si="207"/>
        <v>0</v>
      </c>
    </row>
    <row r="4327" spans="1:17" ht="18.600000000000001" customHeight="1">
      <c r="A4327" s="58">
        <v>44403</v>
      </c>
      <c r="B4327" s="39" t="s">
        <v>48</v>
      </c>
      <c r="C4327" s="39" t="s">
        <v>159</v>
      </c>
      <c r="D4327" s="64"/>
      <c r="E4327" s="39" t="s">
        <v>110</v>
      </c>
      <c r="F4327" s="39">
        <v>64</v>
      </c>
      <c r="G4327" s="39" t="s">
        <v>172</v>
      </c>
      <c r="H4327" s="39" t="s">
        <v>176</v>
      </c>
      <c r="I4327" s="39" t="s">
        <v>176</v>
      </c>
      <c r="J4327" s="39" t="s">
        <v>176</v>
      </c>
      <c r="K4327" s="39" t="s">
        <v>176</v>
      </c>
      <c r="L4327" s="39">
        <v>1</v>
      </c>
      <c r="M4327" s="57" t="str">
        <f t="shared" si="206"/>
        <v>3 - Medium-Level Power Loss</v>
      </c>
      <c r="N4327" s="59"/>
      <c r="O4327" s="60"/>
      <c r="P4327" s="61">
        <f t="shared" si="205"/>
        <v>1800</v>
      </c>
      <c r="Q4327" s="61">
        <f t="shared" si="207"/>
        <v>0</v>
      </c>
    </row>
    <row r="4328" spans="1:17" ht="18.600000000000001" customHeight="1">
      <c r="A4328" s="58">
        <v>44403</v>
      </c>
      <c r="B4328" s="39" t="s">
        <v>48</v>
      </c>
      <c r="C4328" s="39" t="s">
        <v>159</v>
      </c>
      <c r="D4328" s="64"/>
      <c r="E4328" s="39" t="s">
        <v>110</v>
      </c>
      <c r="F4328" s="39">
        <v>9</v>
      </c>
      <c r="G4328" s="39" t="s">
        <v>172</v>
      </c>
      <c r="H4328" s="39" t="s">
        <v>176</v>
      </c>
      <c r="I4328" s="39" t="s">
        <v>177</v>
      </c>
      <c r="J4328" s="39" t="s">
        <v>176</v>
      </c>
      <c r="K4328" s="39" t="s">
        <v>176</v>
      </c>
      <c r="L4328" s="39">
        <v>1</v>
      </c>
      <c r="M4328" s="57" t="str">
        <f t="shared" si="206"/>
        <v>3 - Medium-Level Power Loss</v>
      </c>
      <c r="N4328" s="59"/>
      <c r="O4328" s="60"/>
      <c r="P4328" s="61">
        <f t="shared" si="205"/>
        <v>1800</v>
      </c>
      <c r="Q4328" s="61">
        <f t="shared" si="207"/>
        <v>0</v>
      </c>
    </row>
    <row r="4329" spans="1:17" ht="18.600000000000001" customHeight="1">
      <c r="A4329" s="58">
        <v>44403</v>
      </c>
      <c r="B4329" s="39" t="s">
        <v>48</v>
      </c>
      <c r="C4329" s="39" t="s">
        <v>160</v>
      </c>
      <c r="D4329" s="64"/>
      <c r="E4329" s="39" t="s">
        <v>95</v>
      </c>
      <c r="F4329" s="39">
        <v>81</v>
      </c>
      <c r="G4329" s="39" t="s">
        <v>172</v>
      </c>
      <c r="H4329" s="39" t="s">
        <v>176</v>
      </c>
      <c r="I4329" s="39" t="s">
        <v>176</v>
      </c>
      <c r="J4329" s="39" t="s">
        <v>176</v>
      </c>
      <c r="K4329" s="39" t="s">
        <v>176</v>
      </c>
      <c r="L4329" s="39">
        <v>1</v>
      </c>
      <c r="M4329" s="57" t="str">
        <f t="shared" si="206"/>
        <v>3 - Medium-Level Power Loss</v>
      </c>
      <c r="N4329" s="59"/>
      <c r="O4329" s="60"/>
      <c r="P4329" s="61">
        <f t="shared" si="205"/>
        <v>1800</v>
      </c>
      <c r="Q4329" s="61">
        <f t="shared" si="207"/>
        <v>0</v>
      </c>
    </row>
    <row r="4330" spans="1:17" ht="18.600000000000001" customHeight="1">
      <c r="A4330" s="58">
        <v>44403</v>
      </c>
      <c r="B4330" s="39" t="s">
        <v>48</v>
      </c>
      <c r="C4330" s="39" t="s">
        <v>160</v>
      </c>
      <c r="D4330" s="64"/>
      <c r="E4330" s="39" t="s">
        <v>95</v>
      </c>
      <c r="F4330" s="39">
        <v>82</v>
      </c>
      <c r="G4330" s="39" t="s">
        <v>172</v>
      </c>
      <c r="H4330" s="39" t="s">
        <v>176</v>
      </c>
      <c r="I4330" s="39" t="s">
        <v>176</v>
      </c>
      <c r="J4330" s="39" t="s">
        <v>176</v>
      </c>
      <c r="K4330" s="39" t="s">
        <v>176</v>
      </c>
      <c r="L4330" s="39">
        <v>1</v>
      </c>
      <c r="M4330" s="57" t="str">
        <f t="shared" si="206"/>
        <v>3 - Medium-Level Power Loss</v>
      </c>
      <c r="N4330" s="59"/>
      <c r="O4330" s="60"/>
      <c r="P4330" s="61">
        <f t="shared" si="205"/>
        <v>1800</v>
      </c>
      <c r="Q4330" s="61">
        <f t="shared" si="207"/>
        <v>0</v>
      </c>
    </row>
    <row r="4331" spans="1:17" ht="18.600000000000001" customHeight="1">
      <c r="A4331" s="58">
        <v>44403</v>
      </c>
      <c r="B4331" s="39" t="s">
        <v>48</v>
      </c>
      <c r="C4331" s="39" t="s">
        <v>160</v>
      </c>
      <c r="D4331" s="64"/>
      <c r="E4331" s="39" t="s">
        <v>95</v>
      </c>
      <c r="F4331" s="39">
        <v>83</v>
      </c>
      <c r="G4331" s="39" t="s">
        <v>172</v>
      </c>
      <c r="H4331" s="39" t="s">
        <v>176</v>
      </c>
      <c r="I4331" s="39" t="s">
        <v>176</v>
      </c>
      <c r="J4331" s="39" t="s">
        <v>176</v>
      </c>
      <c r="K4331" s="39" t="s">
        <v>176</v>
      </c>
      <c r="L4331" s="39">
        <v>1</v>
      </c>
      <c r="M4331" s="57" t="str">
        <f t="shared" si="206"/>
        <v>3 - Medium-Level Power Loss</v>
      </c>
      <c r="N4331" s="59"/>
      <c r="O4331" s="60"/>
      <c r="P4331" s="61">
        <f t="shared" si="205"/>
        <v>1800</v>
      </c>
      <c r="Q4331" s="61">
        <f t="shared" si="207"/>
        <v>0</v>
      </c>
    </row>
    <row r="4332" spans="1:17" ht="18.600000000000001" customHeight="1">
      <c r="A4332" s="58">
        <v>44403</v>
      </c>
      <c r="B4332" s="39" t="s">
        <v>48</v>
      </c>
      <c r="C4332" s="39" t="s">
        <v>160</v>
      </c>
      <c r="D4332" s="64"/>
      <c r="E4332" s="39" t="s">
        <v>95</v>
      </c>
      <c r="F4332" s="39">
        <v>84</v>
      </c>
      <c r="G4332" s="39" t="s">
        <v>172</v>
      </c>
      <c r="H4332" s="39" t="s">
        <v>176</v>
      </c>
      <c r="I4332" s="39" t="s">
        <v>176</v>
      </c>
      <c r="J4332" s="39" t="s">
        <v>176</v>
      </c>
      <c r="K4332" s="39" t="s">
        <v>176</v>
      </c>
      <c r="L4332" s="39">
        <v>1</v>
      </c>
      <c r="M4332" s="57" t="str">
        <f t="shared" si="206"/>
        <v>3 - Medium-Level Power Loss</v>
      </c>
      <c r="N4332" s="59"/>
      <c r="O4332" s="60"/>
      <c r="P4332" s="61">
        <f t="shared" si="205"/>
        <v>1800</v>
      </c>
      <c r="Q4332" s="61">
        <f t="shared" si="207"/>
        <v>0</v>
      </c>
    </row>
    <row r="4333" spans="1:17" ht="18.600000000000001" customHeight="1">
      <c r="A4333" s="58">
        <v>44403</v>
      </c>
      <c r="B4333" s="39" t="s">
        <v>48</v>
      </c>
      <c r="C4333" s="39" t="s">
        <v>160</v>
      </c>
      <c r="D4333" s="64"/>
      <c r="E4333" s="39" t="s">
        <v>95</v>
      </c>
      <c r="F4333" s="39">
        <v>85</v>
      </c>
      <c r="G4333" s="39" t="s">
        <v>172</v>
      </c>
      <c r="H4333" s="39" t="s">
        <v>176</v>
      </c>
      <c r="I4333" s="39" t="s">
        <v>176</v>
      </c>
      <c r="J4333" s="39" t="s">
        <v>176</v>
      </c>
      <c r="K4333" s="39" t="s">
        <v>176</v>
      </c>
      <c r="L4333" s="39">
        <v>1</v>
      </c>
      <c r="M4333" s="57" t="str">
        <f t="shared" si="206"/>
        <v>3 - Medium-Level Power Loss</v>
      </c>
      <c r="N4333" s="59"/>
      <c r="O4333" s="60"/>
      <c r="P4333" s="61">
        <f t="shared" si="205"/>
        <v>1800</v>
      </c>
      <c r="Q4333" s="61">
        <f t="shared" si="207"/>
        <v>0</v>
      </c>
    </row>
    <row r="4334" spans="1:17" ht="18.600000000000001" customHeight="1">
      <c r="A4334" s="58">
        <v>44403</v>
      </c>
      <c r="B4334" s="39" t="s">
        <v>48</v>
      </c>
      <c r="C4334" s="39" t="s">
        <v>160</v>
      </c>
      <c r="D4334" s="64"/>
      <c r="E4334" s="39" t="s">
        <v>95</v>
      </c>
      <c r="F4334" s="39">
        <v>86</v>
      </c>
      <c r="G4334" s="39" t="s">
        <v>172</v>
      </c>
      <c r="H4334" s="39" t="s">
        <v>176</v>
      </c>
      <c r="I4334" s="39" t="s">
        <v>176</v>
      </c>
      <c r="J4334" s="39" t="s">
        <v>176</v>
      </c>
      <c r="K4334" s="39" t="s">
        <v>176</v>
      </c>
      <c r="L4334" s="39">
        <v>1</v>
      </c>
      <c r="M4334" s="57" t="str">
        <f t="shared" si="206"/>
        <v>3 - Medium-Level Power Loss</v>
      </c>
      <c r="N4334" s="59"/>
      <c r="O4334" s="60"/>
      <c r="P4334" s="61">
        <f t="shared" si="205"/>
        <v>1800</v>
      </c>
      <c r="Q4334" s="61">
        <f t="shared" si="207"/>
        <v>0</v>
      </c>
    </row>
    <row r="4335" spans="1:17" ht="18.600000000000001" customHeight="1">
      <c r="A4335" s="58">
        <v>44403</v>
      </c>
      <c r="B4335" s="39" t="s">
        <v>48</v>
      </c>
      <c r="C4335" s="39" t="s">
        <v>160</v>
      </c>
      <c r="D4335" s="64"/>
      <c r="E4335" s="39" t="s">
        <v>95</v>
      </c>
      <c r="F4335" s="39">
        <v>87</v>
      </c>
      <c r="G4335" s="39" t="s">
        <v>172</v>
      </c>
      <c r="H4335" s="39" t="s">
        <v>176</v>
      </c>
      <c r="I4335" s="39" t="s">
        <v>176</v>
      </c>
      <c r="J4335" s="39" t="s">
        <v>176</v>
      </c>
      <c r="K4335" s="39" t="s">
        <v>176</v>
      </c>
      <c r="L4335" s="39">
        <v>1</v>
      </c>
      <c r="M4335" s="57" t="str">
        <f t="shared" si="206"/>
        <v>3 - Medium-Level Power Loss</v>
      </c>
      <c r="N4335" s="59"/>
      <c r="O4335" s="60"/>
      <c r="P4335" s="61">
        <f t="shared" si="205"/>
        <v>1800</v>
      </c>
      <c r="Q4335" s="61">
        <f t="shared" si="207"/>
        <v>0</v>
      </c>
    </row>
    <row r="4336" spans="1:17" ht="18.600000000000001" customHeight="1">
      <c r="A4336" s="58">
        <v>44403</v>
      </c>
      <c r="B4336" s="39" t="s">
        <v>48</v>
      </c>
      <c r="C4336" s="39" t="s">
        <v>160</v>
      </c>
      <c r="D4336" s="64"/>
      <c r="E4336" s="39" t="s">
        <v>95</v>
      </c>
      <c r="F4336" s="39">
        <v>88</v>
      </c>
      <c r="G4336" s="39" t="s">
        <v>172</v>
      </c>
      <c r="H4336" s="39" t="s">
        <v>176</v>
      </c>
      <c r="I4336" s="39" t="s">
        <v>176</v>
      </c>
      <c r="J4336" s="39" t="s">
        <v>176</v>
      </c>
      <c r="K4336" s="39" t="s">
        <v>176</v>
      </c>
      <c r="L4336" s="39">
        <v>1</v>
      </c>
      <c r="M4336" s="57" t="str">
        <f t="shared" si="206"/>
        <v>3 - Medium-Level Power Loss</v>
      </c>
      <c r="N4336" s="59"/>
      <c r="O4336" s="60"/>
      <c r="P4336" s="61">
        <f t="shared" si="205"/>
        <v>1800</v>
      </c>
      <c r="Q4336" s="61">
        <f t="shared" si="207"/>
        <v>0</v>
      </c>
    </row>
    <row r="4337" spans="1:17" ht="18.600000000000001" customHeight="1">
      <c r="A4337" s="58">
        <v>44403</v>
      </c>
      <c r="B4337" s="39" t="s">
        <v>48</v>
      </c>
      <c r="C4337" s="39" t="s">
        <v>160</v>
      </c>
      <c r="D4337" s="64"/>
      <c r="E4337" s="39" t="s">
        <v>101</v>
      </c>
      <c r="F4337" s="39">
        <v>73</v>
      </c>
      <c r="G4337" s="39" t="s">
        <v>172</v>
      </c>
      <c r="H4337" s="39" t="s">
        <v>176</v>
      </c>
      <c r="I4337" s="39" t="s">
        <v>177</v>
      </c>
      <c r="J4337" s="39" t="s">
        <v>176</v>
      </c>
      <c r="K4337" s="39" t="s">
        <v>176</v>
      </c>
      <c r="L4337" s="39">
        <v>1</v>
      </c>
      <c r="M4337" s="57" t="str">
        <f t="shared" si="206"/>
        <v>3 - Medium-Level Power Loss</v>
      </c>
      <c r="N4337" s="59"/>
      <c r="O4337" s="60"/>
      <c r="P4337" s="61">
        <f t="shared" si="205"/>
        <v>1800</v>
      </c>
      <c r="Q4337" s="61">
        <f t="shared" si="207"/>
        <v>0</v>
      </c>
    </row>
    <row r="4338" spans="1:17" ht="18.600000000000001" customHeight="1">
      <c r="A4338" s="58">
        <v>44403</v>
      </c>
      <c r="B4338" s="39" t="s">
        <v>48</v>
      </c>
      <c r="C4338" s="39" t="s">
        <v>160</v>
      </c>
      <c r="D4338" s="64"/>
      <c r="E4338" s="39" t="s">
        <v>102</v>
      </c>
      <c r="F4338" s="39">
        <v>57</v>
      </c>
      <c r="G4338" s="39" t="s">
        <v>172</v>
      </c>
      <c r="H4338" s="39" t="s">
        <v>176</v>
      </c>
      <c r="I4338" s="39" t="s">
        <v>176</v>
      </c>
      <c r="J4338" s="39" t="s">
        <v>176</v>
      </c>
      <c r="K4338" s="39" t="s">
        <v>176</v>
      </c>
      <c r="L4338" s="39">
        <v>1</v>
      </c>
      <c r="M4338" s="57" t="str">
        <f t="shared" si="206"/>
        <v>3 - Medium-Level Power Loss</v>
      </c>
      <c r="N4338" s="59"/>
      <c r="O4338" s="60"/>
      <c r="P4338" s="61">
        <f t="shared" si="205"/>
        <v>1800</v>
      </c>
      <c r="Q4338" s="61">
        <f t="shared" si="207"/>
        <v>0</v>
      </c>
    </row>
    <row r="4339" spans="1:17" ht="18.600000000000001" customHeight="1">
      <c r="A4339" s="58">
        <v>44403</v>
      </c>
      <c r="B4339" s="39" t="s">
        <v>48</v>
      </c>
      <c r="C4339" s="39" t="s">
        <v>160</v>
      </c>
      <c r="D4339" s="64"/>
      <c r="E4339" s="39" t="s">
        <v>102</v>
      </c>
      <c r="F4339" s="39">
        <v>58</v>
      </c>
      <c r="G4339" s="39" t="s">
        <v>172</v>
      </c>
      <c r="H4339" s="39" t="s">
        <v>176</v>
      </c>
      <c r="I4339" s="39" t="s">
        <v>176</v>
      </c>
      <c r="J4339" s="39" t="s">
        <v>176</v>
      </c>
      <c r="K4339" s="39" t="s">
        <v>176</v>
      </c>
      <c r="L4339" s="39">
        <v>1</v>
      </c>
      <c r="M4339" s="57" t="str">
        <f t="shared" si="206"/>
        <v>3 - Medium-Level Power Loss</v>
      </c>
      <c r="N4339" s="59"/>
      <c r="O4339" s="60"/>
      <c r="P4339" s="61">
        <f t="shared" si="205"/>
        <v>1800</v>
      </c>
      <c r="Q4339" s="61">
        <f t="shared" si="207"/>
        <v>0</v>
      </c>
    </row>
    <row r="4340" spans="1:17" ht="18.600000000000001" customHeight="1">
      <c r="A4340" s="58">
        <v>44403</v>
      </c>
      <c r="B4340" s="39" t="s">
        <v>48</v>
      </c>
      <c r="C4340" s="39" t="s">
        <v>160</v>
      </c>
      <c r="D4340" s="64"/>
      <c r="E4340" s="39" t="s">
        <v>102</v>
      </c>
      <c r="F4340" s="39">
        <v>59</v>
      </c>
      <c r="G4340" s="39" t="s">
        <v>172</v>
      </c>
      <c r="H4340" s="39" t="s">
        <v>176</v>
      </c>
      <c r="I4340" s="39" t="s">
        <v>176</v>
      </c>
      <c r="J4340" s="39" t="s">
        <v>176</v>
      </c>
      <c r="K4340" s="39" t="s">
        <v>176</v>
      </c>
      <c r="L4340" s="39">
        <v>1</v>
      </c>
      <c r="M4340" s="57" t="str">
        <f t="shared" si="206"/>
        <v>3 - Medium-Level Power Loss</v>
      </c>
      <c r="N4340" s="59"/>
      <c r="O4340" s="60"/>
      <c r="P4340" s="61">
        <f t="shared" si="205"/>
        <v>1800</v>
      </c>
      <c r="Q4340" s="61">
        <f t="shared" si="207"/>
        <v>0</v>
      </c>
    </row>
    <row r="4341" spans="1:17" ht="18.600000000000001" customHeight="1">
      <c r="A4341" s="58">
        <v>44403</v>
      </c>
      <c r="B4341" s="39" t="s">
        <v>48</v>
      </c>
      <c r="C4341" s="39" t="s">
        <v>160</v>
      </c>
      <c r="D4341" s="64"/>
      <c r="E4341" s="39" t="s">
        <v>102</v>
      </c>
      <c r="F4341" s="39">
        <v>60</v>
      </c>
      <c r="G4341" s="39" t="s">
        <v>172</v>
      </c>
      <c r="H4341" s="39" t="s">
        <v>176</v>
      </c>
      <c r="I4341" s="39" t="s">
        <v>176</v>
      </c>
      <c r="J4341" s="39" t="s">
        <v>176</v>
      </c>
      <c r="K4341" s="39" t="s">
        <v>176</v>
      </c>
      <c r="L4341" s="39">
        <v>1</v>
      </c>
      <c r="M4341" s="57" t="str">
        <f t="shared" si="206"/>
        <v>3 - Medium-Level Power Loss</v>
      </c>
      <c r="N4341" s="59"/>
      <c r="O4341" s="60"/>
      <c r="P4341" s="61">
        <f t="shared" si="205"/>
        <v>1800</v>
      </c>
      <c r="Q4341" s="61">
        <f t="shared" si="207"/>
        <v>0</v>
      </c>
    </row>
    <row r="4342" spans="1:17" ht="18.600000000000001" customHeight="1">
      <c r="A4342" s="58">
        <v>44403</v>
      </c>
      <c r="B4342" s="39" t="s">
        <v>48</v>
      </c>
      <c r="C4342" s="39" t="s">
        <v>160</v>
      </c>
      <c r="D4342" s="64"/>
      <c r="E4342" s="39" t="s">
        <v>102</v>
      </c>
      <c r="F4342" s="39">
        <v>61</v>
      </c>
      <c r="G4342" s="39" t="s">
        <v>172</v>
      </c>
      <c r="H4342" s="39" t="s">
        <v>176</v>
      </c>
      <c r="I4342" s="39" t="s">
        <v>176</v>
      </c>
      <c r="J4342" s="39" t="s">
        <v>176</v>
      </c>
      <c r="K4342" s="39" t="s">
        <v>176</v>
      </c>
      <c r="L4342" s="39">
        <v>1</v>
      </c>
      <c r="M4342" s="57" t="str">
        <f t="shared" si="206"/>
        <v>3 - Medium-Level Power Loss</v>
      </c>
      <c r="N4342" s="59"/>
      <c r="O4342" s="60"/>
      <c r="P4342" s="61">
        <f t="shared" si="205"/>
        <v>1800</v>
      </c>
      <c r="Q4342" s="61">
        <f t="shared" si="207"/>
        <v>0</v>
      </c>
    </row>
    <row r="4343" spans="1:17" ht="18.600000000000001" customHeight="1">
      <c r="A4343" s="58">
        <v>44403</v>
      </c>
      <c r="B4343" s="39" t="s">
        <v>48</v>
      </c>
      <c r="C4343" s="39" t="s">
        <v>160</v>
      </c>
      <c r="D4343" s="64"/>
      <c r="E4343" s="39" t="s">
        <v>102</v>
      </c>
      <c r="F4343" s="39">
        <v>62</v>
      </c>
      <c r="G4343" s="39" t="s">
        <v>172</v>
      </c>
      <c r="H4343" s="39" t="s">
        <v>176</v>
      </c>
      <c r="I4343" s="39" t="s">
        <v>176</v>
      </c>
      <c r="J4343" s="39" t="s">
        <v>176</v>
      </c>
      <c r="K4343" s="39" t="s">
        <v>176</v>
      </c>
      <c r="L4343" s="39">
        <v>1</v>
      </c>
      <c r="M4343" s="57" t="str">
        <f t="shared" si="206"/>
        <v>3 - Medium-Level Power Loss</v>
      </c>
      <c r="N4343" s="59"/>
      <c r="O4343" s="60"/>
      <c r="P4343" s="61">
        <f t="shared" si="205"/>
        <v>1800</v>
      </c>
      <c r="Q4343" s="61">
        <f t="shared" si="207"/>
        <v>0</v>
      </c>
    </row>
    <row r="4344" spans="1:17" ht="18.600000000000001" customHeight="1">
      <c r="A4344" s="58">
        <v>44403</v>
      </c>
      <c r="B4344" s="39" t="s">
        <v>48</v>
      </c>
      <c r="C4344" s="39" t="s">
        <v>160</v>
      </c>
      <c r="D4344" s="64"/>
      <c r="E4344" s="39" t="s">
        <v>102</v>
      </c>
      <c r="F4344" s="39">
        <v>63</v>
      </c>
      <c r="G4344" s="39" t="s">
        <v>172</v>
      </c>
      <c r="H4344" s="39" t="s">
        <v>176</v>
      </c>
      <c r="I4344" s="39" t="s">
        <v>176</v>
      </c>
      <c r="J4344" s="39" t="s">
        <v>176</v>
      </c>
      <c r="K4344" s="39" t="s">
        <v>176</v>
      </c>
      <c r="L4344" s="39">
        <v>1</v>
      </c>
      <c r="M4344" s="57" t="str">
        <f t="shared" si="206"/>
        <v>3 - Medium-Level Power Loss</v>
      </c>
      <c r="N4344" s="59"/>
      <c r="O4344" s="60"/>
      <c r="P4344" s="61">
        <f t="shared" si="205"/>
        <v>1800</v>
      </c>
      <c r="Q4344" s="61">
        <f t="shared" si="207"/>
        <v>0</v>
      </c>
    </row>
    <row r="4345" spans="1:17" ht="18.600000000000001" customHeight="1">
      <c r="A4345" s="58">
        <v>44403</v>
      </c>
      <c r="B4345" s="39" t="s">
        <v>48</v>
      </c>
      <c r="C4345" s="39" t="s">
        <v>160</v>
      </c>
      <c r="D4345" s="64"/>
      <c r="E4345" s="39" t="s">
        <v>102</v>
      </c>
      <c r="F4345" s="39">
        <v>64</v>
      </c>
      <c r="G4345" s="39" t="s">
        <v>172</v>
      </c>
      <c r="H4345" s="39" t="s">
        <v>176</v>
      </c>
      <c r="I4345" s="39" t="s">
        <v>176</v>
      </c>
      <c r="J4345" s="39" t="s">
        <v>176</v>
      </c>
      <c r="K4345" s="39" t="s">
        <v>176</v>
      </c>
      <c r="L4345" s="39">
        <v>1</v>
      </c>
      <c r="M4345" s="57" t="str">
        <f t="shared" si="206"/>
        <v>3 - Medium-Level Power Loss</v>
      </c>
      <c r="N4345" s="59"/>
      <c r="O4345" s="60"/>
      <c r="P4345" s="61">
        <f t="shared" si="205"/>
        <v>1800</v>
      </c>
      <c r="Q4345" s="61">
        <f t="shared" si="207"/>
        <v>0</v>
      </c>
    </row>
    <row r="4346" spans="1:17" ht="18.600000000000001" customHeight="1">
      <c r="A4346" s="58">
        <v>44403</v>
      </c>
      <c r="B4346" s="39" t="s">
        <v>48</v>
      </c>
      <c r="C4346" s="39" t="s">
        <v>160</v>
      </c>
      <c r="D4346" s="64"/>
      <c r="E4346" s="39" t="s">
        <v>96</v>
      </c>
      <c r="F4346" s="39">
        <v>10</v>
      </c>
      <c r="G4346" s="39" t="s">
        <v>172</v>
      </c>
      <c r="H4346" s="39" t="s">
        <v>176</v>
      </c>
      <c r="I4346" s="39" t="s">
        <v>176</v>
      </c>
      <c r="J4346" s="39" t="s">
        <v>176</v>
      </c>
      <c r="K4346" s="39" t="s">
        <v>176</v>
      </c>
      <c r="L4346" s="39">
        <v>1</v>
      </c>
      <c r="M4346" s="57" t="str">
        <f t="shared" si="206"/>
        <v>3 - Medium-Level Power Loss</v>
      </c>
      <c r="N4346" s="59"/>
      <c r="O4346" s="60"/>
      <c r="P4346" s="61">
        <f t="shared" si="205"/>
        <v>1800</v>
      </c>
      <c r="Q4346" s="61">
        <f t="shared" si="207"/>
        <v>0</v>
      </c>
    </row>
    <row r="4347" spans="1:17" ht="18.600000000000001" customHeight="1">
      <c r="A4347" s="58">
        <v>44403</v>
      </c>
      <c r="B4347" s="39" t="s">
        <v>48</v>
      </c>
      <c r="C4347" s="39" t="s">
        <v>160</v>
      </c>
      <c r="D4347" s="64"/>
      <c r="E4347" s="39" t="s">
        <v>96</v>
      </c>
      <c r="F4347" s="39">
        <v>11</v>
      </c>
      <c r="G4347" s="39" t="s">
        <v>172</v>
      </c>
      <c r="H4347" s="39" t="s">
        <v>176</v>
      </c>
      <c r="I4347" s="39" t="s">
        <v>176</v>
      </c>
      <c r="J4347" s="39" t="s">
        <v>176</v>
      </c>
      <c r="K4347" s="39" t="s">
        <v>176</v>
      </c>
      <c r="L4347" s="39">
        <v>1</v>
      </c>
      <c r="M4347" s="57" t="str">
        <f t="shared" si="206"/>
        <v>3 - Medium-Level Power Loss</v>
      </c>
      <c r="N4347" s="59"/>
      <c r="O4347" s="60"/>
      <c r="P4347" s="61">
        <f t="shared" si="205"/>
        <v>1800</v>
      </c>
      <c r="Q4347" s="61">
        <f t="shared" si="207"/>
        <v>0</v>
      </c>
    </row>
    <row r="4348" spans="1:17" ht="18.600000000000001" customHeight="1">
      <c r="A4348" s="58">
        <v>44403</v>
      </c>
      <c r="B4348" s="39" t="s">
        <v>48</v>
      </c>
      <c r="C4348" s="39" t="s">
        <v>160</v>
      </c>
      <c r="D4348" s="64"/>
      <c r="E4348" s="39" t="s">
        <v>96</v>
      </c>
      <c r="F4348" s="39">
        <v>12</v>
      </c>
      <c r="G4348" s="39" t="s">
        <v>172</v>
      </c>
      <c r="H4348" s="39" t="s">
        <v>176</v>
      </c>
      <c r="I4348" s="39" t="s">
        <v>176</v>
      </c>
      <c r="J4348" s="39" t="s">
        <v>176</v>
      </c>
      <c r="K4348" s="39" t="s">
        <v>176</v>
      </c>
      <c r="L4348" s="39">
        <v>1</v>
      </c>
      <c r="M4348" s="57" t="str">
        <f t="shared" si="206"/>
        <v>3 - Medium-Level Power Loss</v>
      </c>
      <c r="N4348" s="59"/>
      <c r="O4348" s="60"/>
      <c r="P4348" s="61">
        <f t="shared" si="205"/>
        <v>1800</v>
      </c>
      <c r="Q4348" s="61">
        <f t="shared" si="207"/>
        <v>0</v>
      </c>
    </row>
    <row r="4349" spans="1:17" ht="18.600000000000001" customHeight="1">
      <c r="A4349" s="58">
        <v>44403</v>
      </c>
      <c r="B4349" s="39" t="s">
        <v>48</v>
      </c>
      <c r="C4349" s="39" t="s">
        <v>160</v>
      </c>
      <c r="D4349" s="64"/>
      <c r="E4349" s="39" t="s">
        <v>96</v>
      </c>
      <c r="F4349" s="39">
        <v>13</v>
      </c>
      <c r="G4349" s="39" t="s">
        <v>172</v>
      </c>
      <c r="H4349" s="39" t="s">
        <v>176</v>
      </c>
      <c r="I4349" s="39" t="s">
        <v>176</v>
      </c>
      <c r="J4349" s="39" t="s">
        <v>176</v>
      </c>
      <c r="K4349" s="39" t="s">
        <v>176</v>
      </c>
      <c r="L4349" s="39">
        <v>1</v>
      </c>
      <c r="M4349" s="57" t="str">
        <f t="shared" si="206"/>
        <v>3 - Medium-Level Power Loss</v>
      </c>
      <c r="N4349" s="59"/>
      <c r="O4349" s="60"/>
      <c r="P4349" s="61">
        <f t="shared" si="205"/>
        <v>1800</v>
      </c>
      <c r="Q4349" s="61">
        <f t="shared" si="207"/>
        <v>0</v>
      </c>
    </row>
    <row r="4350" spans="1:17" ht="18.600000000000001" customHeight="1">
      <c r="A4350" s="58">
        <v>44403</v>
      </c>
      <c r="B4350" s="39" t="s">
        <v>48</v>
      </c>
      <c r="C4350" s="39" t="s">
        <v>160</v>
      </c>
      <c r="D4350" s="64"/>
      <c r="E4350" s="39" t="s">
        <v>96</v>
      </c>
      <c r="F4350" s="39">
        <v>14</v>
      </c>
      <c r="G4350" s="39" t="s">
        <v>172</v>
      </c>
      <c r="H4350" s="39" t="s">
        <v>176</v>
      </c>
      <c r="I4350" s="39" t="s">
        <v>176</v>
      </c>
      <c r="J4350" s="39" t="s">
        <v>176</v>
      </c>
      <c r="K4350" s="39" t="s">
        <v>176</v>
      </c>
      <c r="L4350" s="39">
        <v>1</v>
      </c>
      <c r="M4350" s="57" t="str">
        <f t="shared" si="206"/>
        <v>3 - Medium-Level Power Loss</v>
      </c>
      <c r="N4350" s="59"/>
      <c r="O4350" s="60"/>
      <c r="P4350" s="61">
        <f t="shared" si="205"/>
        <v>1800</v>
      </c>
      <c r="Q4350" s="61">
        <f t="shared" si="207"/>
        <v>0</v>
      </c>
    </row>
    <row r="4351" spans="1:17" ht="18.600000000000001" customHeight="1">
      <c r="A4351" s="58">
        <v>44403</v>
      </c>
      <c r="B4351" s="39" t="s">
        <v>48</v>
      </c>
      <c r="C4351" s="39" t="s">
        <v>160</v>
      </c>
      <c r="D4351" s="64"/>
      <c r="E4351" s="39" t="s">
        <v>96</v>
      </c>
      <c r="F4351" s="39">
        <v>15</v>
      </c>
      <c r="G4351" s="39" t="s">
        <v>172</v>
      </c>
      <c r="H4351" s="39" t="s">
        <v>176</v>
      </c>
      <c r="I4351" s="39" t="s">
        <v>176</v>
      </c>
      <c r="J4351" s="39" t="s">
        <v>176</v>
      </c>
      <c r="K4351" s="39" t="s">
        <v>176</v>
      </c>
      <c r="L4351" s="39">
        <v>1</v>
      </c>
      <c r="M4351" s="57" t="str">
        <f t="shared" si="206"/>
        <v>3 - Medium-Level Power Loss</v>
      </c>
      <c r="N4351" s="59"/>
      <c r="O4351" s="60"/>
      <c r="P4351" s="61">
        <f t="shared" si="205"/>
        <v>1800</v>
      </c>
      <c r="Q4351" s="61">
        <f t="shared" si="207"/>
        <v>0</v>
      </c>
    </row>
    <row r="4352" spans="1:17" ht="18.600000000000001" customHeight="1">
      <c r="A4352" s="58">
        <v>44403</v>
      </c>
      <c r="B4352" s="39" t="s">
        <v>48</v>
      </c>
      <c r="C4352" s="39" t="s">
        <v>160</v>
      </c>
      <c r="D4352" s="64"/>
      <c r="E4352" s="39" t="s">
        <v>96</v>
      </c>
      <c r="F4352" s="39">
        <v>16</v>
      </c>
      <c r="G4352" s="39" t="s">
        <v>172</v>
      </c>
      <c r="H4352" s="39" t="s">
        <v>176</v>
      </c>
      <c r="I4352" s="39" t="s">
        <v>176</v>
      </c>
      <c r="J4352" s="39" t="s">
        <v>176</v>
      </c>
      <c r="K4352" s="39" t="s">
        <v>176</v>
      </c>
      <c r="L4352" s="39">
        <v>1</v>
      </c>
      <c r="M4352" s="57" t="str">
        <f t="shared" si="206"/>
        <v>3 - Medium-Level Power Loss</v>
      </c>
      <c r="N4352" s="59"/>
      <c r="O4352" s="60"/>
      <c r="P4352" s="61">
        <f t="shared" si="205"/>
        <v>1800</v>
      </c>
      <c r="Q4352" s="61">
        <f t="shared" si="207"/>
        <v>0</v>
      </c>
    </row>
    <row r="4353" spans="1:17" ht="18.600000000000001" customHeight="1">
      <c r="A4353" s="58">
        <v>44403</v>
      </c>
      <c r="B4353" s="39" t="s">
        <v>48</v>
      </c>
      <c r="C4353" s="39" t="s">
        <v>160</v>
      </c>
      <c r="D4353" s="64"/>
      <c r="E4353" s="39" t="s">
        <v>96</v>
      </c>
      <c r="F4353" s="39">
        <v>81</v>
      </c>
      <c r="G4353" s="39" t="s">
        <v>172</v>
      </c>
      <c r="H4353" s="39" t="s">
        <v>176</v>
      </c>
      <c r="I4353" s="39" t="s">
        <v>176</v>
      </c>
      <c r="J4353" s="39" t="s">
        <v>176</v>
      </c>
      <c r="K4353" s="39" t="s">
        <v>176</v>
      </c>
      <c r="L4353" s="39">
        <v>1</v>
      </c>
      <c r="M4353" s="57" t="str">
        <f t="shared" si="206"/>
        <v>3 - Medium-Level Power Loss</v>
      </c>
      <c r="N4353" s="59"/>
      <c r="O4353" s="60"/>
      <c r="P4353" s="61">
        <f t="shared" si="205"/>
        <v>1800</v>
      </c>
      <c r="Q4353" s="61">
        <f t="shared" si="207"/>
        <v>0</v>
      </c>
    </row>
    <row r="4354" spans="1:17" ht="18.600000000000001" customHeight="1">
      <c r="A4354" s="58">
        <v>44403</v>
      </c>
      <c r="B4354" s="39" t="s">
        <v>48</v>
      </c>
      <c r="C4354" s="39" t="s">
        <v>160</v>
      </c>
      <c r="D4354" s="64"/>
      <c r="E4354" s="39" t="s">
        <v>96</v>
      </c>
      <c r="F4354" s="39">
        <v>82</v>
      </c>
      <c r="G4354" s="39" t="s">
        <v>172</v>
      </c>
      <c r="H4354" s="39" t="s">
        <v>176</v>
      </c>
      <c r="I4354" s="39" t="s">
        <v>176</v>
      </c>
      <c r="J4354" s="39" t="s">
        <v>176</v>
      </c>
      <c r="K4354" s="39" t="s">
        <v>176</v>
      </c>
      <c r="L4354" s="39">
        <v>1</v>
      </c>
      <c r="M4354" s="57" t="str">
        <f t="shared" si="206"/>
        <v>3 - Medium-Level Power Loss</v>
      </c>
      <c r="N4354" s="59"/>
      <c r="O4354" s="60"/>
      <c r="P4354" s="61">
        <f t="shared" si="205"/>
        <v>1800</v>
      </c>
      <c r="Q4354" s="61">
        <f t="shared" si="207"/>
        <v>0</v>
      </c>
    </row>
    <row r="4355" spans="1:17" ht="18.600000000000001" customHeight="1">
      <c r="A4355" s="58">
        <v>44403</v>
      </c>
      <c r="B4355" s="39" t="s">
        <v>48</v>
      </c>
      <c r="C4355" s="39" t="s">
        <v>160</v>
      </c>
      <c r="D4355" s="64"/>
      <c r="E4355" s="39" t="s">
        <v>96</v>
      </c>
      <c r="F4355" s="39">
        <v>83</v>
      </c>
      <c r="G4355" s="39" t="s">
        <v>172</v>
      </c>
      <c r="H4355" s="39" t="s">
        <v>176</v>
      </c>
      <c r="I4355" s="39" t="s">
        <v>176</v>
      </c>
      <c r="J4355" s="39" t="s">
        <v>176</v>
      </c>
      <c r="K4355" s="39" t="s">
        <v>176</v>
      </c>
      <c r="L4355" s="39">
        <v>1</v>
      </c>
      <c r="M4355" s="57" t="str">
        <f t="shared" si="206"/>
        <v>3 - Medium-Level Power Loss</v>
      </c>
      <c r="N4355" s="59"/>
      <c r="O4355" s="60"/>
      <c r="P4355" s="61">
        <f t="shared" si="205"/>
        <v>1800</v>
      </c>
      <c r="Q4355" s="61">
        <f t="shared" si="207"/>
        <v>0</v>
      </c>
    </row>
    <row r="4356" spans="1:17" ht="18.600000000000001" customHeight="1">
      <c r="A4356" s="58">
        <v>44403</v>
      </c>
      <c r="B4356" s="39" t="s">
        <v>48</v>
      </c>
      <c r="C4356" s="39" t="s">
        <v>160</v>
      </c>
      <c r="D4356" s="64"/>
      <c r="E4356" s="39" t="s">
        <v>96</v>
      </c>
      <c r="F4356" s="39">
        <v>84</v>
      </c>
      <c r="G4356" s="39" t="s">
        <v>172</v>
      </c>
      <c r="H4356" s="39" t="s">
        <v>176</v>
      </c>
      <c r="I4356" s="39" t="s">
        <v>176</v>
      </c>
      <c r="J4356" s="39" t="s">
        <v>176</v>
      </c>
      <c r="K4356" s="39" t="s">
        <v>176</v>
      </c>
      <c r="L4356" s="39">
        <v>1</v>
      </c>
      <c r="M4356" s="57" t="str">
        <f t="shared" si="206"/>
        <v>3 - Medium-Level Power Loss</v>
      </c>
      <c r="N4356" s="59"/>
      <c r="O4356" s="60"/>
      <c r="P4356" s="61">
        <f t="shared" si="205"/>
        <v>1800</v>
      </c>
      <c r="Q4356" s="61">
        <f t="shared" si="207"/>
        <v>0</v>
      </c>
    </row>
    <row r="4357" spans="1:17" ht="18.600000000000001" customHeight="1">
      <c r="A4357" s="58">
        <v>44403</v>
      </c>
      <c r="B4357" s="39" t="s">
        <v>48</v>
      </c>
      <c r="C4357" s="39" t="s">
        <v>160</v>
      </c>
      <c r="D4357" s="64"/>
      <c r="E4357" s="39" t="s">
        <v>96</v>
      </c>
      <c r="F4357" s="39">
        <v>85</v>
      </c>
      <c r="G4357" s="39" t="s">
        <v>172</v>
      </c>
      <c r="H4357" s="39" t="s">
        <v>176</v>
      </c>
      <c r="I4357" s="39" t="s">
        <v>176</v>
      </c>
      <c r="J4357" s="39" t="s">
        <v>176</v>
      </c>
      <c r="K4357" s="39" t="s">
        <v>176</v>
      </c>
      <c r="L4357" s="39">
        <v>1</v>
      </c>
      <c r="M4357" s="57" t="str">
        <f t="shared" si="206"/>
        <v>3 - Medium-Level Power Loss</v>
      </c>
      <c r="N4357" s="59"/>
      <c r="O4357" s="60"/>
      <c r="P4357" s="61">
        <f t="shared" si="205"/>
        <v>1800</v>
      </c>
      <c r="Q4357" s="61">
        <f t="shared" si="207"/>
        <v>0</v>
      </c>
    </row>
    <row r="4358" spans="1:17" ht="18.600000000000001" customHeight="1">
      <c r="A4358" s="58">
        <v>44403</v>
      </c>
      <c r="B4358" s="39" t="s">
        <v>48</v>
      </c>
      <c r="C4358" s="39" t="s">
        <v>160</v>
      </c>
      <c r="D4358" s="64"/>
      <c r="E4358" s="39" t="s">
        <v>96</v>
      </c>
      <c r="F4358" s="39">
        <v>86</v>
      </c>
      <c r="G4358" s="39" t="s">
        <v>172</v>
      </c>
      <c r="H4358" s="39" t="s">
        <v>176</v>
      </c>
      <c r="I4358" s="39" t="s">
        <v>176</v>
      </c>
      <c r="J4358" s="39" t="s">
        <v>176</v>
      </c>
      <c r="K4358" s="39" t="s">
        <v>176</v>
      </c>
      <c r="L4358" s="39">
        <v>1</v>
      </c>
      <c r="M4358" s="57" t="str">
        <f t="shared" si="206"/>
        <v>3 - Medium-Level Power Loss</v>
      </c>
      <c r="N4358" s="59"/>
      <c r="O4358" s="60"/>
      <c r="P4358" s="61">
        <f t="shared" si="205"/>
        <v>1800</v>
      </c>
      <c r="Q4358" s="61">
        <f t="shared" si="207"/>
        <v>0</v>
      </c>
    </row>
    <row r="4359" spans="1:17" ht="18.600000000000001" customHeight="1">
      <c r="A4359" s="58">
        <v>44403</v>
      </c>
      <c r="B4359" s="39" t="s">
        <v>48</v>
      </c>
      <c r="C4359" s="39" t="s">
        <v>160</v>
      </c>
      <c r="D4359" s="64"/>
      <c r="E4359" s="39" t="s">
        <v>96</v>
      </c>
      <c r="F4359" s="39">
        <v>87</v>
      </c>
      <c r="G4359" s="39" t="s">
        <v>172</v>
      </c>
      <c r="H4359" s="39" t="s">
        <v>176</v>
      </c>
      <c r="I4359" s="39" t="s">
        <v>176</v>
      </c>
      <c r="J4359" s="39" t="s">
        <v>176</v>
      </c>
      <c r="K4359" s="39" t="s">
        <v>176</v>
      </c>
      <c r="L4359" s="39">
        <v>1</v>
      </c>
      <c r="M4359" s="57" t="str">
        <f t="shared" si="206"/>
        <v>3 - Medium-Level Power Loss</v>
      </c>
      <c r="N4359" s="59"/>
      <c r="O4359" s="60"/>
      <c r="P4359" s="61">
        <f t="shared" si="205"/>
        <v>1800</v>
      </c>
      <c r="Q4359" s="61">
        <f t="shared" si="207"/>
        <v>0</v>
      </c>
    </row>
    <row r="4360" spans="1:17" ht="18.600000000000001" customHeight="1">
      <c r="A4360" s="58">
        <v>44403</v>
      </c>
      <c r="B4360" s="39" t="s">
        <v>48</v>
      </c>
      <c r="C4360" s="39" t="s">
        <v>160</v>
      </c>
      <c r="D4360" s="64"/>
      <c r="E4360" s="39" t="s">
        <v>96</v>
      </c>
      <c r="F4360" s="39">
        <v>88</v>
      </c>
      <c r="G4360" s="39" t="s">
        <v>172</v>
      </c>
      <c r="H4360" s="39" t="s">
        <v>176</v>
      </c>
      <c r="I4360" s="39" t="s">
        <v>176</v>
      </c>
      <c r="J4360" s="39" t="s">
        <v>176</v>
      </c>
      <c r="K4360" s="39" t="s">
        <v>176</v>
      </c>
      <c r="L4360" s="39">
        <v>1</v>
      </c>
      <c r="M4360" s="57" t="str">
        <f t="shared" si="206"/>
        <v>3 - Medium-Level Power Loss</v>
      </c>
      <c r="N4360" s="59"/>
      <c r="O4360" s="60"/>
      <c r="P4360" s="61">
        <f t="shared" si="205"/>
        <v>1800</v>
      </c>
      <c r="Q4360" s="61">
        <f t="shared" si="207"/>
        <v>0</v>
      </c>
    </row>
    <row r="4361" spans="1:17" ht="18.600000000000001" customHeight="1">
      <c r="A4361" s="58">
        <v>44403</v>
      </c>
      <c r="B4361" s="39" t="s">
        <v>48</v>
      </c>
      <c r="C4361" s="39" t="s">
        <v>160</v>
      </c>
      <c r="D4361" s="64"/>
      <c r="E4361" s="39" t="s">
        <v>96</v>
      </c>
      <c r="F4361" s="39">
        <v>9</v>
      </c>
      <c r="G4361" s="39" t="s">
        <v>172</v>
      </c>
      <c r="H4361" s="39" t="s">
        <v>176</v>
      </c>
      <c r="I4361" s="39" t="s">
        <v>176</v>
      </c>
      <c r="J4361" s="39" t="s">
        <v>176</v>
      </c>
      <c r="K4361" s="39" t="s">
        <v>176</v>
      </c>
      <c r="L4361" s="39">
        <v>1</v>
      </c>
      <c r="M4361" s="57" t="str">
        <f t="shared" si="206"/>
        <v>3 - Medium-Level Power Loss</v>
      </c>
      <c r="N4361" s="59"/>
      <c r="O4361" s="60"/>
      <c r="P4361" s="61">
        <f t="shared" si="205"/>
        <v>1800</v>
      </c>
      <c r="Q4361" s="61">
        <f t="shared" si="207"/>
        <v>0</v>
      </c>
    </row>
    <row r="4362" spans="1:17" ht="18.600000000000001" customHeight="1">
      <c r="A4362" s="58">
        <v>44403</v>
      </c>
      <c r="B4362" s="39" t="s">
        <v>48</v>
      </c>
      <c r="C4362" s="39" t="s">
        <v>160</v>
      </c>
      <c r="D4362" s="64"/>
      <c r="E4362" s="39" t="s">
        <v>103</v>
      </c>
      <c r="F4362" s="39">
        <v>73</v>
      </c>
      <c r="G4362" s="39" t="s">
        <v>172</v>
      </c>
      <c r="H4362" s="39" t="s">
        <v>176</v>
      </c>
      <c r="I4362" s="39" t="s">
        <v>176</v>
      </c>
      <c r="J4362" s="39" t="s">
        <v>176</v>
      </c>
      <c r="K4362" s="39" t="s">
        <v>177</v>
      </c>
      <c r="L4362" s="39">
        <v>1</v>
      </c>
      <c r="M4362" s="57" t="str">
        <f t="shared" si="206"/>
        <v>3 - Medium-Level Power Loss</v>
      </c>
      <c r="N4362" s="59"/>
      <c r="O4362" s="60"/>
      <c r="P4362" s="61">
        <f t="shared" si="205"/>
        <v>1800</v>
      </c>
      <c r="Q4362" s="61">
        <f t="shared" si="207"/>
        <v>0</v>
      </c>
    </row>
    <row r="4363" spans="1:17" ht="18.600000000000001" customHeight="1">
      <c r="A4363" s="58">
        <v>44403</v>
      </c>
      <c r="B4363" s="39" t="s">
        <v>48</v>
      </c>
      <c r="C4363" s="39" t="s">
        <v>160</v>
      </c>
      <c r="D4363" s="64"/>
      <c r="E4363" s="39" t="s">
        <v>103</v>
      </c>
      <c r="F4363" s="39">
        <v>73</v>
      </c>
      <c r="G4363" s="39" t="s">
        <v>172</v>
      </c>
      <c r="H4363" s="39" t="s">
        <v>176</v>
      </c>
      <c r="I4363" s="39" t="s">
        <v>176</v>
      </c>
      <c r="J4363" s="39" t="s">
        <v>176</v>
      </c>
      <c r="K4363" s="39" t="s">
        <v>177</v>
      </c>
      <c r="L4363" s="39">
        <v>1</v>
      </c>
      <c r="M4363" s="57" t="str">
        <f t="shared" si="206"/>
        <v>3 - Medium-Level Power Loss</v>
      </c>
      <c r="N4363" s="59"/>
      <c r="O4363" s="60"/>
      <c r="P4363" s="61">
        <f t="shared" si="205"/>
        <v>1800</v>
      </c>
      <c r="Q4363" s="61">
        <f t="shared" si="207"/>
        <v>0</v>
      </c>
    </row>
    <row r="4364" spans="1:17" ht="18.600000000000001" customHeight="1">
      <c r="A4364" s="58">
        <v>44403</v>
      </c>
      <c r="B4364" s="39" t="s">
        <v>48</v>
      </c>
      <c r="C4364" s="39" t="s">
        <v>160</v>
      </c>
      <c r="D4364" s="64"/>
      <c r="E4364" s="39" t="s">
        <v>103</v>
      </c>
      <c r="F4364" s="39">
        <v>74</v>
      </c>
      <c r="G4364" s="39" t="s">
        <v>172</v>
      </c>
      <c r="H4364" s="39" t="s">
        <v>176</v>
      </c>
      <c r="I4364" s="39" t="s">
        <v>176</v>
      </c>
      <c r="J4364" s="39" t="s">
        <v>176</v>
      </c>
      <c r="K4364" s="39" t="s">
        <v>177</v>
      </c>
      <c r="L4364" s="39">
        <v>1</v>
      </c>
      <c r="M4364" s="57" t="str">
        <f t="shared" si="206"/>
        <v>3 - Medium-Level Power Loss</v>
      </c>
      <c r="N4364" s="59"/>
      <c r="O4364" s="60"/>
      <c r="P4364" s="61">
        <f t="shared" si="205"/>
        <v>1800</v>
      </c>
      <c r="Q4364" s="61">
        <f t="shared" si="207"/>
        <v>0</v>
      </c>
    </row>
    <row r="4365" spans="1:17" ht="18.600000000000001" customHeight="1">
      <c r="A4365" s="58">
        <v>44403</v>
      </c>
      <c r="B4365" s="39" t="s">
        <v>48</v>
      </c>
      <c r="C4365" s="39" t="s">
        <v>160</v>
      </c>
      <c r="D4365" s="64"/>
      <c r="E4365" s="39" t="s">
        <v>103</v>
      </c>
      <c r="F4365" s="39">
        <v>74</v>
      </c>
      <c r="G4365" s="39" t="s">
        <v>172</v>
      </c>
      <c r="H4365" s="39" t="s">
        <v>176</v>
      </c>
      <c r="I4365" s="39" t="s">
        <v>176</v>
      </c>
      <c r="J4365" s="39" t="s">
        <v>176</v>
      </c>
      <c r="K4365" s="39" t="s">
        <v>177</v>
      </c>
      <c r="L4365" s="39">
        <v>1</v>
      </c>
      <c r="M4365" s="57" t="str">
        <f t="shared" si="206"/>
        <v>3 - Medium-Level Power Loss</v>
      </c>
      <c r="N4365" s="59"/>
      <c r="O4365" s="60"/>
      <c r="P4365" s="61">
        <f t="shared" si="205"/>
        <v>1800</v>
      </c>
      <c r="Q4365" s="61">
        <f t="shared" si="207"/>
        <v>0</v>
      </c>
    </row>
    <row r="4366" spans="1:17" ht="18.600000000000001" customHeight="1">
      <c r="A4366" s="58">
        <v>44403</v>
      </c>
      <c r="B4366" s="39" t="s">
        <v>48</v>
      </c>
      <c r="C4366" s="39" t="s">
        <v>160</v>
      </c>
      <c r="D4366" s="64"/>
      <c r="E4366" s="39" t="s">
        <v>103</v>
      </c>
      <c r="F4366" s="39">
        <v>75</v>
      </c>
      <c r="G4366" s="39" t="s">
        <v>172</v>
      </c>
      <c r="H4366" s="39" t="s">
        <v>176</v>
      </c>
      <c r="I4366" s="39" t="s">
        <v>176</v>
      </c>
      <c r="J4366" s="39" t="s">
        <v>176</v>
      </c>
      <c r="K4366" s="39" t="s">
        <v>177</v>
      </c>
      <c r="L4366" s="39">
        <v>1</v>
      </c>
      <c r="M4366" s="57" t="str">
        <f t="shared" si="206"/>
        <v>3 - Medium-Level Power Loss</v>
      </c>
      <c r="N4366" s="59"/>
      <c r="O4366" s="60"/>
      <c r="P4366" s="61">
        <f t="shared" si="205"/>
        <v>1800</v>
      </c>
      <c r="Q4366" s="61">
        <f t="shared" si="207"/>
        <v>0</v>
      </c>
    </row>
    <row r="4367" spans="1:17" ht="18.600000000000001" customHeight="1">
      <c r="A4367" s="58">
        <v>44403</v>
      </c>
      <c r="B4367" s="39" t="s">
        <v>48</v>
      </c>
      <c r="C4367" s="39" t="s">
        <v>160</v>
      </c>
      <c r="D4367" s="64"/>
      <c r="E4367" s="39" t="s">
        <v>103</v>
      </c>
      <c r="F4367" s="39">
        <v>75</v>
      </c>
      <c r="G4367" s="39" t="s">
        <v>172</v>
      </c>
      <c r="H4367" s="39" t="s">
        <v>176</v>
      </c>
      <c r="I4367" s="39" t="s">
        <v>176</v>
      </c>
      <c r="J4367" s="39" t="s">
        <v>176</v>
      </c>
      <c r="K4367" s="39" t="s">
        <v>177</v>
      </c>
      <c r="L4367" s="39">
        <v>1</v>
      </c>
      <c r="M4367" s="57" t="str">
        <f t="shared" si="206"/>
        <v>3 - Medium-Level Power Loss</v>
      </c>
      <c r="N4367" s="59"/>
      <c r="O4367" s="60"/>
      <c r="P4367" s="61">
        <f t="shared" si="205"/>
        <v>1800</v>
      </c>
      <c r="Q4367" s="61">
        <f t="shared" si="207"/>
        <v>0</v>
      </c>
    </row>
    <row r="4368" spans="1:17" ht="18.600000000000001" customHeight="1">
      <c r="A4368" s="58">
        <v>44403</v>
      </c>
      <c r="B4368" s="39" t="s">
        <v>48</v>
      </c>
      <c r="C4368" s="39" t="s">
        <v>160</v>
      </c>
      <c r="D4368" s="64"/>
      <c r="E4368" s="39" t="s">
        <v>103</v>
      </c>
      <c r="F4368" s="39">
        <v>76</v>
      </c>
      <c r="G4368" s="39" t="s">
        <v>172</v>
      </c>
      <c r="H4368" s="39" t="s">
        <v>176</v>
      </c>
      <c r="I4368" s="39" t="s">
        <v>176</v>
      </c>
      <c r="J4368" s="39" t="s">
        <v>176</v>
      </c>
      <c r="K4368" s="39" t="s">
        <v>177</v>
      </c>
      <c r="L4368" s="39">
        <v>1</v>
      </c>
      <c r="M4368" s="57" t="str">
        <f t="shared" si="206"/>
        <v>3 - Medium-Level Power Loss</v>
      </c>
      <c r="N4368" s="59"/>
      <c r="O4368" s="60"/>
      <c r="P4368" s="61">
        <f t="shared" si="205"/>
        <v>1800</v>
      </c>
      <c r="Q4368" s="61">
        <f t="shared" si="207"/>
        <v>0</v>
      </c>
    </row>
    <row r="4369" spans="1:17" ht="18.600000000000001" customHeight="1">
      <c r="A4369" s="58">
        <v>44403</v>
      </c>
      <c r="B4369" s="39" t="s">
        <v>48</v>
      </c>
      <c r="C4369" s="39" t="s">
        <v>160</v>
      </c>
      <c r="D4369" s="64"/>
      <c r="E4369" s="39" t="s">
        <v>103</v>
      </c>
      <c r="F4369" s="39">
        <v>76</v>
      </c>
      <c r="G4369" s="39" t="s">
        <v>172</v>
      </c>
      <c r="H4369" s="39" t="s">
        <v>176</v>
      </c>
      <c r="I4369" s="39" t="s">
        <v>176</v>
      </c>
      <c r="J4369" s="39" t="s">
        <v>176</v>
      </c>
      <c r="K4369" s="39" t="s">
        <v>177</v>
      </c>
      <c r="L4369" s="39">
        <v>1</v>
      </c>
      <c r="M4369" s="57" t="str">
        <f t="shared" si="206"/>
        <v>3 - Medium-Level Power Loss</v>
      </c>
      <c r="N4369" s="59"/>
      <c r="O4369" s="60"/>
      <c r="P4369" s="61">
        <f t="shared" ref="P4369:P4432" si="208">IF(G4369="hot spot",0,IF(G4369="string",$Q$5*L4369,IF(G4369="multiple strings",$Q$5*L4369,IF(G4369="Combiner",($Q$5)*L4369,IF(G4369="inverter",$Q$5*L4369,IF(G4369="tracker",$Q$5*L4369,IF(G4369="module",$Q$5*L4369,IF(G4369="module substring",($Q$5/3)*L4369,0))))))))</f>
        <v>1800</v>
      </c>
      <c r="Q4369" s="61">
        <f t="shared" si="207"/>
        <v>0</v>
      </c>
    </row>
    <row r="4370" spans="1:17" ht="18.600000000000001" customHeight="1">
      <c r="A4370" s="58">
        <v>44403</v>
      </c>
      <c r="B4370" s="39" t="s">
        <v>48</v>
      </c>
      <c r="C4370" s="39" t="s">
        <v>160</v>
      </c>
      <c r="D4370" s="64"/>
      <c r="E4370" s="39" t="s">
        <v>103</v>
      </c>
      <c r="F4370" s="39">
        <v>77</v>
      </c>
      <c r="G4370" s="39" t="s">
        <v>172</v>
      </c>
      <c r="H4370" s="39" t="s">
        <v>176</v>
      </c>
      <c r="I4370" s="39" t="s">
        <v>176</v>
      </c>
      <c r="J4370" s="39" t="s">
        <v>176</v>
      </c>
      <c r="K4370" s="39" t="s">
        <v>177</v>
      </c>
      <c r="L4370" s="39">
        <v>1</v>
      </c>
      <c r="M4370" s="57" t="str">
        <f t="shared" ref="M4370:M4433" si="209">IF(G4370="hot spot","1 - Safety",IF((P4370)/(1000000*$Q$4)&gt;0.01,"2 - High-Level Power Loss",IF(P4370&gt;($Q$5-1),"3 - Medium-Level Power Loss",IF(P4370&gt;0,"4 - Low-Level Power Loss",""))))</f>
        <v>3 - Medium-Level Power Loss</v>
      </c>
      <c r="N4370" s="59"/>
      <c r="O4370" s="60"/>
      <c r="P4370" s="61">
        <f t="shared" si="208"/>
        <v>1800</v>
      </c>
      <c r="Q4370" s="61">
        <f t="shared" si="207"/>
        <v>0</v>
      </c>
    </row>
    <row r="4371" spans="1:17" ht="18.600000000000001" customHeight="1">
      <c r="A4371" s="58">
        <v>44403</v>
      </c>
      <c r="B4371" s="39" t="s">
        <v>48</v>
      </c>
      <c r="C4371" s="39" t="s">
        <v>160</v>
      </c>
      <c r="D4371" s="64"/>
      <c r="E4371" s="39" t="s">
        <v>103</v>
      </c>
      <c r="F4371" s="39">
        <v>77</v>
      </c>
      <c r="G4371" s="39" t="s">
        <v>172</v>
      </c>
      <c r="H4371" s="39" t="s">
        <v>176</v>
      </c>
      <c r="I4371" s="39" t="s">
        <v>176</v>
      </c>
      <c r="J4371" s="39" t="s">
        <v>176</v>
      </c>
      <c r="K4371" s="39" t="s">
        <v>177</v>
      </c>
      <c r="L4371" s="39">
        <v>1</v>
      </c>
      <c r="M4371" s="57" t="str">
        <f t="shared" si="209"/>
        <v>3 - Medium-Level Power Loss</v>
      </c>
      <c r="N4371" s="59"/>
      <c r="O4371" s="60"/>
      <c r="P4371" s="61">
        <f t="shared" si="208"/>
        <v>1800</v>
      </c>
      <c r="Q4371" s="61">
        <f t="shared" si="207"/>
        <v>0</v>
      </c>
    </row>
    <row r="4372" spans="1:17" ht="18.600000000000001" customHeight="1">
      <c r="A4372" s="58">
        <v>44403</v>
      </c>
      <c r="B4372" s="39" t="s">
        <v>48</v>
      </c>
      <c r="C4372" s="39" t="s">
        <v>160</v>
      </c>
      <c r="D4372" s="64"/>
      <c r="E4372" s="39" t="s">
        <v>103</v>
      </c>
      <c r="F4372" s="39">
        <v>78</v>
      </c>
      <c r="G4372" s="39" t="s">
        <v>172</v>
      </c>
      <c r="H4372" s="39" t="s">
        <v>176</v>
      </c>
      <c r="I4372" s="39" t="s">
        <v>176</v>
      </c>
      <c r="J4372" s="39" t="s">
        <v>176</v>
      </c>
      <c r="K4372" s="39" t="s">
        <v>177</v>
      </c>
      <c r="L4372" s="39">
        <v>1</v>
      </c>
      <c r="M4372" s="57" t="str">
        <f t="shared" si="209"/>
        <v>3 - Medium-Level Power Loss</v>
      </c>
      <c r="N4372" s="59"/>
      <c r="O4372" s="60"/>
      <c r="P4372" s="61">
        <f t="shared" si="208"/>
        <v>1800</v>
      </c>
      <c r="Q4372" s="61">
        <f t="shared" si="207"/>
        <v>0</v>
      </c>
    </row>
    <row r="4373" spans="1:17" ht="18.600000000000001" customHeight="1">
      <c r="A4373" s="58">
        <v>44403</v>
      </c>
      <c r="B4373" s="39" t="s">
        <v>48</v>
      </c>
      <c r="C4373" s="39" t="s">
        <v>160</v>
      </c>
      <c r="D4373" s="64"/>
      <c r="E4373" s="39" t="s">
        <v>103</v>
      </c>
      <c r="F4373" s="39">
        <v>78</v>
      </c>
      <c r="G4373" s="39" t="s">
        <v>172</v>
      </c>
      <c r="H4373" s="39" t="s">
        <v>176</v>
      </c>
      <c r="I4373" s="39" t="s">
        <v>176</v>
      </c>
      <c r="J4373" s="39" t="s">
        <v>176</v>
      </c>
      <c r="K4373" s="39" t="s">
        <v>177</v>
      </c>
      <c r="L4373" s="39">
        <v>1</v>
      </c>
      <c r="M4373" s="57" t="str">
        <f t="shared" si="209"/>
        <v>3 - Medium-Level Power Loss</v>
      </c>
      <c r="N4373" s="59"/>
      <c r="O4373" s="60"/>
      <c r="P4373" s="61">
        <f t="shared" si="208"/>
        <v>1800</v>
      </c>
      <c r="Q4373" s="61">
        <f t="shared" si="207"/>
        <v>0</v>
      </c>
    </row>
    <row r="4374" spans="1:17" ht="18.600000000000001" customHeight="1">
      <c r="A4374" s="58">
        <v>44403</v>
      </c>
      <c r="B4374" s="39" t="s">
        <v>48</v>
      </c>
      <c r="C4374" s="39" t="s">
        <v>160</v>
      </c>
      <c r="D4374" s="64"/>
      <c r="E4374" s="39" t="s">
        <v>103</v>
      </c>
      <c r="F4374" s="39">
        <v>79</v>
      </c>
      <c r="G4374" s="39" t="s">
        <v>172</v>
      </c>
      <c r="H4374" s="39" t="s">
        <v>176</v>
      </c>
      <c r="I4374" s="39" t="s">
        <v>176</v>
      </c>
      <c r="J4374" s="39" t="s">
        <v>176</v>
      </c>
      <c r="K4374" s="39" t="s">
        <v>177</v>
      </c>
      <c r="L4374" s="39">
        <v>1</v>
      </c>
      <c r="M4374" s="57" t="str">
        <f t="shared" si="209"/>
        <v>3 - Medium-Level Power Loss</v>
      </c>
      <c r="N4374" s="59"/>
      <c r="O4374" s="60"/>
      <c r="P4374" s="61">
        <f t="shared" si="208"/>
        <v>1800</v>
      </c>
      <c r="Q4374" s="61">
        <f t="shared" si="207"/>
        <v>0</v>
      </c>
    </row>
    <row r="4375" spans="1:17" ht="18.600000000000001" customHeight="1">
      <c r="A4375" s="58">
        <v>44403</v>
      </c>
      <c r="B4375" s="39" t="s">
        <v>48</v>
      </c>
      <c r="C4375" s="39" t="s">
        <v>160</v>
      </c>
      <c r="D4375" s="64"/>
      <c r="E4375" s="39" t="s">
        <v>103</v>
      </c>
      <c r="F4375" s="39">
        <v>79</v>
      </c>
      <c r="G4375" s="39" t="s">
        <v>172</v>
      </c>
      <c r="H4375" s="39" t="s">
        <v>176</v>
      </c>
      <c r="I4375" s="39" t="s">
        <v>176</v>
      </c>
      <c r="J4375" s="39" t="s">
        <v>176</v>
      </c>
      <c r="K4375" s="39" t="s">
        <v>177</v>
      </c>
      <c r="L4375" s="39">
        <v>1</v>
      </c>
      <c r="M4375" s="57" t="str">
        <f t="shared" si="209"/>
        <v>3 - Medium-Level Power Loss</v>
      </c>
      <c r="N4375" s="59"/>
      <c r="O4375" s="60"/>
      <c r="P4375" s="61">
        <f t="shared" si="208"/>
        <v>1800</v>
      </c>
      <c r="Q4375" s="61">
        <f t="shared" si="207"/>
        <v>0</v>
      </c>
    </row>
    <row r="4376" spans="1:17" ht="18.600000000000001" customHeight="1">
      <c r="A4376" s="58">
        <v>44403</v>
      </c>
      <c r="B4376" s="39" t="s">
        <v>48</v>
      </c>
      <c r="C4376" s="39" t="s">
        <v>160</v>
      </c>
      <c r="D4376" s="64"/>
      <c r="E4376" s="39" t="s">
        <v>103</v>
      </c>
      <c r="F4376" s="39">
        <v>80</v>
      </c>
      <c r="G4376" s="39" t="s">
        <v>172</v>
      </c>
      <c r="H4376" s="39" t="s">
        <v>176</v>
      </c>
      <c r="I4376" s="39" t="s">
        <v>176</v>
      </c>
      <c r="J4376" s="39" t="s">
        <v>176</v>
      </c>
      <c r="K4376" s="39" t="s">
        <v>177</v>
      </c>
      <c r="L4376" s="39">
        <v>1</v>
      </c>
      <c r="M4376" s="57" t="str">
        <f t="shared" si="209"/>
        <v>3 - Medium-Level Power Loss</v>
      </c>
      <c r="N4376" s="59"/>
      <c r="O4376" s="60"/>
      <c r="P4376" s="61">
        <f t="shared" si="208"/>
        <v>1800</v>
      </c>
      <c r="Q4376" s="61">
        <f t="shared" si="207"/>
        <v>0</v>
      </c>
    </row>
    <row r="4377" spans="1:17" ht="18.600000000000001" customHeight="1">
      <c r="A4377" s="58">
        <v>44403</v>
      </c>
      <c r="B4377" s="39" t="s">
        <v>48</v>
      </c>
      <c r="C4377" s="39" t="s">
        <v>160</v>
      </c>
      <c r="D4377" s="64"/>
      <c r="E4377" s="39" t="s">
        <v>103</v>
      </c>
      <c r="F4377" s="39">
        <v>80</v>
      </c>
      <c r="G4377" s="39" t="s">
        <v>172</v>
      </c>
      <c r="H4377" s="39" t="s">
        <v>176</v>
      </c>
      <c r="I4377" s="39" t="s">
        <v>176</v>
      </c>
      <c r="J4377" s="39" t="s">
        <v>176</v>
      </c>
      <c r="K4377" s="39" t="s">
        <v>177</v>
      </c>
      <c r="L4377" s="39">
        <v>1</v>
      </c>
      <c r="M4377" s="57" t="str">
        <f t="shared" si="209"/>
        <v>3 - Medium-Level Power Loss</v>
      </c>
      <c r="N4377" s="59"/>
      <c r="O4377" s="60"/>
      <c r="P4377" s="61">
        <f t="shared" si="208"/>
        <v>1800</v>
      </c>
      <c r="Q4377" s="61">
        <f t="shared" si="207"/>
        <v>0</v>
      </c>
    </row>
    <row r="4378" spans="1:17" ht="18.600000000000001" customHeight="1">
      <c r="A4378" s="58">
        <v>44403</v>
      </c>
      <c r="B4378" s="39" t="s">
        <v>48</v>
      </c>
      <c r="C4378" s="39" t="s">
        <v>160</v>
      </c>
      <c r="D4378" s="64"/>
      <c r="E4378" s="39" t="s">
        <v>103</v>
      </c>
      <c r="F4378" s="39">
        <v>89</v>
      </c>
      <c r="G4378" s="39" t="s">
        <v>172</v>
      </c>
      <c r="H4378" s="39" t="s">
        <v>176</v>
      </c>
      <c r="I4378" s="39" t="s">
        <v>177</v>
      </c>
      <c r="J4378" s="39" t="s">
        <v>176</v>
      </c>
      <c r="K4378" s="39" t="s">
        <v>176</v>
      </c>
      <c r="L4378" s="39">
        <v>1</v>
      </c>
      <c r="M4378" s="57" t="str">
        <f t="shared" si="209"/>
        <v>3 - Medium-Level Power Loss</v>
      </c>
      <c r="N4378" s="59"/>
      <c r="O4378" s="60"/>
      <c r="P4378" s="61">
        <f t="shared" si="208"/>
        <v>1800</v>
      </c>
      <c r="Q4378" s="61">
        <f t="shared" si="207"/>
        <v>0</v>
      </c>
    </row>
    <row r="4379" spans="1:17" ht="18.600000000000001" customHeight="1">
      <c r="A4379" s="58">
        <v>44403</v>
      </c>
      <c r="B4379" s="39" t="s">
        <v>48</v>
      </c>
      <c r="C4379" s="39" t="s">
        <v>160</v>
      </c>
      <c r="D4379" s="64"/>
      <c r="E4379" s="39" t="s">
        <v>103</v>
      </c>
      <c r="F4379" s="39">
        <v>90</v>
      </c>
      <c r="G4379" s="39" t="s">
        <v>172</v>
      </c>
      <c r="H4379" s="39" t="s">
        <v>176</v>
      </c>
      <c r="I4379" s="39" t="s">
        <v>177</v>
      </c>
      <c r="J4379" s="39" t="s">
        <v>176</v>
      </c>
      <c r="K4379" s="39" t="s">
        <v>176</v>
      </c>
      <c r="L4379" s="39">
        <v>1</v>
      </c>
      <c r="M4379" s="57" t="str">
        <f t="shared" si="209"/>
        <v>3 - Medium-Level Power Loss</v>
      </c>
      <c r="N4379" s="59"/>
      <c r="O4379" s="60"/>
      <c r="P4379" s="61">
        <f t="shared" si="208"/>
        <v>1800</v>
      </c>
      <c r="Q4379" s="61">
        <f t="shared" si="207"/>
        <v>0</v>
      </c>
    </row>
    <row r="4380" spans="1:17" ht="18.600000000000001" customHeight="1">
      <c r="A4380" s="58">
        <v>44403</v>
      </c>
      <c r="B4380" s="39" t="s">
        <v>48</v>
      </c>
      <c r="C4380" s="39" t="s">
        <v>160</v>
      </c>
      <c r="D4380" s="64"/>
      <c r="E4380" s="39" t="s">
        <v>103</v>
      </c>
      <c r="F4380" s="39">
        <v>91</v>
      </c>
      <c r="G4380" s="39" t="s">
        <v>172</v>
      </c>
      <c r="H4380" s="39" t="s">
        <v>176</v>
      </c>
      <c r="I4380" s="39" t="s">
        <v>177</v>
      </c>
      <c r="J4380" s="39" t="s">
        <v>176</v>
      </c>
      <c r="K4380" s="39" t="s">
        <v>176</v>
      </c>
      <c r="L4380" s="39">
        <v>1</v>
      </c>
      <c r="M4380" s="57" t="str">
        <f t="shared" si="209"/>
        <v>3 - Medium-Level Power Loss</v>
      </c>
      <c r="N4380" s="59"/>
      <c r="O4380" s="60"/>
      <c r="P4380" s="61">
        <f t="shared" si="208"/>
        <v>1800</v>
      </c>
      <c r="Q4380" s="61">
        <f t="shared" si="207"/>
        <v>0</v>
      </c>
    </row>
    <row r="4381" spans="1:17" ht="18.600000000000001" customHeight="1">
      <c r="A4381" s="58">
        <v>44403</v>
      </c>
      <c r="B4381" s="39" t="s">
        <v>48</v>
      </c>
      <c r="C4381" s="39" t="s">
        <v>160</v>
      </c>
      <c r="D4381" s="64"/>
      <c r="E4381" s="39" t="s">
        <v>103</v>
      </c>
      <c r="F4381" s="39">
        <v>92</v>
      </c>
      <c r="G4381" s="39" t="s">
        <v>172</v>
      </c>
      <c r="H4381" s="39" t="s">
        <v>176</v>
      </c>
      <c r="I4381" s="39" t="s">
        <v>177</v>
      </c>
      <c r="J4381" s="39" t="s">
        <v>176</v>
      </c>
      <c r="K4381" s="39" t="s">
        <v>176</v>
      </c>
      <c r="L4381" s="39">
        <v>1</v>
      </c>
      <c r="M4381" s="57" t="str">
        <f t="shared" si="209"/>
        <v>3 - Medium-Level Power Loss</v>
      </c>
      <c r="N4381" s="59"/>
      <c r="O4381" s="60"/>
      <c r="P4381" s="61">
        <f t="shared" si="208"/>
        <v>1800</v>
      </c>
      <c r="Q4381" s="61">
        <f t="shared" si="207"/>
        <v>0</v>
      </c>
    </row>
    <row r="4382" spans="1:17" ht="18.600000000000001" customHeight="1">
      <c r="A4382" s="58">
        <v>44403</v>
      </c>
      <c r="B4382" s="39" t="s">
        <v>48</v>
      </c>
      <c r="C4382" s="39" t="s">
        <v>160</v>
      </c>
      <c r="D4382" s="64"/>
      <c r="E4382" s="39" t="s">
        <v>103</v>
      </c>
      <c r="F4382" s="39">
        <v>93</v>
      </c>
      <c r="G4382" s="39" t="s">
        <v>172</v>
      </c>
      <c r="H4382" s="39" t="s">
        <v>176</v>
      </c>
      <c r="I4382" s="39" t="s">
        <v>177</v>
      </c>
      <c r="J4382" s="39" t="s">
        <v>176</v>
      </c>
      <c r="K4382" s="39" t="s">
        <v>176</v>
      </c>
      <c r="L4382" s="39">
        <v>1</v>
      </c>
      <c r="M4382" s="57" t="str">
        <f t="shared" si="209"/>
        <v>3 - Medium-Level Power Loss</v>
      </c>
      <c r="N4382" s="59"/>
      <c r="O4382" s="60"/>
      <c r="P4382" s="61">
        <f t="shared" si="208"/>
        <v>1800</v>
      </c>
      <c r="Q4382" s="61">
        <f t="shared" si="207"/>
        <v>0</v>
      </c>
    </row>
    <row r="4383" spans="1:17" ht="18.600000000000001" customHeight="1">
      <c r="A4383" s="58">
        <v>44403</v>
      </c>
      <c r="B4383" s="39" t="s">
        <v>48</v>
      </c>
      <c r="C4383" s="39" t="s">
        <v>160</v>
      </c>
      <c r="D4383" s="64"/>
      <c r="E4383" s="39" t="s">
        <v>103</v>
      </c>
      <c r="F4383" s="39">
        <v>94</v>
      </c>
      <c r="G4383" s="39" t="s">
        <v>172</v>
      </c>
      <c r="H4383" s="39" t="s">
        <v>176</v>
      </c>
      <c r="I4383" s="39" t="s">
        <v>177</v>
      </c>
      <c r="J4383" s="39" t="s">
        <v>176</v>
      </c>
      <c r="K4383" s="39" t="s">
        <v>176</v>
      </c>
      <c r="L4383" s="39">
        <v>1</v>
      </c>
      <c r="M4383" s="57" t="str">
        <f t="shared" si="209"/>
        <v>3 - Medium-Level Power Loss</v>
      </c>
      <c r="N4383" s="59"/>
      <c r="O4383" s="60"/>
      <c r="P4383" s="61">
        <f t="shared" si="208"/>
        <v>1800</v>
      </c>
      <c r="Q4383" s="61">
        <f t="shared" si="207"/>
        <v>0</v>
      </c>
    </row>
    <row r="4384" spans="1:17" ht="18.600000000000001" customHeight="1">
      <c r="A4384" s="58">
        <v>44403</v>
      </c>
      <c r="B4384" s="39" t="s">
        <v>48</v>
      </c>
      <c r="C4384" s="39" t="s">
        <v>160</v>
      </c>
      <c r="D4384" s="64"/>
      <c r="E4384" s="39" t="s">
        <v>103</v>
      </c>
      <c r="F4384" s="39">
        <v>95</v>
      </c>
      <c r="G4384" s="39" t="s">
        <v>172</v>
      </c>
      <c r="H4384" s="39" t="s">
        <v>176</v>
      </c>
      <c r="I4384" s="39" t="s">
        <v>177</v>
      </c>
      <c r="J4384" s="39" t="s">
        <v>176</v>
      </c>
      <c r="K4384" s="39" t="s">
        <v>176</v>
      </c>
      <c r="L4384" s="39">
        <v>1</v>
      </c>
      <c r="M4384" s="57" t="str">
        <f t="shared" si="209"/>
        <v>3 - Medium-Level Power Loss</v>
      </c>
      <c r="N4384" s="59"/>
      <c r="O4384" s="60"/>
      <c r="P4384" s="61">
        <f t="shared" si="208"/>
        <v>1800</v>
      </c>
      <c r="Q4384" s="61">
        <f t="shared" si="207"/>
        <v>0</v>
      </c>
    </row>
    <row r="4385" spans="1:17" ht="18.600000000000001" customHeight="1">
      <c r="A4385" s="58">
        <v>44403</v>
      </c>
      <c r="B4385" s="39" t="s">
        <v>48</v>
      </c>
      <c r="C4385" s="39" t="s">
        <v>160</v>
      </c>
      <c r="D4385" s="64"/>
      <c r="E4385" s="39" t="s">
        <v>103</v>
      </c>
      <c r="F4385" s="39">
        <v>96</v>
      </c>
      <c r="G4385" s="39" t="s">
        <v>172</v>
      </c>
      <c r="H4385" s="39" t="s">
        <v>176</v>
      </c>
      <c r="I4385" s="39" t="s">
        <v>177</v>
      </c>
      <c r="J4385" s="39" t="s">
        <v>176</v>
      </c>
      <c r="K4385" s="39" t="s">
        <v>176</v>
      </c>
      <c r="L4385" s="39">
        <v>1</v>
      </c>
      <c r="M4385" s="57" t="str">
        <f t="shared" si="209"/>
        <v>3 - Medium-Level Power Loss</v>
      </c>
      <c r="N4385" s="59"/>
      <c r="O4385" s="60"/>
      <c r="P4385" s="61">
        <f t="shared" si="208"/>
        <v>1800</v>
      </c>
      <c r="Q4385" s="61">
        <f t="shared" si="207"/>
        <v>0</v>
      </c>
    </row>
    <row r="4386" spans="1:17" ht="18.600000000000001" customHeight="1">
      <c r="A4386" s="58">
        <v>44403</v>
      </c>
      <c r="B4386" s="39" t="s">
        <v>48</v>
      </c>
      <c r="C4386" s="39" t="s">
        <v>160</v>
      </c>
      <c r="D4386" s="64"/>
      <c r="E4386" s="39" t="s">
        <v>104</v>
      </c>
      <c r="F4386" s="39">
        <v>25</v>
      </c>
      <c r="G4386" s="39" t="s">
        <v>172</v>
      </c>
      <c r="H4386" s="39" t="s">
        <v>176</v>
      </c>
      <c r="I4386" s="39" t="s">
        <v>177</v>
      </c>
      <c r="J4386" s="39" t="s">
        <v>176</v>
      </c>
      <c r="K4386" s="39" t="s">
        <v>176</v>
      </c>
      <c r="L4386" s="39">
        <v>1</v>
      </c>
      <c r="M4386" s="57" t="str">
        <f t="shared" si="209"/>
        <v>3 - Medium-Level Power Loss</v>
      </c>
      <c r="N4386" s="59"/>
      <c r="O4386" s="60"/>
      <c r="P4386" s="61">
        <f t="shared" si="208"/>
        <v>1800</v>
      </c>
      <c r="Q4386" s="61">
        <f t="shared" si="207"/>
        <v>0</v>
      </c>
    </row>
    <row r="4387" spans="1:17" ht="18.600000000000001" customHeight="1">
      <c r="A4387" s="58">
        <v>44403</v>
      </c>
      <c r="B4387" s="39" t="s">
        <v>48</v>
      </c>
      <c r="C4387" s="39" t="s">
        <v>160</v>
      </c>
      <c r="D4387" s="64"/>
      <c r="E4387" s="39" t="s">
        <v>104</v>
      </c>
      <c r="F4387" s="39">
        <v>26</v>
      </c>
      <c r="G4387" s="39" t="s">
        <v>172</v>
      </c>
      <c r="H4387" s="39" t="s">
        <v>176</v>
      </c>
      <c r="I4387" s="39" t="s">
        <v>177</v>
      </c>
      <c r="J4387" s="39" t="s">
        <v>176</v>
      </c>
      <c r="K4387" s="39" t="s">
        <v>176</v>
      </c>
      <c r="L4387" s="39">
        <v>1</v>
      </c>
      <c r="M4387" s="57" t="str">
        <f t="shared" si="209"/>
        <v>3 - Medium-Level Power Loss</v>
      </c>
      <c r="N4387" s="59"/>
      <c r="O4387" s="60"/>
      <c r="P4387" s="61">
        <f t="shared" si="208"/>
        <v>1800</v>
      </c>
      <c r="Q4387" s="61">
        <f t="shared" si="207"/>
        <v>0</v>
      </c>
    </row>
    <row r="4388" spans="1:17" ht="18.600000000000001" customHeight="1">
      <c r="A4388" s="58">
        <v>44403</v>
      </c>
      <c r="B4388" s="39" t="s">
        <v>48</v>
      </c>
      <c r="C4388" s="39" t="s">
        <v>160</v>
      </c>
      <c r="D4388" s="64"/>
      <c r="E4388" s="39" t="s">
        <v>104</v>
      </c>
      <c r="F4388" s="39">
        <v>27</v>
      </c>
      <c r="G4388" s="39" t="s">
        <v>172</v>
      </c>
      <c r="H4388" s="39" t="s">
        <v>176</v>
      </c>
      <c r="I4388" s="39" t="s">
        <v>177</v>
      </c>
      <c r="J4388" s="39" t="s">
        <v>176</v>
      </c>
      <c r="K4388" s="39" t="s">
        <v>176</v>
      </c>
      <c r="L4388" s="39">
        <v>1</v>
      </c>
      <c r="M4388" s="57" t="str">
        <f t="shared" si="209"/>
        <v>3 - Medium-Level Power Loss</v>
      </c>
      <c r="N4388" s="59"/>
      <c r="O4388" s="60"/>
      <c r="P4388" s="61">
        <f t="shared" si="208"/>
        <v>1800</v>
      </c>
      <c r="Q4388" s="61">
        <f t="shared" si="207"/>
        <v>0</v>
      </c>
    </row>
    <row r="4389" spans="1:17" ht="18.600000000000001" customHeight="1">
      <c r="A4389" s="58">
        <v>44403</v>
      </c>
      <c r="B4389" s="39" t="s">
        <v>48</v>
      </c>
      <c r="C4389" s="39" t="s">
        <v>160</v>
      </c>
      <c r="D4389" s="64"/>
      <c r="E4389" s="39" t="s">
        <v>104</v>
      </c>
      <c r="F4389" s="39">
        <v>28</v>
      </c>
      <c r="G4389" s="39" t="s">
        <v>172</v>
      </c>
      <c r="H4389" s="39" t="s">
        <v>176</v>
      </c>
      <c r="I4389" s="39" t="s">
        <v>177</v>
      </c>
      <c r="J4389" s="39" t="s">
        <v>176</v>
      </c>
      <c r="K4389" s="39" t="s">
        <v>176</v>
      </c>
      <c r="L4389" s="39">
        <v>1</v>
      </c>
      <c r="M4389" s="57" t="str">
        <f t="shared" si="209"/>
        <v>3 - Medium-Level Power Loss</v>
      </c>
      <c r="N4389" s="59"/>
      <c r="O4389" s="60"/>
      <c r="P4389" s="61">
        <f t="shared" si="208"/>
        <v>1800</v>
      </c>
      <c r="Q4389" s="61">
        <f t="shared" ref="Q4389:Q4452" si="210">IF(O4389&gt;0,P4389,0)</f>
        <v>0</v>
      </c>
    </row>
    <row r="4390" spans="1:17" ht="18.600000000000001" customHeight="1">
      <c r="A4390" s="58">
        <v>44403</v>
      </c>
      <c r="B4390" s="39" t="s">
        <v>48</v>
      </c>
      <c r="C4390" s="39" t="s">
        <v>160</v>
      </c>
      <c r="D4390" s="64"/>
      <c r="E4390" s="39" t="s">
        <v>104</v>
      </c>
      <c r="F4390" s="39">
        <v>29</v>
      </c>
      <c r="G4390" s="39" t="s">
        <v>172</v>
      </c>
      <c r="H4390" s="39" t="s">
        <v>176</v>
      </c>
      <c r="I4390" s="39" t="s">
        <v>177</v>
      </c>
      <c r="J4390" s="39" t="s">
        <v>176</v>
      </c>
      <c r="K4390" s="39" t="s">
        <v>176</v>
      </c>
      <c r="L4390" s="39">
        <v>1</v>
      </c>
      <c r="M4390" s="57" t="str">
        <f t="shared" si="209"/>
        <v>3 - Medium-Level Power Loss</v>
      </c>
      <c r="N4390" s="59"/>
      <c r="O4390" s="60"/>
      <c r="P4390" s="61">
        <f t="shared" si="208"/>
        <v>1800</v>
      </c>
      <c r="Q4390" s="61">
        <f t="shared" si="210"/>
        <v>0</v>
      </c>
    </row>
    <row r="4391" spans="1:17" ht="18.600000000000001" customHeight="1">
      <c r="A4391" s="58">
        <v>44403</v>
      </c>
      <c r="B4391" s="39" t="s">
        <v>48</v>
      </c>
      <c r="C4391" s="39" t="s">
        <v>160</v>
      </c>
      <c r="D4391" s="64"/>
      <c r="E4391" s="39" t="s">
        <v>104</v>
      </c>
      <c r="F4391" s="39">
        <v>30</v>
      </c>
      <c r="G4391" s="39" t="s">
        <v>172</v>
      </c>
      <c r="H4391" s="39" t="s">
        <v>176</v>
      </c>
      <c r="I4391" s="39" t="s">
        <v>177</v>
      </c>
      <c r="J4391" s="39" t="s">
        <v>176</v>
      </c>
      <c r="K4391" s="39" t="s">
        <v>176</v>
      </c>
      <c r="L4391" s="39">
        <v>1</v>
      </c>
      <c r="M4391" s="57" t="str">
        <f t="shared" si="209"/>
        <v>3 - Medium-Level Power Loss</v>
      </c>
      <c r="N4391" s="59"/>
      <c r="O4391" s="60"/>
      <c r="P4391" s="61">
        <f t="shared" si="208"/>
        <v>1800</v>
      </c>
      <c r="Q4391" s="61">
        <f t="shared" si="210"/>
        <v>0</v>
      </c>
    </row>
    <row r="4392" spans="1:17" ht="18.600000000000001" customHeight="1">
      <c r="A4392" s="58">
        <v>44403</v>
      </c>
      <c r="B4392" s="39" t="s">
        <v>48</v>
      </c>
      <c r="C4392" s="39" t="s">
        <v>160</v>
      </c>
      <c r="D4392" s="64"/>
      <c r="E4392" s="39" t="s">
        <v>104</v>
      </c>
      <c r="F4392" s="39">
        <v>31</v>
      </c>
      <c r="G4392" s="39" t="s">
        <v>172</v>
      </c>
      <c r="H4392" s="39" t="s">
        <v>176</v>
      </c>
      <c r="I4392" s="39" t="s">
        <v>177</v>
      </c>
      <c r="J4392" s="39" t="s">
        <v>176</v>
      </c>
      <c r="K4392" s="39" t="s">
        <v>176</v>
      </c>
      <c r="L4392" s="39">
        <v>1</v>
      </c>
      <c r="M4392" s="57" t="str">
        <f t="shared" si="209"/>
        <v>3 - Medium-Level Power Loss</v>
      </c>
      <c r="N4392" s="59"/>
      <c r="O4392" s="60"/>
      <c r="P4392" s="61">
        <f t="shared" si="208"/>
        <v>1800</v>
      </c>
      <c r="Q4392" s="61">
        <f t="shared" si="210"/>
        <v>0</v>
      </c>
    </row>
    <row r="4393" spans="1:17" ht="18.600000000000001" customHeight="1">
      <c r="A4393" s="58">
        <v>44403</v>
      </c>
      <c r="B4393" s="39" t="s">
        <v>48</v>
      </c>
      <c r="C4393" s="39" t="s">
        <v>160</v>
      </c>
      <c r="D4393" s="64"/>
      <c r="E4393" s="39" t="s">
        <v>104</v>
      </c>
      <c r="F4393" s="39">
        <v>32</v>
      </c>
      <c r="G4393" s="39" t="s">
        <v>172</v>
      </c>
      <c r="H4393" s="39" t="s">
        <v>176</v>
      </c>
      <c r="I4393" s="39" t="s">
        <v>177</v>
      </c>
      <c r="J4393" s="39" t="s">
        <v>176</v>
      </c>
      <c r="K4393" s="39" t="s">
        <v>176</v>
      </c>
      <c r="L4393" s="39">
        <v>1</v>
      </c>
      <c r="M4393" s="57" t="str">
        <f t="shared" si="209"/>
        <v>3 - Medium-Level Power Loss</v>
      </c>
      <c r="N4393" s="59"/>
      <c r="O4393" s="60"/>
      <c r="P4393" s="61">
        <f t="shared" si="208"/>
        <v>1800</v>
      </c>
      <c r="Q4393" s="61">
        <f t="shared" si="210"/>
        <v>0</v>
      </c>
    </row>
    <row r="4394" spans="1:17" ht="18.600000000000001" customHeight="1">
      <c r="A4394" s="58">
        <v>44403</v>
      </c>
      <c r="B4394" s="39" t="s">
        <v>48</v>
      </c>
      <c r="C4394" s="39" t="s">
        <v>160</v>
      </c>
      <c r="D4394" s="64"/>
      <c r="E4394" s="39" t="s">
        <v>104</v>
      </c>
      <c r="F4394" s="39">
        <v>41</v>
      </c>
      <c r="G4394" s="39" t="s">
        <v>172</v>
      </c>
      <c r="H4394" s="39" t="s">
        <v>176</v>
      </c>
      <c r="I4394" s="39" t="s">
        <v>176</v>
      </c>
      <c r="J4394" s="39" t="s">
        <v>176</v>
      </c>
      <c r="K4394" s="39" t="s">
        <v>176</v>
      </c>
      <c r="L4394" s="39">
        <v>1</v>
      </c>
      <c r="M4394" s="57" t="str">
        <f t="shared" si="209"/>
        <v>3 - Medium-Level Power Loss</v>
      </c>
      <c r="N4394" s="59"/>
      <c r="O4394" s="60"/>
      <c r="P4394" s="61">
        <f t="shared" si="208"/>
        <v>1800</v>
      </c>
      <c r="Q4394" s="61">
        <f t="shared" si="210"/>
        <v>0</v>
      </c>
    </row>
    <row r="4395" spans="1:17" ht="18.600000000000001" customHeight="1">
      <c r="A4395" s="58">
        <v>44403</v>
      </c>
      <c r="B4395" s="39" t="s">
        <v>48</v>
      </c>
      <c r="C4395" s="39" t="s">
        <v>160</v>
      </c>
      <c r="D4395" s="64"/>
      <c r="E4395" s="39" t="s">
        <v>104</v>
      </c>
      <c r="F4395" s="39">
        <v>42</v>
      </c>
      <c r="G4395" s="39" t="s">
        <v>172</v>
      </c>
      <c r="H4395" s="39" t="s">
        <v>176</v>
      </c>
      <c r="I4395" s="39" t="s">
        <v>176</v>
      </c>
      <c r="J4395" s="39" t="s">
        <v>176</v>
      </c>
      <c r="K4395" s="39" t="s">
        <v>176</v>
      </c>
      <c r="L4395" s="39">
        <v>1</v>
      </c>
      <c r="M4395" s="57" t="str">
        <f t="shared" si="209"/>
        <v>3 - Medium-Level Power Loss</v>
      </c>
      <c r="N4395" s="59"/>
      <c r="O4395" s="60"/>
      <c r="P4395" s="61">
        <f t="shared" si="208"/>
        <v>1800</v>
      </c>
      <c r="Q4395" s="61">
        <f t="shared" si="210"/>
        <v>0</v>
      </c>
    </row>
    <row r="4396" spans="1:17" ht="18.600000000000001" customHeight="1">
      <c r="A4396" s="58">
        <v>44403</v>
      </c>
      <c r="B4396" s="39" t="s">
        <v>48</v>
      </c>
      <c r="C4396" s="39" t="s">
        <v>160</v>
      </c>
      <c r="D4396" s="64"/>
      <c r="E4396" s="39" t="s">
        <v>104</v>
      </c>
      <c r="F4396" s="39">
        <v>43</v>
      </c>
      <c r="G4396" s="39" t="s">
        <v>172</v>
      </c>
      <c r="H4396" s="39" t="s">
        <v>176</v>
      </c>
      <c r="I4396" s="39" t="s">
        <v>176</v>
      </c>
      <c r="J4396" s="39" t="s">
        <v>176</v>
      </c>
      <c r="K4396" s="39" t="s">
        <v>176</v>
      </c>
      <c r="L4396" s="39">
        <v>1</v>
      </c>
      <c r="M4396" s="57" t="str">
        <f t="shared" si="209"/>
        <v>3 - Medium-Level Power Loss</v>
      </c>
      <c r="N4396" s="59"/>
      <c r="O4396" s="60"/>
      <c r="P4396" s="61">
        <f t="shared" si="208"/>
        <v>1800</v>
      </c>
      <c r="Q4396" s="61">
        <f t="shared" si="210"/>
        <v>0</v>
      </c>
    </row>
    <row r="4397" spans="1:17" ht="18.600000000000001" customHeight="1">
      <c r="A4397" s="58">
        <v>44403</v>
      </c>
      <c r="B4397" s="39" t="s">
        <v>48</v>
      </c>
      <c r="C4397" s="39" t="s">
        <v>160</v>
      </c>
      <c r="D4397" s="64"/>
      <c r="E4397" s="39" t="s">
        <v>104</v>
      </c>
      <c r="F4397" s="39">
        <v>44</v>
      </c>
      <c r="G4397" s="39" t="s">
        <v>172</v>
      </c>
      <c r="H4397" s="39" t="s">
        <v>176</v>
      </c>
      <c r="I4397" s="39" t="s">
        <v>176</v>
      </c>
      <c r="J4397" s="39" t="s">
        <v>176</v>
      </c>
      <c r="K4397" s="39" t="s">
        <v>176</v>
      </c>
      <c r="L4397" s="39">
        <v>1</v>
      </c>
      <c r="M4397" s="57" t="str">
        <f t="shared" si="209"/>
        <v>3 - Medium-Level Power Loss</v>
      </c>
      <c r="N4397" s="59"/>
      <c r="O4397" s="60"/>
      <c r="P4397" s="61">
        <f t="shared" si="208"/>
        <v>1800</v>
      </c>
      <c r="Q4397" s="61">
        <f t="shared" si="210"/>
        <v>0</v>
      </c>
    </row>
    <row r="4398" spans="1:17" ht="18.600000000000001" customHeight="1">
      <c r="A4398" s="58">
        <v>44403</v>
      </c>
      <c r="B4398" s="39" t="s">
        <v>48</v>
      </c>
      <c r="C4398" s="39" t="s">
        <v>160</v>
      </c>
      <c r="D4398" s="64"/>
      <c r="E4398" s="39" t="s">
        <v>104</v>
      </c>
      <c r="F4398" s="39">
        <v>45</v>
      </c>
      <c r="G4398" s="39" t="s">
        <v>172</v>
      </c>
      <c r="H4398" s="39" t="s">
        <v>176</v>
      </c>
      <c r="I4398" s="39" t="s">
        <v>176</v>
      </c>
      <c r="J4398" s="39" t="s">
        <v>176</v>
      </c>
      <c r="K4398" s="39" t="s">
        <v>176</v>
      </c>
      <c r="L4398" s="39">
        <v>1</v>
      </c>
      <c r="M4398" s="57" t="str">
        <f t="shared" si="209"/>
        <v>3 - Medium-Level Power Loss</v>
      </c>
      <c r="N4398" s="59"/>
      <c r="O4398" s="60"/>
      <c r="P4398" s="61">
        <f t="shared" si="208"/>
        <v>1800</v>
      </c>
      <c r="Q4398" s="61">
        <f t="shared" si="210"/>
        <v>0</v>
      </c>
    </row>
    <row r="4399" spans="1:17" ht="18.600000000000001" customHeight="1">
      <c r="A4399" s="58">
        <v>44403</v>
      </c>
      <c r="B4399" s="39" t="s">
        <v>48</v>
      </c>
      <c r="C4399" s="39" t="s">
        <v>160</v>
      </c>
      <c r="D4399" s="64"/>
      <c r="E4399" s="39" t="s">
        <v>104</v>
      </c>
      <c r="F4399" s="39">
        <v>46</v>
      </c>
      <c r="G4399" s="39" t="s">
        <v>172</v>
      </c>
      <c r="H4399" s="39" t="s">
        <v>176</v>
      </c>
      <c r="I4399" s="39" t="s">
        <v>176</v>
      </c>
      <c r="J4399" s="39" t="s">
        <v>176</v>
      </c>
      <c r="K4399" s="39" t="s">
        <v>176</v>
      </c>
      <c r="L4399" s="39">
        <v>1</v>
      </c>
      <c r="M4399" s="57" t="str">
        <f t="shared" si="209"/>
        <v>3 - Medium-Level Power Loss</v>
      </c>
      <c r="N4399" s="59"/>
      <c r="O4399" s="60"/>
      <c r="P4399" s="61">
        <f t="shared" si="208"/>
        <v>1800</v>
      </c>
      <c r="Q4399" s="61">
        <f t="shared" si="210"/>
        <v>0</v>
      </c>
    </row>
    <row r="4400" spans="1:17" ht="18.600000000000001" customHeight="1">
      <c r="A4400" s="58">
        <v>44403</v>
      </c>
      <c r="B4400" s="39" t="s">
        <v>48</v>
      </c>
      <c r="C4400" s="39" t="s">
        <v>160</v>
      </c>
      <c r="D4400" s="64"/>
      <c r="E4400" s="39" t="s">
        <v>104</v>
      </c>
      <c r="F4400" s="39">
        <v>47</v>
      </c>
      <c r="G4400" s="39" t="s">
        <v>172</v>
      </c>
      <c r="H4400" s="39" t="s">
        <v>176</v>
      </c>
      <c r="I4400" s="39" t="s">
        <v>176</v>
      </c>
      <c r="J4400" s="39" t="s">
        <v>176</v>
      </c>
      <c r="K4400" s="39" t="s">
        <v>176</v>
      </c>
      <c r="L4400" s="39">
        <v>1</v>
      </c>
      <c r="M4400" s="57" t="str">
        <f t="shared" si="209"/>
        <v>3 - Medium-Level Power Loss</v>
      </c>
      <c r="N4400" s="59"/>
      <c r="O4400" s="60"/>
      <c r="P4400" s="61">
        <f t="shared" si="208"/>
        <v>1800</v>
      </c>
      <c r="Q4400" s="61">
        <f t="shared" si="210"/>
        <v>0</v>
      </c>
    </row>
    <row r="4401" spans="1:17" ht="18.600000000000001" customHeight="1">
      <c r="A4401" s="58">
        <v>44403</v>
      </c>
      <c r="B4401" s="39" t="s">
        <v>48</v>
      </c>
      <c r="C4401" s="39" t="s">
        <v>160</v>
      </c>
      <c r="D4401" s="64"/>
      <c r="E4401" s="39" t="s">
        <v>104</v>
      </c>
      <c r="F4401" s="39">
        <v>48</v>
      </c>
      <c r="G4401" s="39" t="s">
        <v>172</v>
      </c>
      <c r="H4401" s="39" t="s">
        <v>176</v>
      </c>
      <c r="I4401" s="39" t="s">
        <v>176</v>
      </c>
      <c r="J4401" s="39" t="s">
        <v>176</v>
      </c>
      <c r="K4401" s="39" t="s">
        <v>176</v>
      </c>
      <c r="L4401" s="39">
        <v>1</v>
      </c>
      <c r="M4401" s="57" t="str">
        <f t="shared" si="209"/>
        <v>3 - Medium-Level Power Loss</v>
      </c>
      <c r="N4401" s="59"/>
      <c r="O4401" s="60"/>
      <c r="P4401" s="61">
        <f t="shared" si="208"/>
        <v>1800</v>
      </c>
      <c r="Q4401" s="61">
        <f t="shared" si="210"/>
        <v>0</v>
      </c>
    </row>
    <row r="4402" spans="1:17" ht="18.600000000000001" customHeight="1">
      <c r="A4402" s="58">
        <v>44403</v>
      </c>
      <c r="B4402" s="39" t="s">
        <v>48</v>
      </c>
      <c r="C4402" s="39" t="s">
        <v>160</v>
      </c>
      <c r="D4402" s="64"/>
      <c r="E4402" s="39" t="s">
        <v>105</v>
      </c>
      <c r="F4402" s="39">
        <v>10</v>
      </c>
      <c r="G4402" s="39" t="s">
        <v>172</v>
      </c>
      <c r="H4402" s="39" t="s">
        <v>176</v>
      </c>
      <c r="I4402" s="39" t="s">
        <v>176</v>
      </c>
      <c r="J4402" s="39" t="s">
        <v>176</v>
      </c>
      <c r="K4402" s="39" t="s">
        <v>176</v>
      </c>
      <c r="L4402" s="39">
        <v>1</v>
      </c>
      <c r="M4402" s="57" t="str">
        <f t="shared" si="209"/>
        <v>3 - Medium-Level Power Loss</v>
      </c>
      <c r="N4402" s="59"/>
      <c r="O4402" s="60"/>
      <c r="P4402" s="61">
        <f t="shared" si="208"/>
        <v>1800</v>
      </c>
      <c r="Q4402" s="61">
        <f t="shared" si="210"/>
        <v>0</v>
      </c>
    </row>
    <row r="4403" spans="1:17" ht="18.600000000000001" customHeight="1">
      <c r="A4403" s="58">
        <v>44403</v>
      </c>
      <c r="B4403" s="39" t="s">
        <v>48</v>
      </c>
      <c r="C4403" s="39" t="s">
        <v>160</v>
      </c>
      <c r="D4403" s="64"/>
      <c r="E4403" s="39" t="s">
        <v>105</v>
      </c>
      <c r="F4403" s="39">
        <v>11</v>
      </c>
      <c r="G4403" s="39" t="s">
        <v>172</v>
      </c>
      <c r="H4403" s="39" t="s">
        <v>176</v>
      </c>
      <c r="I4403" s="39" t="s">
        <v>176</v>
      </c>
      <c r="J4403" s="39" t="s">
        <v>176</v>
      </c>
      <c r="K4403" s="39" t="s">
        <v>176</v>
      </c>
      <c r="L4403" s="39">
        <v>1</v>
      </c>
      <c r="M4403" s="57" t="str">
        <f t="shared" si="209"/>
        <v>3 - Medium-Level Power Loss</v>
      </c>
      <c r="N4403" s="59"/>
      <c r="O4403" s="60"/>
      <c r="P4403" s="61">
        <f t="shared" si="208"/>
        <v>1800</v>
      </c>
      <c r="Q4403" s="61">
        <f t="shared" si="210"/>
        <v>0</v>
      </c>
    </row>
    <row r="4404" spans="1:17" ht="18.600000000000001" customHeight="1">
      <c r="A4404" s="58">
        <v>44403</v>
      </c>
      <c r="B4404" s="39" t="s">
        <v>48</v>
      </c>
      <c r="C4404" s="39" t="s">
        <v>160</v>
      </c>
      <c r="D4404" s="64"/>
      <c r="E4404" s="39" t="s">
        <v>105</v>
      </c>
      <c r="F4404" s="39">
        <v>12</v>
      </c>
      <c r="G4404" s="39" t="s">
        <v>172</v>
      </c>
      <c r="H4404" s="39" t="s">
        <v>176</v>
      </c>
      <c r="I4404" s="39" t="s">
        <v>176</v>
      </c>
      <c r="J4404" s="39" t="s">
        <v>176</v>
      </c>
      <c r="K4404" s="39" t="s">
        <v>176</v>
      </c>
      <c r="L4404" s="39">
        <v>1</v>
      </c>
      <c r="M4404" s="57" t="str">
        <f t="shared" si="209"/>
        <v>3 - Medium-Level Power Loss</v>
      </c>
      <c r="N4404" s="59"/>
      <c r="O4404" s="60"/>
      <c r="P4404" s="61">
        <f t="shared" si="208"/>
        <v>1800</v>
      </c>
      <c r="Q4404" s="61">
        <f t="shared" si="210"/>
        <v>0</v>
      </c>
    </row>
    <row r="4405" spans="1:17" ht="18.600000000000001" customHeight="1">
      <c r="A4405" s="58">
        <v>44403</v>
      </c>
      <c r="B4405" s="39" t="s">
        <v>48</v>
      </c>
      <c r="C4405" s="39" t="s">
        <v>160</v>
      </c>
      <c r="D4405" s="64"/>
      <c r="E4405" s="39" t="s">
        <v>105</v>
      </c>
      <c r="F4405" s="39">
        <v>123</v>
      </c>
      <c r="G4405" s="39" t="s">
        <v>172</v>
      </c>
      <c r="H4405" s="39" t="s">
        <v>176</v>
      </c>
      <c r="I4405" s="39" t="s">
        <v>177</v>
      </c>
      <c r="J4405" s="39" t="s">
        <v>176</v>
      </c>
      <c r="K4405" s="39" t="s">
        <v>176</v>
      </c>
      <c r="L4405" s="39">
        <v>1</v>
      </c>
      <c r="M4405" s="57" t="str">
        <f t="shared" si="209"/>
        <v>3 - Medium-Level Power Loss</v>
      </c>
      <c r="N4405" s="59"/>
      <c r="O4405" s="60"/>
      <c r="P4405" s="61">
        <f t="shared" si="208"/>
        <v>1800</v>
      </c>
      <c r="Q4405" s="61">
        <f t="shared" si="210"/>
        <v>0</v>
      </c>
    </row>
    <row r="4406" spans="1:17" ht="18.600000000000001" customHeight="1">
      <c r="A4406" s="58">
        <v>44403</v>
      </c>
      <c r="B4406" s="39" t="s">
        <v>48</v>
      </c>
      <c r="C4406" s="39" t="s">
        <v>160</v>
      </c>
      <c r="D4406" s="64"/>
      <c r="E4406" s="39" t="s">
        <v>105</v>
      </c>
      <c r="F4406" s="39">
        <v>13</v>
      </c>
      <c r="G4406" s="39" t="s">
        <v>172</v>
      </c>
      <c r="H4406" s="39" t="s">
        <v>176</v>
      </c>
      <c r="I4406" s="39" t="s">
        <v>176</v>
      </c>
      <c r="J4406" s="39" t="s">
        <v>176</v>
      </c>
      <c r="K4406" s="39" t="s">
        <v>176</v>
      </c>
      <c r="L4406" s="39">
        <v>1</v>
      </c>
      <c r="M4406" s="57" t="str">
        <f t="shared" si="209"/>
        <v>3 - Medium-Level Power Loss</v>
      </c>
      <c r="N4406" s="59"/>
      <c r="O4406" s="60"/>
      <c r="P4406" s="61">
        <f t="shared" si="208"/>
        <v>1800</v>
      </c>
      <c r="Q4406" s="61">
        <f t="shared" si="210"/>
        <v>0</v>
      </c>
    </row>
    <row r="4407" spans="1:17" ht="18.600000000000001" customHeight="1">
      <c r="A4407" s="58">
        <v>44403</v>
      </c>
      <c r="B4407" s="39" t="s">
        <v>48</v>
      </c>
      <c r="C4407" s="39" t="s">
        <v>160</v>
      </c>
      <c r="D4407" s="64"/>
      <c r="E4407" s="39" t="s">
        <v>105</v>
      </c>
      <c r="F4407" s="39">
        <v>14</v>
      </c>
      <c r="G4407" s="39" t="s">
        <v>172</v>
      </c>
      <c r="H4407" s="39" t="s">
        <v>176</v>
      </c>
      <c r="I4407" s="39" t="s">
        <v>176</v>
      </c>
      <c r="J4407" s="39" t="s">
        <v>176</v>
      </c>
      <c r="K4407" s="39" t="s">
        <v>176</v>
      </c>
      <c r="L4407" s="39">
        <v>1</v>
      </c>
      <c r="M4407" s="57" t="str">
        <f t="shared" si="209"/>
        <v>3 - Medium-Level Power Loss</v>
      </c>
      <c r="N4407" s="59"/>
      <c r="O4407" s="60"/>
      <c r="P4407" s="61">
        <f t="shared" si="208"/>
        <v>1800</v>
      </c>
      <c r="Q4407" s="61">
        <f t="shared" si="210"/>
        <v>0</v>
      </c>
    </row>
    <row r="4408" spans="1:17" ht="18.600000000000001" customHeight="1">
      <c r="A4408" s="58">
        <v>44403</v>
      </c>
      <c r="B4408" s="39" t="s">
        <v>48</v>
      </c>
      <c r="C4408" s="39" t="s">
        <v>160</v>
      </c>
      <c r="D4408" s="64"/>
      <c r="E4408" s="39" t="s">
        <v>105</v>
      </c>
      <c r="F4408" s="39">
        <v>15</v>
      </c>
      <c r="G4408" s="39" t="s">
        <v>172</v>
      </c>
      <c r="H4408" s="39" t="s">
        <v>176</v>
      </c>
      <c r="I4408" s="39" t="s">
        <v>176</v>
      </c>
      <c r="J4408" s="39" t="s">
        <v>176</v>
      </c>
      <c r="K4408" s="39" t="s">
        <v>176</v>
      </c>
      <c r="L4408" s="39">
        <v>1</v>
      </c>
      <c r="M4408" s="57" t="str">
        <f t="shared" si="209"/>
        <v>3 - Medium-Level Power Loss</v>
      </c>
      <c r="N4408" s="59"/>
      <c r="O4408" s="60"/>
      <c r="P4408" s="61">
        <f t="shared" si="208"/>
        <v>1800</v>
      </c>
      <c r="Q4408" s="61">
        <f t="shared" si="210"/>
        <v>0</v>
      </c>
    </row>
    <row r="4409" spans="1:17" ht="18.600000000000001" customHeight="1">
      <c r="A4409" s="58">
        <v>44403</v>
      </c>
      <c r="B4409" s="39" t="s">
        <v>48</v>
      </c>
      <c r="C4409" s="39" t="s">
        <v>160</v>
      </c>
      <c r="D4409" s="64"/>
      <c r="E4409" s="39" t="s">
        <v>105</v>
      </c>
      <c r="F4409" s="39">
        <v>16</v>
      </c>
      <c r="G4409" s="39" t="s">
        <v>172</v>
      </c>
      <c r="H4409" s="39" t="s">
        <v>176</v>
      </c>
      <c r="I4409" s="39" t="s">
        <v>176</v>
      </c>
      <c r="J4409" s="39" t="s">
        <v>176</v>
      </c>
      <c r="K4409" s="39" t="s">
        <v>176</v>
      </c>
      <c r="L4409" s="39">
        <v>1</v>
      </c>
      <c r="M4409" s="57" t="str">
        <f t="shared" si="209"/>
        <v>3 - Medium-Level Power Loss</v>
      </c>
      <c r="N4409" s="59"/>
      <c r="O4409" s="60"/>
      <c r="P4409" s="61">
        <f t="shared" si="208"/>
        <v>1800</v>
      </c>
      <c r="Q4409" s="61">
        <f t="shared" si="210"/>
        <v>0</v>
      </c>
    </row>
    <row r="4410" spans="1:17" ht="18.600000000000001" customHeight="1">
      <c r="A4410" s="58">
        <v>44403</v>
      </c>
      <c r="B4410" s="39" t="s">
        <v>48</v>
      </c>
      <c r="C4410" s="39" t="s">
        <v>160</v>
      </c>
      <c r="D4410" s="64"/>
      <c r="E4410" s="39" t="s">
        <v>105</v>
      </c>
      <c r="F4410" s="39">
        <v>9</v>
      </c>
      <c r="G4410" s="39" t="s">
        <v>172</v>
      </c>
      <c r="H4410" s="39" t="s">
        <v>176</v>
      </c>
      <c r="I4410" s="39" t="s">
        <v>176</v>
      </c>
      <c r="J4410" s="39" t="s">
        <v>176</v>
      </c>
      <c r="K4410" s="39" t="s">
        <v>176</v>
      </c>
      <c r="L4410" s="39">
        <v>1</v>
      </c>
      <c r="M4410" s="57" t="str">
        <f t="shared" si="209"/>
        <v>3 - Medium-Level Power Loss</v>
      </c>
      <c r="N4410" s="59"/>
      <c r="O4410" s="60"/>
      <c r="P4410" s="61">
        <f t="shared" si="208"/>
        <v>1800</v>
      </c>
      <c r="Q4410" s="61">
        <f t="shared" si="210"/>
        <v>0</v>
      </c>
    </row>
    <row r="4411" spans="1:17" ht="18.600000000000001" customHeight="1">
      <c r="A4411" s="58">
        <v>44403</v>
      </c>
      <c r="B4411" s="39" t="s">
        <v>48</v>
      </c>
      <c r="C4411" s="39" t="s">
        <v>160</v>
      </c>
      <c r="D4411" s="64"/>
      <c r="E4411" s="39" t="s">
        <v>97</v>
      </c>
      <c r="F4411" s="39">
        <v>121</v>
      </c>
      <c r="G4411" s="39" t="s">
        <v>172</v>
      </c>
      <c r="H4411" s="39" t="s">
        <v>176</v>
      </c>
      <c r="I4411" s="39" t="s">
        <v>177</v>
      </c>
      <c r="J4411" s="39" t="s">
        <v>176</v>
      </c>
      <c r="K4411" s="39" t="s">
        <v>176</v>
      </c>
      <c r="L4411" s="39">
        <v>1</v>
      </c>
      <c r="M4411" s="57" t="str">
        <f t="shared" si="209"/>
        <v>3 - Medium-Level Power Loss</v>
      </c>
      <c r="N4411" s="59"/>
      <c r="O4411" s="60"/>
      <c r="P4411" s="61">
        <f t="shared" si="208"/>
        <v>1800</v>
      </c>
      <c r="Q4411" s="61">
        <f t="shared" si="210"/>
        <v>0</v>
      </c>
    </row>
    <row r="4412" spans="1:17" ht="18.600000000000001" customHeight="1">
      <c r="A4412" s="58">
        <v>44403</v>
      </c>
      <c r="B4412" s="39" t="s">
        <v>48</v>
      </c>
      <c r="C4412" s="39" t="s">
        <v>160</v>
      </c>
      <c r="D4412" s="64"/>
      <c r="E4412" s="39" t="s">
        <v>97</v>
      </c>
      <c r="F4412" s="39">
        <v>122</v>
      </c>
      <c r="G4412" s="39" t="s">
        <v>172</v>
      </c>
      <c r="H4412" s="39" t="s">
        <v>176</v>
      </c>
      <c r="I4412" s="39" t="s">
        <v>177</v>
      </c>
      <c r="J4412" s="39" t="s">
        <v>176</v>
      </c>
      <c r="K4412" s="39" t="s">
        <v>176</v>
      </c>
      <c r="L4412" s="39">
        <v>1</v>
      </c>
      <c r="M4412" s="57" t="str">
        <f t="shared" si="209"/>
        <v>3 - Medium-Level Power Loss</v>
      </c>
      <c r="N4412" s="59"/>
      <c r="O4412" s="60"/>
      <c r="P4412" s="61">
        <f t="shared" si="208"/>
        <v>1800</v>
      </c>
      <c r="Q4412" s="61">
        <f t="shared" si="210"/>
        <v>0</v>
      </c>
    </row>
    <row r="4413" spans="1:17" ht="18.600000000000001" customHeight="1">
      <c r="A4413" s="58">
        <v>44403</v>
      </c>
      <c r="B4413" s="39" t="s">
        <v>48</v>
      </c>
      <c r="C4413" s="39" t="s">
        <v>160</v>
      </c>
      <c r="D4413" s="64"/>
      <c r="E4413" s="39" t="s">
        <v>97</v>
      </c>
      <c r="F4413" s="39">
        <v>123</v>
      </c>
      <c r="G4413" s="39" t="s">
        <v>172</v>
      </c>
      <c r="H4413" s="39" t="s">
        <v>176</v>
      </c>
      <c r="I4413" s="39" t="s">
        <v>177</v>
      </c>
      <c r="J4413" s="39" t="s">
        <v>176</v>
      </c>
      <c r="K4413" s="39" t="s">
        <v>176</v>
      </c>
      <c r="L4413" s="39">
        <v>1</v>
      </c>
      <c r="M4413" s="57" t="str">
        <f t="shared" si="209"/>
        <v>3 - Medium-Level Power Loss</v>
      </c>
      <c r="N4413" s="59"/>
      <c r="O4413" s="60"/>
      <c r="P4413" s="61">
        <f t="shared" si="208"/>
        <v>1800</v>
      </c>
      <c r="Q4413" s="61">
        <f t="shared" si="210"/>
        <v>0</v>
      </c>
    </row>
    <row r="4414" spans="1:17" ht="18.600000000000001" customHeight="1">
      <c r="A4414" s="58">
        <v>44403</v>
      </c>
      <c r="B4414" s="39" t="s">
        <v>48</v>
      </c>
      <c r="C4414" s="39" t="s">
        <v>160</v>
      </c>
      <c r="D4414" s="64"/>
      <c r="E4414" s="39" t="s">
        <v>97</v>
      </c>
      <c r="F4414" s="39">
        <v>124</v>
      </c>
      <c r="G4414" s="39" t="s">
        <v>172</v>
      </c>
      <c r="H4414" s="39" t="s">
        <v>176</v>
      </c>
      <c r="I4414" s="39" t="s">
        <v>177</v>
      </c>
      <c r="J4414" s="39" t="s">
        <v>176</v>
      </c>
      <c r="K4414" s="39" t="s">
        <v>176</v>
      </c>
      <c r="L4414" s="39">
        <v>1</v>
      </c>
      <c r="M4414" s="57" t="str">
        <f t="shared" si="209"/>
        <v>3 - Medium-Level Power Loss</v>
      </c>
      <c r="N4414" s="59"/>
      <c r="O4414" s="60"/>
      <c r="P4414" s="61">
        <f t="shared" si="208"/>
        <v>1800</v>
      </c>
      <c r="Q4414" s="61">
        <f t="shared" si="210"/>
        <v>0</v>
      </c>
    </row>
    <row r="4415" spans="1:17" ht="18.600000000000001" customHeight="1">
      <c r="A4415" s="58">
        <v>44403</v>
      </c>
      <c r="B4415" s="39" t="s">
        <v>48</v>
      </c>
      <c r="C4415" s="39" t="s">
        <v>160</v>
      </c>
      <c r="D4415" s="64"/>
      <c r="E4415" s="39" t="s">
        <v>97</v>
      </c>
      <c r="F4415" s="39">
        <v>125</v>
      </c>
      <c r="G4415" s="39" t="s">
        <v>172</v>
      </c>
      <c r="H4415" s="39" t="s">
        <v>176</v>
      </c>
      <c r="I4415" s="39" t="s">
        <v>177</v>
      </c>
      <c r="J4415" s="39" t="s">
        <v>176</v>
      </c>
      <c r="K4415" s="39" t="s">
        <v>176</v>
      </c>
      <c r="L4415" s="39">
        <v>1</v>
      </c>
      <c r="M4415" s="57" t="str">
        <f t="shared" si="209"/>
        <v>3 - Medium-Level Power Loss</v>
      </c>
      <c r="N4415" s="59"/>
      <c r="O4415" s="60"/>
      <c r="P4415" s="61">
        <f t="shared" si="208"/>
        <v>1800</v>
      </c>
      <c r="Q4415" s="61">
        <f t="shared" si="210"/>
        <v>0</v>
      </c>
    </row>
    <row r="4416" spans="1:17" ht="18.600000000000001" customHeight="1">
      <c r="A4416" s="58">
        <v>44403</v>
      </c>
      <c r="B4416" s="39" t="s">
        <v>48</v>
      </c>
      <c r="C4416" s="39" t="s">
        <v>160</v>
      </c>
      <c r="D4416" s="64"/>
      <c r="E4416" s="39" t="s">
        <v>97</v>
      </c>
      <c r="F4416" s="39">
        <v>126</v>
      </c>
      <c r="G4416" s="39" t="s">
        <v>172</v>
      </c>
      <c r="H4416" s="39" t="s">
        <v>176</v>
      </c>
      <c r="I4416" s="39" t="s">
        <v>177</v>
      </c>
      <c r="J4416" s="39" t="s">
        <v>176</v>
      </c>
      <c r="K4416" s="39" t="s">
        <v>176</v>
      </c>
      <c r="L4416" s="39">
        <v>1</v>
      </c>
      <c r="M4416" s="57" t="str">
        <f t="shared" si="209"/>
        <v>3 - Medium-Level Power Loss</v>
      </c>
      <c r="N4416" s="59"/>
      <c r="O4416" s="60"/>
      <c r="P4416" s="61">
        <f t="shared" si="208"/>
        <v>1800</v>
      </c>
      <c r="Q4416" s="61">
        <f t="shared" si="210"/>
        <v>0</v>
      </c>
    </row>
    <row r="4417" spans="1:17" ht="18.600000000000001" customHeight="1">
      <c r="A4417" s="58">
        <v>44403</v>
      </c>
      <c r="B4417" s="39" t="s">
        <v>48</v>
      </c>
      <c r="C4417" s="39" t="s">
        <v>160</v>
      </c>
      <c r="D4417" s="64"/>
      <c r="E4417" s="39" t="s">
        <v>97</v>
      </c>
      <c r="F4417" s="39">
        <v>127</v>
      </c>
      <c r="G4417" s="39" t="s">
        <v>172</v>
      </c>
      <c r="H4417" s="39" t="s">
        <v>176</v>
      </c>
      <c r="I4417" s="39" t="s">
        <v>177</v>
      </c>
      <c r="J4417" s="39" t="s">
        <v>176</v>
      </c>
      <c r="K4417" s="39" t="s">
        <v>176</v>
      </c>
      <c r="L4417" s="39">
        <v>1</v>
      </c>
      <c r="M4417" s="57" t="str">
        <f t="shared" si="209"/>
        <v>3 - Medium-Level Power Loss</v>
      </c>
      <c r="N4417" s="59"/>
      <c r="O4417" s="60"/>
      <c r="P4417" s="61">
        <f t="shared" si="208"/>
        <v>1800</v>
      </c>
      <c r="Q4417" s="61">
        <f t="shared" si="210"/>
        <v>0</v>
      </c>
    </row>
    <row r="4418" spans="1:17" ht="18.600000000000001" customHeight="1">
      <c r="A4418" s="58">
        <v>44403</v>
      </c>
      <c r="B4418" s="39" t="s">
        <v>48</v>
      </c>
      <c r="C4418" s="39" t="s">
        <v>160</v>
      </c>
      <c r="D4418" s="64"/>
      <c r="E4418" s="39" t="s">
        <v>97</v>
      </c>
      <c r="F4418" s="39">
        <v>128</v>
      </c>
      <c r="G4418" s="39" t="s">
        <v>172</v>
      </c>
      <c r="H4418" s="39" t="s">
        <v>176</v>
      </c>
      <c r="I4418" s="39" t="s">
        <v>177</v>
      </c>
      <c r="J4418" s="39" t="s">
        <v>176</v>
      </c>
      <c r="K4418" s="39" t="s">
        <v>176</v>
      </c>
      <c r="L4418" s="39">
        <v>1</v>
      </c>
      <c r="M4418" s="57" t="str">
        <f t="shared" si="209"/>
        <v>3 - Medium-Level Power Loss</v>
      </c>
      <c r="N4418" s="59"/>
      <c r="O4418" s="60"/>
      <c r="P4418" s="61">
        <f t="shared" si="208"/>
        <v>1800</v>
      </c>
      <c r="Q4418" s="61">
        <f t="shared" si="210"/>
        <v>0</v>
      </c>
    </row>
    <row r="4419" spans="1:17" ht="18.600000000000001" customHeight="1">
      <c r="A4419" s="58">
        <v>44403</v>
      </c>
      <c r="B4419" s="39" t="s">
        <v>48</v>
      </c>
      <c r="C4419" s="39" t="s">
        <v>160</v>
      </c>
      <c r="D4419" s="64"/>
      <c r="E4419" s="39" t="s">
        <v>106</v>
      </c>
      <c r="F4419" s="39">
        <v>25</v>
      </c>
      <c r="G4419" s="39" t="s">
        <v>172</v>
      </c>
      <c r="H4419" s="39" t="s">
        <v>176</v>
      </c>
      <c r="I4419" s="39" t="s">
        <v>176</v>
      </c>
      <c r="J4419" s="39" t="s">
        <v>176</v>
      </c>
      <c r="K4419" s="39" t="s">
        <v>176</v>
      </c>
      <c r="L4419" s="39">
        <v>1</v>
      </c>
      <c r="M4419" s="57" t="str">
        <f t="shared" si="209"/>
        <v>3 - Medium-Level Power Loss</v>
      </c>
      <c r="N4419" s="59"/>
      <c r="O4419" s="60"/>
      <c r="P4419" s="61">
        <f t="shared" si="208"/>
        <v>1800</v>
      </c>
      <c r="Q4419" s="61">
        <f t="shared" si="210"/>
        <v>0</v>
      </c>
    </row>
    <row r="4420" spans="1:17" ht="18.600000000000001" customHeight="1">
      <c r="A4420" s="58">
        <v>44403</v>
      </c>
      <c r="B4420" s="39" t="s">
        <v>48</v>
      </c>
      <c r="C4420" s="39" t="s">
        <v>160</v>
      </c>
      <c r="D4420" s="64"/>
      <c r="E4420" s="39" t="s">
        <v>106</v>
      </c>
      <c r="F4420" s="39">
        <v>26</v>
      </c>
      <c r="G4420" s="39" t="s">
        <v>172</v>
      </c>
      <c r="H4420" s="39" t="s">
        <v>176</v>
      </c>
      <c r="I4420" s="39" t="s">
        <v>176</v>
      </c>
      <c r="J4420" s="39" t="s">
        <v>176</v>
      </c>
      <c r="K4420" s="39" t="s">
        <v>176</v>
      </c>
      <c r="L4420" s="39">
        <v>1</v>
      </c>
      <c r="M4420" s="57" t="str">
        <f t="shared" si="209"/>
        <v>3 - Medium-Level Power Loss</v>
      </c>
      <c r="N4420" s="59"/>
      <c r="O4420" s="60"/>
      <c r="P4420" s="61">
        <f t="shared" si="208"/>
        <v>1800</v>
      </c>
      <c r="Q4420" s="61">
        <f t="shared" si="210"/>
        <v>0</v>
      </c>
    </row>
    <row r="4421" spans="1:17" ht="18.600000000000001" customHeight="1">
      <c r="A4421" s="58">
        <v>44403</v>
      </c>
      <c r="B4421" s="39" t="s">
        <v>48</v>
      </c>
      <c r="C4421" s="39" t="s">
        <v>160</v>
      </c>
      <c r="D4421" s="64"/>
      <c r="E4421" s="39" t="s">
        <v>106</v>
      </c>
      <c r="F4421" s="39">
        <v>27</v>
      </c>
      <c r="G4421" s="39" t="s">
        <v>172</v>
      </c>
      <c r="H4421" s="39" t="s">
        <v>176</v>
      </c>
      <c r="I4421" s="39" t="s">
        <v>176</v>
      </c>
      <c r="J4421" s="39" t="s">
        <v>176</v>
      </c>
      <c r="K4421" s="39" t="s">
        <v>176</v>
      </c>
      <c r="L4421" s="39">
        <v>1</v>
      </c>
      <c r="M4421" s="57" t="str">
        <f t="shared" si="209"/>
        <v>3 - Medium-Level Power Loss</v>
      </c>
      <c r="N4421" s="59"/>
      <c r="O4421" s="60"/>
      <c r="P4421" s="61">
        <f t="shared" si="208"/>
        <v>1800</v>
      </c>
      <c r="Q4421" s="61">
        <f t="shared" si="210"/>
        <v>0</v>
      </c>
    </row>
    <row r="4422" spans="1:17" ht="18.600000000000001" customHeight="1">
      <c r="A4422" s="58">
        <v>44403</v>
      </c>
      <c r="B4422" s="39" t="s">
        <v>48</v>
      </c>
      <c r="C4422" s="39" t="s">
        <v>160</v>
      </c>
      <c r="D4422" s="64"/>
      <c r="E4422" s="39" t="s">
        <v>106</v>
      </c>
      <c r="F4422" s="39">
        <v>28</v>
      </c>
      <c r="G4422" s="39" t="s">
        <v>172</v>
      </c>
      <c r="H4422" s="39" t="s">
        <v>176</v>
      </c>
      <c r="I4422" s="39" t="s">
        <v>176</v>
      </c>
      <c r="J4422" s="39" t="s">
        <v>176</v>
      </c>
      <c r="K4422" s="39" t="s">
        <v>176</v>
      </c>
      <c r="L4422" s="39">
        <v>1</v>
      </c>
      <c r="M4422" s="57" t="str">
        <f t="shared" si="209"/>
        <v>3 - Medium-Level Power Loss</v>
      </c>
      <c r="N4422" s="59"/>
      <c r="O4422" s="60"/>
      <c r="P4422" s="61">
        <f t="shared" si="208"/>
        <v>1800</v>
      </c>
      <c r="Q4422" s="61">
        <f t="shared" si="210"/>
        <v>0</v>
      </c>
    </row>
    <row r="4423" spans="1:17" ht="18.600000000000001" customHeight="1">
      <c r="A4423" s="58">
        <v>44403</v>
      </c>
      <c r="B4423" s="39" t="s">
        <v>48</v>
      </c>
      <c r="C4423" s="39" t="s">
        <v>160</v>
      </c>
      <c r="D4423" s="64"/>
      <c r="E4423" s="39" t="s">
        <v>106</v>
      </c>
      <c r="F4423" s="39">
        <v>29</v>
      </c>
      <c r="G4423" s="39" t="s">
        <v>172</v>
      </c>
      <c r="H4423" s="39" t="s">
        <v>176</v>
      </c>
      <c r="I4423" s="39" t="s">
        <v>176</v>
      </c>
      <c r="J4423" s="39" t="s">
        <v>176</v>
      </c>
      <c r="K4423" s="39" t="s">
        <v>176</v>
      </c>
      <c r="L4423" s="39">
        <v>1</v>
      </c>
      <c r="M4423" s="57" t="str">
        <f t="shared" si="209"/>
        <v>3 - Medium-Level Power Loss</v>
      </c>
      <c r="N4423" s="59"/>
      <c r="O4423" s="60"/>
      <c r="P4423" s="61">
        <f t="shared" si="208"/>
        <v>1800</v>
      </c>
      <c r="Q4423" s="61">
        <f t="shared" si="210"/>
        <v>0</v>
      </c>
    </row>
    <row r="4424" spans="1:17" ht="18.600000000000001" customHeight="1">
      <c r="A4424" s="58">
        <v>44403</v>
      </c>
      <c r="B4424" s="39" t="s">
        <v>48</v>
      </c>
      <c r="C4424" s="39" t="s">
        <v>160</v>
      </c>
      <c r="D4424" s="64"/>
      <c r="E4424" s="39" t="s">
        <v>106</v>
      </c>
      <c r="F4424" s="39">
        <v>30</v>
      </c>
      <c r="G4424" s="39" t="s">
        <v>172</v>
      </c>
      <c r="H4424" s="39" t="s">
        <v>176</v>
      </c>
      <c r="I4424" s="39" t="s">
        <v>176</v>
      </c>
      <c r="J4424" s="39" t="s">
        <v>176</v>
      </c>
      <c r="K4424" s="39" t="s">
        <v>176</v>
      </c>
      <c r="L4424" s="39">
        <v>1</v>
      </c>
      <c r="M4424" s="57" t="str">
        <f t="shared" si="209"/>
        <v>3 - Medium-Level Power Loss</v>
      </c>
      <c r="N4424" s="59"/>
      <c r="O4424" s="60"/>
      <c r="P4424" s="61">
        <f t="shared" si="208"/>
        <v>1800</v>
      </c>
      <c r="Q4424" s="61">
        <f t="shared" si="210"/>
        <v>0</v>
      </c>
    </row>
    <row r="4425" spans="1:17" ht="18.600000000000001" customHeight="1">
      <c r="A4425" s="58">
        <v>44403</v>
      </c>
      <c r="B4425" s="39" t="s">
        <v>48</v>
      </c>
      <c r="C4425" s="39" t="s">
        <v>160</v>
      </c>
      <c r="D4425" s="64"/>
      <c r="E4425" s="39" t="s">
        <v>106</v>
      </c>
      <c r="F4425" s="39">
        <v>31</v>
      </c>
      <c r="G4425" s="39" t="s">
        <v>172</v>
      </c>
      <c r="H4425" s="39" t="s">
        <v>176</v>
      </c>
      <c r="I4425" s="39" t="s">
        <v>176</v>
      </c>
      <c r="J4425" s="39" t="s">
        <v>176</v>
      </c>
      <c r="K4425" s="39" t="s">
        <v>176</v>
      </c>
      <c r="L4425" s="39">
        <v>1</v>
      </c>
      <c r="M4425" s="57" t="str">
        <f t="shared" si="209"/>
        <v>3 - Medium-Level Power Loss</v>
      </c>
      <c r="N4425" s="59"/>
      <c r="O4425" s="60"/>
      <c r="P4425" s="61">
        <f t="shared" si="208"/>
        <v>1800</v>
      </c>
      <c r="Q4425" s="61">
        <f t="shared" si="210"/>
        <v>0</v>
      </c>
    </row>
    <row r="4426" spans="1:17" ht="18.600000000000001" customHeight="1">
      <c r="A4426" s="58">
        <v>44403</v>
      </c>
      <c r="B4426" s="39" t="s">
        <v>48</v>
      </c>
      <c r="C4426" s="39" t="s">
        <v>160</v>
      </c>
      <c r="D4426" s="64"/>
      <c r="E4426" s="39" t="s">
        <v>106</v>
      </c>
      <c r="F4426" s="39">
        <v>32</v>
      </c>
      <c r="G4426" s="39" t="s">
        <v>172</v>
      </c>
      <c r="H4426" s="39" t="s">
        <v>176</v>
      </c>
      <c r="I4426" s="39" t="s">
        <v>176</v>
      </c>
      <c r="J4426" s="39" t="s">
        <v>176</v>
      </c>
      <c r="K4426" s="39" t="s">
        <v>176</v>
      </c>
      <c r="L4426" s="39">
        <v>1</v>
      </c>
      <c r="M4426" s="57" t="str">
        <f t="shared" si="209"/>
        <v>3 - Medium-Level Power Loss</v>
      </c>
      <c r="N4426" s="59"/>
      <c r="O4426" s="60"/>
      <c r="P4426" s="61">
        <f t="shared" si="208"/>
        <v>1800</v>
      </c>
      <c r="Q4426" s="61">
        <f t="shared" si="210"/>
        <v>0</v>
      </c>
    </row>
    <row r="4427" spans="1:17" ht="18.600000000000001" customHeight="1">
      <c r="A4427" s="58">
        <v>44403</v>
      </c>
      <c r="B4427" s="39" t="s">
        <v>48</v>
      </c>
      <c r="C4427" s="39" t="s">
        <v>160</v>
      </c>
      <c r="D4427" s="64"/>
      <c r="E4427" s="39" t="s">
        <v>106</v>
      </c>
      <c r="F4427" s="39">
        <v>65</v>
      </c>
      <c r="G4427" s="39" t="s">
        <v>172</v>
      </c>
      <c r="H4427" s="39" t="s">
        <v>176</v>
      </c>
      <c r="I4427" s="39" t="s">
        <v>176</v>
      </c>
      <c r="J4427" s="39" t="s">
        <v>176</v>
      </c>
      <c r="K4427" s="39" t="s">
        <v>176</v>
      </c>
      <c r="L4427" s="39">
        <v>1</v>
      </c>
      <c r="M4427" s="57" t="str">
        <f t="shared" si="209"/>
        <v>3 - Medium-Level Power Loss</v>
      </c>
      <c r="N4427" s="59"/>
      <c r="O4427" s="60"/>
      <c r="P4427" s="61">
        <f t="shared" si="208"/>
        <v>1800</v>
      </c>
      <c r="Q4427" s="61">
        <f t="shared" si="210"/>
        <v>0</v>
      </c>
    </row>
    <row r="4428" spans="1:17" ht="18.600000000000001" customHeight="1">
      <c r="A4428" s="58">
        <v>44403</v>
      </c>
      <c r="B4428" s="39" t="s">
        <v>48</v>
      </c>
      <c r="C4428" s="39" t="s">
        <v>160</v>
      </c>
      <c r="D4428" s="64"/>
      <c r="E4428" s="39" t="s">
        <v>106</v>
      </c>
      <c r="F4428" s="39">
        <v>66</v>
      </c>
      <c r="G4428" s="39" t="s">
        <v>172</v>
      </c>
      <c r="H4428" s="39" t="s">
        <v>176</v>
      </c>
      <c r="I4428" s="39" t="s">
        <v>176</v>
      </c>
      <c r="J4428" s="39" t="s">
        <v>176</v>
      </c>
      <c r="K4428" s="39" t="s">
        <v>176</v>
      </c>
      <c r="L4428" s="39">
        <v>1</v>
      </c>
      <c r="M4428" s="57" t="str">
        <f t="shared" si="209"/>
        <v>3 - Medium-Level Power Loss</v>
      </c>
      <c r="N4428" s="59"/>
      <c r="O4428" s="60"/>
      <c r="P4428" s="61">
        <f t="shared" si="208"/>
        <v>1800</v>
      </c>
      <c r="Q4428" s="61">
        <f t="shared" si="210"/>
        <v>0</v>
      </c>
    </row>
    <row r="4429" spans="1:17" ht="18.600000000000001" customHeight="1">
      <c r="A4429" s="58">
        <v>44403</v>
      </c>
      <c r="B4429" s="39" t="s">
        <v>48</v>
      </c>
      <c r="C4429" s="39" t="s">
        <v>160</v>
      </c>
      <c r="D4429" s="64"/>
      <c r="E4429" s="39" t="s">
        <v>106</v>
      </c>
      <c r="F4429" s="39">
        <v>67</v>
      </c>
      <c r="G4429" s="39" t="s">
        <v>172</v>
      </c>
      <c r="H4429" s="39" t="s">
        <v>176</v>
      </c>
      <c r="I4429" s="39" t="s">
        <v>176</v>
      </c>
      <c r="J4429" s="39" t="s">
        <v>176</v>
      </c>
      <c r="K4429" s="39" t="s">
        <v>176</v>
      </c>
      <c r="L4429" s="39">
        <v>1</v>
      </c>
      <c r="M4429" s="57" t="str">
        <f t="shared" si="209"/>
        <v>3 - Medium-Level Power Loss</v>
      </c>
      <c r="N4429" s="59"/>
      <c r="O4429" s="60"/>
      <c r="P4429" s="61">
        <f t="shared" si="208"/>
        <v>1800</v>
      </c>
      <c r="Q4429" s="61">
        <f t="shared" si="210"/>
        <v>0</v>
      </c>
    </row>
    <row r="4430" spans="1:17" ht="18.600000000000001" customHeight="1">
      <c r="A4430" s="58">
        <v>44403</v>
      </c>
      <c r="B4430" s="39" t="s">
        <v>48</v>
      </c>
      <c r="C4430" s="39" t="s">
        <v>160</v>
      </c>
      <c r="D4430" s="64"/>
      <c r="E4430" s="39" t="s">
        <v>106</v>
      </c>
      <c r="F4430" s="39">
        <v>68</v>
      </c>
      <c r="G4430" s="39" t="s">
        <v>172</v>
      </c>
      <c r="H4430" s="39" t="s">
        <v>176</v>
      </c>
      <c r="I4430" s="39" t="s">
        <v>176</v>
      </c>
      <c r="J4430" s="39" t="s">
        <v>176</v>
      </c>
      <c r="K4430" s="39" t="s">
        <v>176</v>
      </c>
      <c r="L4430" s="39">
        <v>1</v>
      </c>
      <c r="M4430" s="57" t="str">
        <f t="shared" si="209"/>
        <v>3 - Medium-Level Power Loss</v>
      </c>
      <c r="N4430" s="59"/>
      <c r="O4430" s="60"/>
      <c r="P4430" s="61">
        <f t="shared" si="208"/>
        <v>1800</v>
      </c>
      <c r="Q4430" s="61">
        <f t="shared" si="210"/>
        <v>0</v>
      </c>
    </row>
    <row r="4431" spans="1:17" ht="18.600000000000001" customHeight="1">
      <c r="A4431" s="58">
        <v>44403</v>
      </c>
      <c r="B4431" s="39" t="s">
        <v>48</v>
      </c>
      <c r="C4431" s="39" t="s">
        <v>160</v>
      </c>
      <c r="D4431" s="64"/>
      <c r="E4431" s="39" t="s">
        <v>106</v>
      </c>
      <c r="F4431" s="39">
        <v>69</v>
      </c>
      <c r="G4431" s="39" t="s">
        <v>172</v>
      </c>
      <c r="H4431" s="39" t="s">
        <v>176</v>
      </c>
      <c r="I4431" s="39" t="s">
        <v>176</v>
      </c>
      <c r="J4431" s="39" t="s">
        <v>176</v>
      </c>
      <c r="K4431" s="39" t="s">
        <v>176</v>
      </c>
      <c r="L4431" s="39">
        <v>1</v>
      </c>
      <c r="M4431" s="57" t="str">
        <f t="shared" si="209"/>
        <v>3 - Medium-Level Power Loss</v>
      </c>
      <c r="N4431" s="59"/>
      <c r="O4431" s="60"/>
      <c r="P4431" s="61">
        <f t="shared" si="208"/>
        <v>1800</v>
      </c>
      <c r="Q4431" s="61">
        <f t="shared" si="210"/>
        <v>0</v>
      </c>
    </row>
    <row r="4432" spans="1:17" ht="18.600000000000001" customHeight="1">
      <c r="A4432" s="58">
        <v>44403</v>
      </c>
      <c r="B4432" s="39" t="s">
        <v>48</v>
      </c>
      <c r="C4432" s="39" t="s">
        <v>160</v>
      </c>
      <c r="D4432" s="64"/>
      <c r="E4432" s="39" t="s">
        <v>106</v>
      </c>
      <c r="F4432" s="39">
        <v>70</v>
      </c>
      <c r="G4432" s="39" t="s">
        <v>172</v>
      </c>
      <c r="H4432" s="39" t="s">
        <v>176</v>
      </c>
      <c r="I4432" s="39" t="s">
        <v>176</v>
      </c>
      <c r="J4432" s="39" t="s">
        <v>176</v>
      </c>
      <c r="K4432" s="39" t="s">
        <v>176</v>
      </c>
      <c r="L4432" s="39">
        <v>1</v>
      </c>
      <c r="M4432" s="57" t="str">
        <f t="shared" si="209"/>
        <v>3 - Medium-Level Power Loss</v>
      </c>
      <c r="N4432" s="59"/>
      <c r="O4432" s="60"/>
      <c r="P4432" s="61">
        <f t="shared" si="208"/>
        <v>1800</v>
      </c>
      <c r="Q4432" s="61">
        <f t="shared" si="210"/>
        <v>0</v>
      </c>
    </row>
    <row r="4433" spans="1:17" ht="18.600000000000001" customHeight="1">
      <c r="A4433" s="58">
        <v>44403</v>
      </c>
      <c r="B4433" s="39" t="s">
        <v>48</v>
      </c>
      <c r="C4433" s="39" t="s">
        <v>160</v>
      </c>
      <c r="D4433" s="64"/>
      <c r="E4433" s="39" t="s">
        <v>106</v>
      </c>
      <c r="F4433" s="39">
        <v>71</v>
      </c>
      <c r="G4433" s="39" t="s">
        <v>172</v>
      </c>
      <c r="H4433" s="39" t="s">
        <v>176</v>
      </c>
      <c r="I4433" s="39" t="s">
        <v>176</v>
      </c>
      <c r="J4433" s="39" t="s">
        <v>176</v>
      </c>
      <c r="K4433" s="39" t="s">
        <v>176</v>
      </c>
      <c r="L4433" s="39">
        <v>1</v>
      </c>
      <c r="M4433" s="57" t="str">
        <f t="shared" si="209"/>
        <v>3 - Medium-Level Power Loss</v>
      </c>
      <c r="N4433" s="59"/>
      <c r="O4433" s="60"/>
      <c r="P4433" s="61">
        <f t="shared" ref="P4433:P4470" si="211">IF(G4433="hot spot",0,IF(G4433="string",$Q$5*L4433,IF(G4433="multiple strings",$Q$5*L4433,IF(G4433="Combiner",($Q$5)*L4433,IF(G4433="inverter",$Q$5*L4433,IF(G4433="tracker",$Q$5*L4433,IF(G4433="module",$Q$5*L4433,IF(G4433="module substring",($Q$5/3)*L4433,0))))))))</f>
        <v>1800</v>
      </c>
      <c r="Q4433" s="61">
        <f t="shared" si="210"/>
        <v>0</v>
      </c>
    </row>
    <row r="4434" spans="1:17" ht="18.600000000000001" customHeight="1">
      <c r="A4434" s="58">
        <v>44403</v>
      </c>
      <c r="B4434" s="39" t="s">
        <v>48</v>
      </c>
      <c r="C4434" s="39" t="s">
        <v>160</v>
      </c>
      <c r="D4434" s="64"/>
      <c r="E4434" s="39" t="s">
        <v>106</v>
      </c>
      <c r="F4434" s="39">
        <v>72</v>
      </c>
      <c r="G4434" s="39" t="s">
        <v>172</v>
      </c>
      <c r="H4434" s="39" t="s">
        <v>176</v>
      </c>
      <c r="I4434" s="39" t="s">
        <v>176</v>
      </c>
      <c r="J4434" s="39" t="s">
        <v>176</v>
      </c>
      <c r="K4434" s="39" t="s">
        <v>176</v>
      </c>
      <c r="L4434" s="39">
        <v>1</v>
      </c>
      <c r="M4434" s="57" t="str">
        <f t="shared" ref="M4434:M4470" si="212">IF(G4434="hot spot","1 - Safety",IF((P4434)/(1000000*$Q$4)&gt;0.01,"2 - High-Level Power Loss",IF(P4434&gt;($Q$5-1),"3 - Medium-Level Power Loss",IF(P4434&gt;0,"4 - Low-Level Power Loss",""))))</f>
        <v>3 - Medium-Level Power Loss</v>
      </c>
      <c r="N4434" s="59"/>
      <c r="O4434" s="60"/>
      <c r="P4434" s="61">
        <f t="shared" si="211"/>
        <v>1800</v>
      </c>
      <c r="Q4434" s="61">
        <f t="shared" si="210"/>
        <v>0</v>
      </c>
    </row>
    <row r="4435" spans="1:17" ht="18.600000000000001" customHeight="1">
      <c r="A4435" s="58">
        <v>44403</v>
      </c>
      <c r="B4435" s="39" t="s">
        <v>48</v>
      </c>
      <c r="C4435" s="39" t="s">
        <v>160</v>
      </c>
      <c r="D4435" s="64"/>
      <c r="E4435" s="39" t="s">
        <v>109</v>
      </c>
      <c r="F4435" s="39">
        <v>113</v>
      </c>
      <c r="G4435" s="39" t="s">
        <v>172</v>
      </c>
      <c r="H4435" s="39" t="s">
        <v>176</v>
      </c>
      <c r="I4435" s="39" t="s">
        <v>177</v>
      </c>
      <c r="J4435" s="39" t="s">
        <v>176</v>
      </c>
      <c r="K4435" s="39" t="s">
        <v>176</v>
      </c>
      <c r="L4435" s="39">
        <v>1</v>
      </c>
      <c r="M4435" s="57" t="str">
        <f t="shared" si="212"/>
        <v>3 - Medium-Level Power Loss</v>
      </c>
      <c r="N4435" s="59"/>
      <c r="O4435" s="60"/>
      <c r="P4435" s="61">
        <f t="shared" si="211"/>
        <v>1800</v>
      </c>
      <c r="Q4435" s="61">
        <f t="shared" si="210"/>
        <v>0</v>
      </c>
    </row>
    <row r="4436" spans="1:17" ht="18.600000000000001" customHeight="1">
      <c r="A4436" s="58">
        <v>44403</v>
      </c>
      <c r="B4436" s="39" t="s">
        <v>48</v>
      </c>
      <c r="C4436" s="39" t="s">
        <v>160</v>
      </c>
      <c r="D4436" s="64"/>
      <c r="E4436" s="39" t="s">
        <v>109</v>
      </c>
      <c r="F4436" s="39">
        <v>114</v>
      </c>
      <c r="G4436" s="39" t="s">
        <v>172</v>
      </c>
      <c r="H4436" s="39" t="s">
        <v>176</v>
      </c>
      <c r="I4436" s="39" t="s">
        <v>177</v>
      </c>
      <c r="J4436" s="39" t="s">
        <v>176</v>
      </c>
      <c r="K4436" s="39" t="s">
        <v>176</v>
      </c>
      <c r="L4436" s="39">
        <v>1</v>
      </c>
      <c r="M4436" s="57" t="str">
        <f t="shared" si="212"/>
        <v>3 - Medium-Level Power Loss</v>
      </c>
      <c r="N4436" s="59"/>
      <c r="O4436" s="60"/>
      <c r="P4436" s="61">
        <f t="shared" si="211"/>
        <v>1800</v>
      </c>
      <c r="Q4436" s="61">
        <f t="shared" si="210"/>
        <v>0</v>
      </c>
    </row>
    <row r="4437" spans="1:17" ht="18.600000000000001" customHeight="1">
      <c r="A4437" s="58">
        <v>44403</v>
      </c>
      <c r="B4437" s="39" t="s">
        <v>48</v>
      </c>
      <c r="C4437" s="39" t="s">
        <v>160</v>
      </c>
      <c r="D4437" s="64"/>
      <c r="E4437" s="39" t="s">
        <v>109</v>
      </c>
      <c r="F4437" s="39">
        <v>115</v>
      </c>
      <c r="G4437" s="39" t="s">
        <v>172</v>
      </c>
      <c r="H4437" s="39" t="s">
        <v>176</v>
      </c>
      <c r="I4437" s="39" t="s">
        <v>177</v>
      </c>
      <c r="J4437" s="39" t="s">
        <v>176</v>
      </c>
      <c r="K4437" s="39" t="s">
        <v>176</v>
      </c>
      <c r="L4437" s="39">
        <v>1</v>
      </c>
      <c r="M4437" s="57" t="str">
        <f t="shared" si="212"/>
        <v>3 - Medium-Level Power Loss</v>
      </c>
      <c r="N4437" s="59"/>
      <c r="O4437" s="60"/>
      <c r="P4437" s="61">
        <f t="shared" si="211"/>
        <v>1800</v>
      </c>
      <c r="Q4437" s="61">
        <f t="shared" si="210"/>
        <v>0</v>
      </c>
    </row>
    <row r="4438" spans="1:17" ht="18.600000000000001" customHeight="1">
      <c r="A4438" s="58">
        <v>44403</v>
      </c>
      <c r="B4438" s="39" t="s">
        <v>48</v>
      </c>
      <c r="C4438" s="39" t="s">
        <v>160</v>
      </c>
      <c r="D4438" s="64"/>
      <c r="E4438" s="39" t="s">
        <v>109</v>
      </c>
      <c r="F4438" s="39">
        <v>116</v>
      </c>
      <c r="G4438" s="39" t="s">
        <v>172</v>
      </c>
      <c r="H4438" s="39" t="s">
        <v>176</v>
      </c>
      <c r="I4438" s="39" t="s">
        <v>177</v>
      </c>
      <c r="J4438" s="39" t="s">
        <v>176</v>
      </c>
      <c r="K4438" s="39" t="s">
        <v>176</v>
      </c>
      <c r="L4438" s="39">
        <v>1</v>
      </c>
      <c r="M4438" s="57" t="str">
        <f t="shared" si="212"/>
        <v>3 - Medium-Level Power Loss</v>
      </c>
      <c r="N4438" s="59"/>
      <c r="O4438" s="60"/>
      <c r="P4438" s="61">
        <f t="shared" si="211"/>
        <v>1800</v>
      </c>
      <c r="Q4438" s="61">
        <f t="shared" si="210"/>
        <v>0</v>
      </c>
    </row>
    <row r="4439" spans="1:17" ht="18.600000000000001" customHeight="1">
      <c r="A4439" s="58">
        <v>44403</v>
      </c>
      <c r="B4439" s="39" t="s">
        <v>48</v>
      </c>
      <c r="C4439" s="39" t="s">
        <v>160</v>
      </c>
      <c r="D4439" s="64"/>
      <c r="E4439" s="39" t="s">
        <v>109</v>
      </c>
      <c r="F4439" s="39">
        <v>117</v>
      </c>
      <c r="G4439" s="39" t="s">
        <v>172</v>
      </c>
      <c r="H4439" s="39" t="s">
        <v>176</v>
      </c>
      <c r="I4439" s="39" t="s">
        <v>177</v>
      </c>
      <c r="J4439" s="39" t="s">
        <v>176</v>
      </c>
      <c r="K4439" s="39" t="s">
        <v>176</v>
      </c>
      <c r="L4439" s="39">
        <v>1</v>
      </c>
      <c r="M4439" s="57" t="str">
        <f t="shared" si="212"/>
        <v>3 - Medium-Level Power Loss</v>
      </c>
      <c r="N4439" s="59"/>
      <c r="O4439" s="60"/>
      <c r="P4439" s="61">
        <f t="shared" si="211"/>
        <v>1800</v>
      </c>
      <c r="Q4439" s="61">
        <f t="shared" si="210"/>
        <v>0</v>
      </c>
    </row>
    <row r="4440" spans="1:17" ht="18.600000000000001" customHeight="1">
      <c r="A4440" s="58">
        <v>44403</v>
      </c>
      <c r="B4440" s="39" t="s">
        <v>48</v>
      </c>
      <c r="C4440" s="39" t="s">
        <v>160</v>
      </c>
      <c r="D4440" s="64"/>
      <c r="E4440" s="39" t="s">
        <v>109</v>
      </c>
      <c r="F4440" s="39">
        <v>118</v>
      </c>
      <c r="G4440" s="39" t="s">
        <v>172</v>
      </c>
      <c r="H4440" s="39" t="s">
        <v>176</v>
      </c>
      <c r="I4440" s="39" t="s">
        <v>177</v>
      </c>
      <c r="J4440" s="39" t="s">
        <v>176</v>
      </c>
      <c r="K4440" s="39" t="s">
        <v>176</v>
      </c>
      <c r="L4440" s="39">
        <v>1</v>
      </c>
      <c r="M4440" s="57" t="str">
        <f t="shared" si="212"/>
        <v>3 - Medium-Level Power Loss</v>
      </c>
      <c r="N4440" s="59"/>
      <c r="O4440" s="60"/>
      <c r="P4440" s="61">
        <f t="shared" si="211"/>
        <v>1800</v>
      </c>
      <c r="Q4440" s="61">
        <f t="shared" si="210"/>
        <v>0</v>
      </c>
    </row>
    <row r="4441" spans="1:17" ht="18.600000000000001" customHeight="1">
      <c r="A4441" s="58">
        <v>44403</v>
      </c>
      <c r="B4441" s="39" t="s">
        <v>48</v>
      </c>
      <c r="C4441" s="39" t="s">
        <v>160</v>
      </c>
      <c r="D4441" s="64"/>
      <c r="E4441" s="39" t="s">
        <v>109</v>
      </c>
      <c r="F4441" s="39">
        <v>119</v>
      </c>
      <c r="G4441" s="39" t="s">
        <v>172</v>
      </c>
      <c r="H4441" s="39" t="s">
        <v>176</v>
      </c>
      <c r="I4441" s="39" t="s">
        <v>177</v>
      </c>
      <c r="J4441" s="39" t="s">
        <v>176</v>
      </c>
      <c r="K4441" s="39" t="s">
        <v>176</v>
      </c>
      <c r="L4441" s="39">
        <v>1</v>
      </c>
      <c r="M4441" s="57" t="str">
        <f t="shared" si="212"/>
        <v>3 - Medium-Level Power Loss</v>
      </c>
      <c r="N4441" s="59"/>
      <c r="O4441" s="60"/>
      <c r="P4441" s="61">
        <f t="shared" si="211"/>
        <v>1800</v>
      </c>
      <c r="Q4441" s="61">
        <f t="shared" si="210"/>
        <v>0</v>
      </c>
    </row>
    <row r="4442" spans="1:17" ht="18.600000000000001" customHeight="1">
      <c r="A4442" s="58">
        <v>44403</v>
      </c>
      <c r="B4442" s="39" t="s">
        <v>48</v>
      </c>
      <c r="C4442" s="39" t="s">
        <v>160</v>
      </c>
      <c r="D4442" s="64"/>
      <c r="E4442" s="39" t="s">
        <v>109</v>
      </c>
      <c r="F4442" s="39">
        <v>120</v>
      </c>
      <c r="G4442" s="39" t="s">
        <v>172</v>
      </c>
      <c r="H4442" s="39" t="s">
        <v>176</v>
      </c>
      <c r="I4442" s="39" t="s">
        <v>177</v>
      </c>
      <c r="J4442" s="39" t="s">
        <v>176</v>
      </c>
      <c r="K4442" s="39" t="s">
        <v>176</v>
      </c>
      <c r="L4442" s="39">
        <v>1</v>
      </c>
      <c r="M4442" s="57" t="str">
        <f t="shared" si="212"/>
        <v>3 - Medium-Level Power Loss</v>
      </c>
      <c r="N4442" s="59"/>
      <c r="O4442" s="60"/>
      <c r="P4442" s="61">
        <f t="shared" si="211"/>
        <v>1800</v>
      </c>
      <c r="Q4442" s="61">
        <f t="shared" si="210"/>
        <v>0</v>
      </c>
    </row>
    <row r="4443" spans="1:17" ht="18.600000000000001" customHeight="1">
      <c r="A4443" s="58">
        <v>44403</v>
      </c>
      <c r="B4443" s="39" t="s">
        <v>48</v>
      </c>
      <c r="C4443" s="39" t="s">
        <v>160</v>
      </c>
      <c r="D4443" s="64"/>
      <c r="E4443" s="39" t="s">
        <v>109</v>
      </c>
      <c r="F4443" s="39">
        <v>25</v>
      </c>
      <c r="G4443" s="39" t="s">
        <v>172</v>
      </c>
      <c r="H4443" s="39" t="s">
        <v>176</v>
      </c>
      <c r="I4443" s="39" t="s">
        <v>176</v>
      </c>
      <c r="J4443" s="39" t="s">
        <v>176</v>
      </c>
      <c r="K4443" s="39" t="s">
        <v>176</v>
      </c>
      <c r="L4443" s="39">
        <v>1</v>
      </c>
      <c r="M4443" s="57" t="str">
        <f t="shared" si="212"/>
        <v>3 - Medium-Level Power Loss</v>
      </c>
      <c r="N4443" s="59"/>
      <c r="O4443" s="60"/>
      <c r="P4443" s="61">
        <f t="shared" si="211"/>
        <v>1800</v>
      </c>
      <c r="Q4443" s="61">
        <f t="shared" si="210"/>
        <v>0</v>
      </c>
    </row>
    <row r="4444" spans="1:17" ht="18.600000000000001" customHeight="1">
      <c r="A4444" s="58">
        <v>44403</v>
      </c>
      <c r="B4444" s="39" t="s">
        <v>48</v>
      </c>
      <c r="C4444" s="39" t="s">
        <v>160</v>
      </c>
      <c r="D4444" s="64"/>
      <c r="E4444" s="39" t="s">
        <v>109</v>
      </c>
      <c r="F4444" s="39">
        <v>26</v>
      </c>
      <c r="G4444" s="39" t="s">
        <v>172</v>
      </c>
      <c r="H4444" s="39" t="s">
        <v>176</v>
      </c>
      <c r="I4444" s="39" t="s">
        <v>176</v>
      </c>
      <c r="J4444" s="39" t="s">
        <v>176</v>
      </c>
      <c r="K4444" s="39" t="s">
        <v>176</v>
      </c>
      <c r="L4444" s="39">
        <v>1</v>
      </c>
      <c r="M4444" s="57" t="str">
        <f t="shared" si="212"/>
        <v>3 - Medium-Level Power Loss</v>
      </c>
      <c r="N4444" s="59"/>
      <c r="O4444" s="60"/>
      <c r="P4444" s="61">
        <f t="shared" si="211"/>
        <v>1800</v>
      </c>
      <c r="Q4444" s="61">
        <f t="shared" si="210"/>
        <v>0</v>
      </c>
    </row>
    <row r="4445" spans="1:17" ht="18.600000000000001" customHeight="1">
      <c r="A4445" s="58">
        <v>44403</v>
      </c>
      <c r="B4445" s="39" t="s">
        <v>48</v>
      </c>
      <c r="C4445" s="39" t="s">
        <v>160</v>
      </c>
      <c r="D4445" s="64"/>
      <c r="E4445" s="39" t="s">
        <v>109</v>
      </c>
      <c r="F4445" s="39">
        <v>27</v>
      </c>
      <c r="G4445" s="39" t="s">
        <v>172</v>
      </c>
      <c r="H4445" s="39" t="s">
        <v>176</v>
      </c>
      <c r="I4445" s="39" t="s">
        <v>176</v>
      </c>
      <c r="J4445" s="39" t="s">
        <v>176</v>
      </c>
      <c r="K4445" s="39" t="s">
        <v>176</v>
      </c>
      <c r="L4445" s="39">
        <v>1</v>
      </c>
      <c r="M4445" s="57" t="str">
        <f t="shared" si="212"/>
        <v>3 - Medium-Level Power Loss</v>
      </c>
      <c r="N4445" s="59"/>
      <c r="O4445" s="60"/>
      <c r="P4445" s="61">
        <f t="shared" si="211"/>
        <v>1800</v>
      </c>
      <c r="Q4445" s="61">
        <f t="shared" si="210"/>
        <v>0</v>
      </c>
    </row>
    <row r="4446" spans="1:17" ht="18.600000000000001" customHeight="1">
      <c r="A4446" s="58">
        <v>44403</v>
      </c>
      <c r="B4446" s="39" t="s">
        <v>48</v>
      </c>
      <c r="C4446" s="39" t="s">
        <v>160</v>
      </c>
      <c r="D4446" s="64"/>
      <c r="E4446" s="39" t="s">
        <v>109</v>
      </c>
      <c r="F4446" s="39">
        <v>28</v>
      </c>
      <c r="G4446" s="39" t="s">
        <v>172</v>
      </c>
      <c r="H4446" s="39" t="s">
        <v>176</v>
      </c>
      <c r="I4446" s="39" t="s">
        <v>176</v>
      </c>
      <c r="J4446" s="39" t="s">
        <v>176</v>
      </c>
      <c r="K4446" s="39" t="s">
        <v>176</v>
      </c>
      <c r="L4446" s="39">
        <v>1</v>
      </c>
      <c r="M4446" s="57" t="str">
        <f t="shared" si="212"/>
        <v>3 - Medium-Level Power Loss</v>
      </c>
      <c r="N4446" s="59"/>
      <c r="O4446" s="60"/>
      <c r="P4446" s="61">
        <f t="shared" si="211"/>
        <v>1800</v>
      </c>
      <c r="Q4446" s="61">
        <f t="shared" si="210"/>
        <v>0</v>
      </c>
    </row>
    <row r="4447" spans="1:17" ht="18.600000000000001" customHeight="1">
      <c r="A4447" s="58">
        <v>44403</v>
      </c>
      <c r="B4447" s="39" t="s">
        <v>48</v>
      </c>
      <c r="C4447" s="39" t="s">
        <v>160</v>
      </c>
      <c r="D4447" s="64"/>
      <c r="E4447" s="39" t="s">
        <v>109</v>
      </c>
      <c r="F4447" s="39">
        <v>29</v>
      </c>
      <c r="G4447" s="39" t="s">
        <v>172</v>
      </c>
      <c r="H4447" s="39" t="s">
        <v>176</v>
      </c>
      <c r="I4447" s="39" t="s">
        <v>176</v>
      </c>
      <c r="J4447" s="39" t="s">
        <v>176</v>
      </c>
      <c r="K4447" s="39" t="s">
        <v>176</v>
      </c>
      <c r="L4447" s="39">
        <v>1</v>
      </c>
      <c r="M4447" s="57" t="str">
        <f t="shared" si="212"/>
        <v>3 - Medium-Level Power Loss</v>
      </c>
      <c r="N4447" s="59"/>
      <c r="O4447" s="60"/>
      <c r="P4447" s="61">
        <f t="shared" si="211"/>
        <v>1800</v>
      </c>
      <c r="Q4447" s="61">
        <f t="shared" si="210"/>
        <v>0</v>
      </c>
    </row>
    <row r="4448" spans="1:17" ht="18.600000000000001" customHeight="1">
      <c r="A4448" s="58">
        <v>44403</v>
      </c>
      <c r="B4448" s="39" t="s">
        <v>48</v>
      </c>
      <c r="C4448" s="39" t="s">
        <v>160</v>
      </c>
      <c r="D4448" s="64"/>
      <c r="E4448" s="39" t="s">
        <v>109</v>
      </c>
      <c r="F4448" s="39">
        <v>30</v>
      </c>
      <c r="G4448" s="39" t="s">
        <v>172</v>
      </c>
      <c r="H4448" s="39" t="s">
        <v>176</v>
      </c>
      <c r="I4448" s="39" t="s">
        <v>176</v>
      </c>
      <c r="J4448" s="39" t="s">
        <v>176</v>
      </c>
      <c r="K4448" s="39" t="s">
        <v>176</v>
      </c>
      <c r="L4448" s="39">
        <v>1</v>
      </c>
      <c r="M4448" s="57" t="str">
        <f t="shared" si="212"/>
        <v>3 - Medium-Level Power Loss</v>
      </c>
      <c r="N4448" s="59"/>
      <c r="O4448" s="60"/>
      <c r="P4448" s="61">
        <f t="shared" si="211"/>
        <v>1800</v>
      </c>
      <c r="Q4448" s="61">
        <f t="shared" si="210"/>
        <v>0</v>
      </c>
    </row>
    <row r="4449" spans="1:17" ht="18.600000000000001" customHeight="1">
      <c r="A4449" s="58">
        <v>44403</v>
      </c>
      <c r="B4449" s="39" t="s">
        <v>48</v>
      </c>
      <c r="C4449" s="39" t="s">
        <v>160</v>
      </c>
      <c r="D4449" s="64"/>
      <c r="E4449" s="39" t="s">
        <v>109</v>
      </c>
      <c r="F4449" s="39">
        <v>31</v>
      </c>
      <c r="G4449" s="39" t="s">
        <v>172</v>
      </c>
      <c r="H4449" s="39" t="s">
        <v>176</v>
      </c>
      <c r="I4449" s="39" t="s">
        <v>176</v>
      </c>
      <c r="J4449" s="39" t="s">
        <v>176</v>
      </c>
      <c r="K4449" s="39" t="s">
        <v>176</v>
      </c>
      <c r="L4449" s="39">
        <v>1</v>
      </c>
      <c r="M4449" s="57" t="str">
        <f t="shared" si="212"/>
        <v>3 - Medium-Level Power Loss</v>
      </c>
      <c r="N4449" s="59"/>
      <c r="O4449" s="60"/>
      <c r="P4449" s="61">
        <f t="shared" si="211"/>
        <v>1800</v>
      </c>
      <c r="Q4449" s="61">
        <f t="shared" si="210"/>
        <v>0</v>
      </c>
    </row>
    <row r="4450" spans="1:17" ht="18.600000000000001" customHeight="1">
      <c r="A4450" s="58">
        <v>44403</v>
      </c>
      <c r="B4450" s="39" t="s">
        <v>48</v>
      </c>
      <c r="C4450" s="39" t="s">
        <v>160</v>
      </c>
      <c r="D4450" s="64"/>
      <c r="E4450" s="39" t="s">
        <v>109</v>
      </c>
      <c r="F4450" s="39">
        <v>32</v>
      </c>
      <c r="G4450" s="39" t="s">
        <v>172</v>
      </c>
      <c r="H4450" s="39" t="s">
        <v>176</v>
      </c>
      <c r="I4450" s="39" t="s">
        <v>176</v>
      </c>
      <c r="J4450" s="39" t="s">
        <v>176</v>
      </c>
      <c r="K4450" s="39" t="s">
        <v>176</v>
      </c>
      <c r="L4450" s="39">
        <v>1</v>
      </c>
      <c r="M4450" s="57" t="str">
        <f t="shared" si="212"/>
        <v>3 - Medium-Level Power Loss</v>
      </c>
      <c r="N4450" s="59"/>
      <c r="O4450" s="60"/>
      <c r="P4450" s="61">
        <f t="shared" si="211"/>
        <v>1800</v>
      </c>
      <c r="Q4450" s="61">
        <f t="shared" si="210"/>
        <v>0</v>
      </c>
    </row>
    <row r="4451" spans="1:17" ht="18.600000000000001" customHeight="1">
      <c r="A4451" s="58">
        <v>44403</v>
      </c>
      <c r="B4451" s="39" t="s">
        <v>48</v>
      </c>
      <c r="C4451" s="39" t="s">
        <v>160</v>
      </c>
      <c r="D4451" s="64"/>
      <c r="E4451" s="39" t="s">
        <v>109</v>
      </c>
      <c r="F4451" s="39">
        <v>41</v>
      </c>
      <c r="G4451" s="39" t="s">
        <v>172</v>
      </c>
      <c r="H4451" s="39" t="s">
        <v>176</v>
      </c>
      <c r="I4451" s="39" t="s">
        <v>177</v>
      </c>
      <c r="J4451" s="39" t="s">
        <v>176</v>
      </c>
      <c r="K4451" s="39" t="s">
        <v>176</v>
      </c>
      <c r="L4451" s="39">
        <v>1</v>
      </c>
      <c r="M4451" s="57" t="str">
        <f t="shared" si="212"/>
        <v>3 - Medium-Level Power Loss</v>
      </c>
      <c r="N4451" s="59"/>
      <c r="O4451" s="60"/>
      <c r="P4451" s="61">
        <f t="shared" si="211"/>
        <v>1800</v>
      </c>
      <c r="Q4451" s="61">
        <f t="shared" si="210"/>
        <v>0</v>
      </c>
    </row>
    <row r="4452" spans="1:17" ht="18.600000000000001" customHeight="1">
      <c r="A4452" s="58">
        <v>44403</v>
      </c>
      <c r="B4452" s="39" t="s">
        <v>48</v>
      </c>
      <c r="C4452" s="39" t="s">
        <v>160</v>
      </c>
      <c r="D4452" s="64"/>
      <c r="E4452" s="39" t="s">
        <v>109</v>
      </c>
      <c r="F4452" s="39">
        <v>42</v>
      </c>
      <c r="G4452" s="39" t="s">
        <v>172</v>
      </c>
      <c r="H4452" s="39" t="s">
        <v>176</v>
      </c>
      <c r="I4452" s="39" t="s">
        <v>177</v>
      </c>
      <c r="J4452" s="39" t="s">
        <v>176</v>
      </c>
      <c r="K4452" s="39" t="s">
        <v>176</v>
      </c>
      <c r="L4452" s="39">
        <v>1</v>
      </c>
      <c r="M4452" s="57" t="str">
        <f t="shared" si="212"/>
        <v>3 - Medium-Level Power Loss</v>
      </c>
      <c r="N4452" s="59"/>
      <c r="O4452" s="60"/>
      <c r="P4452" s="61">
        <f t="shared" si="211"/>
        <v>1800</v>
      </c>
      <c r="Q4452" s="61">
        <f t="shared" si="210"/>
        <v>0</v>
      </c>
    </row>
    <row r="4453" spans="1:17" ht="18.600000000000001" customHeight="1">
      <c r="A4453" s="58">
        <v>44403</v>
      </c>
      <c r="B4453" s="39" t="s">
        <v>48</v>
      </c>
      <c r="C4453" s="39" t="s">
        <v>160</v>
      </c>
      <c r="D4453" s="64"/>
      <c r="E4453" s="39" t="s">
        <v>109</v>
      </c>
      <c r="F4453" s="39">
        <v>43</v>
      </c>
      <c r="G4453" s="39" t="s">
        <v>172</v>
      </c>
      <c r="H4453" s="39" t="s">
        <v>176</v>
      </c>
      <c r="I4453" s="39" t="s">
        <v>177</v>
      </c>
      <c r="J4453" s="39" t="s">
        <v>176</v>
      </c>
      <c r="K4453" s="39" t="s">
        <v>176</v>
      </c>
      <c r="L4453" s="39">
        <v>1</v>
      </c>
      <c r="M4453" s="57" t="str">
        <f t="shared" si="212"/>
        <v>3 - Medium-Level Power Loss</v>
      </c>
      <c r="N4453" s="59"/>
      <c r="O4453" s="60"/>
      <c r="P4453" s="61">
        <f t="shared" si="211"/>
        <v>1800</v>
      </c>
      <c r="Q4453" s="61">
        <f t="shared" ref="Q4453:Q4470" si="213">IF(O4453&gt;0,P4453,0)</f>
        <v>0</v>
      </c>
    </row>
    <row r="4454" spans="1:17" ht="18.600000000000001" customHeight="1">
      <c r="A4454" s="58">
        <v>44403</v>
      </c>
      <c r="B4454" s="39" t="s">
        <v>48</v>
      </c>
      <c r="C4454" s="39" t="s">
        <v>160</v>
      </c>
      <c r="D4454" s="64"/>
      <c r="E4454" s="39" t="s">
        <v>109</v>
      </c>
      <c r="F4454" s="39">
        <v>44</v>
      </c>
      <c r="G4454" s="39" t="s">
        <v>172</v>
      </c>
      <c r="H4454" s="39" t="s">
        <v>176</v>
      </c>
      <c r="I4454" s="39" t="s">
        <v>177</v>
      </c>
      <c r="J4454" s="39" t="s">
        <v>176</v>
      </c>
      <c r="K4454" s="39" t="s">
        <v>176</v>
      </c>
      <c r="L4454" s="39">
        <v>1</v>
      </c>
      <c r="M4454" s="57" t="str">
        <f t="shared" si="212"/>
        <v>3 - Medium-Level Power Loss</v>
      </c>
      <c r="N4454" s="59"/>
      <c r="O4454" s="60"/>
      <c r="P4454" s="61">
        <f t="shared" si="211"/>
        <v>1800</v>
      </c>
      <c r="Q4454" s="61">
        <f t="shared" si="213"/>
        <v>0</v>
      </c>
    </row>
    <row r="4455" spans="1:17" ht="18.600000000000001" customHeight="1">
      <c r="A4455" s="58">
        <v>44403</v>
      </c>
      <c r="B4455" s="39" t="s">
        <v>48</v>
      </c>
      <c r="C4455" s="39" t="s">
        <v>160</v>
      </c>
      <c r="D4455" s="64"/>
      <c r="E4455" s="39" t="s">
        <v>109</v>
      </c>
      <c r="F4455" s="39">
        <v>45</v>
      </c>
      <c r="G4455" s="39" t="s">
        <v>172</v>
      </c>
      <c r="H4455" s="39" t="s">
        <v>176</v>
      </c>
      <c r="I4455" s="39" t="s">
        <v>177</v>
      </c>
      <c r="J4455" s="39" t="s">
        <v>176</v>
      </c>
      <c r="K4455" s="39" t="s">
        <v>176</v>
      </c>
      <c r="L4455" s="39">
        <v>1</v>
      </c>
      <c r="M4455" s="57" t="str">
        <f t="shared" si="212"/>
        <v>3 - Medium-Level Power Loss</v>
      </c>
      <c r="N4455" s="59"/>
      <c r="O4455" s="60"/>
      <c r="P4455" s="61">
        <f t="shared" si="211"/>
        <v>1800</v>
      </c>
      <c r="Q4455" s="61">
        <f t="shared" si="213"/>
        <v>0</v>
      </c>
    </row>
    <row r="4456" spans="1:17" ht="18.600000000000001" customHeight="1">
      <c r="A4456" s="58">
        <v>44403</v>
      </c>
      <c r="B4456" s="39" t="s">
        <v>48</v>
      </c>
      <c r="C4456" s="39" t="s">
        <v>160</v>
      </c>
      <c r="D4456" s="64"/>
      <c r="E4456" s="39" t="s">
        <v>109</v>
      </c>
      <c r="F4456" s="39">
        <v>46</v>
      </c>
      <c r="G4456" s="39" t="s">
        <v>172</v>
      </c>
      <c r="H4456" s="39" t="s">
        <v>176</v>
      </c>
      <c r="I4456" s="39" t="s">
        <v>177</v>
      </c>
      <c r="J4456" s="39" t="s">
        <v>176</v>
      </c>
      <c r="K4456" s="39" t="s">
        <v>176</v>
      </c>
      <c r="L4456" s="39">
        <v>1</v>
      </c>
      <c r="M4456" s="57" t="str">
        <f t="shared" si="212"/>
        <v>3 - Medium-Level Power Loss</v>
      </c>
      <c r="N4456" s="59"/>
      <c r="O4456" s="60"/>
      <c r="P4456" s="61">
        <f t="shared" si="211"/>
        <v>1800</v>
      </c>
      <c r="Q4456" s="61">
        <f t="shared" si="213"/>
        <v>0</v>
      </c>
    </row>
    <row r="4457" spans="1:17" ht="18.600000000000001" customHeight="1">
      <c r="A4457" s="58">
        <v>44403</v>
      </c>
      <c r="B4457" s="39" t="s">
        <v>48</v>
      </c>
      <c r="C4457" s="39" t="s">
        <v>160</v>
      </c>
      <c r="D4457" s="64"/>
      <c r="E4457" s="39" t="s">
        <v>109</v>
      </c>
      <c r="F4457" s="39">
        <v>47</v>
      </c>
      <c r="G4457" s="39" t="s">
        <v>172</v>
      </c>
      <c r="H4457" s="39" t="s">
        <v>176</v>
      </c>
      <c r="I4457" s="39" t="s">
        <v>177</v>
      </c>
      <c r="J4457" s="39" t="s">
        <v>176</v>
      </c>
      <c r="K4457" s="39" t="s">
        <v>176</v>
      </c>
      <c r="L4457" s="39">
        <v>1</v>
      </c>
      <c r="M4457" s="57" t="str">
        <f t="shared" si="212"/>
        <v>3 - Medium-Level Power Loss</v>
      </c>
      <c r="N4457" s="59"/>
      <c r="O4457" s="60"/>
      <c r="P4457" s="61">
        <f t="shared" si="211"/>
        <v>1800</v>
      </c>
      <c r="Q4457" s="61">
        <f t="shared" si="213"/>
        <v>0</v>
      </c>
    </row>
    <row r="4458" spans="1:17" ht="18.600000000000001" customHeight="1">
      <c r="A4458" s="58">
        <v>44403</v>
      </c>
      <c r="B4458" s="39" t="s">
        <v>48</v>
      </c>
      <c r="C4458" s="39" t="s">
        <v>160</v>
      </c>
      <c r="D4458" s="64"/>
      <c r="E4458" s="39" t="s">
        <v>109</v>
      </c>
      <c r="F4458" s="39">
        <v>48</v>
      </c>
      <c r="G4458" s="39" t="s">
        <v>172</v>
      </c>
      <c r="H4458" s="39" t="s">
        <v>176</v>
      </c>
      <c r="I4458" s="39" t="s">
        <v>177</v>
      </c>
      <c r="J4458" s="39" t="s">
        <v>176</v>
      </c>
      <c r="K4458" s="39" t="s">
        <v>176</v>
      </c>
      <c r="L4458" s="39">
        <v>1</v>
      </c>
      <c r="M4458" s="57" t="str">
        <f t="shared" si="212"/>
        <v>3 - Medium-Level Power Loss</v>
      </c>
      <c r="N4458" s="59"/>
      <c r="O4458" s="60"/>
      <c r="P4458" s="61">
        <f t="shared" si="211"/>
        <v>1800</v>
      </c>
      <c r="Q4458" s="61">
        <f t="shared" si="213"/>
        <v>0</v>
      </c>
    </row>
    <row r="4459" spans="1:17" ht="18.600000000000001" customHeight="1">
      <c r="A4459" s="58">
        <v>44403</v>
      </c>
      <c r="B4459" s="39" t="s">
        <v>48</v>
      </c>
      <c r="C4459" s="39" t="s">
        <v>160</v>
      </c>
      <c r="D4459" s="64"/>
      <c r="E4459" s="39" t="s">
        <v>109</v>
      </c>
      <c r="F4459" s="39">
        <v>65</v>
      </c>
      <c r="G4459" s="39" t="s">
        <v>172</v>
      </c>
      <c r="H4459" s="39" t="s">
        <v>176</v>
      </c>
      <c r="I4459" s="39" t="s">
        <v>177</v>
      </c>
      <c r="J4459" s="39" t="s">
        <v>176</v>
      </c>
      <c r="K4459" s="39" t="s">
        <v>176</v>
      </c>
      <c r="L4459" s="39">
        <v>1</v>
      </c>
      <c r="M4459" s="57" t="str">
        <f t="shared" si="212"/>
        <v>3 - Medium-Level Power Loss</v>
      </c>
      <c r="N4459" s="59"/>
      <c r="O4459" s="60"/>
      <c r="P4459" s="61">
        <f t="shared" si="211"/>
        <v>1800</v>
      </c>
      <c r="Q4459" s="61">
        <f t="shared" si="213"/>
        <v>0</v>
      </c>
    </row>
    <row r="4460" spans="1:17" ht="18.600000000000001" customHeight="1">
      <c r="A4460" s="58">
        <v>44403</v>
      </c>
      <c r="B4460" s="39" t="s">
        <v>48</v>
      </c>
      <c r="C4460" s="39" t="s">
        <v>160</v>
      </c>
      <c r="D4460" s="64"/>
      <c r="E4460" s="39" t="s">
        <v>109</v>
      </c>
      <c r="F4460" s="39">
        <v>66</v>
      </c>
      <c r="G4460" s="39" t="s">
        <v>172</v>
      </c>
      <c r="H4460" s="39" t="s">
        <v>176</v>
      </c>
      <c r="I4460" s="39" t="s">
        <v>177</v>
      </c>
      <c r="J4460" s="39" t="s">
        <v>176</v>
      </c>
      <c r="K4460" s="39" t="s">
        <v>176</v>
      </c>
      <c r="L4460" s="39">
        <v>1</v>
      </c>
      <c r="M4460" s="57" t="str">
        <f t="shared" si="212"/>
        <v>3 - Medium-Level Power Loss</v>
      </c>
      <c r="N4460" s="59"/>
      <c r="O4460" s="60"/>
      <c r="P4460" s="61">
        <f t="shared" si="211"/>
        <v>1800</v>
      </c>
      <c r="Q4460" s="61">
        <f t="shared" si="213"/>
        <v>0</v>
      </c>
    </row>
    <row r="4461" spans="1:17" ht="18.600000000000001" customHeight="1">
      <c r="A4461" s="58">
        <v>44403</v>
      </c>
      <c r="B4461" s="39" t="s">
        <v>48</v>
      </c>
      <c r="C4461" s="39" t="s">
        <v>160</v>
      </c>
      <c r="D4461" s="64"/>
      <c r="E4461" s="39" t="s">
        <v>109</v>
      </c>
      <c r="F4461" s="39">
        <v>67</v>
      </c>
      <c r="G4461" s="39" t="s">
        <v>172</v>
      </c>
      <c r="H4461" s="39" t="s">
        <v>176</v>
      </c>
      <c r="I4461" s="39" t="s">
        <v>177</v>
      </c>
      <c r="J4461" s="39" t="s">
        <v>176</v>
      </c>
      <c r="K4461" s="39" t="s">
        <v>176</v>
      </c>
      <c r="L4461" s="39">
        <v>1</v>
      </c>
      <c r="M4461" s="57" t="str">
        <f t="shared" si="212"/>
        <v>3 - Medium-Level Power Loss</v>
      </c>
      <c r="N4461" s="59"/>
      <c r="O4461" s="60"/>
      <c r="P4461" s="61">
        <f t="shared" si="211"/>
        <v>1800</v>
      </c>
      <c r="Q4461" s="61">
        <f t="shared" si="213"/>
        <v>0</v>
      </c>
    </row>
    <row r="4462" spans="1:17" ht="18.600000000000001" customHeight="1">
      <c r="A4462" s="58">
        <v>44403</v>
      </c>
      <c r="B4462" s="39" t="s">
        <v>48</v>
      </c>
      <c r="C4462" s="39" t="s">
        <v>160</v>
      </c>
      <c r="D4462" s="64"/>
      <c r="E4462" s="39" t="s">
        <v>109</v>
      </c>
      <c r="F4462" s="39">
        <v>68</v>
      </c>
      <c r="G4462" s="39" t="s">
        <v>172</v>
      </c>
      <c r="H4462" s="39" t="s">
        <v>176</v>
      </c>
      <c r="I4462" s="39" t="s">
        <v>177</v>
      </c>
      <c r="J4462" s="39" t="s">
        <v>176</v>
      </c>
      <c r="K4462" s="39" t="s">
        <v>176</v>
      </c>
      <c r="L4462" s="39">
        <v>1</v>
      </c>
      <c r="M4462" s="57" t="str">
        <f t="shared" si="212"/>
        <v>3 - Medium-Level Power Loss</v>
      </c>
      <c r="N4462" s="59"/>
      <c r="O4462" s="60"/>
      <c r="P4462" s="61">
        <f t="shared" si="211"/>
        <v>1800</v>
      </c>
      <c r="Q4462" s="61">
        <f t="shared" si="213"/>
        <v>0</v>
      </c>
    </row>
    <row r="4463" spans="1:17" ht="18.600000000000001" customHeight="1">
      <c r="A4463" s="58">
        <v>44403</v>
      </c>
      <c r="B4463" s="39" t="s">
        <v>48</v>
      </c>
      <c r="C4463" s="39" t="s">
        <v>160</v>
      </c>
      <c r="D4463" s="64"/>
      <c r="E4463" s="39" t="s">
        <v>109</v>
      </c>
      <c r="F4463" s="39">
        <v>69</v>
      </c>
      <c r="G4463" s="39" t="s">
        <v>172</v>
      </c>
      <c r="H4463" s="39" t="s">
        <v>176</v>
      </c>
      <c r="I4463" s="39" t="s">
        <v>177</v>
      </c>
      <c r="J4463" s="39" t="s">
        <v>176</v>
      </c>
      <c r="K4463" s="39" t="s">
        <v>176</v>
      </c>
      <c r="L4463" s="39">
        <v>1</v>
      </c>
      <c r="M4463" s="57" t="str">
        <f t="shared" si="212"/>
        <v>3 - Medium-Level Power Loss</v>
      </c>
      <c r="N4463" s="59"/>
      <c r="O4463" s="60"/>
      <c r="P4463" s="61">
        <f t="shared" si="211"/>
        <v>1800</v>
      </c>
      <c r="Q4463" s="61">
        <f t="shared" si="213"/>
        <v>0</v>
      </c>
    </row>
    <row r="4464" spans="1:17" ht="18.600000000000001" customHeight="1">
      <c r="A4464" s="58">
        <v>44403</v>
      </c>
      <c r="B4464" s="39" t="s">
        <v>48</v>
      </c>
      <c r="C4464" s="39" t="s">
        <v>160</v>
      </c>
      <c r="D4464" s="64"/>
      <c r="E4464" s="39" t="s">
        <v>109</v>
      </c>
      <c r="F4464" s="39">
        <v>70</v>
      </c>
      <c r="G4464" s="39" t="s">
        <v>172</v>
      </c>
      <c r="H4464" s="39" t="s">
        <v>176</v>
      </c>
      <c r="I4464" s="39" t="s">
        <v>177</v>
      </c>
      <c r="J4464" s="39" t="s">
        <v>176</v>
      </c>
      <c r="K4464" s="39" t="s">
        <v>176</v>
      </c>
      <c r="L4464" s="39">
        <v>1</v>
      </c>
      <c r="M4464" s="57" t="str">
        <f t="shared" si="212"/>
        <v>3 - Medium-Level Power Loss</v>
      </c>
      <c r="N4464" s="59"/>
      <c r="O4464" s="60"/>
      <c r="P4464" s="61">
        <f t="shared" si="211"/>
        <v>1800</v>
      </c>
      <c r="Q4464" s="61">
        <f t="shared" si="213"/>
        <v>0</v>
      </c>
    </row>
    <row r="4465" spans="1:17" ht="18.600000000000001" customHeight="1">
      <c r="A4465" s="58">
        <v>44403</v>
      </c>
      <c r="B4465" s="39" t="s">
        <v>48</v>
      </c>
      <c r="C4465" s="39" t="s">
        <v>160</v>
      </c>
      <c r="D4465" s="64"/>
      <c r="E4465" s="39" t="s">
        <v>109</v>
      </c>
      <c r="F4465" s="39">
        <v>71</v>
      </c>
      <c r="G4465" s="39" t="s">
        <v>172</v>
      </c>
      <c r="H4465" s="39" t="s">
        <v>176</v>
      </c>
      <c r="I4465" s="39" t="s">
        <v>177</v>
      </c>
      <c r="J4465" s="39" t="s">
        <v>176</v>
      </c>
      <c r="K4465" s="39" t="s">
        <v>176</v>
      </c>
      <c r="L4465" s="39">
        <v>1</v>
      </c>
      <c r="M4465" s="57" t="str">
        <f t="shared" si="212"/>
        <v>3 - Medium-Level Power Loss</v>
      </c>
      <c r="N4465" s="59"/>
      <c r="O4465" s="60"/>
      <c r="P4465" s="61">
        <f t="shared" si="211"/>
        <v>1800</v>
      </c>
      <c r="Q4465" s="61">
        <f t="shared" si="213"/>
        <v>0</v>
      </c>
    </row>
    <row r="4466" spans="1:17" ht="18.600000000000001" customHeight="1">
      <c r="A4466" s="58">
        <v>44403</v>
      </c>
      <c r="B4466" s="39" t="s">
        <v>48</v>
      </c>
      <c r="C4466" s="39" t="s">
        <v>160</v>
      </c>
      <c r="D4466" s="64"/>
      <c r="E4466" s="39" t="s">
        <v>109</v>
      </c>
      <c r="F4466" s="39">
        <v>72</v>
      </c>
      <c r="G4466" s="39" t="s">
        <v>172</v>
      </c>
      <c r="H4466" s="39" t="s">
        <v>176</v>
      </c>
      <c r="I4466" s="39" t="s">
        <v>177</v>
      </c>
      <c r="J4466" s="39" t="s">
        <v>176</v>
      </c>
      <c r="K4466" s="39" t="s">
        <v>176</v>
      </c>
      <c r="L4466" s="39">
        <v>1</v>
      </c>
      <c r="M4466" s="57" t="str">
        <f t="shared" si="212"/>
        <v>3 - Medium-Level Power Loss</v>
      </c>
      <c r="N4466" s="59"/>
      <c r="O4466" s="60"/>
      <c r="P4466" s="61">
        <f t="shared" si="211"/>
        <v>1800</v>
      </c>
      <c r="Q4466" s="61">
        <f t="shared" si="213"/>
        <v>0</v>
      </c>
    </row>
    <row r="4467" spans="1:17" ht="18.600000000000001" customHeight="1">
      <c r="A4467" s="58">
        <v>44403</v>
      </c>
      <c r="B4467" s="39" t="s">
        <v>48</v>
      </c>
      <c r="C4467" s="39" t="s">
        <v>160</v>
      </c>
      <c r="D4467" s="64"/>
      <c r="E4467" s="39" t="s">
        <v>107</v>
      </c>
      <c r="F4467" s="39">
        <v>113</v>
      </c>
      <c r="G4467" s="39" t="s">
        <v>172</v>
      </c>
      <c r="H4467" s="39" t="s">
        <v>176</v>
      </c>
      <c r="I4467" s="39" t="s">
        <v>177</v>
      </c>
      <c r="J4467" s="39" t="s">
        <v>176</v>
      </c>
      <c r="K4467" s="39" t="s">
        <v>176</v>
      </c>
      <c r="L4467" s="39">
        <v>1</v>
      </c>
      <c r="M4467" s="57" t="str">
        <f t="shared" si="212"/>
        <v>3 - Medium-Level Power Loss</v>
      </c>
      <c r="N4467" s="59"/>
      <c r="O4467" s="60"/>
      <c r="P4467" s="61">
        <f t="shared" si="211"/>
        <v>1800</v>
      </c>
      <c r="Q4467" s="61">
        <f t="shared" si="213"/>
        <v>0</v>
      </c>
    </row>
    <row r="4468" spans="1:17" ht="18.600000000000001" customHeight="1">
      <c r="A4468" s="58">
        <v>44403</v>
      </c>
      <c r="B4468" s="39" t="s">
        <v>48</v>
      </c>
      <c r="C4468" s="39" t="s">
        <v>160</v>
      </c>
      <c r="D4468" s="64"/>
      <c r="E4468" s="39" t="s">
        <v>107</v>
      </c>
      <c r="F4468" s="39">
        <v>114</v>
      </c>
      <c r="G4468" s="39" t="s">
        <v>172</v>
      </c>
      <c r="H4468" s="39" t="s">
        <v>176</v>
      </c>
      <c r="I4468" s="39" t="s">
        <v>177</v>
      </c>
      <c r="J4468" s="39" t="s">
        <v>176</v>
      </c>
      <c r="K4468" s="39" t="s">
        <v>176</v>
      </c>
      <c r="L4468" s="39">
        <v>1</v>
      </c>
      <c r="M4468" s="57" t="str">
        <f t="shared" si="212"/>
        <v>3 - Medium-Level Power Loss</v>
      </c>
      <c r="N4468" s="59"/>
      <c r="O4468" s="60"/>
      <c r="P4468" s="61">
        <f t="shared" si="211"/>
        <v>1800</v>
      </c>
      <c r="Q4468" s="61">
        <f t="shared" si="213"/>
        <v>0</v>
      </c>
    </row>
    <row r="4469" spans="1:17" ht="18.600000000000001" customHeight="1">
      <c r="A4469" s="58">
        <v>44403</v>
      </c>
      <c r="B4469" s="39" t="s">
        <v>48</v>
      </c>
      <c r="C4469" s="39" t="s">
        <v>160</v>
      </c>
      <c r="D4469" s="64"/>
      <c r="E4469" s="39" t="s">
        <v>107</v>
      </c>
      <c r="F4469" s="39">
        <v>115</v>
      </c>
      <c r="G4469" s="39" t="s">
        <v>172</v>
      </c>
      <c r="H4469" s="39" t="s">
        <v>176</v>
      </c>
      <c r="I4469" s="39" t="s">
        <v>177</v>
      </c>
      <c r="J4469" s="39" t="s">
        <v>176</v>
      </c>
      <c r="K4469" s="39" t="s">
        <v>176</v>
      </c>
      <c r="L4469" s="39">
        <v>1</v>
      </c>
      <c r="M4469" s="57" t="str">
        <f t="shared" si="212"/>
        <v>3 - Medium-Level Power Loss</v>
      </c>
      <c r="N4469" s="59"/>
      <c r="O4469" s="60"/>
      <c r="P4469" s="61">
        <f t="shared" si="211"/>
        <v>1800</v>
      </c>
      <c r="Q4469" s="61">
        <f t="shared" si="213"/>
        <v>0</v>
      </c>
    </row>
    <row r="4470" spans="1:17" ht="18.600000000000001" customHeight="1">
      <c r="A4470" s="58">
        <v>44403</v>
      </c>
      <c r="B4470" s="39" t="s">
        <v>48</v>
      </c>
      <c r="C4470" s="39" t="s">
        <v>160</v>
      </c>
      <c r="D4470" s="64"/>
      <c r="E4470" s="39" t="s">
        <v>107</v>
      </c>
      <c r="F4470" s="39">
        <v>116</v>
      </c>
      <c r="G4470" s="39" t="s">
        <v>172</v>
      </c>
      <c r="H4470" s="39" t="s">
        <v>176</v>
      </c>
      <c r="I4470" s="39" t="s">
        <v>177</v>
      </c>
      <c r="J4470" s="39" t="s">
        <v>176</v>
      </c>
      <c r="K4470" s="39" t="s">
        <v>176</v>
      </c>
      <c r="L4470" s="39">
        <v>1</v>
      </c>
      <c r="M4470" s="57" t="str">
        <f t="shared" si="212"/>
        <v>3 - Medium-Level Power Loss</v>
      </c>
      <c r="N4470" s="59"/>
      <c r="O4470" s="60"/>
      <c r="P4470" s="61">
        <f t="shared" si="211"/>
        <v>1800</v>
      </c>
      <c r="Q4470" s="61">
        <f t="shared" si="213"/>
        <v>0</v>
      </c>
    </row>
    <row r="4471" spans="1:17">
      <c r="A4471" s="58">
        <v>44403</v>
      </c>
      <c r="B4471" s="39" t="s">
        <v>48</v>
      </c>
      <c r="C4471" s="39" t="s">
        <v>160</v>
      </c>
      <c r="D4471" s="65"/>
      <c r="E4471" s="39" t="s">
        <v>107</v>
      </c>
      <c r="F4471" s="39">
        <v>117</v>
      </c>
      <c r="G4471" s="39" t="s">
        <v>172</v>
      </c>
      <c r="H4471" s="39" t="s">
        <v>176</v>
      </c>
      <c r="I4471" s="39" t="s">
        <v>177</v>
      </c>
      <c r="J4471" s="39" t="s">
        <v>176</v>
      </c>
      <c r="K4471" s="39" t="s">
        <v>176</v>
      </c>
      <c r="L4471" s="39">
        <v>1</v>
      </c>
      <c r="M4471" s="57" t="str">
        <f t="shared" ref="M4471:M4534" si="214">IF(G4471="hot spot","1 - Safety",IF((P4471)/(1000000*$Q$4)&gt;0.01,"2 - High-Level Power Loss",IF(P4471&gt;($Q$5-1),"3 - Medium-Level Power Loss",IF(P4471&gt;0,"4 - Low-Level Power Loss",""))))</f>
        <v>3 - Medium-Level Power Loss</v>
      </c>
      <c r="N4471" s="59"/>
      <c r="O4471" s="60"/>
      <c r="P4471" s="61">
        <f t="shared" ref="P4471:P4534" si="215">IF(G4471="hot spot",0,IF(G4471="string",$Q$5*L4471,IF(G4471="multiple strings",$Q$5*L4471,IF(G4471="Combiner",($Q$5)*L4471,IF(G4471="inverter",$Q$5*L4471,IF(G4471="tracker",$Q$5*L4471,IF(G4471="module",$Q$5*L4471,IF(G4471="module substring",($Q$5/3)*L4471,0))))))))</f>
        <v>1800</v>
      </c>
      <c r="Q4471" s="61">
        <f t="shared" ref="Q4471:Q4534" si="216">IF(O4471&gt;0,P4471,0)</f>
        <v>0</v>
      </c>
    </row>
    <row r="4472" spans="1:17">
      <c r="A4472" s="58">
        <v>44403</v>
      </c>
      <c r="B4472" s="39" t="s">
        <v>48</v>
      </c>
      <c r="C4472" s="39" t="s">
        <v>160</v>
      </c>
      <c r="D4472" s="65"/>
      <c r="E4472" s="39" t="s">
        <v>107</v>
      </c>
      <c r="F4472" s="39">
        <v>118</v>
      </c>
      <c r="G4472" s="39" t="s">
        <v>172</v>
      </c>
      <c r="H4472" s="39" t="s">
        <v>176</v>
      </c>
      <c r="I4472" s="39" t="s">
        <v>177</v>
      </c>
      <c r="J4472" s="39" t="s">
        <v>176</v>
      </c>
      <c r="K4472" s="39" t="s">
        <v>176</v>
      </c>
      <c r="L4472" s="39">
        <v>1</v>
      </c>
      <c r="M4472" s="57" t="str">
        <f t="shared" si="214"/>
        <v>3 - Medium-Level Power Loss</v>
      </c>
      <c r="N4472" s="59"/>
      <c r="O4472" s="60"/>
      <c r="P4472" s="61">
        <f t="shared" si="215"/>
        <v>1800</v>
      </c>
      <c r="Q4472" s="61">
        <f t="shared" si="216"/>
        <v>0</v>
      </c>
    </row>
    <row r="4473" spans="1:17">
      <c r="A4473" s="58">
        <v>44403</v>
      </c>
      <c r="B4473" s="39" t="s">
        <v>48</v>
      </c>
      <c r="C4473" s="39" t="s">
        <v>160</v>
      </c>
      <c r="D4473" s="65"/>
      <c r="E4473" s="39" t="s">
        <v>107</v>
      </c>
      <c r="F4473" s="39">
        <v>119</v>
      </c>
      <c r="G4473" s="39" t="s">
        <v>172</v>
      </c>
      <c r="H4473" s="39" t="s">
        <v>176</v>
      </c>
      <c r="I4473" s="39" t="s">
        <v>177</v>
      </c>
      <c r="J4473" s="39" t="s">
        <v>176</v>
      </c>
      <c r="K4473" s="39" t="s">
        <v>176</v>
      </c>
      <c r="L4473" s="39">
        <v>1</v>
      </c>
      <c r="M4473" s="57" t="str">
        <f t="shared" si="214"/>
        <v>3 - Medium-Level Power Loss</v>
      </c>
      <c r="N4473" s="59"/>
      <c r="O4473" s="60"/>
      <c r="P4473" s="61">
        <f t="shared" si="215"/>
        <v>1800</v>
      </c>
      <c r="Q4473" s="61">
        <f t="shared" si="216"/>
        <v>0</v>
      </c>
    </row>
    <row r="4474" spans="1:17">
      <c r="A4474" s="58">
        <v>44403</v>
      </c>
      <c r="B4474" s="39" t="s">
        <v>48</v>
      </c>
      <c r="C4474" s="39" t="s">
        <v>160</v>
      </c>
      <c r="D4474" s="65"/>
      <c r="E4474" s="39" t="s">
        <v>107</v>
      </c>
      <c r="F4474" s="39">
        <v>120</v>
      </c>
      <c r="G4474" s="39" t="s">
        <v>172</v>
      </c>
      <c r="H4474" s="39" t="s">
        <v>176</v>
      </c>
      <c r="I4474" s="39" t="s">
        <v>177</v>
      </c>
      <c r="J4474" s="39" t="s">
        <v>176</v>
      </c>
      <c r="K4474" s="39" t="s">
        <v>176</v>
      </c>
      <c r="L4474" s="39">
        <v>1</v>
      </c>
      <c r="M4474" s="57" t="str">
        <f t="shared" si="214"/>
        <v>3 - Medium-Level Power Loss</v>
      </c>
      <c r="N4474" s="59"/>
      <c r="O4474" s="60"/>
      <c r="P4474" s="61">
        <f t="shared" si="215"/>
        <v>1800</v>
      </c>
      <c r="Q4474" s="61">
        <f t="shared" si="216"/>
        <v>0</v>
      </c>
    </row>
    <row r="4475" spans="1:17">
      <c r="A4475" s="58">
        <v>44403</v>
      </c>
      <c r="B4475" s="39" t="s">
        <v>48</v>
      </c>
      <c r="C4475" s="39" t="s">
        <v>160</v>
      </c>
      <c r="D4475" s="65"/>
      <c r="E4475" s="39" t="s">
        <v>107</v>
      </c>
      <c r="F4475" s="39">
        <v>47</v>
      </c>
      <c r="G4475" s="39" t="s">
        <v>172</v>
      </c>
      <c r="H4475" s="39" t="s">
        <v>176</v>
      </c>
      <c r="I4475" s="39" t="s">
        <v>177</v>
      </c>
      <c r="J4475" s="39" t="s">
        <v>177</v>
      </c>
      <c r="K4475" s="39" t="s">
        <v>176</v>
      </c>
      <c r="L4475" s="39">
        <v>1</v>
      </c>
      <c r="M4475" s="57" t="str">
        <f t="shared" si="214"/>
        <v>3 - Medium-Level Power Loss</v>
      </c>
      <c r="N4475" s="59"/>
      <c r="O4475" s="60"/>
      <c r="P4475" s="61">
        <f t="shared" si="215"/>
        <v>1800</v>
      </c>
      <c r="Q4475" s="61">
        <f t="shared" si="216"/>
        <v>0</v>
      </c>
    </row>
    <row r="4476" spans="1:17">
      <c r="A4476" s="58">
        <v>44403</v>
      </c>
      <c r="B4476" s="39" t="s">
        <v>48</v>
      </c>
      <c r="C4476" s="39" t="s">
        <v>160</v>
      </c>
      <c r="D4476" s="65"/>
      <c r="E4476" s="39" t="s">
        <v>110</v>
      </c>
      <c r="F4476" s="39">
        <v>100</v>
      </c>
      <c r="G4476" s="39" t="s">
        <v>172</v>
      </c>
      <c r="H4476" s="39" t="s">
        <v>176</v>
      </c>
      <c r="I4476" s="39" t="s">
        <v>177</v>
      </c>
      <c r="J4476" s="39" t="s">
        <v>176</v>
      </c>
      <c r="K4476" s="39" t="s">
        <v>176</v>
      </c>
      <c r="L4476" s="39">
        <v>1</v>
      </c>
      <c r="M4476" s="57" t="str">
        <f t="shared" si="214"/>
        <v>3 - Medium-Level Power Loss</v>
      </c>
      <c r="N4476" s="59"/>
      <c r="O4476" s="60"/>
      <c r="P4476" s="61">
        <f t="shared" si="215"/>
        <v>1800</v>
      </c>
      <c r="Q4476" s="61">
        <f t="shared" si="216"/>
        <v>0</v>
      </c>
    </row>
    <row r="4477" spans="1:17">
      <c r="A4477" s="58">
        <v>44403</v>
      </c>
      <c r="B4477" s="39" t="s">
        <v>48</v>
      </c>
      <c r="C4477" s="39" t="s">
        <v>160</v>
      </c>
      <c r="D4477" s="65"/>
      <c r="E4477" s="39" t="s">
        <v>110</v>
      </c>
      <c r="F4477" s="39">
        <v>101</v>
      </c>
      <c r="G4477" s="39" t="s">
        <v>172</v>
      </c>
      <c r="H4477" s="39" t="s">
        <v>176</v>
      </c>
      <c r="I4477" s="39" t="s">
        <v>177</v>
      </c>
      <c r="J4477" s="39" t="s">
        <v>176</v>
      </c>
      <c r="K4477" s="39" t="s">
        <v>176</v>
      </c>
      <c r="L4477" s="39">
        <v>1</v>
      </c>
      <c r="M4477" s="57" t="str">
        <f t="shared" si="214"/>
        <v>3 - Medium-Level Power Loss</v>
      </c>
      <c r="N4477" s="59"/>
      <c r="O4477" s="60"/>
      <c r="P4477" s="61">
        <f t="shared" si="215"/>
        <v>1800</v>
      </c>
      <c r="Q4477" s="61">
        <f t="shared" si="216"/>
        <v>0</v>
      </c>
    </row>
    <row r="4478" spans="1:17">
      <c r="A4478" s="58">
        <v>44403</v>
      </c>
      <c r="B4478" s="39" t="s">
        <v>48</v>
      </c>
      <c r="C4478" s="39" t="s">
        <v>160</v>
      </c>
      <c r="D4478" s="65"/>
      <c r="E4478" s="39" t="s">
        <v>110</v>
      </c>
      <c r="F4478" s="39">
        <v>102</v>
      </c>
      <c r="G4478" s="39" t="s">
        <v>172</v>
      </c>
      <c r="H4478" s="39" t="s">
        <v>176</v>
      </c>
      <c r="I4478" s="39" t="s">
        <v>177</v>
      </c>
      <c r="J4478" s="39" t="s">
        <v>176</v>
      </c>
      <c r="K4478" s="39" t="s">
        <v>176</v>
      </c>
      <c r="L4478" s="39">
        <v>1</v>
      </c>
      <c r="M4478" s="57" t="str">
        <f t="shared" si="214"/>
        <v>3 - Medium-Level Power Loss</v>
      </c>
      <c r="N4478" s="59"/>
      <c r="O4478" s="60"/>
      <c r="P4478" s="61">
        <f t="shared" si="215"/>
        <v>1800</v>
      </c>
      <c r="Q4478" s="61">
        <f t="shared" si="216"/>
        <v>0</v>
      </c>
    </row>
    <row r="4479" spans="1:17">
      <c r="A4479" s="58">
        <v>44403</v>
      </c>
      <c r="B4479" s="39" t="s">
        <v>48</v>
      </c>
      <c r="C4479" s="39" t="s">
        <v>160</v>
      </c>
      <c r="D4479" s="65"/>
      <c r="E4479" s="39" t="s">
        <v>110</v>
      </c>
      <c r="F4479" s="39">
        <v>103</v>
      </c>
      <c r="G4479" s="39" t="s">
        <v>172</v>
      </c>
      <c r="H4479" s="39" t="s">
        <v>176</v>
      </c>
      <c r="I4479" s="39" t="s">
        <v>177</v>
      </c>
      <c r="J4479" s="39" t="s">
        <v>176</v>
      </c>
      <c r="K4479" s="39" t="s">
        <v>176</v>
      </c>
      <c r="L4479" s="39">
        <v>1</v>
      </c>
      <c r="M4479" s="57" t="str">
        <f t="shared" si="214"/>
        <v>3 - Medium-Level Power Loss</v>
      </c>
      <c r="N4479" s="59"/>
      <c r="O4479" s="60"/>
      <c r="P4479" s="61">
        <f t="shared" si="215"/>
        <v>1800</v>
      </c>
      <c r="Q4479" s="61">
        <f t="shared" si="216"/>
        <v>0</v>
      </c>
    </row>
    <row r="4480" spans="1:17">
      <c r="A4480" s="58">
        <v>44403</v>
      </c>
      <c r="B4480" s="39" t="s">
        <v>48</v>
      </c>
      <c r="C4480" s="39" t="s">
        <v>160</v>
      </c>
      <c r="D4480" s="65"/>
      <c r="E4480" s="39" t="s">
        <v>110</v>
      </c>
      <c r="F4480" s="39">
        <v>104</v>
      </c>
      <c r="G4480" s="39" t="s">
        <v>172</v>
      </c>
      <c r="H4480" s="39" t="s">
        <v>176</v>
      </c>
      <c r="I4480" s="39" t="s">
        <v>177</v>
      </c>
      <c r="J4480" s="39" t="s">
        <v>176</v>
      </c>
      <c r="K4480" s="39" t="s">
        <v>176</v>
      </c>
      <c r="L4480" s="39">
        <v>1</v>
      </c>
      <c r="M4480" s="57" t="str">
        <f t="shared" si="214"/>
        <v>3 - Medium-Level Power Loss</v>
      </c>
      <c r="N4480" s="59"/>
      <c r="O4480" s="60"/>
      <c r="P4480" s="61">
        <f t="shared" si="215"/>
        <v>1800</v>
      </c>
      <c r="Q4480" s="61">
        <f t="shared" si="216"/>
        <v>0</v>
      </c>
    </row>
    <row r="4481" spans="1:17">
      <c r="A4481" s="58">
        <v>44403</v>
      </c>
      <c r="B4481" s="39" t="s">
        <v>48</v>
      </c>
      <c r="C4481" s="39" t="s">
        <v>160</v>
      </c>
      <c r="D4481" s="65"/>
      <c r="E4481" s="39" t="s">
        <v>110</v>
      </c>
      <c r="F4481" s="39">
        <v>33</v>
      </c>
      <c r="G4481" s="39" t="s">
        <v>172</v>
      </c>
      <c r="H4481" s="39" t="s">
        <v>176</v>
      </c>
      <c r="I4481" s="39" t="s">
        <v>177</v>
      </c>
      <c r="J4481" s="39" t="s">
        <v>176</v>
      </c>
      <c r="K4481" s="39" t="s">
        <v>176</v>
      </c>
      <c r="L4481" s="39">
        <v>1</v>
      </c>
      <c r="M4481" s="57" t="str">
        <f t="shared" si="214"/>
        <v>3 - Medium-Level Power Loss</v>
      </c>
      <c r="N4481" s="59"/>
      <c r="O4481" s="60"/>
      <c r="P4481" s="61">
        <f t="shared" si="215"/>
        <v>1800</v>
      </c>
      <c r="Q4481" s="61">
        <f t="shared" si="216"/>
        <v>0</v>
      </c>
    </row>
    <row r="4482" spans="1:17">
      <c r="A4482" s="58">
        <v>44403</v>
      </c>
      <c r="B4482" s="39" t="s">
        <v>48</v>
      </c>
      <c r="C4482" s="39" t="s">
        <v>160</v>
      </c>
      <c r="D4482" s="65"/>
      <c r="E4482" s="39" t="s">
        <v>110</v>
      </c>
      <c r="F4482" s="39">
        <v>34</v>
      </c>
      <c r="G4482" s="39" t="s">
        <v>172</v>
      </c>
      <c r="H4482" s="39" t="s">
        <v>176</v>
      </c>
      <c r="I4482" s="39" t="s">
        <v>177</v>
      </c>
      <c r="J4482" s="39" t="s">
        <v>176</v>
      </c>
      <c r="K4482" s="39" t="s">
        <v>176</v>
      </c>
      <c r="L4482" s="39">
        <v>1</v>
      </c>
      <c r="M4482" s="57" t="str">
        <f t="shared" si="214"/>
        <v>3 - Medium-Level Power Loss</v>
      </c>
      <c r="N4482" s="59"/>
      <c r="O4482" s="60"/>
      <c r="P4482" s="61">
        <f t="shared" si="215"/>
        <v>1800</v>
      </c>
      <c r="Q4482" s="61">
        <f t="shared" si="216"/>
        <v>0</v>
      </c>
    </row>
    <row r="4483" spans="1:17">
      <c r="A4483" s="58">
        <v>44403</v>
      </c>
      <c r="B4483" s="39" t="s">
        <v>48</v>
      </c>
      <c r="C4483" s="39" t="s">
        <v>160</v>
      </c>
      <c r="D4483" s="65"/>
      <c r="E4483" s="39" t="s">
        <v>110</v>
      </c>
      <c r="F4483" s="39">
        <v>35</v>
      </c>
      <c r="G4483" s="39" t="s">
        <v>172</v>
      </c>
      <c r="H4483" s="39" t="s">
        <v>176</v>
      </c>
      <c r="I4483" s="39" t="s">
        <v>177</v>
      </c>
      <c r="J4483" s="39" t="s">
        <v>176</v>
      </c>
      <c r="K4483" s="39" t="s">
        <v>176</v>
      </c>
      <c r="L4483" s="39">
        <v>1</v>
      </c>
      <c r="M4483" s="57" t="str">
        <f t="shared" si="214"/>
        <v>3 - Medium-Level Power Loss</v>
      </c>
      <c r="N4483" s="59"/>
      <c r="O4483" s="60"/>
      <c r="P4483" s="61">
        <f t="shared" si="215"/>
        <v>1800</v>
      </c>
      <c r="Q4483" s="61">
        <f t="shared" si="216"/>
        <v>0</v>
      </c>
    </row>
    <row r="4484" spans="1:17">
      <c r="A4484" s="58">
        <v>44403</v>
      </c>
      <c r="B4484" s="39" t="s">
        <v>48</v>
      </c>
      <c r="C4484" s="39" t="s">
        <v>160</v>
      </c>
      <c r="D4484" s="65"/>
      <c r="E4484" s="39" t="s">
        <v>110</v>
      </c>
      <c r="F4484" s="39">
        <v>36</v>
      </c>
      <c r="G4484" s="39" t="s">
        <v>172</v>
      </c>
      <c r="H4484" s="39" t="s">
        <v>176</v>
      </c>
      <c r="I4484" s="39" t="s">
        <v>177</v>
      </c>
      <c r="J4484" s="39" t="s">
        <v>176</v>
      </c>
      <c r="K4484" s="39" t="s">
        <v>176</v>
      </c>
      <c r="L4484" s="39">
        <v>1</v>
      </c>
      <c r="M4484" s="57" t="str">
        <f t="shared" si="214"/>
        <v>3 - Medium-Level Power Loss</v>
      </c>
      <c r="N4484" s="59"/>
      <c r="O4484" s="60"/>
      <c r="P4484" s="61">
        <f t="shared" si="215"/>
        <v>1800</v>
      </c>
      <c r="Q4484" s="61">
        <f t="shared" si="216"/>
        <v>0</v>
      </c>
    </row>
    <row r="4485" spans="1:17">
      <c r="A4485" s="58">
        <v>44403</v>
      </c>
      <c r="B4485" s="39" t="s">
        <v>48</v>
      </c>
      <c r="C4485" s="39" t="s">
        <v>160</v>
      </c>
      <c r="D4485" s="65"/>
      <c r="E4485" s="39" t="s">
        <v>110</v>
      </c>
      <c r="F4485" s="39">
        <v>37</v>
      </c>
      <c r="G4485" s="39" t="s">
        <v>172</v>
      </c>
      <c r="H4485" s="39" t="s">
        <v>176</v>
      </c>
      <c r="I4485" s="39" t="s">
        <v>177</v>
      </c>
      <c r="J4485" s="39" t="s">
        <v>176</v>
      </c>
      <c r="K4485" s="39" t="s">
        <v>176</v>
      </c>
      <c r="L4485" s="39">
        <v>1</v>
      </c>
      <c r="M4485" s="57" t="str">
        <f t="shared" si="214"/>
        <v>3 - Medium-Level Power Loss</v>
      </c>
      <c r="N4485" s="59"/>
      <c r="O4485" s="60"/>
      <c r="P4485" s="61">
        <f t="shared" si="215"/>
        <v>1800</v>
      </c>
      <c r="Q4485" s="61">
        <f t="shared" si="216"/>
        <v>0</v>
      </c>
    </row>
    <row r="4486" spans="1:17">
      <c r="A4486" s="58">
        <v>44403</v>
      </c>
      <c r="B4486" s="39" t="s">
        <v>48</v>
      </c>
      <c r="C4486" s="39" t="s">
        <v>160</v>
      </c>
      <c r="D4486" s="65"/>
      <c r="E4486" s="39" t="s">
        <v>110</v>
      </c>
      <c r="F4486" s="39">
        <v>38</v>
      </c>
      <c r="G4486" s="39" t="s">
        <v>172</v>
      </c>
      <c r="H4486" s="39" t="s">
        <v>176</v>
      </c>
      <c r="I4486" s="39" t="s">
        <v>177</v>
      </c>
      <c r="J4486" s="39" t="s">
        <v>176</v>
      </c>
      <c r="K4486" s="39" t="s">
        <v>176</v>
      </c>
      <c r="L4486" s="39">
        <v>1</v>
      </c>
      <c r="M4486" s="57" t="str">
        <f t="shared" si="214"/>
        <v>3 - Medium-Level Power Loss</v>
      </c>
      <c r="N4486" s="59"/>
      <c r="O4486" s="60"/>
      <c r="P4486" s="61">
        <f t="shared" si="215"/>
        <v>1800</v>
      </c>
      <c r="Q4486" s="61">
        <f t="shared" si="216"/>
        <v>0</v>
      </c>
    </row>
    <row r="4487" spans="1:17">
      <c r="A4487" s="58">
        <v>44403</v>
      </c>
      <c r="B4487" s="39" t="s">
        <v>48</v>
      </c>
      <c r="C4487" s="39" t="s">
        <v>160</v>
      </c>
      <c r="D4487" s="65"/>
      <c r="E4487" s="39" t="s">
        <v>110</v>
      </c>
      <c r="F4487" s="39">
        <v>39</v>
      </c>
      <c r="G4487" s="39" t="s">
        <v>172</v>
      </c>
      <c r="H4487" s="39" t="s">
        <v>176</v>
      </c>
      <c r="I4487" s="39" t="s">
        <v>177</v>
      </c>
      <c r="J4487" s="39" t="s">
        <v>176</v>
      </c>
      <c r="K4487" s="39" t="s">
        <v>176</v>
      </c>
      <c r="L4487" s="39">
        <v>1</v>
      </c>
      <c r="M4487" s="57" t="str">
        <f t="shared" si="214"/>
        <v>3 - Medium-Level Power Loss</v>
      </c>
      <c r="N4487" s="59"/>
      <c r="O4487" s="60"/>
      <c r="P4487" s="61">
        <f t="shared" si="215"/>
        <v>1800</v>
      </c>
      <c r="Q4487" s="61">
        <f t="shared" si="216"/>
        <v>0</v>
      </c>
    </row>
    <row r="4488" spans="1:17">
      <c r="A4488" s="58">
        <v>44403</v>
      </c>
      <c r="B4488" s="39" t="s">
        <v>48</v>
      </c>
      <c r="C4488" s="39" t="s">
        <v>160</v>
      </c>
      <c r="D4488" s="65"/>
      <c r="E4488" s="39" t="s">
        <v>110</v>
      </c>
      <c r="F4488" s="39">
        <v>40</v>
      </c>
      <c r="G4488" s="39" t="s">
        <v>172</v>
      </c>
      <c r="H4488" s="39" t="s">
        <v>176</v>
      </c>
      <c r="I4488" s="39" t="s">
        <v>177</v>
      </c>
      <c r="J4488" s="39" t="s">
        <v>176</v>
      </c>
      <c r="K4488" s="39" t="s">
        <v>176</v>
      </c>
      <c r="L4488" s="39">
        <v>1</v>
      </c>
      <c r="M4488" s="57" t="str">
        <f t="shared" si="214"/>
        <v>3 - Medium-Level Power Loss</v>
      </c>
      <c r="N4488" s="59"/>
      <c r="O4488" s="60"/>
      <c r="P4488" s="61">
        <f t="shared" si="215"/>
        <v>1800</v>
      </c>
      <c r="Q4488" s="61">
        <f t="shared" si="216"/>
        <v>0</v>
      </c>
    </row>
    <row r="4489" spans="1:17">
      <c r="A4489" s="58">
        <v>44403</v>
      </c>
      <c r="B4489" s="39" t="s">
        <v>48</v>
      </c>
      <c r="C4489" s="39" t="s">
        <v>160</v>
      </c>
      <c r="D4489" s="65"/>
      <c r="E4489" s="39" t="s">
        <v>110</v>
      </c>
      <c r="F4489" s="39">
        <v>49</v>
      </c>
      <c r="G4489" s="39" t="s">
        <v>172</v>
      </c>
      <c r="H4489" s="39" t="s">
        <v>176</v>
      </c>
      <c r="I4489" s="39" t="s">
        <v>177</v>
      </c>
      <c r="J4489" s="39" t="s">
        <v>176</v>
      </c>
      <c r="K4489" s="39" t="s">
        <v>176</v>
      </c>
      <c r="L4489" s="39">
        <v>1</v>
      </c>
      <c r="M4489" s="57" t="str">
        <f t="shared" si="214"/>
        <v>3 - Medium-Level Power Loss</v>
      </c>
      <c r="N4489" s="59"/>
      <c r="O4489" s="60"/>
      <c r="P4489" s="61">
        <f t="shared" si="215"/>
        <v>1800</v>
      </c>
      <c r="Q4489" s="61">
        <f t="shared" si="216"/>
        <v>0</v>
      </c>
    </row>
    <row r="4490" spans="1:17">
      <c r="A4490" s="58">
        <v>44403</v>
      </c>
      <c r="B4490" s="39" t="s">
        <v>48</v>
      </c>
      <c r="C4490" s="39" t="s">
        <v>160</v>
      </c>
      <c r="D4490" s="65"/>
      <c r="E4490" s="39" t="s">
        <v>110</v>
      </c>
      <c r="F4490" s="39">
        <v>50</v>
      </c>
      <c r="G4490" s="39" t="s">
        <v>172</v>
      </c>
      <c r="H4490" s="39" t="s">
        <v>176</v>
      </c>
      <c r="I4490" s="39" t="s">
        <v>177</v>
      </c>
      <c r="J4490" s="39" t="s">
        <v>176</v>
      </c>
      <c r="K4490" s="39" t="s">
        <v>176</v>
      </c>
      <c r="L4490" s="39">
        <v>1</v>
      </c>
      <c r="M4490" s="57" t="str">
        <f t="shared" si="214"/>
        <v>3 - Medium-Level Power Loss</v>
      </c>
      <c r="N4490" s="59"/>
      <c r="O4490" s="60"/>
      <c r="P4490" s="61">
        <f t="shared" si="215"/>
        <v>1800</v>
      </c>
      <c r="Q4490" s="61">
        <f t="shared" si="216"/>
        <v>0</v>
      </c>
    </row>
    <row r="4491" spans="1:17">
      <c r="A4491" s="58">
        <v>44403</v>
      </c>
      <c r="B4491" s="39" t="s">
        <v>48</v>
      </c>
      <c r="C4491" s="39" t="s">
        <v>160</v>
      </c>
      <c r="D4491" s="65"/>
      <c r="E4491" s="39" t="s">
        <v>110</v>
      </c>
      <c r="F4491" s="39">
        <v>53</v>
      </c>
      <c r="G4491" s="39" t="s">
        <v>172</v>
      </c>
      <c r="H4491" s="39" t="s">
        <v>176</v>
      </c>
      <c r="I4491" s="39" t="s">
        <v>177</v>
      </c>
      <c r="J4491" s="39" t="s">
        <v>176</v>
      </c>
      <c r="K4491" s="39" t="s">
        <v>176</v>
      </c>
      <c r="L4491" s="39">
        <v>1</v>
      </c>
      <c r="M4491" s="57" t="str">
        <f t="shared" si="214"/>
        <v>3 - Medium-Level Power Loss</v>
      </c>
      <c r="N4491" s="59"/>
      <c r="O4491" s="60"/>
      <c r="P4491" s="61">
        <f t="shared" si="215"/>
        <v>1800</v>
      </c>
      <c r="Q4491" s="61">
        <f t="shared" si="216"/>
        <v>0</v>
      </c>
    </row>
    <row r="4492" spans="1:17">
      <c r="A4492" s="58">
        <v>44403</v>
      </c>
      <c r="B4492" s="39" t="s">
        <v>48</v>
      </c>
      <c r="C4492" s="39" t="s">
        <v>160</v>
      </c>
      <c r="D4492" s="65"/>
      <c r="E4492" s="39" t="s">
        <v>110</v>
      </c>
      <c r="F4492" s="39">
        <v>54</v>
      </c>
      <c r="G4492" s="39" t="s">
        <v>172</v>
      </c>
      <c r="H4492" s="39" t="s">
        <v>176</v>
      </c>
      <c r="I4492" s="39" t="s">
        <v>177</v>
      </c>
      <c r="J4492" s="39" t="s">
        <v>176</v>
      </c>
      <c r="K4492" s="39" t="s">
        <v>176</v>
      </c>
      <c r="L4492" s="39">
        <v>1</v>
      </c>
      <c r="M4492" s="57" t="str">
        <f t="shared" si="214"/>
        <v>3 - Medium-Level Power Loss</v>
      </c>
      <c r="N4492" s="59"/>
      <c r="O4492" s="60"/>
      <c r="P4492" s="61">
        <f t="shared" si="215"/>
        <v>1800</v>
      </c>
      <c r="Q4492" s="61">
        <f t="shared" si="216"/>
        <v>0</v>
      </c>
    </row>
    <row r="4493" spans="1:17">
      <c r="A4493" s="58">
        <v>44403</v>
      </c>
      <c r="B4493" s="39" t="s">
        <v>48</v>
      </c>
      <c r="C4493" s="39" t="s">
        <v>160</v>
      </c>
      <c r="D4493" s="65"/>
      <c r="E4493" s="39" t="s">
        <v>110</v>
      </c>
      <c r="F4493" s="39">
        <v>55</v>
      </c>
      <c r="G4493" s="39" t="s">
        <v>172</v>
      </c>
      <c r="H4493" s="39" t="s">
        <v>176</v>
      </c>
      <c r="I4493" s="39" t="s">
        <v>177</v>
      </c>
      <c r="J4493" s="39" t="s">
        <v>176</v>
      </c>
      <c r="K4493" s="39" t="s">
        <v>176</v>
      </c>
      <c r="L4493" s="39">
        <v>1</v>
      </c>
      <c r="M4493" s="57" t="str">
        <f t="shared" si="214"/>
        <v>3 - Medium-Level Power Loss</v>
      </c>
      <c r="N4493" s="59"/>
      <c r="O4493" s="60"/>
      <c r="P4493" s="61">
        <f t="shared" si="215"/>
        <v>1800</v>
      </c>
      <c r="Q4493" s="61">
        <f t="shared" si="216"/>
        <v>0</v>
      </c>
    </row>
    <row r="4494" spans="1:17">
      <c r="A4494" s="58">
        <v>44403</v>
      </c>
      <c r="B4494" s="39" t="s">
        <v>48</v>
      </c>
      <c r="C4494" s="39" t="s">
        <v>160</v>
      </c>
      <c r="D4494" s="65"/>
      <c r="E4494" s="39" t="s">
        <v>110</v>
      </c>
      <c r="F4494" s="39">
        <v>56</v>
      </c>
      <c r="G4494" s="39" t="s">
        <v>172</v>
      </c>
      <c r="H4494" s="39" t="s">
        <v>176</v>
      </c>
      <c r="I4494" s="39" t="s">
        <v>177</v>
      </c>
      <c r="J4494" s="39" t="s">
        <v>176</v>
      </c>
      <c r="K4494" s="39" t="s">
        <v>176</v>
      </c>
      <c r="L4494" s="39">
        <v>1</v>
      </c>
      <c r="M4494" s="57" t="str">
        <f t="shared" si="214"/>
        <v>3 - Medium-Level Power Loss</v>
      </c>
      <c r="N4494" s="59"/>
      <c r="O4494" s="60"/>
      <c r="P4494" s="61">
        <f t="shared" si="215"/>
        <v>1800</v>
      </c>
      <c r="Q4494" s="61">
        <f t="shared" si="216"/>
        <v>0</v>
      </c>
    </row>
    <row r="4495" spans="1:17">
      <c r="A4495" s="58">
        <v>44403</v>
      </c>
      <c r="B4495" s="39" t="s">
        <v>48</v>
      </c>
      <c r="C4495" s="39" t="s">
        <v>160</v>
      </c>
      <c r="D4495" s="65"/>
      <c r="E4495" s="39" t="s">
        <v>110</v>
      </c>
      <c r="F4495" s="39">
        <v>57</v>
      </c>
      <c r="G4495" s="39" t="s">
        <v>172</v>
      </c>
      <c r="H4495" s="39" t="s">
        <v>176</v>
      </c>
      <c r="I4495" s="39" t="s">
        <v>177</v>
      </c>
      <c r="J4495" s="39" t="s">
        <v>176</v>
      </c>
      <c r="K4495" s="39" t="s">
        <v>176</v>
      </c>
      <c r="L4495" s="39">
        <v>1</v>
      </c>
      <c r="M4495" s="57" t="str">
        <f t="shared" si="214"/>
        <v>3 - Medium-Level Power Loss</v>
      </c>
      <c r="N4495" s="59"/>
      <c r="O4495" s="60"/>
      <c r="P4495" s="61">
        <f t="shared" si="215"/>
        <v>1800</v>
      </c>
      <c r="Q4495" s="61">
        <f t="shared" si="216"/>
        <v>0</v>
      </c>
    </row>
    <row r="4496" spans="1:17">
      <c r="A4496" s="58">
        <v>44403</v>
      </c>
      <c r="B4496" s="39" t="s">
        <v>48</v>
      </c>
      <c r="C4496" s="39" t="s">
        <v>160</v>
      </c>
      <c r="D4496" s="65"/>
      <c r="E4496" s="39" t="s">
        <v>110</v>
      </c>
      <c r="F4496" s="39">
        <v>58</v>
      </c>
      <c r="G4496" s="39" t="s">
        <v>172</v>
      </c>
      <c r="H4496" s="39" t="s">
        <v>176</v>
      </c>
      <c r="I4496" s="39" t="s">
        <v>177</v>
      </c>
      <c r="J4496" s="39" t="s">
        <v>176</v>
      </c>
      <c r="K4496" s="39" t="s">
        <v>176</v>
      </c>
      <c r="L4496" s="39">
        <v>1</v>
      </c>
      <c r="M4496" s="57" t="str">
        <f t="shared" si="214"/>
        <v>3 - Medium-Level Power Loss</v>
      </c>
      <c r="N4496" s="59"/>
      <c r="O4496" s="60"/>
      <c r="P4496" s="61">
        <f t="shared" si="215"/>
        <v>1800</v>
      </c>
      <c r="Q4496" s="61">
        <f t="shared" si="216"/>
        <v>0</v>
      </c>
    </row>
    <row r="4497" spans="1:17">
      <c r="A4497" s="58">
        <v>44403</v>
      </c>
      <c r="B4497" s="39" t="s">
        <v>48</v>
      </c>
      <c r="C4497" s="39" t="s">
        <v>160</v>
      </c>
      <c r="D4497" s="65"/>
      <c r="E4497" s="39" t="s">
        <v>110</v>
      </c>
      <c r="F4497" s="39">
        <v>59</v>
      </c>
      <c r="G4497" s="39" t="s">
        <v>172</v>
      </c>
      <c r="H4497" s="39" t="s">
        <v>176</v>
      </c>
      <c r="I4497" s="39" t="s">
        <v>177</v>
      </c>
      <c r="J4497" s="39" t="s">
        <v>176</v>
      </c>
      <c r="K4497" s="39" t="s">
        <v>176</v>
      </c>
      <c r="L4497" s="39">
        <v>1</v>
      </c>
      <c r="M4497" s="57" t="str">
        <f t="shared" si="214"/>
        <v>3 - Medium-Level Power Loss</v>
      </c>
      <c r="N4497" s="59"/>
      <c r="O4497" s="60"/>
      <c r="P4497" s="61">
        <f t="shared" si="215"/>
        <v>1800</v>
      </c>
      <c r="Q4497" s="61">
        <f t="shared" si="216"/>
        <v>0</v>
      </c>
    </row>
    <row r="4498" spans="1:17">
      <c r="A4498" s="58">
        <v>44403</v>
      </c>
      <c r="B4498" s="39" t="s">
        <v>48</v>
      </c>
      <c r="C4498" s="39" t="s">
        <v>160</v>
      </c>
      <c r="D4498" s="65"/>
      <c r="E4498" s="39" t="s">
        <v>110</v>
      </c>
      <c r="F4498" s="39">
        <v>60</v>
      </c>
      <c r="G4498" s="39" t="s">
        <v>172</v>
      </c>
      <c r="H4498" s="39" t="s">
        <v>176</v>
      </c>
      <c r="I4498" s="39" t="s">
        <v>177</v>
      </c>
      <c r="J4498" s="39" t="s">
        <v>176</v>
      </c>
      <c r="K4498" s="39" t="s">
        <v>176</v>
      </c>
      <c r="L4498" s="39">
        <v>1</v>
      </c>
      <c r="M4498" s="57" t="str">
        <f t="shared" si="214"/>
        <v>3 - Medium-Level Power Loss</v>
      </c>
      <c r="N4498" s="59"/>
      <c r="O4498" s="60"/>
      <c r="P4498" s="61">
        <f t="shared" si="215"/>
        <v>1800</v>
      </c>
      <c r="Q4498" s="61">
        <f t="shared" si="216"/>
        <v>0</v>
      </c>
    </row>
    <row r="4499" spans="1:17">
      <c r="A4499" s="58">
        <v>44403</v>
      </c>
      <c r="B4499" s="39" t="s">
        <v>48</v>
      </c>
      <c r="C4499" s="39" t="s">
        <v>160</v>
      </c>
      <c r="D4499" s="65"/>
      <c r="E4499" s="39" t="s">
        <v>110</v>
      </c>
      <c r="F4499" s="39">
        <v>61</v>
      </c>
      <c r="G4499" s="39" t="s">
        <v>172</v>
      </c>
      <c r="H4499" s="39" t="s">
        <v>176</v>
      </c>
      <c r="I4499" s="39" t="s">
        <v>177</v>
      </c>
      <c r="J4499" s="39" t="s">
        <v>176</v>
      </c>
      <c r="K4499" s="39" t="s">
        <v>176</v>
      </c>
      <c r="L4499" s="39">
        <v>1</v>
      </c>
      <c r="M4499" s="57" t="str">
        <f t="shared" si="214"/>
        <v>3 - Medium-Level Power Loss</v>
      </c>
      <c r="N4499" s="59"/>
      <c r="O4499" s="60"/>
      <c r="P4499" s="61">
        <f t="shared" si="215"/>
        <v>1800</v>
      </c>
      <c r="Q4499" s="61">
        <f t="shared" si="216"/>
        <v>0</v>
      </c>
    </row>
    <row r="4500" spans="1:17">
      <c r="A4500" s="58">
        <v>44403</v>
      </c>
      <c r="B4500" s="39" t="s">
        <v>48</v>
      </c>
      <c r="C4500" s="39" t="s">
        <v>160</v>
      </c>
      <c r="D4500" s="65"/>
      <c r="E4500" s="39" t="s">
        <v>110</v>
      </c>
      <c r="F4500" s="39">
        <v>62</v>
      </c>
      <c r="G4500" s="39" t="s">
        <v>172</v>
      </c>
      <c r="H4500" s="39" t="s">
        <v>176</v>
      </c>
      <c r="I4500" s="39" t="s">
        <v>177</v>
      </c>
      <c r="J4500" s="39" t="s">
        <v>176</v>
      </c>
      <c r="K4500" s="39" t="s">
        <v>176</v>
      </c>
      <c r="L4500" s="39">
        <v>1</v>
      </c>
      <c r="M4500" s="57" t="str">
        <f t="shared" si="214"/>
        <v>3 - Medium-Level Power Loss</v>
      </c>
      <c r="N4500" s="59"/>
      <c r="O4500" s="60"/>
      <c r="P4500" s="61">
        <f t="shared" si="215"/>
        <v>1800</v>
      </c>
      <c r="Q4500" s="61">
        <f t="shared" si="216"/>
        <v>0</v>
      </c>
    </row>
    <row r="4501" spans="1:17">
      <c r="A4501" s="58">
        <v>44403</v>
      </c>
      <c r="B4501" s="39" t="s">
        <v>48</v>
      </c>
      <c r="C4501" s="39" t="s">
        <v>160</v>
      </c>
      <c r="D4501" s="65"/>
      <c r="E4501" s="39" t="s">
        <v>110</v>
      </c>
      <c r="F4501" s="39">
        <v>63</v>
      </c>
      <c r="G4501" s="39" t="s">
        <v>172</v>
      </c>
      <c r="H4501" s="39" t="s">
        <v>176</v>
      </c>
      <c r="I4501" s="39" t="s">
        <v>177</v>
      </c>
      <c r="J4501" s="39" t="s">
        <v>176</v>
      </c>
      <c r="K4501" s="39" t="s">
        <v>176</v>
      </c>
      <c r="L4501" s="39">
        <v>1</v>
      </c>
      <c r="M4501" s="57" t="str">
        <f t="shared" si="214"/>
        <v>3 - Medium-Level Power Loss</v>
      </c>
      <c r="N4501" s="59"/>
      <c r="O4501" s="60"/>
      <c r="P4501" s="61">
        <f t="shared" si="215"/>
        <v>1800</v>
      </c>
      <c r="Q4501" s="61">
        <f t="shared" si="216"/>
        <v>0</v>
      </c>
    </row>
    <row r="4502" spans="1:17">
      <c r="A4502" s="58">
        <v>44403</v>
      </c>
      <c r="B4502" s="39" t="s">
        <v>48</v>
      </c>
      <c r="C4502" s="39" t="s">
        <v>160</v>
      </c>
      <c r="D4502" s="65"/>
      <c r="E4502" s="39" t="s">
        <v>110</v>
      </c>
      <c r="F4502" s="39">
        <v>64</v>
      </c>
      <c r="G4502" s="39" t="s">
        <v>172</v>
      </c>
      <c r="H4502" s="39" t="s">
        <v>176</v>
      </c>
      <c r="I4502" s="39" t="s">
        <v>177</v>
      </c>
      <c r="J4502" s="39" t="s">
        <v>176</v>
      </c>
      <c r="K4502" s="39" t="s">
        <v>176</v>
      </c>
      <c r="L4502" s="39">
        <v>1</v>
      </c>
      <c r="M4502" s="57" t="str">
        <f t="shared" si="214"/>
        <v>3 - Medium-Level Power Loss</v>
      </c>
      <c r="N4502" s="59"/>
      <c r="O4502" s="60"/>
      <c r="P4502" s="61">
        <f t="shared" si="215"/>
        <v>1800</v>
      </c>
      <c r="Q4502" s="61">
        <f t="shared" si="216"/>
        <v>0</v>
      </c>
    </row>
    <row r="4503" spans="1:17">
      <c r="A4503" s="58">
        <v>44403</v>
      </c>
      <c r="B4503" s="39" t="s">
        <v>48</v>
      </c>
      <c r="C4503" s="39" t="s">
        <v>160</v>
      </c>
      <c r="D4503" s="65"/>
      <c r="E4503" s="39" t="s">
        <v>110</v>
      </c>
      <c r="F4503" s="39">
        <v>97</v>
      </c>
      <c r="G4503" s="39" t="s">
        <v>172</v>
      </c>
      <c r="H4503" s="39" t="s">
        <v>176</v>
      </c>
      <c r="I4503" s="39" t="s">
        <v>177</v>
      </c>
      <c r="J4503" s="39" t="s">
        <v>176</v>
      </c>
      <c r="K4503" s="39" t="s">
        <v>176</v>
      </c>
      <c r="L4503" s="39">
        <v>1</v>
      </c>
      <c r="M4503" s="57" t="str">
        <f t="shared" si="214"/>
        <v>3 - Medium-Level Power Loss</v>
      </c>
      <c r="N4503" s="59"/>
      <c r="O4503" s="60"/>
      <c r="P4503" s="61">
        <f t="shared" si="215"/>
        <v>1800</v>
      </c>
      <c r="Q4503" s="61">
        <f t="shared" si="216"/>
        <v>0</v>
      </c>
    </row>
    <row r="4504" spans="1:17">
      <c r="A4504" s="58">
        <v>44403</v>
      </c>
      <c r="B4504" s="39" t="s">
        <v>48</v>
      </c>
      <c r="C4504" s="39" t="s">
        <v>160</v>
      </c>
      <c r="D4504" s="65"/>
      <c r="E4504" s="39" t="s">
        <v>110</v>
      </c>
      <c r="F4504" s="39">
        <v>98</v>
      </c>
      <c r="G4504" s="39" t="s">
        <v>172</v>
      </c>
      <c r="H4504" s="39" t="s">
        <v>176</v>
      </c>
      <c r="I4504" s="39" t="s">
        <v>177</v>
      </c>
      <c r="J4504" s="39" t="s">
        <v>176</v>
      </c>
      <c r="K4504" s="39" t="s">
        <v>176</v>
      </c>
      <c r="L4504" s="39">
        <v>1</v>
      </c>
      <c r="M4504" s="57" t="str">
        <f t="shared" si="214"/>
        <v>3 - Medium-Level Power Loss</v>
      </c>
      <c r="N4504" s="59"/>
      <c r="O4504" s="60"/>
      <c r="P4504" s="61">
        <f t="shared" si="215"/>
        <v>1800</v>
      </c>
      <c r="Q4504" s="61">
        <f t="shared" si="216"/>
        <v>0</v>
      </c>
    </row>
    <row r="4505" spans="1:17">
      <c r="A4505" s="58">
        <v>44403</v>
      </c>
      <c r="B4505" s="39" t="s">
        <v>48</v>
      </c>
      <c r="C4505" s="39" t="s">
        <v>160</v>
      </c>
      <c r="D4505" s="65"/>
      <c r="E4505" s="39" t="s">
        <v>110</v>
      </c>
      <c r="F4505" s="39">
        <v>99</v>
      </c>
      <c r="G4505" s="39" t="s">
        <v>172</v>
      </c>
      <c r="H4505" s="39" t="s">
        <v>176</v>
      </c>
      <c r="I4505" s="39" t="s">
        <v>177</v>
      </c>
      <c r="J4505" s="39" t="s">
        <v>176</v>
      </c>
      <c r="K4505" s="39" t="s">
        <v>176</v>
      </c>
      <c r="L4505" s="39">
        <v>1</v>
      </c>
      <c r="M4505" s="57" t="str">
        <f t="shared" si="214"/>
        <v>3 - Medium-Level Power Loss</v>
      </c>
      <c r="N4505" s="59"/>
      <c r="O4505" s="60"/>
      <c r="P4505" s="61">
        <f t="shared" si="215"/>
        <v>1800</v>
      </c>
      <c r="Q4505" s="61">
        <f t="shared" si="216"/>
        <v>0</v>
      </c>
    </row>
    <row r="4506" spans="1:17">
      <c r="A4506" s="58">
        <v>44403</v>
      </c>
      <c r="B4506" s="39" t="s">
        <v>48</v>
      </c>
      <c r="C4506" s="39" t="s">
        <v>160</v>
      </c>
      <c r="D4506" s="65"/>
      <c r="E4506" s="39" t="s">
        <v>98</v>
      </c>
      <c r="F4506" s="39">
        <v>1</v>
      </c>
      <c r="G4506" s="39" t="s">
        <v>172</v>
      </c>
      <c r="H4506" s="39" t="s">
        <v>176</v>
      </c>
      <c r="I4506" s="39" t="s">
        <v>177</v>
      </c>
      <c r="J4506" s="39" t="s">
        <v>176</v>
      </c>
      <c r="K4506" s="39" t="s">
        <v>176</v>
      </c>
      <c r="L4506" s="39">
        <v>1</v>
      </c>
      <c r="M4506" s="57" t="str">
        <f t="shared" si="214"/>
        <v>3 - Medium-Level Power Loss</v>
      </c>
      <c r="N4506" s="59"/>
      <c r="O4506" s="60"/>
      <c r="P4506" s="61">
        <f t="shared" si="215"/>
        <v>1800</v>
      </c>
      <c r="Q4506" s="61">
        <f t="shared" si="216"/>
        <v>0</v>
      </c>
    </row>
    <row r="4507" spans="1:17">
      <c r="A4507" s="58">
        <v>44403</v>
      </c>
      <c r="B4507" s="39" t="s">
        <v>48</v>
      </c>
      <c r="C4507" s="39" t="s">
        <v>160</v>
      </c>
      <c r="D4507" s="65"/>
      <c r="E4507" s="39" t="s">
        <v>98</v>
      </c>
      <c r="F4507" s="39">
        <v>12</v>
      </c>
      <c r="G4507" s="39" t="s">
        <v>172</v>
      </c>
      <c r="H4507" s="39" t="s">
        <v>176</v>
      </c>
      <c r="I4507" s="39" t="s">
        <v>177</v>
      </c>
      <c r="J4507" s="39" t="s">
        <v>176</v>
      </c>
      <c r="K4507" s="39" t="s">
        <v>176</v>
      </c>
      <c r="L4507" s="39">
        <v>1</v>
      </c>
      <c r="M4507" s="57" t="str">
        <f t="shared" si="214"/>
        <v>3 - Medium-Level Power Loss</v>
      </c>
      <c r="N4507" s="59"/>
      <c r="O4507" s="60"/>
      <c r="P4507" s="61">
        <f t="shared" si="215"/>
        <v>1800</v>
      </c>
      <c r="Q4507" s="61">
        <f t="shared" si="216"/>
        <v>0</v>
      </c>
    </row>
    <row r="4508" spans="1:17">
      <c r="A4508" s="58">
        <v>44403</v>
      </c>
      <c r="B4508" s="39" t="s">
        <v>48</v>
      </c>
      <c r="C4508" s="39" t="s">
        <v>160</v>
      </c>
      <c r="D4508" s="65"/>
      <c r="E4508" s="39" t="s">
        <v>98</v>
      </c>
      <c r="F4508" s="39">
        <v>15</v>
      </c>
      <c r="G4508" s="39" t="s">
        <v>172</v>
      </c>
      <c r="H4508" s="39" t="s">
        <v>176</v>
      </c>
      <c r="I4508" s="39" t="s">
        <v>177</v>
      </c>
      <c r="J4508" s="39" t="s">
        <v>176</v>
      </c>
      <c r="K4508" s="39" t="s">
        <v>176</v>
      </c>
      <c r="L4508" s="39">
        <v>1</v>
      </c>
      <c r="M4508" s="57" t="str">
        <f t="shared" si="214"/>
        <v>3 - Medium-Level Power Loss</v>
      </c>
      <c r="N4508" s="59"/>
      <c r="O4508" s="60"/>
      <c r="P4508" s="61">
        <f t="shared" si="215"/>
        <v>1800</v>
      </c>
      <c r="Q4508" s="61">
        <f t="shared" si="216"/>
        <v>0</v>
      </c>
    </row>
    <row r="4509" spans="1:17">
      <c r="A4509" s="58">
        <v>44403</v>
      </c>
      <c r="B4509" s="39" t="s">
        <v>48</v>
      </c>
      <c r="C4509" s="39" t="s">
        <v>160</v>
      </c>
      <c r="D4509" s="65"/>
      <c r="E4509" s="39" t="s">
        <v>98</v>
      </c>
      <c r="F4509" s="39">
        <v>16</v>
      </c>
      <c r="G4509" s="39" t="s">
        <v>172</v>
      </c>
      <c r="H4509" s="39" t="s">
        <v>176</v>
      </c>
      <c r="I4509" s="39" t="s">
        <v>177</v>
      </c>
      <c r="J4509" s="39" t="s">
        <v>176</v>
      </c>
      <c r="K4509" s="39" t="s">
        <v>176</v>
      </c>
      <c r="L4509" s="39">
        <v>1</v>
      </c>
      <c r="M4509" s="57" t="str">
        <f t="shared" si="214"/>
        <v>3 - Medium-Level Power Loss</v>
      </c>
      <c r="N4509" s="59"/>
      <c r="O4509" s="60"/>
      <c r="P4509" s="61">
        <f t="shared" si="215"/>
        <v>1800</v>
      </c>
      <c r="Q4509" s="61">
        <f t="shared" si="216"/>
        <v>0</v>
      </c>
    </row>
    <row r="4510" spans="1:17">
      <c r="A4510" s="58">
        <v>44403</v>
      </c>
      <c r="B4510" s="39" t="s">
        <v>48</v>
      </c>
      <c r="C4510" s="39" t="s">
        <v>160</v>
      </c>
      <c r="D4510" s="65"/>
      <c r="E4510" s="39" t="s">
        <v>98</v>
      </c>
      <c r="F4510" s="39">
        <v>3</v>
      </c>
      <c r="G4510" s="39" t="s">
        <v>172</v>
      </c>
      <c r="H4510" s="39" t="s">
        <v>176</v>
      </c>
      <c r="I4510" s="39" t="s">
        <v>177</v>
      </c>
      <c r="J4510" s="39" t="s">
        <v>176</v>
      </c>
      <c r="K4510" s="39" t="s">
        <v>176</v>
      </c>
      <c r="L4510" s="39">
        <v>1</v>
      </c>
      <c r="M4510" s="57" t="str">
        <f t="shared" si="214"/>
        <v>3 - Medium-Level Power Loss</v>
      </c>
      <c r="N4510" s="59"/>
      <c r="O4510" s="60"/>
      <c r="P4510" s="61">
        <f t="shared" si="215"/>
        <v>1800</v>
      </c>
      <c r="Q4510" s="61">
        <f t="shared" si="216"/>
        <v>0</v>
      </c>
    </row>
    <row r="4511" spans="1:17">
      <c r="A4511" s="58">
        <v>44403</v>
      </c>
      <c r="B4511" s="39" t="s">
        <v>48</v>
      </c>
      <c r="C4511" s="39" t="s">
        <v>160</v>
      </c>
      <c r="D4511" s="65"/>
      <c r="E4511" s="39" t="s">
        <v>98</v>
      </c>
      <c r="F4511" s="39">
        <v>4</v>
      </c>
      <c r="G4511" s="39" t="s">
        <v>172</v>
      </c>
      <c r="H4511" s="39" t="s">
        <v>176</v>
      </c>
      <c r="I4511" s="39" t="s">
        <v>177</v>
      </c>
      <c r="J4511" s="39" t="s">
        <v>176</v>
      </c>
      <c r="K4511" s="39" t="s">
        <v>176</v>
      </c>
      <c r="L4511" s="39">
        <v>1</v>
      </c>
      <c r="M4511" s="57" t="str">
        <f t="shared" si="214"/>
        <v>3 - Medium-Level Power Loss</v>
      </c>
      <c r="N4511" s="59"/>
      <c r="O4511" s="60"/>
      <c r="P4511" s="61">
        <f t="shared" si="215"/>
        <v>1800</v>
      </c>
      <c r="Q4511" s="61">
        <f t="shared" si="216"/>
        <v>0</v>
      </c>
    </row>
    <row r="4512" spans="1:17">
      <c r="A4512" s="58">
        <v>44403</v>
      </c>
      <c r="B4512" s="39" t="s">
        <v>48</v>
      </c>
      <c r="C4512" s="39" t="s">
        <v>160</v>
      </c>
      <c r="D4512" s="65"/>
      <c r="E4512" s="39" t="s">
        <v>98</v>
      </c>
      <c r="F4512" s="39">
        <v>5</v>
      </c>
      <c r="G4512" s="39" t="s">
        <v>172</v>
      </c>
      <c r="H4512" s="39" t="s">
        <v>176</v>
      </c>
      <c r="I4512" s="39" t="s">
        <v>177</v>
      </c>
      <c r="J4512" s="39" t="s">
        <v>176</v>
      </c>
      <c r="K4512" s="39" t="s">
        <v>176</v>
      </c>
      <c r="L4512" s="39">
        <v>1</v>
      </c>
      <c r="M4512" s="57" t="str">
        <f t="shared" si="214"/>
        <v>3 - Medium-Level Power Loss</v>
      </c>
      <c r="N4512" s="59"/>
      <c r="O4512" s="60"/>
      <c r="P4512" s="61">
        <f t="shared" si="215"/>
        <v>1800</v>
      </c>
      <c r="Q4512" s="61">
        <f t="shared" si="216"/>
        <v>0</v>
      </c>
    </row>
    <row r="4513" spans="1:17">
      <c r="A4513" s="58">
        <v>44403</v>
      </c>
      <c r="B4513" s="39" t="s">
        <v>48</v>
      </c>
      <c r="C4513" s="39" t="s">
        <v>160</v>
      </c>
      <c r="D4513" s="65"/>
      <c r="E4513" s="39" t="s">
        <v>98</v>
      </c>
      <c r="F4513" s="39">
        <v>6</v>
      </c>
      <c r="G4513" s="39" t="s">
        <v>172</v>
      </c>
      <c r="H4513" s="39" t="s">
        <v>176</v>
      </c>
      <c r="I4513" s="39" t="s">
        <v>177</v>
      </c>
      <c r="J4513" s="39" t="s">
        <v>176</v>
      </c>
      <c r="K4513" s="39" t="s">
        <v>176</v>
      </c>
      <c r="L4513" s="39">
        <v>1</v>
      </c>
      <c r="M4513" s="57" t="str">
        <f t="shared" si="214"/>
        <v>3 - Medium-Level Power Loss</v>
      </c>
      <c r="N4513" s="59"/>
      <c r="O4513" s="60"/>
      <c r="P4513" s="61">
        <f t="shared" si="215"/>
        <v>1800</v>
      </c>
      <c r="Q4513" s="61">
        <f t="shared" si="216"/>
        <v>0</v>
      </c>
    </row>
    <row r="4514" spans="1:17">
      <c r="A4514" s="58">
        <v>44403</v>
      </c>
      <c r="B4514" s="39" t="s">
        <v>48</v>
      </c>
      <c r="C4514" s="39" t="s">
        <v>160</v>
      </c>
      <c r="D4514" s="65"/>
      <c r="E4514" s="39" t="s">
        <v>98</v>
      </c>
      <c r="F4514" s="39">
        <v>7</v>
      </c>
      <c r="G4514" s="39" t="s">
        <v>172</v>
      </c>
      <c r="H4514" s="39" t="s">
        <v>176</v>
      </c>
      <c r="I4514" s="39" t="s">
        <v>177</v>
      </c>
      <c r="J4514" s="39" t="s">
        <v>176</v>
      </c>
      <c r="K4514" s="39" t="s">
        <v>176</v>
      </c>
      <c r="L4514" s="39">
        <v>1</v>
      </c>
      <c r="M4514" s="57" t="str">
        <f t="shared" si="214"/>
        <v>3 - Medium-Level Power Loss</v>
      </c>
      <c r="N4514" s="59"/>
      <c r="O4514" s="60"/>
      <c r="P4514" s="61">
        <f t="shared" si="215"/>
        <v>1800</v>
      </c>
      <c r="Q4514" s="61">
        <f t="shared" si="216"/>
        <v>0</v>
      </c>
    </row>
    <row r="4515" spans="1:17">
      <c r="A4515" s="58">
        <v>44403</v>
      </c>
      <c r="B4515" s="39" t="s">
        <v>48</v>
      </c>
      <c r="C4515" s="39" t="s">
        <v>160</v>
      </c>
      <c r="D4515" s="65"/>
      <c r="E4515" s="39" t="s">
        <v>98</v>
      </c>
      <c r="F4515" s="39">
        <v>8</v>
      </c>
      <c r="G4515" s="39" t="s">
        <v>172</v>
      </c>
      <c r="H4515" s="39" t="s">
        <v>176</v>
      </c>
      <c r="I4515" s="39" t="s">
        <v>177</v>
      </c>
      <c r="J4515" s="39" t="s">
        <v>176</v>
      </c>
      <c r="K4515" s="39" t="s">
        <v>176</v>
      </c>
      <c r="L4515" s="39">
        <v>1</v>
      </c>
      <c r="M4515" s="57" t="str">
        <f t="shared" si="214"/>
        <v>3 - Medium-Level Power Loss</v>
      </c>
      <c r="N4515" s="59"/>
      <c r="O4515" s="60"/>
      <c r="P4515" s="61">
        <f t="shared" si="215"/>
        <v>1800</v>
      </c>
      <c r="Q4515" s="61">
        <f t="shared" si="216"/>
        <v>0</v>
      </c>
    </row>
    <row r="4516" spans="1:17">
      <c r="A4516" s="58">
        <v>44403</v>
      </c>
      <c r="B4516" s="39" t="s">
        <v>48</v>
      </c>
      <c r="C4516" s="39" t="s">
        <v>160</v>
      </c>
      <c r="D4516" s="65"/>
      <c r="E4516" s="39" t="s">
        <v>111</v>
      </c>
      <c r="F4516" s="39">
        <v>101</v>
      </c>
      <c r="G4516" s="39" t="s">
        <v>172</v>
      </c>
      <c r="H4516" s="39" t="s">
        <v>176</v>
      </c>
      <c r="I4516" s="39" t="s">
        <v>177</v>
      </c>
      <c r="J4516" s="39" t="s">
        <v>176</v>
      </c>
      <c r="K4516" s="39" t="s">
        <v>176</v>
      </c>
      <c r="L4516" s="39">
        <v>1</v>
      </c>
      <c r="M4516" s="57" t="str">
        <f t="shared" si="214"/>
        <v>3 - Medium-Level Power Loss</v>
      </c>
      <c r="N4516" s="59"/>
      <c r="O4516" s="60"/>
      <c r="P4516" s="61">
        <f t="shared" si="215"/>
        <v>1800</v>
      </c>
      <c r="Q4516" s="61">
        <f t="shared" si="216"/>
        <v>0</v>
      </c>
    </row>
    <row r="4517" spans="1:17">
      <c r="A4517" s="58">
        <v>44403</v>
      </c>
      <c r="B4517" s="39" t="s">
        <v>48</v>
      </c>
      <c r="C4517" s="39" t="s">
        <v>160</v>
      </c>
      <c r="D4517" s="65"/>
      <c r="E4517" s="39" t="s">
        <v>99</v>
      </c>
      <c r="F4517" s="39">
        <v>94</v>
      </c>
      <c r="G4517" s="39" t="s">
        <v>172</v>
      </c>
      <c r="H4517" s="39" t="s">
        <v>176</v>
      </c>
      <c r="I4517" s="39" t="s">
        <v>177</v>
      </c>
      <c r="J4517" s="39" t="s">
        <v>176</v>
      </c>
      <c r="K4517" s="39" t="s">
        <v>176</v>
      </c>
      <c r="L4517" s="39">
        <v>1</v>
      </c>
      <c r="M4517" s="57" t="str">
        <f t="shared" si="214"/>
        <v>3 - Medium-Level Power Loss</v>
      </c>
      <c r="N4517" s="59"/>
      <c r="O4517" s="60"/>
      <c r="P4517" s="61">
        <f t="shared" si="215"/>
        <v>1800</v>
      </c>
      <c r="Q4517" s="61">
        <f t="shared" si="216"/>
        <v>0</v>
      </c>
    </row>
    <row r="4518" spans="1:17">
      <c r="A4518" s="58">
        <v>44403</v>
      </c>
      <c r="B4518" s="39" t="s">
        <v>48</v>
      </c>
      <c r="C4518" s="39" t="s">
        <v>161</v>
      </c>
      <c r="D4518" s="65"/>
      <c r="E4518" s="39" t="s">
        <v>101</v>
      </c>
      <c r="F4518" s="39">
        <v>10</v>
      </c>
      <c r="G4518" s="39" t="s">
        <v>172</v>
      </c>
      <c r="H4518" s="39" t="s">
        <v>176</v>
      </c>
      <c r="I4518" s="39" t="s">
        <v>177</v>
      </c>
      <c r="J4518" s="39" t="s">
        <v>176</v>
      </c>
      <c r="K4518" s="39" t="s">
        <v>176</v>
      </c>
      <c r="L4518" s="39">
        <v>1</v>
      </c>
      <c r="M4518" s="57" t="str">
        <f t="shared" si="214"/>
        <v>3 - Medium-Level Power Loss</v>
      </c>
      <c r="N4518" s="59"/>
      <c r="O4518" s="60"/>
      <c r="P4518" s="61">
        <f t="shared" si="215"/>
        <v>1800</v>
      </c>
      <c r="Q4518" s="61">
        <f t="shared" si="216"/>
        <v>0</v>
      </c>
    </row>
    <row r="4519" spans="1:17">
      <c r="A4519" s="58">
        <v>44403</v>
      </c>
      <c r="B4519" s="39" t="s">
        <v>48</v>
      </c>
      <c r="C4519" s="39" t="s">
        <v>161</v>
      </c>
      <c r="D4519" s="65"/>
      <c r="E4519" s="39" t="s">
        <v>101</v>
      </c>
      <c r="F4519" s="39">
        <v>11</v>
      </c>
      <c r="G4519" s="39" t="s">
        <v>172</v>
      </c>
      <c r="H4519" s="39" t="s">
        <v>176</v>
      </c>
      <c r="I4519" s="39" t="s">
        <v>177</v>
      </c>
      <c r="J4519" s="39" t="s">
        <v>176</v>
      </c>
      <c r="K4519" s="39" t="s">
        <v>176</v>
      </c>
      <c r="L4519" s="39">
        <v>1</v>
      </c>
      <c r="M4519" s="57" t="str">
        <f t="shared" si="214"/>
        <v>3 - Medium-Level Power Loss</v>
      </c>
      <c r="N4519" s="59"/>
      <c r="O4519" s="60"/>
      <c r="P4519" s="61">
        <f t="shared" si="215"/>
        <v>1800</v>
      </c>
      <c r="Q4519" s="61">
        <f t="shared" si="216"/>
        <v>0</v>
      </c>
    </row>
    <row r="4520" spans="1:17">
      <c r="A4520" s="58">
        <v>44403</v>
      </c>
      <c r="B4520" s="39" t="s">
        <v>48</v>
      </c>
      <c r="C4520" s="39" t="s">
        <v>161</v>
      </c>
      <c r="D4520" s="65"/>
      <c r="E4520" s="39" t="s">
        <v>101</v>
      </c>
      <c r="F4520" s="39">
        <v>12</v>
      </c>
      <c r="G4520" s="39" t="s">
        <v>172</v>
      </c>
      <c r="H4520" s="39" t="s">
        <v>176</v>
      </c>
      <c r="I4520" s="39" t="s">
        <v>177</v>
      </c>
      <c r="J4520" s="39" t="s">
        <v>176</v>
      </c>
      <c r="K4520" s="39" t="s">
        <v>176</v>
      </c>
      <c r="L4520" s="39">
        <v>1</v>
      </c>
      <c r="M4520" s="57" t="str">
        <f t="shared" si="214"/>
        <v>3 - Medium-Level Power Loss</v>
      </c>
      <c r="N4520" s="59"/>
      <c r="O4520" s="60"/>
      <c r="P4520" s="61">
        <f t="shared" si="215"/>
        <v>1800</v>
      </c>
      <c r="Q4520" s="61">
        <f t="shared" si="216"/>
        <v>0</v>
      </c>
    </row>
    <row r="4521" spans="1:17">
      <c r="A4521" s="58">
        <v>44403</v>
      </c>
      <c r="B4521" s="39" t="s">
        <v>48</v>
      </c>
      <c r="C4521" s="39" t="s">
        <v>161</v>
      </c>
      <c r="D4521" s="65"/>
      <c r="E4521" s="39" t="s">
        <v>101</v>
      </c>
      <c r="F4521" s="39">
        <v>13</v>
      </c>
      <c r="G4521" s="39" t="s">
        <v>172</v>
      </c>
      <c r="H4521" s="39" t="s">
        <v>176</v>
      </c>
      <c r="I4521" s="39" t="s">
        <v>177</v>
      </c>
      <c r="J4521" s="39" t="s">
        <v>176</v>
      </c>
      <c r="K4521" s="39" t="s">
        <v>176</v>
      </c>
      <c r="L4521" s="39">
        <v>1</v>
      </c>
      <c r="M4521" s="57" t="str">
        <f t="shared" si="214"/>
        <v>3 - Medium-Level Power Loss</v>
      </c>
      <c r="N4521" s="59"/>
      <c r="O4521" s="60"/>
      <c r="P4521" s="61">
        <f t="shared" si="215"/>
        <v>1800</v>
      </c>
      <c r="Q4521" s="61">
        <f t="shared" si="216"/>
        <v>0</v>
      </c>
    </row>
    <row r="4522" spans="1:17">
      <c r="A4522" s="58">
        <v>44403</v>
      </c>
      <c r="B4522" s="39" t="s">
        <v>48</v>
      </c>
      <c r="C4522" s="39" t="s">
        <v>161</v>
      </c>
      <c r="D4522" s="65"/>
      <c r="E4522" s="39" t="s">
        <v>101</v>
      </c>
      <c r="F4522" s="39">
        <v>14</v>
      </c>
      <c r="G4522" s="39" t="s">
        <v>172</v>
      </c>
      <c r="H4522" s="39" t="s">
        <v>176</v>
      </c>
      <c r="I4522" s="39" t="s">
        <v>177</v>
      </c>
      <c r="J4522" s="39" t="s">
        <v>176</v>
      </c>
      <c r="K4522" s="39" t="s">
        <v>176</v>
      </c>
      <c r="L4522" s="39">
        <v>1</v>
      </c>
      <c r="M4522" s="57" t="str">
        <f t="shared" si="214"/>
        <v>3 - Medium-Level Power Loss</v>
      </c>
      <c r="N4522" s="59"/>
      <c r="O4522" s="60"/>
      <c r="P4522" s="61">
        <f t="shared" si="215"/>
        <v>1800</v>
      </c>
      <c r="Q4522" s="61">
        <f t="shared" si="216"/>
        <v>0</v>
      </c>
    </row>
    <row r="4523" spans="1:17">
      <c r="A4523" s="58">
        <v>44403</v>
      </c>
      <c r="B4523" s="39" t="s">
        <v>48</v>
      </c>
      <c r="C4523" s="39" t="s">
        <v>161</v>
      </c>
      <c r="D4523" s="65"/>
      <c r="E4523" s="39" t="s">
        <v>101</v>
      </c>
      <c r="F4523" s="39">
        <v>15</v>
      </c>
      <c r="G4523" s="39" t="s">
        <v>172</v>
      </c>
      <c r="H4523" s="39" t="s">
        <v>176</v>
      </c>
      <c r="I4523" s="39" t="s">
        <v>177</v>
      </c>
      <c r="J4523" s="39" t="s">
        <v>176</v>
      </c>
      <c r="K4523" s="39" t="s">
        <v>176</v>
      </c>
      <c r="L4523" s="39">
        <v>1</v>
      </c>
      <c r="M4523" s="57" t="str">
        <f t="shared" si="214"/>
        <v>3 - Medium-Level Power Loss</v>
      </c>
      <c r="N4523" s="59"/>
      <c r="O4523" s="60"/>
      <c r="P4523" s="61">
        <f t="shared" si="215"/>
        <v>1800</v>
      </c>
      <c r="Q4523" s="61">
        <f t="shared" si="216"/>
        <v>0</v>
      </c>
    </row>
    <row r="4524" spans="1:17">
      <c r="A4524" s="58">
        <v>44403</v>
      </c>
      <c r="B4524" s="39" t="s">
        <v>48</v>
      </c>
      <c r="C4524" s="39" t="s">
        <v>161</v>
      </c>
      <c r="D4524" s="65"/>
      <c r="E4524" s="39" t="s">
        <v>101</v>
      </c>
      <c r="F4524" s="39">
        <v>16</v>
      </c>
      <c r="G4524" s="39" t="s">
        <v>172</v>
      </c>
      <c r="H4524" s="39" t="s">
        <v>176</v>
      </c>
      <c r="I4524" s="39" t="s">
        <v>177</v>
      </c>
      <c r="J4524" s="39" t="s">
        <v>176</v>
      </c>
      <c r="K4524" s="39" t="s">
        <v>176</v>
      </c>
      <c r="L4524" s="39">
        <v>1</v>
      </c>
      <c r="M4524" s="57" t="str">
        <f t="shared" si="214"/>
        <v>3 - Medium-Level Power Loss</v>
      </c>
      <c r="N4524" s="59"/>
      <c r="O4524" s="60"/>
      <c r="P4524" s="61">
        <f t="shared" si="215"/>
        <v>1800</v>
      </c>
      <c r="Q4524" s="61">
        <f t="shared" si="216"/>
        <v>0</v>
      </c>
    </row>
    <row r="4525" spans="1:17">
      <c r="A4525" s="58">
        <v>44403</v>
      </c>
      <c r="B4525" s="39" t="s">
        <v>48</v>
      </c>
      <c r="C4525" s="39" t="s">
        <v>161</v>
      </c>
      <c r="D4525" s="65"/>
      <c r="E4525" s="39" t="s">
        <v>101</v>
      </c>
      <c r="F4525" s="39">
        <v>9</v>
      </c>
      <c r="G4525" s="39" t="s">
        <v>172</v>
      </c>
      <c r="H4525" s="39" t="s">
        <v>176</v>
      </c>
      <c r="I4525" s="39" t="s">
        <v>177</v>
      </c>
      <c r="J4525" s="39" t="s">
        <v>176</v>
      </c>
      <c r="K4525" s="39" t="s">
        <v>176</v>
      </c>
      <c r="L4525" s="39">
        <v>1</v>
      </c>
      <c r="M4525" s="57" t="str">
        <f t="shared" si="214"/>
        <v>3 - Medium-Level Power Loss</v>
      </c>
      <c r="N4525" s="59"/>
      <c r="O4525" s="60"/>
      <c r="P4525" s="61">
        <f t="shared" si="215"/>
        <v>1800</v>
      </c>
      <c r="Q4525" s="61">
        <f t="shared" si="216"/>
        <v>0</v>
      </c>
    </row>
    <row r="4526" spans="1:17">
      <c r="A4526" s="58">
        <v>44403</v>
      </c>
      <c r="B4526" s="39" t="s">
        <v>48</v>
      </c>
      <c r="C4526" s="39" t="s">
        <v>161</v>
      </c>
      <c r="D4526" s="65"/>
      <c r="E4526" s="39" t="s">
        <v>102</v>
      </c>
      <c r="F4526" s="39">
        <v>89</v>
      </c>
      <c r="G4526" s="39" t="s">
        <v>172</v>
      </c>
      <c r="H4526" s="39" t="s">
        <v>176</v>
      </c>
      <c r="I4526" s="39" t="s">
        <v>177</v>
      </c>
      <c r="J4526" s="39" t="s">
        <v>176</v>
      </c>
      <c r="K4526" s="39" t="s">
        <v>176</v>
      </c>
      <c r="L4526" s="39">
        <v>1</v>
      </c>
      <c r="M4526" s="57" t="str">
        <f t="shared" si="214"/>
        <v>3 - Medium-Level Power Loss</v>
      </c>
      <c r="N4526" s="59"/>
      <c r="O4526" s="60"/>
      <c r="P4526" s="61">
        <f t="shared" si="215"/>
        <v>1800</v>
      </c>
      <c r="Q4526" s="61">
        <f t="shared" si="216"/>
        <v>0</v>
      </c>
    </row>
    <row r="4527" spans="1:17">
      <c r="A4527" s="58">
        <v>44403</v>
      </c>
      <c r="B4527" s="39" t="s">
        <v>48</v>
      </c>
      <c r="C4527" s="39" t="s">
        <v>161</v>
      </c>
      <c r="D4527" s="65"/>
      <c r="E4527" s="39" t="s">
        <v>102</v>
      </c>
      <c r="F4527" s="39">
        <v>90</v>
      </c>
      <c r="G4527" s="39" t="s">
        <v>172</v>
      </c>
      <c r="H4527" s="39" t="s">
        <v>176</v>
      </c>
      <c r="I4527" s="39" t="s">
        <v>177</v>
      </c>
      <c r="J4527" s="39" t="s">
        <v>176</v>
      </c>
      <c r="K4527" s="39" t="s">
        <v>176</v>
      </c>
      <c r="L4527" s="39">
        <v>1</v>
      </c>
      <c r="M4527" s="57" t="str">
        <f t="shared" si="214"/>
        <v>3 - Medium-Level Power Loss</v>
      </c>
      <c r="N4527" s="59"/>
      <c r="O4527" s="60"/>
      <c r="P4527" s="61">
        <f t="shared" si="215"/>
        <v>1800</v>
      </c>
      <c r="Q4527" s="61">
        <f t="shared" si="216"/>
        <v>0</v>
      </c>
    </row>
    <row r="4528" spans="1:17">
      <c r="A4528" s="58">
        <v>44403</v>
      </c>
      <c r="B4528" s="39" t="s">
        <v>48</v>
      </c>
      <c r="C4528" s="39" t="s">
        <v>161</v>
      </c>
      <c r="D4528" s="65"/>
      <c r="E4528" s="39" t="s">
        <v>102</v>
      </c>
      <c r="F4528" s="39">
        <v>91</v>
      </c>
      <c r="G4528" s="39" t="s">
        <v>172</v>
      </c>
      <c r="H4528" s="39" t="s">
        <v>176</v>
      </c>
      <c r="I4528" s="39" t="s">
        <v>177</v>
      </c>
      <c r="J4528" s="39" t="s">
        <v>176</v>
      </c>
      <c r="K4528" s="39" t="s">
        <v>176</v>
      </c>
      <c r="L4528" s="39">
        <v>1</v>
      </c>
      <c r="M4528" s="57" t="str">
        <f t="shared" si="214"/>
        <v>3 - Medium-Level Power Loss</v>
      </c>
      <c r="N4528" s="59"/>
      <c r="O4528" s="60"/>
      <c r="P4528" s="61">
        <f t="shared" si="215"/>
        <v>1800</v>
      </c>
      <c r="Q4528" s="61">
        <f t="shared" si="216"/>
        <v>0</v>
      </c>
    </row>
    <row r="4529" spans="1:17">
      <c r="A4529" s="58">
        <v>44403</v>
      </c>
      <c r="B4529" s="39" t="s">
        <v>48</v>
      </c>
      <c r="C4529" s="39" t="s">
        <v>161</v>
      </c>
      <c r="D4529" s="65"/>
      <c r="E4529" s="39" t="s">
        <v>102</v>
      </c>
      <c r="F4529" s="39">
        <v>92</v>
      </c>
      <c r="G4529" s="39" t="s">
        <v>172</v>
      </c>
      <c r="H4529" s="39" t="s">
        <v>176</v>
      </c>
      <c r="I4529" s="39" t="s">
        <v>177</v>
      </c>
      <c r="J4529" s="39" t="s">
        <v>176</v>
      </c>
      <c r="K4529" s="39" t="s">
        <v>176</v>
      </c>
      <c r="L4529" s="39">
        <v>1</v>
      </c>
      <c r="M4529" s="57" t="str">
        <f t="shared" si="214"/>
        <v>3 - Medium-Level Power Loss</v>
      </c>
      <c r="N4529" s="59"/>
      <c r="O4529" s="60"/>
      <c r="P4529" s="61">
        <f t="shared" si="215"/>
        <v>1800</v>
      </c>
      <c r="Q4529" s="61">
        <f t="shared" si="216"/>
        <v>0</v>
      </c>
    </row>
    <row r="4530" spans="1:17">
      <c r="A4530" s="58">
        <v>44403</v>
      </c>
      <c r="B4530" s="39" t="s">
        <v>48</v>
      </c>
      <c r="C4530" s="39" t="s">
        <v>161</v>
      </c>
      <c r="D4530" s="65"/>
      <c r="E4530" s="39" t="s">
        <v>102</v>
      </c>
      <c r="F4530" s="39">
        <v>93</v>
      </c>
      <c r="G4530" s="39" t="s">
        <v>172</v>
      </c>
      <c r="H4530" s="39" t="s">
        <v>176</v>
      </c>
      <c r="I4530" s="39" t="s">
        <v>177</v>
      </c>
      <c r="J4530" s="39" t="s">
        <v>176</v>
      </c>
      <c r="K4530" s="39" t="s">
        <v>176</v>
      </c>
      <c r="L4530" s="39">
        <v>1</v>
      </c>
      <c r="M4530" s="57" t="str">
        <f t="shared" si="214"/>
        <v>3 - Medium-Level Power Loss</v>
      </c>
      <c r="N4530" s="59"/>
      <c r="O4530" s="60"/>
      <c r="P4530" s="61">
        <f t="shared" si="215"/>
        <v>1800</v>
      </c>
      <c r="Q4530" s="61">
        <f t="shared" si="216"/>
        <v>0</v>
      </c>
    </row>
    <row r="4531" spans="1:17">
      <c r="A4531" s="58">
        <v>44403</v>
      </c>
      <c r="B4531" s="39" t="s">
        <v>48</v>
      </c>
      <c r="C4531" s="39" t="s">
        <v>161</v>
      </c>
      <c r="D4531" s="65"/>
      <c r="E4531" s="39" t="s">
        <v>102</v>
      </c>
      <c r="F4531" s="39">
        <v>94</v>
      </c>
      <c r="G4531" s="39" t="s">
        <v>172</v>
      </c>
      <c r="H4531" s="39" t="s">
        <v>176</v>
      </c>
      <c r="I4531" s="39" t="s">
        <v>177</v>
      </c>
      <c r="J4531" s="39" t="s">
        <v>176</v>
      </c>
      <c r="K4531" s="39" t="s">
        <v>176</v>
      </c>
      <c r="L4531" s="39">
        <v>1</v>
      </c>
      <c r="M4531" s="57" t="str">
        <f t="shared" si="214"/>
        <v>3 - Medium-Level Power Loss</v>
      </c>
      <c r="N4531" s="59"/>
      <c r="O4531" s="60"/>
      <c r="P4531" s="61">
        <f t="shared" si="215"/>
        <v>1800</v>
      </c>
      <c r="Q4531" s="61">
        <f t="shared" si="216"/>
        <v>0</v>
      </c>
    </row>
    <row r="4532" spans="1:17">
      <c r="A4532" s="58">
        <v>44403</v>
      </c>
      <c r="B4532" s="39" t="s">
        <v>48</v>
      </c>
      <c r="C4532" s="39" t="s">
        <v>161</v>
      </c>
      <c r="D4532" s="65"/>
      <c r="E4532" s="39" t="s">
        <v>102</v>
      </c>
      <c r="F4532" s="39">
        <v>95</v>
      </c>
      <c r="G4532" s="39" t="s">
        <v>172</v>
      </c>
      <c r="H4532" s="39" t="s">
        <v>176</v>
      </c>
      <c r="I4532" s="39" t="s">
        <v>177</v>
      </c>
      <c r="J4532" s="39" t="s">
        <v>176</v>
      </c>
      <c r="K4532" s="39" t="s">
        <v>176</v>
      </c>
      <c r="L4532" s="39">
        <v>1</v>
      </c>
      <c r="M4532" s="57" t="str">
        <f t="shared" si="214"/>
        <v>3 - Medium-Level Power Loss</v>
      </c>
      <c r="N4532" s="59"/>
      <c r="O4532" s="60"/>
      <c r="P4532" s="61">
        <f t="shared" si="215"/>
        <v>1800</v>
      </c>
      <c r="Q4532" s="61">
        <f t="shared" si="216"/>
        <v>0</v>
      </c>
    </row>
    <row r="4533" spans="1:17">
      <c r="A4533" s="58">
        <v>44403</v>
      </c>
      <c r="B4533" s="39" t="s">
        <v>48</v>
      </c>
      <c r="C4533" s="39" t="s">
        <v>161</v>
      </c>
      <c r="D4533" s="65"/>
      <c r="E4533" s="39" t="s">
        <v>102</v>
      </c>
      <c r="F4533" s="39">
        <v>96</v>
      </c>
      <c r="G4533" s="39" t="s">
        <v>172</v>
      </c>
      <c r="H4533" s="39" t="s">
        <v>176</v>
      </c>
      <c r="I4533" s="39" t="s">
        <v>177</v>
      </c>
      <c r="J4533" s="39" t="s">
        <v>176</v>
      </c>
      <c r="K4533" s="39" t="s">
        <v>176</v>
      </c>
      <c r="L4533" s="39">
        <v>1</v>
      </c>
      <c r="M4533" s="57" t="str">
        <f t="shared" si="214"/>
        <v>3 - Medium-Level Power Loss</v>
      </c>
      <c r="N4533" s="59"/>
      <c r="O4533" s="60"/>
      <c r="P4533" s="61">
        <f t="shared" si="215"/>
        <v>1800</v>
      </c>
      <c r="Q4533" s="61">
        <f t="shared" si="216"/>
        <v>0</v>
      </c>
    </row>
    <row r="4534" spans="1:17">
      <c r="A4534" s="58">
        <v>44403</v>
      </c>
      <c r="B4534" s="39" t="s">
        <v>48</v>
      </c>
      <c r="C4534" s="39" t="s">
        <v>161</v>
      </c>
      <c r="D4534" s="65"/>
      <c r="E4534" s="39" t="s">
        <v>104</v>
      </c>
      <c r="F4534" s="39">
        <v>13</v>
      </c>
      <c r="G4534" s="39" t="s">
        <v>172</v>
      </c>
      <c r="H4534" s="39" t="s">
        <v>176</v>
      </c>
      <c r="I4534" s="39" t="s">
        <v>177</v>
      </c>
      <c r="J4534" s="39" t="s">
        <v>176</v>
      </c>
      <c r="K4534" s="39" t="s">
        <v>176</v>
      </c>
      <c r="L4534" s="39">
        <v>1</v>
      </c>
      <c r="M4534" s="57" t="str">
        <f t="shared" si="214"/>
        <v>3 - Medium-Level Power Loss</v>
      </c>
      <c r="N4534" s="59"/>
      <c r="O4534" s="60"/>
      <c r="P4534" s="61">
        <f t="shared" si="215"/>
        <v>1800</v>
      </c>
      <c r="Q4534" s="61">
        <f t="shared" si="216"/>
        <v>0</v>
      </c>
    </row>
    <row r="4535" spans="1:17">
      <c r="A4535" s="58">
        <v>44403</v>
      </c>
      <c r="B4535" s="39" t="s">
        <v>48</v>
      </c>
      <c r="C4535" s="39" t="s">
        <v>161</v>
      </c>
      <c r="D4535" s="65"/>
      <c r="E4535" s="39" t="s">
        <v>104</v>
      </c>
      <c r="F4535" s="39">
        <v>14</v>
      </c>
      <c r="G4535" s="39" t="s">
        <v>172</v>
      </c>
      <c r="H4535" s="39" t="s">
        <v>176</v>
      </c>
      <c r="I4535" s="39" t="s">
        <v>177</v>
      </c>
      <c r="J4535" s="39" t="s">
        <v>176</v>
      </c>
      <c r="K4535" s="39" t="s">
        <v>176</v>
      </c>
      <c r="L4535" s="39">
        <v>1</v>
      </c>
      <c r="M4535" s="57" t="str">
        <f t="shared" ref="M4535:M4598" si="217">IF(G4535="hot spot","1 - Safety",IF((P4535)/(1000000*$Q$4)&gt;0.01,"2 - High-Level Power Loss",IF(P4535&gt;($Q$5-1),"3 - Medium-Level Power Loss",IF(P4535&gt;0,"4 - Low-Level Power Loss",""))))</f>
        <v>3 - Medium-Level Power Loss</v>
      </c>
      <c r="N4535" s="59"/>
      <c r="O4535" s="60"/>
      <c r="P4535" s="61">
        <f t="shared" ref="P4535:P4598" si="218">IF(G4535="hot spot",0,IF(G4535="string",$Q$5*L4535,IF(G4535="multiple strings",$Q$5*L4535,IF(G4535="Combiner",($Q$5)*L4535,IF(G4535="inverter",$Q$5*L4535,IF(G4535="tracker",$Q$5*L4535,IF(G4535="module",$Q$5*L4535,IF(G4535="module substring",($Q$5/3)*L4535,0))))))))</f>
        <v>1800</v>
      </c>
      <c r="Q4535" s="61">
        <f t="shared" ref="Q4535:Q4598" si="219">IF(O4535&gt;0,P4535,0)</f>
        <v>0</v>
      </c>
    </row>
    <row r="4536" spans="1:17">
      <c r="A4536" s="58">
        <v>44403</v>
      </c>
      <c r="B4536" s="39" t="s">
        <v>48</v>
      </c>
      <c r="C4536" s="39" t="s">
        <v>161</v>
      </c>
      <c r="D4536" s="65"/>
      <c r="E4536" s="39" t="s">
        <v>104</v>
      </c>
      <c r="F4536" s="39">
        <v>15</v>
      </c>
      <c r="G4536" s="39" t="s">
        <v>172</v>
      </c>
      <c r="H4536" s="39" t="s">
        <v>176</v>
      </c>
      <c r="I4536" s="39" t="s">
        <v>177</v>
      </c>
      <c r="J4536" s="39" t="s">
        <v>176</v>
      </c>
      <c r="K4536" s="39" t="s">
        <v>176</v>
      </c>
      <c r="L4536" s="39">
        <v>1</v>
      </c>
      <c r="M4536" s="57" t="str">
        <f t="shared" si="217"/>
        <v>3 - Medium-Level Power Loss</v>
      </c>
      <c r="N4536" s="59"/>
      <c r="O4536" s="60"/>
      <c r="P4536" s="61">
        <f t="shared" si="218"/>
        <v>1800</v>
      </c>
      <c r="Q4536" s="61">
        <f t="shared" si="219"/>
        <v>0</v>
      </c>
    </row>
    <row r="4537" spans="1:17">
      <c r="A4537" s="58">
        <v>44403</v>
      </c>
      <c r="B4537" s="39" t="s">
        <v>48</v>
      </c>
      <c r="C4537" s="39" t="s">
        <v>161</v>
      </c>
      <c r="D4537" s="65"/>
      <c r="E4537" s="39" t="s">
        <v>104</v>
      </c>
      <c r="F4537" s="39">
        <v>16</v>
      </c>
      <c r="G4537" s="39" t="s">
        <v>172</v>
      </c>
      <c r="H4537" s="39" t="s">
        <v>176</v>
      </c>
      <c r="I4537" s="39" t="s">
        <v>177</v>
      </c>
      <c r="J4537" s="39" t="s">
        <v>176</v>
      </c>
      <c r="K4537" s="39" t="s">
        <v>176</v>
      </c>
      <c r="L4537" s="39">
        <v>1</v>
      </c>
      <c r="M4537" s="57" t="str">
        <f t="shared" si="217"/>
        <v>3 - Medium-Level Power Loss</v>
      </c>
      <c r="N4537" s="59"/>
      <c r="O4537" s="60"/>
      <c r="P4537" s="61">
        <f t="shared" si="218"/>
        <v>1800</v>
      </c>
      <c r="Q4537" s="61">
        <f t="shared" si="219"/>
        <v>0</v>
      </c>
    </row>
    <row r="4538" spans="1:17">
      <c r="A4538" s="58">
        <v>44403</v>
      </c>
      <c r="B4538" s="39" t="s">
        <v>48</v>
      </c>
      <c r="C4538" s="39" t="s">
        <v>161</v>
      </c>
      <c r="D4538" s="65"/>
      <c r="E4538" s="39" t="s">
        <v>104</v>
      </c>
      <c r="F4538" s="39">
        <v>17</v>
      </c>
      <c r="G4538" s="39" t="s">
        <v>172</v>
      </c>
      <c r="H4538" s="39" t="s">
        <v>176</v>
      </c>
      <c r="I4538" s="39" t="s">
        <v>177</v>
      </c>
      <c r="J4538" s="39" t="s">
        <v>176</v>
      </c>
      <c r="K4538" s="39" t="s">
        <v>176</v>
      </c>
      <c r="L4538" s="39">
        <v>1</v>
      </c>
      <c r="M4538" s="57" t="str">
        <f t="shared" si="217"/>
        <v>3 - Medium-Level Power Loss</v>
      </c>
      <c r="N4538" s="59"/>
      <c r="O4538" s="60"/>
      <c r="P4538" s="61">
        <f t="shared" si="218"/>
        <v>1800</v>
      </c>
      <c r="Q4538" s="61">
        <f t="shared" si="219"/>
        <v>0</v>
      </c>
    </row>
    <row r="4539" spans="1:17">
      <c r="A4539" s="58">
        <v>44403</v>
      </c>
      <c r="B4539" s="39" t="s">
        <v>48</v>
      </c>
      <c r="C4539" s="39" t="s">
        <v>161</v>
      </c>
      <c r="D4539" s="65"/>
      <c r="E4539" s="39" t="s">
        <v>104</v>
      </c>
      <c r="F4539" s="39">
        <v>18</v>
      </c>
      <c r="G4539" s="39" t="s">
        <v>172</v>
      </c>
      <c r="H4539" s="39" t="s">
        <v>176</v>
      </c>
      <c r="I4539" s="39" t="s">
        <v>177</v>
      </c>
      <c r="J4539" s="39" t="s">
        <v>176</v>
      </c>
      <c r="K4539" s="39" t="s">
        <v>176</v>
      </c>
      <c r="L4539" s="39">
        <v>1</v>
      </c>
      <c r="M4539" s="57" t="str">
        <f t="shared" si="217"/>
        <v>3 - Medium-Level Power Loss</v>
      </c>
      <c r="N4539" s="59"/>
      <c r="O4539" s="60"/>
      <c r="P4539" s="61">
        <f t="shared" si="218"/>
        <v>1800</v>
      </c>
      <c r="Q4539" s="61">
        <f t="shared" si="219"/>
        <v>0</v>
      </c>
    </row>
    <row r="4540" spans="1:17">
      <c r="A4540" s="58">
        <v>44403</v>
      </c>
      <c r="B4540" s="39" t="s">
        <v>48</v>
      </c>
      <c r="C4540" s="39" t="s">
        <v>161</v>
      </c>
      <c r="D4540" s="65"/>
      <c r="E4540" s="39" t="s">
        <v>104</v>
      </c>
      <c r="F4540" s="39">
        <v>19</v>
      </c>
      <c r="G4540" s="39" t="s">
        <v>172</v>
      </c>
      <c r="H4540" s="39" t="s">
        <v>176</v>
      </c>
      <c r="I4540" s="39" t="s">
        <v>177</v>
      </c>
      <c r="J4540" s="39" t="s">
        <v>176</v>
      </c>
      <c r="K4540" s="39" t="s">
        <v>176</v>
      </c>
      <c r="L4540" s="39">
        <v>1</v>
      </c>
      <c r="M4540" s="57" t="str">
        <f t="shared" si="217"/>
        <v>3 - Medium-Level Power Loss</v>
      </c>
      <c r="N4540" s="59"/>
      <c r="O4540" s="60"/>
      <c r="P4540" s="61">
        <f t="shared" si="218"/>
        <v>1800</v>
      </c>
      <c r="Q4540" s="61">
        <f t="shared" si="219"/>
        <v>0</v>
      </c>
    </row>
    <row r="4541" spans="1:17">
      <c r="A4541" s="58">
        <v>44403</v>
      </c>
      <c r="B4541" s="39" t="s">
        <v>48</v>
      </c>
      <c r="C4541" s="39" t="s">
        <v>161</v>
      </c>
      <c r="D4541" s="65"/>
      <c r="E4541" s="39" t="s">
        <v>104</v>
      </c>
      <c r="F4541" s="39">
        <v>20</v>
      </c>
      <c r="G4541" s="39" t="s">
        <v>172</v>
      </c>
      <c r="H4541" s="39" t="s">
        <v>176</v>
      </c>
      <c r="I4541" s="39" t="s">
        <v>177</v>
      </c>
      <c r="J4541" s="39" t="s">
        <v>176</v>
      </c>
      <c r="K4541" s="39" t="s">
        <v>176</v>
      </c>
      <c r="L4541" s="39">
        <v>1</v>
      </c>
      <c r="M4541" s="57" t="str">
        <f t="shared" si="217"/>
        <v>3 - Medium-Level Power Loss</v>
      </c>
      <c r="N4541" s="59"/>
      <c r="O4541" s="60"/>
      <c r="P4541" s="61">
        <f t="shared" si="218"/>
        <v>1800</v>
      </c>
      <c r="Q4541" s="61">
        <f t="shared" si="219"/>
        <v>0</v>
      </c>
    </row>
    <row r="4542" spans="1:17">
      <c r="A4542" s="58">
        <v>44403</v>
      </c>
      <c r="B4542" s="39" t="s">
        <v>48</v>
      </c>
      <c r="C4542" s="39" t="s">
        <v>161</v>
      </c>
      <c r="D4542" s="65"/>
      <c r="E4542" s="39" t="s">
        <v>97</v>
      </c>
      <c r="F4542" s="39">
        <v>33</v>
      </c>
      <c r="G4542" s="39" t="s">
        <v>172</v>
      </c>
      <c r="H4542" s="39" t="s">
        <v>176</v>
      </c>
      <c r="I4542" s="39" t="s">
        <v>176</v>
      </c>
      <c r="J4542" s="39" t="s">
        <v>176</v>
      </c>
      <c r="K4542" s="39" t="s">
        <v>176</v>
      </c>
      <c r="L4542" s="39">
        <v>1</v>
      </c>
      <c r="M4542" s="57" t="str">
        <f t="shared" si="217"/>
        <v>3 - Medium-Level Power Loss</v>
      </c>
      <c r="N4542" s="59"/>
      <c r="O4542" s="60"/>
      <c r="P4542" s="61">
        <f t="shared" si="218"/>
        <v>1800</v>
      </c>
      <c r="Q4542" s="61">
        <f t="shared" si="219"/>
        <v>0</v>
      </c>
    </row>
    <row r="4543" spans="1:17">
      <c r="A4543" s="58">
        <v>44403</v>
      </c>
      <c r="B4543" s="39" t="s">
        <v>48</v>
      </c>
      <c r="C4543" s="39" t="s">
        <v>161</v>
      </c>
      <c r="D4543" s="65"/>
      <c r="E4543" s="39" t="s">
        <v>97</v>
      </c>
      <c r="F4543" s="39">
        <v>34</v>
      </c>
      <c r="G4543" s="39" t="s">
        <v>172</v>
      </c>
      <c r="H4543" s="39" t="s">
        <v>176</v>
      </c>
      <c r="I4543" s="39" t="s">
        <v>176</v>
      </c>
      <c r="J4543" s="39" t="s">
        <v>176</v>
      </c>
      <c r="K4543" s="39" t="s">
        <v>176</v>
      </c>
      <c r="L4543" s="39">
        <v>1</v>
      </c>
      <c r="M4543" s="57" t="str">
        <f t="shared" si="217"/>
        <v>3 - Medium-Level Power Loss</v>
      </c>
      <c r="N4543" s="59"/>
      <c r="O4543" s="60"/>
      <c r="P4543" s="61">
        <f t="shared" si="218"/>
        <v>1800</v>
      </c>
      <c r="Q4543" s="61">
        <f t="shared" si="219"/>
        <v>0</v>
      </c>
    </row>
    <row r="4544" spans="1:17">
      <c r="A4544" s="58">
        <v>44403</v>
      </c>
      <c r="B4544" s="39" t="s">
        <v>48</v>
      </c>
      <c r="C4544" s="39" t="s">
        <v>161</v>
      </c>
      <c r="D4544" s="65"/>
      <c r="E4544" s="39" t="s">
        <v>97</v>
      </c>
      <c r="F4544" s="39">
        <v>35</v>
      </c>
      <c r="G4544" s="39" t="s">
        <v>172</v>
      </c>
      <c r="H4544" s="39" t="s">
        <v>176</v>
      </c>
      <c r="I4544" s="39" t="s">
        <v>176</v>
      </c>
      <c r="J4544" s="39" t="s">
        <v>176</v>
      </c>
      <c r="K4544" s="39" t="s">
        <v>176</v>
      </c>
      <c r="L4544" s="39">
        <v>1</v>
      </c>
      <c r="M4544" s="57" t="str">
        <f t="shared" si="217"/>
        <v>3 - Medium-Level Power Loss</v>
      </c>
      <c r="N4544" s="59"/>
      <c r="O4544" s="60"/>
      <c r="P4544" s="61">
        <f t="shared" si="218"/>
        <v>1800</v>
      </c>
      <c r="Q4544" s="61">
        <f t="shared" si="219"/>
        <v>0</v>
      </c>
    </row>
    <row r="4545" spans="1:17">
      <c r="A4545" s="58">
        <v>44403</v>
      </c>
      <c r="B4545" s="39" t="s">
        <v>48</v>
      </c>
      <c r="C4545" s="39" t="s">
        <v>161</v>
      </c>
      <c r="D4545" s="65"/>
      <c r="E4545" s="39" t="s">
        <v>97</v>
      </c>
      <c r="F4545" s="39">
        <v>36</v>
      </c>
      <c r="G4545" s="39" t="s">
        <v>172</v>
      </c>
      <c r="H4545" s="39" t="s">
        <v>176</v>
      </c>
      <c r="I4545" s="39" t="s">
        <v>176</v>
      </c>
      <c r="J4545" s="39" t="s">
        <v>176</v>
      </c>
      <c r="K4545" s="39" t="s">
        <v>176</v>
      </c>
      <c r="L4545" s="39">
        <v>1</v>
      </c>
      <c r="M4545" s="57" t="str">
        <f t="shared" si="217"/>
        <v>3 - Medium-Level Power Loss</v>
      </c>
      <c r="N4545" s="59"/>
      <c r="O4545" s="60"/>
      <c r="P4545" s="61">
        <f t="shared" si="218"/>
        <v>1800</v>
      </c>
      <c r="Q4545" s="61">
        <f t="shared" si="219"/>
        <v>0</v>
      </c>
    </row>
    <row r="4546" spans="1:17">
      <c r="A4546" s="58">
        <v>44403</v>
      </c>
      <c r="B4546" s="39" t="s">
        <v>48</v>
      </c>
      <c r="C4546" s="39" t="s">
        <v>161</v>
      </c>
      <c r="D4546" s="65"/>
      <c r="E4546" s="39" t="s">
        <v>97</v>
      </c>
      <c r="F4546" s="39">
        <v>37</v>
      </c>
      <c r="G4546" s="39" t="s">
        <v>172</v>
      </c>
      <c r="H4546" s="39" t="s">
        <v>176</v>
      </c>
      <c r="I4546" s="39" t="s">
        <v>176</v>
      </c>
      <c r="J4546" s="39" t="s">
        <v>176</v>
      </c>
      <c r="K4546" s="39" t="s">
        <v>176</v>
      </c>
      <c r="L4546" s="39">
        <v>1</v>
      </c>
      <c r="M4546" s="57" t="str">
        <f t="shared" si="217"/>
        <v>3 - Medium-Level Power Loss</v>
      </c>
      <c r="N4546" s="59"/>
      <c r="O4546" s="60"/>
      <c r="P4546" s="61">
        <f t="shared" si="218"/>
        <v>1800</v>
      </c>
      <c r="Q4546" s="61">
        <f t="shared" si="219"/>
        <v>0</v>
      </c>
    </row>
    <row r="4547" spans="1:17">
      <c r="A4547" s="58">
        <v>44403</v>
      </c>
      <c r="B4547" s="39" t="s">
        <v>48</v>
      </c>
      <c r="C4547" s="39" t="s">
        <v>161</v>
      </c>
      <c r="D4547" s="65"/>
      <c r="E4547" s="39" t="s">
        <v>97</v>
      </c>
      <c r="F4547" s="39">
        <v>38</v>
      </c>
      <c r="G4547" s="39" t="s">
        <v>172</v>
      </c>
      <c r="H4547" s="39" t="s">
        <v>176</v>
      </c>
      <c r="I4547" s="39" t="s">
        <v>176</v>
      </c>
      <c r="J4547" s="39" t="s">
        <v>176</v>
      </c>
      <c r="K4547" s="39" t="s">
        <v>176</v>
      </c>
      <c r="L4547" s="39">
        <v>1</v>
      </c>
      <c r="M4547" s="57" t="str">
        <f t="shared" si="217"/>
        <v>3 - Medium-Level Power Loss</v>
      </c>
      <c r="N4547" s="59"/>
      <c r="O4547" s="60"/>
      <c r="P4547" s="61">
        <f t="shared" si="218"/>
        <v>1800</v>
      </c>
      <c r="Q4547" s="61">
        <f t="shared" si="219"/>
        <v>0</v>
      </c>
    </row>
    <row r="4548" spans="1:17">
      <c r="A4548" s="58">
        <v>44403</v>
      </c>
      <c r="B4548" s="39" t="s">
        <v>48</v>
      </c>
      <c r="C4548" s="39" t="s">
        <v>161</v>
      </c>
      <c r="D4548" s="65"/>
      <c r="E4548" s="39" t="s">
        <v>97</v>
      </c>
      <c r="F4548" s="39">
        <v>39</v>
      </c>
      <c r="G4548" s="39" t="s">
        <v>172</v>
      </c>
      <c r="H4548" s="39" t="s">
        <v>176</v>
      </c>
      <c r="I4548" s="39" t="s">
        <v>176</v>
      </c>
      <c r="J4548" s="39" t="s">
        <v>176</v>
      </c>
      <c r="K4548" s="39" t="s">
        <v>176</v>
      </c>
      <c r="L4548" s="39">
        <v>1</v>
      </c>
      <c r="M4548" s="57" t="str">
        <f t="shared" si="217"/>
        <v>3 - Medium-Level Power Loss</v>
      </c>
      <c r="N4548" s="59"/>
      <c r="O4548" s="60"/>
      <c r="P4548" s="61">
        <f t="shared" si="218"/>
        <v>1800</v>
      </c>
      <c r="Q4548" s="61">
        <f t="shared" si="219"/>
        <v>0</v>
      </c>
    </row>
    <row r="4549" spans="1:17">
      <c r="A4549" s="58">
        <v>44403</v>
      </c>
      <c r="B4549" s="39" t="s">
        <v>48</v>
      </c>
      <c r="C4549" s="39" t="s">
        <v>161</v>
      </c>
      <c r="D4549" s="65"/>
      <c r="E4549" s="39" t="s">
        <v>97</v>
      </c>
      <c r="F4549" s="39">
        <v>40</v>
      </c>
      <c r="G4549" s="39" t="s">
        <v>172</v>
      </c>
      <c r="H4549" s="39" t="s">
        <v>176</v>
      </c>
      <c r="I4549" s="39" t="s">
        <v>176</v>
      </c>
      <c r="J4549" s="39" t="s">
        <v>176</v>
      </c>
      <c r="K4549" s="39" t="s">
        <v>176</v>
      </c>
      <c r="L4549" s="39">
        <v>1</v>
      </c>
      <c r="M4549" s="57" t="str">
        <f t="shared" si="217"/>
        <v>3 - Medium-Level Power Loss</v>
      </c>
      <c r="N4549" s="59"/>
      <c r="O4549" s="60"/>
      <c r="P4549" s="61">
        <f t="shared" si="218"/>
        <v>1800</v>
      </c>
      <c r="Q4549" s="61">
        <f t="shared" si="219"/>
        <v>0</v>
      </c>
    </row>
    <row r="4550" spans="1:17">
      <c r="A4550" s="58">
        <v>44403</v>
      </c>
      <c r="B4550" s="39" t="s">
        <v>48</v>
      </c>
      <c r="C4550" s="39" t="s">
        <v>161</v>
      </c>
      <c r="D4550" s="65"/>
      <c r="E4550" s="39" t="s">
        <v>114</v>
      </c>
      <c r="F4550" s="39">
        <v>33</v>
      </c>
      <c r="G4550" s="39" t="s">
        <v>172</v>
      </c>
      <c r="H4550" s="39" t="s">
        <v>176</v>
      </c>
      <c r="I4550" s="39" t="s">
        <v>176</v>
      </c>
      <c r="J4550" s="39" t="s">
        <v>176</v>
      </c>
      <c r="K4550" s="39" t="s">
        <v>176</v>
      </c>
      <c r="L4550" s="39">
        <v>1</v>
      </c>
      <c r="M4550" s="57" t="str">
        <f t="shared" si="217"/>
        <v>3 - Medium-Level Power Loss</v>
      </c>
      <c r="N4550" s="59"/>
      <c r="O4550" s="60"/>
      <c r="P4550" s="61">
        <f t="shared" si="218"/>
        <v>1800</v>
      </c>
      <c r="Q4550" s="61">
        <f t="shared" si="219"/>
        <v>0</v>
      </c>
    </row>
    <row r="4551" spans="1:17">
      <c r="A4551" s="58">
        <v>44403</v>
      </c>
      <c r="B4551" s="39" t="s">
        <v>48</v>
      </c>
      <c r="C4551" s="39" t="s">
        <v>161</v>
      </c>
      <c r="D4551" s="65"/>
      <c r="E4551" s="39" t="s">
        <v>114</v>
      </c>
      <c r="F4551" s="39">
        <v>34</v>
      </c>
      <c r="G4551" s="39" t="s">
        <v>172</v>
      </c>
      <c r="H4551" s="39" t="s">
        <v>176</v>
      </c>
      <c r="I4551" s="39" t="s">
        <v>176</v>
      </c>
      <c r="J4551" s="39" t="s">
        <v>176</v>
      </c>
      <c r="K4551" s="39" t="s">
        <v>176</v>
      </c>
      <c r="L4551" s="39">
        <v>1</v>
      </c>
      <c r="M4551" s="57" t="str">
        <f t="shared" si="217"/>
        <v>3 - Medium-Level Power Loss</v>
      </c>
      <c r="N4551" s="59"/>
      <c r="O4551" s="60"/>
      <c r="P4551" s="61">
        <f t="shared" si="218"/>
        <v>1800</v>
      </c>
      <c r="Q4551" s="61">
        <f t="shared" si="219"/>
        <v>0</v>
      </c>
    </row>
    <row r="4552" spans="1:17">
      <c r="A4552" s="58">
        <v>44403</v>
      </c>
      <c r="B4552" s="39" t="s">
        <v>48</v>
      </c>
      <c r="C4552" s="39" t="s">
        <v>161</v>
      </c>
      <c r="D4552" s="65"/>
      <c r="E4552" s="39" t="s">
        <v>114</v>
      </c>
      <c r="F4552" s="39">
        <v>35</v>
      </c>
      <c r="G4552" s="39" t="s">
        <v>172</v>
      </c>
      <c r="H4552" s="39" t="s">
        <v>176</v>
      </c>
      <c r="I4552" s="39" t="s">
        <v>176</v>
      </c>
      <c r="J4552" s="39" t="s">
        <v>176</v>
      </c>
      <c r="K4552" s="39" t="s">
        <v>176</v>
      </c>
      <c r="L4552" s="39">
        <v>1</v>
      </c>
      <c r="M4552" s="57" t="str">
        <f t="shared" si="217"/>
        <v>3 - Medium-Level Power Loss</v>
      </c>
      <c r="N4552" s="59"/>
      <c r="O4552" s="60"/>
      <c r="P4552" s="61">
        <f t="shared" si="218"/>
        <v>1800</v>
      </c>
      <c r="Q4552" s="61">
        <f t="shared" si="219"/>
        <v>0</v>
      </c>
    </row>
    <row r="4553" spans="1:17">
      <c r="A4553" s="58">
        <v>44403</v>
      </c>
      <c r="B4553" s="39" t="s">
        <v>48</v>
      </c>
      <c r="C4553" s="39" t="s">
        <v>161</v>
      </c>
      <c r="D4553" s="65"/>
      <c r="E4553" s="39" t="s">
        <v>114</v>
      </c>
      <c r="F4553" s="39">
        <v>36</v>
      </c>
      <c r="G4553" s="39" t="s">
        <v>172</v>
      </c>
      <c r="H4553" s="39" t="s">
        <v>176</v>
      </c>
      <c r="I4553" s="39" t="s">
        <v>176</v>
      </c>
      <c r="J4553" s="39" t="s">
        <v>176</v>
      </c>
      <c r="K4553" s="39" t="s">
        <v>176</v>
      </c>
      <c r="L4553" s="39">
        <v>1</v>
      </c>
      <c r="M4553" s="57" t="str">
        <f t="shared" si="217"/>
        <v>3 - Medium-Level Power Loss</v>
      </c>
      <c r="N4553" s="59"/>
      <c r="O4553" s="60"/>
      <c r="P4553" s="61">
        <f t="shared" si="218"/>
        <v>1800</v>
      </c>
      <c r="Q4553" s="61">
        <f t="shared" si="219"/>
        <v>0</v>
      </c>
    </row>
    <row r="4554" spans="1:17">
      <c r="A4554" s="58">
        <v>44403</v>
      </c>
      <c r="B4554" s="39" t="s">
        <v>48</v>
      </c>
      <c r="C4554" s="39" t="s">
        <v>161</v>
      </c>
      <c r="D4554" s="65"/>
      <c r="E4554" s="39" t="s">
        <v>114</v>
      </c>
      <c r="F4554" s="39">
        <v>37</v>
      </c>
      <c r="G4554" s="39" t="s">
        <v>172</v>
      </c>
      <c r="H4554" s="39" t="s">
        <v>176</v>
      </c>
      <c r="I4554" s="39" t="s">
        <v>176</v>
      </c>
      <c r="J4554" s="39" t="s">
        <v>176</v>
      </c>
      <c r="K4554" s="39" t="s">
        <v>176</v>
      </c>
      <c r="L4554" s="39">
        <v>1</v>
      </c>
      <c r="M4554" s="57" t="str">
        <f t="shared" si="217"/>
        <v>3 - Medium-Level Power Loss</v>
      </c>
      <c r="N4554" s="59"/>
      <c r="O4554" s="60"/>
      <c r="P4554" s="61">
        <f t="shared" si="218"/>
        <v>1800</v>
      </c>
      <c r="Q4554" s="61">
        <f t="shared" si="219"/>
        <v>0</v>
      </c>
    </row>
    <row r="4555" spans="1:17">
      <c r="A4555" s="58">
        <v>44403</v>
      </c>
      <c r="B4555" s="39" t="s">
        <v>48</v>
      </c>
      <c r="C4555" s="39" t="s">
        <v>161</v>
      </c>
      <c r="D4555" s="65"/>
      <c r="E4555" s="39" t="s">
        <v>114</v>
      </c>
      <c r="F4555" s="39">
        <v>38</v>
      </c>
      <c r="G4555" s="39" t="s">
        <v>172</v>
      </c>
      <c r="H4555" s="39" t="s">
        <v>176</v>
      </c>
      <c r="I4555" s="39" t="s">
        <v>176</v>
      </c>
      <c r="J4555" s="39" t="s">
        <v>176</v>
      </c>
      <c r="K4555" s="39" t="s">
        <v>176</v>
      </c>
      <c r="L4555" s="39">
        <v>1</v>
      </c>
      <c r="M4555" s="57" t="str">
        <f t="shared" si="217"/>
        <v>3 - Medium-Level Power Loss</v>
      </c>
      <c r="N4555" s="59"/>
      <c r="O4555" s="60"/>
      <c r="P4555" s="61">
        <f t="shared" si="218"/>
        <v>1800</v>
      </c>
      <c r="Q4555" s="61">
        <f t="shared" si="219"/>
        <v>0</v>
      </c>
    </row>
    <row r="4556" spans="1:17">
      <c r="A4556" s="58">
        <v>44403</v>
      </c>
      <c r="B4556" s="39" t="s">
        <v>48</v>
      </c>
      <c r="C4556" s="39" t="s">
        <v>161</v>
      </c>
      <c r="D4556" s="65"/>
      <c r="E4556" s="39" t="s">
        <v>114</v>
      </c>
      <c r="F4556" s="39">
        <v>39</v>
      </c>
      <c r="G4556" s="39" t="s">
        <v>172</v>
      </c>
      <c r="H4556" s="39" t="s">
        <v>176</v>
      </c>
      <c r="I4556" s="39" t="s">
        <v>176</v>
      </c>
      <c r="J4556" s="39" t="s">
        <v>176</v>
      </c>
      <c r="K4556" s="39" t="s">
        <v>176</v>
      </c>
      <c r="L4556" s="39">
        <v>1</v>
      </c>
      <c r="M4556" s="57" t="str">
        <f t="shared" si="217"/>
        <v>3 - Medium-Level Power Loss</v>
      </c>
      <c r="N4556" s="59"/>
      <c r="O4556" s="60"/>
      <c r="P4556" s="61">
        <f t="shared" si="218"/>
        <v>1800</v>
      </c>
      <c r="Q4556" s="61">
        <f t="shared" si="219"/>
        <v>0</v>
      </c>
    </row>
    <row r="4557" spans="1:17">
      <c r="A4557" s="58">
        <v>44403</v>
      </c>
      <c r="B4557" s="39" t="s">
        <v>48</v>
      </c>
      <c r="C4557" s="39" t="s">
        <v>161</v>
      </c>
      <c r="D4557" s="65"/>
      <c r="E4557" s="39" t="s">
        <v>114</v>
      </c>
      <c r="F4557" s="39">
        <v>40</v>
      </c>
      <c r="G4557" s="39" t="s">
        <v>172</v>
      </c>
      <c r="H4557" s="39" t="s">
        <v>176</v>
      </c>
      <c r="I4557" s="39" t="s">
        <v>176</v>
      </c>
      <c r="J4557" s="39" t="s">
        <v>176</v>
      </c>
      <c r="K4557" s="39" t="s">
        <v>176</v>
      </c>
      <c r="L4557" s="39">
        <v>1</v>
      </c>
      <c r="M4557" s="57" t="str">
        <f t="shared" si="217"/>
        <v>3 - Medium-Level Power Loss</v>
      </c>
      <c r="N4557" s="59"/>
      <c r="O4557" s="60"/>
      <c r="P4557" s="61">
        <f t="shared" si="218"/>
        <v>1800</v>
      </c>
      <c r="Q4557" s="61">
        <f t="shared" si="219"/>
        <v>0</v>
      </c>
    </row>
    <row r="4558" spans="1:17">
      <c r="A4558" s="58">
        <v>44403</v>
      </c>
      <c r="B4558" s="39" t="s">
        <v>48</v>
      </c>
      <c r="C4558" s="39" t="s">
        <v>161</v>
      </c>
      <c r="D4558" s="65"/>
      <c r="E4558" s="39" t="s">
        <v>109</v>
      </c>
      <c r="F4558" s="39">
        <v>8</v>
      </c>
      <c r="G4558" s="39" t="s">
        <v>172</v>
      </c>
      <c r="H4558" s="39" t="s">
        <v>176</v>
      </c>
      <c r="I4558" s="39" t="s">
        <v>177</v>
      </c>
      <c r="J4558" s="39" t="s">
        <v>176</v>
      </c>
      <c r="K4558" s="39" t="s">
        <v>176</v>
      </c>
      <c r="L4558" s="39">
        <v>1</v>
      </c>
      <c r="M4558" s="57" t="str">
        <f t="shared" si="217"/>
        <v>3 - Medium-Level Power Loss</v>
      </c>
      <c r="N4558" s="59"/>
      <c r="O4558" s="60"/>
      <c r="P4558" s="61">
        <f t="shared" si="218"/>
        <v>1800</v>
      </c>
      <c r="Q4558" s="61">
        <f t="shared" si="219"/>
        <v>0</v>
      </c>
    </row>
    <row r="4559" spans="1:17">
      <c r="A4559" s="58">
        <v>44403</v>
      </c>
      <c r="B4559" s="39" t="s">
        <v>48</v>
      </c>
      <c r="C4559" s="39" t="s">
        <v>168</v>
      </c>
      <c r="D4559" s="65"/>
      <c r="E4559" s="39" t="s">
        <v>95</v>
      </c>
      <c r="F4559" s="39">
        <v>34</v>
      </c>
      <c r="G4559" s="39" t="s">
        <v>172</v>
      </c>
      <c r="H4559" s="39" t="s">
        <v>176</v>
      </c>
      <c r="I4559" s="39" t="s">
        <v>177</v>
      </c>
      <c r="J4559" s="39" t="s">
        <v>177</v>
      </c>
      <c r="K4559" s="39" t="s">
        <v>176</v>
      </c>
      <c r="L4559" s="39">
        <v>1</v>
      </c>
      <c r="M4559" s="57" t="str">
        <f t="shared" si="217"/>
        <v>3 - Medium-Level Power Loss</v>
      </c>
      <c r="N4559" s="59"/>
      <c r="O4559" s="60"/>
      <c r="P4559" s="61">
        <f t="shared" si="218"/>
        <v>1800</v>
      </c>
      <c r="Q4559" s="61">
        <f t="shared" si="219"/>
        <v>0</v>
      </c>
    </row>
    <row r="4560" spans="1:17">
      <c r="A4560" s="58">
        <v>44403</v>
      </c>
      <c r="B4560" s="39" t="s">
        <v>48</v>
      </c>
      <c r="C4560" s="39" t="s">
        <v>168</v>
      </c>
      <c r="D4560" s="65"/>
      <c r="E4560" s="39" t="s">
        <v>102</v>
      </c>
      <c r="F4560" s="39">
        <v>41</v>
      </c>
      <c r="G4560" s="39" t="s">
        <v>172</v>
      </c>
      <c r="H4560" s="39" t="s">
        <v>176</v>
      </c>
      <c r="I4560" s="39" t="s">
        <v>177</v>
      </c>
      <c r="J4560" s="39" t="s">
        <v>176</v>
      </c>
      <c r="K4560" s="39" t="s">
        <v>176</v>
      </c>
      <c r="L4560" s="39">
        <v>1</v>
      </c>
      <c r="M4560" s="57" t="str">
        <f t="shared" si="217"/>
        <v>3 - Medium-Level Power Loss</v>
      </c>
      <c r="N4560" s="59"/>
      <c r="O4560" s="60"/>
      <c r="P4560" s="61">
        <f t="shared" si="218"/>
        <v>1800</v>
      </c>
      <c r="Q4560" s="61">
        <f t="shared" si="219"/>
        <v>0</v>
      </c>
    </row>
    <row r="4561" spans="1:17">
      <c r="A4561" s="58">
        <v>44403</v>
      </c>
      <c r="B4561" s="39" t="s">
        <v>48</v>
      </c>
      <c r="C4561" s="39" t="s">
        <v>168</v>
      </c>
      <c r="D4561" s="65"/>
      <c r="E4561" s="39" t="s">
        <v>102</v>
      </c>
      <c r="F4561" s="39">
        <v>42</v>
      </c>
      <c r="G4561" s="39" t="s">
        <v>172</v>
      </c>
      <c r="H4561" s="39" t="s">
        <v>176</v>
      </c>
      <c r="I4561" s="39" t="s">
        <v>177</v>
      </c>
      <c r="J4561" s="39" t="s">
        <v>176</v>
      </c>
      <c r="K4561" s="39" t="s">
        <v>176</v>
      </c>
      <c r="L4561" s="39">
        <v>1</v>
      </c>
      <c r="M4561" s="57" t="str">
        <f t="shared" si="217"/>
        <v>3 - Medium-Level Power Loss</v>
      </c>
      <c r="N4561" s="59"/>
      <c r="O4561" s="60"/>
      <c r="P4561" s="61">
        <f t="shared" si="218"/>
        <v>1800</v>
      </c>
      <c r="Q4561" s="61">
        <f t="shared" si="219"/>
        <v>0</v>
      </c>
    </row>
    <row r="4562" spans="1:17">
      <c r="A4562" s="58">
        <v>44403</v>
      </c>
      <c r="B4562" s="39" t="s">
        <v>48</v>
      </c>
      <c r="C4562" s="39" t="s">
        <v>168</v>
      </c>
      <c r="D4562" s="65"/>
      <c r="E4562" s="39" t="s">
        <v>102</v>
      </c>
      <c r="F4562" s="39">
        <v>43</v>
      </c>
      <c r="G4562" s="39" t="s">
        <v>172</v>
      </c>
      <c r="H4562" s="39" t="s">
        <v>176</v>
      </c>
      <c r="I4562" s="39" t="s">
        <v>177</v>
      </c>
      <c r="J4562" s="39" t="s">
        <v>176</v>
      </c>
      <c r="K4562" s="39" t="s">
        <v>176</v>
      </c>
      <c r="L4562" s="39">
        <v>1</v>
      </c>
      <c r="M4562" s="57" t="str">
        <f t="shared" si="217"/>
        <v>3 - Medium-Level Power Loss</v>
      </c>
      <c r="N4562" s="59"/>
      <c r="O4562" s="60"/>
      <c r="P4562" s="61">
        <f t="shared" si="218"/>
        <v>1800</v>
      </c>
      <c r="Q4562" s="61">
        <f t="shared" si="219"/>
        <v>0</v>
      </c>
    </row>
    <row r="4563" spans="1:17">
      <c r="A4563" s="58">
        <v>44403</v>
      </c>
      <c r="B4563" s="39" t="s">
        <v>48</v>
      </c>
      <c r="C4563" s="39" t="s">
        <v>168</v>
      </c>
      <c r="D4563" s="65"/>
      <c r="E4563" s="39" t="s">
        <v>102</v>
      </c>
      <c r="F4563" s="39">
        <v>44</v>
      </c>
      <c r="G4563" s="39" t="s">
        <v>172</v>
      </c>
      <c r="H4563" s="39" t="s">
        <v>176</v>
      </c>
      <c r="I4563" s="39" t="s">
        <v>177</v>
      </c>
      <c r="J4563" s="39" t="s">
        <v>176</v>
      </c>
      <c r="K4563" s="39" t="s">
        <v>176</v>
      </c>
      <c r="L4563" s="39">
        <v>1</v>
      </c>
      <c r="M4563" s="57" t="str">
        <f t="shared" si="217"/>
        <v>3 - Medium-Level Power Loss</v>
      </c>
      <c r="N4563" s="59"/>
      <c r="O4563" s="60"/>
      <c r="P4563" s="61">
        <f t="shared" si="218"/>
        <v>1800</v>
      </c>
      <c r="Q4563" s="61">
        <f t="shared" si="219"/>
        <v>0</v>
      </c>
    </row>
    <row r="4564" spans="1:17">
      <c r="A4564" s="58">
        <v>44403</v>
      </c>
      <c r="B4564" s="39" t="s">
        <v>48</v>
      </c>
      <c r="C4564" s="39" t="s">
        <v>168</v>
      </c>
      <c r="D4564" s="65"/>
      <c r="E4564" s="39" t="s">
        <v>102</v>
      </c>
      <c r="F4564" s="39">
        <v>45</v>
      </c>
      <c r="G4564" s="39" t="s">
        <v>172</v>
      </c>
      <c r="H4564" s="39" t="s">
        <v>176</v>
      </c>
      <c r="I4564" s="39" t="s">
        <v>177</v>
      </c>
      <c r="J4564" s="39" t="s">
        <v>176</v>
      </c>
      <c r="K4564" s="39" t="s">
        <v>176</v>
      </c>
      <c r="L4564" s="39">
        <v>1</v>
      </c>
      <c r="M4564" s="57" t="str">
        <f t="shared" si="217"/>
        <v>3 - Medium-Level Power Loss</v>
      </c>
      <c r="N4564" s="59"/>
      <c r="O4564" s="60"/>
      <c r="P4564" s="61">
        <f t="shared" si="218"/>
        <v>1800</v>
      </c>
      <c r="Q4564" s="61">
        <f t="shared" si="219"/>
        <v>0</v>
      </c>
    </row>
    <row r="4565" spans="1:17">
      <c r="A4565" s="58">
        <v>44403</v>
      </c>
      <c r="B4565" s="39" t="s">
        <v>48</v>
      </c>
      <c r="C4565" s="39" t="s">
        <v>168</v>
      </c>
      <c r="D4565" s="65"/>
      <c r="E4565" s="39" t="s">
        <v>102</v>
      </c>
      <c r="F4565" s="39">
        <v>46</v>
      </c>
      <c r="G4565" s="39" t="s">
        <v>172</v>
      </c>
      <c r="H4565" s="39" t="s">
        <v>176</v>
      </c>
      <c r="I4565" s="39" t="s">
        <v>177</v>
      </c>
      <c r="J4565" s="39" t="s">
        <v>176</v>
      </c>
      <c r="K4565" s="39" t="s">
        <v>176</v>
      </c>
      <c r="L4565" s="39">
        <v>1</v>
      </c>
      <c r="M4565" s="57" t="str">
        <f t="shared" si="217"/>
        <v>3 - Medium-Level Power Loss</v>
      </c>
      <c r="N4565" s="59"/>
      <c r="O4565" s="60"/>
      <c r="P4565" s="61">
        <f t="shared" si="218"/>
        <v>1800</v>
      </c>
      <c r="Q4565" s="61">
        <f t="shared" si="219"/>
        <v>0</v>
      </c>
    </row>
    <row r="4566" spans="1:17">
      <c r="A4566" s="58">
        <v>44403</v>
      </c>
      <c r="B4566" s="39" t="s">
        <v>48</v>
      </c>
      <c r="C4566" s="39" t="s">
        <v>168</v>
      </c>
      <c r="D4566" s="65"/>
      <c r="E4566" s="39" t="s">
        <v>102</v>
      </c>
      <c r="F4566" s="39">
        <v>47</v>
      </c>
      <c r="G4566" s="39" t="s">
        <v>172</v>
      </c>
      <c r="H4566" s="39" t="s">
        <v>176</v>
      </c>
      <c r="I4566" s="39" t="s">
        <v>177</v>
      </c>
      <c r="J4566" s="39" t="s">
        <v>176</v>
      </c>
      <c r="K4566" s="39" t="s">
        <v>176</v>
      </c>
      <c r="L4566" s="39">
        <v>1</v>
      </c>
      <c r="M4566" s="57" t="str">
        <f t="shared" si="217"/>
        <v>3 - Medium-Level Power Loss</v>
      </c>
      <c r="N4566" s="59"/>
      <c r="O4566" s="60"/>
      <c r="P4566" s="61">
        <f t="shared" si="218"/>
        <v>1800</v>
      </c>
      <c r="Q4566" s="61">
        <f t="shared" si="219"/>
        <v>0</v>
      </c>
    </row>
    <row r="4567" spans="1:17">
      <c r="A4567" s="58">
        <v>44403</v>
      </c>
      <c r="B4567" s="39" t="s">
        <v>48</v>
      </c>
      <c r="C4567" s="39" t="s">
        <v>168</v>
      </c>
      <c r="D4567" s="65"/>
      <c r="E4567" s="39" t="s">
        <v>102</v>
      </c>
      <c r="F4567" s="39">
        <v>48</v>
      </c>
      <c r="G4567" s="39" t="s">
        <v>172</v>
      </c>
      <c r="H4567" s="39" t="s">
        <v>176</v>
      </c>
      <c r="I4567" s="39" t="s">
        <v>177</v>
      </c>
      <c r="J4567" s="39" t="s">
        <v>176</v>
      </c>
      <c r="K4567" s="39" t="s">
        <v>176</v>
      </c>
      <c r="L4567" s="39">
        <v>1</v>
      </c>
      <c r="M4567" s="57" t="str">
        <f t="shared" si="217"/>
        <v>3 - Medium-Level Power Loss</v>
      </c>
      <c r="N4567" s="59"/>
      <c r="O4567" s="60"/>
      <c r="P4567" s="61">
        <f t="shared" si="218"/>
        <v>1800</v>
      </c>
      <c r="Q4567" s="61">
        <f t="shared" si="219"/>
        <v>0</v>
      </c>
    </row>
    <row r="4568" spans="1:17">
      <c r="A4568" s="58">
        <v>44403</v>
      </c>
      <c r="B4568" s="39" t="s">
        <v>48</v>
      </c>
      <c r="C4568" s="39" t="s">
        <v>168</v>
      </c>
      <c r="D4568" s="65"/>
      <c r="E4568" s="39" t="s">
        <v>102</v>
      </c>
      <c r="F4568" s="39">
        <v>87</v>
      </c>
      <c r="G4568" s="39" t="s">
        <v>172</v>
      </c>
      <c r="H4568" s="39" t="s">
        <v>177</v>
      </c>
      <c r="I4568" s="39" t="s">
        <v>177</v>
      </c>
      <c r="J4568" s="39" t="s">
        <v>177</v>
      </c>
      <c r="K4568" s="39" t="s">
        <v>176</v>
      </c>
      <c r="L4568" s="39">
        <v>1</v>
      </c>
      <c r="M4568" s="57" t="str">
        <f t="shared" si="217"/>
        <v>3 - Medium-Level Power Loss</v>
      </c>
      <c r="N4568" s="59"/>
      <c r="O4568" s="60"/>
      <c r="P4568" s="61">
        <f t="shared" si="218"/>
        <v>1800</v>
      </c>
      <c r="Q4568" s="61">
        <f t="shared" si="219"/>
        <v>0</v>
      </c>
    </row>
    <row r="4569" spans="1:17">
      <c r="A4569" s="58">
        <v>44403</v>
      </c>
      <c r="B4569" s="39" t="s">
        <v>48</v>
      </c>
      <c r="C4569" s="39" t="s">
        <v>168</v>
      </c>
      <c r="D4569" s="65"/>
      <c r="E4569" s="39" t="s">
        <v>96</v>
      </c>
      <c r="F4569" s="39">
        <v>50</v>
      </c>
      <c r="G4569" s="39" t="s">
        <v>172</v>
      </c>
      <c r="H4569" s="39" t="s">
        <v>176</v>
      </c>
      <c r="I4569" s="39" t="s">
        <v>177</v>
      </c>
      <c r="J4569" s="39" t="s">
        <v>176</v>
      </c>
      <c r="K4569" s="39" t="s">
        <v>176</v>
      </c>
      <c r="L4569" s="39">
        <v>1</v>
      </c>
      <c r="M4569" s="57" t="str">
        <f t="shared" si="217"/>
        <v>3 - Medium-Level Power Loss</v>
      </c>
      <c r="N4569" s="59"/>
      <c r="O4569" s="60"/>
      <c r="P4569" s="61">
        <f t="shared" si="218"/>
        <v>1800</v>
      </c>
      <c r="Q4569" s="61">
        <f t="shared" si="219"/>
        <v>0</v>
      </c>
    </row>
    <row r="4570" spans="1:17">
      <c r="A4570" s="58">
        <v>44403</v>
      </c>
      <c r="B4570" s="39" t="s">
        <v>48</v>
      </c>
      <c r="C4570" s="39" t="s">
        <v>168</v>
      </c>
      <c r="D4570" s="65"/>
      <c r="E4570" s="39" t="s">
        <v>103</v>
      </c>
      <c r="F4570" s="39">
        <v>58</v>
      </c>
      <c r="G4570" s="39" t="s">
        <v>172</v>
      </c>
      <c r="H4570" s="39" t="s">
        <v>176</v>
      </c>
      <c r="I4570" s="39" t="s">
        <v>177</v>
      </c>
      <c r="J4570" s="39" t="s">
        <v>177</v>
      </c>
      <c r="K4570" s="39" t="s">
        <v>176</v>
      </c>
      <c r="L4570" s="39">
        <v>1</v>
      </c>
      <c r="M4570" s="57" t="str">
        <f t="shared" si="217"/>
        <v>3 - Medium-Level Power Loss</v>
      </c>
      <c r="N4570" s="59"/>
      <c r="O4570" s="60"/>
      <c r="P4570" s="61">
        <f t="shared" si="218"/>
        <v>1800</v>
      </c>
      <c r="Q4570" s="61">
        <f t="shared" si="219"/>
        <v>0</v>
      </c>
    </row>
    <row r="4571" spans="1:17">
      <c r="A4571" s="58">
        <v>44403</v>
      </c>
      <c r="B4571" s="39" t="s">
        <v>48</v>
      </c>
      <c r="C4571" s="39" t="s">
        <v>168</v>
      </c>
      <c r="D4571" s="65"/>
      <c r="E4571" s="39" t="s">
        <v>104</v>
      </c>
      <c r="F4571" s="39">
        <v>57</v>
      </c>
      <c r="G4571" s="39" t="s">
        <v>172</v>
      </c>
      <c r="H4571" s="39" t="s">
        <v>176</v>
      </c>
      <c r="I4571" s="39" t="s">
        <v>176</v>
      </c>
      <c r="J4571" s="39" t="s">
        <v>176</v>
      </c>
      <c r="K4571" s="39" t="s">
        <v>176</v>
      </c>
      <c r="L4571" s="39">
        <v>1</v>
      </c>
      <c r="M4571" s="57" t="str">
        <f t="shared" si="217"/>
        <v>3 - Medium-Level Power Loss</v>
      </c>
      <c r="N4571" s="59"/>
      <c r="O4571" s="60"/>
      <c r="P4571" s="61">
        <f t="shared" si="218"/>
        <v>1800</v>
      </c>
      <c r="Q4571" s="61">
        <f t="shared" si="219"/>
        <v>0</v>
      </c>
    </row>
    <row r="4572" spans="1:17">
      <c r="A4572" s="58">
        <v>44403</v>
      </c>
      <c r="B4572" s="39" t="s">
        <v>48</v>
      </c>
      <c r="C4572" s="39" t="s">
        <v>168</v>
      </c>
      <c r="D4572" s="65"/>
      <c r="E4572" s="39" t="s">
        <v>104</v>
      </c>
      <c r="F4572" s="39">
        <v>58</v>
      </c>
      <c r="G4572" s="39" t="s">
        <v>172</v>
      </c>
      <c r="H4572" s="39" t="s">
        <v>176</v>
      </c>
      <c r="I4572" s="39" t="s">
        <v>176</v>
      </c>
      <c r="J4572" s="39" t="s">
        <v>176</v>
      </c>
      <c r="K4572" s="39" t="s">
        <v>176</v>
      </c>
      <c r="L4572" s="39">
        <v>1</v>
      </c>
      <c r="M4572" s="57" t="str">
        <f t="shared" si="217"/>
        <v>3 - Medium-Level Power Loss</v>
      </c>
      <c r="N4572" s="59"/>
      <c r="O4572" s="60"/>
      <c r="P4572" s="61">
        <f t="shared" si="218"/>
        <v>1800</v>
      </c>
      <c r="Q4572" s="61">
        <f t="shared" si="219"/>
        <v>0</v>
      </c>
    </row>
    <row r="4573" spans="1:17">
      <c r="A4573" s="58">
        <v>44403</v>
      </c>
      <c r="B4573" s="39" t="s">
        <v>48</v>
      </c>
      <c r="C4573" s="39" t="s">
        <v>168</v>
      </c>
      <c r="D4573" s="65"/>
      <c r="E4573" s="39" t="s">
        <v>104</v>
      </c>
      <c r="F4573" s="39">
        <v>59</v>
      </c>
      <c r="G4573" s="39" t="s">
        <v>172</v>
      </c>
      <c r="H4573" s="39" t="s">
        <v>176</v>
      </c>
      <c r="I4573" s="39" t="s">
        <v>176</v>
      </c>
      <c r="J4573" s="39" t="s">
        <v>176</v>
      </c>
      <c r="K4573" s="39" t="s">
        <v>176</v>
      </c>
      <c r="L4573" s="39">
        <v>1</v>
      </c>
      <c r="M4573" s="57" t="str">
        <f t="shared" si="217"/>
        <v>3 - Medium-Level Power Loss</v>
      </c>
      <c r="N4573" s="59"/>
      <c r="O4573" s="60"/>
      <c r="P4573" s="61">
        <f t="shared" si="218"/>
        <v>1800</v>
      </c>
      <c r="Q4573" s="61">
        <f t="shared" si="219"/>
        <v>0</v>
      </c>
    </row>
    <row r="4574" spans="1:17">
      <c r="A4574" s="58">
        <v>44403</v>
      </c>
      <c r="B4574" s="39" t="s">
        <v>48</v>
      </c>
      <c r="C4574" s="39" t="s">
        <v>168</v>
      </c>
      <c r="D4574" s="65"/>
      <c r="E4574" s="39" t="s">
        <v>104</v>
      </c>
      <c r="F4574" s="39">
        <v>60</v>
      </c>
      <c r="G4574" s="39" t="s">
        <v>172</v>
      </c>
      <c r="H4574" s="39" t="s">
        <v>176</v>
      </c>
      <c r="I4574" s="39" t="s">
        <v>176</v>
      </c>
      <c r="J4574" s="39" t="s">
        <v>176</v>
      </c>
      <c r="K4574" s="39" t="s">
        <v>176</v>
      </c>
      <c r="L4574" s="39">
        <v>1</v>
      </c>
      <c r="M4574" s="57" t="str">
        <f t="shared" si="217"/>
        <v>3 - Medium-Level Power Loss</v>
      </c>
      <c r="N4574" s="59"/>
      <c r="O4574" s="60"/>
      <c r="P4574" s="61">
        <f t="shared" si="218"/>
        <v>1800</v>
      </c>
      <c r="Q4574" s="61">
        <f t="shared" si="219"/>
        <v>0</v>
      </c>
    </row>
    <row r="4575" spans="1:17">
      <c r="A4575" s="58">
        <v>44403</v>
      </c>
      <c r="B4575" s="39" t="s">
        <v>48</v>
      </c>
      <c r="C4575" s="39" t="s">
        <v>168</v>
      </c>
      <c r="D4575" s="65"/>
      <c r="E4575" s="39" t="s">
        <v>104</v>
      </c>
      <c r="F4575" s="39">
        <v>61</v>
      </c>
      <c r="G4575" s="39" t="s">
        <v>172</v>
      </c>
      <c r="H4575" s="39" t="s">
        <v>176</v>
      </c>
      <c r="I4575" s="39" t="s">
        <v>176</v>
      </c>
      <c r="J4575" s="39" t="s">
        <v>176</v>
      </c>
      <c r="K4575" s="39" t="s">
        <v>176</v>
      </c>
      <c r="L4575" s="39">
        <v>1</v>
      </c>
      <c r="M4575" s="57" t="str">
        <f t="shared" si="217"/>
        <v>3 - Medium-Level Power Loss</v>
      </c>
      <c r="N4575" s="59"/>
      <c r="O4575" s="60"/>
      <c r="P4575" s="61">
        <f t="shared" si="218"/>
        <v>1800</v>
      </c>
      <c r="Q4575" s="61">
        <f t="shared" si="219"/>
        <v>0</v>
      </c>
    </row>
    <row r="4576" spans="1:17">
      <c r="A4576" s="58">
        <v>44403</v>
      </c>
      <c r="B4576" s="39" t="s">
        <v>48</v>
      </c>
      <c r="C4576" s="39" t="s">
        <v>168</v>
      </c>
      <c r="D4576" s="65"/>
      <c r="E4576" s="39" t="s">
        <v>104</v>
      </c>
      <c r="F4576" s="39">
        <v>62</v>
      </c>
      <c r="G4576" s="39" t="s">
        <v>172</v>
      </c>
      <c r="H4576" s="39" t="s">
        <v>176</v>
      </c>
      <c r="I4576" s="39" t="s">
        <v>176</v>
      </c>
      <c r="J4576" s="39" t="s">
        <v>176</v>
      </c>
      <c r="K4576" s="39" t="s">
        <v>176</v>
      </c>
      <c r="L4576" s="39">
        <v>1</v>
      </c>
      <c r="M4576" s="57" t="str">
        <f t="shared" si="217"/>
        <v>3 - Medium-Level Power Loss</v>
      </c>
      <c r="N4576" s="59"/>
      <c r="O4576" s="60"/>
      <c r="P4576" s="61">
        <f t="shared" si="218"/>
        <v>1800</v>
      </c>
      <c r="Q4576" s="61">
        <f t="shared" si="219"/>
        <v>0</v>
      </c>
    </row>
    <row r="4577" spans="1:17">
      <c r="A4577" s="58">
        <v>44403</v>
      </c>
      <c r="B4577" s="39" t="s">
        <v>48</v>
      </c>
      <c r="C4577" s="39" t="s">
        <v>168</v>
      </c>
      <c r="D4577" s="65"/>
      <c r="E4577" s="39" t="s">
        <v>104</v>
      </c>
      <c r="F4577" s="39">
        <v>63</v>
      </c>
      <c r="G4577" s="39" t="s">
        <v>172</v>
      </c>
      <c r="H4577" s="39" t="s">
        <v>176</v>
      </c>
      <c r="I4577" s="39" t="s">
        <v>176</v>
      </c>
      <c r="J4577" s="39" t="s">
        <v>176</v>
      </c>
      <c r="K4577" s="39" t="s">
        <v>176</v>
      </c>
      <c r="L4577" s="39">
        <v>1</v>
      </c>
      <c r="M4577" s="57" t="str">
        <f t="shared" si="217"/>
        <v>3 - Medium-Level Power Loss</v>
      </c>
      <c r="N4577" s="59"/>
      <c r="O4577" s="60"/>
      <c r="P4577" s="61">
        <f t="shared" si="218"/>
        <v>1800</v>
      </c>
      <c r="Q4577" s="61">
        <f t="shared" si="219"/>
        <v>0</v>
      </c>
    </row>
    <row r="4578" spans="1:17">
      <c r="A4578" s="58">
        <v>44403</v>
      </c>
      <c r="B4578" s="39" t="s">
        <v>48</v>
      </c>
      <c r="C4578" s="39" t="s">
        <v>168</v>
      </c>
      <c r="D4578" s="65"/>
      <c r="E4578" s="39" t="s">
        <v>104</v>
      </c>
      <c r="F4578" s="39">
        <v>64</v>
      </c>
      <c r="G4578" s="39" t="s">
        <v>172</v>
      </c>
      <c r="H4578" s="39" t="s">
        <v>176</v>
      </c>
      <c r="I4578" s="39" t="s">
        <v>176</v>
      </c>
      <c r="J4578" s="39" t="s">
        <v>176</v>
      </c>
      <c r="K4578" s="39" t="s">
        <v>176</v>
      </c>
      <c r="L4578" s="39">
        <v>1</v>
      </c>
      <c r="M4578" s="57" t="str">
        <f t="shared" si="217"/>
        <v>3 - Medium-Level Power Loss</v>
      </c>
      <c r="N4578" s="59"/>
      <c r="O4578" s="60"/>
      <c r="P4578" s="61">
        <f t="shared" si="218"/>
        <v>1800</v>
      </c>
      <c r="Q4578" s="61">
        <f t="shared" si="219"/>
        <v>0</v>
      </c>
    </row>
    <row r="4579" spans="1:17">
      <c r="A4579" s="58">
        <v>44403</v>
      </c>
      <c r="B4579" s="39" t="s">
        <v>48</v>
      </c>
      <c r="C4579" s="39" t="s">
        <v>168</v>
      </c>
      <c r="D4579" s="65"/>
      <c r="E4579" s="39" t="s">
        <v>97</v>
      </c>
      <c r="F4579" s="39">
        <v>1</v>
      </c>
      <c r="G4579" s="39" t="s">
        <v>172</v>
      </c>
      <c r="H4579" s="39" t="s">
        <v>176</v>
      </c>
      <c r="I4579" s="39" t="s">
        <v>176</v>
      </c>
      <c r="J4579" s="39" t="s">
        <v>176</v>
      </c>
      <c r="K4579" s="39" t="s">
        <v>176</v>
      </c>
      <c r="L4579" s="39">
        <v>1</v>
      </c>
      <c r="M4579" s="57" t="str">
        <f t="shared" si="217"/>
        <v>3 - Medium-Level Power Loss</v>
      </c>
      <c r="N4579" s="59"/>
      <c r="O4579" s="60"/>
      <c r="P4579" s="61">
        <f t="shared" si="218"/>
        <v>1800</v>
      </c>
      <c r="Q4579" s="61">
        <f t="shared" si="219"/>
        <v>0</v>
      </c>
    </row>
    <row r="4580" spans="1:17">
      <c r="A4580" s="58">
        <v>44403</v>
      </c>
      <c r="B4580" s="39" t="s">
        <v>48</v>
      </c>
      <c r="C4580" s="39" t="s">
        <v>168</v>
      </c>
      <c r="D4580" s="65"/>
      <c r="E4580" s="39" t="s">
        <v>97</v>
      </c>
      <c r="F4580" s="39">
        <v>2</v>
      </c>
      <c r="G4580" s="39" t="s">
        <v>172</v>
      </c>
      <c r="H4580" s="39" t="s">
        <v>176</v>
      </c>
      <c r="I4580" s="39" t="s">
        <v>176</v>
      </c>
      <c r="J4580" s="39" t="s">
        <v>176</v>
      </c>
      <c r="K4580" s="39" t="s">
        <v>176</v>
      </c>
      <c r="L4580" s="39">
        <v>1</v>
      </c>
      <c r="M4580" s="57" t="str">
        <f t="shared" si="217"/>
        <v>3 - Medium-Level Power Loss</v>
      </c>
      <c r="N4580" s="59"/>
      <c r="O4580" s="60"/>
      <c r="P4580" s="61">
        <f t="shared" si="218"/>
        <v>1800</v>
      </c>
      <c r="Q4580" s="61">
        <f t="shared" si="219"/>
        <v>0</v>
      </c>
    </row>
    <row r="4581" spans="1:17">
      <c r="A4581" s="58">
        <v>44403</v>
      </c>
      <c r="B4581" s="39" t="s">
        <v>48</v>
      </c>
      <c r="C4581" s="39" t="s">
        <v>168</v>
      </c>
      <c r="D4581" s="65"/>
      <c r="E4581" s="39" t="s">
        <v>97</v>
      </c>
      <c r="F4581" s="39">
        <v>3</v>
      </c>
      <c r="G4581" s="39" t="s">
        <v>172</v>
      </c>
      <c r="H4581" s="39" t="s">
        <v>176</v>
      </c>
      <c r="I4581" s="39" t="s">
        <v>176</v>
      </c>
      <c r="J4581" s="39" t="s">
        <v>176</v>
      </c>
      <c r="K4581" s="39" t="s">
        <v>176</v>
      </c>
      <c r="L4581" s="39">
        <v>1</v>
      </c>
      <c r="M4581" s="57" t="str">
        <f t="shared" si="217"/>
        <v>3 - Medium-Level Power Loss</v>
      </c>
      <c r="N4581" s="59"/>
      <c r="O4581" s="60"/>
      <c r="P4581" s="61">
        <f t="shared" si="218"/>
        <v>1800</v>
      </c>
      <c r="Q4581" s="61">
        <f t="shared" si="219"/>
        <v>0</v>
      </c>
    </row>
    <row r="4582" spans="1:17">
      <c r="A4582" s="58">
        <v>44403</v>
      </c>
      <c r="B4582" s="39" t="s">
        <v>48</v>
      </c>
      <c r="C4582" s="39" t="s">
        <v>168</v>
      </c>
      <c r="D4582" s="65"/>
      <c r="E4582" s="39" t="s">
        <v>97</v>
      </c>
      <c r="F4582" s="39">
        <v>4</v>
      </c>
      <c r="G4582" s="39" t="s">
        <v>172</v>
      </c>
      <c r="H4582" s="39" t="s">
        <v>176</v>
      </c>
      <c r="I4582" s="39" t="s">
        <v>176</v>
      </c>
      <c r="J4582" s="39" t="s">
        <v>176</v>
      </c>
      <c r="K4582" s="39" t="s">
        <v>176</v>
      </c>
      <c r="L4582" s="39">
        <v>1</v>
      </c>
      <c r="M4582" s="57" t="str">
        <f t="shared" si="217"/>
        <v>3 - Medium-Level Power Loss</v>
      </c>
      <c r="N4582" s="59"/>
      <c r="O4582" s="60"/>
      <c r="P4582" s="61">
        <f t="shared" si="218"/>
        <v>1800</v>
      </c>
      <c r="Q4582" s="61">
        <f t="shared" si="219"/>
        <v>0</v>
      </c>
    </row>
    <row r="4583" spans="1:17">
      <c r="A4583" s="58">
        <v>44403</v>
      </c>
      <c r="B4583" s="39" t="s">
        <v>48</v>
      </c>
      <c r="C4583" s="39" t="s">
        <v>168</v>
      </c>
      <c r="D4583" s="65"/>
      <c r="E4583" s="39" t="s">
        <v>97</v>
      </c>
      <c r="F4583" s="39">
        <v>5</v>
      </c>
      <c r="G4583" s="39" t="s">
        <v>172</v>
      </c>
      <c r="H4583" s="39" t="s">
        <v>176</v>
      </c>
      <c r="I4583" s="39" t="s">
        <v>176</v>
      </c>
      <c r="J4583" s="39" t="s">
        <v>176</v>
      </c>
      <c r="K4583" s="39" t="s">
        <v>176</v>
      </c>
      <c r="L4583" s="39">
        <v>1</v>
      </c>
      <c r="M4583" s="57" t="str">
        <f t="shared" si="217"/>
        <v>3 - Medium-Level Power Loss</v>
      </c>
      <c r="N4583" s="59"/>
      <c r="O4583" s="60"/>
      <c r="P4583" s="61">
        <f t="shared" si="218"/>
        <v>1800</v>
      </c>
      <c r="Q4583" s="61">
        <f t="shared" si="219"/>
        <v>0</v>
      </c>
    </row>
    <row r="4584" spans="1:17">
      <c r="A4584" s="58">
        <v>44403</v>
      </c>
      <c r="B4584" s="39" t="s">
        <v>48</v>
      </c>
      <c r="C4584" s="39" t="s">
        <v>168</v>
      </c>
      <c r="D4584" s="65"/>
      <c r="E4584" s="39" t="s">
        <v>97</v>
      </c>
      <c r="F4584" s="39">
        <v>6</v>
      </c>
      <c r="G4584" s="39" t="s">
        <v>172</v>
      </c>
      <c r="H4584" s="39" t="s">
        <v>176</v>
      </c>
      <c r="I4584" s="39" t="s">
        <v>176</v>
      </c>
      <c r="J4584" s="39" t="s">
        <v>176</v>
      </c>
      <c r="K4584" s="39" t="s">
        <v>176</v>
      </c>
      <c r="L4584" s="39">
        <v>1</v>
      </c>
      <c r="M4584" s="57" t="str">
        <f t="shared" si="217"/>
        <v>3 - Medium-Level Power Loss</v>
      </c>
      <c r="N4584" s="59"/>
      <c r="O4584" s="60"/>
      <c r="P4584" s="61">
        <f t="shared" si="218"/>
        <v>1800</v>
      </c>
      <c r="Q4584" s="61">
        <f t="shared" si="219"/>
        <v>0</v>
      </c>
    </row>
    <row r="4585" spans="1:17">
      <c r="A4585" s="58">
        <v>44403</v>
      </c>
      <c r="B4585" s="39" t="s">
        <v>48</v>
      </c>
      <c r="C4585" s="39" t="s">
        <v>168</v>
      </c>
      <c r="D4585" s="65"/>
      <c r="E4585" s="39" t="s">
        <v>97</v>
      </c>
      <c r="F4585" s="39">
        <v>7</v>
      </c>
      <c r="G4585" s="39" t="s">
        <v>172</v>
      </c>
      <c r="H4585" s="39" t="s">
        <v>176</v>
      </c>
      <c r="I4585" s="39" t="s">
        <v>176</v>
      </c>
      <c r="J4585" s="39" t="s">
        <v>176</v>
      </c>
      <c r="K4585" s="39" t="s">
        <v>176</v>
      </c>
      <c r="L4585" s="39">
        <v>1</v>
      </c>
      <c r="M4585" s="57" t="str">
        <f t="shared" si="217"/>
        <v>3 - Medium-Level Power Loss</v>
      </c>
      <c r="N4585" s="59"/>
      <c r="O4585" s="60"/>
      <c r="P4585" s="61">
        <f t="shared" si="218"/>
        <v>1800</v>
      </c>
      <c r="Q4585" s="61">
        <f t="shared" si="219"/>
        <v>0</v>
      </c>
    </row>
    <row r="4586" spans="1:17">
      <c r="A4586" s="58">
        <v>44403</v>
      </c>
      <c r="B4586" s="39" t="s">
        <v>48</v>
      </c>
      <c r="C4586" s="39" t="s">
        <v>168</v>
      </c>
      <c r="D4586" s="65"/>
      <c r="E4586" s="39" t="s">
        <v>97</v>
      </c>
      <c r="F4586" s="39">
        <v>8</v>
      </c>
      <c r="G4586" s="39" t="s">
        <v>172</v>
      </c>
      <c r="H4586" s="39" t="s">
        <v>176</v>
      </c>
      <c r="I4586" s="39" t="s">
        <v>176</v>
      </c>
      <c r="J4586" s="39" t="s">
        <v>176</v>
      </c>
      <c r="K4586" s="39" t="s">
        <v>176</v>
      </c>
      <c r="L4586" s="39">
        <v>1</v>
      </c>
      <c r="M4586" s="57" t="str">
        <f t="shared" si="217"/>
        <v>3 - Medium-Level Power Loss</v>
      </c>
      <c r="N4586" s="59"/>
      <c r="O4586" s="60"/>
      <c r="P4586" s="61">
        <f t="shared" si="218"/>
        <v>1800</v>
      </c>
      <c r="Q4586" s="61">
        <f t="shared" si="219"/>
        <v>0</v>
      </c>
    </row>
    <row r="4587" spans="1:17">
      <c r="A4587" s="58">
        <v>44403</v>
      </c>
      <c r="B4587" s="39" t="s">
        <v>48</v>
      </c>
      <c r="C4587" s="39" t="s">
        <v>168</v>
      </c>
      <c r="D4587" s="65"/>
      <c r="E4587" s="39" t="s">
        <v>111</v>
      </c>
      <c r="F4587" s="39">
        <v>31</v>
      </c>
      <c r="G4587" s="39" t="s">
        <v>172</v>
      </c>
      <c r="H4587" s="39" t="s">
        <v>176</v>
      </c>
      <c r="I4587" s="39" t="s">
        <v>176</v>
      </c>
      <c r="J4587" s="39" t="s">
        <v>176</v>
      </c>
      <c r="K4587" s="39" t="s">
        <v>176</v>
      </c>
      <c r="L4587" s="39">
        <v>1</v>
      </c>
      <c r="M4587" s="57" t="str">
        <f t="shared" si="217"/>
        <v>3 - Medium-Level Power Loss</v>
      </c>
      <c r="N4587" s="59"/>
      <c r="O4587" s="60"/>
      <c r="P4587" s="61">
        <f t="shared" si="218"/>
        <v>1800</v>
      </c>
      <c r="Q4587" s="61">
        <f t="shared" si="219"/>
        <v>0</v>
      </c>
    </row>
    <row r="4588" spans="1:17">
      <c r="A4588" s="58">
        <v>44403</v>
      </c>
      <c r="B4588" s="39" t="s">
        <v>48</v>
      </c>
      <c r="C4588" s="39" t="s">
        <v>162</v>
      </c>
      <c r="D4588" s="65"/>
      <c r="E4588" s="39" t="s">
        <v>95</v>
      </c>
      <c r="F4588" s="39">
        <v>121</v>
      </c>
      <c r="G4588" s="39" t="s">
        <v>172</v>
      </c>
      <c r="H4588" s="39" t="s">
        <v>176</v>
      </c>
      <c r="I4588" s="39" t="s">
        <v>176</v>
      </c>
      <c r="J4588" s="39" t="s">
        <v>176</v>
      </c>
      <c r="K4588" s="39" t="s">
        <v>176</v>
      </c>
      <c r="L4588" s="39">
        <v>1</v>
      </c>
      <c r="M4588" s="57" t="str">
        <f t="shared" si="217"/>
        <v>3 - Medium-Level Power Loss</v>
      </c>
      <c r="N4588" s="59"/>
      <c r="O4588" s="60"/>
      <c r="P4588" s="61">
        <f t="shared" si="218"/>
        <v>1800</v>
      </c>
      <c r="Q4588" s="61">
        <f t="shared" si="219"/>
        <v>0</v>
      </c>
    </row>
    <row r="4589" spans="1:17">
      <c r="A4589" s="58">
        <v>44403</v>
      </c>
      <c r="B4589" s="39" t="s">
        <v>48</v>
      </c>
      <c r="C4589" s="39" t="s">
        <v>162</v>
      </c>
      <c r="D4589" s="65"/>
      <c r="E4589" s="39" t="s">
        <v>95</v>
      </c>
      <c r="F4589" s="39">
        <v>122</v>
      </c>
      <c r="G4589" s="39" t="s">
        <v>172</v>
      </c>
      <c r="H4589" s="39" t="s">
        <v>176</v>
      </c>
      <c r="I4589" s="39" t="s">
        <v>176</v>
      </c>
      <c r="J4589" s="39" t="s">
        <v>176</v>
      </c>
      <c r="K4589" s="39" t="s">
        <v>176</v>
      </c>
      <c r="L4589" s="39">
        <v>1</v>
      </c>
      <c r="M4589" s="57" t="str">
        <f t="shared" si="217"/>
        <v>3 - Medium-Level Power Loss</v>
      </c>
      <c r="N4589" s="59"/>
      <c r="O4589" s="60"/>
      <c r="P4589" s="61">
        <f t="shared" si="218"/>
        <v>1800</v>
      </c>
      <c r="Q4589" s="61">
        <f t="shared" si="219"/>
        <v>0</v>
      </c>
    </row>
    <row r="4590" spans="1:17">
      <c r="A4590" s="58">
        <v>44403</v>
      </c>
      <c r="B4590" s="39" t="s">
        <v>48</v>
      </c>
      <c r="C4590" s="39" t="s">
        <v>162</v>
      </c>
      <c r="D4590" s="65"/>
      <c r="E4590" s="39" t="s">
        <v>95</v>
      </c>
      <c r="F4590" s="39">
        <v>123</v>
      </c>
      <c r="G4590" s="39" t="s">
        <v>172</v>
      </c>
      <c r="H4590" s="39" t="s">
        <v>176</v>
      </c>
      <c r="I4590" s="39" t="s">
        <v>176</v>
      </c>
      <c r="J4590" s="39" t="s">
        <v>176</v>
      </c>
      <c r="K4590" s="39" t="s">
        <v>176</v>
      </c>
      <c r="L4590" s="39">
        <v>1</v>
      </c>
      <c r="M4590" s="57" t="str">
        <f t="shared" si="217"/>
        <v>3 - Medium-Level Power Loss</v>
      </c>
      <c r="N4590" s="59"/>
      <c r="O4590" s="60"/>
      <c r="P4590" s="61">
        <f t="shared" si="218"/>
        <v>1800</v>
      </c>
      <c r="Q4590" s="61">
        <f t="shared" si="219"/>
        <v>0</v>
      </c>
    </row>
    <row r="4591" spans="1:17">
      <c r="A4591" s="58">
        <v>44403</v>
      </c>
      <c r="B4591" s="39" t="s">
        <v>48</v>
      </c>
      <c r="C4591" s="39" t="s">
        <v>162</v>
      </c>
      <c r="D4591" s="65"/>
      <c r="E4591" s="39" t="s">
        <v>95</v>
      </c>
      <c r="F4591" s="39">
        <v>124</v>
      </c>
      <c r="G4591" s="39" t="s">
        <v>172</v>
      </c>
      <c r="H4591" s="39" t="s">
        <v>176</v>
      </c>
      <c r="I4591" s="39" t="s">
        <v>176</v>
      </c>
      <c r="J4591" s="39" t="s">
        <v>176</v>
      </c>
      <c r="K4591" s="39" t="s">
        <v>176</v>
      </c>
      <c r="L4591" s="39">
        <v>1</v>
      </c>
      <c r="M4591" s="57" t="str">
        <f t="shared" si="217"/>
        <v>3 - Medium-Level Power Loss</v>
      </c>
      <c r="N4591" s="59"/>
      <c r="O4591" s="60"/>
      <c r="P4591" s="61">
        <f t="shared" si="218"/>
        <v>1800</v>
      </c>
      <c r="Q4591" s="61">
        <f t="shared" si="219"/>
        <v>0</v>
      </c>
    </row>
    <row r="4592" spans="1:17">
      <c r="A4592" s="58">
        <v>44403</v>
      </c>
      <c r="B4592" s="39" t="s">
        <v>48</v>
      </c>
      <c r="C4592" s="39" t="s">
        <v>162</v>
      </c>
      <c r="D4592" s="65"/>
      <c r="E4592" s="39" t="s">
        <v>95</v>
      </c>
      <c r="F4592" s="39">
        <v>125</v>
      </c>
      <c r="G4592" s="39" t="s">
        <v>172</v>
      </c>
      <c r="H4592" s="39" t="s">
        <v>176</v>
      </c>
      <c r="I4592" s="39" t="s">
        <v>176</v>
      </c>
      <c r="J4592" s="39" t="s">
        <v>176</v>
      </c>
      <c r="K4592" s="39" t="s">
        <v>176</v>
      </c>
      <c r="L4592" s="39">
        <v>1</v>
      </c>
      <c r="M4592" s="57" t="str">
        <f t="shared" si="217"/>
        <v>3 - Medium-Level Power Loss</v>
      </c>
      <c r="N4592" s="59"/>
      <c r="O4592" s="60"/>
      <c r="P4592" s="61">
        <f t="shared" si="218"/>
        <v>1800</v>
      </c>
      <c r="Q4592" s="61">
        <f t="shared" si="219"/>
        <v>0</v>
      </c>
    </row>
    <row r="4593" spans="1:17">
      <c r="A4593" s="58">
        <v>44403</v>
      </c>
      <c r="B4593" s="39" t="s">
        <v>48</v>
      </c>
      <c r="C4593" s="39" t="s">
        <v>162</v>
      </c>
      <c r="D4593" s="65"/>
      <c r="E4593" s="39" t="s">
        <v>95</v>
      </c>
      <c r="F4593" s="39">
        <v>126</v>
      </c>
      <c r="G4593" s="39" t="s">
        <v>172</v>
      </c>
      <c r="H4593" s="39" t="s">
        <v>176</v>
      </c>
      <c r="I4593" s="39" t="s">
        <v>176</v>
      </c>
      <c r="J4593" s="39" t="s">
        <v>176</v>
      </c>
      <c r="K4593" s="39" t="s">
        <v>176</v>
      </c>
      <c r="L4593" s="39">
        <v>1</v>
      </c>
      <c r="M4593" s="57" t="str">
        <f t="shared" si="217"/>
        <v>3 - Medium-Level Power Loss</v>
      </c>
      <c r="N4593" s="59"/>
      <c r="O4593" s="60"/>
      <c r="P4593" s="61">
        <f t="shared" si="218"/>
        <v>1800</v>
      </c>
      <c r="Q4593" s="61">
        <f t="shared" si="219"/>
        <v>0</v>
      </c>
    </row>
    <row r="4594" spans="1:17">
      <c r="A4594" s="58">
        <v>44403</v>
      </c>
      <c r="B4594" s="39" t="s">
        <v>48</v>
      </c>
      <c r="C4594" s="39" t="s">
        <v>162</v>
      </c>
      <c r="D4594" s="65"/>
      <c r="E4594" s="39" t="s">
        <v>95</v>
      </c>
      <c r="F4594" s="39">
        <v>127</v>
      </c>
      <c r="G4594" s="39" t="s">
        <v>172</v>
      </c>
      <c r="H4594" s="39" t="s">
        <v>176</v>
      </c>
      <c r="I4594" s="39" t="s">
        <v>176</v>
      </c>
      <c r="J4594" s="39" t="s">
        <v>176</v>
      </c>
      <c r="K4594" s="39" t="s">
        <v>176</v>
      </c>
      <c r="L4594" s="39">
        <v>1</v>
      </c>
      <c r="M4594" s="57" t="str">
        <f t="shared" si="217"/>
        <v>3 - Medium-Level Power Loss</v>
      </c>
      <c r="N4594" s="59"/>
      <c r="O4594" s="60"/>
      <c r="P4594" s="61">
        <f t="shared" si="218"/>
        <v>1800</v>
      </c>
      <c r="Q4594" s="61">
        <f t="shared" si="219"/>
        <v>0</v>
      </c>
    </row>
    <row r="4595" spans="1:17">
      <c r="A4595" s="58">
        <v>44403</v>
      </c>
      <c r="B4595" s="39" t="s">
        <v>48</v>
      </c>
      <c r="C4595" s="39" t="s">
        <v>162</v>
      </c>
      <c r="D4595" s="65"/>
      <c r="E4595" s="39" t="s">
        <v>95</v>
      </c>
      <c r="F4595" s="39">
        <v>128</v>
      </c>
      <c r="G4595" s="39" t="s">
        <v>172</v>
      </c>
      <c r="H4595" s="39" t="s">
        <v>176</v>
      </c>
      <c r="I4595" s="39" t="s">
        <v>176</v>
      </c>
      <c r="J4595" s="39" t="s">
        <v>176</v>
      </c>
      <c r="K4595" s="39" t="s">
        <v>176</v>
      </c>
      <c r="L4595" s="39">
        <v>1</v>
      </c>
      <c r="M4595" s="57" t="str">
        <f t="shared" si="217"/>
        <v>3 - Medium-Level Power Loss</v>
      </c>
      <c r="N4595" s="59"/>
      <c r="O4595" s="60"/>
      <c r="P4595" s="61">
        <f t="shared" si="218"/>
        <v>1800</v>
      </c>
      <c r="Q4595" s="61">
        <f t="shared" si="219"/>
        <v>0</v>
      </c>
    </row>
    <row r="4596" spans="1:17">
      <c r="A4596" s="58">
        <v>44403</v>
      </c>
      <c r="B4596" s="39" t="s">
        <v>48</v>
      </c>
      <c r="C4596" s="39" t="s">
        <v>162</v>
      </c>
      <c r="D4596" s="65"/>
      <c r="E4596" s="39" t="s">
        <v>101</v>
      </c>
      <c r="F4596" s="39">
        <v>1</v>
      </c>
      <c r="G4596" s="39" t="s">
        <v>172</v>
      </c>
      <c r="H4596" s="39" t="s">
        <v>176</v>
      </c>
      <c r="I4596" s="39" t="s">
        <v>177</v>
      </c>
      <c r="J4596" s="39" t="s">
        <v>176</v>
      </c>
      <c r="K4596" s="39" t="s">
        <v>176</v>
      </c>
      <c r="L4596" s="39">
        <v>1</v>
      </c>
      <c r="M4596" s="57" t="str">
        <f t="shared" si="217"/>
        <v>3 - Medium-Level Power Loss</v>
      </c>
      <c r="N4596" s="59"/>
      <c r="O4596" s="60"/>
      <c r="P4596" s="61">
        <f t="shared" si="218"/>
        <v>1800</v>
      </c>
      <c r="Q4596" s="61">
        <f t="shared" si="219"/>
        <v>0</v>
      </c>
    </row>
    <row r="4597" spans="1:17">
      <c r="A4597" s="58">
        <v>44403</v>
      </c>
      <c r="B4597" s="39" t="s">
        <v>48</v>
      </c>
      <c r="C4597" s="39" t="s">
        <v>162</v>
      </c>
      <c r="D4597" s="65"/>
      <c r="E4597" s="39" t="s">
        <v>101</v>
      </c>
      <c r="F4597" s="39">
        <v>2</v>
      </c>
      <c r="G4597" s="39" t="s">
        <v>172</v>
      </c>
      <c r="H4597" s="39" t="s">
        <v>176</v>
      </c>
      <c r="I4597" s="39" t="s">
        <v>177</v>
      </c>
      <c r="J4597" s="39" t="s">
        <v>176</v>
      </c>
      <c r="K4597" s="39" t="s">
        <v>176</v>
      </c>
      <c r="L4597" s="39">
        <v>1</v>
      </c>
      <c r="M4597" s="57" t="str">
        <f t="shared" si="217"/>
        <v>3 - Medium-Level Power Loss</v>
      </c>
      <c r="N4597" s="59"/>
      <c r="O4597" s="60"/>
      <c r="P4597" s="61">
        <f t="shared" si="218"/>
        <v>1800</v>
      </c>
      <c r="Q4597" s="61">
        <f t="shared" si="219"/>
        <v>0</v>
      </c>
    </row>
    <row r="4598" spans="1:17">
      <c r="A4598" s="58">
        <v>44403</v>
      </c>
      <c r="B4598" s="39" t="s">
        <v>48</v>
      </c>
      <c r="C4598" s="39" t="s">
        <v>162</v>
      </c>
      <c r="D4598" s="65"/>
      <c r="E4598" s="39" t="s">
        <v>101</v>
      </c>
      <c r="F4598" s="39">
        <v>3</v>
      </c>
      <c r="G4598" s="39" t="s">
        <v>172</v>
      </c>
      <c r="H4598" s="39" t="s">
        <v>176</v>
      </c>
      <c r="I4598" s="39" t="s">
        <v>177</v>
      </c>
      <c r="J4598" s="39" t="s">
        <v>176</v>
      </c>
      <c r="K4598" s="39" t="s">
        <v>176</v>
      </c>
      <c r="L4598" s="39">
        <v>1</v>
      </c>
      <c r="M4598" s="57" t="str">
        <f t="shared" si="217"/>
        <v>3 - Medium-Level Power Loss</v>
      </c>
      <c r="N4598" s="59"/>
      <c r="O4598" s="60"/>
      <c r="P4598" s="61">
        <f t="shared" si="218"/>
        <v>1800</v>
      </c>
      <c r="Q4598" s="61">
        <f t="shared" si="219"/>
        <v>0</v>
      </c>
    </row>
    <row r="4599" spans="1:17">
      <c r="A4599" s="58">
        <v>44403</v>
      </c>
      <c r="B4599" s="39" t="s">
        <v>48</v>
      </c>
      <c r="C4599" s="39" t="s">
        <v>162</v>
      </c>
      <c r="D4599" s="65"/>
      <c r="E4599" s="39" t="s">
        <v>101</v>
      </c>
      <c r="F4599" s="39">
        <v>4</v>
      </c>
      <c r="G4599" s="39" t="s">
        <v>172</v>
      </c>
      <c r="H4599" s="39" t="s">
        <v>176</v>
      </c>
      <c r="I4599" s="39" t="s">
        <v>177</v>
      </c>
      <c r="J4599" s="39" t="s">
        <v>176</v>
      </c>
      <c r="K4599" s="39" t="s">
        <v>176</v>
      </c>
      <c r="L4599" s="39">
        <v>1</v>
      </c>
      <c r="M4599" s="57" t="str">
        <f t="shared" ref="M4599:M4662" si="220">IF(G4599="hot spot","1 - Safety",IF((P4599)/(1000000*$Q$4)&gt;0.01,"2 - High-Level Power Loss",IF(P4599&gt;($Q$5-1),"3 - Medium-Level Power Loss",IF(P4599&gt;0,"4 - Low-Level Power Loss",""))))</f>
        <v>3 - Medium-Level Power Loss</v>
      </c>
      <c r="N4599" s="59"/>
      <c r="O4599" s="60"/>
      <c r="P4599" s="61">
        <f t="shared" ref="P4599:P4662" si="221">IF(G4599="hot spot",0,IF(G4599="string",$Q$5*L4599,IF(G4599="multiple strings",$Q$5*L4599,IF(G4599="Combiner",($Q$5)*L4599,IF(G4599="inverter",$Q$5*L4599,IF(G4599="tracker",$Q$5*L4599,IF(G4599="module",$Q$5*L4599,IF(G4599="module substring",($Q$5/3)*L4599,0))))))))</f>
        <v>1800</v>
      </c>
      <c r="Q4599" s="61">
        <f t="shared" ref="Q4599:Q4662" si="222">IF(O4599&gt;0,P4599,0)</f>
        <v>0</v>
      </c>
    </row>
    <row r="4600" spans="1:17">
      <c r="A4600" s="58">
        <v>44403</v>
      </c>
      <c r="B4600" s="39" t="s">
        <v>48</v>
      </c>
      <c r="C4600" s="39" t="s">
        <v>162</v>
      </c>
      <c r="D4600" s="65"/>
      <c r="E4600" s="39" t="s">
        <v>101</v>
      </c>
      <c r="F4600" s="39">
        <v>5</v>
      </c>
      <c r="G4600" s="39" t="s">
        <v>172</v>
      </c>
      <c r="H4600" s="39" t="s">
        <v>176</v>
      </c>
      <c r="I4600" s="39" t="s">
        <v>177</v>
      </c>
      <c r="J4600" s="39" t="s">
        <v>176</v>
      </c>
      <c r="K4600" s="39" t="s">
        <v>176</v>
      </c>
      <c r="L4600" s="39">
        <v>1</v>
      </c>
      <c r="M4600" s="57" t="str">
        <f t="shared" si="220"/>
        <v>3 - Medium-Level Power Loss</v>
      </c>
      <c r="N4600" s="59"/>
      <c r="O4600" s="60"/>
      <c r="P4600" s="61">
        <f t="shared" si="221"/>
        <v>1800</v>
      </c>
      <c r="Q4600" s="61">
        <f t="shared" si="222"/>
        <v>0</v>
      </c>
    </row>
    <row r="4601" spans="1:17">
      <c r="A4601" s="58">
        <v>44403</v>
      </c>
      <c r="B4601" s="39" t="s">
        <v>48</v>
      </c>
      <c r="C4601" s="39" t="s">
        <v>162</v>
      </c>
      <c r="D4601" s="65"/>
      <c r="E4601" s="39" t="s">
        <v>101</v>
      </c>
      <c r="F4601" s="39">
        <v>6</v>
      </c>
      <c r="G4601" s="39" t="s">
        <v>172</v>
      </c>
      <c r="H4601" s="39" t="s">
        <v>176</v>
      </c>
      <c r="I4601" s="39" t="s">
        <v>177</v>
      </c>
      <c r="J4601" s="39" t="s">
        <v>176</v>
      </c>
      <c r="K4601" s="39" t="s">
        <v>176</v>
      </c>
      <c r="L4601" s="39">
        <v>1</v>
      </c>
      <c r="M4601" s="57" t="str">
        <f t="shared" si="220"/>
        <v>3 - Medium-Level Power Loss</v>
      </c>
      <c r="N4601" s="59"/>
      <c r="O4601" s="60"/>
      <c r="P4601" s="61">
        <f t="shared" si="221"/>
        <v>1800</v>
      </c>
      <c r="Q4601" s="61">
        <f t="shared" si="222"/>
        <v>0</v>
      </c>
    </row>
    <row r="4602" spans="1:17">
      <c r="A4602" s="58">
        <v>44403</v>
      </c>
      <c r="B4602" s="39" t="s">
        <v>48</v>
      </c>
      <c r="C4602" s="39" t="s">
        <v>162</v>
      </c>
      <c r="D4602" s="65"/>
      <c r="E4602" s="39" t="s">
        <v>101</v>
      </c>
      <c r="F4602" s="39">
        <v>7</v>
      </c>
      <c r="G4602" s="39" t="s">
        <v>172</v>
      </c>
      <c r="H4602" s="39" t="s">
        <v>176</v>
      </c>
      <c r="I4602" s="39" t="s">
        <v>177</v>
      </c>
      <c r="J4602" s="39" t="s">
        <v>176</v>
      </c>
      <c r="K4602" s="39" t="s">
        <v>176</v>
      </c>
      <c r="L4602" s="39">
        <v>1</v>
      </c>
      <c r="M4602" s="57" t="str">
        <f t="shared" si="220"/>
        <v>3 - Medium-Level Power Loss</v>
      </c>
      <c r="N4602" s="59"/>
      <c r="O4602" s="60"/>
      <c r="P4602" s="61">
        <f t="shared" si="221"/>
        <v>1800</v>
      </c>
      <c r="Q4602" s="61">
        <f t="shared" si="222"/>
        <v>0</v>
      </c>
    </row>
    <row r="4603" spans="1:17">
      <c r="A4603" s="58">
        <v>44403</v>
      </c>
      <c r="B4603" s="39" t="s">
        <v>48</v>
      </c>
      <c r="C4603" s="39" t="s">
        <v>162</v>
      </c>
      <c r="D4603" s="65"/>
      <c r="E4603" s="39" t="s">
        <v>101</v>
      </c>
      <c r="F4603" s="39">
        <v>8</v>
      </c>
      <c r="G4603" s="39" t="s">
        <v>172</v>
      </c>
      <c r="H4603" s="39" t="s">
        <v>176</v>
      </c>
      <c r="I4603" s="39" t="s">
        <v>177</v>
      </c>
      <c r="J4603" s="39" t="s">
        <v>176</v>
      </c>
      <c r="K4603" s="39" t="s">
        <v>176</v>
      </c>
      <c r="L4603" s="39">
        <v>1</v>
      </c>
      <c r="M4603" s="57" t="str">
        <f t="shared" si="220"/>
        <v>3 - Medium-Level Power Loss</v>
      </c>
      <c r="N4603" s="59"/>
      <c r="O4603" s="60"/>
      <c r="P4603" s="61">
        <f t="shared" si="221"/>
        <v>1800</v>
      </c>
      <c r="Q4603" s="61">
        <f t="shared" si="222"/>
        <v>0</v>
      </c>
    </row>
    <row r="4604" spans="1:17">
      <c r="A4604" s="58">
        <v>44403</v>
      </c>
      <c r="B4604" s="39" t="s">
        <v>48</v>
      </c>
      <c r="C4604" s="39" t="s">
        <v>162</v>
      </c>
      <c r="D4604" s="65"/>
      <c r="E4604" s="39" t="s">
        <v>102</v>
      </c>
      <c r="F4604" s="39">
        <v>49</v>
      </c>
      <c r="G4604" s="39" t="s">
        <v>172</v>
      </c>
      <c r="H4604" s="39" t="s">
        <v>176</v>
      </c>
      <c r="I4604" s="39" t="s">
        <v>177</v>
      </c>
      <c r="J4604" s="39" t="s">
        <v>176</v>
      </c>
      <c r="K4604" s="39" t="s">
        <v>176</v>
      </c>
      <c r="L4604" s="39">
        <v>1</v>
      </c>
      <c r="M4604" s="57" t="str">
        <f t="shared" si="220"/>
        <v>3 - Medium-Level Power Loss</v>
      </c>
      <c r="N4604" s="59"/>
      <c r="O4604" s="60"/>
      <c r="P4604" s="61">
        <f t="shared" si="221"/>
        <v>1800</v>
      </c>
      <c r="Q4604" s="61">
        <f t="shared" si="222"/>
        <v>0</v>
      </c>
    </row>
    <row r="4605" spans="1:17">
      <c r="A4605" s="58">
        <v>44403</v>
      </c>
      <c r="B4605" s="39" t="s">
        <v>48</v>
      </c>
      <c r="C4605" s="39" t="s">
        <v>162</v>
      </c>
      <c r="D4605" s="65"/>
      <c r="E4605" s="39" t="s">
        <v>102</v>
      </c>
      <c r="F4605" s="39">
        <v>50</v>
      </c>
      <c r="G4605" s="39" t="s">
        <v>172</v>
      </c>
      <c r="H4605" s="39" t="s">
        <v>176</v>
      </c>
      <c r="I4605" s="39" t="s">
        <v>177</v>
      </c>
      <c r="J4605" s="39" t="s">
        <v>176</v>
      </c>
      <c r="K4605" s="39" t="s">
        <v>176</v>
      </c>
      <c r="L4605" s="39">
        <v>1</v>
      </c>
      <c r="M4605" s="57" t="str">
        <f t="shared" si="220"/>
        <v>3 - Medium-Level Power Loss</v>
      </c>
      <c r="N4605" s="59"/>
      <c r="O4605" s="60"/>
      <c r="P4605" s="61">
        <f t="shared" si="221"/>
        <v>1800</v>
      </c>
      <c r="Q4605" s="61">
        <f t="shared" si="222"/>
        <v>0</v>
      </c>
    </row>
    <row r="4606" spans="1:17">
      <c r="A4606" s="58">
        <v>44403</v>
      </c>
      <c r="B4606" s="39" t="s">
        <v>48</v>
      </c>
      <c r="C4606" s="39" t="s">
        <v>162</v>
      </c>
      <c r="D4606" s="65"/>
      <c r="E4606" s="39" t="s">
        <v>102</v>
      </c>
      <c r="F4606" s="39">
        <v>51</v>
      </c>
      <c r="G4606" s="39" t="s">
        <v>172</v>
      </c>
      <c r="H4606" s="39" t="s">
        <v>176</v>
      </c>
      <c r="I4606" s="39" t="s">
        <v>177</v>
      </c>
      <c r="J4606" s="39" t="s">
        <v>176</v>
      </c>
      <c r="K4606" s="39" t="s">
        <v>176</v>
      </c>
      <c r="L4606" s="39">
        <v>1</v>
      </c>
      <c r="M4606" s="57" t="str">
        <f t="shared" si="220"/>
        <v>3 - Medium-Level Power Loss</v>
      </c>
      <c r="N4606" s="59"/>
      <c r="O4606" s="60"/>
      <c r="P4606" s="61">
        <f t="shared" si="221"/>
        <v>1800</v>
      </c>
      <c r="Q4606" s="61">
        <f t="shared" si="222"/>
        <v>0</v>
      </c>
    </row>
    <row r="4607" spans="1:17">
      <c r="A4607" s="58">
        <v>44403</v>
      </c>
      <c r="B4607" s="39" t="s">
        <v>48</v>
      </c>
      <c r="C4607" s="39" t="s">
        <v>162</v>
      </c>
      <c r="D4607" s="65"/>
      <c r="E4607" s="39" t="s">
        <v>102</v>
      </c>
      <c r="F4607" s="39">
        <v>52</v>
      </c>
      <c r="G4607" s="39" t="s">
        <v>172</v>
      </c>
      <c r="H4607" s="39" t="s">
        <v>176</v>
      </c>
      <c r="I4607" s="39" t="s">
        <v>177</v>
      </c>
      <c r="J4607" s="39" t="s">
        <v>176</v>
      </c>
      <c r="K4607" s="39" t="s">
        <v>176</v>
      </c>
      <c r="L4607" s="39">
        <v>1</v>
      </c>
      <c r="M4607" s="57" t="str">
        <f t="shared" si="220"/>
        <v>3 - Medium-Level Power Loss</v>
      </c>
      <c r="N4607" s="59"/>
      <c r="O4607" s="60"/>
      <c r="P4607" s="61">
        <f t="shared" si="221"/>
        <v>1800</v>
      </c>
      <c r="Q4607" s="61">
        <f t="shared" si="222"/>
        <v>0</v>
      </c>
    </row>
    <row r="4608" spans="1:17">
      <c r="A4608" s="58">
        <v>44403</v>
      </c>
      <c r="B4608" s="39" t="s">
        <v>48</v>
      </c>
      <c r="C4608" s="39" t="s">
        <v>162</v>
      </c>
      <c r="D4608" s="65"/>
      <c r="E4608" s="39" t="s">
        <v>102</v>
      </c>
      <c r="F4608" s="39">
        <v>53</v>
      </c>
      <c r="G4608" s="39" t="s">
        <v>172</v>
      </c>
      <c r="H4608" s="39" t="s">
        <v>176</v>
      </c>
      <c r="I4608" s="39" t="s">
        <v>177</v>
      </c>
      <c r="J4608" s="39" t="s">
        <v>176</v>
      </c>
      <c r="K4608" s="39" t="s">
        <v>176</v>
      </c>
      <c r="L4608" s="39">
        <v>1</v>
      </c>
      <c r="M4608" s="57" t="str">
        <f t="shared" si="220"/>
        <v>3 - Medium-Level Power Loss</v>
      </c>
      <c r="N4608" s="59"/>
      <c r="O4608" s="60"/>
      <c r="P4608" s="61">
        <f t="shared" si="221"/>
        <v>1800</v>
      </c>
      <c r="Q4608" s="61">
        <f t="shared" si="222"/>
        <v>0</v>
      </c>
    </row>
    <row r="4609" spans="1:17">
      <c r="A4609" s="58">
        <v>44403</v>
      </c>
      <c r="B4609" s="39" t="s">
        <v>48</v>
      </c>
      <c r="C4609" s="39" t="s">
        <v>162</v>
      </c>
      <c r="D4609" s="65"/>
      <c r="E4609" s="39" t="s">
        <v>102</v>
      </c>
      <c r="F4609" s="39">
        <v>54</v>
      </c>
      <c r="G4609" s="39" t="s">
        <v>172</v>
      </c>
      <c r="H4609" s="39" t="s">
        <v>176</v>
      </c>
      <c r="I4609" s="39" t="s">
        <v>177</v>
      </c>
      <c r="J4609" s="39" t="s">
        <v>176</v>
      </c>
      <c r="K4609" s="39" t="s">
        <v>176</v>
      </c>
      <c r="L4609" s="39">
        <v>1</v>
      </c>
      <c r="M4609" s="57" t="str">
        <f t="shared" si="220"/>
        <v>3 - Medium-Level Power Loss</v>
      </c>
      <c r="N4609" s="59"/>
      <c r="O4609" s="60"/>
      <c r="P4609" s="61">
        <f t="shared" si="221"/>
        <v>1800</v>
      </c>
      <c r="Q4609" s="61">
        <f t="shared" si="222"/>
        <v>0</v>
      </c>
    </row>
    <row r="4610" spans="1:17">
      <c r="A4610" s="58">
        <v>44403</v>
      </c>
      <c r="B4610" s="39" t="s">
        <v>48</v>
      </c>
      <c r="C4610" s="39" t="s">
        <v>162</v>
      </c>
      <c r="D4610" s="65"/>
      <c r="E4610" s="39" t="s">
        <v>102</v>
      </c>
      <c r="F4610" s="39">
        <v>55</v>
      </c>
      <c r="G4610" s="39" t="s">
        <v>172</v>
      </c>
      <c r="H4610" s="39" t="s">
        <v>176</v>
      </c>
      <c r="I4610" s="39" t="s">
        <v>177</v>
      </c>
      <c r="J4610" s="39" t="s">
        <v>176</v>
      </c>
      <c r="K4610" s="39" t="s">
        <v>176</v>
      </c>
      <c r="L4610" s="39">
        <v>1</v>
      </c>
      <c r="M4610" s="57" t="str">
        <f t="shared" si="220"/>
        <v>3 - Medium-Level Power Loss</v>
      </c>
      <c r="N4610" s="59"/>
      <c r="O4610" s="60"/>
      <c r="P4610" s="61">
        <f t="shared" si="221"/>
        <v>1800</v>
      </c>
      <c r="Q4610" s="61">
        <f t="shared" si="222"/>
        <v>0</v>
      </c>
    </row>
    <row r="4611" spans="1:17">
      <c r="A4611" s="58">
        <v>44403</v>
      </c>
      <c r="B4611" s="39" t="s">
        <v>48</v>
      </c>
      <c r="C4611" s="39" t="s">
        <v>162</v>
      </c>
      <c r="D4611" s="65"/>
      <c r="E4611" s="39" t="s">
        <v>102</v>
      </c>
      <c r="F4611" s="39">
        <v>56</v>
      </c>
      <c r="G4611" s="39" t="s">
        <v>172</v>
      </c>
      <c r="H4611" s="39" t="s">
        <v>176</v>
      </c>
      <c r="I4611" s="39" t="s">
        <v>177</v>
      </c>
      <c r="J4611" s="39" t="s">
        <v>176</v>
      </c>
      <c r="K4611" s="39" t="s">
        <v>176</v>
      </c>
      <c r="L4611" s="39">
        <v>1</v>
      </c>
      <c r="M4611" s="57" t="str">
        <f t="shared" si="220"/>
        <v>3 - Medium-Level Power Loss</v>
      </c>
      <c r="N4611" s="59"/>
      <c r="O4611" s="60"/>
      <c r="P4611" s="61">
        <f t="shared" si="221"/>
        <v>1800</v>
      </c>
      <c r="Q4611" s="61">
        <f t="shared" si="222"/>
        <v>0</v>
      </c>
    </row>
    <row r="4612" spans="1:17">
      <c r="A4612" s="58">
        <v>44403</v>
      </c>
      <c r="B4612" s="39" t="s">
        <v>48</v>
      </c>
      <c r="C4612" s="39" t="s">
        <v>162</v>
      </c>
      <c r="D4612" s="65"/>
      <c r="E4612" s="39" t="s">
        <v>102</v>
      </c>
      <c r="F4612" s="39">
        <v>73</v>
      </c>
      <c r="G4612" s="39" t="s">
        <v>172</v>
      </c>
      <c r="H4612" s="39" t="s">
        <v>176</v>
      </c>
      <c r="I4612" s="39" t="s">
        <v>176</v>
      </c>
      <c r="J4612" s="39" t="s">
        <v>176</v>
      </c>
      <c r="K4612" s="39" t="s">
        <v>176</v>
      </c>
      <c r="L4612" s="39">
        <v>1</v>
      </c>
      <c r="M4612" s="57" t="str">
        <f t="shared" si="220"/>
        <v>3 - Medium-Level Power Loss</v>
      </c>
      <c r="N4612" s="59"/>
      <c r="O4612" s="60"/>
      <c r="P4612" s="61">
        <f t="shared" si="221"/>
        <v>1800</v>
      </c>
      <c r="Q4612" s="61">
        <f t="shared" si="222"/>
        <v>0</v>
      </c>
    </row>
    <row r="4613" spans="1:17">
      <c r="A4613" s="58">
        <v>44403</v>
      </c>
      <c r="B4613" s="39" t="s">
        <v>48</v>
      </c>
      <c r="C4613" s="39" t="s">
        <v>162</v>
      </c>
      <c r="D4613" s="65"/>
      <c r="E4613" s="39" t="s">
        <v>102</v>
      </c>
      <c r="F4613" s="39">
        <v>74</v>
      </c>
      <c r="G4613" s="39" t="s">
        <v>172</v>
      </c>
      <c r="H4613" s="39" t="s">
        <v>176</v>
      </c>
      <c r="I4613" s="39" t="s">
        <v>176</v>
      </c>
      <c r="J4613" s="39" t="s">
        <v>176</v>
      </c>
      <c r="K4613" s="39" t="s">
        <v>176</v>
      </c>
      <c r="L4613" s="39">
        <v>1</v>
      </c>
      <c r="M4613" s="57" t="str">
        <f t="shared" si="220"/>
        <v>3 - Medium-Level Power Loss</v>
      </c>
      <c r="N4613" s="59"/>
      <c r="O4613" s="60"/>
      <c r="P4613" s="61">
        <f t="shared" si="221"/>
        <v>1800</v>
      </c>
      <c r="Q4613" s="61">
        <f t="shared" si="222"/>
        <v>0</v>
      </c>
    </row>
    <row r="4614" spans="1:17">
      <c r="A4614" s="58">
        <v>44403</v>
      </c>
      <c r="B4614" s="39" t="s">
        <v>48</v>
      </c>
      <c r="C4614" s="39" t="s">
        <v>162</v>
      </c>
      <c r="D4614" s="65"/>
      <c r="E4614" s="39" t="s">
        <v>102</v>
      </c>
      <c r="F4614" s="39">
        <v>75</v>
      </c>
      <c r="G4614" s="39" t="s">
        <v>172</v>
      </c>
      <c r="H4614" s="39" t="s">
        <v>176</v>
      </c>
      <c r="I4614" s="39" t="s">
        <v>176</v>
      </c>
      <c r="J4614" s="39" t="s">
        <v>176</v>
      </c>
      <c r="K4614" s="39" t="s">
        <v>176</v>
      </c>
      <c r="L4614" s="39">
        <v>1</v>
      </c>
      <c r="M4614" s="57" t="str">
        <f t="shared" si="220"/>
        <v>3 - Medium-Level Power Loss</v>
      </c>
      <c r="N4614" s="59"/>
      <c r="O4614" s="60"/>
      <c r="P4614" s="61">
        <f t="shared" si="221"/>
        <v>1800</v>
      </c>
      <c r="Q4614" s="61">
        <f t="shared" si="222"/>
        <v>0</v>
      </c>
    </row>
    <row r="4615" spans="1:17">
      <c r="A4615" s="58">
        <v>44403</v>
      </c>
      <c r="B4615" s="39" t="s">
        <v>48</v>
      </c>
      <c r="C4615" s="39" t="s">
        <v>162</v>
      </c>
      <c r="D4615" s="65"/>
      <c r="E4615" s="39" t="s">
        <v>102</v>
      </c>
      <c r="F4615" s="39">
        <v>76</v>
      </c>
      <c r="G4615" s="39" t="s">
        <v>172</v>
      </c>
      <c r="H4615" s="39" t="s">
        <v>176</v>
      </c>
      <c r="I4615" s="39" t="s">
        <v>176</v>
      </c>
      <c r="J4615" s="39" t="s">
        <v>176</v>
      </c>
      <c r="K4615" s="39" t="s">
        <v>176</v>
      </c>
      <c r="L4615" s="39">
        <v>1</v>
      </c>
      <c r="M4615" s="57" t="str">
        <f t="shared" si="220"/>
        <v>3 - Medium-Level Power Loss</v>
      </c>
      <c r="N4615" s="59"/>
      <c r="O4615" s="60"/>
      <c r="P4615" s="61">
        <f t="shared" si="221"/>
        <v>1800</v>
      </c>
      <c r="Q4615" s="61">
        <f t="shared" si="222"/>
        <v>0</v>
      </c>
    </row>
    <row r="4616" spans="1:17">
      <c r="A4616" s="58">
        <v>44403</v>
      </c>
      <c r="B4616" s="39" t="s">
        <v>48</v>
      </c>
      <c r="C4616" s="39" t="s">
        <v>162</v>
      </c>
      <c r="D4616" s="65"/>
      <c r="E4616" s="39" t="s">
        <v>102</v>
      </c>
      <c r="F4616" s="39">
        <v>77</v>
      </c>
      <c r="G4616" s="39" t="s">
        <v>172</v>
      </c>
      <c r="H4616" s="39" t="s">
        <v>176</v>
      </c>
      <c r="I4616" s="39" t="s">
        <v>176</v>
      </c>
      <c r="J4616" s="39" t="s">
        <v>176</v>
      </c>
      <c r="K4616" s="39" t="s">
        <v>176</v>
      </c>
      <c r="L4616" s="39">
        <v>1</v>
      </c>
      <c r="M4616" s="57" t="str">
        <f t="shared" si="220"/>
        <v>3 - Medium-Level Power Loss</v>
      </c>
      <c r="N4616" s="59"/>
      <c r="O4616" s="60"/>
      <c r="P4616" s="61">
        <f t="shared" si="221"/>
        <v>1800</v>
      </c>
      <c r="Q4616" s="61">
        <f t="shared" si="222"/>
        <v>0</v>
      </c>
    </row>
    <row r="4617" spans="1:17">
      <c r="A4617" s="58">
        <v>44403</v>
      </c>
      <c r="B4617" s="39" t="s">
        <v>48</v>
      </c>
      <c r="C4617" s="39" t="s">
        <v>162</v>
      </c>
      <c r="D4617" s="65"/>
      <c r="E4617" s="39" t="s">
        <v>102</v>
      </c>
      <c r="F4617" s="39">
        <v>78</v>
      </c>
      <c r="G4617" s="39" t="s">
        <v>172</v>
      </c>
      <c r="H4617" s="39" t="s">
        <v>176</v>
      </c>
      <c r="I4617" s="39" t="s">
        <v>176</v>
      </c>
      <c r="J4617" s="39" t="s">
        <v>176</v>
      </c>
      <c r="K4617" s="39" t="s">
        <v>176</v>
      </c>
      <c r="L4617" s="39">
        <v>1</v>
      </c>
      <c r="M4617" s="57" t="str">
        <f t="shared" si="220"/>
        <v>3 - Medium-Level Power Loss</v>
      </c>
      <c r="N4617" s="59"/>
      <c r="O4617" s="60"/>
      <c r="P4617" s="61">
        <f t="shared" si="221"/>
        <v>1800</v>
      </c>
      <c r="Q4617" s="61">
        <f t="shared" si="222"/>
        <v>0</v>
      </c>
    </row>
    <row r="4618" spans="1:17">
      <c r="A4618" s="58">
        <v>44403</v>
      </c>
      <c r="B4618" s="39" t="s">
        <v>48</v>
      </c>
      <c r="C4618" s="39" t="s">
        <v>162</v>
      </c>
      <c r="D4618" s="65"/>
      <c r="E4618" s="39" t="s">
        <v>102</v>
      </c>
      <c r="F4618" s="39">
        <v>79</v>
      </c>
      <c r="G4618" s="39" t="s">
        <v>172</v>
      </c>
      <c r="H4618" s="39" t="s">
        <v>176</v>
      </c>
      <c r="I4618" s="39" t="s">
        <v>176</v>
      </c>
      <c r="J4618" s="39" t="s">
        <v>176</v>
      </c>
      <c r="K4618" s="39" t="s">
        <v>176</v>
      </c>
      <c r="L4618" s="39">
        <v>1</v>
      </c>
      <c r="M4618" s="57" t="str">
        <f t="shared" si="220"/>
        <v>3 - Medium-Level Power Loss</v>
      </c>
      <c r="N4618" s="59"/>
      <c r="O4618" s="60"/>
      <c r="P4618" s="61">
        <f t="shared" si="221"/>
        <v>1800</v>
      </c>
      <c r="Q4618" s="61">
        <f t="shared" si="222"/>
        <v>0</v>
      </c>
    </row>
    <row r="4619" spans="1:17">
      <c r="A4619" s="58">
        <v>44403</v>
      </c>
      <c r="B4619" s="39" t="s">
        <v>48</v>
      </c>
      <c r="C4619" s="39" t="s">
        <v>162</v>
      </c>
      <c r="D4619" s="65"/>
      <c r="E4619" s="39" t="s">
        <v>102</v>
      </c>
      <c r="F4619" s="39">
        <v>80</v>
      </c>
      <c r="G4619" s="39" t="s">
        <v>172</v>
      </c>
      <c r="H4619" s="39" t="s">
        <v>176</v>
      </c>
      <c r="I4619" s="39" t="s">
        <v>176</v>
      </c>
      <c r="J4619" s="39" t="s">
        <v>176</v>
      </c>
      <c r="K4619" s="39" t="s">
        <v>176</v>
      </c>
      <c r="L4619" s="39">
        <v>1</v>
      </c>
      <c r="M4619" s="57" t="str">
        <f t="shared" si="220"/>
        <v>3 - Medium-Level Power Loss</v>
      </c>
      <c r="N4619" s="59"/>
      <c r="O4619" s="60"/>
      <c r="P4619" s="61">
        <f t="shared" si="221"/>
        <v>1800</v>
      </c>
      <c r="Q4619" s="61">
        <f t="shared" si="222"/>
        <v>0</v>
      </c>
    </row>
    <row r="4620" spans="1:17">
      <c r="A4620" s="58">
        <v>44403</v>
      </c>
      <c r="B4620" s="39" t="s">
        <v>48</v>
      </c>
      <c r="C4620" s="39" t="s">
        <v>162</v>
      </c>
      <c r="D4620" s="65"/>
      <c r="E4620" s="39" t="s">
        <v>103</v>
      </c>
      <c r="F4620" s="39">
        <v>89</v>
      </c>
      <c r="G4620" s="39" t="s">
        <v>172</v>
      </c>
      <c r="H4620" s="39" t="s">
        <v>176</v>
      </c>
      <c r="I4620" s="39" t="s">
        <v>177</v>
      </c>
      <c r="J4620" s="39" t="s">
        <v>176</v>
      </c>
      <c r="K4620" s="39" t="s">
        <v>176</v>
      </c>
      <c r="L4620" s="39">
        <v>1</v>
      </c>
      <c r="M4620" s="57" t="str">
        <f t="shared" si="220"/>
        <v>3 - Medium-Level Power Loss</v>
      </c>
      <c r="N4620" s="59"/>
      <c r="O4620" s="60"/>
      <c r="P4620" s="61">
        <f t="shared" si="221"/>
        <v>1800</v>
      </c>
      <c r="Q4620" s="61">
        <f t="shared" si="222"/>
        <v>0</v>
      </c>
    </row>
    <row r="4621" spans="1:17">
      <c r="A4621" s="58">
        <v>44403</v>
      </c>
      <c r="B4621" s="39" t="s">
        <v>48</v>
      </c>
      <c r="C4621" s="39" t="s">
        <v>162</v>
      </c>
      <c r="D4621" s="65"/>
      <c r="E4621" s="39" t="s">
        <v>103</v>
      </c>
      <c r="F4621" s="39">
        <v>90</v>
      </c>
      <c r="G4621" s="39" t="s">
        <v>172</v>
      </c>
      <c r="H4621" s="39" t="s">
        <v>176</v>
      </c>
      <c r="I4621" s="39" t="s">
        <v>177</v>
      </c>
      <c r="J4621" s="39" t="s">
        <v>176</v>
      </c>
      <c r="K4621" s="39" t="s">
        <v>176</v>
      </c>
      <c r="L4621" s="39">
        <v>1</v>
      </c>
      <c r="M4621" s="57" t="str">
        <f t="shared" si="220"/>
        <v>3 - Medium-Level Power Loss</v>
      </c>
      <c r="N4621" s="59"/>
      <c r="O4621" s="60"/>
      <c r="P4621" s="61">
        <f t="shared" si="221"/>
        <v>1800</v>
      </c>
      <c r="Q4621" s="61">
        <f t="shared" si="222"/>
        <v>0</v>
      </c>
    </row>
    <row r="4622" spans="1:17">
      <c r="A4622" s="58">
        <v>44403</v>
      </c>
      <c r="B4622" s="39" t="s">
        <v>48</v>
      </c>
      <c r="C4622" s="39" t="s">
        <v>162</v>
      </c>
      <c r="D4622" s="65"/>
      <c r="E4622" s="39" t="s">
        <v>103</v>
      </c>
      <c r="F4622" s="39">
        <v>91</v>
      </c>
      <c r="G4622" s="39" t="s">
        <v>172</v>
      </c>
      <c r="H4622" s="39" t="s">
        <v>176</v>
      </c>
      <c r="I4622" s="39" t="s">
        <v>177</v>
      </c>
      <c r="J4622" s="39" t="s">
        <v>176</v>
      </c>
      <c r="K4622" s="39" t="s">
        <v>176</v>
      </c>
      <c r="L4622" s="39">
        <v>1</v>
      </c>
      <c r="M4622" s="57" t="str">
        <f t="shared" si="220"/>
        <v>3 - Medium-Level Power Loss</v>
      </c>
      <c r="N4622" s="59"/>
      <c r="O4622" s="60"/>
      <c r="P4622" s="61">
        <f t="shared" si="221"/>
        <v>1800</v>
      </c>
      <c r="Q4622" s="61">
        <f t="shared" si="222"/>
        <v>0</v>
      </c>
    </row>
    <row r="4623" spans="1:17">
      <c r="A4623" s="58">
        <v>44403</v>
      </c>
      <c r="B4623" s="39" t="s">
        <v>48</v>
      </c>
      <c r="C4623" s="39" t="s">
        <v>162</v>
      </c>
      <c r="D4623" s="65"/>
      <c r="E4623" s="39" t="s">
        <v>103</v>
      </c>
      <c r="F4623" s="39">
        <v>92</v>
      </c>
      <c r="G4623" s="39" t="s">
        <v>172</v>
      </c>
      <c r="H4623" s="39" t="s">
        <v>176</v>
      </c>
      <c r="I4623" s="39" t="s">
        <v>177</v>
      </c>
      <c r="J4623" s="39" t="s">
        <v>176</v>
      </c>
      <c r="K4623" s="39" t="s">
        <v>176</v>
      </c>
      <c r="L4623" s="39">
        <v>1</v>
      </c>
      <c r="M4623" s="57" t="str">
        <f t="shared" si="220"/>
        <v>3 - Medium-Level Power Loss</v>
      </c>
      <c r="N4623" s="59"/>
      <c r="O4623" s="60"/>
      <c r="P4623" s="61">
        <f t="shared" si="221"/>
        <v>1800</v>
      </c>
      <c r="Q4623" s="61">
        <f t="shared" si="222"/>
        <v>0</v>
      </c>
    </row>
    <row r="4624" spans="1:17">
      <c r="A4624" s="58">
        <v>44403</v>
      </c>
      <c r="B4624" s="39" t="s">
        <v>48</v>
      </c>
      <c r="C4624" s="39" t="s">
        <v>162</v>
      </c>
      <c r="D4624" s="65"/>
      <c r="E4624" s="39" t="s">
        <v>103</v>
      </c>
      <c r="F4624" s="39">
        <v>93</v>
      </c>
      <c r="G4624" s="39" t="s">
        <v>172</v>
      </c>
      <c r="H4624" s="39" t="s">
        <v>176</v>
      </c>
      <c r="I4624" s="39" t="s">
        <v>177</v>
      </c>
      <c r="J4624" s="39" t="s">
        <v>176</v>
      </c>
      <c r="K4624" s="39" t="s">
        <v>176</v>
      </c>
      <c r="L4624" s="39">
        <v>1</v>
      </c>
      <c r="M4624" s="57" t="str">
        <f t="shared" si="220"/>
        <v>3 - Medium-Level Power Loss</v>
      </c>
      <c r="N4624" s="59"/>
      <c r="O4624" s="60"/>
      <c r="P4624" s="61">
        <f t="shared" si="221"/>
        <v>1800</v>
      </c>
      <c r="Q4624" s="61">
        <f t="shared" si="222"/>
        <v>0</v>
      </c>
    </row>
    <row r="4625" spans="1:17">
      <c r="A4625" s="58">
        <v>44403</v>
      </c>
      <c r="B4625" s="39" t="s">
        <v>48</v>
      </c>
      <c r="C4625" s="39" t="s">
        <v>162</v>
      </c>
      <c r="D4625" s="65"/>
      <c r="E4625" s="39" t="s">
        <v>103</v>
      </c>
      <c r="F4625" s="39">
        <v>94</v>
      </c>
      <c r="G4625" s="39" t="s">
        <v>172</v>
      </c>
      <c r="H4625" s="39" t="s">
        <v>176</v>
      </c>
      <c r="I4625" s="39" t="s">
        <v>177</v>
      </c>
      <c r="J4625" s="39" t="s">
        <v>176</v>
      </c>
      <c r="K4625" s="39" t="s">
        <v>176</v>
      </c>
      <c r="L4625" s="39">
        <v>1</v>
      </c>
      <c r="M4625" s="57" t="str">
        <f t="shared" si="220"/>
        <v>3 - Medium-Level Power Loss</v>
      </c>
      <c r="N4625" s="59"/>
      <c r="O4625" s="60"/>
      <c r="P4625" s="61">
        <f t="shared" si="221"/>
        <v>1800</v>
      </c>
      <c r="Q4625" s="61">
        <f t="shared" si="222"/>
        <v>0</v>
      </c>
    </row>
    <row r="4626" spans="1:17">
      <c r="A4626" s="58">
        <v>44403</v>
      </c>
      <c r="B4626" s="39" t="s">
        <v>48</v>
      </c>
      <c r="C4626" s="39" t="s">
        <v>162</v>
      </c>
      <c r="D4626" s="65"/>
      <c r="E4626" s="39" t="s">
        <v>103</v>
      </c>
      <c r="F4626" s="39">
        <v>95</v>
      </c>
      <c r="G4626" s="39" t="s">
        <v>172</v>
      </c>
      <c r="H4626" s="39" t="s">
        <v>176</v>
      </c>
      <c r="I4626" s="39" t="s">
        <v>177</v>
      </c>
      <c r="J4626" s="39" t="s">
        <v>176</v>
      </c>
      <c r="K4626" s="39" t="s">
        <v>176</v>
      </c>
      <c r="L4626" s="39">
        <v>1</v>
      </c>
      <c r="M4626" s="57" t="str">
        <f t="shared" si="220"/>
        <v>3 - Medium-Level Power Loss</v>
      </c>
      <c r="N4626" s="59"/>
      <c r="O4626" s="60"/>
      <c r="P4626" s="61">
        <f t="shared" si="221"/>
        <v>1800</v>
      </c>
      <c r="Q4626" s="61">
        <f t="shared" si="222"/>
        <v>0</v>
      </c>
    </row>
    <row r="4627" spans="1:17">
      <c r="A4627" s="58">
        <v>44403</v>
      </c>
      <c r="B4627" s="39" t="s">
        <v>48</v>
      </c>
      <c r="C4627" s="39" t="s">
        <v>162</v>
      </c>
      <c r="D4627" s="65"/>
      <c r="E4627" s="39" t="s">
        <v>103</v>
      </c>
      <c r="F4627" s="39">
        <v>96</v>
      </c>
      <c r="G4627" s="39" t="s">
        <v>172</v>
      </c>
      <c r="H4627" s="39" t="s">
        <v>176</v>
      </c>
      <c r="I4627" s="39" t="s">
        <v>177</v>
      </c>
      <c r="J4627" s="39" t="s">
        <v>176</v>
      </c>
      <c r="K4627" s="39" t="s">
        <v>176</v>
      </c>
      <c r="L4627" s="39">
        <v>1</v>
      </c>
      <c r="M4627" s="57" t="str">
        <f t="shared" si="220"/>
        <v>3 - Medium-Level Power Loss</v>
      </c>
      <c r="N4627" s="59"/>
      <c r="O4627" s="60"/>
      <c r="P4627" s="61">
        <f t="shared" si="221"/>
        <v>1800</v>
      </c>
      <c r="Q4627" s="61">
        <f t="shared" si="222"/>
        <v>0</v>
      </c>
    </row>
    <row r="4628" spans="1:17">
      <c r="A4628" s="58">
        <v>44403</v>
      </c>
      <c r="B4628" s="39" t="s">
        <v>48</v>
      </c>
      <c r="C4628" s="39" t="s">
        <v>162</v>
      </c>
      <c r="D4628" s="65"/>
      <c r="E4628" s="39" t="s">
        <v>104</v>
      </c>
      <c r="F4628" s="39">
        <v>15</v>
      </c>
      <c r="G4628" s="39" t="s">
        <v>172</v>
      </c>
      <c r="H4628" s="39" t="s">
        <v>176</v>
      </c>
      <c r="I4628" s="39" t="s">
        <v>177</v>
      </c>
      <c r="J4628" s="39" t="s">
        <v>176</v>
      </c>
      <c r="K4628" s="39" t="s">
        <v>176</v>
      </c>
      <c r="L4628" s="39">
        <v>1</v>
      </c>
      <c r="M4628" s="57" t="str">
        <f t="shared" si="220"/>
        <v>3 - Medium-Level Power Loss</v>
      </c>
      <c r="N4628" s="59"/>
      <c r="O4628" s="60"/>
      <c r="P4628" s="61">
        <f t="shared" si="221"/>
        <v>1800</v>
      </c>
      <c r="Q4628" s="61">
        <f t="shared" si="222"/>
        <v>0</v>
      </c>
    </row>
    <row r="4629" spans="1:17">
      <c r="A4629" s="58">
        <v>44403</v>
      </c>
      <c r="B4629" s="39" t="s">
        <v>48</v>
      </c>
      <c r="C4629" s="39" t="s">
        <v>162</v>
      </c>
      <c r="D4629" s="65"/>
      <c r="E4629" s="39" t="s">
        <v>104</v>
      </c>
      <c r="F4629" s="39">
        <v>33</v>
      </c>
      <c r="G4629" s="39" t="s">
        <v>172</v>
      </c>
      <c r="H4629" s="39" t="s">
        <v>176</v>
      </c>
      <c r="I4629" s="39" t="s">
        <v>177</v>
      </c>
      <c r="J4629" s="39" t="s">
        <v>176</v>
      </c>
      <c r="K4629" s="39" t="s">
        <v>176</v>
      </c>
      <c r="L4629" s="39">
        <v>1</v>
      </c>
      <c r="M4629" s="57" t="str">
        <f t="shared" si="220"/>
        <v>3 - Medium-Level Power Loss</v>
      </c>
      <c r="N4629" s="59"/>
      <c r="O4629" s="60"/>
      <c r="P4629" s="61">
        <f t="shared" si="221"/>
        <v>1800</v>
      </c>
      <c r="Q4629" s="61">
        <f t="shared" si="222"/>
        <v>0</v>
      </c>
    </row>
    <row r="4630" spans="1:17">
      <c r="A4630" s="58">
        <v>44403</v>
      </c>
      <c r="B4630" s="39" t="s">
        <v>48</v>
      </c>
      <c r="C4630" s="39" t="s">
        <v>162</v>
      </c>
      <c r="D4630" s="65"/>
      <c r="E4630" s="39" t="s">
        <v>104</v>
      </c>
      <c r="F4630" s="39">
        <v>34</v>
      </c>
      <c r="G4630" s="39" t="s">
        <v>172</v>
      </c>
      <c r="H4630" s="39" t="s">
        <v>176</v>
      </c>
      <c r="I4630" s="39" t="s">
        <v>177</v>
      </c>
      <c r="J4630" s="39" t="s">
        <v>176</v>
      </c>
      <c r="K4630" s="39" t="s">
        <v>176</v>
      </c>
      <c r="L4630" s="39">
        <v>1</v>
      </c>
      <c r="M4630" s="57" t="str">
        <f t="shared" si="220"/>
        <v>3 - Medium-Level Power Loss</v>
      </c>
      <c r="N4630" s="59"/>
      <c r="O4630" s="60"/>
      <c r="P4630" s="61">
        <f t="shared" si="221"/>
        <v>1800</v>
      </c>
      <c r="Q4630" s="61">
        <f t="shared" si="222"/>
        <v>0</v>
      </c>
    </row>
    <row r="4631" spans="1:17">
      <c r="A4631" s="58">
        <v>44403</v>
      </c>
      <c r="B4631" s="39" t="s">
        <v>48</v>
      </c>
      <c r="C4631" s="39" t="s">
        <v>162</v>
      </c>
      <c r="D4631" s="65"/>
      <c r="E4631" s="39" t="s">
        <v>104</v>
      </c>
      <c r="F4631" s="39">
        <v>35</v>
      </c>
      <c r="G4631" s="39" t="s">
        <v>172</v>
      </c>
      <c r="H4631" s="39" t="s">
        <v>176</v>
      </c>
      <c r="I4631" s="39" t="s">
        <v>177</v>
      </c>
      <c r="J4631" s="39" t="s">
        <v>176</v>
      </c>
      <c r="K4631" s="39" t="s">
        <v>176</v>
      </c>
      <c r="L4631" s="39">
        <v>1</v>
      </c>
      <c r="M4631" s="57" t="str">
        <f t="shared" si="220"/>
        <v>3 - Medium-Level Power Loss</v>
      </c>
      <c r="N4631" s="59"/>
      <c r="O4631" s="60"/>
      <c r="P4631" s="61">
        <f t="shared" si="221"/>
        <v>1800</v>
      </c>
      <c r="Q4631" s="61">
        <f t="shared" si="222"/>
        <v>0</v>
      </c>
    </row>
    <row r="4632" spans="1:17">
      <c r="A4632" s="58">
        <v>44403</v>
      </c>
      <c r="B4632" s="39" t="s">
        <v>48</v>
      </c>
      <c r="C4632" s="39" t="s">
        <v>162</v>
      </c>
      <c r="D4632" s="65"/>
      <c r="E4632" s="39" t="s">
        <v>104</v>
      </c>
      <c r="F4632" s="39">
        <v>36</v>
      </c>
      <c r="G4632" s="39" t="s">
        <v>172</v>
      </c>
      <c r="H4632" s="39" t="s">
        <v>176</v>
      </c>
      <c r="I4632" s="39" t="s">
        <v>177</v>
      </c>
      <c r="J4632" s="39" t="s">
        <v>176</v>
      </c>
      <c r="K4632" s="39" t="s">
        <v>176</v>
      </c>
      <c r="L4632" s="39">
        <v>1</v>
      </c>
      <c r="M4632" s="57" t="str">
        <f t="shared" si="220"/>
        <v>3 - Medium-Level Power Loss</v>
      </c>
      <c r="N4632" s="59"/>
      <c r="O4632" s="60"/>
      <c r="P4632" s="61">
        <f t="shared" si="221"/>
        <v>1800</v>
      </c>
      <c r="Q4632" s="61">
        <f t="shared" si="222"/>
        <v>0</v>
      </c>
    </row>
    <row r="4633" spans="1:17">
      <c r="A4633" s="58">
        <v>44403</v>
      </c>
      <c r="B4633" s="39" t="s">
        <v>48</v>
      </c>
      <c r="C4633" s="39" t="s">
        <v>162</v>
      </c>
      <c r="D4633" s="65"/>
      <c r="E4633" s="39" t="s">
        <v>104</v>
      </c>
      <c r="F4633" s="39">
        <v>37</v>
      </c>
      <c r="G4633" s="39" t="s">
        <v>172</v>
      </c>
      <c r="H4633" s="39" t="s">
        <v>176</v>
      </c>
      <c r="I4633" s="39" t="s">
        <v>177</v>
      </c>
      <c r="J4633" s="39" t="s">
        <v>176</v>
      </c>
      <c r="K4633" s="39" t="s">
        <v>176</v>
      </c>
      <c r="L4633" s="39">
        <v>1</v>
      </c>
      <c r="M4633" s="57" t="str">
        <f t="shared" si="220"/>
        <v>3 - Medium-Level Power Loss</v>
      </c>
      <c r="N4633" s="59"/>
      <c r="O4633" s="60"/>
      <c r="P4633" s="61">
        <f t="shared" si="221"/>
        <v>1800</v>
      </c>
      <c r="Q4633" s="61">
        <f t="shared" si="222"/>
        <v>0</v>
      </c>
    </row>
    <row r="4634" spans="1:17">
      <c r="A4634" s="58">
        <v>44403</v>
      </c>
      <c r="B4634" s="39" t="s">
        <v>48</v>
      </c>
      <c r="C4634" s="39" t="s">
        <v>162</v>
      </c>
      <c r="D4634" s="65"/>
      <c r="E4634" s="39" t="s">
        <v>104</v>
      </c>
      <c r="F4634" s="39">
        <v>38</v>
      </c>
      <c r="G4634" s="39" t="s">
        <v>172</v>
      </c>
      <c r="H4634" s="39" t="s">
        <v>176</v>
      </c>
      <c r="I4634" s="39" t="s">
        <v>177</v>
      </c>
      <c r="J4634" s="39" t="s">
        <v>176</v>
      </c>
      <c r="K4634" s="39" t="s">
        <v>176</v>
      </c>
      <c r="L4634" s="39">
        <v>1</v>
      </c>
      <c r="M4634" s="57" t="str">
        <f t="shared" si="220"/>
        <v>3 - Medium-Level Power Loss</v>
      </c>
      <c r="N4634" s="59"/>
      <c r="O4634" s="60"/>
      <c r="P4634" s="61">
        <f t="shared" si="221"/>
        <v>1800</v>
      </c>
      <c r="Q4634" s="61">
        <f t="shared" si="222"/>
        <v>0</v>
      </c>
    </row>
    <row r="4635" spans="1:17">
      <c r="A4635" s="58">
        <v>44403</v>
      </c>
      <c r="B4635" s="39" t="s">
        <v>48</v>
      </c>
      <c r="C4635" s="39" t="s">
        <v>162</v>
      </c>
      <c r="D4635" s="65"/>
      <c r="E4635" s="39" t="s">
        <v>104</v>
      </c>
      <c r="F4635" s="39">
        <v>39</v>
      </c>
      <c r="G4635" s="39" t="s">
        <v>172</v>
      </c>
      <c r="H4635" s="39" t="s">
        <v>176</v>
      </c>
      <c r="I4635" s="39" t="s">
        <v>177</v>
      </c>
      <c r="J4635" s="39" t="s">
        <v>176</v>
      </c>
      <c r="K4635" s="39" t="s">
        <v>176</v>
      </c>
      <c r="L4635" s="39">
        <v>1</v>
      </c>
      <c r="M4635" s="57" t="str">
        <f t="shared" si="220"/>
        <v>3 - Medium-Level Power Loss</v>
      </c>
      <c r="N4635" s="59"/>
      <c r="O4635" s="60"/>
      <c r="P4635" s="61">
        <f t="shared" si="221"/>
        <v>1800</v>
      </c>
      <c r="Q4635" s="61">
        <f t="shared" si="222"/>
        <v>0</v>
      </c>
    </row>
    <row r="4636" spans="1:17">
      <c r="A4636" s="58">
        <v>44403</v>
      </c>
      <c r="B4636" s="39" t="s">
        <v>48</v>
      </c>
      <c r="C4636" s="39" t="s">
        <v>162</v>
      </c>
      <c r="D4636" s="65"/>
      <c r="E4636" s="39" t="s">
        <v>104</v>
      </c>
      <c r="F4636" s="39">
        <v>40</v>
      </c>
      <c r="G4636" s="39" t="s">
        <v>172</v>
      </c>
      <c r="H4636" s="39" t="s">
        <v>176</v>
      </c>
      <c r="I4636" s="39" t="s">
        <v>177</v>
      </c>
      <c r="J4636" s="39" t="s">
        <v>176</v>
      </c>
      <c r="K4636" s="39" t="s">
        <v>176</v>
      </c>
      <c r="L4636" s="39">
        <v>1</v>
      </c>
      <c r="M4636" s="57" t="str">
        <f t="shared" si="220"/>
        <v>3 - Medium-Level Power Loss</v>
      </c>
      <c r="N4636" s="59"/>
      <c r="O4636" s="60"/>
      <c r="P4636" s="61">
        <f t="shared" si="221"/>
        <v>1800</v>
      </c>
      <c r="Q4636" s="61">
        <f t="shared" si="222"/>
        <v>0</v>
      </c>
    </row>
    <row r="4637" spans="1:17">
      <c r="A4637" s="58">
        <v>44403</v>
      </c>
      <c r="B4637" s="39" t="s">
        <v>48</v>
      </c>
      <c r="C4637" s="39" t="s">
        <v>162</v>
      </c>
      <c r="D4637" s="65"/>
      <c r="E4637" s="39" t="s">
        <v>104</v>
      </c>
      <c r="F4637" s="39">
        <v>86</v>
      </c>
      <c r="G4637" s="39" t="s">
        <v>172</v>
      </c>
      <c r="H4637" s="39" t="s">
        <v>176</v>
      </c>
      <c r="I4637" s="39" t="s">
        <v>177</v>
      </c>
      <c r="J4637" s="39" t="s">
        <v>176</v>
      </c>
      <c r="K4637" s="39" t="s">
        <v>176</v>
      </c>
      <c r="L4637" s="39">
        <v>1</v>
      </c>
      <c r="M4637" s="57" t="str">
        <f t="shared" si="220"/>
        <v>3 - Medium-Level Power Loss</v>
      </c>
      <c r="N4637" s="59"/>
      <c r="O4637" s="60"/>
      <c r="P4637" s="61">
        <f t="shared" si="221"/>
        <v>1800</v>
      </c>
      <c r="Q4637" s="61">
        <f t="shared" si="222"/>
        <v>0</v>
      </c>
    </row>
    <row r="4638" spans="1:17">
      <c r="A4638" s="58">
        <v>44403</v>
      </c>
      <c r="B4638" s="39" t="s">
        <v>48</v>
      </c>
      <c r="C4638" s="39" t="s">
        <v>162</v>
      </c>
      <c r="D4638" s="65"/>
      <c r="E4638" s="39" t="s">
        <v>97</v>
      </c>
      <c r="F4638" s="39">
        <v>84</v>
      </c>
      <c r="G4638" s="39" t="s">
        <v>172</v>
      </c>
      <c r="H4638" s="39" t="s">
        <v>176</v>
      </c>
      <c r="I4638" s="39" t="s">
        <v>177</v>
      </c>
      <c r="J4638" s="39" t="s">
        <v>176</v>
      </c>
      <c r="K4638" s="39" t="s">
        <v>176</v>
      </c>
      <c r="L4638" s="39">
        <v>1</v>
      </c>
      <c r="M4638" s="57" t="str">
        <f t="shared" si="220"/>
        <v>3 - Medium-Level Power Loss</v>
      </c>
      <c r="N4638" s="59"/>
      <c r="O4638" s="60"/>
      <c r="P4638" s="61">
        <f t="shared" si="221"/>
        <v>1800</v>
      </c>
      <c r="Q4638" s="61">
        <f t="shared" si="222"/>
        <v>0</v>
      </c>
    </row>
    <row r="4639" spans="1:17">
      <c r="A4639" s="58">
        <v>44403</v>
      </c>
      <c r="B4639" s="39" t="s">
        <v>48</v>
      </c>
      <c r="C4639" s="39" t="s">
        <v>162</v>
      </c>
      <c r="D4639" s="65"/>
      <c r="E4639" s="39" t="s">
        <v>97</v>
      </c>
      <c r="F4639" s="39">
        <v>89</v>
      </c>
      <c r="G4639" s="39" t="s">
        <v>172</v>
      </c>
      <c r="H4639" s="39" t="s">
        <v>176</v>
      </c>
      <c r="I4639" s="39" t="s">
        <v>177</v>
      </c>
      <c r="J4639" s="39" t="s">
        <v>176</v>
      </c>
      <c r="K4639" s="39" t="s">
        <v>176</v>
      </c>
      <c r="L4639" s="39">
        <v>1</v>
      </c>
      <c r="M4639" s="57" t="str">
        <f t="shared" si="220"/>
        <v>3 - Medium-Level Power Loss</v>
      </c>
      <c r="N4639" s="59"/>
      <c r="O4639" s="60"/>
      <c r="P4639" s="61">
        <f t="shared" si="221"/>
        <v>1800</v>
      </c>
      <c r="Q4639" s="61">
        <f t="shared" si="222"/>
        <v>0</v>
      </c>
    </row>
    <row r="4640" spans="1:17">
      <c r="A4640" s="58">
        <v>44403</v>
      </c>
      <c r="B4640" s="39" t="s">
        <v>48</v>
      </c>
      <c r="C4640" s="39" t="s">
        <v>162</v>
      </c>
      <c r="D4640" s="65"/>
      <c r="E4640" s="39" t="s">
        <v>106</v>
      </c>
      <c r="F4640" s="39">
        <v>121</v>
      </c>
      <c r="G4640" s="39" t="s">
        <v>172</v>
      </c>
      <c r="H4640" s="39" t="s">
        <v>176</v>
      </c>
      <c r="I4640" s="39" t="s">
        <v>177</v>
      </c>
      <c r="J4640" s="39" t="s">
        <v>176</v>
      </c>
      <c r="K4640" s="39" t="s">
        <v>176</v>
      </c>
      <c r="L4640" s="39">
        <v>1</v>
      </c>
      <c r="M4640" s="57" t="str">
        <f t="shared" si="220"/>
        <v>3 - Medium-Level Power Loss</v>
      </c>
      <c r="N4640" s="59"/>
      <c r="O4640" s="60"/>
      <c r="P4640" s="61">
        <f t="shared" si="221"/>
        <v>1800</v>
      </c>
      <c r="Q4640" s="61">
        <f t="shared" si="222"/>
        <v>0</v>
      </c>
    </row>
    <row r="4641" spans="1:17">
      <c r="A4641" s="58">
        <v>44403</v>
      </c>
      <c r="B4641" s="39" t="s">
        <v>48</v>
      </c>
      <c r="C4641" s="39" t="s">
        <v>162</v>
      </c>
      <c r="D4641" s="65"/>
      <c r="E4641" s="39" t="s">
        <v>106</v>
      </c>
      <c r="F4641" s="39">
        <v>122</v>
      </c>
      <c r="G4641" s="39" t="s">
        <v>172</v>
      </c>
      <c r="H4641" s="39" t="s">
        <v>176</v>
      </c>
      <c r="I4641" s="39" t="s">
        <v>177</v>
      </c>
      <c r="J4641" s="39" t="s">
        <v>176</v>
      </c>
      <c r="K4641" s="39" t="s">
        <v>176</v>
      </c>
      <c r="L4641" s="39">
        <v>1</v>
      </c>
      <c r="M4641" s="57" t="str">
        <f t="shared" si="220"/>
        <v>3 - Medium-Level Power Loss</v>
      </c>
      <c r="N4641" s="59"/>
      <c r="O4641" s="60"/>
      <c r="P4641" s="61">
        <f t="shared" si="221"/>
        <v>1800</v>
      </c>
      <c r="Q4641" s="61">
        <f t="shared" si="222"/>
        <v>0</v>
      </c>
    </row>
    <row r="4642" spans="1:17">
      <c r="A4642" s="58">
        <v>44403</v>
      </c>
      <c r="B4642" s="39" t="s">
        <v>48</v>
      </c>
      <c r="C4642" s="39" t="s">
        <v>162</v>
      </c>
      <c r="D4642" s="65"/>
      <c r="E4642" s="39" t="s">
        <v>106</v>
      </c>
      <c r="F4642" s="39">
        <v>123</v>
      </c>
      <c r="G4642" s="39" t="s">
        <v>172</v>
      </c>
      <c r="H4642" s="39" t="s">
        <v>176</v>
      </c>
      <c r="I4642" s="39" t="s">
        <v>177</v>
      </c>
      <c r="J4642" s="39" t="s">
        <v>176</v>
      </c>
      <c r="K4642" s="39" t="s">
        <v>176</v>
      </c>
      <c r="L4642" s="39">
        <v>1</v>
      </c>
      <c r="M4642" s="57" t="str">
        <f t="shared" si="220"/>
        <v>3 - Medium-Level Power Loss</v>
      </c>
      <c r="N4642" s="59"/>
      <c r="O4642" s="60"/>
      <c r="P4642" s="61">
        <f t="shared" si="221"/>
        <v>1800</v>
      </c>
      <c r="Q4642" s="61">
        <f t="shared" si="222"/>
        <v>0</v>
      </c>
    </row>
    <row r="4643" spans="1:17">
      <c r="A4643" s="58">
        <v>44403</v>
      </c>
      <c r="B4643" s="39" t="s">
        <v>48</v>
      </c>
      <c r="C4643" s="39" t="s">
        <v>162</v>
      </c>
      <c r="D4643" s="65"/>
      <c r="E4643" s="39" t="s">
        <v>106</v>
      </c>
      <c r="F4643" s="39">
        <v>124</v>
      </c>
      <c r="G4643" s="39" t="s">
        <v>172</v>
      </c>
      <c r="H4643" s="39" t="s">
        <v>176</v>
      </c>
      <c r="I4643" s="39" t="s">
        <v>177</v>
      </c>
      <c r="J4643" s="39" t="s">
        <v>176</v>
      </c>
      <c r="K4643" s="39" t="s">
        <v>176</v>
      </c>
      <c r="L4643" s="39">
        <v>1</v>
      </c>
      <c r="M4643" s="57" t="str">
        <f t="shared" si="220"/>
        <v>3 - Medium-Level Power Loss</v>
      </c>
      <c r="N4643" s="59"/>
      <c r="O4643" s="60"/>
      <c r="P4643" s="61">
        <f t="shared" si="221"/>
        <v>1800</v>
      </c>
      <c r="Q4643" s="61">
        <f t="shared" si="222"/>
        <v>0</v>
      </c>
    </row>
    <row r="4644" spans="1:17">
      <c r="A4644" s="58">
        <v>44403</v>
      </c>
      <c r="B4644" s="39" t="s">
        <v>48</v>
      </c>
      <c r="C4644" s="39" t="s">
        <v>162</v>
      </c>
      <c r="D4644" s="65"/>
      <c r="E4644" s="39" t="s">
        <v>106</v>
      </c>
      <c r="F4644" s="39">
        <v>125</v>
      </c>
      <c r="G4644" s="39" t="s">
        <v>172</v>
      </c>
      <c r="H4644" s="39" t="s">
        <v>176</v>
      </c>
      <c r="I4644" s="39" t="s">
        <v>177</v>
      </c>
      <c r="J4644" s="39" t="s">
        <v>176</v>
      </c>
      <c r="K4644" s="39" t="s">
        <v>176</v>
      </c>
      <c r="L4644" s="39">
        <v>1</v>
      </c>
      <c r="M4644" s="57" t="str">
        <f t="shared" si="220"/>
        <v>3 - Medium-Level Power Loss</v>
      </c>
      <c r="N4644" s="59"/>
      <c r="O4644" s="60"/>
      <c r="P4644" s="61">
        <f t="shared" si="221"/>
        <v>1800</v>
      </c>
      <c r="Q4644" s="61">
        <f t="shared" si="222"/>
        <v>0</v>
      </c>
    </row>
    <row r="4645" spans="1:17">
      <c r="A4645" s="58">
        <v>44403</v>
      </c>
      <c r="B4645" s="39" t="s">
        <v>48</v>
      </c>
      <c r="C4645" s="39" t="s">
        <v>162</v>
      </c>
      <c r="D4645" s="65"/>
      <c r="E4645" s="39" t="s">
        <v>106</v>
      </c>
      <c r="F4645" s="39">
        <v>126</v>
      </c>
      <c r="G4645" s="39" t="s">
        <v>172</v>
      </c>
      <c r="H4645" s="39" t="s">
        <v>176</v>
      </c>
      <c r="I4645" s="39" t="s">
        <v>177</v>
      </c>
      <c r="J4645" s="39" t="s">
        <v>176</v>
      </c>
      <c r="K4645" s="39" t="s">
        <v>176</v>
      </c>
      <c r="L4645" s="39">
        <v>1</v>
      </c>
      <c r="M4645" s="57" t="str">
        <f t="shared" si="220"/>
        <v>3 - Medium-Level Power Loss</v>
      </c>
      <c r="N4645" s="59"/>
      <c r="O4645" s="60"/>
      <c r="P4645" s="61">
        <f t="shared" si="221"/>
        <v>1800</v>
      </c>
      <c r="Q4645" s="61">
        <f t="shared" si="222"/>
        <v>0</v>
      </c>
    </row>
    <row r="4646" spans="1:17">
      <c r="A4646" s="58">
        <v>44403</v>
      </c>
      <c r="B4646" s="39" t="s">
        <v>48</v>
      </c>
      <c r="C4646" s="39" t="s">
        <v>162</v>
      </c>
      <c r="D4646" s="65"/>
      <c r="E4646" s="39" t="s">
        <v>106</v>
      </c>
      <c r="F4646" s="39">
        <v>127</v>
      </c>
      <c r="G4646" s="39" t="s">
        <v>172</v>
      </c>
      <c r="H4646" s="39" t="s">
        <v>176</v>
      </c>
      <c r="I4646" s="39" t="s">
        <v>177</v>
      </c>
      <c r="J4646" s="39" t="s">
        <v>176</v>
      </c>
      <c r="K4646" s="39" t="s">
        <v>176</v>
      </c>
      <c r="L4646" s="39">
        <v>1</v>
      </c>
      <c r="M4646" s="57" t="str">
        <f t="shared" si="220"/>
        <v>3 - Medium-Level Power Loss</v>
      </c>
      <c r="N4646" s="59"/>
      <c r="O4646" s="60"/>
      <c r="P4646" s="61">
        <f t="shared" si="221"/>
        <v>1800</v>
      </c>
      <c r="Q4646" s="61">
        <f t="shared" si="222"/>
        <v>0</v>
      </c>
    </row>
    <row r="4647" spans="1:17">
      <c r="A4647" s="58">
        <v>44403</v>
      </c>
      <c r="B4647" s="39" t="s">
        <v>48</v>
      </c>
      <c r="C4647" s="39" t="s">
        <v>162</v>
      </c>
      <c r="D4647" s="65"/>
      <c r="E4647" s="39" t="s">
        <v>106</v>
      </c>
      <c r="F4647" s="39">
        <v>128</v>
      </c>
      <c r="G4647" s="39" t="s">
        <v>172</v>
      </c>
      <c r="H4647" s="39" t="s">
        <v>176</v>
      </c>
      <c r="I4647" s="39" t="s">
        <v>177</v>
      </c>
      <c r="J4647" s="39" t="s">
        <v>176</v>
      </c>
      <c r="K4647" s="39" t="s">
        <v>176</v>
      </c>
      <c r="L4647" s="39">
        <v>1</v>
      </c>
      <c r="M4647" s="57" t="str">
        <f t="shared" si="220"/>
        <v>3 - Medium-Level Power Loss</v>
      </c>
      <c r="N4647" s="59"/>
      <c r="O4647" s="60"/>
      <c r="P4647" s="61">
        <f t="shared" si="221"/>
        <v>1800</v>
      </c>
      <c r="Q4647" s="61">
        <f t="shared" si="222"/>
        <v>0</v>
      </c>
    </row>
    <row r="4648" spans="1:17">
      <c r="A4648" s="58">
        <v>44403</v>
      </c>
      <c r="B4648" s="39" t="s">
        <v>48</v>
      </c>
      <c r="C4648" s="39" t="s">
        <v>162</v>
      </c>
      <c r="D4648" s="65"/>
      <c r="E4648" s="39" t="s">
        <v>106</v>
      </c>
      <c r="F4648" s="39">
        <v>41</v>
      </c>
      <c r="G4648" s="39" t="s">
        <v>172</v>
      </c>
      <c r="H4648" s="39" t="s">
        <v>176</v>
      </c>
      <c r="I4648" s="39" t="s">
        <v>177</v>
      </c>
      <c r="J4648" s="39" t="s">
        <v>176</v>
      </c>
      <c r="K4648" s="39" t="s">
        <v>176</v>
      </c>
      <c r="L4648" s="39">
        <v>1</v>
      </c>
      <c r="M4648" s="57" t="str">
        <f t="shared" si="220"/>
        <v>3 - Medium-Level Power Loss</v>
      </c>
      <c r="N4648" s="59"/>
      <c r="O4648" s="60"/>
      <c r="P4648" s="61">
        <f t="shared" si="221"/>
        <v>1800</v>
      </c>
      <c r="Q4648" s="61">
        <f t="shared" si="222"/>
        <v>0</v>
      </c>
    </row>
    <row r="4649" spans="1:17">
      <c r="A4649" s="58">
        <v>44403</v>
      </c>
      <c r="B4649" s="39" t="s">
        <v>48</v>
      </c>
      <c r="C4649" s="39" t="s">
        <v>162</v>
      </c>
      <c r="D4649" s="65"/>
      <c r="E4649" s="39" t="s">
        <v>106</v>
      </c>
      <c r="F4649" s="39">
        <v>42</v>
      </c>
      <c r="G4649" s="39" t="s">
        <v>172</v>
      </c>
      <c r="H4649" s="39" t="s">
        <v>176</v>
      </c>
      <c r="I4649" s="39" t="s">
        <v>177</v>
      </c>
      <c r="J4649" s="39" t="s">
        <v>176</v>
      </c>
      <c r="K4649" s="39" t="s">
        <v>176</v>
      </c>
      <c r="L4649" s="39">
        <v>1</v>
      </c>
      <c r="M4649" s="57" t="str">
        <f t="shared" si="220"/>
        <v>3 - Medium-Level Power Loss</v>
      </c>
      <c r="N4649" s="59"/>
      <c r="O4649" s="60"/>
      <c r="P4649" s="61">
        <f t="shared" si="221"/>
        <v>1800</v>
      </c>
      <c r="Q4649" s="61">
        <f t="shared" si="222"/>
        <v>0</v>
      </c>
    </row>
    <row r="4650" spans="1:17">
      <c r="A4650" s="58">
        <v>44403</v>
      </c>
      <c r="B4650" s="39" t="s">
        <v>48</v>
      </c>
      <c r="C4650" s="39" t="s">
        <v>162</v>
      </c>
      <c r="D4650" s="65"/>
      <c r="E4650" s="39" t="s">
        <v>106</v>
      </c>
      <c r="F4650" s="39">
        <v>43</v>
      </c>
      <c r="G4650" s="39" t="s">
        <v>172</v>
      </c>
      <c r="H4650" s="39" t="s">
        <v>176</v>
      </c>
      <c r="I4650" s="39" t="s">
        <v>177</v>
      </c>
      <c r="J4650" s="39" t="s">
        <v>176</v>
      </c>
      <c r="K4650" s="39" t="s">
        <v>176</v>
      </c>
      <c r="L4650" s="39">
        <v>1</v>
      </c>
      <c r="M4650" s="57" t="str">
        <f t="shared" si="220"/>
        <v>3 - Medium-Level Power Loss</v>
      </c>
      <c r="N4650" s="59"/>
      <c r="O4650" s="60"/>
      <c r="P4650" s="61">
        <f t="shared" si="221"/>
        <v>1800</v>
      </c>
      <c r="Q4650" s="61">
        <f t="shared" si="222"/>
        <v>0</v>
      </c>
    </row>
    <row r="4651" spans="1:17">
      <c r="A4651" s="58">
        <v>44403</v>
      </c>
      <c r="B4651" s="39" t="s">
        <v>48</v>
      </c>
      <c r="C4651" s="39" t="s">
        <v>162</v>
      </c>
      <c r="D4651" s="65"/>
      <c r="E4651" s="39" t="s">
        <v>106</v>
      </c>
      <c r="F4651" s="39">
        <v>44</v>
      </c>
      <c r="G4651" s="39" t="s">
        <v>172</v>
      </c>
      <c r="H4651" s="39" t="s">
        <v>176</v>
      </c>
      <c r="I4651" s="39" t="s">
        <v>177</v>
      </c>
      <c r="J4651" s="39" t="s">
        <v>176</v>
      </c>
      <c r="K4651" s="39" t="s">
        <v>176</v>
      </c>
      <c r="L4651" s="39">
        <v>1</v>
      </c>
      <c r="M4651" s="57" t="str">
        <f t="shared" si="220"/>
        <v>3 - Medium-Level Power Loss</v>
      </c>
      <c r="N4651" s="59"/>
      <c r="O4651" s="60"/>
      <c r="P4651" s="61">
        <f t="shared" si="221"/>
        <v>1800</v>
      </c>
      <c r="Q4651" s="61">
        <f t="shared" si="222"/>
        <v>0</v>
      </c>
    </row>
    <row r="4652" spans="1:17">
      <c r="A4652" s="58">
        <v>44403</v>
      </c>
      <c r="B4652" s="39" t="s">
        <v>48</v>
      </c>
      <c r="C4652" s="39" t="s">
        <v>162</v>
      </c>
      <c r="D4652" s="65"/>
      <c r="E4652" s="39" t="s">
        <v>106</v>
      </c>
      <c r="F4652" s="39">
        <v>45</v>
      </c>
      <c r="G4652" s="39" t="s">
        <v>172</v>
      </c>
      <c r="H4652" s="39" t="s">
        <v>176</v>
      </c>
      <c r="I4652" s="39" t="s">
        <v>177</v>
      </c>
      <c r="J4652" s="39" t="s">
        <v>176</v>
      </c>
      <c r="K4652" s="39" t="s">
        <v>176</v>
      </c>
      <c r="L4652" s="39">
        <v>1</v>
      </c>
      <c r="M4652" s="57" t="str">
        <f t="shared" si="220"/>
        <v>3 - Medium-Level Power Loss</v>
      </c>
      <c r="N4652" s="59"/>
      <c r="O4652" s="60"/>
      <c r="P4652" s="61">
        <f t="shared" si="221"/>
        <v>1800</v>
      </c>
      <c r="Q4652" s="61">
        <f t="shared" si="222"/>
        <v>0</v>
      </c>
    </row>
    <row r="4653" spans="1:17">
      <c r="A4653" s="58">
        <v>44403</v>
      </c>
      <c r="B4653" s="39" t="s">
        <v>48</v>
      </c>
      <c r="C4653" s="39" t="s">
        <v>162</v>
      </c>
      <c r="D4653" s="65"/>
      <c r="E4653" s="39" t="s">
        <v>106</v>
      </c>
      <c r="F4653" s="39">
        <v>46</v>
      </c>
      <c r="G4653" s="39" t="s">
        <v>172</v>
      </c>
      <c r="H4653" s="39" t="s">
        <v>176</v>
      </c>
      <c r="I4653" s="39" t="s">
        <v>177</v>
      </c>
      <c r="J4653" s="39" t="s">
        <v>176</v>
      </c>
      <c r="K4653" s="39" t="s">
        <v>176</v>
      </c>
      <c r="L4653" s="39">
        <v>1</v>
      </c>
      <c r="M4653" s="57" t="str">
        <f t="shared" si="220"/>
        <v>3 - Medium-Level Power Loss</v>
      </c>
      <c r="N4653" s="59"/>
      <c r="O4653" s="60"/>
      <c r="P4653" s="61">
        <f t="shared" si="221"/>
        <v>1800</v>
      </c>
      <c r="Q4653" s="61">
        <f t="shared" si="222"/>
        <v>0</v>
      </c>
    </row>
    <row r="4654" spans="1:17">
      <c r="A4654" s="58">
        <v>44403</v>
      </c>
      <c r="B4654" s="39" t="s">
        <v>48</v>
      </c>
      <c r="C4654" s="39" t="s">
        <v>162</v>
      </c>
      <c r="D4654" s="65"/>
      <c r="E4654" s="39" t="s">
        <v>106</v>
      </c>
      <c r="F4654" s="39">
        <v>47</v>
      </c>
      <c r="G4654" s="39" t="s">
        <v>172</v>
      </c>
      <c r="H4654" s="39" t="s">
        <v>176</v>
      </c>
      <c r="I4654" s="39" t="s">
        <v>177</v>
      </c>
      <c r="J4654" s="39" t="s">
        <v>176</v>
      </c>
      <c r="K4654" s="39" t="s">
        <v>176</v>
      </c>
      <c r="L4654" s="39">
        <v>1</v>
      </c>
      <c r="M4654" s="57" t="str">
        <f t="shared" si="220"/>
        <v>3 - Medium-Level Power Loss</v>
      </c>
      <c r="N4654" s="59"/>
      <c r="O4654" s="60"/>
      <c r="P4654" s="61">
        <f t="shared" si="221"/>
        <v>1800</v>
      </c>
      <c r="Q4654" s="61">
        <f t="shared" si="222"/>
        <v>0</v>
      </c>
    </row>
    <row r="4655" spans="1:17">
      <c r="A4655" s="58">
        <v>44403</v>
      </c>
      <c r="B4655" s="39" t="s">
        <v>48</v>
      </c>
      <c r="C4655" s="39" t="s">
        <v>162</v>
      </c>
      <c r="D4655" s="65"/>
      <c r="E4655" s="39" t="s">
        <v>106</v>
      </c>
      <c r="F4655" s="39">
        <v>48</v>
      </c>
      <c r="G4655" s="39" t="s">
        <v>172</v>
      </c>
      <c r="H4655" s="39" t="s">
        <v>176</v>
      </c>
      <c r="I4655" s="39" t="s">
        <v>177</v>
      </c>
      <c r="J4655" s="39" t="s">
        <v>176</v>
      </c>
      <c r="K4655" s="39" t="s">
        <v>176</v>
      </c>
      <c r="L4655" s="39">
        <v>1</v>
      </c>
      <c r="M4655" s="57" t="str">
        <f t="shared" si="220"/>
        <v>3 - Medium-Level Power Loss</v>
      </c>
      <c r="N4655" s="59"/>
      <c r="O4655" s="60"/>
      <c r="P4655" s="61">
        <f t="shared" si="221"/>
        <v>1800</v>
      </c>
      <c r="Q4655" s="61">
        <f t="shared" si="222"/>
        <v>0</v>
      </c>
    </row>
    <row r="4656" spans="1:17">
      <c r="A4656" s="58">
        <v>44403</v>
      </c>
      <c r="B4656" s="39" t="s">
        <v>48</v>
      </c>
      <c r="C4656" s="39" t="s">
        <v>162</v>
      </c>
      <c r="D4656" s="65"/>
      <c r="E4656" s="39" t="s">
        <v>109</v>
      </c>
      <c r="F4656" s="39">
        <v>113</v>
      </c>
      <c r="G4656" s="39" t="s">
        <v>172</v>
      </c>
      <c r="H4656" s="39" t="s">
        <v>176</v>
      </c>
      <c r="I4656" s="39" t="s">
        <v>177</v>
      </c>
      <c r="J4656" s="39" t="s">
        <v>176</v>
      </c>
      <c r="K4656" s="39" t="s">
        <v>176</v>
      </c>
      <c r="L4656" s="39">
        <v>1</v>
      </c>
      <c r="M4656" s="57" t="str">
        <f t="shared" si="220"/>
        <v>3 - Medium-Level Power Loss</v>
      </c>
      <c r="N4656" s="59"/>
      <c r="O4656" s="60"/>
      <c r="P4656" s="61">
        <f t="shared" si="221"/>
        <v>1800</v>
      </c>
      <c r="Q4656" s="61">
        <f t="shared" si="222"/>
        <v>0</v>
      </c>
    </row>
    <row r="4657" spans="1:17">
      <c r="A4657" s="58">
        <v>44403</v>
      </c>
      <c r="B4657" s="39" t="s">
        <v>48</v>
      </c>
      <c r="C4657" s="39" t="s">
        <v>162</v>
      </c>
      <c r="D4657" s="65"/>
      <c r="E4657" s="39" t="s">
        <v>109</v>
      </c>
      <c r="F4657" s="39">
        <v>114</v>
      </c>
      <c r="G4657" s="39" t="s">
        <v>172</v>
      </c>
      <c r="H4657" s="39" t="s">
        <v>176</v>
      </c>
      <c r="I4657" s="39" t="s">
        <v>177</v>
      </c>
      <c r="J4657" s="39" t="s">
        <v>176</v>
      </c>
      <c r="K4657" s="39" t="s">
        <v>176</v>
      </c>
      <c r="L4657" s="39">
        <v>1</v>
      </c>
      <c r="M4657" s="57" t="str">
        <f t="shared" si="220"/>
        <v>3 - Medium-Level Power Loss</v>
      </c>
      <c r="N4657" s="59"/>
      <c r="O4657" s="60"/>
      <c r="P4657" s="61">
        <f t="shared" si="221"/>
        <v>1800</v>
      </c>
      <c r="Q4657" s="61">
        <f t="shared" si="222"/>
        <v>0</v>
      </c>
    </row>
    <row r="4658" spans="1:17">
      <c r="A4658" s="58">
        <v>44403</v>
      </c>
      <c r="B4658" s="39" t="s">
        <v>48</v>
      </c>
      <c r="C4658" s="39" t="s">
        <v>162</v>
      </c>
      <c r="D4658" s="65"/>
      <c r="E4658" s="39" t="s">
        <v>109</v>
      </c>
      <c r="F4658" s="39">
        <v>115</v>
      </c>
      <c r="G4658" s="39" t="s">
        <v>172</v>
      </c>
      <c r="H4658" s="39" t="s">
        <v>176</v>
      </c>
      <c r="I4658" s="39" t="s">
        <v>177</v>
      </c>
      <c r="J4658" s="39" t="s">
        <v>176</v>
      </c>
      <c r="K4658" s="39" t="s">
        <v>176</v>
      </c>
      <c r="L4658" s="39">
        <v>1</v>
      </c>
      <c r="M4658" s="57" t="str">
        <f t="shared" si="220"/>
        <v>3 - Medium-Level Power Loss</v>
      </c>
      <c r="N4658" s="59"/>
      <c r="O4658" s="60"/>
      <c r="P4658" s="61">
        <f t="shared" si="221"/>
        <v>1800</v>
      </c>
      <c r="Q4658" s="61">
        <f t="shared" si="222"/>
        <v>0</v>
      </c>
    </row>
    <row r="4659" spans="1:17">
      <c r="A4659" s="58">
        <v>44403</v>
      </c>
      <c r="B4659" s="39" t="s">
        <v>48</v>
      </c>
      <c r="C4659" s="39" t="s">
        <v>162</v>
      </c>
      <c r="D4659" s="65"/>
      <c r="E4659" s="39" t="s">
        <v>109</v>
      </c>
      <c r="F4659" s="39">
        <v>116</v>
      </c>
      <c r="G4659" s="39" t="s">
        <v>172</v>
      </c>
      <c r="H4659" s="39" t="s">
        <v>176</v>
      </c>
      <c r="I4659" s="39" t="s">
        <v>177</v>
      </c>
      <c r="J4659" s="39" t="s">
        <v>176</v>
      </c>
      <c r="K4659" s="39" t="s">
        <v>176</v>
      </c>
      <c r="L4659" s="39">
        <v>1</v>
      </c>
      <c r="M4659" s="57" t="str">
        <f t="shared" si="220"/>
        <v>3 - Medium-Level Power Loss</v>
      </c>
      <c r="N4659" s="59"/>
      <c r="O4659" s="60"/>
      <c r="P4659" s="61">
        <f t="shared" si="221"/>
        <v>1800</v>
      </c>
      <c r="Q4659" s="61">
        <f t="shared" si="222"/>
        <v>0</v>
      </c>
    </row>
    <row r="4660" spans="1:17">
      <c r="A4660" s="58">
        <v>44403</v>
      </c>
      <c r="B4660" s="39" t="s">
        <v>48</v>
      </c>
      <c r="C4660" s="39" t="s">
        <v>162</v>
      </c>
      <c r="D4660" s="65"/>
      <c r="E4660" s="39" t="s">
        <v>109</v>
      </c>
      <c r="F4660" s="39">
        <v>117</v>
      </c>
      <c r="G4660" s="39" t="s">
        <v>172</v>
      </c>
      <c r="H4660" s="39" t="s">
        <v>176</v>
      </c>
      <c r="I4660" s="39" t="s">
        <v>177</v>
      </c>
      <c r="J4660" s="39" t="s">
        <v>176</v>
      </c>
      <c r="K4660" s="39" t="s">
        <v>176</v>
      </c>
      <c r="L4660" s="39">
        <v>1</v>
      </c>
      <c r="M4660" s="57" t="str">
        <f t="shared" si="220"/>
        <v>3 - Medium-Level Power Loss</v>
      </c>
      <c r="N4660" s="59"/>
      <c r="O4660" s="60"/>
      <c r="P4660" s="61">
        <f t="shared" si="221"/>
        <v>1800</v>
      </c>
      <c r="Q4660" s="61">
        <f t="shared" si="222"/>
        <v>0</v>
      </c>
    </row>
    <row r="4661" spans="1:17">
      <c r="A4661" s="58">
        <v>44403</v>
      </c>
      <c r="B4661" s="39" t="s">
        <v>48</v>
      </c>
      <c r="C4661" s="39" t="s">
        <v>162</v>
      </c>
      <c r="D4661" s="65"/>
      <c r="E4661" s="39" t="s">
        <v>109</v>
      </c>
      <c r="F4661" s="39">
        <v>118</v>
      </c>
      <c r="G4661" s="39" t="s">
        <v>172</v>
      </c>
      <c r="H4661" s="39" t="s">
        <v>176</v>
      </c>
      <c r="I4661" s="39" t="s">
        <v>177</v>
      </c>
      <c r="J4661" s="39" t="s">
        <v>176</v>
      </c>
      <c r="K4661" s="39" t="s">
        <v>176</v>
      </c>
      <c r="L4661" s="39">
        <v>1</v>
      </c>
      <c r="M4661" s="57" t="str">
        <f t="shared" si="220"/>
        <v>3 - Medium-Level Power Loss</v>
      </c>
      <c r="N4661" s="59"/>
      <c r="O4661" s="60"/>
      <c r="P4661" s="61">
        <f t="shared" si="221"/>
        <v>1800</v>
      </c>
      <c r="Q4661" s="61">
        <f t="shared" si="222"/>
        <v>0</v>
      </c>
    </row>
    <row r="4662" spans="1:17">
      <c r="A4662" s="58">
        <v>44403</v>
      </c>
      <c r="B4662" s="39" t="s">
        <v>48</v>
      </c>
      <c r="C4662" s="39" t="s">
        <v>162</v>
      </c>
      <c r="D4662" s="65"/>
      <c r="E4662" s="39" t="s">
        <v>109</v>
      </c>
      <c r="F4662" s="39">
        <v>119</v>
      </c>
      <c r="G4662" s="39" t="s">
        <v>172</v>
      </c>
      <c r="H4662" s="39" t="s">
        <v>176</v>
      </c>
      <c r="I4662" s="39" t="s">
        <v>177</v>
      </c>
      <c r="J4662" s="39" t="s">
        <v>176</v>
      </c>
      <c r="K4662" s="39" t="s">
        <v>176</v>
      </c>
      <c r="L4662" s="39">
        <v>1</v>
      </c>
      <c r="M4662" s="57" t="str">
        <f t="shared" si="220"/>
        <v>3 - Medium-Level Power Loss</v>
      </c>
      <c r="N4662" s="59"/>
      <c r="O4662" s="60"/>
      <c r="P4662" s="61">
        <f t="shared" si="221"/>
        <v>1800</v>
      </c>
      <c r="Q4662" s="61">
        <f t="shared" si="222"/>
        <v>0</v>
      </c>
    </row>
    <row r="4663" spans="1:17">
      <c r="A4663" s="58">
        <v>44403</v>
      </c>
      <c r="B4663" s="39" t="s">
        <v>48</v>
      </c>
      <c r="C4663" s="39" t="s">
        <v>162</v>
      </c>
      <c r="D4663" s="65"/>
      <c r="E4663" s="39" t="s">
        <v>109</v>
      </c>
      <c r="F4663" s="39">
        <v>120</v>
      </c>
      <c r="G4663" s="39" t="s">
        <v>172</v>
      </c>
      <c r="H4663" s="39" t="s">
        <v>176</v>
      </c>
      <c r="I4663" s="39" t="s">
        <v>177</v>
      </c>
      <c r="J4663" s="39" t="s">
        <v>176</v>
      </c>
      <c r="K4663" s="39" t="s">
        <v>176</v>
      </c>
      <c r="L4663" s="39">
        <v>1</v>
      </c>
      <c r="M4663" s="57" t="str">
        <f t="shared" ref="M4663:M4726" si="223">IF(G4663="hot spot","1 - Safety",IF((P4663)/(1000000*$Q$4)&gt;0.01,"2 - High-Level Power Loss",IF(P4663&gt;($Q$5-1),"3 - Medium-Level Power Loss",IF(P4663&gt;0,"4 - Low-Level Power Loss",""))))</f>
        <v>3 - Medium-Level Power Loss</v>
      </c>
      <c r="N4663" s="59"/>
      <c r="O4663" s="60"/>
      <c r="P4663" s="61">
        <f t="shared" ref="P4663:P4726" si="224">IF(G4663="hot spot",0,IF(G4663="string",$Q$5*L4663,IF(G4663="multiple strings",$Q$5*L4663,IF(G4663="Combiner",($Q$5)*L4663,IF(G4663="inverter",$Q$5*L4663,IF(G4663="tracker",$Q$5*L4663,IF(G4663="module",$Q$5*L4663,IF(G4663="module substring",($Q$5/3)*L4663,0))))))))</f>
        <v>1800</v>
      </c>
      <c r="Q4663" s="61">
        <f t="shared" ref="Q4663:Q4726" si="225">IF(O4663&gt;0,P4663,0)</f>
        <v>0</v>
      </c>
    </row>
    <row r="4664" spans="1:17">
      <c r="A4664" s="58">
        <v>44403</v>
      </c>
      <c r="B4664" s="39" t="s">
        <v>48</v>
      </c>
      <c r="C4664" s="39" t="s">
        <v>162</v>
      </c>
      <c r="D4664" s="65"/>
      <c r="E4664" s="39" t="s">
        <v>109</v>
      </c>
      <c r="F4664" s="39">
        <v>61</v>
      </c>
      <c r="G4664" s="39" t="s">
        <v>172</v>
      </c>
      <c r="H4664" s="39" t="s">
        <v>176</v>
      </c>
      <c r="I4664" s="39" t="s">
        <v>177</v>
      </c>
      <c r="J4664" s="39" t="s">
        <v>177</v>
      </c>
      <c r="K4664" s="39" t="s">
        <v>176</v>
      </c>
      <c r="L4664" s="39">
        <v>1</v>
      </c>
      <c r="M4664" s="57" t="str">
        <f t="shared" si="223"/>
        <v>3 - Medium-Level Power Loss</v>
      </c>
      <c r="N4664" s="59"/>
      <c r="O4664" s="60"/>
      <c r="P4664" s="61">
        <f t="shared" si="224"/>
        <v>1800</v>
      </c>
      <c r="Q4664" s="61">
        <f t="shared" si="225"/>
        <v>0</v>
      </c>
    </row>
    <row r="4665" spans="1:17">
      <c r="A4665" s="58">
        <v>44403</v>
      </c>
      <c r="B4665" s="39" t="s">
        <v>48</v>
      </c>
      <c r="C4665" s="39" t="s">
        <v>162</v>
      </c>
      <c r="D4665" s="65"/>
      <c r="E4665" s="39" t="s">
        <v>109</v>
      </c>
      <c r="F4665" s="39">
        <v>65</v>
      </c>
      <c r="G4665" s="39" t="s">
        <v>172</v>
      </c>
      <c r="H4665" s="39" t="s">
        <v>176</v>
      </c>
      <c r="I4665" s="39" t="s">
        <v>177</v>
      </c>
      <c r="J4665" s="39" t="s">
        <v>176</v>
      </c>
      <c r="K4665" s="39" t="s">
        <v>176</v>
      </c>
      <c r="L4665" s="39">
        <v>1</v>
      </c>
      <c r="M4665" s="57" t="str">
        <f t="shared" si="223"/>
        <v>3 - Medium-Level Power Loss</v>
      </c>
      <c r="N4665" s="59"/>
      <c r="O4665" s="60"/>
      <c r="P4665" s="61">
        <f t="shared" si="224"/>
        <v>1800</v>
      </c>
      <c r="Q4665" s="61">
        <f t="shared" si="225"/>
        <v>0</v>
      </c>
    </row>
    <row r="4666" spans="1:17">
      <c r="A4666" s="58">
        <v>44403</v>
      </c>
      <c r="B4666" s="39" t="s">
        <v>48</v>
      </c>
      <c r="C4666" s="39" t="s">
        <v>162</v>
      </c>
      <c r="D4666" s="65"/>
      <c r="E4666" s="39" t="s">
        <v>109</v>
      </c>
      <c r="F4666" s="39">
        <v>66</v>
      </c>
      <c r="G4666" s="39" t="s">
        <v>172</v>
      </c>
      <c r="H4666" s="39" t="s">
        <v>176</v>
      </c>
      <c r="I4666" s="39" t="s">
        <v>177</v>
      </c>
      <c r="J4666" s="39" t="s">
        <v>176</v>
      </c>
      <c r="K4666" s="39" t="s">
        <v>176</v>
      </c>
      <c r="L4666" s="39">
        <v>1</v>
      </c>
      <c r="M4666" s="57" t="str">
        <f t="shared" si="223"/>
        <v>3 - Medium-Level Power Loss</v>
      </c>
      <c r="N4666" s="59"/>
      <c r="O4666" s="60"/>
      <c r="P4666" s="61">
        <f t="shared" si="224"/>
        <v>1800</v>
      </c>
      <c r="Q4666" s="61">
        <f t="shared" si="225"/>
        <v>0</v>
      </c>
    </row>
    <row r="4667" spans="1:17">
      <c r="A4667" s="58">
        <v>44403</v>
      </c>
      <c r="B4667" s="39" t="s">
        <v>48</v>
      </c>
      <c r="C4667" s="39" t="s">
        <v>162</v>
      </c>
      <c r="D4667" s="65"/>
      <c r="E4667" s="39" t="s">
        <v>109</v>
      </c>
      <c r="F4667" s="39">
        <v>67</v>
      </c>
      <c r="G4667" s="39" t="s">
        <v>172</v>
      </c>
      <c r="H4667" s="39" t="s">
        <v>176</v>
      </c>
      <c r="I4667" s="39" t="s">
        <v>177</v>
      </c>
      <c r="J4667" s="39" t="s">
        <v>176</v>
      </c>
      <c r="K4667" s="39" t="s">
        <v>176</v>
      </c>
      <c r="L4667" s="39">
        <v>1</v>
      </c>
      <c r="M4667" s="57" t="str">
        <f t="shared" si="223"/>
        <v>3 - Medium-Level Power Loss</v>
      </c>
      <c r="N4667" s="59"/>
      <c r="O4667" s="60"/>
      <c r="P4667" s="61">
        <f t="shared" si="224"/>
        <v>1800</v>
      </c>
      <c r="Q4667" s="61">
        <f t="shared" si="225"/>
        <v>0</v>
      </c>
    </row>
    <row r="4668" spans="1:17">
      <c r="A4668" s="58">
        <v>44403</v>
      </c>
      <c r="B4668" s="39" t="s">
        <v>48</v>
      </c>
      <c r="C4668" s="39" t="s">
        <v>162</v>
      </c>
      <c r="D4668" s="65"/>
      <c r="E4668" s="39" t="s">
        <v>109</v>
      </c>
      <c r="F4668" s="39">
        <v>68</v>
      </c>
      <c r="G4668" s="39" t="s">
        <v>172</v>
      </c>
      <c r="H4668" s="39" t="s">
        <v>176</v>
      </c>
      <c r="I4668" s="39" t="s">
        <v>177</v>
      </c>
      <c r="J4668" s="39" t="s">
        <v>176</v>
      </c>
      <c r="K4668" s="39" t="s">
        <v>176</v>
      </c>
      <c r="L4668" s="39">
        <v>1</v>
      </c>
      <c r="M4668" s="57" t="str">
        <f t="shared" si="223"/>
        <v>3 - Medium-Level Power Loss</v>
      </c>
      <c r="N4668" s="59"/>
      <c r="O4668" s="60"/>
      <c r="P4668" s="61">
        <f t="shared" si="224"/>
        <v>1800</v>
      </c>
      <c r="Q4668" s="61">
        <f t="shared" si="225"/>
        <v>0</v>
      </c>
    </row>
    <row r="4669" spans="1:17">
      <c r="A4669" s="58">
        <v>44403</v>
      </c>
      <c r="B4669" s="39" t="s">
        <v>48</v>
      </c>
      <c r="C4669" s="39" t="s">
        <v>162</v>
      </c>
      <c r="D4669" s="65"/>
      <c r="E4669" s="39" t="s">
        <v>109</v>
      </c>
      <c r="F4669" s="39">
        <v>69</v>
      </c>
      <c r="G4669" s="39" t="s">
        <v>172</v>
      </c>
      <c r="H4669" s="39" t="s">
        <v>176</v>
      </c>
      <c r="I4669" s="39" t="s">
        <v>177</v>
      </c>
      <c r="J4669" s="39" t="s">
        <v>176</v>
      </c>
      <c r="K4669" s="39" t="s">
        <v>176</v>
      </c>
      <c r="L4669" s="39">
        <v>1</v>
      </c>
      <c r="M4669" s="57" t="str">
        <f t="shared" si="223"/>
        <v>3 - Medium-Level Power Loss</v>
      </c>
      <c r="N4669" s="59"/>
      <c r="O4669" s="60"/>
      <c r="P4669" s="61">
        <f t="shared" si="224"/>
        <v>1800</v>
      </c>
      <c r="Q4669" s="61">
        <f t="shared" si="225"/>
        <v>0</v>
      </c>
    </row>
    <row r="4670" spans="1:17">
      <c r="A4670" s="58">
        <v>44403</v>
      </c>
      <c r="B4670" s="39" t="s">
        <v>48</v>
      </c>
      <c r="C4670" s="39" t="s">
        <v>162</v>
      </c>
      <c r="D4670" s="65"/>
      <c r="E4670" s="39" t="s">
        <v>109</v>
      </c>
      <c r="F4670" s="39">
        <v>70</v>
      </c>
      <c r="G4670" s="39" t="s">
        <v>172</v>
      </c>
      <c r="H4670" s="39" t="s">
        <v>176</v>
      </c>
      <c r="I4670" s="39" t="s">
        <v>177</v>
      </c>
      <c r="J4670" s="39" t="s">
        <v>176</v>
      </c>
      <c r="K4670" s="39" t="s">
        <v>176</v>
      </c>
      <c r="L4670" s="39">
        <v>1</v>
      </c>
      <c r="M4670" s="57" t="str">
        <f t="shared" si="223"/>
        <v>3 - Medium-Level Power Loss</v>
      </c>
      <c r="N4670" s="59"/>
      <c r="O4670" s="60"/>
      <c r="P4670" s="61">
        <f t="shared" si="224"/>
        <v>1800</v>
      </c>
      <c r="Q4670" s="61">
        <f t="shared" si="225"/>
        <v>0</v>
      </c>
    </row>
    <row r="4671" spans="1:17">
      <c r="A4671" s="58">
        <v>44403</v>
      </c>
      <c r="B4671" s="39" t="s">
        <v>48</v>
      </c>
      <c r="C4671" s="39" t="s">
        <v>162</v>
      </c>
      <c r="D4671" s="65"/>
      <c r="E4671" s="39" t="s">
        <v>109</v>
      </c>
      <c r="F4671" s="39">
        <v>71</v>
      </c>
      <c r="G4671" s="39" t="s">
        <v>172</v>
      </c>
      <c r="H4671" s="39" t="s">
        <v>176</v>
      </c>
      <c r="I4671" s="39" t="s">
        <v>177</v>
      </c>
      <c r="J4671" s="39" t="s">
        <v>176</v>
      </c>
      <c r="K4671" s="39" t="s">
        <v>176</v>
      </c>
      <c r="L4671" s="39">
        <v>1</v>
      </c>
      <c r="M4671" s="57" t="str">
        <f t="shared" si="223"/>
        <v>3 - Medium-Level Power Loss</v>
      </c>
      <c r="N4671" s="59"/>
      <c r="O4671" s="60"/>
      <c r="P4671" s="61">
        <f t="shared" si="224"/>
        <v>1800</v>
      </c>
      <c r="Q4671" s="61">
        <f t="shared" si="225"/>
        <v>0</v>
      </c>
    </row>
    <row r="4672" spans="1:17">
      <c r="A4672" s="58">
        <v>44403</v>
      </c>
      <c r="B4672" s="39" t="s">
        <v>48</v>
      </c>
      <c r="C4672" s="39" t="s">
        <v>162</v>
      </c>
      <c r="D4672" s="65"/>
      <c r="E4672" s="39" t="s">
        <v>109</v>
      </c>
      <c r="F4672" s="39">
        <v>72</v>
      </c>
      <c r="G4672" s="39" t="s">
        <v>172</v>
      </c>
      <c r="H4672" s="39" t="s">
        <v>176</v>
      </c>
      <c r="I4672" s="39" t="s">
        <v>177</v>
      </c>
      <c r="J4672" s="39" t="s">
        <v>176</v>
      </c>
      <c r="K4672" s="39" t="s">
        <v>176</v>
      </c>
      <c r="L4672" s="39">
        <v>1</v>
      </c>
      <c r="M4672" s="57" t="str">
        <f t="shared" si="223"/>
        <v>3 - Medium-Level Power Loss</v>
      </c>
      <c r="N4672" s="59"/>
      <c r="O4672" s="60"/>
      <c r="P4672" s="61">
        <f t="shared" si="224"/>
        <v>1800</v>
      </c>
      <c r="Q4672" s="61">
        <f t="shared" si="225"/>
        <v>0</v>
      </c>
    </row>
    <row r="4673" spans="1:17">
      <c r="A4673" s="58">
        <v>44403</v>
      </c>
      <c r="B4673" s="39" t="s">
        <v>48</v>
      </c>
      <c r="C4673" s="39" t="s">
        <v>162</v>
      </c>
      <c r="D4673" s="65"/>
      <c r="E4673" s="39" t="s">
        <v>109</v>
      </c>
      <c r="F4673" s="39">
        <v>9</v>
      </c>
      <c r="G4673" s="39" t="s">
        <v>172</v>
      </c>
      <c r="H4673" s="39" t="s">
        <v>176</v>
      </c>
      <c r="I4673" s="39" t="s">
        <v>177</v>
      </c>
      <c r="J4673" s="39" t="s">
        <v>177</v>
      </c>
      <c r="K4673" s="39" t="s">
        <v>176</v>
      </c>
      <c r="L4673" s="39">
        <v>1</v>
      </c>
      <c r="M4673" s="57" t="str">
        <f t="shared" si="223"/>
        <v>3 - Medium-Level Power Loss</v>
      </c>
      <c r="N4673" s="59"/>
      <c r="O4673" s="60"/>
      <c r="P4673" s="61">
        <f t="shared" si="224"/>
        <v>1800</v>
      </c>
      <c r="Q4673" s="61">
        <f t="shared" si="225"/>
        <v>0</v>
      </c>
    </row>
    <row r="4674" spans="1:17">
      <c r="A4674" s="58">
        <v>44403</v>
      </c>
      <c r="B4674" s="39" t="s">
        <v>48</v>
      </c>
      <c r="C4674" s="39" t="s">
        <v>162</v>
      </c>
      <c r="D4674" s="65"/>
      <c r="E4674" s="39" t="s">
        <v>107</v>
      </c>
      <c r="F4674" s="39">
        <v>64</v>
      </c>
      <c r="G4674" s="39" t="s">
        <v>172</v>
      </c>
      <c r="H4674" s="39" t="s">
        <v>176</v>
      </c>
      <c r="I4674" s="39" t="s">
        <v>177</v>
      </c>
      <c r="J4674" s="39" t="s">
        <v>176</v>
      </c>
      <c r="K4674" s="39" t="s">
        <v>176</v>
      </c>
      <c r="L4674" s="39">
        <v>1</v>
      </c>
      <c r="M4674" s="57" t="str">
        <f t="shared" si="223"/>
        <v>3 - Medium-Level Power Loss</v>
      </c>
      <c r="N4674" s="59"/>
      <c r="O4674" s="60"/>
      <c r="P4674" s="61">
        <f t="shared" si="224"/>
        <v>1800</v>
      </c>
      <c r="Q4674" s="61">
        <f t="shared" si="225"/>
        <v>0</v>
      </c>
    </row>
    <row r="4675" spans="1:17">
      <c r="A4675" s="58">
        <v>44403</v>
      </c>
      <c r="B4675" s="39" t="s">
        <v>48</v>
      </c>
      <c r="C4675" s="39" t="s">
        <v>162</v>
      </c>
      <c r="D4675" s="65"/>
      <c r="E4675" s="39" t="s">
        <v>107</v>
      </c>
      <c r="F4675" s="39">
        <v>7</v>
      </c>
      <c r="G4675" s="39" t="s">
        <v>172</v>
      </c>
      <c r="H4675" s="39" t="s">
        <v>176</v>
      </c>
      <c r="I4675" s="39" t="s">
        <v>177</v>
      </c>
      <c r="J4675" s="39" t="s">
        <v>177</v>
      </c>
      <c r="K4675" s="39" t="s">
        <v>176</v>
      </c>
      <c r="L4675" s="39">
        <v>1</v>
      </c>
      <c r="M4675" s="57" t="str">
        <f t="shared" si="223"/>
        <v>3 - Medium-Level Power Loss</v>
      </c>
      <c r="N4675" s="59"/>
      <c r="O4675" s="60"/>
      <c r="P4675" s="61">
        <f t="shared" si="224"/>
        <v>1800</v>
      </c>
      <c r="Q4675" s="61">
        <f t="shared" si="225"/>
        <v>0</v>
      </c>
    </row>
    <row r="4676" spans="1:17">
      <c r="A4676" s="58">
        <v>44403</v>
      </c>
      <c r="B4676" s="39" t="s">
        <v>48</v>
      </c>
      <c r="C4676" s="39" t="s">
        <v>162</v>
      </c>
      <c r="D4676" s="65"/>
      <c r="E4676" s="39" t="s">
        <v>110</v>
      </c>
      <c r="F4676" s="39">
        <v>10</v>
      </c>
      <c r="G4676" s="39" t="s">
        <v>172</v>
      </c>
      <c r="H4676" s="39" t="s">
        <v>176</v>
      </c>
      <c r="I4676" s="39" t="s">
        <v>176</v>
      </c>
      <c r="J4676" s="39" t="s">
        <v>176</v>
      </c>
      <c r="K4676" s="39" t="s">
        <v>176</v>
      </c>
      <c r="L4676" s="39">
        <v>1</v>
      </c>
      <c r="M4676" s="57" t="str">
        <f t="shared" si="223"/>
        <v>3 - Medium-Level Power Loss</v>
      </c>
      <c r="N4676" s="59"/>
      <c r="O4676" s="60"/>
      <c r="P4676" s="61">
        <f t="shared" si="224"/>
        <v>1800</v>
      </c>
      <c r="Q4676" s="61">
        <f t="shared" si="225"/>
        <v>0</v>
      </c>
    </row>
    <row r="4677" spans="1:17">
      <c r="A4677" s="58">
        <v>44403</v>
      </c>
      <c r="B4677" s="39" t="s">
        <v>48</v>
      </c>
      <c r="C4677" s="39" t="s">
        <v>162</v>
      </c>
      <c r="D4677" s="65"/>
      <c r="E4677" s="39" t="s">
        <v>110</v>
      </c>
      <c r="F4677" s="39">
        <v>11</v>
      </c>
      <c r="G4677" s="39" t="s">
        <v>172</v>
      </c>
      <c r="H4677" s="39" t="s">
        <v>176</v>
      </c>
      <c r="I4677" s="39" t="s">
        <v>176</v>
      </c>
      <c r="J4677" s="39" t="s">
        <v>176</v>
      </c>
      <c r="K4677" s="39" t="s">
        <v>176</v>
      </c>
      <c r="L4677" s="39">
        <v>1</v>
      </c>
      <c r="M4677" s="57" t="str">
        <f t="shared" si="223"/>
        <v>3 - Medium-Level Power Loss</v>
      </c>
      <c r="N4677" s="59"/>
      <c r="O4677" s="60"/>
      <c r="P4677" s="61">
        <f t="shared" si="224"/>
        <v>1800</v>
      </c>
      <c r="Q4677" s="61">
        <f t="shared" si="225"/>
        <v>0</v>
      </c>
    </row>
    <row r="4678" spans="1:17">
      <c r="A4678" s="58">
        <v>44403</v>
      </c>
      <c r="B4678" s="39" t="s">
        <v>48</v>
      </c>
      <c r="C4678" s="39" t="s">
        <v>162</v>
      </c>
      <c r="D4678" s="65"/>
      <c r="E4678" s="39" t="s">
        <v>110</v>
      </c>
      <c r="F4678" s="39">
        <v>12</v>
      </c>
      <c r="G4678" s="39" t="s">
        <v>172</v>
      </c>
      <c r="H4678" s="39" t="s">
        <v>176</v>
      </c>
      <c r="I4678" s="39" t="s">
        <v>176</v>
      </c>
      <c r="J4678" s="39" t="s">
        <v>176</v>
      </c>
      <c r="K4678" s="39" t="s">
        <v>176</v>
      </c>
      <c r="L4678" s="39">
        <v>1</v>
      </c>
      <c r="M4678" s="57" t="str">
        <f t="shared" si="223"/>
        <v>3 - Medium-Level Power Loss</v>
      </c>
      <c r="N4678" s="59"/>
      <c r="O4678" s="60"/>
      <c r="P4678" s="61">
        <f t="shared" si="224"/>
        <v>1800</v>
      </c>
      <c r="Q4678" s="61">
        <f t="shared" si="225"/>
        <v>0</v>
      </c>
    </row>
    <row r="4679" spans="1:17">
      <c r="A4679" s="58">
        <v>44403</v>
      </c>
      <c r="B4679" s="39" t="s">
        <v>48</v>
      </c>
      <c r="C4679" s="39" t="s">
        <v>162</v>
      </c>
      <c r="D4679" s="65"/>
      <c r="E4679" s="39" t="s">
        <v>110</v>
      </c>
      <c r="F4679" s="39">
        <v>13</v>
      </c>
      <c r="G4679" s="39" t="s">
        <v>172</v>
      </c>
      <c r="H4679" s="39" t="s">
        <v>176</v>
      </c>
      <c r="I4679" s="39" t="s">
        <v>176</v>
      </c>
      <c r="J4679" s="39" t="s">
        <v>176</v>
      </c>
      <c r="K4679" s="39" t="s">
        <v>176</v>
      </c>
      <c r="L4679" s="39">
        <v>1</v>
      </c>
      <c r="M4679" s="57" t="str">
        <f t="shared" si="223"/>
        <v>3 - Medium-Level Power Loss</v>
      </c>
      <c r="N4679" s="59"/>
      <c r="O4679" s="60"/>
      <c r="P4679" s="61">
        <f t="shared" si="224"/>
        <v>1800</v>
      </c>
      <c r="Q4679" s="61">
        <f t="shared" si="225"/>
        <v>0</v>
      </c>
    </row>
    <row r="4680" spans="1:17">
      <c r="A4680" s="58">
        <v>44403</v>
      </c>
      <c r="B4680" s="39" t="s">
        <v>48</v>
      </c>
      <c r="C4680" s="39" t="s">
        <v>162</v>
      </c>
      <c r="D4680" s="65"/>
      <c r="E4680" s="39" t="s">
        <v>110</v>
      </c>
      <c r="F4680" s="39">
        <v>14</v>
      </c>
      <c r="G4680" s="39" t="s">
        <v>172</v>
      </c>
      <c r="H4680" s="39" t="s">
        <v>176</v>
      </c>
      <c r="I4680" s="39" t="s">
        <v>176</v>
      </c>
      <c r="J4680" s="39" t="s">
        <v>176</v>
      </c>
      <c r="K4680" s="39" t="s">
        <v>176</v>
      </c>
      <c r="L4680" s="39">
        <v>1</v>
      </c>
      <c r="M4680" s="57" t="str">
        <f t="shared" si="223"/>
        <v>3 - Medium-Level Power Loss</v>
      </c>
      <c r="N4680" s="59"/>
      <c r="O4680" s="60"/>
      <c r="P4680" s="61">
        <f t="shared" si="224"/>
        <v>1800</v>
      </c>
      <c r="Q4680" s="61">
        <f t="shared" si="225"/>
        <v>0</v>
      </c>
    </row>
    <row r="4681" spans="1:17">
      <c r="A4681" s="58">
        <v>44403</v>
      </c>
      <c r="B4681" s="39" t="s">
        <v>48</v>
      </c>
      <c r="C4681" s="39" t="s">
        <v>162</v>
      </c>
      <c r="D4681" s="65"/>
      <c r="E4681" s="39" t="s">
        <v>110</v>
      </c>
      <c r="F4681" s="39">
        <v>15</v>
      </c>
      <c r="G4681" s="39" t="s">
        <v>172</v>
      </c>
      <c r="H4681" s="39" t="s">
        <v>176</v>
      </c>
      <c r="I4681" s="39" t="s">
        <v>176</v>
      </c>
      <c r="J4681" s="39" t="s">
        <v>176</v>
      </c>
      <c r="K4681" s="39" t="s">
        <v>176</v>
      </c>
      <c r="L4681" s="39">
        <v>1</v>
      </c>
      <c r="M4681" s="57" t="str">
        <f t="shared" si="223"/>
        <v>3 - Medium-Level Power Loss</v>
      </c>
      <c r="N4681" s="59"/>
      <c r="O4681" s="60"/>
      <c r="P4681" s="61">
        <f t="shared" si="224"/>
        <v>1800</v>
      </c>
      <c r="Q4681" s="61">
        <f t="shared" si="225"/>
        <v>0</v>
      </c>
    </row>
    <row r="4682" spans="1:17">
      <c r="A4682" s="58">
        <v>44403</v>
      </c>
      <c r="B4682" s="39" t="s">
        <v>48</v>
      </c>
      <c r="C4682" s="39" t="s">
        <v>162</v>
      </c>
      <c r="D4682" s="65"/>
      <c r="E4682" s="39" t="s">
        <v>110</v>
      </c>
      <c r="F4682" s="39">
        <v>16</v>
      </c>
      <c r="G4682" s="39" t="s">
        <v>172</v>
      </c>
      <c r="H4682" s="39" t="s">
        <v>176</v>
      </c>
      <c r="I4682" s="39" t="s">
        <v>176</v>
      </c>
      <c r="J4682" s="39" t="s">
        <v>176</v>
      </c>
      <c r="K4682" s="39" t="s">
        <v>176</v>
      </c>
      <c r="L4682" s="39">
        <v>1</v>
      </c>
      <c r="M4682" s="57" t="str">
        <f t="shared" si="223"/>
        <v>3 - Medium-Level Power Loss</v>
      </c>
      <c r="N4682" s="59"/>
      <c r="O4682" s="60"/>
      <c r="P4682" s="61">
        <f t="shared" si="224"/>
        <v>1800</v>
      </c>
      <c r="Q4682" s="61">
        <f t="shared" si="225"/>
        <v>0</v>
      </c>
    </row>
    <row r="4683" spans="1:17">
      <c r="A4683" s="58">
        <v>44403</v>
      </c>
      <c r="B4683" s="39" t="s">
        <v>48</v>
      </c>
      <c r="C4683" s="39" t="s">
        <v>162</v>
      </c>
      <c r="D4683" s="65"/>
      <c r="E4683" s="39" t="s">
        <v>110</v>
      </c>
      <c r="F4683" s="39">
        <v>9</v>
      </c>
      <c r="G4683" s="39" t="s">
        <v>172</v>
      </c>
      <c r="H4683" s="39" t="s">
        <v>176</v>
      </c>
      <c r="I4683" s="39" t="s">
        <v>176</v>
      </c>
      <c r="J4683" s="39" t="s">
        <v>177</v>
      </c>
      <c r="K4683" s="39" t="s">
        <v>176</v>
      </c>
      <c r="L4683" s="39">
        <v>1</v>
      </c>
      <c r="M4683" s="57" t="str">
        <f t="shared" si="223"/>
        <v>3 - Medium-Level Power Loss</v>
      </c>
      <c r="N4683" s="59"/>
      <c r="O4683" s="60"/>
      <c r="P4683" s="61">
        <f t="shared" si="224"/>
        <v>1800</v>
      </c>
      <c r="Q4683" s="61">
        <f t="shared" si="225"/>
        <v>0</v>
      </c>
    </row>
    <row r="4684" spans="1:17">
      <c r="A4684" s="58">
        <v>44403</v>
      </c>
      <c r="B4684" s="39" t="s">
        <v>48</v>
      </c>
      <c r="C4684" s="39" t="s">
        <v>162</v>
      </c>
      <c r="D4684" s="65"/>
      <c r="E4684" s="39" t="s">
        <v>110</v>
      </c>
      <c r="F4684" s="39">
        <v>9</v>
      </c>
      <c r="G4684" s="39" t="s">
        <v>172</v>
      </c>
      <c r="H4684" s="39" t="s">
        <v>176</v>
      </c>
      <c r="I4684" s="39" t="s">
        <v>176</v>
      </c>
      <c r="J4684" s="39" t="s">
        <v>177</v>
      </c>
      <c r="K4684" s="39" t="s">
        <v>176</v>
      </c>
      <c r="L4684" s="39">
        <v>1</v>
      </c>
      <c r="M4684" s="57" t="str">
        <f t="shared" si="223"/>
        <v>3 - Medium-Level Power Loss</v>
      </c>
      <c r="N4684" s="59"/>
      <c r="O4684" s="60"/>
      <c r="P4684" s="61">
        <f t="shared" si="224"/>
        <v>1800</v>
      </c>
      <c r="Q4684" s="61">
        <f t="shared" si="225"/>
        <v>0</v>
      </c>
    </row>
    <row r="4685" spans="1:17">
      <c r="A4685" s="58">
        <v>44403</v>
      </c>
      <c r="B4685" s="39" t="s">
        <v>48</v>
      </c>
      <c r="C4685" s="39" t="s">
        <v>162</v>
      </c>
      <c r="D4685" s="65"/>
      <c r="E4685" s="39" t="s">
        <v>111</v>
      </c>
      <c r="F4685" s="39">
        <v>101</v>
      </c>
      <c r="G4685" s="39" t="s">
        <v>172</v>
      </c>
      <c r="H4685" s="39" t="s">
        <v>176</v>
      </c>
      <c r="I4685" s="39" t="s">
        <v>176</v>
      </c>
      <c r="J4685" s="39" t="s">
        <v>176</v>
      </c>
      <c r="K4685" s="39" t="s">
        <v>176</v>
      </c>
      <c r="L4685" s="39">
        <v>1</v>
      </c>
      <c r="M4685" s="57" t="str">
        <f t="shared" si="223"/>
        <v>3 - Medium-Level Power Loss</v>
      </c>
      <c r="N4685" s="59"/>
      <c r="O4685" s="60"/>
      <c r="P4685" s="61">
        <f t="shared" si="224"/>
        <v>1800</v>
      </c>
      <c r="Q4685" s="61">
        <f t="shared" si="225"/>
        <v>0</v>
      </c>
    </row>
    <row r="4686" spans="1:17">
      <c r="A4686" s="58">
        <v>44403</v>
      </c>
      <c r="B4686" s="39" t="s">
        <v>48</v>
      </c>
      <c r="C4686" s="39" t="s">
        <v>162</v>
      </c>
      <c r="D4686" s="65"/>
      <c r="E4686" s="39" t="s">
        <v>111</v>
      </c>
      <c r="F4686" s="39">
        <v>102</v>
      </c>
      <c r="G4686" s="39" t="s">
        <v>172</v>
      </c>
      <c r="H4686" s="39" t="s">
        <v>176</v>
      </c>
      <c r="I4686" s="39" t="s">
        <v>176</v>
      </c>
      <c r="J4686" s="39" t="s">
        <v>176</v>
      </c>
      <c r="K4686" s="39" t="s">
        <v>176</v>
      </c>
      <c r="L4686" s="39">
        <v>1</v>
      </c>
      <c r="M4686" s="57" t="str">
        <f t="shared" si="223"/>
        <v>3 - Medium-Level Power Loss</v>
      </c>
      <c r="N4686" s="59"/>
      <c r="O4686" s="60"/>
      <c r="P4686" s="61">
        <f t="shared" si="224"/>
        <v>1800</v>
      </c>
      <c r="Q4686" s="61">
        <f t="shared" si="225"/>
        <v>0</v>
      </c>
    </row>
    <row r="4687" spans="1:17">
      <c r="A4687" s="58">
        <v>44403</v>
      </c>
      <c r="B4687" s="39" t="s">
        <v>48</v>
      </c>
      <c r="C4687" s="39" t="s">
        <v>162</v>
      </c>
      <c r="D4687" s="65"/>
      <c r="E4687" s="39" t="s">
        <v>111</v>
      </c>
      <c r="F4687" s="39">
        <v>103</v>
      </c>
      <c r="G4687" s="39" t="s">
        <v>172</v>
      </c>
      <c r="H4687" s="39" t="s">
        <v>176</v>
      </c>
      <c r="I4687" s="39" t="s">
        <v>176</v>
      </c>
      <c r="J4687" s="39" t="s">
        <v>176</v>
      </c>
      <c r="K4687" s="39" t="s">
        <v>176</v>
      </c>
      <c r="L4687" s="39">
        <v>1</v>
      </c>
      <c r="M4687" s="57" t="str">
        <f t="shared" si="223"/>
        <v>3 - Medium-Level Power Loss</v>
      </c>
      <c r="N4687" s="59"/>
      <c r="O4687" s="60"/>
      <c r="P4687" s="61">
        <f t="shared" si="224"/>
        <v>1800</v>
      </c>
      <c r="Q4687" s="61">
        <f t="shared" si="225"/>
        <v>0</v>
      </c>
    </row>
    <row r="4688" spans="1:17">
      <c r="A4688" s="58">
        <v>44403</v>
      </c>
      <c r="B4688" s="39" t="s">
        <v>48</v>
      </c>
      <c r="C4688" s="39" t="s">
        <v>162</v>
      </c>
      <c r="D4688" s="65"/>
      <c r="E4688" s="39" t="s">
        <v>111</v>
      </c>
      <c r="F4688" s="39">
        <v>104</v>
      </c>
      <c r="G4688" s="39" t="s">
        <v>172</v>
      </c>
      <c r="H4688" s="39" t="s">
        <v>176</v>
      </c>
      <c r="I4688" s="39" t="s">
        <v>176</v>
      </c>
      <c r="J4688" s="39" t="s">
        <v>176</v>
      </c>
      <c r="K4688" s="39" t="s">
        <v>176</v>
      </c>
      <c r="L4688" s="39">
        <v>1</v>
      </c>
      <c r="M4688" s="57" t="str">
        <f t="shared" si="223"/>
        <v>3 - Medium-Level Power Loss</v>
      </c>
      <c r="N4688" s="59"/>
      <c r="O4688" s="60"/>
      <c r="P4688" s="61">
        <f t="shared" si="224"/>
        <v>1800</v>
      </c>
      <c r="Q4688" s="61">
        <f t="shared" si="225"/>
        <v>0</v>
      </c>
    </row>
    <row r="4689" spans="1:17">
      <c r="A4689" s="58">
        <v>44403</v>
      </c>
      <c r="B4689" s="39" t="s">
        <v>48</v>
      </c>
      <c r="C4689" s="39" t="s">
        <v>162</v>
      </c>
      <c r="D4689" s="65"/>
      <c r="E4689" s="39" t="s">
        <v>111</v>
      </c>
      <c r="F4689" s="39">
        <v>105</v>
      </c>
      <c r="G4689" s="39" t="s">
        <v>172</v>
      </c>
      <c r="H4689" s="39" t="s">
        <v>176</v>
      </c>
      <c r="I4689" s="39" t="s">
        <v>176</v>
      </c>
      <c r="J4689" s="39" t="s">
        <v>176</v>
      </c>
      <c r="K4689" s="39" t="s">
        <v>176</v>
      </c>
      <c r="L4689" s="39">
        <v>1</v>
      </c>
      <c r="M4689" s="57" t="str">
        <f t="shared" si="223"/>
        <v>3 - Medium-Level Power Loss</v>
      </c>
      <c r="N4689" s="59"/>
      <c r="O4689" s="60"/>
      <c r="P4689" s="61">
        <f t="shared" si="224"/>
        <v>1800</v>
      </c>
      <c r="Q4689" s="61">
        <f t="shared" si="225"/>
        <v>0</v>
      </c>
    </row>
    <row r="4690" spans="1:17">
      <c r="A4690" s="58">
        <v>44403</v>
      </c>
      <c r="B4690" s="39" t="s">
        <v>48</v>
      </c>
      <c r="C4690" s="39" t="s">
        <v>162</v>
      </c>
      <c r="D4690" s="65"/>
      <c r="E4690" s="39" t="s">
        <v>111</v>
      </c>
      <c r="F4690" s="39">
        <v>106</v>
      </c>
      <c r="G4690" s="39" t="s">
        <v>172</v>
      </c>
      <c r="H4690" s="39" t="s">
        <v>176</v>
      </c>
      <c r="I4690" s="39" t="s">
        <v>176</v>
      </c>
      <c r="J4690" s="39" t="s">
        <v>176</v>
      </c>
      <c r="K4690" s="39" t="s">
        <v>176</v>
      </c>
      <c r="L4690" s="39">
        <v>1</v>
      </c>
      <c r="M4690" s="57" t="str">
        <f t="shared" si="223"/>
        <v>3 - Medium-Level Power Loss</v>
      </c>
      <c r="N4690" s="59"/>
      <c r="O4690" s="60"/>
      <c r="P4690" s="61">
        <f t="shared" si="224"/>
        <v>1800</v>
      </c>
      <c r="Q4690" s="61">
        <f t="shared" si="225"/>
        <v>0</v>
      </c>
    </row>
    <row r="4691" spans="1:17">
      <c r="A4691" s="58">
        <v>44403</v>
      </c>
      <c r="B4691" s="39" t="s">
        <v>48</v>
      </c>
      <c r="C4691" s="39" t="s">
        <v>162</v>
      </c>
      <c r="D4691" s="65"/>
      <c r="E4691" s="39" t="s">
        <v>111</v>
      </c>
      <c r="F4691" s="39">
        <v>107</v>
      </c>
      <c r="G4691" s="39" t="s">
        <v>172</v>
      </c>
      <c r="H4691" s="39" t="s">
        <v>176</v>
      </c>
      <c r="I4691" s="39" t="s">
        <v>176</v>
      </c>
      <c r="J4691" s="39" t="s">
        <v>176</v>
      </c>
      <c r="K4691" s="39" t="s">
        <v>176</v>
      </c>
      <c r="L4691" s="39">
        <v>1</v>
      </c>
      <c r="M4691" s="57" t="str">
        <f t="shared" si="223"/>
        <v>3 - Medium-Level Power Loss</v>
      </c>
      <c r="N4691" s="59"/>
      <c r="O4691" s="60"/>
      <c r="P4691" s="61">
        <f t="shared" si="224"/>
        <v>1800</v>
      </c>
      <c r="Q4691" s="61">
        <f t="shared" si="225"/>
        <v>0</v>
      </c>
    </row>
    <row r="4692" spans="1:17">
      <c r="A4692" s="58">
        <v>44403</v>
      </c>
      <c r="B4692" s="39" t="s">
        <v>48</v>
      </c>
      <c r="C4692" s="39" t="s">
        <v>162</v>
      </c>
      <c r="D4692" s="65"/>
      <c r="E4692" s="39" t="s">
        <v>111</v>
      </c>
      <c r="F4692" s="39">
        <v>108</v>
      </c>
      <c r="G4692" s="39" t="s">
        <v>172</v>
      </c>
      <c r="H4692" s="39" t="s">
        <v>176</v>
      </c>
      <c r="I4692" s="39" t="s">
        <v>176</v>
      </c>
      <c r="J4692" s="39" t="s">
        <v>176</v>
      </c>
      <c r="K4692" s="39" t="s">
        <v>176</v>
      </c>
      <c r="L4692" s="39">
        <v>1</v>
      </c>
      <c r="M4692" s="57" t="str">
        <f t="shared" si="223"/>
        <v>3 - Medium-Level Power Loss</v>
      </c>
      <c r="N4692" s="59"/>
      <c r="O4692" s="60"/>
      <c r="P4692" s="61">
        <f t="shared" si="224"/>
        <v>1800</v>
      </c>
      <c r="Q4692" s="61">
        <f t="shared" si="225"/>
        <v>0</v>
      </c>
    </row>
    <row r="4693" spans="1:17">
      <c r="A4693" s="58">
        <v>44403</v>
      </c>
      <c r="B4693" s="39" t="s">
        <v>48</v>
      </c>
      <c r="C4693" s="39" t="s">
        <v>162</v>
      </c>
      <c r="D4693" s="65"/>
      <c r="E4693" s="39" t="s">
        <v>111</v>
      </c>
      <c r="F4693" s="39">
        <v>55</v>
      </c>
      <c r="G4693" s="39" t="s">
        <v>172</v>
      </c>
      <c r="H4693" s="39" t="s">
        <v>176</v>
      </c>
      <c r="I4693" s="39" t="s">
        <v>176</v>
      </c>
      <c r="J4693" s="39" t="s">
        <v>176</v>
      </c>
      <c r="K4693" s="39" t="s">
        <v>176</v>
      </c>
      <c r="L4693" s="39">
        <v>1</v>
      </c>
      <c r="M4693" s="57" t="str">
        <f t="shared" si="223"/>
        <v>3 - Medium-Level Power Loss</v>
      </c>
      <c r="N4693" s="59"/>
      <c r="O4693" s="60"/>
      <c r="P4693" s="61">
        <f t="shared" si="224"/>
        <v>1800</v>
      </c>
      <c r="Q4693" s="61">
        <f t="shared" si="225"/>
        <v>0</v>
      </c>
    </row>
    <row r="4694" spans="1:17">
      <c r="A4694" s="58">
        <v>44403</v>
      </c>
      <c r="B4694" s="39" t="s">
        <v>48</v>
      </c>
      <c r="C4694" s="39" t="s">
        <v>162</v>
      </c>
      <c r="D4694" s="65"/>
      <c r="E4694" s="39" t="s">
        <v>111</v>
      </c>
      <c r="F4694" s="39">
        <v>57</v>
      </c>
      <c r="G4694" s="39" t="s">
        <v>172</v>
      </c>
      <c r="H4694" s="39" t="s">
        <v>176</v>
      </c>
      <c r="I4694" s="39" t="s">
        <v>176</v>
      </c>
      <c r="J4694" s="39" t="s">
        <v>176</v>
      </c>
      <c r="K4694" s="39" t="s">
        <v>176</v>
      </c>
      <c r="L4694" s="39">
        <v>1</v>
      </c>
      <c r="M4694" s="57" t="str">
        <f t="shared" si="223"/>
        <v>3 - Medium-Level Power Loss</v>
      </c>
      <c r="N4694" s="59"/>
      <c r="O4694" s="60"/>
      <c r="P4694" s="61">
        <f t="shared" si="224"/>
        <v>1800</v>
      </c>
      <c r="Q4694" s="61">
        <f t="shared" si="225"/>
        <v>0</v>
      </c>
    </row>
    <row r="4695" spans="1:17">
      <c r="A4695" s="58">
        <v>44403</v>
      </c>
      <c r="B4695" s="39" t="s">
        <v>48</v>
      </c>
      <c r="C4695" s="39" t="s">
        <v>162</v>
      </c>
      <c r="D4695" s="65"/>
      <c r="E4695" s="39" t="s">
        <v>99</v>
      </c>
      <c r="F4695" s="39">
        <v>49</v>
      </c>
      <c r="G4695" s="39" t="s">
        <v>172</v>
      </c>
      <c r="H4695" s="39" t="s">
        <v>176</v>
      </c>
      <c r="I4695" s="39" t="s">
        <v>177</v>
      </c>
      <c r="J4695" s="39" t="s">
        <v>176</v>
      </c>
      <c r="K4695" s="39" t="s">
        <v>176</v>
      </c>
      <c r="L4695" s="39">
        <v>1</v>
      </c>
      <c r="M4695" s="57" t="str">
        <f t="shared" si="223"/>
        <v>3 - Medium-Level Power Loss</v>
      </c>
      <c r="N4695" s="59"/>
      <c r="O4695" s="60"/>
      <c r="P4695" s="61">
        <f t="shared" si="224"/>
        <v>1800</v>
      </c>
      <c r="Q4695" s="61">
        <f t="shared" si="225"/>
        <v>0</v>
      </c>
    </row>
    <row r="4696" spans="1:17">
      <c r="A4696" s="58">
        <v>44403</v>
      </c>
      <c r="B4696" s="39" t="s">
        <v>48</v>
      </c>
      <c r="C4696" s="39" t="s">
        <v>162</v>
      </c>
      <c r="D4696" s="65"/>
      <c r="E4696" s="39" t="s">
        <v>99</v>
      </c>
      <c r="F4696" s="39">
        <v>50</v>
      </c>
      <c r="G4696" s="39" t="s">
        <v>172</v>
      </c>
      <c r="H4696" s="39" t="s">
        <v>176</v>
      </c>
      <c r="I4696" s="39" t="s">
        <v>177</v>
      </c>
      <c r="J4696" s="39" t="s">
        <v>176</v>
      </c>
      <c r="K4696" s="39" t="s">
        <v>176</v>
      </c>
      <c r="L4696" s="39">
        <v>1</v>
      </c>
      <c r="M4696" s="57" t="str">
        <f t="shared" si="223"/>
        <v>3 - Medium-Level Power Loss</v>
      </c>
      <c r="N4696" s="59"/>
      <c r="O4696" s="60"/>
      <c r="P4696" s="61">
        <f t="shared" si="224"/>
        <v>1800</v>
      </c>
      <c r="Q4696" s="61">
        <f t="shared" si="225"/>
        <v>0</v>
      </c>
    </row>
    <row r="4697" spans="1:17">
      <c r="A4697" s="58">
        <v>44403</v>
      </c>
      <c r="B4697" s="39" t="s">
        <v>48</v>
      </c>
      <c r="C4697" s="39" t="s">
        <v>162</v>
      </c>
      <c r="D4697" s="65"/>
      <c r="E4697" s="39" t="s">
        <v>99</v>
      </c>
      <c r="F4697" s="39">
        <v>51</v>
      </c>
      <c r="G4697" s="39" t="s">
        <v>172</v>
      </c>
      <c r="H4697" s="39" t="s">
        <v>176</v>
      </c>
      <c r="I4697" s="39" t="s">
        <v>177</v>
      </c>
      <c r="J4697" s="39" t="s">
        <v>176</v>
      </c>
      <c r="K4697" s="39" t="s">
        <v>176</v>
      </c>
      <c r="L4697" s="39">
        <v>1</v>
      </c>
      <c r="M4697" s="57" t="str">
        <f t="shared" si="223"/>
        <v>3 - Medium-Level Power Loss</v>
      </c>
      <c r="N4697" s="59"/>
      <c r="O4697" s="60"/>
      <c r="P4697" s="61">
        <f t="shared" si="224"/>
        <v>1800</v>
      </c>
      <c r="Q4697" s="61">
        <f t="shared" si="225"/>
        <v>0</v>
      </c>
    </row>
    <row r="4698" spans="1:17">
      <c r="A4698" s="58">
        <v>44403</v>
      </c>
      <c r="B4698" s="39" t="s">
        <v>48</v>
      </c>
      <c r="C4698" s="39" t="s">
        <v>162</v>
      </c>
      <c r="D4698" s="65"/>
      <c r="E4698" s="39" t="s">
        <v>99</v>
      </c>
      <c r="F4698" s="39">
        <v>52</v>
      </c>
      <c r="G4698" s="39" t="s">
        <v>172</v>
      </c>
      <c r="H4698" s="39" t="s">
        <v>176</v>
      </c>
      <c r="I4698" s="39" t="s">
        <v>177</v>
      </c>
      <c r="J4698" s="39" t="s">
        <v>176</v>
      </c>
      <c r="K4698" s="39" t="s">
        <v>176</v>
      </c>
      <c r="L4698" s="39">
        <v>1</v>
      </c>
      <c r="M4698" s="57" t="str">
        <f t="shared" si="223"/>
        <v>3 - Medium-Level Power Loss</v>
      </c>
      <c r="N4698" s="59"/>
      <c r="O4698" s="60"/>
      <c r="P4698" s="61">
        <f t="shared" si="224"/>
        <v>1800</v>
      </c>
      <c r="Q4698" s="61">
        <f t="shared" si="225"/>
        <v>0</v>
      </c>
    </row>
    <row r="4699" spans="1:17">
      <c r="A4699" s="58">
        <v>44403</v>
      </c>
      <c r="B4699" s="39" t="s">
        <v>48</v>
      </c>
      <c r="C4699" s="39" t="s">
        <v>162</v>
      </c>
      <c r="D4699" s="65"/>
      <c r="E4699" s="39" t="s">
        <v>99</v>
      </c>
      <c r="F4699" s="39">
        <v>53</v>
      </c>
      <c r="G4699" s="39" t="s">
        <v>172</v>
      </c>
      <c r="H4699" s="39" t="s">
        <v>176</v>
      </c>
      <c r="I4699" s="39" t="s">
        <v>177</v>
      </c>
      <c r="J4699" s="39" t="s">
        <v>176</v>
      </c>
      <c r="K4699" s="39" t="s">
        <v>176</v>
      </c>
      <c r="L4699" s="39">
        <v>1</v>
      </c>
      <c r="M4699" s="57" t="str">
        <f t="shared" si="223"/>
        <v>3 - Medium-Level Power Loss</v>
      </c>
      <c r="N4699" s="59"/>
      <c r="O4699" s="60"/>
      <c r="P4699" s="61">
        <f t="shared" si="224"/>
        <v>1800</v>
      </c>
      <c r="Q4699" s="61">
        <f t="shared" si="225"/>
        <v>0</v>
      </c>
    </row>
    <row r="4700" spans="1:17">
      <c r="A4700" s="58">
        <v>44403</v>
      </c>
      <c r="B4700" s="39" t="s">
        <v>48</v>
      </c>
      <c r="C4700" s="39" t="s">
        <v>162</v>
      </c>
      <c r="D4700" s="65"/>
      <c r="E4700" s="39" t="s">
        <v>99</v>
      </c>
      <c r="F4700" s="39">
        <v>54</v>
      </c>
      <c r="G4700" s="39" t="s">
        <v>172</v>
      </c>
      <c r="H4700" s="39" t="s">
        <v>176</v>
      </c>
      <c r="I4700" s="39" t="s">
        <v>177</v>
      </c>
      <c r="J4700" s="39" t="s">
        <v>176</v>
      </c>
      <c r="K4700" s="39" t="s">
        <v>176</v>
      </c>
      <c r="L4700" s="39">
        <v>1</v>
      </c>
      <c r="M4700" s="57" t="str">
        <f t="shared" si="223"/>
        <v>3 - Medium-Level Power Loss</v>
      </c>
      <c r="N4700" s="59"/>
      <c r="O4700" s="60"/>
      <c r="P4700" s="61">
        <f t="shared" si="224"/>
        <v>1800</v>
      </c>
      <c r="Q4700" s="61">
        <f t="shared" si="225"/>
        <v>0</v>
      </c>
    </row>
    <row r="4701" spans="1:17">
      <c r="A4701" s="58">
        <v>44403</v>
      </c>
      <c r="B4701" s="39" t="s">
        <v>48</v>
      </c>
      <c r="C4701" s="39" t="s">
        <v>162</v>
      </c>
      <c r="D4701" s="65"/>
      <c r="E4701" s="39" t="s">
        <v>99</v>
      </c>
      <c r="F4701" s="39">
        <v>55</v>
      </c>
      <c r="G4701" s="39" t="s">
        <v>172</v>
      </c>
      <c r="H4701" s="39" t="s">
        <v>176</v>
      </c>
      <c r="I4701" s="39" t="s">
        <v>177</v>
      </c>
      <c r="J4701" s="39" t="s">
        <v>176</v>
      </c>
      <c r="K4701" s="39" t="s">
        <v>176</v>
      </c>
      <c r="L4701" s="39">
        <v>1</v>
      </c>
      <c r="M4701" s="57" t="str">
        <f t="shared" si="223"/>
        <v>3 - Medium-Level Power Loss</v>
      </c>
      <c r="N4701" s="59"/>
      <c r="O4701" s="60"/>
      <c r="P4701" s="61">
        <f t="shared" si="224"/>
        <v>1800</v>
      </c>
      <c r="Q4701" s="61">
        <f t="shared" si="225"/>
        <v>0</v>
      </c>
    </row>
    <row r="4702" spans="1:17">
      <c r="A4702" s="58">
        <v>44403</v>
      </c>
      <c r="B4702" s="39" t="s">
        <v>48</v>
      </c>
      <c r="C4702" s="39" t="s">
        <v>162</v>
      </c>
      <c r="D4702" s="65"/>
      <c r="E4702" s="39" t="s">
        <v>99</v>
      </c>
      <c r="F4702" s="39">
        <v>56</v>
      </c>
      <c r="G4702" s="39" t="s">
        <v>172</v>
      </c>
      <c r="H4702" s="39" t="s">
        <v>176</v>
      </c>
      <c r="I4702" s="39" t="s">
        <v>177</v>
      </c>
      <c r="J4702" s="39" t="s">
        <v>176</v>
      </c>
      <c r="K4702" s="39" t="s">
        <v>176</v>
      </c>
      <c r="L4702" s="39">
        <v>1</v>
      </c>
      <c r="M4702" s="57" t="str">
        <f t="shared" si="223"/>
        <v>3 - Medium-Level Power Loss</v>
      </c>
      <c r="N4702" s="59"/>
      <c r="O4702" s="60"/>
      <c r="P4702" s="61">
        <f t="shared" si="224"/>
        <v>1800</v>
      </c>
      <c r="Q4702" s="61">
        <f t="shared" si="225"/>
        <v>0</v>
      </c>
    </row>
    <row r="4703" spans="1:17">
      <c r="A4703" s="58">
        <v>44403</v>
      </c>
      <c r="B4703" s="39" t="s">
        <v>48</v>
      </c>
      <c r="C4703" s="39" t="s">
        <v>163</v>
      </c>
      <c r="D4703" s="65"/>
      <c r="E4703" s="39" t="s">
        <v>101</v>
      </c>
      <c r="F4703" s="39">
        <v>91</v>
      </c>
      <c r="G4703" s="39" t="s">
        <v>172</v>
      </c>
      <c r="H4703" s="39" t="s">
        <v>176</v>
      </c>
      <c r="I4703" s="39" t="s">
        <v>177</v>
      </c>
      <c r="J4703" s="39" t="s">
        <v>177</v>
      </c>
      <c r="K4703" s="39" t="s">
        <v>176</v>
      </c>
      <c r="L4703" s="39">
        <v>1</v>
      </c>
      <c r="M4703" s="57" t="str">
        <f t="shared" si="223"/>
        <v>3 - Medium-Level Power Loss</v>
      </c>
      <c r="N4703" s="59"/>
      <c r="O4703" s="60"/>
      <c r="P4703" s="61">
        <f t="shared" si="224"/>
        <v>1800</v>
      </c>
      <c r="Q4703" s="61">
        <f t="shared" si="225"/>
        <v>0</v>
      </c>
    </row>
    <row r="4704" spans="1:17">
      <c r="A4704" s="58">
        <v>44403</v>
      </c>
      <c r="B4704" s="39" t="s">
        <v>48</v>
      </c>
      <c r="C4704" s="39" t="s">
        <v>163</v>
      </c>
      <c r="D4704" s="65"/>
      <c r="E4704" s="39" t="s">
        <v>102</v>
      </c>
      <c r="F4704" s="39">
        <v>100</v>
      </c>
      <c r="G4704" s="39" t="s">
        <v>172</v>
      </c>
      <c r="H4704" s="39" t="s">
        <v>176</v>
      </c>
      <c r="I4704" s="39" t="s">
        <v>176</v>
      </c>
      <c r="J4704" s="39" t="s">
        <v>176</v>
      </c>
      <c r="K4704" s="39" t="s">
        <v>176</v>
      </c>
      <c r="L4704" s="39">
        <v>1</v>
      </c>
      <c r="M4704" s="57" t="str">
        <f t="shared" si="223"/>
        <v>3 - Medium-Level Power Loss</v>
      </c>
      <c r="N4704" s="59"/>
      <c r="O4704" s="60"/>
      <c r="P4704" s="61">
        <f t="shared" si="224"/>
        <v>1800</v>
      </c>
      <c r="Q4704" s="61">
        <f t="shared" si="225"/>
        <v>0</v>
      </c>
    </row>
    <row r="4705" spans="1:17">
      <c r="A4705" s="58">
        <v>44403</v>
      </c>
      <c r="B4705" s="39" t="s">
        <v>48</v>
      </c>
      <c r="C4705" s="39" t="s">
        <v>163</v>
      </c>
      <c r="D4705" s="65"/>
      <c r="E4705" s="39" t="s">
        <v>102</v>
      </c>
      <c r="F4705" s="39">
        <v>101</v>
      </c>
      <c r="G4705" s="39" t="s">
        <v>172</v>
      </c>
      <c r="H4705" s="39" t="s">
        <v>176</v>
      </c>
      <c r="I4705" s="39" t="s">
        <v>176</v>
      </c>
      <c r="J4705" s="39" t="s">
        <v>176</v>
      </c>
      <c r="K4705" s="39" t="s">
        <v>176</v>
      </c>
      <c r="L4705" s="39">
        <v>1</v>
      </c>
      <c r="M4705" s="57" t="str">
        <f t="shared" si="223"/>
        <v>3 - Medium-Level Power Loss</v>
      </c>
      <c r="N4705" s="59"/>
      <c r="O4705" s="60"/>
      <c r="P4705" s="61">
        <f t="shared" si="224"/>
        <v>1800</v>
      </c>
      <c r="Q4705" s="61">
        <f t="shared" si="225"/>
        <v>0</v>
      </c>
    </row>
    <row r="4706" spans="1:17">
      <c r="A4706" s="58">
        <v>44403</v>
      </c>
      <c r="B4706" s="39" t="s">
        <v>48</v>
      </c>
      <c r="C4706" s="39" t="s">
        <v>163</v>
      </c>
      <c r="D4706" s="65"/>
      <c r="E4706" s="39" t="s">
        <v>102</v>
      </c>
      <c r="F4706" s="39">
        <v>102</v>
      </c>
      <c r="G4706" s="39" t="s">
        <v>172</v>
      </c>
      <c r="H4706" s="39" t="s">
        <v>176</v>
      </c>
      <c r="I4706" s="39" t="s">
        <v>176</v>
      </c>
      <c r="J4706" s="39" t="s">
        <v>176</v>
      </c>
      <c r="K4706" s="39" t="s">
        <v>176</v>
      </c>
      <c r="L4706" s="39">
        <v>1</v>
      </c>
      <c r="M4706" s="57" t="str">
        <f t="shared" si="223"/>
        <v>3 - Medium-Level Power Loss</v>
      </c>
      <c r="N4706" s="59"/>
      <c r="O4706" s="60"/>
      <c r="P4706" s="61">
        <f t="shared" si="224"/>
        <v>1800</v>
      </c>
      <c r="Q4706" s="61">
        <f t="shared" si="225"/>
        <v>0</v>
      </c>
    </row>
    <row r="4707" spans="1:17">
      <c r="A4707" s="58">
        <v>44403</v>
      </c>
      <c r="B4707" s="39" t="s">
        <v>48</v>
      </c>
      <c r="C4707" s="39" t="s">
        <v>163</v>
      </c>
      <c r="D4707" s="65"/>
      <c r="E4707" s="39" t="s">
        <v>102</v>
      </c>
      <c r="F4707" s="39">
        <v>103</v>
      </c>
      <c r="G4707" s="39" t="s">
        <v>172</v>
      </c>
      <c r="H4707" s="39" t="s">
        <v>176</v>
      </c>
      <c r="I4707" s="39" t="s">
        <v>176</v>
      </c>
      <c r="J4707" s="39" t="s">
        <v>176</v>
      </c>
      <c r="K4707" s="39" t="s">
        <v>176</v>
      </c>
      <c r="L4707" s="39">
        <v>1</v>
      </c>
      <c r="M4707" s="57" t="str">
        <f t="shared" si="223"/>
        <v>3 - Medium-Level Power Loss</v>
      </c>
      <c r="N4707" s="59"/>
      <c r="O4707" s="60"/>
      <c r="P4707" s="61">
        <f t="shared" si="224"/>
        <v>1800</v>
      </c>
      <c r="Q4707" s="61">
        <f t="shared" si="225"/>
        <v>0</v>
      </c>
    </row>
    <row r="4708" spans="1:17">
      <c r="A4708" s="58">
        <v>44403</v>
      </c>
      <c r="B4708" s="39" t="s">
        <v>48</v>
      </c>
      <c r="C4708" s="39" t="s">
        <v>163</v>
      </c>
      <c r="D4708" s="65"/>
      <c r="E4708" s="39" t="s">
        <v>102</v>
      </c>
      <c r="F4708" s="39">
        <v>104</v>
      </c>
      <c r="G4708" s="39" t="s">
        <v>172</v>
      </c>
      <c r="H4708" s="39" t="s">
        <v>176</v>
      </c>
      <c r="I4708" s="39" t="s">
        <v>176</v>
      </c>
      <c r="J4708" s="39" t="s">
        <v>176</v>
      </c>
      <c r="K4708" s="39" t="s">
        <v>176</v>
      </c>
      <c r="L4708" s="39">
        <v>1</v>
      </c>
      <c r="M4708" s="57" t="str">
        <f t="shared" si="223"/>
        <v>3 - Medium-Level Power Loss</v>
      </c>
      <c r="N4708" s="59"/>
      <c r="O4708" s="60"/>
      <c r="P4708" s="61">
        <f t="shared" si="224"/>
        <v>1800</v>
      </c>
      <c r="Q4708" s="61">
        <f t="shared" si="225"/>
        <v>0</v>
      </c>
    </row>
    <row r="4709" spans="1:17">
      <c r="A4709" s="58">
        <v>44403</v>
      </c>
      <c r="B4709" s="39" t="s">
        <v>48</v>
      </c>
      <c r="C4709" s="39" t="s">
        <v>163</v>
      </c>
      <c r="D4709" s="65"/>
      <c r="E4709" s="39" t="s">
        <v>102</v>
      </c>
      <c r="F4709" s="39">
        <v>97</v>
      </c>
      <c r="G4709" s="39" t="s">
        <v>172</v>
      </c>
      <c r="H4709" s="39" t="s">
        <v>176</v>
      </c>
      <c r="I4709" s="39" t="s">
        <v>176</v>
      </c>
      <c r="J4709" s="39" t="s">
        <v>176</v>
      </c>
      <c r="K4709" s="39" t="s">
        <v>176</v>
      </c>
      <c r="L4709" s="39">
        <v>1</v>
      </c>
      <c r="M4709" s="57" t="str">
        <f t="shared" si="223"/>
        <v>3 - Medium-Level Power Loss</v>
      </c>
      <c r="N4709" s="59"/>
      <c r="O4709" s="60"/>
      <c r="P4709" s="61">
        <f t="shared" si="224"/>
        <v>1800</v>
      </c>
      <c r="Q4709" s="61">
        <f t="shared" si="225"/>
        <v>0</v>
      </c>
    </row>
    <row r="4710" spans="1:17">
      <c r="A4710" s="58">
        <v>44403</v>
      </c>
      <c r="B4710" s="39" t="s">
        <v>48</v>
      </c>
      <c r="C4710" s="39" t="s">
        <v>163</v>
      </c>
      <c r="D4710" s="65"/>
      <c r="E4710" s="39" t="s">
        <v>102</v>
      </c>
      <c r="F4710" s="39">
        <v>98</v>
      </c>
      <c r="G4710" s="39" t="s">
        <v>172</v>
      </c>
      <c r="H4710" s="39" t="s">
        <v>176</v>
      </c>
      <c r="I4710" s="39" t="s">
        <v>176</v>
      </c>
      <c r="J4710" s="39" t="s">
        <v>176</v>
      </c>
      <c r="K4710" s="39" t="s">
        <v>176</v>
      </c>
      <c r="L4710" s="39">
        <v>1</v>
      </c>
      <c r="M4710" s="57" t="str">
        <f t="shared" si="223"/>
        <v>3 - Medium-Level Power Loss</v>
      </c>
      <c r="N4710" s="59"/>
      <c r="O4710" s="60"/>
      <c r="P4710" s="61">
        <f t="shared" si="224"/>
        <v>1800</v>
      </c>
      <c r="Q4710" s="61">
        <f t="shared" si="225"/>
        <v>0</v>
      </c>
    </row>
    <row r="4711" spans="1:17">
      <c r="A4711" s="58">
        <v>44403</v>
      </c>
      <c r="B4711" s="39" t="s">
        <v>48</v>
      </c>
      <c r="C4711" s="39" t="s">
        <v>163</v>
      </c>
      <c r="D4711" s="65"/>
      <c r="E4711" s="39" t="s">
        <v>102</v>
      </c>
      <c r="F4711" s="39">
        <v>99</v>
      </c>
      <c r="G4711" s="39" t="s">
        <v>172</v>
      </c>
      <c r="H4711" s="39" t="s">
        <v>176</v>
      </c>
      <c r="I4711" s="39" t="s">
        <v>176</v>
      </c>
      <c r="J4711" s="39" t="s">
        <v>176</v>
      </c>
      <c r="K4711" s="39" t="s">
        <v>176</v>
      </c>
      <c r="L4711" s="39">
        <v>1</v>
      </c>
      <c r="M4711" s="57" t="str">
        <f t="shared" si="223"/>
        <v>3 - Medium-Level Power Loss</v>
      </c>
      <c r="N4711" s="59"/>
      <c r="O4711" s="60"/>
      <c r="P4711" s="61">
        <f t="shared" si="224"/>
        <v>1800</v>
      </c>
      <c r="Q4711" s="61">
        <f t="shared" si="225"/>
        <v>0</v>
      </c>
    </row>
    <row r="4712" spans="1:17">
      <c r="A4712" s="58">
        <v>44403</v>
      </c>
      <c r="B4712" s="39" t="s">
        <v>48</v>
      </c>
      <c r="C4712" s="39" t="s">
        <v>163</v>
      </c>
      <c r="D4712" s="65"/>
      <c r="E4712" s="39" t="s">
        <v>97</v>
      </c>
      <c r="F4712" s="39">
        <v>62</v>
      </c>
      <c r="G4712" s="39" t="s">
        <v>172</v>
      </c>
      <c r="H4712" s="39" t="s">
        <v>176</v>
      </c>
      <c r="I4712" s="39" t="s">
        <v>177</v>
      </c>
      <c r="J4712" s="39" t="s">
        <v>177</v>
      </c>
      <c r="K4712" s="39" t="s">
        <v>176</v>
      </c>
      <c r="L4712" s="39">
        <v>1</v>
      </c>
      <c r="M4712" s="57" t="str">
        <f t="shared" si="223"/>
        <v>3 - Medium-Level Power Loss</v>
      </c>
      <c r="N4712" s="59"/>
      <c r="O4712" s="60"/>
      <c r="P4712" s="61">
        <f t="shared" si="224"/>
        <v>1800</v>
      </c>
      <c r="Q4712" s="61">
        <f t="shared" si="225"/>
        <v>0</v>
      </c>
    </row>
    <row r="4713" spans="1:17">
      <c r="A4713" s="58">
        <v>44403</v>
      </c>
      <c r="B4713" s="39" t="s">
        <v>48</v>
      </c>
      <c r="C4713" s="39" t="s">
        <v>163</v>
      </c>
      <c r="D4713" s="65"/>
      <c r="E4713" s="39" t="s">
        <v>106</v>
      </c>
      <c r="F4713" s="39">
        <v>81</v>
      </c>
      <c r="G4713" s="39" t="s">
        <v>172</v>
      </c>
      <c r="H4713" s="39" t="s">
        <v>176</v>
      </c>
      <c r="I4713" s="39" t="s">
        <v>177</v>
      </c>
      <c r="J4713" s="39" t="s">
        <v>176</v>
      </c>
      <c r="K4713" s="39" t="s">
        <v>176</v>
      </c>
      <c r="L4713" s="39">
        <v>1</v>
      </c>
      <c r="M4713" s="57" t="str">
        <f t="shared" si="223"/>
        <v>3 - Medium-Level Power Loss</v>
      </c>
      <c r="N4713" s="59"/>
      <c r="O4713" s="60"/>
      <c r="P4713" s="61">
        <f t="shared" si="224"/>
        <v>1800</v>
      </c>
      <c r="Q4713" s="61">
        <f t="shared" si="225"/>
        <v>0</v>
      </c>
    </row>
    <row r="4714" spans="1:17">
      <c r="A4714" s="58">
        <v>44403</v>
      </c>
      <c r="B4714" s="39" t="s">
        <v>48</v>
      </c>
      <c r="C4714" s="39" t="s">
        <v>163</v>
      </c>
      <c r="D4714" s="65"/>
      <c r="E4714" s="39" t="s">
        <v>106</v>
      </c>
      <c r="F4714" s="39">
        <v>82</v>
      </c>
      <c r="G4714" s="39" t="s">
        <v>172</v>
      </c>
      <c r="H4714" s="39" t="s">
        <v>176</v>
      </c>
      <c r="I4714" s="39" t="s">
        <v>177</v>
      </c>
      <c r="J4714" s="39" t="s">
        <v>176</v>
      </c>
      <c r="K4714" s="39" t="s">
        <v>176</v>
      </c>
      <c r="L4714" s="39">
        <v>1</v>
      </c>
      <c r="M4714" s="57" t="str">
        <f t="shared" si="223"/>
        <v>3 - Medium-Level Power Loss</v>
      </c>
      <c r="N4714" s="59"/>
      <c r="O4714" s="60"/>
      <c r="P4714" s="61">
        <f t="shared" si="224"/>
        <v>1800</v>
      </c>
      <c r="Q4714" s="61">
        <f t="shared" si="225"/>
        <v>0</v>
      </c>
    </row>
    <row r="4715" spans="1:17">
      <c r="A4715" s="58">
        <v>44403</v>
      </c>
      <c r="B4715" s="39" t="s">
        <v>48</v>
      </c>
      <c r="C4715" s="39" t="s">
        <v>163</v>
      </c>
      <c r="D4715" s="65"/>
      <c r="E4715" s="39" t="s">
        <v>106</v>
      </c>
      <c r="F4715" s="39">
        <v>83</v>
      </c>
      <c r="G4715" s="39" t="s">
        <v>172</v>
      </c>
      <c r="H4715" s="39" t="s">
        <v>176</v>
      </c>
      <c r="I4715" s="39" t="s">
        <v>177</v>
      </c>
      <c r="J4715" s="39" t="s">
        <v>176</v>
      </c>
      <c r="K4715" s="39" t="s">
        <v>176</v>
      </c>
      <c r="L4715" s="39">
        <v>1</v>
      </c>
      <c r="M4715" s="57" t="str">
        <f t="shared" si="223"/>
        <v>3 - Medium-Level Power Loss</v>
      </c>
      <c r="N4715" s="59"/>
      <c r="O4715" s="60"/>
      <c r="P4715" s="61">
        <f t="shared" si="224"/>
        <v>1800</v>
      </c>
      <c r="Q4715" s="61">
        <f t="shared" si="225"/>
        <v>0</v>
      </c>
    </row>
    <row r="4716" spans="1:17">
      <c r="A4716" s="58">
        <v>44403</v>
      </c>
      <c r="B4716" s="39" t="s">
        <v>48</v>
      </c>
      <c r="C4716" s="39" t="s">
        <v>163</v>
      </c>
      <c r="D4716" s="65"/>
      <c r="E4716" s="39" t="s">
        <v>106</v>
      </c>
      <c r="F4716" s="39">
        <v>84</v>
      </c>
      <c r="G4716" s="39" t="s">
        <v>172</v>
      </c>
      <c r="H4716" s="39" t="s">
        <v>176</v>
      </c>
      <c r="I4716" s="39" t="s">
        <v>177</v>
      </c>
      <c r="J4716" s="39" t="s">
        <v>176</v>
      </c>
      <c r="K4716" s="39" t="s">
        <v>176</v>
      </c>
      <c r="L4716" s="39">
        <v>1</v>
      </c>
      <c r="M4716" s="57" t="str">
        <f t="shared" si="223"/>
        <v>3 - Medium-Level Power Loss</v>
      </c>
      <c r="N4716" s="59"/>
      <c r="O4716" s="60"/>
      <c r="P4716" s="61">
        <f t="shared" si="224"/>
        <v>1800</v>
      </c>
      <c r="Q4716" s="61">
        <f t="shared" si="225"/>
        <v>0</v>
      </c>
    </row>
    <row r="4717" spans="1:17">
      <c r="A4717" s="58">
        <v>44403</v>
      </c>
      <c r="B4717" s="39" t="s">
        <v>48</v>
      </c>
      <c r="C4717" s="39" t="s">
        <v>163</v>
      </c>
      <c r="D4717" s="65"/>
      <c r="E4717" s="39" t="s">
        <v>106</v>
      </c>
      <c r="F4717" s="39">
        <v>85</v>
      </c>
      <c r="G4717" s="39" t="s">
        <v>172</v>
      </c>
      <c r="H4717" s="39" t="s">
        <v>176</v>
      </c>
      <c r="I4717" s="39" t="s">
        <v>177</v>
      </c>
      <c r="J4717" s="39" t="s">
        <v>176</v>
      </c>
      <c r="K4717" s="39" t="s">
        <v>176</v>
      </c>
      <c r="L4717" s="39">
        <v>1</v>
      </c>
      <c r="M4717" s="57" t="str">
        <f t="shared" si="223"/>
        <v>3 - Medium-Level Power Loss</v>
      </c>
      <c r="N4717" s="59"/>
      <c r="O4717" s="60"/>
      <c r="P4717" s="61">
        <f t="shared" si="224"/>
        <v>1800</v>
      </c>
      <c r="Q4717" s="61">
        <f t="shared" si="225"/>
        <v>0</v>
      </c>
    </row>
    <row r="4718" spans="1:17">
      <c r="A4718" s="58">
        <v>44403</v>
      </c>
      <c r="B4718" s="39" t="s">
        <v>48</v>
      </c>
      <c r="C4718" s="39" t="s">
        <v>163</v>
      </c>
      <c r="D4718" s="65"/>
      <c r="E4718" s="39" t="s">
        <v>106</v>
      </c>
      <c r="F4718" s="39">
        <v>86</v>
      </c>
      <c r="G4718" s="39" t="s">
        <v>172</v>
      </c>
      <c r="H4718" s="39" t="s">
        <v>176</v>
      </c>
      <c r="I4718" s="39" t="s">
        <v>177</v>
      </c>
      <c r="J4718" s="39" t="s">
        <v>176</v>
      </c>
      <c r="K4718" s="39" t="s">
        <v>176</v>
      </c>
      <c r="L4718" s="39">
        <v>1</v>
      </c>
      <c r="M4718" s="57" t="str">
        <f t="shared" si="223"/>
        <v>3 - Medium-Level Power Loss</v>
      </c>
      <c r="N4718" s="59"/>
      <c r="O4718" s="60"/>
      <c r="P4718" s="61">
        <f t="shared" si="224"/>
        <v>1800</v>
      </c>
      <c r="Q4718" s="61">
        <f t="shared" si="225"/>
        <v>0</v>
      </c>
    </row>
    <row r="4719" spans="1:17">
      <c r="A4719" s="58">
        <v>44403</v>
      </c>
      <c r="B4719" s="39" t="s">
        <v>48</v>
      </c>
      <c r="C4719" s="39" t="s">
        <v>163</v>
      </c>
      <c r="D4719" s="65"/>
      <c r="E4719" s="39" t="s">
        <v>106</v>
      </c>
      <c r="F4719" s="39">
        <v>87</v>
      </c>
      <c r="G4719" s="39" t="s">
        <v>172</v>
      </c>
      <c r="H4719" s="39" t="s">
        <v>176</v>
      </c>
      <c r="I4719" s="39" t="s">
        <v>177</v>
      </c>
      <c r="J4719" s="39" t="s">
        <v>176</v>
      </c>
      <c r="K4719" s="39" t="s">
        <v>176</v>
      </c>
      <c r="L4719" s="39">
        <v>1</v>
      </c>
      <c r="M4719" s="57" t="str">
        <f t="shared" si="223"/>
        <v>3 - Medium-Level Power Loss</v>
      </c>
      <c r="N4719" s="59"/>
      <c r="O4719" s="60"/>
      <c r="P4719" s="61">
        <f t="shared" si="224"/>
        <v>1800</v>
      </c>
      <c r="Q4719" s="61">
        <f t="shared" si="225"/>
        <v>0</v>
      </c>
    </row>
    <row r="4720" spans="1:17">
      <c r="A4720" s="58">
        <v>44403</v>
      </c>
      <c r="B4720" s="39" t="s">
        <v>48</v>
      </c>
      <c r="C4720" s="39" t="s">
        <v>163</v>
      </c>
      <c r="D4720" s="65"/>
      <c r="E4720" s="39" t="s">
        <v>106</v>
      </c>
      <c r="F4720" s="39">
        <v>88</v>
      </c>
      <c r="G4720" s="39" t="s">
        <v>172</v>
      </c>
      <c r="H4720" s="39" t="s">
        <v>176</v>
      </c>
      <c r="I4720" s="39" t="s">
        <v>177</v>
      </c>
      <c r="J4720" s="39" t="s">
        <v>176</v>
      </c>
      <c r="K4720" s="39" t="s">
        <v>176</v>
      </c>
      <c r="L4720" s="39">
        <v>1</v>
      </c>
      <c r="M4720" s="57" t="str">
        <f t="shared" si="223"/>
        <v>3 - Medium-Level Power Loss</v>
      </c>
      <c r="N4720" s="59"/>
      <c r="O4720" s="60"/>
      <c r="P4720" s="61">
        <f t="shared" si="224"/>
        <v>1800</v>
      </c>
      <c r="Q4720" s="61">
        <f t="shared" si="225"/>
        <v>0</v>
      </c>
    </row>
    <row r="4721" spans="1:17">
      <c r="A4721" s="58">
        <v>44403</v>
      </c>
      <c r="B4721" s="39" t="s">
        <v>48</v>
      </c>
      <c r="C4721" s="39" t="s">
        <v>163</v>
      </c>
      <c r="D4721" s="65"/>
      <c r="E4721" s="39" t="s">
        <v>109</v>
      </c>
      <c r="F4721" s="39">
        <v>100</v>
      </c>
      <c r="G4721" s="39" t="s">
        <v>172</v>
      </c>
      <c r="H4721" s="39" t="s">
        <v>176</v>
      </c>
      <c r="I4721" s="39" t="s">
        <v>177</v>
      </c>
      <c r="J4721" s="39" t="s">
        <v>176</v>
      </c>
      <c r="K4721" s="39" t="s">
        <v>176</v>
      </c>
      <c r="L4721" s="39">
        <v>1</v>
      </c>
      <c r="M4721" s="57" t="str">
        <f t="shared" si="223"/>
        <v>3 - Medium-Level Power Loss</v>
      </c>
      <c r="N4721" s="59"/>
      <c r="O4721" s="60"/>
      <c r="P4721" s="61">
        <f t="shared" si="224"/>
        <v>1800</v>
      </c>
      <c r="Q4721" s="61">
        <f t="shared" si="225"/>
        <v>0</v>
      </c>
    </row>
    <row r="4722" spans="1:17">
      <c r="A4722" s="58">
        <v>44403</v>
      </c>
      <c r="B4722" s="39" t="s">
        <v>48</v>
      </c>
      <c r="C4722" s="39" t="s">
        <v>163</v>
      </c>
      <c r="D4722" s="65"/>
      <c r="E4722" s="39" t="s">
        <v>109</v>
      </c>
      <c r="F4722" s="39">
        <v>101</v>
      </c>
      <c r="G4722" s="39" t="s">
        <v>172</v>
      </c>
      <c r="H4722" s="39" t="s">
        <v>176</v>
      </c>
      <c r="I4722" s="39" t="s">
        <v>177</v>
      </c>
      <c r="J4722" s="39" t="s">
        <v>176</v>
      </c>
      <c r="K4722" s="39" t="s">
        <v>176</v>
      </c>
      <c r="L4722" s="39">
        <v>1</v>
      </c>
      <c r="M4722" s="57" t="str">
        <f t="shared" si="223"/>
        <v>3 - Medium-Level Power Loss</v>
      </c>
      <c r="N4722" s="59"/>
      <c r="O4722" s="60"/>
      <c r="P4722" s="61">
        <f t="shared" si="224"/>
        <v>1800</v>
      </c>
      <c r="Q4722" s="61">
        <f t="shared" si="225"/>
        <v>0</v>
      </c>
    </row>
    <row r="4723" spans="1:17">
      <c r="A4723" s="58">
        <v>44403</v>
      </c>
      <c r="B4723" s="39" t="s">
        <v>48</v>
      </c>
      <c r="C4723" s="39" t="s">
        <v>163</v>
      </c>
      <c r="D4723" s="65"/>
      <c r="E4723" s="39" t="s">
        <v>109</v>
      </c>
      <c r="F4723" s="39">
        <v>102</v>
      </c>
      <c r="G4723" s="39" t="s">
        <v>172</v>
      </c>
      <c r="H4723" s="39" t="s">
        <v>176</v>
      </c>
      <c r="I4723" s="39" t="s">
        <v>177</v>
      </c>
      <c r="J4723" s="39" t="s">
        <v>176</v>
      </c>
      <c r="K4723" s="39" t="s">
        <v>176</v>
      </c>
      <c r="L4723" s="39">
        <v>1</v>
      </c>
      <c r="M4723" s="57" t="str">
        <f t="shared" si="223"/>
        <v>3 - Medium-Level Power Loss</v>
      </c>
      <c r="N4723" s="59"/>
      <c r="O4723" s="60"/>
      <c r="P4723" s="61">
        <f t="shared" si="224"/>
        <v>1800</v>
      </c>
      <c r="Q4723" s="61">
        <f t="shared" si="225"/>
        <v>0</v>
      </c>
    </row>
    <row r="4724" spans="1:17">
      <c r="A4724" s="58">
        <v>44403</v>
      </c>
      <c r="B4724" s="39" t="s">
        <v>48</v>
      </c>
      <c r="C4724" s="39" t="s">
        <v>163</v>
      </c>
      <c r="D4724" s="65"/>
      <c r="E4724" s="39" t="s">
        <v>109</v>
      </c>
      <c r="F4724" s="39">
        <v>103</v>
      </c>
      <c r="G4724" s="39" t="s">
        <v>172</v>
      </c>
      <c r="H4724" s="39" t="s">
        <v>176</v>
      </c>
      <c r="I4724" s="39" t="s">
        <v>177</v>
      </c>
      <c r="J4724" s="39" t="s">
        <v>176</v>
      </c>
      <c r="K4724" s="39" t="s">
        <v>176</v>
      </c>
      <c r="L4724" s="39">
        <v>1</v>
      </c>
      <c r="M4724" s="57" t="str">
        <f t="shared" si="223"/>
        <v>3 - Medium-Level Power Loss</v>
      </c>
      <c r="N4724" s="59"/>
      <c r="O4724" s="60"/>
      <c r="P4724" s="61">
        <f t="shared" si="224"/>
        <v>1800</v>
      </c>
      <c r="Q4724" s="61">
        <f t="shared" si="225"/>
        <v>0</v>
      </c>
    </row>
    <row r="4725" spans="1:17">
      <c r="A4725" s="58">
        <v>44403</v>
      </c>
      <c r="B4725" s="39" t="s">
        <v>48</v>
      </c>
      <c r="C4725" s="39" t="s">
        <v>163</v>
      </c>
      <c r="D4725" s="65"/>
      <c r="E4725" s="39" t="s">
        <v>109</v>
      </c>
      <c r="F4725" s="39">
        <v>104</v>
      </c>
      <c r="G4725" s="39" t="s">
        <v>172</v>
      </c>
      <c r="H4725" s="39" t="s">
        <v>176</v>
      </c>
      <c r="I4725" s="39" t="s">
        <v>177</v>
      </c>
      <c r="J4725" s="39" t="s">
        <v>176</v>
      </c>
      <c r="K4725" s="39" t="s">
        <v>176</v>
      </c>
      <c r="L4725" s="39">
        <v>1</v>
      </c>
      <c r="M4725" s="57" t="str">
        <f t="shared" si="223"/>
        <v>3 - Medium-Level Power Loss</v>
      </c>
      <c r="N4725" s="59"/>
      <c r="O4725" s="60"/>
      <c r="P4725" s="61">
        <f t="shared" si="224"/>
        <v>1800</v>
      </c>
      <c r="Q4725" s="61">
        <f t="shared" si="225"/>
        <v>0</v>
      </c>
    </row>
    <row r="4726" spans="1:17">
      <c r="A4726" s="58">
        <v>44403</v>
      </c>
      <c r="B4726" s="39" t="s">
        <v>48</v>
      </c>
      <c r="C4726" s="39" t="s">
        <v>163</v>
      </c>
      <c r="D4726" s="65"/>
      <c r="E4726" s="39" t="s">
        <v>109</v>
      </c>
      <c r="F4726" s="39">
        <v>121</v>
      </c>
      <c r="G4726" s="39" t="s">
        <v>172</v>
      </c>
      <c r="H4726" s="39" t="s">
        <v>176</v>
      </c>
      <c r="I4726" s="39" t="s">
        <v>176</v>
      </c>
      <c r="J4726" s="39" t="s">
        <v>176</v>
      </c>
      <c r="K4726" s="39" t="s">
        <v>176</v>
      </c>
      <c r="L4726" s="39">
        <v>1</v>
      </c>
      <c r="M4726" s="57" t="str">
        <f t="shared" si="223"/>
        <v>3 - Medium-Level Power Loss</v>
      </c>
      <c r="N4726" s="59"/>
      <c r="O4726" s="60"/>
      <c r="P4726" s="61">
        <f t="shared" si="224"/>
        <v>1800</v>
      </c>
      <c r="Q4726" s="61">
        <f t="shared" si="225"/>
        <v>0</v>
      </c>
    </row>
    <row r="4727" spans="1:17">
      <c r="A4727" s="58">
        <v>44403</v>
      </c>
      <c r="B4727" s="39" t="s">
        <v>48</v>
      </c>
      <c r="C4727" s="39" t="s">
        <v>163</v>
      </c>
      <c r="D4727" s="65"/>
      <c r="E4727" s="39" t="s">
        <v>109</v>
      </c>
      <c r="F4727" s="39">
        <v>122</v>
      </c>
      <c r="G4727" s="39" t="s">
        <v>172</v>
      </c>
      <c r="H4727" s="39" t="s">
        <v>176</v>
      </c>
      <c r="I4727" s="39" t="s">
        <v>176</v>
      </c>
      <c r="J4727" s="39" t="s">
        <v>176</v>
      </c>
      <c r="K4727" s="39" t="s">
        <v>176</v>
      </c>
      <c r="L4727" s="39">
        <v>1</v>
      </c>
      <c r="M4727" s="57" t="str">
        <f t="shared" ref="M4727:M4790" si="226">IF(G4727="hot spot","1 - Safety",IF((P4727)/(1000000*$Q$4)&gt;0.01,"2 - High-Level Power Loss",IF(P4727&gt;($Q$5-1),"3 - Medium-Level Power Loss",IF(P4727&gt;0,"4 - Low-Level Power Loss",""))))</f>
        <v>3 - Medium-Level Power Loss</v>
      </c>
      <c r="N4727" s="59"/>
      <c r="O4727" s="60"/>
      <c r="P4727" s="61">
        <f t="shared" ref="P4727:P4790" si="227">IF(G4727="hot spot",0,IF(G4727="string",$Q$5*L4727,IF(G4727="multiple strings",$Q$5*L4727,IF(G4727="Combiner",($Q$5)*L4727,IF(G4727="inverter",$Q$5*L4727,IF(G4727="tracker",$Q$5*L4727,IF(G4727="module",$Q$5*L4727,IF(G4727="module substring",($Q$5/3)*L4727,0))))))))</f>
        <v>1800</v>
      </c>
      <c r="Q4727" s="61">
        <f t="shared" ref="Q4727:Q4790" si="228">IF(O4727&gt;0,P4727,0)</f>
        <v>0</v>
      </c>
    </row>
    <row r="4728" spans="1:17">
      <c r="A4728" s="58">
        <v>44403</v>
      </c>
      <c r="B4728" s="39" t="s">
        <v>48</v>
      </c>
      <c r="C4728" s="39" t="s">
        <v>163</v>
      </c>
      <c r="D4728" s="65"/>
      <c r="E4728" s="39" t="s">
        <v>109</v>
      </c>
      <c r="F4728" s="39">
        <v>123</v>
      </c>
      <c r="G4728" s="39" t="s">
        <v>172</v>
      </c>
      <c r="H4728" s="39" t="s">
        <v>176</v>
      </c>
      <c r="I4728" s="39" t="s">
        <v>176</v>
      </c>
      <c r="J4728" s="39" t="s">
        <v>176</v>
      </c>
      <c r="K4728" s="39" t="s">
        <v>176</v>
      </c>
      <c r="L4728" s="39">
        <v>1</v>
      </c>
      <c r="M4728" s="57" t="str">
        <f t="shared" si="226"/>
        <v>3 - Medium-Level Power Loss</v>
      </c>
      <c r="N4728" s="59"/>
      <c r="O4728" s="60"/>
      <c r="P4728" s="61">
        <f t="shared" si="227"/>
        <v>1800</v>
      </c>
      <c r="Q4728" s="61">
        <f t="shared" si="228"/>
        <v>0</v>
      </c>
    </row>
    <row r="4729" spans="1:17">
      <c r="A4729" s="58">
        <v>44403</v>
      </c>
      <c r="B4729" s="39" t="s">
        <v>48</v>
      </c>
      <c r="C4729" s="39" t="s">
        <v>163</v>
      </c>
      <c r="D4729" s="65"/>
      <c r="E4729" s="39" t="s">
        <v>109</v>
      </c>
      <c r="F4729" s="39">
        <v>124</v>
      </c>
      <c r="G4729" s="39" t="s">
        <v>172</v>
      </c>
      <c r="H4729" s="39" t="s">
        <v>176</v>
      </c>
      <c r="I4729" s="39" t="s">
        <v>176</v>
      </c>
      <c r="J4729" s="39" t="s">
        <v>176</v>
      </c>
      <c r="K4729" s="39" t="s">
        <v>176</v>
      </c>
      <c r="L4729" s="39">
        <v>1</v>
      </c>
      <c r="M4729" s="57" t="str">
        <f t="shared" si="226"/>
        <v>3 - Medium-Level Power Loss</v>
      </c>
      <c r="N4729" s="59"/>
      <c r="O4729" s="60"/>
      <c r="P4729" s="61">
        <f t="shared" si="227"/>
        <v>1800</v>
      </c>
      <c r="Q4729" s="61">
        <f t="shared" si="228"/>
        <v>0</v>
      </c>
    </row>
    <row r="4730" spans="1:17">
      <c r="A4730" s="58">
        <v>44403</v>
      </c>
      <c r="B4730" s="39" t="s">
        <v>48</v>
      </c>
      <c r="C4730" s="39" t="s">
        <v>163</v>
      </c>
      <c r="D4730" s="65"/>
      <c r="E4730" s="39" t="s">
        <v>109</v>
      </c>
      <c r="F4730" s="39">
        <v>125</v>
      </c>
      <c r="G4730" s="39" t="s">
        <v>172</v>
      </c>
      <c r="H4730" s="39" t="s">
        <v>176</v>
      </c>
      <c r="I4730" s="39" t="s">
        <v>176</v>
      </c>
      <c r="J4730" s="39" t="s">
        <v>176</v>
      </c>
      <c r="K4730" s="39" t="s">
        <v>176</v>
      </c>
      <c r="L4730" s="39">
        <v>1</v>
      </c>
      <c r="M4730" s="57" t="str">
        <f t="shared" si="226"/>
        <v>3 - Medium-Level Power Loss</v>
      </c>
      <c r="N4730" s="59"/>
      <c r="O4730" s="60"/>
      <c r="P4730" s="61">
        <f t="shared" si="227"/>
        <v>1800</v>
      </c>
      <c r="Q4730" s="61">
        <f t="shared" si="228"/>
        <v>0</v>
      </c>
    </row>
    <row r="4731" spans="1:17">
      <c r="A4731" s="58">
        <v>44403</v>
      </c>
      <c r="B4731" s="39" t="s">
        <v>48</v>
      </c>
      <c r="C4731" s="39" t="s">
        <v>163</v>
      </c>
      <c r="D4731" s="65"/>
      <c r="E4731" s="39" t="s">
        <v>109</v>
      </c>
      <c r="F4731" s="39">
        <v>126</v>
      </c>
      <c r="G4731" s="39" t="s">
        <v>172</v>
      </c>
      <c r="H4731" s="39" t="s">
        <v>176</v>
      </c>
      <c r="I4731" s="39" t="s">
        <v>176</v>
      </c>
      <c r="J4731" s="39" t="s">
        <v>176</v>
      </c>
      <c r="K4731" s="39" t="s">
        <v>176</v>
      </c>
      <c r="L4731" s="39">
        <v>1</v>
      </c>
      <c r="M4731" s="57" t="str">
        <f t="shared" si="226"/>
        <v>3 - Medium-Level Power Loss</v>
      </c>
      <c r="N4731" s="59"/>
      <c r="O4731" s="60"/>
      <c r="P4731" s="61">
        <f t="shared" si="227"/>
        <v>1800</v>
      </c>
      <c r="Q4731" s="61">
        <f t="shared" si="228"/>
        <v>0</v>
      </c>
    </row>
    <row r="4732" spans="1:17">
      <c r="A4732" s="58">
        <v>44403</v>
      </c>
      <c r="B4732" s="39" t="s">
        <v>48</v>
      </c>
      <c r="C4732" s="39" t="s">
        <v>163</v>
      </c>
      <c r="D4732" s="65"/>
      <c r="E4732" s="39" t="s">
        <v>109</v>
      </c>
      <c r="F4732" s="39">
        <v>127</v>
      </c>
      <c r="G4732" s="39" t="s">
        <v>172</v>
      </c>
      <c r="H4732" s="39" t="s">
        <v>176</v>
      </c>
      <c r="I4732" s="39" t="s">
        <v>176</v>
      </c>
      <c r="J4732" s="39" t="s">
        <v>176</v>
      </c>
      <c r="K4732" s="39" t="s">
        <v>176</v>
      </c>
      <c r="L4732" s="39">
        <v>1</v>
      </c>
      <c r="M4732" s="57" t="str">
        <f t="shared" si="226"/>
        <v>3 - Medium-Level Power Loss</v>
      </c>
      <c r="N4732" s="59"/>
      <c r="O4732" s="60"/>
      <c r="P4732" s="61">
        <f t="shared" si="227"/>
        <v>1800</v>
      </c>
      <c r="Q4732" s="61">
        <f t="shared" si="228"/>
        <v>0</v>
      </c>
    </row>
    <row r="4733" spans="1:17">
      <c r="A4733" s="58">
        <v>44403</v>
      </c>
      <c r="B4733" s="39" t="s">
        <v>48</v>
      </c>
      <c r="C4733" s="39" t="s">
        <v>163</v>
      </c>
      <c r="D4733" s="65"/>
      <c r="E4733" s="39" t="s">
        <v>109</v>
      </c>
      <c r="F4733" s="39">
        <v>128</v>
      </c>
      <c r="G4733" s="39" t="s">
        <v>172</v>
      </c>
      <c r="H4733" s="39" t="s">
        <v>176</v>
      </c>
      <c r="I4733" s="39" t="s">
        <v>176</v>
      </c>
      <c r="J4733" s="39" t="s">
        <v>176</v>
      </c>
      <c r="K4733" s="39" t="s">
        <v>176</v>
      </c>
      <c r="L4733" s="39">
        <v>1</v>
      </c>
      <c r="M4733" s="57" t="str">
        <f t="shared" si="226"/>
        <v>3 - Medium-Level Power Loss</v>
      </c>
      <c r="N4733" s="59"/>
      <c r="O4733" s="60"/>
      <c r="P4733" s="61">
        <f t="shared" si="227"/>
        <v>1800</v>
      </c>
      <c r="Q4733" s="61">
        <f t="shared" si="228"/>
        <v>0</v>
      </c>
    </row>
    <row r="4734" spans="1:17">
      <c r="A4734" s="58">
        <v>44403</v>
      </c>
      <c r="B4734" s="39" t="s">
        <v>48</v>
      </c>
      <c r="C4734" s="39" t="s">
        <v>163</v>
      </c>
      <c r="D4734" s="65"/>
      <c r="E4734" s="39" t="s">
        <v>109</v>
      </c>
      <c r="F4734" s="39">
        <v>97</v>
      </c>
      <c r="G4734" s="39" t="s">
        <v>172</v>
      </c>
      <c r="H4734" s="39" t="s">
        <v>176</v>
      </c>
      <c r="I4734" s="39" t="s">
        <v>177</v>
      </c>
      <c r="J4734" s="39" t="s">
        <v>176</v>
      </c>
      <c r="K4734" s="39" t="s">
        <v>176</v>
      </c>
      <c r="L4734" s="39">
        <v>1</v>
      </c>
      <c r="M4734" s="57" t="str">
        <f t="shared" si="226"/>
        <v>3 - Medium-Level Power Loss</v>
      </c>
      <c r="N4734" s="59"/>
      <c r="O4734" s="60"/>
      <c r="P4734" s="61">
        <f t="shared" si="227"/>
        <v>1800</v>
      </c>
      <c r="Q4734" s="61">
        <f t="shared" si="228"/>
        <v>0</v>
      </c>
    </row>
    <row r="4735" spans="1:17">
      <c r="A4735" s="58">
        <v>44403</v>
      </c>
      <c r="B4735" s="39" t="s">
        <v>48</v>
      </c>
      <c r="C4735" s="39" t="s">
        <v>163</v>
      </c>
      <c r="D4735" s="65"/>
      <c r="E4735" s="39" t="s">
        <v>109</v>
      </c>
      <c r="F4735" s="39">
        <v>98</v>
      </c>
      <c r="G4735" s="39" t="s">
        <v>172</v>
      </c>
      <c r="H4735" s="39" t="s">
        <v>176</v>
      </c>
      <c r="I4735" s="39" t="s">
        <v>177</v>
      </c>
      <c r="J4735" s="39" t="s">
        <v>176</v>
      </c>
      <c r="K4735" s="39" t="s">
        <v>176</v>
      </c>
      <c r="L4735" s="39">
        <v>1</v>
      </c>
      <c r="M4735" s="57" t="str">
        <f t="shared" si="226"/>
        <v>3 - Medium-Level Power Loss</v>
      </c>
      <c r="N4735" s="59"/>
      <c r="O4735" s="60"/>
      <c r="P4735" s="61">
        <f t="shared" si="227"/>
        <v>1800</v>
      </c>
      <c r="Q4735" s="61">
        <f t="shared" si="228"/>
        <v>0</v>
      </c>
    </row>
    <row r="4736" spans="1:17">
      <c r="A4736" s="58">
        <v>44403</v>
      </c>
      <c r="B4736" s="39" t="s">
        <v>48</v>
      </c>
      <c r="C4736" s="39" t="s">
        <v>163</v>
      </c>
      <c r="D4736" s="65"/>
      <c r="E4736" s="39" t="s">
        <v>109</v>
      </c>
      <c r="F4736" s="39">
        <v>99</v>
      </c>
      <c r="G4736" s="39" t="s">
        <v>172</v>
      </c>
      <c r="H4736" s="39" t="s">
        <v>176</v>
      </c>
      <c r="I4736" s="39" t="s">
        <v>177</v>
      </c>
      <c r="J4736" s="39" t="s">
        <v>176</v>
      </c>
      <c r="K4736" s="39" t="s">
        <v>176</v>
      </c>
      <c r="L4736" s="39">
        <v>1</v>
      </c>
      <c r="M4736" s="57" t="str">
        <f t="shared" si="226"/>
        <v>3 - Medium-Level Power Loss</v>
      </c>
      <c r="N4736" s="59"/>
      <c r="O4736" s="60"/>
      <c r="P4736" s="61">
        <f t="shared" si="227"/>
        <v>1800</v>
      </c>
      <c r="Q4736" s="61">
        <f t="shared" si="228"/>
        <v>0</v>
      </c>
    </row>
    <row r="4737" spans="1:17">
      <c r="A4737" s="58">
        <v>44403</v>
      </c>
      <c r="B4737" s="39" t="s">
        <v>48</v>
      </c>
      <c r="C4737" s="39" t="s">
        <v>163</v>
      </c>
      <c r="D4737" s="65"/>
      <c r="E4737" s="39" t="s">
        <v>107</v>
      </c>
      <c r="F4737" s="39">
        <v>89</v>
      </c>
      <c r="G4737" s="39" t="s">
        <v>172</v>
      </c>
      <c r="H4737" s="39" t="s">
        <v>176</v>
      </c>
      <c r="I4737" s="39" t="s">
        <v>177</v>
      </c>
      <c r="J4737" s="39" t="s">
        <v>176</v>
      </c>
      <c r="K4737" s="39" t="s">
        <v>176</v>
      </c>
      <c r="L4737" s="39">
        <v>1</v>
      </c>
      <c r="M4737" s="57" t="str">
        <f t="shared" si="226"/>
        <v>3 - Medium-Level Power Loss</v>
      </c>
      <c r="N4737" s="59"/>
      <c r="O4737" s="60"/>
      <c r="P4737" s="61">
        <f t="shared" si="227"/>
        <v>1800</v>
      </c>
      <c r="Q4737" s="61">
        <f t="shared" si="228"/>
        <v>0</v>
      </c>
    </row>
    <row r="4738" spans="1:17">
      <c r="A4738" s="58">
        <v>44403</v>
      </c>
      <c r="B4738" s="39" t="s">
        <v>48</v>
      </c>
      <c r="C4738" s="39" t="s">
        <v>163</v>
      </c>
      <c r="D4738" s="65"/>
      <c r="E4738" s="39" t="s">
        <v>107</v>
      </c>
      <c r="F4738" s="39">
        <v>90</v>
      </c>
      <c r="G4738" s="39" t="s">
        <v>172</v>
      </c>
      <c r="H4738" s="39" t="s">
        <v>176</v>
      </c>
      <c r="I4738" s="39" t="s">
        <v>177</v>
      </c>
      <c r="J4738" s="39" t="s">
        <v>176</v>
      </c>
      <c r="K4738" s="39" t="s">
        <v>176</v>
      </c>
      <c r="L4738" s="39">
        <v>1</v>
      </c>
      <c r="M4738" s="57" t="str">
        <f t="shared" si="226"/>
        <v>3 - Medium-Level Power Loss</v>
      </c>
      <c r="N4738" s="59"/>
      <c r="O4738" s="60"/>
      <c r="P4738" s="61">
        <f t="shared" si="227"/>
        <v>1800</v>
      </c>
      <c r="Q4738" s="61">
        <f t="shared" si="228"/>
        <v>0</v>
      </c>
    </row>
    <row r="4739" spans="1:17">
      <c r="A4739" s="58">
        <v>44403</v>
      </c>
      <c r="B4739" s="39" t="s">
        <v>48</v>
      </c>
      <c r="C4739" s="39" t="s">
        <v>163</v>
      </c>
      <c r="D4739" s="65"/>
      <c r="E4739" s="39" t="s">
        <v>107</v>
      </c>
      <c r="F4739" s="39">
        <v>91</v>
      </c>
      <c r="G4739" s="39" t="s">
        <v>172</v>
      </c>
      <c r="H4739" s="39" t="s">
        <v>176</v>
      </c>
      <c r="I4739" s="39" t="s">
        <v>177</v>
      </c>
      <c r="J4739" s="39" t="s">
        <v>176</v>
      </c>
      <c r="K4739" s="39" t="s">
        <v>176</v>
      </c>
      <c r="L4739" s="39">
        <v>1</v>
      </c>
      <c r="M4739" s="57" t="str">
        <f t="shared" si="226"/>
        <v>3 - Medium-Level Power Loss</v>
      </c>
      <c r="N4739" s="59"/>
      <c r="O4739" s="60"/>
      <c r="P4739" s="61">
        <f t="shared" si="227"/>
        <v>1800</v>
      </c>
      <c r="Q4739" s="61">
        <f t="shared" si="228"/>
        <v>0</v>
      </c>
    </row>
    <row r="4740" spans="1:17">
      <c r="A4740" s="58">
        <v>44403</v>
      </c>
      <c r="B4740" s="39" t="s">
        <v>48</v>
      </c>
      <c r="C4740" s="39" t="s">
        <v>163</v>
      </c>
      <c r="D4740" s="65"/>
      <c r="E4740" s="39" t="s">
        <v>107</v>
      </c>
      <c r="F4740" s="39">
        <v>92</v>
      </c>
      <c r="G4740" s="39" t="s">
        <v>172</v>
      </c>
      <c r="H4740" s="39" t="s">
        <v>176</v>
      </c>
      <c r="I4740" s="39" t="s">
        <v>177</v>
      </c>
      <c r="J4740" s="39" t="s">
        <v>176</v>
      </c>
      <c r="K4740" s="39" t="s">
        <v>176</v>
      </c>
      <c r="L4740" s="39">
        <v>1</v>
      </c>
      <c r="M4740" s="57" t="str">
        <f t="shared" si="226"/>
        <v>3 - Medium-Level Power Loss</v>
      </c>
      <c r="N4740" s="59"/>
      <c r="O4740" s="60"/>
      <c r="P4740" s="61">
        <f t="shared" si="227"/>
        <v>1800</v>
      </c>
      <c r="Q4740" s="61">
        <f t="shared" si="228"/>
        <v>0</v>
      </c>
    </row>
    <row r="4741" spans="1:17">
      <c r="A4741" s="58">
        <v>44403</v>
      </c>
      <c r="B4741" s="39" t="s">
        <v>48</v>
      </c>
      <c r="C4741" s="39" t="s">
        <v>163</v>
      </c>
      <c r="D4741" s="65"/>
      <c r="E4741" s="39" t="s">
        <v>107</v>
      </c>
      <c r="F4741" s="39">
        <v>93</v>
      </c>
      <c r="G4741" s="39" t="s">
        <v>172</v>
      </c>
      <c r="H4741" s="39" t="s">
        <v>176</v>
      </c>
      <c r="I4741" s="39" t="s">
        <v>177</v>
      </c>
      <c r="J4741" s="39" t="s">
        <v>176</v>
      </c>
      <c r="K4741" s="39" t="s">
        <v>176</v>
      </c>
      <c r="L4741" s="39">
        <v>1</v>
      </c>
      <c r="M4741" s="57" t="str">
        <f t="shared" si="226"/>
        <v>3 - Medium-Level Power Loss</v>
      </c>
      <c r="N4741" s="59"/>
      <c r="O4741" s="60"/>
      <c r="P4741" s="61">
        <f t="shared" si="227"/>
        <v>1800</v>
      </c>
      <c r="Q4741" s="61">
        <f t="shared" si="228"/>
        <v>0</v>
      </c>
    </row>
    <row r="4742" spans="1:17">
      <c r="A4742" s="58">
        <v>44403</v>
      </c>
      <c r="B4742" s="39" t="s">
        <v>48</v>
      </c>
      <c r="C4742" s="39" t="s">
        <v>163</v>
      </c>
      <c r="D4742" s="65"/>
      <c r="E4742" s="39" t="s">
        <v>107</v>
      </c>
      <c r="F4742" s="39">
        <v>94</v>
      </c>
      <c r="G4742" s="39" t="s">
        <v>172</v>
      </c>
      <c r="H4742" s="39" t="s">
        <v>176</v>
      </c>
      <c r="I4742" s="39" t="s">
        <v>177</v>
      </c>
      <c r="J4742" s="39" t="s">
        <v>176</v>
      </c>
      <c r="K4742" s="39" t="s">
        <v>176</v>
      </c>
      <c r="L4742" s="39">
        <v>1</v>
      </c>
      <c r="M4742" s="57" t="str">
        <f t="shared" si="226"/>
        <v>3 - Medium-Level Power Loss</v>
      </c>
      <c r="N4742" s="59"/>
      <c r="O4742" s="60"/>
      <c r="P4742" s="61">
        <f t="shared" si="227"/>
        <v>1800</v>
      </c>
      <c r="Q4742" s="61">
        <f t="shared" si="228"/>
        <v>0</v>
      </c>
    </row>
    <row r="4743" spans="1:17">
      <c r="A4743" s="58">
        <v>44403</v>
      </c>
      <c r="B4743" s="39" t="s">
        <v>48</v>
      </c>
      <c r="C4743" s="39" t="s">
        <v>163</v>
      </c>
      <c r="D4743" s="65"/>
      <c r="E4743" s="39" t="s">
        <v>107</v>
      </c>
      <c r="F4743" s="39">
        <v>95</v>
      </c>
      <c r="G4743" s="39" t="s">
        <v>172</v>
      </c>
      <c r="H4743" s="39" t="s">
        <v>176</v>
      </c>
      <c r="I4743" s="39" t="s">
        <v>177</v>
      </c>
      <c r="J4743" s="39" t="s">
        <v>176</v>
      </c>
      <c r="K4743" s="39" t="s">
        <v>176</v>
      </c>
      <c r="L4743" s="39">
        <v>1</v>
      </c>
      <c r="M4743" s="57" t="str">
        <f t="shared" si="226"/>
        <v>3 - Medium-Level Power Loss</v>
      </c>
      <c r="N4743" s="59"/>
      <c r="O4743" s="60"/>
      <c r="P4743" s="61">
        <f t="shared" si="227"/>
        <v>1800</v>
      </c>
      <c r="Q4743" s="61">
        <f t="shared" si="228"/>
        <v>0</v>
      </c>
    </row>
    <row r="4744" spans="1:17">
      <c r="A4744" s="58">
        <v>44403</v>
      </c>
      <c r="B4744" s="39" t="s">
        <v>48</v>
      </c>
      <c r="C4744" s="39" t="s">
        <v>163</v>
      </c>
      <c r="D4744" s="65"/>
      <c r="E4744" s="39" t="s">
        <v>107</v>
      </c>
      <c r="F4744" s="39">
        <v>96</v>
      </c>
      <c r="G4744" s="39" t="s">
        <v>172</v>
      </c>
      <c r="H4744" s="39" t="s">
        <v>176</v>
      </c>
      <c r="I4744" s="39" t="s">
        <v>177</v>
      </c>
      <c r="J4744" s="39" t="s">
        <v>176</v>
      </c>
      <c r="K4744" s="39" t="s">
        <v>176</v>
      </c>
      <c r="L4744" s="39">
        <v>1</v>
      </c>
      <c r="M4744" s="57" t="str">
        <f t="shared" si="226"/>
        <v>3 - Medium-Level Power Loss</v>
      </c>
      <c r="N4744" s="59"/>
      <c r="O4744" s="60"/>
      <c r="P4744" s="61">
        <f t="shared" si="227"/>
        <v>1800</v>
      </c>
      <c r="Q4744" s="61">
        <f t="shared" si="228"/>
        <v>0</v>
      </c>
    </row>
    <row r="4745" spans="1:17">
      <c r="A4745" s="58">
        <v>44403</v>
      </c>
      <c r="B4745" s="39" t="s">
        <v>48</v>
      </c>
      <c r="C4745" s="39" t="s">
        <v>163</v>
      </c>
      <c r="D4745" s="65"/>
      <c r="E4745" s="39" t="s">
        <v>98</v>
      </c>
      <c r="F4745" s="39">
        <v>25</v>
      </c>
      <c r="G4745" s="39" t="s">
        <v>172</v>
      </c>
      <c r="H4745" s="39" t="s">
        <v>176</v>
      </c>
      <c r="I4745" s="39" t="s">
        <v>177</v>
      </c>
      <c r="J4745" s="39" t="s">
        <v>176</v>
      </c>
      <c r="K4745" s="39" t="s">
        <v>176</v>
      </c>
      <c r="L4745" s="39">
        <v>1</v>
      </c>
      <c r="M4745" s="57" t="str">
        <f t="shared" si="226"/>
        <v>3 - Medium-Level Power Loss</v>
      </c>
      <c r="N4745" s="59"/>
      <c r="O4745" s="60"/>
      <c r="P4745" s="61">
        <f t="shared" si="227"/>
        <v>1800</v>
      </c>
      <c r="Q4745" s="61">
        <f t="shared" si="228"/>
        <v>0</v>
      </c>
    </row>
    <row r="4746" spans="1:17">
      <c r="A4746" s="58">
        <v>44403</v>
      </c>
      <c r="B4746" s="39" t="s">
        <v>48</v>
      </c>
      <c r="C4746" s="39" t="s">
        <v>163</v>
      </c>
      <c r="D4746" s="65"/>
      <c r="E4746" s="39" t="s">
        <v>98</v>
      </c>
      <c r="F4746" s="39">
        <v>26</v>
      </c>
      <c r="G4746" s="39" t="s">
        <v>172</v>
      </c>
      <c r="H4746" s="39" t="s">
        <v>176</v>
      </c>
      <c r="I4746" s="39" t="s">
        <v>177</v>
      </c>
      <c r="J4746" s="39" t="s">
        <v>176</v>
      </c>
      <c r="K4746" s="39" t="s">
        <v>176</v>
      </c>
      <c r="L4746" s="39">
        <v>1</v>
      </c>
      <c r="M4746" s="57" t="str">
        <f t="shared" si="226"/>
        <v>3 - Medium-Level Power Loss</v>
      </c>
      <c r="N4746" s="59"/>
      <c r="O4746" s="60"/>
      <c r="P4746" s="61">
        <f t="shared" si="227"/>
        <v>1800</v>
      </c>
      <c r="Q4746" s="61">
        <f t="shared" si="228"/>
        <v>0</v>
      </c>
    </row>
    <row r="4747" spans="1:17">
      <c r="A4747" s="58">
        <v>44403</v>
      </c>
      <c r="B4747" s="39" t="s">
        <v>48</v>
      </c>
      <c r="C4747" s="39" t="s">
        <v>163</v>
      </c>
      <c r="D4747" s="65"/>
      <c r="E4747" s="39" t="s">
        <v>98</v>
      </c>
      <c r="F4747" s="39">
        <v>27</v>
      </c>
      <c r="G4747" s="39" t="s">
        <v>172</v>
      </c>
      <c r="H4747" s="39" t="s">
        <v>176</v>
      </c>
      <c r="I4747" s="39" t="s">
        <v>177</v>
      </c>
      <c r="J4747" s="39" t="s">
        <v>176</v>
      </c>
      <c r="K4747" s="39" t="s">
        <v>176</v>
      </c>
      <c r="L4747" s="39">
        <v>1</v>
      </c>
      <c r="M4747" s="57" t="str">
        <f t="shared" si="226"/>
        <v>3 - Medium-Level Power Loss</v>
      </c>
      <c r="N4747" s="59"/>
      <c r="O4747" s="60"/>
      <c r="P4747" s="61">
        <f t="shared" si="227"/>
        <v>1800</v>
      </c>
      <c r="Q4747" s="61">
        <f t="shared" si="228"/>
        <v>0</v>
      </c>
    </row>
    <row r="4748" spans="1:17">
      <c r="A4748" s="58">
        <v>44403</v>
      </c>
      <c r="B4748" s="39" t="s">
        <v>48</v>
      </c>
      <c r="C4748" s="39" t="s">
        <v>163</v>
      </c>
      <c r="D4748" s="65"/>
      <c r="E4748" s="39" t="s">
        <v>98</v>
      </c>
      <c r="F4748" s="39">
        <v>28</v>
      </c>
      <c r="G4748" s="39" t="s">
        <v>172</v>
      </c>
      <c r="H4748" s="39" t="s">
        <v>176</v>
      </c>
      <c r="I4748" s="39" t="s">
        <v>177</v>
      </c>
      <c r="J4748" s="39" t="s">
        <v>176</v>
      </c>
      <c r="K4748" s="39" t="s">
        <v>176</v>
      </c>
      <c r="L4748" s="39">
        <v>1</v>
      </c>
      <c r="M4748" s="57" t="str">
        <f t="shared" si="226"/>
        <v>3 - Medium-Level Power Loss</v>
      </c>
      <c r="N4748" s="59"/>
      <c r="O4748" s="60"/>
      <c r="P4748" s="61">
        <f t="shared" si="227"/>
        <v>1800</v>
      </c>
      <c r="Q4748" s="61">
        <f t="shared" si="228"/>
        <v>0</v>
      </c>
    </row>
    <row r="4749" spans="1:17">
      <c r="A4749" s="58">
        <v>44403</v>
      </c>
      <c r="B4749" s="39" t="s">
        <v>48</v>
      </c>
      <c r="C4749" s="39" t="s">
        <v>163</v>
      </c>
      <c r="D4749" s="65"/>
      <c r="E4749" s="39" t="s">
        <v>98</v>
      </c>
      <c r="F4749" s="39">
        <v>29</v>
      </c>
      <c r="G4749" s="39" t="s">
        <v>172</v>
      </c>
      <c r="H4749" s="39" t="s">
        <v>176</v>
      </c>
      <c r="I4749" s="39" t="s">
        <v>177</v>
      </c>
      <c r="J4749" s="39" t="s">
        <v>176</v>
      </c>
      <c r="K4749" s="39" t="s">
        <v>176</v>
      </c>
      <c r="L4749" s="39">
        <v>1</v>
      </c>
      <c r="M4749" s="57" t="str">
        <f t="shared" si="226"/>
        <v>3 - Medium-Level Power Loss</v>
      </c>
      <c r="N4749" s="59"/>
      <c r="O4749" s="60"/>
      <c r="P4749" s="61">
        <f t="shared" si="227"/>
        <v>1800</v>
      </c>
      <c r="Q4749" s="61">
        <f t="shared" si="228"/>
        <v>0</v>
      </c>
    </row>
    <row r="4750" spans="1:17">
      <c r="A4750" s="58">
        <v>44403</v>
      </c>
      <c r="B4750" s="39" t="s">
        <v>48</v>
      </c>
      <c r="C4750" s="39" t="s">
        <v>163</v>
      </c>
      <c r="D4750" s="65"/>
      <c r="E4750" s="39" t="s">
        <v>98</v>
      </c>
      <c r="F4750" s="39">
        <v>30</v>
      </c>
      <c r="G4750" s="39" t="s">
        <v>172</v>
      </c>
      <c r="H4750" s="39" t="s">
        <v>176</v>
      </c>
      <c r="I4750" s="39" t="s">
        <v>177</v>
      </c>
      <c r="J4750" s="39" t="s">
        <v>176</v>
      </c>
      <c r="K4750" s="39" t="s">
        <v>176</v>
      </c>
      <c r="L4750" s="39">
        <v>1</v>
      </c>
      <c r="M4750" s="57" t="str">
        <f t="shared" si="226"/>
        <v>3 - Medium-Level Power Loss</v>
      </c>
      <c r="N4750" s="59"/>
      <c r="O4750" s="60"/>
      <c r="P4750" s="61">
        <f t="shared" si="227"/>
        <v>1800</v>
      </c>
      <c r="Q4750" s="61">
        <f t="shared" si="228"/>
        <v>0</v>
      </c>
    </row>
    <row r="4751" spans="1:17">
      <c r="A4751" s="58">
        <v>44403</v>
      </c>
      <c r="B4751" s="39" t="s">
        <v>48</v>
      </c>
      <c r="C4751" s="39" t="s">
        <v>163</v>
      </c>
      <c r="D4751" s="65"/>
      <c r="E4751" s="39" t="s">
        <v>98</v>
      </c>
      <c r="F4751" s="39">
        <v>31</v>
      </c>
      <c r="G4751" s="39" t="s">
        <v>172</v>
      </c>
      <c r="H4751" s="39" t="s">
        <v>176</v>
      </c>
      <c r="I4751" s="39" t="s">
        <v>177</v>
      </c>
      <c r="J4751" s="39" t="s">
        <v>176</v>
      </c>
      <c r="K4751" s="39" t="s">
        <v>176</v>
      </c>
      <c r="L4751" s="39">
        <v>1</v>
      </c>
      <c r="M4751" s="57" t="str">
        <f t="shared" si="226"/>
        <v>3 - Medium-Level Power Loss</v>
      </c>
      <c r="N4751" s="59"/>
      <c r="O4751" s="60"/>
      <c r="P4751" s="61">
        <f t="shared" si="227"/>
        <v>1800</v>
      </c>
      <c r="Q4751" s="61">
        <f t="shared" si="228"/>
        <v>0</v>
      </c>
    </row>
    <row r="4752" spans="1:17">
      <c r="A4752" s="58">
        <v>44403</v>
      </c>
      <c r="B4752" s="39" t="s">
        <v>48</v>
      </c>
      <c r="C4752" s="39" t="s">
        <v>163</v>
      </c>
      <c r="D4752" s="65"/>
      <c r="E4752" s="39" t="s">
        <v>98</v>
      </c>
      <c r="F4752" s="39">
        <v>32</v>
      </c>
      <c r="G4752" s="39" t="s">
        <v>172</v>
      </c>
      <c r="H4752" s="39" t="s">
        <v>176</v>
      </c>
      <c r="I4752" s="39" t="s">
        <v>177</v>
      </c>
      <c r="J4752" s="39" t="s">
        <v>176</v>
      </c>
      <c r="K4752" s="39" t="s">
        <v>176</v>
      </c>
      <c r="L4752" s="39">
        <v>1</v>
      </c>
      <c r="M4752" s="57" t="str">
        <f t="shared" si="226"/>
        <v>3 - Medium-Level Power Loss</v>
      </c>
      <c r="N4752" s="59"/>
      <c r="O4752" s="60"/>
      <c r="P4752" s="61">
        <f t="shared" si="227"/>
        <v>1800</v>
      </c>
      <c r="Q4752" s="61">
        <f t="shared" si="228"/>
        <v>0</v>
      </c>
    </row>
    <row r="4753" spans="1:17">
      <c r="A4753" s="58">
        <v>44403</v>
      </c>
      <c r="B4753" s="39" t="s">
        <v>48</v>
      </c>
      <c r="C4753" s="39" t="s">
        <v>163</v>
      </c>
      <c r="D4753" s="65"/>
      <c r="E4753" s="39" t="s">
        <v>98</v>
      </c>
      <c r="F4753" s="39">
        <v>58</v>
      </c>
      <c r="G4753" s="39" t="s">
        <v>172</v>
      </c>
      <c r="H4753" s="39" t="s">
        <v>176</v>
      </c>
      <c r="I4753" s="39" t="s">
        <v>176</v>
      </c>
      <c r="J4753" s="39" t="s">
        <v>176</v>
      </c>
      <c r="K4753" s="39" t="s">
        <v>176</v>
      </c>
      <c r="L4753" s="39">
        <v>1</v>
      </c>
      <c r="M4753" s="57" t="str">
        <f t="shared" si="226"/>
        <v>3 - Medium-Level Power Loss</v>
      </c>
      <c r="N4753" s="59"/>
      <c r="O4753" s="60"/>
      <c r="P4753" s="61">
        <f t="shared" si="227"/>
        <v>1800</v>
      </c>
      <c r="Q4753" s="61">
        <f t="shared" si="228"/>
        <v>0</v>
      </c>
    </row>
    <row r="4754" spans="1:17">
      <c r="A4754" s="58">
        <v>44403</v>
      </c>
      <c r="B4754" s="39" t="s">
        <v>48</v>
      </c>
      <c r="C4754" s="39" t="s">
        <v>163</v>
      </c>
      <c r="D4754" s="65"/>
      <c r="E4754" s="39" t="s">
        <v>111</v>
      </c>
      <c r="F4754" s="39">
        <v>127</v>
      </c>
      <c r="G4754" s="39" t="s">
        <v>172</v>
      </c>
      <c r="H4754" s="39" t="s">
        <v>176</v>
      </c>
      <c r="I4754" s="39" t="s">
        <v>177</v>
      </c>
      <c r="J4754" s="39" t="s">
        <v>176</v>
      </c>
      <c r="K4754" s="39" t="s">
        <v>176</v>
      </c>
      <c r="L4754" s="39">
        <v>1</v>
      </c>
      <c r="M4754" s="57" t="str">
        <f t="shared" si="226"/>
        <v>3 - Medium-Level Power Loss</v>
      </c>
      <c r="N4754" s="59"/>
      <c r="O4754" s="60"/>
      <c r="P4754" s="61">
        <f t="shared" si="227"/>
        <v>1800</v>
      </c>
      <c r="Q4754" s="61">
        <f t="shared" si="228"/>
        <v>0</v>
      </c>
    </row>
    <row r="4755" spans="1:17">
      <c r="A4755" s="58">
        <v>44403</v>
      </c>
      <c r="B4755" s="39" t="s">
        <v>48</v>
      </c>
      <c r="C4755" s="39" t="s">
        <v>163</v>
      </c>
      <c r="D4755" s="65"/>
      <c r="E4755" s="39" t="s">
        <v>111</v>
      </c>
      <c r="F4755" s="39">
        <v>33</v>
      </c>
      <c r="G4755" s="39" t="s">
        <v>172</v>
      </c>
      <c r="H4755" s="39" t="s">
        <v>176</v>
      </c>
      <c r="I4755" s="39" t="s">
        <v>177</v>
      </c>
      <c r="J4755" s="39" t="s">
        <v>176</v>
      </c>
      <c r="K4755" s="39" t="s">
        <v>176</v>
      </c>
      <c r="L4755" s="39">
        <v>1</v>
      </c>
      <c r="M4755" s="57" t="str">
        <f t="shared" si="226"/>
        <v>3 - Medium-Level Power Loss</v>
      </c>
      <c r="N4755" s="59"/>
      <c r="O4755" s="60"/>
      <c r="P4755" s="61">
        <f t="shared" si="227"/>
        <v>1800</v>
      </c>
      <c r="Q4755" s="61">
        <f t="shared" si="228"/>
        <v>0</v>
      </c>
    </row>
    <row r="4756" spans="1:17">
      <c r="A4756" s="58">
        <v>44403</v>
      </c>
      <c r="B4756" s="39" t="s">
        <v>48</v>
      </c>
      <c r="C4756" s="39" t="s">
        <v>163</v>
      </c>
      <c r="D4756" s="65"/>
      <c r="E4756" s="39" t="s">
        <v>111</v>
      </c>
      <c r="F4756" s="39">
        <v>34</v>
      </c>
      <c r="G4756" s="39" t="s">
        <v>172</v>
      </c>
      <c r="H4756" s="39" t="s">
        <v>176</v>
      </c>
      <c r="I4756" s="39" t="s">
        <v>177</v>
      </c>
      <c r="J4756" s="39" t="s">
        <v>176</v>
      </c>
      <c r="K4756" s="39" t="s">
        <v>176</v>
      </c>
      <c r="L4756" s="39">
        <v>1</v>
      </c>
      <c r="M4756" s="57" t="str">
        <f t="shared" si="226"/>
        <v>3 - Medium-Level Power Loss</v>
      </c>
      <c r="N4756" s="59"/>
      <c r="O4756" s="60"/>
      <c r="P4756" s="61">
        <f t="shared" si="227"/>
        <v>1800</v>
      </c>
      <c r="Q4756" s="61">
        <f t="shared" si="228"/>
        <v>0</v>
      </c>
    </row>
    <row r="4757" spans="1:17">
      <c r="A4757" s="58">
        <v>44403</v>
      </c>
      <c r="B4757" s="39" t="s">
        <v>48</v>
      </c>
      <c r="C4757" s="39" t="s">
        <v>163</v>
      </c>
      <c r="D4757" s="65"/>
      <c r="E4757" s="39" t="s">
        <v>111</v>
      </c>
      <c r="F4757" s="39">
        <v>35</v>
      </c>
      <c r="G4757" s="39" t="s">
        <v>172</v>
      </c>
      <c r="H4757" s="39" t="s">
        <v>176</v>
      </c>
      <c r="I4757" s="39" t="s">
        <v>177</v>
      </c>
      <c r="J4757" s="39" t="s">
        <v>176</v>
      </c>
      <c r="K4757" s="39" t="s">
        <v>176</v>
      </c>
      <c r="L4757" s="39">
        <v>1</v>
      </c>
      <c r="M4757" s="57" t="str">
        <f t="shared" si="226"/>
        <v>3 - Medium-Level Power Loss</v>
      </c>
      <c r="N4757" s="59"/>
      <c r="O4757" s="60"/>
      <c r="P4757" s="61">
        <f t="shared" si="227"/>
        <v>1800</v>
      </c>
      <c r="Q4757" s="61">
        <f t="shared" si="228"/>
        <v>0</v>
      </c>
    </row>
    <row r="4758" spans="1:17">
      <c r="A4758" s="58">
        <v>44403</v>
      </c>
      <c r="B4758" s="39" t="s">
        <v>48</v>
      </c>
      <c r="C4758" s="39" t="s">
        <v>163</v>
      </c>
      <c r="D4758" s="65"/>
      <c r="E4758" s="39" t="s">
        <v>111</v>
      </c>
      <c r="F4758" s="39">
        <v>36</v>
      </c>
      <c r="G4758" s="39" t="s">
        <v>172</v>
      </c>
      <c r="H4758" s="39" t="s">
        <v>176</v>
      </c>
      <c r="I4758" s="39" t="s">
        <v>177</v>
      </c>
      <c r="J4758" s="39" t="s">
        <v>176</v>
      </c>
      <c r="K4758" s="39" t="s">
        <v>176</v>
      </c>
      <c r="L4758" s="39">
        <v>1</v>
      </c>
      <c r="M4758" s="57" t="str">
        <f t="shared" si="226"/>
        <v>3 - Medium-Level Power Loss</v>
      </c>
      <c r="N4758" s="59"/>
      <c r="O4758" s="60"/>
      <c r="P4758" s="61">
        <f t="shared" si="227"/>
        <v>1800</v>
      </c>
      <c r="Q4758" s="61">
        <f t="shared" si="228"/>
        <v>0</v>
      </c>
    </row>
    <row r="4759" spans="1:17">
      <c r="A4759" s="58">
        <v>44403</v>
      </c>
      <c r="B4759" s="39" t="s">
        <v>48</v>
      </c>
      <c r="C4759" s="39" t="s">
        <v>163</v>
      </c>
      <c r="D4759" s="65"/>
      <c r="E4759" s="39" t="s">
        <v>111</v>
      </c>
      <c r="F4759" s="39">
        <v>37</v>
      </c>
      <c r="G4759" s="39" t="s">
        <v>172</v>
      </c>
      <c r="H4759" s="39" t="s">
        <v>176</v>
      </c>
      <c r="I4759" s="39" t="s">
        <v>177</v>
      </c>
      <c r="J4759" s="39" t="s">
        <v>176</v>
      </c>
      <c r="K4759" s="39" t="s">
        <v>176</v>
      </c>
      <c r="L4759" s="39">
        <v>1</v>
      </c>
      <c r="M4759" s="57" t="str">
        <f t="shared" si="226"/>
        <v>3 - Medium-Level Power Loss</v>
      </c>
      <c r="N4759" s="59"/>
      <c r="O4759" s="60"/>
      <c r="P4759" s="61">
        <f t="shared" si="227"/>
        <v>1800</v>
      </c>
      <c r="Q4759" s="61">
        <f t="shared" si="228"/>
        <v>0</v>
      </c>
    </row>
    <row r="4760" spans="1:17">
      <c r="A4760" s="58">
        <v>44403</v>
      </c>
      <c r="B4760" s="39" t="s">
        <v>48</v>
      </c>
      <c r="C4760" s="39" t="s">
        <v>163</v>
      </c>
      <c r="D4760" s="65"/>
      <c r="E4760" s="39" t="s">
        <v>111</v>
      </c>
      <c r="F4760" s="39">
        <v>38</v>
      </c>
      <c r="G4760" s="39" t="s">
        <v>172</v>
      </c>
      <c r="H4760" s="39" t="s">
        <v>176</v>
      </c>
      <c r="I4760" s="39" t="s">
        <v>177</v>
      </c>
      <c r="J4760" s="39" t="s">
        <v>176</v>
      </c>
      <c r="K4760" s="39" t="s">
        <v>176</v>
      </c>
      <c r="L4760" s="39">
        <v>1</v>
      </c>
      <c r="M4760" s="57" t="str">
        <f t="shared" si="226"/>
        <v>3 - Medium-Level Power Loss</v>
      </c>
      <c r="N4760" s="59"/>
      <c r="O4760" s="60"/>
      <c r="P4760" s="61">
        <f t="shared" si="227"/>
        <v>1800</v>
      </c>
      <c r="Q4760" s="61">
        <f t="shared" si="228"/>
        <v>0</v>
      </c>
    </row>
    <row r="4761" spans="1:17">
      <c r="A4761" s="58">
        <v>44403</v>
      </c>
      <c r="B4761" s="39" t="s">
        <v>48</v>
      </c>
      <c r="C4761" s="39" t="s">
        <v>163</v>
      </c>
      <c r="D4761" s="65"/>
      <c r="E4761" s="39" t="s">
        <v>111</v>
      </c>
      <c r="F4761" s="39">
        <v>39</v>
      </c>
      <c r="G4761" s="39" t="s">
        <v>172</v>
      </c>
      <c r="H4761" s="39" t="s">
        <v>176</v>
      </c>
      <c r="I4761" s="39" t="s">
        <v>177</v>
      </c>
      <c r="J4761" s="39" t="s">
        <v>176</v>
      </c>
      <c r="K4761" s="39" t="s">
        <v>176</v>
      </c>
      <c r="L4761" s="39">
        <v>1</v>
      </c>
      <c r="M4761" s="57" t="str">
        <f t="shared" si="226"/>
        <v>3 - Medium-Level Power Loss</v>
      </c>
      <c r="N4761" s="59"/>
      <c r="O4761" s="60"/>
      <c r="P4761" s="61">
        <f t="shared" si="227"/>
        <v>1800</v>
      </c>
      <c r="Q4761" s="61">
        <f t="shared" si="228"/>
        <v>0</v>
      </c>
    </row>
    <row r="4762" spans="1:17">
      <c r="A4762" s="58">
        <v>44403</v>
      </c>
      <c r="B4762" s="39" t="s">
        <v>48</v>
      </c>
      <c r="C4762" s="39" t="s">
        <v>163</v>
      </c>
      <c r="D4762" s="65"/>
      <c r="E4762" s="39" t="s">
        <v>111</v>
      </c>
      <c r="F4762" s="39">
        <v>40</v>
      </c>
      <c r="G4762" s="39" t="s">
        <v>172</v>
      </c>
      <c r="H4762" s="39" t="s">
        <v>176</v>
      </c>
      <c r="I4762" s="39" t="s">
        <v>177</v>
      </c>
      <c r="J4762" s="39" t="s">
        <v>176</v>
      </c>
      <c r="K4762" s="39" t="s">
        <v>176</v>
      </c>
      <c r="L4762" s="39">
        <v>1</v>
      </c>
      <c r="M4762" s="57" t="str">
        <f t="shared" si="226"/>
        <v>3 - Medium-Level Power Loss</v>
      </c>
      <c r="N4762" s="59"/>
      <c r="O4762" s="60"/>
      <c r="P4762" s="61">
        <f t="shared" si="227"/>
        <v>1800</v>
      </c>
      <c r="Q4762" s="61">
        <f t="shared" si="228"/>
        <v>0</v>
      </c>
    </row>
    <row r="4763" spans="1:17">
      <c r="A4763" s="58">
        <v>44403</v>
      </c>
      <c r="B4763" s="39" t="s">
        <v>48</v>
      </c>
      <c r="C4763" s="39" t="s">
        <v>163</v>
      </c>
      <c r="D4763" s="65"/>
      <c r="E4763" s="39" t="s">
        <v>111</v>
      </c>
      <c r="F4763" s="39">
        <v>65</v>
      </c>
      <c r="G4763" s="39" t="s">
        <v>172</v>
      </c>
      <c r="H4763" s="39" t="s">
        <v>176</v>
      </c>
      <c r="I4763" s="39" t="s">
        <v>177</v>
      </c>
      <c r="J4763" s="39" t="s">
        <v>176</v>
      </c>
      <c r="K4763" s="39" t="s">
        <v>176</v>
      </c>
      <c r="L4763" s="39">
        <v>1</v>
      </c>
      <c r="M4763" s="57" t="str">
        <f t="shared" si="226"/>
        <v>3 - Medium-Level Power Loss</v>
      </c>
      <c r="N4763" s="59"/>
      <c r="O4763" s="60"/>
      <c r="P4763" s="61">
        <f t="shared" si="227"/>
        <v>1800</v>
      </c>
      <c r="Q4763" s="61">
        <f t="shared" si="228"/>
        <v>0</v>
      </c>
    </row>
    <row r="4764" spans="1:17">
      <c r="A4764" s="58">
        <v>44403</v>
      </c>
      <c r="B4764" s="39" t="s">
        <v>48</v>
      </c>
      <c r="C4764" s="39" t="s">
        <v>163</v>
      </c>
      <c r="D4764" s="65"/>
      <c r="E4764" s="39" t="s">
        <v>111</v>
      </c>
      <c r="F4764" s="39">
        <v>66</v>
      </c>
      <c r="G4764" s="39" t="s">
        <v>172</v>
      </c>
      <c r="H4764" s="39" t="s">
        <v>176</v>
      </c>
      <c r="I4764" s="39" t="s">
        <v>177</v>
      </c>
      <c r="J4764" s="39" t="s">
        <v>176</v>
      </c>
      <c r="K4764" s="39" t="s">
        <v>176</v>
      </c>
      <c r="L4764" s="39">
        <v>1</v>
      </c>
      <c r="M4764" s="57" t="str">
        <f t="shared" si="226"/>
        <v>3 - Medium-Level Power Loss</v>
      </c>
      <c r="N4764" s="59"/>
      <c r="O4764" s="60"/>
      <c r="P4764" s="61">
        <f t="shared" si="227"/>
        <v>1800</v>
      </c>
      <c r="Q4764" s="61">
        <f t="shared" si="228"/>
        <v>0</v>
      </c>
    </row>
    <row r="4765" spans="1:17">
      <c r="A4765" s="58">
        <v>44403</v>
      </c>
      <c r="B4765" s="39" t="s">
        <v>48</v>
      </c>
      <c r="C4765" s="39" t="s">
        <v>163</v>
      </c>
      <c r="D4765" s="65"/>
      <c r="E4765" s="39" t="s">
        <v>111</v>
      </c>
      <c r="F4765" s="39">
        <v>67</v>
      </c>
      <c r="G4765" s="39" t="s">
        <v>172</v>
      </c>
      <c r="H4765" s="39" t="s">
        <v>176</v>
      </c>
      <c r="I4765" s="39" t="s">
        <v>177</v>
      </c>
      <c r="J4765" s="39" t="s">
        <v>176</v>
      </c>
      <c r="K4765" s="39" t="s">
        <v>176</v>
      </c>
      <c r="L4765" s="39">
        <v>1</v>
      </c>
      <c r="M4765" s="57" t="str">
        <f t="shared" si="226"/>
        <v>3 - Medium-Level Power Loss</v>
      </c>
      <c r="N4765" s="59"/>
      <c r="O4765" s="60"/>
      <c r="P4765" s="61">
        <f t="shared" si="227"/>
        <v>1800</v>
      </c>
      <c r="Q4765" s="61">
        <f t="shared" si="228"/>
        <v>0</v>
      </c>
    </row>
    <row r="4766" spans="1:17">
      <c r="A4766" s="58">
        <v>44403</v>
      </c>
      <c r="B4766" s="39" t="s">
        <v>48</v>
      </c>
      <c r="C4766" s="39" t="s">
        <v>163</v>
      </c>
      <c r="D4766" s="65"/>
      <c r="E4766" s="39" t="s">
        <v>111</v>
      </c>
      <c r="F4766" s="39">
        <v>68</v>
      </c>
      <c r="G4766" s="39" t="s">
        <v>172</v>
      </c>
      <c r="H4766" s="39" t="s">
        <v>176</v>
      </c>
      <c r="I4766" s="39" t="s">
        <v>177</v>
      </c>
      <c r="J4766" s="39" t="s">
        <v>176</v>
      </c>
      <c r="K4766" s="39" t="s">
        <v>176</v>
      </c>
      <c r="L4766" s="39">
        <v>1</v>
      </c>
      <c r="M4766" s="57" t="str">
        <f t="shared" si="226"/>
        <v>3 - Medium-Level Power Loss</v>
      </c>
      <c r="N4766" s="59"/>
      <c r="O4766" s="60"/>
      <c r="P4766" s="61">
        <f t="shared" si="227"/>
        <v>1800</v>
      </c>
      <c r="Q4766" s="61">
        <f t="shared" si="228"/>
        <v>0</v>
      </c>
    </row>
    <row r="4767" spans="1:17">
      <c r="A4767" s="58">
        <v>44403</v>
      </c>
      <c r="B4767" s="39" t="s">
        <v>48</v>
      </c>
      <c r="C4767" s="39" t="s">
        <v>163</v>
      </c>
      <c r="D4767" s="65"/>
      <c r="E4767" s="39" t="s">
        <v>111</v>
      </c>
      <c r="F4767" s="39">
        <v>69</v>
      </c>
      <c r="G4767" s="39" t="s">
        <v>172</v>
      </c>
      <c r="H4767" s="39" t="s">
        <v>176</v>
      </c>
      <c r="I4767" s="39" t="s">
        <v>177</v>
      </c>
      <c r="J4767" s="39" t="s">
        <v>176</v>
      </c>
      <c r="K4767" s="39" t="s">
        <v>176</v>
      </c>
      <c r="L4767" s="39">
        <v>1</v>
      </c>
      <c r="M4767" s="57" t="str">
        <f t="shared" si="226"/>
        <v>3 - Medium-Level Power Loss</v>
      </c>
      <c r="N4767" s="59"/>
      <c r="O4767" s="60"/>
      <c r="P4767" s="61">
        <f t="shared" si="227"/>
        <v>1800</v>
      </c>
      <c r="Q4767" s="61">
        <f t="shared" si="228"/>
        <v>0</v>
      </c>
    </row>
    <row r="4768" spans="1:17">
      <c r="A4768" s="58">
        <v>44403</v>
      </c>
      <c r="B4768" s="39" t="s">
        <v>48</v>
      </c>
      <c r="C4768" s="39" t="s">
        <v>163</v>
      </c>
      <c r="D4768" s="65"/>
      <c r="E4768" s="39" t="s">
        <v>111</v>
      </c>
      <c r="F4768" s="39">
        <v>70</v>
      </c>
      <c r="G4768" s="39" t="s">
        <v>172</v>
      </c>
      <c r="H4768" s="39" t="s">
        <v>176</v>
      </c>
      <c r="I4768" s="39" t="s">
        <v>177</v>
      </c>
      <c r="J4768" s="39" t="s">
        <v>176</v>
      </c>
      <c r="K4768" s="39" t="s">
        <v>176</v>
      </c>
      <c r="L4768" s="39">
        <v>1</v>
      </c>
      <c r="M4768" s="57" t="str">
        <f t="shared" si="226"/>
        <v>3 - Medium-Level Power Loss</v>
      </c>
      <c r="N4768" s="59"/>
      <c r="O4768" s="60"/>
      <c r="P4768" s="61">
        <f t="shared" si="227"/>
        <v>1800</v>
      </c>
      <c r="Q4768" s="61">
        <f t="shared" si="228"/>
        <v>0</v>
      </c>
    </row>
    <row r="4769" spans="1:17">
      <c r="A4769" s="58">
        <v>44403</v>
      </c>
      <c r="B4769" s="39" t="s">
        <v>48</v>
      </c>
      <c r="C4769" s="39" t="s">
        <v>163</v>
      </c>
      <c r="D4769" s="65"/>
      <c r="E4769" s="39" t="s">
        <v>111</v>
      </c>
      <c r="F4769" s="39">
        <v>71</v>
      </c>
      <c r="G4769" s="39" t="s">
        <v>172</v>
      </c>
      <c r="H4769" s="39" t="s">
        <v>176</v>
      </c>
      <c r="I4769" s="39" t="s">
        <v>177</v>
      </c>
      <c r="J4769" s="39" t="s">
        <v>176</v>
      </c>
      <c r="K4769" s="39" t="s">
        <v>176</v>
      </c>
      <c r="L4769" s="39">
        <v>1</v>
      </c>
      <c r="M4769" s="57" t="str">
        <f t="shared" si="226"/>
        <v>3 - Medium-Level Power Loss</v>
      </c>
      <c r="N4769" s="59"/>
      <c r="O4769" s="60"/>
      <c r="P4769" s="61">
        <f t="shared" si="227"/>
        <v>1800</v>
      </c>
      <c r="Q4769" s="61">
        <f t="shared" si="228"/>
        <v>0</v>
      </c>
    </row>
    <row r="4770" spans="1:17">
      <c r="A4770" s="58">
        <v>44403</v>
      </c>
      <c r="B4770" s="39" t="s">
        <v>48</v>
      </c>
      <c r="C4770" s="39" t="s">
        <v>163</v>
      </c>
      <c r="D4770" s="65"/>
      <c r="E4770" s="39" t="s">
        <v>111</v>
      </c>
      <c r="F4770" s="39">
        <v>72</v>
      </c>
      <c r="G4770" s="39" t="s">
        <v>172</v>
      </c>
      <c r="H4770" s="39" t="s">
        <v>176</v>
      </c>
      <c r="I4770" s="39" t="s">
        <v>177</v>
      </c>
      <c r="J4770" s="39" t="s">
        <v>176</v>
      </c>
      <c r="K4770" s="39" t="s">
        <v>176</v>
      </c>
      <c r="L4770" s="39">
        <v>1</v>
      </c>
      <c r="M4770" s="57" t="str">
        <f t="shared" si="226"/>
        <v>3 - Medium-Level Power Loss</v>
      </c>
      <c r="N4770" s="59"/>
      <c r="O4770" s="60"/>
      <c r="P4770" s="61">
        <f t="shared" si="227"/>
        <v>1800</v>
      </c>
      <c r="Q4770" s="61">
        <f t="shared" si="228"/>
        <v>0</v>
      </c>
    </row>
    <row r="4771" spans="1:17">
      <c r="A4771" s="58">
        <v>44403</v>
      </c>
      <c r="B4771" s="39" t="s">
        <v>48</v>
      </c>
      <c r="C4771" s="39" t="s">
        <v>164</v>
      </c>
      <c r="D4771" s="65"/>
      <c r="E4771" s="39" t="s">
        <v>95</v>
      </c>
      <c r="F4771" s="39">
        <v>105</v>
      </c>
      <c r="G4771" s="39" t="s">
        <v>172</v>
      </c>
      <c r="H4771" s="39" t="s">
        <v>176</v>
      </c>
      <c r="I4771" s="39" t="s">
        <v>177</v>
      </c>
      <c r="J4771" s="39" t="s">
        <v>176</v>
      </c>
      <c r="K4771" s="39" t="s">
        <v>176</v>
      </c>
      <c r="L4771" s="39">
        <v>1</v>
      </c>
      <c r="M4771" s="57" t="str">
        <f t="shared" si="226"/>
        <v>3 - Medium-Level Power Loss</v>
      </c>
      <c r="N4771" s="59"/>
      <c r="O4771" s="60"/>
      <c r="P4771" s="61">
        <f t="shared" si="227"/>
        <v>1800</v>
      </c>
      <c r="Q4771" s="61">
        <f t="shared" si="228"/>
        <v>0</v>
      </c>
    </row>
    <row r="4772" spans="1:17">
      <c r="A4772" s="58">
        <v>44403</v>
      </c>
      <c r="B4772" s="39" t="s">
        <v>48</v>
      </c>
      <c r="C4772" s="39" t="s">
        <v>164</v>
      </c>
      <c r="D4772" s="65"/>
      <c r="E4772" s="39" t="s">
        <v>95</v>
      </c>
      <c r="F4772" s="39">
        <v>106</v>
      </c>
      <c r="G4772" s="39" t="s">
        <v>172</v>
      </c>
      <c r="H4772" s="39" t="s">
        <v>176</v>
      </c>
      <c r="I4772" s="39" t="s">
        <v>177</v>
      </c>
      <c r="J4772" s="39" t="s">
        <v>176</v>
      </c>
      <c r="K4772" s="39" t="s">
        <v>176</v>
      </c>
      <c r="L4772" s="39">
        <v>1</v>
      </c>
      <c r="M4772" s="57" t="str">
        <f t="shared" si="226"/>
        <v>3 - Medium-Level Power Loss</v>
      </c>
      <c r="N4772" s="59"/>
      <c r="O4772" s="60"/>
      <c r="P4772" s="61">
        <f t="shared" si="227"/>
        <v>1800</v>
      </c>
      <c r="Q4772" s="61">
        <f t="shared" si="228"/>
        <v>0</v>
      </c>
    </row>
    <row r="4773" spans="1:17">
      <c r="A4773" s="58">
        <v>44403</v>
      </c>
      <c r="B4773" s="39" t="s">
        <v>48</v>
      </c>
      <c r="C4773" s="39" t="s">
        <v>164</v>
      </c>
      <c r="D4773" s="65"/>
      <c r="E4773" s="39" t="s">
        <v>95</v>
      </c>
      <c r="F4773" s="39">
        <v>107</v>
      </c>
      <c r="G4773" s="39" t="s">
        <v>172</v>
      </c>
      <c r="H4773" s="39" t="s">
        <v>176</v>
      </c>
      <c r="I4773" s="39" t="s">
        <v>177</v>
      </c>
      <c r="J4773" s="39" t="s">
        <v>176</v>
      </c>
      <c r="K4773" s="39" t="s">
        <v>176</v>
      </c>
      <c r="L4773" s="39">
        <v>1</v>
      </c>
      <c r="M4773" s="57" t="str">
        <f t="shared" si="226"/>
        <v>3 - Medium-Level Power Loss</v>
      </c>
      <c r="N4773" s="59"/>
      <c r="O4773" s="60"/>
      <c r="P4773" s="61">
        <f t="shared" si="227"/>
        <v>1800</v>
      </c>
      <c r="Q4773" s="61">
        <f t="shared" si="228"/>
        <v>0</v>
      </c>
    </row>
    <row r="4774" spans="1:17">
      <c r="A4774" s="58">
        <v>44403</v>
      </c>
      <c r="B4774" s="39" t="s">
        <v>48</v>
      </c>
      <c r="C4774" s="39" t="s">
        <v>164</v>
      </c>
      <c r="D4774" s="65"/>
      <c r="E4774" s="39" t="s">
        <v>95</v>
      </c>
      <c r="F4774" s="39">
        <v>108</v>
      </c>
      <c r="G4774" s="39" t="s">
        <v>172</v>
      </c>
      <c r="H4774" s="39" t="s">
        <v>176</v>
      </c>
      <c r="I4774" s="39" t="s">
        <v>177</v>
      </c>
      <c r="J4774" s="39" t="s">
        <v>176</v>
      </c>
      <c r="K4774" s="39" t="s">
        <v>176</v>
      </c>
      <c r="L4774" s="39">
        <v>1</v>
      </c>
      <c r="M4774" s="57" t="str">
        <f t="shared" si="226"/>
        <v>3 - Medium-Level Power Loss</v>
      </c>
      <c r="N4774" s="59"/>
      <c r="O4774" s="60"/>
      <c r="P4774" s="61">
        <f t="shared" si="227"/>
        <v>1800</v>
      </c>
      <c r="Q4774" s="61">
        <f t="shared" si="228"/>
        <v>0</v>
      </c>
    </row>
    <row r="4775" spans="1:17">
      <c r="A4775" s="58">
        <v>44403</v>
      </c>
      <c r="B4775" s="39" t="s">
        <v>48</v>
      </c>
      <c r="C4775" s="39" t="s">
        <v>164</v>
      </c>
      <c r="D4775" s="65"/>
      <c r="E4775" s="39" t="s">
        <v>95</v>
      </c>
      <c r="F4775" s="39">
        <v>109</v>
      </c>
      <c r="G4775" s="39" t="s">
        <v>172</v>
      </c>
      <c r="H4775" s="39" t="s">
        <v>176</v>
      </c>
      <c r="I4775" s="39" t="s">
        <v>177</v>
      </c>
      <c r="J4775" s="39" t="s">
        <v>176</v>
      </c>
      <c r="K4775" s="39" t="s">
        <v>176</v>
      </c>
      <c r="L4775" s="39">
        <v>1</v>
      </c>
      <c r="M4775" s="57" t="str">
        <f t="shared" si="226"/>
        <v>3 - Medium-Level Power Loss</v>
      </c>
      <c r="N4775" s="59"/>
      <c r="O4775" s="60"/>
      <c r="P4775" s="61">
        <f t="shared" si="227"/>
        <v>1800</v>
      </c>
      <c r="Q4775" s="61">
        <f t="shared" si="228"/>
        <v>0</v>
      </c>
    </row>
    <row r="4776" spans="1:17">
      <c r="A4776" s="58">
        <v>44403</v>
      </c>
      <c r="B4776" s="39" t="s">
        <v>48</v>
      </c>
      <c r="C4776" s="39" t="s">
        <v>164</v>
      </c>
      <c r="D4776" s="65"/>
      <c r="E4776" s="39" t="s">
        <v>95</v>
      </c>
      <c r="F4776" s="39">
        <v>110</v>
      </c>
      <c r="G4776" s="39" t="s">
        <v>172</v>
      </c>
      <c r="H4776" s="39" t="s">
        <v>176</v>
      </c>
      <c r="I4776" s="39" t="s">
        <v>177</v>
      </c>
      <c r="J4776" s="39" t="s">
        <v>176</v>
      </c>
      <c r="K4776" s="39" t="s">
        <v>176</v>
      </c>
      <c r="L4776" s="39">
        <v>1</v>
      </c>
      <c r="M4776" s="57" t="str">
        <f t="shared" si="226"/>
        <v>3 - Medium-Level Power Loss</v>
      </c>
      <c r="N4776" s="59"/>
      <c r="O4776" s="60"/>
      <c r="P4776" s="61">
        <f t="shared" si="227"/>
        <v>1800</v>
      </c>
      <c r="Q4776" s="61">
        <f t="shared" si="228"/>
        <v>0</v>
      </c>
    </row>
    <row r="4777" spans="1:17">
      <c r="A4777" s="58">
        <v>44403</v>
      </c>
      <c r="B4777" s="39" t="s">
        <v>48</v>
      </c>
      <c r="C4777" s="39" t="s">
        <v>164</v>
      </c>
      <c r="D4777" s="65"/>
      <c r="E4777" s="39" t="s">
        <v>95</v>
      </c>
      <c r="F4777" s="39">
        <v>111</v>
      </c>
      <c r="G4777" s="39" t="s">
        <v>172</v>
      </c>
      <c r="H4777" s="39" t="s">
        <v>176</v>
      </c>
      <c r="I4777" s="39" t="s">
        <v>177</v>
      </c>
      <c r="J4777" s="39" t="s">
        <v>176</v>
      </c>
      <c r="K4777" s="39" t="s">
        <v>176</v>
      </c>
      <c r="L4777" s="39">
        <v>1</v>
      </c>
      <c r="M4777" s="57" t="str">
        <f t="shared" si="226"/>
        <v>3 - Medium-Level Power Loss</v>
      </c>
      <c r="N4777" s="59"/>
      <c r="O4777" s="60"/>
      <c r="P4777" s="61">
        <f t="shared" si="227"/>
        <v>1800</v>
      </c>
      <c r="Q4777" s="61">
        <f t="shared" si="228"/>
        <v>0</v>
      </c>
    </row>
    <row r="4778" spans="1:17">
      <c r="A4778" s="58">
        <v>44403</v>
      </c>
      <c r="B4778" s="39" t="s">
        <v>48</v>
      </c>
      <c r="C4778" s="39" t="s">
        <v>164</v>
      </c>
      <c r="D4778" s="65"/>
      <c r="E4778" s="39" t="s">
        <v>95</v>
      </c>
      <c r="F4778" s="39">
        <v>112</v>
      </c>
      <c r="G4778" s="39" t="s">
        <v>172</v>
      </c>
      <c r="H4778" s="39" t="s">
        <v>176</v>
      </c>
      <c r="I4778" s="39" t="s">
        <v>177</v>
      </c>
      <c r="J4778" s="39" t="s">
        <v>176</v>
      </c>
      <c r="K4778" s="39" t="s">
        <v>176</v>
      </c>
      <c r="L4778" s="39">
        <v>1</v>
      </c>
      <c r="M4778" s="57" t="str">
        <f t="shared" si="226"/>
        <v>3 - Medium-Level Power Loss</v>
      </c>
      <c r="N4778" s="59"/>
      <c r="O4778" s="60"/>
      <c r="P4778" s="61">
        <f t="shared" si="227"/>
        <v>1800</v>
      </c>
      <c r="Q4778" s="61">
        <f t="shared" si="228"/>
        <v>0</v>
      </c>
    </row>
    <row r="4779" spans="1:17">
      <c r="A4779" s="58">
        <v>44403</v>
      </c>
      <c r="B4779" s="39" t="s">
        <v>48</v>
      </c>
      <c r="C4779" s="39" t="s">
        <v>164</v>
      </c>
      <c r="D4779" s="65"/>
      <c r="E4779" s="39" t="s">
        <v>95</v>
      </c>
      <c r="F4779" s="39">
        <v>57</v>
      </c>
      <c r="G4779" s="39" t="s">
        <v>172</v>
      </c>
      <c r="H4779" s="39" t="s">
        <v>176</v>
      </c>
      <c r="I4779" s="39" t="s">
        <v>177</v>
      </c>
      <c r="J4779" s="39" t="s">
        <v>176</v>
      </c>
      <c r="K4779" s="39" t="s">
        <v>176</v>
      </c>
      <c r="L4779" s="39">
        <v>1</v>
      </c>
      <c r="M4779" s="57" t="str">
        <f t="shared" si="226"/>
        <v>3 - Medium-Level Power Loss</v>
      </c>
      <c r="N4779" s="59"/>
      <c r="O4779" s="60"/>
      <c r="P4779" s="61">
        <f t="shared" si="227"/>
        <v>1800</v>
      </c>
      <c r="Q4779" s="61">
        <f t="shared" si="228"/>
        <v>0</v>
      </c>
    </row>
    <row r="4780" spans="1:17">
      <c r="A4780" s="58">
        <v>44403</v>
      </c>
      <c r="B4780" s="39" t="s">
        <v>48</v>
      </c>
      <c r="C4780" s="39" t="s">
        <v>164</v>
      </c>
      <c r="D4780" s="65"/>
      <c r="E4780" s="39" t="s">
        <v>95</v>
      </c>
      <c r="F4780" s="39">
        <v>58</v>
      </c>
      <c r="G4780" s="39" t="s">
        <v>172</v>
      </c>
      <c r="H4780" s="39" t="s">
        <v>176</v>
      </c>
      <c r="I4780" s="39" t="s">
        <v>177</v>
      </c>
      <c r="J4780" s="39" t="s">
        <v>176</v>
      </c>
      <c r="K4780" s="39" t="s">
        <v>176</v>
      </c>
      <c r="L4780" s="39">
        <v>1</v>
      </c>
      <c r="M4780" s="57" t="str">
        <f t="shared" si="226"/>
        <v>3 - Medium-Level Power Loss</v>
      </c>
      <c r="N4780" s="59"/>
      <c r="O4780" s="60"/>
      <c r="P4780" s="61">
        <f t="shared" si="227"/>
        <v>1800</v>
      </c>
      <c r="Q4780" s="61">
        <f t="shared" si="228"/>
        <v>0</v>
      </c>
    </row>
    <row r="4781" spans="1:17">
      <c r="A4781" s="58">
        <v>44403</v>
      </c>
      <c r="B4781" s="39" t="s">
        <v>48</v>
      </c>
      <c r="C4781" s="39" t="s">
        <v>164</v>
      </c>
      <c r="D4781" s="65"/>
      <c r="E4781" s="39" t="s">
        <v>95</v>
      </c>
      <c r="F4781" s="39">
        <v>59</v>
      </c>
      <c r="G4781" s="39" t="s">
        <v>172</v>
      </c>
      <c r="H4781" s="39" t="s">
        <v>176</v>
      </c>
      <c r="I4781" s="39" t="s">
        <v>177</v>
      </c>
      <c r="J4781" s="39" t="s">
        <v>176</v>
      </c>
      <c r="K4781" s="39" t="s">
        <v>176</v>
      </c>
      <c r="L4781" s="39">
        <v>1</v>
      </c>
      <c r="M4781" s="57" t="str">
        <f t="shared" si="226"/>
        <v>3 - Medium-Level Power Loss</v>
      </c>
      <c r="N4781" s="59"/>
      <c r="O4781" s="60"/>
      <c r="P4781" s="61">
        <f t="shared" si="227"/>
        <v>1800</v>
      </c>
      <c r="Q4781" s="61">
        <f t="shared" si="228"/>
        <v>0</v>
      </c>
    </row>
    <row r="4782" spans="1:17">
      <c r="A4782" s="58">
        <v>44403</v>
      </c>
      <c r="B4782" s="39" t="s">
        <v>48</v>
      </c>
      <c r="C4782" s="39" t="s">
        <v>164</v>
      </c>
      <c r="D4782" s="65"/>
      <c r="E4782" s="39" t="s">
        <v>95</v>
      </c>
      <c r="F4782" s="39">
        <v>60</v>
      </c>
      <c r="G4782" s="39" t="s">
        <v>172</v>
      </c>
      <c r="H4782" s="39" t="s">
        <v>176</v>
      </c>
      <c r="I4782" s="39" t="s">
        <v>177</v>
      </c>
      <c r="J4782" s="39" t="s">
        <v>176</v>
      </c>
      <c r="K4782" s="39" t="s">
        <v>176</v>
      </c>
      <c r="L4782" s="39">
        <v>1</v>
      </c>
      <c r="M4782" s="57" t="str">
        <f t="shared" si="226"/>
        <v>3 - Medium-Level Power Loss</v>
      </c>
      <c r="N4782" s="59"/>
      <c r="O4782" s="60"/>
      <c r="P4782" s="61">
        <f t="shared" si="227"/>
        <v>1800</v>
      </c>
      <c r="Q4782" s="61">
        <f t="shared" si="228"/>
        <v>0</v>
      </c>
    </row>
    <row r="4783" spans="1:17">
      <c r="A4783" s="58">
        <v>44403</v>
      </c>
      <c r="B4783" s="39" t="s">
        <v>48</v>
      </c>
      <c r="C4783" s="39" t="s">
        <v>164</v>
      </c>
      <c r="D4783" s="65"/>
      <c r="E4783" s="39" t="s">
        <v>95</v>
      </c>
      <c r="F4783" s="39">
        <v>61</v>
      </c>
      <c r="G4783" s="39" t="s">
        <v>172</v>
      </c>
      <c r="H4783" s="39" t="s">
        <v>176</v>
      </c>
      <c r="I4783" s="39" t="s">
        <v>177</v>
      </c>
      <c r="J4783" s="39" t="s">
        <v>176</v>
      </c>
      <c r="K4783" s="39" t="s">
        <v>176</v>
      </c>
      <c r="L4783" s="39">
        <v>1</v>
      </c>
      <c r="M4783" s="57" t="str">
        <f t="shared" si="226"/>
        <v>3 - Medium-Level Power Loss</v>
      </c>
      <c r="N4783" s="59"/>
      <c r="O4783" s="60"/>
      <c r="P4783" s="61">
        <f t="shared" si="227"/>
        <v>1800</v>
      </c>
      <c r="Q4783" s="61">
        <f t="shared" si="228"/>
        <v>0</v>
      </c>
    </row>
    <row r="4784" spans="1:17">
      <c r="A4784" s="58">
        <v>44403</v>
      </c>
      <c r="B4784" s="39" t="s">
        <v>48</v>
      </c>
      <c r="C4784" s="39" t="s">
        <v>164</v>
      </c>
      <c r="D4784" s="65"/>
      <c r="E4784" s="39" t="s">
        <v>95</v>
      </c>
      <c r="F4784" s="39">
        <v>62</v>
      </c>
      <c r="G4784" s="39" t="s">
        <v>172</v>
      </c>
      <c r="H4784" s="39" t="s">
        <v>176</v>
      </c>
      <c r="I4784" s="39" t="s">
        <v>177</v>
      </c>
      <c r="J4784" s="39" t="s">
        <v>176</v>
      </c>
      <c r="K4784" s="39" t="s">
        <v>176</v>
      </c>
      <c r="L4784" s="39">
        <v>1</v>
      </c>
      <c r="M4784" s="57" t="str">
        <f t="shared" si="226"/>
        <v>3 - Medium-Level Power Loss</v>
      </c>
      <c r="N4784" s="59"/>
      <c r="O4784" s="60"/>
      <c r="P4784" s="61">
        <f t="shared" si="227"/>
        <v>1800</v>
      </c>
      <c r="Q4784" s="61">
        <f t="shared" si="228"/>
        <v>0</v>
      </c>
    </row>
    <row r="4785" spans="1:17">
      <c r="A4785" s="58">
        <v>44403</v>
      </c>
      <c r="B4785" s="39" t="s">
        <v>48</v>
      </c>
      <c r="C4785" s="39" t="s">
        <v>164</v>
      </c>
      <c r="D4785" s="65"/>
      <c r="E4785" s="39" t="s">
        <v>95</v>
      </c>
      <c r="F4785" s="39">
        <v>63</v>
      </c>
      <c r="G4785" s="39" t="s">
        <v>172</v>
      </c>
      <c r="H4785" s="39" t="s">
        <v>176</v>
      </c>
      <c r="I4785" s="39" t="s">
        <v>177</v>
      </c>
      <c r="J4785" s="39" t="s">
        <v>176</v>
      </c>
      <c r="K4785" s="39" t="s">
        <v>176</v>
      </c>
      <c r="L4785" s="39">
        <v>1</v>
      </c>
      <c r="M4785" s="57" t="str">
        <f t="shared" si="226"/>
        <v>3 - Medium-Level Power Loss</v>
      </c>
      <c r="N4785" s="59"/>
      <c r="O4785" s="60"/>
      <c r="P4785" s="61">
        <f t="shared" si="227"/>
        <v>1800</v>
      </c>
      <c r="Q4785" s="61">
        <f t="shared" si="228"/>
        <v>0</v>
      </c>
    </row>
    <row r="4786" spans="1:17">
      <c r="A4786" s="58">
        <v>44403</v>
      </c>
      <c r="B4786" s="39" t="s">
        <v>48</v>
      </c>
      <c r="C4786" s="39" t="s">
        <v>164</v>
      </c>
      <c r="D4786" s="65"/>
      <c r="E4786" s="39" t="s">
        <v>95</v>
      </c>
      <c r="F4786" s="39">
        <v>64</v>
      </c>
      <c r="G4786" s="39" t="s">
        <v>172</v>
      </c>
      <c r="H4786" s="39" t="s">
        <v>176</v>
      </c>
      <c r="I4786" s="39" t="s">
        <v>177</v>
      </c>
      <c r="J4786" s="39" t="s">
        <v>176</v>
      </c>
      <c r="K4786" s="39" t="s">
        <v>176</v>
      </c>
      <c r="L4786" s="39">
        <v>1</v>
      </c>
      <c r="M4786" s="57" t="str">
        <f t="shared" si="226"/>
        <v>3 - Medium-Level Power Loss</v>
      </c>
      <c r="N4786" s="59"/>
      <c r="O4786" s="60"/>
      <c r="P4786" s="61">
        <f t="shared" si="227"/>
        <v>1800</v>
      </c>
      <c r="Q4786" s="61">
        <f t="shared" si="228"/>
        <v>0</v>
      </c>
    </row>
    <row r="4787" spans="1:17">
      <c r="A4787" s="58">
        <v>44403</v>
      </c>
      <c r="B4787" s="39" t="s">
        <v>48</v>
      </c>
      <c r="C4787" s="39" t="s">
        <v>164</v>
      </c>
      <c r="D4787" s="65"/>
      <c r="E4787" s="39" t="s">
        <v>101</v>
      </c>
      <c r="F4787" s="39">
        <v>57</v>
      </c>
      <c r="G4787" s="39" t="s">
        <v>172</v>
      </c>
      <c r="H4787" s="39" t="s">
        <v>176</v>
      </c>
      <c r="I4787" s="39" t="s">
        <v>177</v>
      </c>
      <c r="J4787" s="39" t="s">
        <v>176</v>
      </c>
      <c r="K4787" s="39" t="s">
        <v>176</v>
      </c>
      <c r="L4787" s="39">
        <v>1</v>
      </c>
      <c r="M4787" s="57" t="str">
        <f t="shared" si="226"/>
        <v>3 - Medium-Level Power Loss</v>
      </c>
      <c r="N4787" s="59"/>
      <c r="O4787" s="60"/>
      <c r="P4787" s="61">
        <f t="shared" si="227"/>
        <v>1800</v>
      </c>
      <c r="Q4787" s="61">
        <f t="shared" si="228"/>
        <v>0</v>
      </c>
    </row>
    <row r="4788" spans="1:17">
      <c r="A4788" s="58">
        <v>44403</v>
      </c>
      <c r="B4788" s="39" t="s">
        <v>48</v>
      </c>
      <c r="C4788" s="39" t="s">
        <v>164</v>
      </c>
      <c r="D4788" s="65"/>
      <c r="E4788" s="39" t="s">
        <v>101</v>
      </c>
      <c r="F4788" s="39">
        <v>58</v>
      </c>
      <c r="G4788" s="39" t="s">
        <v>172</v>
      </c>
      <c r="H4788" s="39" t="s">
        <v>176</v>
      </c>
      <c r="I4788" s="39" t="s">
        <v>177</v>
      </c>
      <c r="J4788" s="39" t="s">
        <v>176</v>
      </c>
      <c r="K4788" s="39" t="s">
        <v>176</v>
      </c>
      <c r="L4788" s="39">
        <v>1</v>
      </c>
      <c r="M4788" s="57" t="str">
        <f t="shared" si="226"/>
        <v>3 - Medium-Level Power Loss</v>
      </c>
      <c r="N4788" s="59"/>
      <c r="O4788" s="60"/>
      <c r="P4788" s="61">
        <f t="shared" si="227"/>
        <v>1800</v>
      </c>
      <c r="Q4788" s="61">
        <f t="shared" si="228"/>
        <v>0</v>
      </c>
    </row>
    <row r="4789" spans="1:17">
      <c r="A4789" s="58">
        <v>44403</v>
      </c>
      <c r="B4789" s="39" t="s">
        <v>48</v>
      </c>
      <c r="C4789" s="39" t="s">
        <v>164</v>
      </c>
      <c r="D4789" s="65"/>
      <c r="E4789" s="39" t="s">
        <v>101</v>
      </c>
      <c r="F4789" s="39">
        <v>59</v>
      </c>
      <c r="G4789" s="39" t="s">
        <v>172</v>
      </c>
      <c r="H4789" s="39" t="s">
        <v>176</v>
      </c>
      <c r="I4789" s="39" t="s">
        <v>177</v>
      </c>
      <c r="J4789" s="39" t="s">
        <v>176</v>
      </c>
      <c r="K4789" s="39" t="s">
        <v>176</v>
      </c>
      <c r="L4789" s="39">
        <v>1</v>
      </c>
      <c r="M4789" s="57" t="str">
        <f t="shared" si="226"/>
        <v>3 - Medium-Level Power Loss</v>
      </c>
      <c r="N4789" s="59"/>
      <c r="O4789" s="60"/>
      <c r="P4789" s="61">
        <f t="shared" si="227"/>
        <v>1800</v>
      </c>
      <c r="Q4789" s="61">
        <f t="shared" si="228"/>
        <v>0</v>
      </c>
    </row>
    <row r="4790" spans="1:17">
      <c r="A4790" s="58">
        <v>44403</v>
      </c>
      <c r="B4790" s="39" t="s">
        <v>48</v>
      </c>
      <c r="C4790" s="39" t="s">
        <v>164</v>
      </c>
      <c r="D4790" s="65"/>
      <c r="E4790" s="39" t="s">
        <v>101</v>
      </c>
      <c r="F4790" s="39">
        <v>60</v>
      </c>
      <c r="G4790" s="39" t="s">
        <v>172</v>
      </c>
      <c r="H4790" s="39" t="s">
        <v>176</v>
      </c>
      <c r="I4790" s="39" t="s">
        <v>177</v>
      </c>
      <c r="J4790" s="39" t="s">
        <v>176</v>
      </c>
      <c r="K4790" s="39" t="s">
        <v>176</v>
      </c>
      <c r="L4790" s="39">
        <v>1</v>
      </c>
      <c r="M4790" s="57" t="str">
        <f t="shared" si="226"/>
        <v>3 - Medium-Level Power Loss</v>
      </c>
      <c r="N4790" s="59"/>
      <c r="O4790" s="60"/>
      <c r="P4790" s="61">
        <f t="shared" si="227"/>
        <v>1800</v>
      </c>
      <c r="Q4790" s="61">
        <f t="shared" si="228"/>
        <v>0</v>
      </c>
    </row>
    <row r="4791" spans="1:17">
      <c r="A4791" s="58">
        <v>44403</v>
      </c>
      <c r="B4791" s="39" t="s">
        <v>48</v>
      </c>
      <c r="C4791" s="39" t="s">
        <v>164</v>
      </c>
      <c r="D4791" s="65"/>
      <c r="E4791" s="39" t="s">
        <v>101</v>
      </c>
      <c r="F4791" s="39">
        <v>61</v>
      </c>
      <c r="G4791" s="39" t="s">
        <v>172</v>
      </c>
      <c r="H4791" s="39" t="s">
        <v>176</v>
      </c>
      <c r="I4791" s="39" t="s">
        <v>177</v>
      </c>
      <c r="J4791" s="39" t="s">
        <v>176</v>
      </c>
      <c r="K4791" s="39" t="s">
        <v>176</v>
      </c>
      <c r="L4791" s="39">
        <v>1</v>
      </c>
      <c r="M4791" s="57" t="str">
        <f t="shared" ref="M4791:M4854" si="229">IF(G4791="hot spot","1 - Safety",IF((P4791)/(1000000*$Q$4)&gt;0.01,"2 - High-Level Power Loss",IF(P4791&gt;($Q$5-1),"3 - Medium-Level Power Loss",IF(P4791&gt;0,"4 - Low-Level Power Loss",""))))</f>
        <v>3 - Medium-Level Power Loss</v>
      </c>
      <c r="N4791" s="59"/>
      <c r="O4791" s="60"/>
      <c r="P4791" s="61">
        <f t="shared" ref="P4791:P4854" si="230">IF(G4791="hot spot",0,IF(G4791="string",$Q$5*L4791,IF(G4791="multiple strings",$Q$5*L4791,IF(G4791="Combiner",($Q$5)*L4791,IF(G4791="inverter",$Q$5*L4791,IF(G4791="tracker",$Q$5*L4791,IF(G4791="module",$Q$5*L4791,IF(G4791="module substring",($Q$5/3)*L4791,0))))))))</f>
        <v>1800</v>
      </c>
      <c r="Q4791" s="61">
        <f t="shared" ref="Q4791:Q4854" si="231">IF(O4791&gt;0,P4791,0)</f>
        <v>0</v>
      </c>
    </row>
    <row r="4792" spans="1:17">
      <c r="A4792" s="58">
        <v>44403</v>
      </c>
      <c r="B4792" s="39" t="s">
        <v>48</v>
      </c>
      <c r="C4792" s="39" t="s">
        <v>164</v>
      </c>
      <c r="D4792" s="65"/>
      <c r="E4792" s="39" t="s">
        <v>101</v>
      </c>
      <c r="F4792" s="39">
        <v>62</v>
      </c>
      <c r="G4792" s="39" t="s">
        <v>172</v>
      </c>
      <c r="H4792" s="39" t="s">
        <v>176</v>
      </c>
      <c r="I4792" s="39" t="s">
        <v>177</v>
      </c>
      <c r="J4792" s="39" t="s">
        <v>176</v>
      </c>
      <c r="K4792" s="39" t="s">
        <v>176</v>
      </c>
      <c r="L4792" s="39">
        <v>1</v>
      </c>
      <c r="M4792" s="57" t="str">
        <f t="shared" si="229"/>
        <v>3 - Medium-Level Power Loss</v>
      </c>
      <c r="N4792" s="59"/>
      <c r="O4792" s="60"/>
      <c r="P4792" s="61">
        <f t="shared" si="230"/>
        <v>1800</v>
      </c>
      <c r="Q4792" s="61">
        <f t="shared" si="231"/>
        <v>0</v>
      </c>
    </row>
    <row r="4793" spans="1:17">
      <c r="A4793" s="58">
        <v>44403</v>
      </c>
      <c r="B4793" s="39" t="s">
        <v>48</v>
      </c>
      <c r="C4793" s="39" t="s">
        <v>164</v>
      </c>
      <c r="D4793" s="65"/>
      <c r="E4793" s="39" t="s">
        <v>101</v>
      </c>
      <c r="F4793" s="39">
        <v>63</v>
      </c>
      <c r="G4793" s="39" t="s">
        <v>172</v>
      </c>
      <c r="H4793" s="39" t="s">
        <v>176</v>
      </c>
      <c r="I4793" s="39" t="s">
        <v>177</v>
      </c>
      <c r="J4793" s="39" t="s">
        <v>176</v>
      </c>
      <c r="K4793" s="39" t="s">
        <v>176</v>
      </c>
      <c r="L4793" s="39">
        <v>1</v>
      </c>
      <c r="M4793" s="57" t="str">
        <f t="shared" si="229"/>
        <v>3 - Medium-Level Power Loss</v>
      </c>
      <c r="N4793" s="59"/>
      <c r="O4793" s="60"/>
      <c r="P4793" s="61">
        <f t="shared" si="230"/>
        <v>1800</v>
      </c>
      <c r="Q4793" s="61">
        <f t="shared" si="231"/>
        <v>0</v>
      </c>
    </row>
    <row r="4794" spans="1:17">
      <c r="A4794" s="58">
        <v>44403</v>
      </c>
      <c r="B4794" s="39" t="s">
        <v>48</v>
      </c>
      <c r="C4794" s="39" t="s">
        <v>164</v>
      </c>
      <c r="D4794" s="65"/>
      <c r="E4794" s="39" t="s">
        <v>101</v>
      </c>
      <c r="F4794" s="39">
        <v>64</v>
      </c>
      <c r="G4794" s="39" t="s">
        <v>172</v>
      </c>
      <c r="H4794" s="39" t="s">
        <v>176</v>
      </c>
      <c r="I4794" s="39" t="s">
        <v>177</v>
      </c>
      <c r="J4794" s="39" t="s">
        <v>176</v>
      </c>
      <c r="K4794" s="39" t="s">
        <v>176</v>
      </c>
      <c r="L4794" s="39">
        <v>1</v>
      </c>
      <c r="M4794" s="57" t="str">
        <f t="shared" si="229"/>
        <v>3 - Medium-Level Power Loss</v>
      </c>
      <c r="N4794" s="59"/>
      <c r="O4794" s="60"/>
      <c r="P4794" s="61">
        <f t="shared" si="230"/>
        <v>1800</v>
      </c>
      <c r="Q4794" s="61">
        <f t="shared" si="231"/>
        <v>0</v>
      </c>
    </row>
    <row r="4795" spans="1:17">
      <c r="A4795" s="58">
        <v>44403</v>
      </c>
      <c r="B4795" s="39" t="s">
        <v>48</v>
      </c>
      <c r="C4795" s="39" t="s">
        <v>164</v>
      </c>
      <c r="D4795" s="65"/>
      <c r="E4795" s="39" t="s">
        <v>102</v>
      </c>
      <c r="F4795" s="39">
        <v>41</v>
      </c>
      <c r="G4795" s="39" t="s">
        <v>172</v>
      </c>
      <c r="H4795" s="39" t="s">
        <v>176</v>
      </c>
      <c r="I4795" s="39" t="s">
        <v>177</v>
      </c>
      <c r="J4795" s="39" t="s">
        <v>177</v>
      </c>
      <c r="K4795" s="39" t="s">
        <v>176</v>
      </c>
      <c r="L4795" s="39">
        <v>1</v>
      </c>
      <c r="M4795" s="57" t="str">
        <f t="shared" si="229"/>
        <v>3 - Medium-Level Power Loss</v>
      </c>
      <c r="N4795" s="59"/>
      <c r="O4795" s="60"/>
      <c r="P4795" s="61">
        <f t="shared" si="230"/>
        <v>1800</v>
      </c>
      <c r="Q4795" s="61">
        <f t="shared" si="231"/>
        <v>0</v>
      </c>
    </row>
    <row r="4796" spans="1:17">
      <c r="A4796" s="58">
        <v>44403</v>
      </c>
      <c r="B4796" s="39" t="s">
        <v>48</v>
      </c>
      <c r="C4796" s="39" t="s">
        <v>164</v>
      </c>
      <c r="D4796" s="65"/>
      <c r="E4796" s="39" t="s">
        <v>102</v>
      </c>
      <c r="F4796" s="39">
        <v>41</v>
      </c>
      <c r="G4796" s="39" t="s">
        <v>172</v>
      </c>
      <c r="H4796" s="39" t="s">
        <v>176</v>
      </c>
      <c r="I4796" s="39" t="s">
        <v>177</v>
      </c>
      <c r="J4796" s="39" t="s">
        <v>177</v>
      </c>
      <c r="K4796" s="39" t="s">
        <v>176</v>
      </c>
      <c r="L4796" s="39">
        <v>1</v>
      </c>
      <c r="M4796" s="57" t="str">
        <f t="shared" si="229"/>
        <v>3 - Medium-Level Power Loss</v>
      </c>
      <c r="N4796" s="59"/>
      <c r="O4796" s="60"/>
      <c r="P4796" s="61">
        <f t="shared" si="230"/>
        <v>1800</v>
      </c>
      <c r="Q4796" s="61">
        <f t="shared" si="231"/>
        <v>0</v>
      </c>
    </row>
    <row r="4797" spans="1:17">
      <c r="A4797" s="58">
        <v>44403</v>
      </c>
      <c r="B4797" s="39" t="s">
        <v>48</v>
      </c>
      <c r="C4797" s="39" t="s">
        <v>164</v>
      </c>
      <c r="D4797" s="65"/>
      <c r="E4797" s="39" t="s">
        <v>102</v>
      </c>
      <c r="F4797" s="39">
        <v>42</v>
      </c>
      <c r="G4797" s="39" t="s">
        <v>172</v>
      </c>
      <c r="H4797" s="39" t="s">
        <v>176</v>
      </c>
      <c r="I4797" s="39" t="s">
        <v>177</v>
      </c>
      <c r="J4797" s="39" t="s">
        <v>177</v>
      </c>
      <c r="K4797" s="39" t="s">
        <v>176</v>
      </c>
      <c r="L4797" s="39">
        <v>1</v>
      </c>
      <c r="M4797" s="57" t="str">
        <f t="shared" si="229"/>
        <v>3 - Medium-Level Power Loss</v>
      </c>
      <c r="N4797" s="59"/>
      <c r="O4797" s="60"/>
      <c r="P4797" s="61">
        <f t="shared" si="230"/>
        <v>1800</v>
      </c>
      <c r="Q4797" s="61">
        <f t="shared" si="231"/>
        <v>0</v>
      </c>
    </row>
    <row r="4798" spans="1:17">
      <c r="A4798" s="58">
        <v>44403</v>
      </c>
      <c r="B4798" s="39" t="s">
        <v>48</v>
      </c>
      <c r="C4798" s="39" t="s">
        <v>164</v>
      </c>
      <c r="D4798" s="65"/>
      <c r="E4798" s="39" t="s">
        <v>102</v>
      </c>
      <c r="F4798" s="39">
        <v>42</v>
      </c>
      <c r="G4798" s="39" t="s">
        <v>172</v>
      </c>
      <c r="H4798" s="39" t="s">
        <v>176</v>
      </c>
      <c r="I4798" s="39" t="s">
        <v>177</v>
      </c>
      <c r="J4798" s="39" t="s">
        <v>177</v>
      </c>
      <c r="K4798" s="39" t="s">
        <v>176</v>
      </c>
      <c r="L4798" s="39">
        <v>1</v>
      </c>
      <c r="M4798" s="57" t="str">
        <f t="shared" si="229"/>
        <v>3 - Medium-Level Power Loss</v>
      </c>
      <c r="N4798" s="59"/>
      <c r="O4798" s="60"/>
      <c r="P4798" s="61">
        <f t="shared" si="230"/>
        <v>1800</v>
      </c>
      <c r="Q4798" s="61">
        <f t="shared" si="231"/>
        <v>0</v>
      </c>
    </row>
    <row r="4799" spans="1:17">
      <c r="A4799" s="58">
        <v>44403</v>
      </c>
      <c r="B4799" s="39" t="s">
        <v>48</v>
      </c>
      <c r="C4799" s="39" t="s">
        <v>164</v>
      </c>
      <c r="D4799" s="65"/>
      <c r="E4799" s="39" t="s">
        <v>102</v>
      </c>
      <c r="F4799" s="39">
        <v>43</v>
      </c>
      <c r="G4799" s="39" t="s">
        <v>172</v>
      </c>
      <c r="H4799" s="39" t="s">
        <v>176</v>
      </c>
      <c r="I4799" s="39" t="s">
        <v>177</v>
      </c>
      <c r="J4799" s="39" t="s">
        <v>177</v>
      </c>
      <c r="K4799" s="39" t="s">
        <v>176</v>
      </c>
      <c r="L4799" s="39">
        <v>1</v>
      </c>
      <c r="M4799" s="57" t="str">
        <f t="shared" si="229"/>
        <v>3 - Medium-Level Power Loss</v>
      </c>
      <c r="N4799" s="59"/>
      <c r="O4799" s="60"/>
      <c r="P4799" s="61">
        <f t="shared" si="230"/>
        <v>1800</v>
      </c>
      <c r="Q4799" s="61">
        <f t="shared" si="231"/>
        <v>0</v>
      </c>
    </row>
    <row r="4800" spans="1:17">
      <c r="A4800" s="58">
        <v>44403</v>
      </c>
      <c r="B4800" s="39" t="s">
        <v>48</v>
      </c>
      <c r="C4800" s="39" t="s">
        <v>164</v>
      </c>
      <c r="D4800" s="65"/>
      <c r="E4800" s="39" t="s">
        <v>102</v>
      </c>
      <c r="F4800" s="39">
        <v>43</v>
      </c>
      <c r="G4800" s="39" t="s">
        <v>172</v>
      </c>
      <c r="H4800" s="39" t="s">
        <v>176</v>
      </c>
      <c r="I4800" s="39" t="s">
        <v>177</v>
      </c>
      <c r="J4800" s="39" t="s">
        <v>177</v>
      </c>
      <c r="K4800" s="39" t="s">
        <v>176</v>
      </c>
      <c r="L4800" s="39">
        <v>1</v>
      </c>
      <c r="M4800" s="57" t="str">
        <f t="shared" si="229"/>
        <v>3 - Medium-Level Power Loss</v>
      </c>
      <c r="N4800" s="59"/>
      <c r="O4800" s="60"/>
      <c r="P4800" s="61">
        <f t="shared" si="230"/>
        <v>1800</v>
      </c>
      <c r="Q4800" s="61">
        <f t="shared" si="231"/>
        <v>0</v>
      </c>
    </row>
    <row r="4801" spans="1:17">
      <c r="A4801" s="58">
        <v>44403</v>
      </c>
      <c r="B4801" s="39" t="s">
        <v>48</v>
      </c>
      <c r="C4801" s="39" t="s">
        <v>164</v>
      </c>
      <c r="D4801" s="65"/>
      <c r="E4801" s="39" t="s">
        <v>102</v>
      </c>
      <c r="F4801" s="39">
        <v>44</v>
      </c>
      <c r="G4801" s="39" t="s">
        <v>172</v>
      </c>
      <c r="H4801" s="39" t="s">
        <v>176</v>
      </c>
      <c r="I4801" s="39" t="s">
        <v>177</v>
      </c>
      <c r="J4801" s="39" t="s">
        <v>177</v>
      </c>
      <c r="K4801" s="39" t="s">
        <v>176</v>
      </c>
      <c r="L4801" s="39">
        <v>1</v>
      </c>
      <c r="M4801" s="57" t="str">
        <f t="shared" si="229"/>
        <v>3 - Medium-Level Power Loss</v>
      </c>
      <c r="N4801" s="59"/>
      <c r="O4801" s="60"/>
      <c r="P4801" s="61">
        <f t="shared" si="230"/>
        <v>1800</v>
      </c>
      <c r="Q4801" s="61">
        <f t="shared" si="231"/>
        <v>0</v>
      </c>
    </row>
    <row r="4802" spans="1:17">
      <c r="A4802" s="58">
        <v>44403</v>
      </c>
      <c r="B4802" s="39" t="s">
        <v>48</v>
      </c>
      <c r="C4802" s="39" t="s">
        <v>164</v>
      </c>
      <c r="D4802" s="65"/>
      <c r="E4802" s="39" t="s">
        <v>102</v>
      </c>
      <c r="F4802" s="39">
        <v>44</v>
      </c>
      <c r="G4802" s="39" t="s">
        <v>172</v>
      </c>
      <c r="H4802" s="39" t="s">
        <v>176</v>
      </c>
      <c r="I4802" s="39" t="s">
        <v>177</v>
      </c>
      <c r="J4802" s="39" t="s">
        <v>177</v>
      </c>
      <c r="K4802" s="39" t="s">
        <v>176</v>
      </c>
      <c r="L4802" s="39">
        <v>1</v>
      </c>
      <c r="M4802" s="57" t="str">
        <f t="shared" si="229"/>
        <v>3 - Medium-Level Power Loss</v>
      </c>
      <c r="N4802" s="59"/>
      <c r="O4802" s="60"/>
      <c r="P4802" s="61">
        <f t="shared" si="230"/>
        <v>1800</v>
      </c>
      <c r="Q4802" s="61">
        <f t="shared" si="231"/>
        <v>0</v>
      </c>
    </row>
    <row r="4803" spans="1:17">
      <c r="A4803" s="58">
        <v>44403</v>
      </c>
      <c r="B4803" s="39" t="s">
        <v>48</v>
      </c>
      <c r="C4803" s="39" t="s">
        <v>164</v>
      </c>
      <c r="D4803" s="65"/>
      <c r="E4803" s="39" t="s">
        <v>102</v>
      </c>
      <c r="F4803" s="39">
        <v>5</v>
      </c>
      <c r="G4803" s="39" t="s">
        <v>172</v>
      </c>
      <c r="H4803" s="39" t="s">
        <v>176</v>
      </c>
      <c r="I4803" s="39" t="s">
        <v>176</v>
      </c>
      <c r="J4803" s="39" t="s">
        <v>176</v>
      </c>
      <c r="K4803" s="39" t="s">
        <v>176</v>
      </c>
      <c r="L4803" s="39">
        <v>1</v>
      </c>
      <c r="M4803" s="57" t="str">
        <f t="shared" si="229"/>
        <v>3 - Medium-Level Power Loss</v>
      </c>
      <c r="N4803" s="59"/>
      <c r="O4803" s="60"/>
      <c r="P4803" s="61">
        <f t="shared" si="230"/>
        <v>1800</v>
      </c>
      <c r="Q4803" s="61">
        <f t="shared" si="231"/>
        <v>0</v>
      </c>
    </row>
    <row r="4804" spans="1:17">
      <c r="A4804" s="58">
        <v>44403</v>
      </c>
      <c r="B4804" s="39" t="s">
        <v>48</v>
      </c>
      <c r="C4804" s="39" t="s">
        <v>164</v>
      </c>
      <c r="D4804" s="65"/>
      <c r="E4804" s="39" t="s">
        <v>96</v>
      </c>
      <c r="F4804" s="39">
        <v>102</v>
      </c>
      <c r="G4804" s="39" t="s">
        <v>172</v>
      </c>
      <c r="H4804" s="39" t="s">
        <v>176</v>
      </c>
      <c r="I4804" s="39" t="s">
        <v>177</v>
      </c>
      <c r="J4804" s="39" t="s">
        <v>176</v>
      </c>
      <c r="K4804" s="39" t="s">
        <v>176</v>
      </c>
      <c r="L4804" s="39">
        <v>1</v>
      </c>
      <c r="M4804" s="57" t="str">
        <f t="shared" si="229"/>
        <v>3 - Medium-Level Power Loss</v>
      </c>
      <c r="N4804" s="59"/>
      <c r="O4804" s="60"/>
      <c r="P4804" s="61">
        <f t="shared" si="230"/>
        <v>1800</v>
      </c>
      <c r="Q4804" s="61">
        <f t="shared" si="231"/>
        <v>0</v>
      </c>
    </row>
    <row r="4805" spans="1:17">
      <c r="A4805" s="58">
        <v>44403</v>
      </c>
      <c r="B4805" s="39" t="s">
        <v>48</v>
      </c>
      <c r="C4805" s="39" t="s">
        <v>164</v>
      </c>
      <c r="D4805" s="65"/>
      <c r="E4805" s="39" t="s">
        <v>103</v>
      </c>
      <c r="F4805" s="39">
        <v>3</v>
      </c>
      <c r="G4805" s="39" t="s">
        <v>172</v>
      </c>
      <c r="H4805" s="39" t="s">
        <v>176</v>
      </c>
      <c r="I4805" s="39" t="s">
        <v>177</v>
      </c>
      <c r="J4805" s="39" t="s">
        <v>177</v>
      </c>
      <c r="K4805" s="39" t="s">
        <v>176</v>
      </c>
      <c r="L4805" s="39">
        <v>1</v>
      </c>
      <c r="M4805" s="57" t="str">
        <f t="shared" si="229"/>
        <v>3 - Medium-Level Power Loss</v>
      </c>
      <c r="N4805" s="59"/>
      <c r="O4805" s="60"/>
      <c r="P4805" s="61">
        <f t="shared" si="230"/>
        <v>1800</v>
      </c>
      <c r="Q4805" s="61">
        <f t="shared" si="231"/>
        <v>0</v>
      </c>
    </row>
    <row r="4806" spans="1:17">
      <c r="A4806" s="58">
        <v>44403</v>
      </c>
      <c r="B4806" s="39" t="s">
        <v>48</v>
      </c>
      <c r="C4806" s="39" t="s">
        <v>164</v>
      </c>
      <c r="D4806" s="65"/>
      <c r="E4806" s="39" t="s">
        <v>103</v>
      </c>
      <c r="F4806" s="39">
        <v>32</v>
      </c>
      <c r="G4806" s="39" t="s">
        <v>172</v>
      </c>
      <c r="H4806" s="39" t="s">
        <v>176</v>
      </c>
      <c r="I4806" s="39" t="s">
        <v>177</v>
      </c>
      <c r="J4806" s="39" t="s">
        <v>176</v>
      </c>
      <c r="K4806" s="39" t="s">
        <v>176</v>
      </c>
      <c r="L4806" s="39">
        <v>1</v>
      </c>
      <c r="M4806" s="57" t="str">
        <f t="shared" si="229"/>
        <v>3 - Medium-Level Power Loss</v>
      </c>
      <c r="N4806" s="59"/>
      <c r="O4806" s="60"/>
      <c r="P4806" s="61">
        <f t="shared" si="230"/>
        <v>1800</v>
      </c>
      <c r="Q4806" s="61">
        <f t="shared" si="231"/>
        <v>0</v>
      </c>
    </row>
    <row r="4807" spans="1:17">
      <c r="A4807" s="58">
        <v>44403</v>
      </c>
      <c r="B4807" s="39" t="s">
        <v>48</v>
      </c>
      <c r="C4807" s="39" t="s">
        <v>164</v>
      </c>
      <c r="D4807" s="65"/>
      <c r="E4807" s="39" t="s">
        <v>103</v>
      </c>
      <c r="F4807" s="39">
        <v>73</v>
      </c>
      <c r="G4807" s="39" t="s">
        <v>172</v>
      </c>
      <c r="H4807" s="39" t="s">
        <v>176</v>
      </c>
      <c r="I4807" s="39" t="s">
        <v>177</v>
      </c>
      <c r="J4807" s="39" t="s">
        <v>176</v>
      </c>
      <c r="K4807" s="39" t="s">
        <v>176</v>
      </c>
      <c r="L4807" s="39">
        <v>1</v>
      </c>
      <c r="M4807" s="57" t="str">
        <f t="shared" si="229"/>
        <v>3 - Medium-Level Power Loss</v>
      </c>
      <c r="N4807" s="59"/>
      <c r="O4807" s="60"/>
      <c r="P4807" s="61">
        <f t="shared" si="230"/>
        <v>1800</v>
      </c>
      <c r="Q4807" s="61">
        <f t="shared" si="231"/>
        <v>0</v>
      </c>
    </row>
    <row r="4808" spans="1:17">
      <c r="A4808" s="58">
        <v>44403</v>
      </c>
      <c r="B4808" s="39" t="s">
        <v>48</v>
      </c>
      <c r="C4808" s="39" t="s">
        <v>164</v>
      </c>
      <c r="D4808" s="65"/>
      <c r="E4808" s="39" t="s">
        <v>104</v>
      </c>
      <c r="F4808" s="39">
        <v>61</v>
      </c>
      <c r="G4808" s="39" t="s">
        <v>172</v>
      </c>
      <c r="H4808" s="39" t="s">
        <v>176</v>
      </c>
      <c r="I4808" s="39" t="s">
        <v>176</v>
      </c>
      <c r="J4808" s="39" t="s">
        <v>176</v>
      </c>
      <c r="K4808" s="39" t="s">
        <v>176</v>
      </c>
      <c r="L4808" s="39">
        <v>1</v>
      </c>
      <c r="M4808" s="57" t="str">
        <f t="shared" si="229"/>
        <v>3 - Medium-Level Power Loss</v>
      </c>
      <c r="N4808" s="59"/>
      <c r="O4808" s="60"/>
      <c r="P4808" s="61">
        <f t="shared" si="230"/>
        <v>1800</v>
      </c>
      <c r="Q4808" s="61">
        <f t="shared" si="231"/>
        <v>0</v>
      </c>
    </row>
    <row r="4809" spans="1:17">
      <c r="A4809" s="58">
        <v>44403</v>
      </c>
      <c r="B4809" s="39" t="s">
        <v>48</v>
      </c>
      <c r="C4809" s="39" t="s">
        <v>164</v>
      </c>
      <c r="D4809" s="65"/>
      <c r="E4809" s="39" t="s">
        <v>135</v>
      </c>
      <c r="F4809" s="39">
        <v>19</v>
      </c>
      <c r="G4809" s="39" t="s">
        <v>172</v>
      </c>
      <c r="H4809" s="39" t="s">
        <v>176</v>
      </c>
      <c r="I4809" s="39" t="s">
        <v>177</v>
      </c>
      <c r="J4809" s="39" t="s">
        <v>176</v>
      </c>
      <c r="K4809" s="39" t="s">
        <v>176</v>
      </c>
      <c r="L4809" s="39">
        <v>1</v>
      </c>
      <c r="M4809" s="57" t="str">
        <f t="shared" si="229"/>
        <v>3 - Medium-Level Power Loss</v>
      </c>
      <c r="N4809" s="59"/>
      <c r="O4809" s="60"/>
      <c r="P4809" s="61">
        <f t="shared" si="230"/>
        <v>1800</v>
      </c>
      <c r="Q4809" s="61">
        <f t="shared" si="231"/>
        <v>0</v>
      </c>
    </row>
    <row r="4810" spans="1:17">
      <c r="A4810" s="58">
        <v>44403</v>
      </c>
      <c r="B4810" s="39" t="s">
        <v>48</v>
      </c>
      <c r="C4810" s="39" t="s">
        <v>164</v>
      </c>
      <c r="D4810" s="65"/>
      <c r="E4810" s="39" t="s">
        <v>135</v>
      </c>
      <c r="F4810" s="39">
        <v>33</v>
      </c>
      <c r="G4810" s="39" t="s">
        <v>172</v>
      </c>
      <c r="H4810" s="39" t="s">
        <v>176</v>
      </c>
      <c r="I4810" s="39" t="s">
        <v>177</v>
      </c>
      <c r="J4810" s="39" t="s">
        <v>176</v>
      </c>
      <c r="K4810" s="39" t="s">
        <v>176</v>
      </c>
      <c r="L4810" s="39">
        <v>1</v>
      </c>
      <c r="M4810" s="57" t="str">
        <f t="shared" si="229"/>
        <v>3 - Medium-Level Power Loss</v>
      </c>
      <c r="N4810" s="59"/>
      <c r="O4810" s="60"/>
      <c r="P4810" s="61">
        <f t="shared" si="230"/>
        <v>1800</v>
      </c>
      <c r="Q4810" s="61">
        <f t="shared" si="231"/>
        <v>0</v>
      </c>
    </row>
    <row r="4811" spans="1:17">
      <c r="A4811" s="58">
        <v>44403</v>
      </c>
      <c r="B4811" s="39" t="s">
        <v>48</v>
      </c>
      <c r="C4811" s="39" t="s">
        <v>164</v>
      </c>
      <c r="D4811" s="65"/>
      <c r="E4811" s="39" t="s">
        <v>135</v>
      </c>
      <c r="F4811" s="39">
        <v>34</v>
      </c>
      <c r="G4811" s="39" t="s">
        <v>172</v>
      </c>
      <c r="H4811" s="39" t="s">
        <v>176</v>
      </c>
      <c r="I4811" s="39" t="s">
        <v>177</v>
      </c>
      <c r="J4811" s="39" t="s">
        <v>176</v>
      </c>
      <c r="K4811" s="39" t="s">
        <v>176</v>
      </c>
      <c r="L4811" s="39">
        <v>1</v>
      </c>
      <c r="M4811" s="57" t="str">
        <f t="shared" si="229"/>
        <v>3 - Medium-Level Power Loss</v>
      </c>
      <c r="N4811" s="59"/>
      <c r="O4811" s="60"/>
      <c r="P4811" s="61">
        <f t="shared" si="230"/>
        <v>1800</v>
      </c>
      <c r="Q4811" s="61">
        <f t="shared" si="231"/>
        <v>0</v>
      </c>
    </row>
    <row r="4812" spans="1:17">
      <c r="A4812" s="58">
        <v>44403</v>
      </c>
      <c r="B4812" s="39" t="s">
        <v>48</v>
      </c>
      <c r="C4812" s="39" t="s">
        <v>164</v>
      </c>
      <c r="D4812" s="65"/>
      <c r="E4812" s="39" t="s">
        <v>135</v>
      </c>
      <c r="F4812" s="39">
        <v>35</v>
      </c>
      <c r="G4812" s="39" t="s">
        <v>172</v>
      </c>
      <c r="H4812" s="39" t="s">
        <v>176</v>
      </c>
      <c r="I4812" s="39" t="s">
        <v>177</v>
      </c>
      <c r="J4812" s="39" t="s">
        <v>176</v>
      </c>
      <c r="K4812" s="39" t="s">
        <v>176</v>
      </c>
      <c r="L4812" s="39">
        <v>1</v>
      </c>
      <c r="M4812" s="57" t="str">
        <f t="shared" si="229"/>
        <v>3 - Medium-Level Power Loss</v>
      </c>
      <c r="N4812" s="59"/>
      <c r="O4812" s="60"/>
      <c r="P4812" s="61">
        <f t="shared" si="230"/>
        <v>1800</v>
      </c>
      <c r="Q4812" s="61">
        <f t="shared" si="231"/>
        <v>0</v>
      </c>
    </row>
    <row r="4813" spans="1:17">
      <c r="A4813" s="58">
        <v>44403</v>
      </c>
      <c r="B4813" s="39" t="s">
        <v>48</v>
      </c>
      <c r="C4813" s="39" t="s">
        <v>164</v>
      </c>
      <c r="D4813" s="65"/>
      <c r="E4813" s="39" t="s">
        <v>135</v>
      </c>
      <c r="F4813" s="39">
        <v>36</v>
      </c>
      <c r="G4813" s="39" t="s">
        <v>172</v>
      </c>
      <c r="H4813" s="39" t="s">
        <v>176</v>
      </c>
      <c r="I4813" s="39" t="s">
        <v>177</v>
      </c>
      <c r="J4813" s="39" t="s">
        <v>176</v>
      </c>
      <c r="K4813" s="39" t="s">
        <v>176</v>
      </c>
      <c r="L4813" s="39">
        <v>1</v>
      </c>
      <c r="M4813" s="57" t="str">
        <f t="shared" si="229"/>
        <v>3 - Medium-Level Power Loss</v>
      </c>
      <c r="N4813" s="59"/>
      <c r="O4813" s="60"/>
      <c r="P4813" s="61">
        <f t="shared" si="230"/>
        <v>1800</v>
      </c>
      <c r="Q4813" s="61">
        <f t="shared" si="231"/>
        <v>0</v>
      </c>
    </row>
    <row r="4814" spans="1:17">
      <c r="A4814" s="58">
        <v>44403</v>
      </c>
      <c r="B4814" s="39" t="s">
        <v>48</v>
      </c>
      <c r="C4814" s="39" t="s">
        <v>164</v>
      </c>
      <c r="D4814" s="65"/>
      <c r="E4814" s="39" t="s">
        <v>135</v>
      </c>
      <c r="F4814" s="39">
        <v>37</v>
      </c>
      <c r="G4814" s="39" t="s">
        <v>172</v>
      </c>
      <c r="H4814" s="39" t="s">
        <v>176</v>
      </c>
      <c r="I4814" s="39" t="s">
        <v>177</v>
      </c>
      <c r="J4814" s="39" t="s">
        <v>176</v>
      </c>
      <c r="K4814" s="39" t="s">
        <v>176</v>
      </c>
      <c r="L4814" s="39">
        <v>1</v>
      </c>
      <c r="M4814" s="57" t="str">
        <f t="shared" si="229"/>
        <v>3 - Medium-Level Power Loss</v>
      </c>
      <c r="N4814" s="59"/>
      <c r="O4814" s="60"/>
      <c r="P4814" s="61">
        <f t="shared" si="230"/>
        <v>1800</v>
      </c>
      <c r="Q4814" s="61">
        <f t="shared" si="231"/>
        <v>0</v>
      </c>
    </row>
    <row r="4815" spans="1:17">
      <c r="A4815" s="58">
        <v>44403</v>
      </c>
      <c r="B4815" s="39" t="s">
        <v>48</v>
      </c>
      <c r="C4815" s="39" t="s">
        <v>164</v>
      </c>
      <c r="D4815" s="65"/>
      <c r="E4815" s="39" t="s">
        <v>135</v>
      </c>
      <c r="F4815" s="39">
        <v>38</v>
      </c>
      <c r="G4815" s="39" t="s">
        <v>172</v>
      </c>
      <c r="H4815" s="39" t="s">
        <v>176</v>
      </c>
      <c r="I4815" s="39" t="s">
        <v>177</v>
      </c>
      <c r="J4815" s="39" t="s">
        <v>176</v>
      </c>
      <c r="K4815" s="39" t="s">
        <v>176</v>
      </c>
      <c r="L4815" s="39">
        <v>1</v>
      </c>
      <c r="M4815" s="57" t="str">
        <f t="shared" si="229"/>
        <v>3 - Medium-Level Power Loss</v>
      </c>
      <c r="N4815" s="59"/>
      <c r="O4815" s="60"/>
      <c r="P4815" s="61">
        <f t="shared" si="230"/>
        <v>1800</v>
      </c>
      <c r="Q4815" s="61">
        <f t="shared" si="231"/>
        <v>0</v>
      </c>
    </row>
    <row r="4816" spans="1:17">
      <c r="A4816" s="58">
        <v>44403</v>
      </c>
      <c r="B4816" s="39" t="s">
        <v>48</v>
      </c>
      <c r="C4816" s="39" t="s">
        <v>164</v>
      </c>
      <c r="D4816" s="65"/>
      <c r="E4816" s="39" t="s">
        <v>135</v>
      </c>
      <c r="F4816" s="39">
        <v>39</v>
      </c>
      <c r="G4816" s="39" t="s">
        <v>172</v>
      </c>
      <c r="H4816" s="39" t="s">
        <v>176</v>
      </c>
      <c r="I4816" s="39" t="s">
        <v>177</v>
      </c>
      <c r="J4816" s="39" t="s">
        <v>176</v>
      </c>
      <c r="K4816" s="39" t="s">
        <v>176</v>
      </c>
      <c r="L4816" s="39">
        <v>1</v>
      </c>
      <c r="M4816" s="57" t="str">
        <f t="shared" si="229"/>
        <v>3 - Medium-Level Power Loss</v>
      </c>
      <c r="N4816" s="59"/>
      <c r="O4816" s="60"/>
      <c r="P4816" s="61">
        <f t="shared" si="230"/>
        <v>1800</v>
      </c>
      <c r="Q4816" s="61">
        <f t="shared" si="231"/>
        <v>0</v>
      </c>
    </row>
    <row r="4817" spans="1:17">
      <c r="A4817" s="58">
        <v>44403</v>
      </c>
      <c r="B4817" s="39" t="s">
        <v>48</v>
      </c>
      <c r="C4817" s="39" t="s">
        <v>164</v>
      </c>
      <c r="D4817" s="65"/>
      <c r="E4817" s="39" t="s">
        <v>135</v>
      </c>
      <c r="F4817" s="39">
        <v>40</v>
      </c>
      <c r="G4817" s="39" t="s">
        <v>172</v>
      </c>
      <c r="H4817" s="39" t="s">
        <v>176</v>
      </c>
      <c r="I4817" s="39" t="s">
        <v>177</v>
      </c>
      <c r="J4817" s="39" t="s">
        <v>176</v>
      </c>
      <c r="K4817" s="39" t="s">
        <v>176</v>
      </c>
      <c r="L4817" s="39">
        <v>1</v>
      </c>
      <c r="M4817" s="57" t="str">
        <f t="shared" si="229"/>
        <v>3 - Medium-Level Power Loss</v>
      </c>
      <c r="N4817" s="59"/>
      <c r="O4817" s="60"/>
      <c r="P4817" s="61">
        <f t="shared" si="230"/>
        <v>1800</v>
      </c>
      <c r="Q4817" s="61">
        <f t="shared" si="231"/>
        <v>0</v>
      </c>
    </row>
    <row r="4818" spans="1:17">
      <c r="A4818" s="58">
        <v>44403</v>
      </c>
      <c r="B4818" s="39" t="s">
        <v>48</v>
      </c>
      <c r="C4818" s="39" t="s">
        <v>164</v>
      </c>
      <c r="D4818" s="65"/>
      <c r="E4818" s="39" t="s">
        <v>135</v>
      </c>
      <c r="F4818" s="39">
        <v>41</v>
      </c>
      <c r="G4818" s="39" t="s">
        <v>172</v>
      </c>
      <c r="H4818" s="39" t="s">
        <v>176</v>
      </c>
      <c r="I4818" s="39" t="s">
        <v>177</v>
      </c>
      <c r="J4818" s="39" t="s">
        <v>176</v>
      </c>
      <c r="K4818" s="39" t="s">
        <v>176</v>
      </c>
      <c r="L4818" s="39">
        <v>1</v>
      </c>
      <c r="M4818" s="57" t="str">
        <f t="shared" si="229"/>
        <v>3 - Medium-Level Power Loss</v>
      </c>
      <c r="N4818" s="59"/>
      <c r="O4818" s="60"/>
      <c r="P4818" s="61">
        <f t="shared" si="230"/>
        <v>1800</v>
      </c>
      <c r="Q4818" s="61">
        <f t="shared" si="231"/>
        <v>0</v>
      </c>
    </row>
    <row r="4819" spans="1:17">
      <c r="A4819" s="58">
        <v>44403</v>
      </c>
      <c r="B4819" s="39" t="s">
        <v>48</v>
      </c>
      <c r="C4819" s="39" t="s">
        <v>164</v>
      </c>
      <c r="D4819" s="65"/>
      <c r="E4819" s="39" t="s">
        <v>135</v>
      </c>
      <c r="F4819" s="39">
        <v>42</v>
      </c>
      <c r="G4819" s="39" t="s">
        <v>172</v>
      </c>
      <c r="H4819" s="39" t="s">
        <v>176</v>
      </c>
      <c r="I4819" s="39" t="s">
        <v>177</v>
      </c>
      <c r="J4819" s="39" t="s">
        <v>176</v>
      </c>
      <c r="K4819" s="39" t="s">
        <v>176</v>
      </c>
      <c r="L4819" s="39">
        <v>1</v>
      </c>
      <c r="M4819" s="57" t="str">
        <f t="shared" si="229"/>
        <v>3 - Medium-Level Power Loss</v>
      </c>
      <c r="N4819" s="59"/>
      <c r="O4819" s="60"/>
      <c r="P4819" s="61">
        <f t="shared" si="230"/>
        <v>1800</v>
      </c>
      <c r="Q4819" s="61">
        <f t="shared" si="231"/>
        <v>0</v>
      </c>
    </row>
    <row r="4820" spans="1:17">
      <c r="A4820" s="58">
        <v>44403</v>
      </c>
      <c r="B4820" s="39" t="s">
        <v>48</v>
      </c>
      <c r="C4820" s="39" t="s">
        <v>164</v>
      </c>
      <c r="D4820" s="65"/>
      <c r="E4820" s="39" t="s">
        <v>135</v>
      </c>
      <c r="F4820" s="39">
        <v>43</v>
      </c>
      <c r="G4820" s="39" t="s">
        <v>172</v>
      </c>
      <c r="H4820" s="39" t="s">
        <v>176</v>
      </c>
      <c r="I4820" s="39" t="s">
        <v>177</v>
      </c>
      <c r="J4820" s="39" t="s">
        <v>176</v>
      </c>
      <c r="K4820" s="39" t="s">
        <v>176</v>
      </c>
      <c r="L4820" s="39">
        <v>1</v>
      </c>
      <c r="M4820" s="57" t="str">
        <f t="shared" si="229"/>
        <v>3 - Medium-Level Power Loss</v>
      </c>
      <c r="N4820" s="59"/>
      <c r="O4820" s="60"/>
      <c r="P4820" s="61">
        <f t="shared" si="230"/>
        <v>1800</v>
      </c>
      <c r="Q4820" s="61">
        <f t="shared" si="231"/>
        <v>0</v>
      </c>
    </row>
    <row r="4821" spans="1:17">
      <c r="A4821" s="58">
        <v>44403</v>
      </c>
      <c r="B4821" s="39" t="s">
        <v>48</v>
      </c>
      <c r="C4821" s="39" t="s">
        <v>164</v>
      </c>
      <c r="D4821" s="65"/>
      <c r="E4821" s="39" t="s">
        <v>135</v>
      </c>
      <c r="F4821" s="39">
        <v>44</v>
      </c>
      <c r="G4821" s="39" t="s">
        <v>172</v>
      </c>
      <c r="H4821" s="39" t="s">
        <v>176</v>
      </c>
      <c r="I4821" s="39" t="s">
        <v>177</v>
      </c>
      <c r="J4821" s="39" t="s">
        <v>176</v>
      </c>
      <c r="K4821" s="39" t="s">
        <v>176</v>
      </c>
      <c r="L4821" s="39">
        <v>1</v>
      </c>
      <c r="M4821" s="57" t="str">
        <f t="shared" si="229"/>
        <v>3 - Medium-Level Power Loss</v>
      </c>
      <c r="N4821" s="59"/>
      <c r="O4821" s="60"/>
      <c r="P4821" s="61">
        <f t="shared" si="230"/>
        <v>1800</v>
      </c>
      <c r="Q4821" s="61">
        <f t="shared" si="231"/>
        <v>0</v>
      </c>
    </row>
    <row r="4822" spans="1:17">
      <c r="A4822" s="58">
        <v>44403</v>
      </c>
      <c r="B4822" s="39" t="s">
        <v>48</v>
      </c>
      <c r="C4822" s="39" t="s">
        <v>164</v>
      </c>
      <c r="D4822" s="65"/>
      <c r="E4822" s="39" t="s">
        <v>135</v>
      </c>
      <c r="F4822" s="39">
        <v>45</v>
      </c>
      <c r="G4822" s="39" t="s">
        <v>172</v>
      </c>
      <c r="H4822" s="39" t="s">
        <v>176</v>
      </c>
      <c r="I4822" s="39" t="s">
        <v>177</v>
      </c>
      <c r="J4822" s="39" t="s">
        <v>176</v>
      </c>
      <c r="K4822" s="39" t="s">
        <v>176</v>
      </c>
      <c r="L4822" s="39">
        <v>1</v>
      </c>
      <c r="M4822" s="57" t="str">
        <f t="shared" si="229"/>
        <v>3 - Medium-Level Power Loss</v>
      </c>
      <c r="N4822" s="59"/>
      <c r="O4822" s="60"/>
      <c r="P4822" s="61">
        <f t="shared" si="230"/>
        <v>1800</v>
      </c>
      <c r="Q4822" s="61">
        <f t="shared" si="231"/>
        <v>0</v>
      </c>
    </row>
    <row r="4823" spans="1:17">
      <c r="A4823" s="58">
        <v>44403</v>
      </c>
      <c r="B4823" s="39" t="s">
        <v>48</v>
      </c>
      <c r="C4823" s="39" t="s">
        <v>164</v>
      </c>
      <c r="D4823" s="65"/>
      <c r="E4823" s="39" t="s">
        <v>135</v>
      </c>
      <c r="F4823" s="39">
        <v>46</v>
      </c>
      <c r="G4823" s="39" t="s">
        <v>172</v>
      </c>
      <c r="H4823" s="39" t="s">
        <v>176</v>
      </c>
      <c r="I4823" s="39" t="s">
        <v>177</v>
      </c>
      <c r="J4823" s="39" t="s">
        <v>176</v>
      </c>
      <c r="K4823" s="39" t="s">
        <v>176</v>
      </c>
      <c r="L4823" s="39">
        <v>1</v>
      </c>
      <c r="M4823" s="57" t="str">
        <f t="shared" si="229"/>
        <v>3 - Medium-Level Power Loss</v>
      </c>
      <c r="N4823" s="59"/>
      <c r="O4823" s="60"/>
      <c r="P4823" s="61">
        <f t="shared" si="230"/>
        <v>1800</v>
      </c>
      <c r="Q4823" s="61">
        <f t="shared" si="231"/>
        <v>0</v>
      </c>
    </row>
    <row r="4824" spans="1:17">
      <c r="A4824" s="58">
        <v>44403</v>
      </c>
      <c r="B4824" s="39" t="s">
        <v>48</v>
      </c>
      <c r="C4824" s="39" t="s">
        <v>164</v>
      </c>
      <c r="D4824" s="65"/>
      <c r="E4824" s="39" t="s">
        <v>135</v>
      </c>
      <c r="F4824" s="39">
        <v>47</v>
      </c>
      <c r="G4824" s="39" t="s">
        <v>172</v>
      </c>
      <c r="H4824" s="39" t="s">
        <v>176</v>
      </c>
      <c r="I4824" s="39" t="s">
        <v>177</v>
      </c>
      <c r="J4824" s="39" t="s">
        <v>176</v>
      </c>
      <c r="K4824" s="39" t="s">
        <v>176</v>
      </c>
      <c r="L4824" s="39">
        <v>1</v>
      </c>
      <c r="M4824" s="57" t="str">
        <f t="shared" si="229"/>
        <v>3 - Medium-Level Power Loss</v>
      </c>
      <c r="N4824" s="59"/>
      <c r="O4824" s="60"/>
      <c r="P4824" s="61">
        <f t="shared" si="230"/>
        <v>1800</v>
      </c>
      <c r="Q4824" s="61">
        <f t="shared" si="231"/>
        <v>0</v>
      </c>
    </row>
    <row r="4825" spans="1:17">
      <c r="A4825" s="58">
        <v>44403</v>
      </c>
      <c r="B4825" s="39" t="s">
        <v>48</v>
      </c>
      <c r="C4825" s="39" t="s">
        <v>164</v>
      </c>
      <c r="D4825" s="65"/>
      <c r="E4825" s="39" t="s">
        <v>135</v>
      </c>
      <c r="F4825" s="39">
        <v>48</v>
      </c>
      <c r="G4825" s="39" t="s">
        <v>172</v>
      </c>
      <c r="H4825" s="39" t="s">
        <v>176</v>
      </c>
      <c r="I4825" s="39" t="s">
        <v>177</v>
      </c>
      <c r="J4825" s="39" t="s">
        <v>176</v>
      </c>
      <c r="K4825" s="39" t="s">
        <v>176</v>
      </c>
      <c r="L4825" s="39">
        <v>1</v>
      </c>
      <c r="M4825" s="57" t="str">
        <f t="shared" si="229"/>
        <v>3 - Medium-Level Power Loss</v>
      </c>
      <c r="N4825" s="59"/>
      <c r="O4825" s="60"/>
      <c r="P4825" s="61">
        <f t="shared" si="230"/>
        <v>1800</v>
      </c>
      <c r="Q4825" s="61">
        <f t="shared" si="231"/>
        <v>0</v>
      </c>
    </row>
    <row r="4826" spans="1:17">
      <c r="A4826" s="58">
        <v>44403</v>
      </c>
      <c r="B4826" s="39" t="s">
        <v>48</v>
      </c>
      <c r="C4826" s="39" t="s">
        <v>164</v>
      </c>
      <c r="D4826" s="65"/>
      <c r="E4826" s="39" t="s">
        <v>135</v>
      </c>
      <c r="F4826" s="39">
        <v>89</v>
      </c>
      <c r="G4826" s="39" t="s">
        <v>172</v>
      </c>
      <c r="H4826" s="39" t="s">
        <v>176</v>
      </c>
      <c r="I4826" s="39" t="s">
        <v>177</v>
      </c>
      <c r="J4826" s="39" t="s">
        <v>176</v>
      </c>
      <c r="K4826" s="39" t="s">
        <v>176</v>
      </c>
      <c r="L4826" s="39">
        <v>1</v>
      </c>
      <c r="M4826" s="57" t="str">
        <f t="shared" si="229"/>
        <v>3 - Medium-Level Power Loss</v>
      </c>
      <c r="N4826" s="59"/>
      <c r="O4826" s="60"/>
      <c r="P4826" s="61">
        <f t="shared" si="230"/>
        <v>1800</v>
      </c>
      <c r="Q4826" s="61">
        <f t="shared" si="231"/>
        <v>0</v>
      </c>
    </row>
    <row r="4827" spans="1:17">
      <c r="A4827" s="58">
        <v>44403</v>
      </c>
      <c r="B4827" s="39" t="s">
        <v>48</v>
      </c>
      <c r="C4827" s="39" t="s">
        <v>164</v>
      </c>
      <c r="D4827" s="65"/>
      <c r="E4827" s="39" t="s">
        <v>135</v>
      </c>
      <c r="F4827" s="39">
        <v>90</v>
      </c>
      <c r="G4827" s="39" t="s">
        <v>172</v>
      </c>
      <c r="H4827" s="39" t="s">
        <v>176</v>
      </c>
      <c r="I4827" s="39" t="s">
        <v>177</v>
      </c>
      <c r="J4827" s="39" t="s">
        <v>176</v>
      </c>
      <c r="K4827" s="39" t="s">
        <v>176</v>
      </c>
      <c r="L4827" s="39">
        <v>1</v>
      </c>
      <c r="M4827" s="57" t="str">
        <f t="shared" si="229"/>
        <v>3 - Medium-Level Power Loss</v>
      </c>
      <c r="N4827" s="59"/>
      <c r="O4827" s="60"/>
      <c r="P4827" s="61">
        <f t="shared" si="230"/>
        <v>1800</v>
      </c>
      <c r="Q4827" s="61">
        <f t="shared" si="231"/>
        <v>0</v>
      </c>
    </row>
    <row r="4828" spans="1:17">
      <c r="A4828" s="58">
        <v>44403</v>
      </c>
      <c r="B4828" s="39" t="s">
        <v>48</v>
      </c>
      <c r="C4828" s="39" t="s">
        <v>164</v>
      </c>
      <c r="D4828" s="65"/>
      <c r="E4828" s="39" t="s">
        <v>135</v>
      </c>
      <c r="F4828" s="39">
        <v>91</v>
      </c>
      <c r="G4828" s="39" t="s">
        <v>172</v>
      </c>
      <c r="H4828" s="39" t="s">
        <v>176</v>
      </c>
      <c r="I4828" s="39" t="s">
        <v>177</v>
      </c>
      <c r="J4828" s="39" t="s">
        <v>176</v>
      </c>
      <c r="K4828" s="39" t="s">
        <v>176</v>
      </c>
      <c r="L4828" s="39">
        <v>1</v>
      </c>
      <c r="M4828" s="57" t="str">
        <f t="shared" si="229"/>
        <v>3 - Medium-Level Power Loss</v>
      </c>
      <c r="N4828" s="59"/>
      <c r="O4828" s="60"/>
      <c r="P4828" s="61">
        <f t="shared" si="230"/>
        <v>1800</v>
      </c>
      <c r="Q4828" s="61">
        <f t="shared" si="231"/>
        <v>0</v>
      </c>
    </row>
    <row r="4829" spans="1:17">
      <c r="A4829" s="58">
        <v>44403</v>
      </c>
      <c r="B4829" s="39" t="s">
        <v>48</v>
      </c>
      <c r="C4829" s="39" t="s">
        <v>164</v>
      </c>
      <c r="D4829" s="65"/>
      <c r="E4829" s="39" t="s">
        <v>135</v>
      </c>
      <c r="F4829" s="39">
        <v>92</v>
      </c>
      <c r="G4829" s="39" t="s">
        <v>172</v>
      </c>
      <c r="H4829" s="39" t="s">
        <v>176</v>
      </c>
      <c r="I4829" s="39" t="s">
        <v>177</v>
      </c>
      <c r="J4829" s="39" t="s">
        <v>176</v>
      </c>
      <c r="K4829" s="39" t="s">
        <v>176</v>
      </c>
      <c r="L4829" s="39">
        <v>1</v>
      </c>
      <c r="M4829" s="57" t="str">
        <f t="shared" si="229"/>
        <v>3 - Medium-Level Power Loss</v>
      </c>
      <c r="N4829" s="59"/>
      <c r="O4829" s="60"/>
      <c r="P4829" s="61">
        <f t="shared" si="230"/>
        <v>1800</v>
      </c>
      <c r="Q4829" s="61">
        <f t="shared" si="231"/>
        <v>0</v>
      </c>
    </row>
    <row r="4830" spans="1:17">
      <c r="A4830" s="58">
        <v>44403</v>
      </c>
      <c r="B4830" s="39" t="s">
        <v>48</v>
      </c>
      <c r="C4830" s="39" t="s">
        <v>164</v>
      </c>
      <c r="D4830" s="65"/>
      <c r="E4830" s="39" t="s">
        <v>135</v>
      </c>
      <c r="F4830" s="39">
        <v>93</v>
      </c>
      <c r="G4830" s="39" t="s">
        <v>172</v>
      </c>
      <c r="H4830" s="39" t="s">
        <v>176</v>
      </c>
      <c r="I4830" s="39" t="s">
        <v>177</v>
      </c>
      <c r="J4830" s="39" t="s">
        <v>176</v>
      </c>
      <c r="K4830" s="39" t="s">
        <v>176</v>
      </c>
      <c r="L4830" s="39">
        <v>1</v>
      </c>
      <c r="M4830" s="57" t="str">
        <f t="shared" si="229"/>
        <v>3 - Medium-Level Power Loss</v>
      </c>
      <c r="N4830" s="59"/>
      <c r="O4830" s="60"/>
      <c r="P4830" s="61">
        <f t="shared" si="230"/>
        <v>1800</v>
      </c>
      <c r="Q4830" s="61">
        <f t="shared" si="231"/>
        <v>0</v>
      </c>
    </row>
    <row r="4831" spans="1:17">
      <c r="A4831" s="58">
        <v>44403</v>
      </c>
      <c r="B4831" s="39" t="s">
        <v>48</v>
      </c>
      <c r="C4831" s="39" t="s">
        <v>164</v>
      </c>
      <c r="D4831" s="65"/>
      <c r="E4831" s="39" t="s">
        <v>135</v>
      </c>
      <c r="F4831" s="39">
        <v>94</v>
      </c>
      <c r="G4831" s="39" t="s">
        <v>172</v>
      </c>
      <c r="H4831" s="39" t="s">
        <v>176</v>
      </c>
      <c r="I4831" s="39" t="s">
        <v>177</v>
      </c>
      <c r="J4831" s="39" t="s">
        <v>176</v>
      </c>
      <c r="K4831" s="39" t="s">
        <v>176</v>
      </c>
      <c r="L4831" s="39">
        <v>1</v>
      </c>
      <c r="M4831" s="57" t="str">
        <f t="shared" si="229"/>
        <v>3 - Medium-Level Power Loss</v>
      </c>
      <c r="N4831" s="59"/>
      <c r="O4831" s="60"/>
      <c r="P4831" s="61">
        <f t="shared" si="230"/>
        <v>1800</v>
      </c>
      <c r="Q4831" s="61">
        <f t="shared" si="231"/>
        <v>0</v>
      </c>
    </row>
    <row r="4832" spans="1:17">
      <c r="A4832" s="58">
        <v>44403</v>
      </c>
      <c r="B4832" s="39" t="s">
        <v>48</v>
      </c>
      <c r="C4832" s="39" t="s">
        <v>164</v>
      </c>
      <c r="D4832" s="65"/>
      <c r="E4832" s="39" t="s">
        <v>135</v>
      </c>
      <c r="F4832" s="39">
        <v>95</v>
      </c>
      <c r="G4832" s="39" t="s">
        <v>172</v>
      </c>
      <c r="H4832" s="39" t="s">
        <v>176</v>
      </c>
      <c r="I4832" s="39" t="s">
        <v>177</v>
      </c>
      <c r="J4832" s="39" t="s">
        <v>176</v>
      </c>
      <c r="K4832" s="39" t="s">
        <v>176</v>
      </c>
      <c r="L4832" s="39">
        <v>1</v>
      </c>
      <c r="M4832" s="57" t="str">
        <f t="shared" si="229"/>
        <v>3 - Medium-Level Power Loss</v>
      </c>
      <c r="N4832" s="59"/>
      <c r="O4832" s="60"/>
      <c r="P4832" s="61">
        <f t="shared" si="230"/>
        <v>1800</v>
      </c>
      <c r="Q4832" s="61">
        <f t="shared" si="231"/>
        <v>0</v>
      </c>
    </row>
    <row r="4833" spans="1:17">
      <c r="A4833" s="58">
        <v>44403</v>
      </c>
      <c r="B4833" s="39" t="s">
        <v>48</v>
      </c>
      <c r="C4833" s="39" t="s">
        <v>164</v>
      </c>
      <c r="D4833" s="65"/>
      <c r="E4833" s="39" t="s">
        <v>135</v>
      </c>
      <c r="F4833" s="39">
        <v>96</v>
      </c>
      <c r="G4833" s="39" t="s">
        <v>172</v>
      </c>
      <c r="H4833" s="39" t="s">
        <v>176</v>
      </c>
      <c r="I4833" s="39" t="s">
        <v>177</v>
      </c>
      <c r="J4833" s="39" t="s">
        <v>176</v>
      </c>
      <c r="K4833" s="39" t="s">
        <v>176</v>
      </c>
      <c r="L4833" s="39">
        <v>1</v>
      </c>
      <c r="M4833" s="57" t="str">
        <f t="shared" si="229"/>
        <v>3 - Medium-Level Power Loss</v>
      </c>
      <c r="N4833" s="59"/>
      <c r="O4833" s="60"/>
      <c r="P4833" s="61">
        <f t="shared" si="230"/>
        <v>1800</v>
      </c>
      <c r="Q4833" s="61">
        <f t="shared" si="231"/>
        <v>0</v>
      </c>
    </row>
    <row r="4834" spans="1:17">
      <c r="A4834" s="58">
        <v>44403</v>
      </c>
      <c r="B4834" s="39" t="s">
        <v>48</v>
      </c>
      <c r="C4834" s="39" t="s">
        <v>164</v>
      </c>
      <c r="D4834" s="65"/>
      <c r="E4834" s="39" t="s">
        <v>109</v>
      </c>
      <c r="F4834" s="39">
        <v>121</v>
      </c>
      <c r="G4834" s="39" t="s">
        <v>172</v>
      </c>
      <c r="H4834" s="39" t="s">
        <v>176</v>
      </c>
      <c r="I4834" s="39" t="s">
        <v>176</v>
      </c>
      <c r="J4834" s="39" t="s">
        <v>176</v>
      </c>
      <c r="K4834" s="39" t="s">
        <v>176</v>
      </c>
      <c r="L4834" s="39">
        <v>1</v>
      </c>
      <c r="M4834" s="57" t="str">
        <f t="shared" si="229"/>
        <v>3 - Medium-Level Power Loss</v>
      </c>
      <c r="N4834" s="59"/>
      <c r="O4834" s="60"/>
      <c r="P4834" s="61">
        <f t="shared" si="230"/>
        <v>1800</v>
      </c>
      <c r="Q4834" s="61">
        <f t="shared" si="231"/>
        <v>0</v>
      </c>
    </row>
    <row r="4835" spans="1:17">
      <c r="A4835" s="58">
        <v>44403</v>
      </c>
      <c r="B4835" s="39" t="s">
        <v>48</v>
      </c>
      <c r="C4835" s="39" t="s">
        <v>164</v>
      </c>
      <c r="D4835" s="65"/>
      <c r="E4835" s="39" t="s">
        <v>109</v>
      </c>
      <c r="F4835" s="39">
        <v>122</v>
      </c>
      <c r="G4835" s="39" t="s">
        <v>172</v>
      </c>
      <c r="H4835" s="39" t="s">
        <v>176</v>
      </c>
      <c r="I4835" s="39" t="s">
        <v>176</v>
      </c>
      <c r="J4835" s="39" t="s">
        <v>176</v>
      </c>
      <c r="K4835" s="39" t="s">
        <v>176</v>
      </c>
      <c r="L4835" s="39">
        <v>1</v>
      </c>
      <c r="M4835" s="57" t="str">
        <f t="shared" si="229"/>
        <v>3 - Medium-Level Power Loss</v>
      </c>
      <c r="N4835" s="59"/>
      <c r="O4835" s="60"/>
      <c r="P4835" s="61">
        <f t="shared" si="230"/>
        <v>1800</v>
      </c>
      <c r="Q4835" s="61">
        <f t="shared" si="231"/>
        <v>0</v>
      </c>
    </row>
    <row r="4836" spans="1:17">
      <c r="A4836" s="58">
        <v>44403</v>
      </c>
      <c r="B4836" s="39" t="s">
        <v>48</v>
      </c>
      <c r="C4836" s="39" t="s">
        <v>164</v>
      </c>
      <c r="D4836" s="65"/>
      <c r="E4836" s="39" t="s">
        <v>109</v>
      </c>
      <c r="F4836" s="39">
        <v>123</v>
      </c>
      <c r="G4836" s="39" t="s">
        <v>172</v>
      </c>
      <c r="H4836" s="39" t="s">
        <v>176</v>
      </c>
      <c r="I4836" s="39" t="s">
        <v>176</v>
      </c>
      <c r="J4836" s="39" t="s">
        <v>176</v>
      </c>
      <c r="K4836" s="39" t="s">
        <v>176</v>
      </c>
      <c r="L4836" s="39">
        <v>1</v>
      </c>
      <c r="M4836" s="57" t="str">
        <f t="shared" si="229"/>
        <v>3 - Medium-Level Power Loss</v>
      </c>
      <c r="N4836" s="59"/>
      <c r="O4836" s="60"/>
      <c r="P4836" s="61">
        <f t="shared" si="230"/>
        <v>1800</v>
      </c>
      <c r="Q4836" s="61">
        <f t="shared" si="231"/>
        <v>0</v>
      </c>
    </row>
    <row r="4837" spans="1:17">
      <c r="A4837" s="58">
        <v>44403</v>
      </c>
      <c r="B4837" s="39" t="s">
        <v>48</v>
      </c>
      <c r="C4837" s="39" t="s">
        <v>164</v>
      </c>
      <c r="D4837" s="65"/>
      <c r="E4837" s="39" t="s">
        <v>109</v>
      </c>
      <c r="F4837" s="39">
        <v>124</v>
      </c>
      <c r="G4837" s="39" t="s">
        <v>172</v>
      </c>
      <c r="H4837" s="39" t="s">
        <v>176</v>
      </c>
      <c r="I4837" s="39" t="s">
        <v>176</v>
      </c>
      <c r="J4837" s="39" t="s">
        <v>176</v>
      </c>
      <c r="K4837" s="39" t="s">
        <v>176</v>
      </c>
      <c r="L4837" s="39">
        <v>1</v>
      </c>
      <c r="M4837" s="57" t="str">
        <f t="shared" si="229"/>
        <v>3 - Medium-Level Power Loss</v>
      </c>
      <c r="N4837" s="59"/>
      <c r="O4837" s="60"/>
      <c r="P4837" s="61">
        <f t="shared" si="230"/>
        <v>1800</v>
      </c>
      <c r="Q4837" s="61">
        <f t="shared" si="231"/>
        <v>0</v>
      </c>
    </row>
    <row r="4838" spans="1:17">
      <c r="A4838" s="58">
        <v>44403</v>
      </c>
      <c r="B4838" s="39" t="s">
        <v>48</v>
      </c>
      <c r="C4838" s="39" t="s">
        <v>164</v>
      </c>
      <c r="D4838" s="65"/>
      <c r="E4838" s="39" t="s">
        <v>109</v>
      </c>
      <c r="F4838" s="39">
        <v>125</v>
      </c>
      <c r="G4838" s="39" t="s">
        <v>172</v>
      </c>
      <c r="H4838" s="39" t="s">
        <v>176</v>
      </c>
      <c r="I4838" s="39" t="s">
        <v>176</v>
      </c>
      <c r="J4838" s="39" t="s">
        <v>176</v>
      </c>
      <c r="K4838" s="39" t="s">
        <v>176</v>
      </c>
      <c r="L4838" s="39">
        <v>1</v>
      </c>
      <c r="M4838" s="57" t="str">
        <f t="shared" si="229"/>
        <v>3 - Medium-Level Power Loss</v>
      </c>
      <c r="N4838" s="59"/>
      <c r="O4838" s="60"/>
      <c r="P4838" s="61">
        <f t="shared" si="230"/>
        <v>1800</v>
      </c>
      <c r="Q4838" s="61">
        <f t="shared" si="231"/>
        <v>0</v>
      </c>
    </row>
    <row r="4839" spans="1:17">
      <c r="A4839" s="58">
        <v>44403</v>
      </c>
      <c r="B4839" s="39" t="s">
        <v>48</v>
      </c>
      <c r="C4839" s="39" t="s">
        <v>164</v>
      </c>
      <c r="D4839" s="65"/>
      <c r="E4839" s="39" t="s">
        <v>109</v>
      </c>
      <c r="F4839" s="39">
        <v>126</v>
      </c>
      <c r="G4839" s="39" t="s">
        <v>172</v>
      </c>
      <c r="H4839" s="39" t="s">
        <v>176</v>
      </c>
      <c r="I4839" s="39" t="s">
        <v>176</v>
      </c>
      <c r="J4839" s="39" t="s">
        <v>176</v>
      </c>
      <c r="K4839" s="39" t="s">
        <v>176</v>
      </c>
      <c r="L4839" s="39">
        <v>1</v>
      </c>
      <c r="M4839" s="57" t="str">
        <f t="shared" si="229"/>
        <v>3 - Medium-Level Power Loss</v>
      </c>
      <c r="N4839" s="59"/>
      <c r="O4839" s="60"/>
      <c r="P4839" s="61">
        <f t="shared" si="230"/>
        <v>1800</v>
      </c>
      <c r="Q4839" s="61">
        <f t="shared" si="231"/>
        <v>0</v>
      </c>
    </row>
    <row r="4840" spans="1:17">
      <c r="A4840" s="58">
        <v>44403</v>
      </c>
      <c r="B4840" s="39" t="s">
        <v>48</v>
      </c>
      <c r="C4840" s="39" t="s">
        <v>164</v>
      </c>
      <c r="D4840" s="65"/>
      <c r="E4840" s="39" t="s">
        <v>109</v>
      </c>
      <c r="F4840" s="39">
        <v>127</v>
      </c>
      <c r="G4840" s="39" t="s">
        <v>172</v>
      </c>
      <c r="H4840" s="39" t="s">
        <v>176</v>
      </c>
      <c r="I4840" s="39" t="s">
        <v>176</v>
      </c>
      <c r="J4840" s="39" t="s">
        <v>176</v>
      </c>
      <c r="K4840" s="39" t="s">
        <v>176</v>
      </c>
      <c r="L4840" s="39">
        <v>1</v>
      </c>
      <c r="M4840" s="57" t="str">
        <f t="shared" si="229"/>
        <v>3 - Medium-Level Power Loss</v>
      </c>
      <c r="N4840" s="59"/>
      <c r="O4840" s="60"/>
      <c r="P4840" s="61">
        <f t="shared" si="230"/>
        <v>1800</v>
      </c>
      <c r="Q4840" s="61">
        <f t="shared" si="231"/>
        <v>0</v>
      </c>
    </row>
    <row r="4841" spans="1:17">
      <c r="A4841" s="58">
        <v>44403</v>
      </c>
      <c r="B4841" s="39" t="s">
        <v>48</v>
      </c>
      <c r="C4841" s="39" t="s">
        <v>164</v>
      </c>
      <c r="D4841" s="65"/>
      <c r="E4841" s="39" t="s">
        <v>109</v>
      </c>
      <c r="F4841" s="39">
        <v>128</v>
      </c>
      <c r="G4841" s="39" t="s">
        <v>172</v>
      </c>
      <c r="H4841" s="39" t="s">
        <v>176</v>
      </c>
      <c r="I4841" s="39" t="s">
        <v>176</v>
      </c>
      <c r="J4841" s="39" t="s">
        <v>176</v>
      </c>
      <c r="K4841" s="39" t="s">
        <v>176</v>
      </c>
      <c r="L4841" s="39">
        <v>1</v>
      </c>
      <c r="M4841" s="57" t="str">
        <f t="shared" si="229"/>
        <v>3 - Medium-Level Power Loss</v>
      </c>
      <c r="N4841" s="59"/>
      <c r="O4841" s="60"/>
      <c r="P4841" s="61">
        <f t="shared" si="230"/>
        <v>1800</v>
      </c>
      <c r="Q4841" s="61">
        <f t="shared" si="231"/>
        <v>0</v>
      </c>
    </row>
    <row r="4842" spans="1:17">
      <c r="A4842" s="58">
        <v>44403</v>
      </c>
      <c r="B4842" s="39" t="s">
        <v>48</v>
      </c>
      <c r="C4842" s="39" t="s">
        <v>164</v>
      </c>
      <c r="D4842" s="65"/>
      <c r="E4842" s="39" t="s">
        <v>98</v>
      </c>
      <c r="F4842" s="39">
        <v>24</v>
      </c>
      <c r="G4842" s="39" t="s">
        <v>172</v>
      </c>
      <c r="H4842" s="39" t="s">
        <v>176</v>
      </c>
      <c r="I4842" s="39" t="s">
        <v>176</v>
      </c>
      <c r="J4842" s="39" t="s">
        <v>176</v>
      </c>
      <c r="K4842" s="39" t="s">
        <v>176</v>
      </c>
      <c r="L4842" s="39">
        <v>1</v>
      </c>
      <c r="M4842" s="57" t="str">
        <f t="shared" si="229"/>
        <v>3 - Medium-Level Power Loss</v>
      </c>
      <c r="N4842" s="59"/>
      <c r="O4842" s="60"/>
      <c r="P4842" s="61">
        <f t="shared" si="230"/>
        <v>1800</v>
      </c>
      <c r="Q4842" s="61">
        <f t="shared" si="231"/>
        <v>0</v>
      </c>
    </row>
    <row r="4843" spans="1:17">
      <c r="A4843" s="58">
        <v>44403</v>
      </c>
      <c r="B4843" s="39" t="s">
        <v>48</v>
      </c>
      <c r="C4843" s="39" t="s">
        <v>164</v>
      </c>
      <c r="D4843" s="65"/>
      <c r="E4843" s="39" t="s">
        <v>111</v>
      </c>
      <c r="F4843" s="39">
        <v>117</v>
      </c>
      <c r="G4843" s="39" t="s">
        <v>172</v>
      </c>
      <c r="H4843" s="39" t="s">
        <v>176</v>
      </c>
      <c r="I4843" s="39" t="s">
        <v>177</v>
      </c>
      <c r="J4843" s="39" t="s">
        <v>177</v>
      </c>
      <c r="K4843" s="39" t="s">
        <v>176</v>
      </c>
      <c r="L4843" s="39">
        <v>1</v>
      </c>
      <c r="M4843" s="57" t="str">
        <f t="shared" si="229"/>
        <v>3 - Medium-Level Power Loss</v>
      </c>
      <c r="N4843" s="59"/>
      <c r="O4843" s="60"/>
      <c r="P4843" s="61">
        <f t="shared" si="230"/>
        <v>1800</v>
      </c>
      <c r="Q4843" s="61">
        <f t="shared" si="231"/>
        <v>0</v>
      </c>
    </row>
    <row r="4844" spans="1:17">
      <c r="A4844" s="58">
        <v>44403</v>
      </c>
      <c r="B4844" s="39" t="s">
        <v>48</v>
      </c>
      <c r="C4844" s="39" t="s">
        <v>164</v>
      </c>
      <c r="D4844" s="65"/>
      <c r="E4844" s="39" t="s">
        <v>99</v>
      </c>
      <c r="F4844" s="39">
        <v>51</v>
      </c>
      <c r="G4844" s="39" t="s">
        <v>172</v>
      </c>
      <c r="H4844" s="39" t="s">
        <v>176</v>
      </c>
      <c r="I4844" s="39" t="s">
        <v>176</v>
      </c>
      <c r="J4844" s="39" t="s">
        <v>177</v>
      </c>
      <c r="K4844" s="39" t="s">
        <v>176</v>
      </c>
      <c r="L4844" s="39">
        <v>1</v>
      </c>
      <c r="M4844" s="57" t="str">
        <f t="shared" si="229"/>
        <v>3 - Medium-Level Power Loss</v>
      </c>
      <c r="N4844" s="59"/>
      <c r="O4844" s="60"/>
      <c r="P4844" s="61">
        <f t="shared" si="230"/>
        <v>1800</v>
      </c>
      <c r="Q4844" s="61">
        <f t="shared" si="231"/>
        <v>0</v>
      </c>
    </row>
    <row r="4845" spans="1:17">
      <c r="A4845" s="58">
        <v>44403</v>
      </c>
      <c r="B4845" s="39" t="s">
        <v>48</v>
      </c>
      <c r="C4845" s="39" t="s">
        <v>164</v>
      </c>
      <c r="D4845" s="65"/>
      <c r="E4845" s="39" t="s">
        <v>99</v>
      </c>
      <c r="F4845" s="39">
        <v>81</v>
      </c>
      <c r="G4845" s="39" t="s">
        <v>172</v>
      </c>
      <c r="H4845" s="39" t="s">
        <v>176</v>
      </c>
      <c r="I4845" s="39" t="s">
        <v>176</v>
      </c>
      <c r="J4845" s="39" t="s">
        <v>176</v>
      </c>
      <c r="K4845" s="39" t="s">
        <v>176</v>
      </c>
      <c r="L4845" s="39">
        <v>1</v>
      </c>
      <c r="M4845" s="57" t="str">
        <f t="shared" si="229"/>
        <v>3 - Medium-Level Power Loss</v>
      </c>
      <c r="N4845" s="59"/>
      <c r="O4845" s="60"/>
      <c r="P4845" s="61">
        <f t="shared" si="230"/>
        <v>1800</v>
      </c>
      <c r="Q4845" s="61">
        <f t="shared" si="231"/>
        <v>0</v>
      </c>
    </row>
    <row r="4846" spans="1:17">
      <c r="A4846" s="58">
        <v>44403</v>
      </c>
      <c r="B4846" s="39" t="s">
        <v>48</v>
      </c>
      <c r="C4846" s="39" t="s">
        <v>164</v>
      </c>
      <c r="D4846" s="65"/>
      <c r="E4846" s="39" t="s">
        <v>99</v>
      </c>
      <c r="F4846" s="39">
        <v>82</v>
      </c>
      <c r="G4846" s="39" t="s">
        <v>172</v>
      </c>
      <c r="H4846" s="39" t="s">
        <v>176</v>
      </c>
      <c r="I4846" s="39" t="s">
        <v>176</v>
      </c>
      <c r="J4846" s="39" t="s">
        <v>176</v>
      </c>
      <c r="K4846" s="39" t="s">
        <v>176</v>
      </c>
      <c r="L4846" s="39">
        <v>1</v>
      </c>
      <c r="M4846" s="57" t="str">
        <f t="shared" si="229"/>
        <v>3 - Medium-Level Power Loss</v>
      </c>
      <c r="N4846" s="59"/>
      <c r="O4846" s="60"/>
      <c r="P4846" s="61">
        <f t="shared" si="230"/>
        <v>1800</v>
      </c>
      <c r="Q4846" s="61">
        <f t="shared" si="231"/>
        <v>0</v>
      </c>
    </row>
    <row r="4847" spans="1:17">
      <c r="A4847" s="58">
        <v>44403</v>
      </c>
      <c r="B4847" s="39" t="s">
        <v>48</v>
      </c>
      <c r="C4847" s="39" t="s">
        <v>164</v>
      </c>
      <c r="D4847" s="65"/>
      <c r="E4847" s="39" t="s">
        <v>99</v>
      </c>
      <c r="F4847" s="39">
        <v>83</v>
      </c>
      <c r="G4847" s="39" t="s">
        <v>172</v>
      </c>
      <c r="H4847" s="39" t="s">
        <v>176</v>
      </c>
      <c r="I4847" s="39" t="s">
        <v>176</v>
      </c>
      <c r="J4847" s="39" t="s">
        <v>176</v>
      </c>
      <c r="K4847" s="39" t="s">
        <v>176</v>
      </c>
      <c r="L4847" s="39">
        <v>1</v>
      </c>
      <c r="M4847" s="57" t="str">
        <f t="shared" si="229"/>
        <v>3 - Medium-Level Power Loss</v>
      </c>
      <c r="N4847" s="59"/>
      <c r="O4847" s="60"/>
      <c r="P4847" s="61">
        <f t="shared" si="230"/>
        <v>1800</v>
      </c>
      <c r="Q4847" s="61">
        <f t="shared" si="231"/>
        <v>0</v>
      </c>
    </row>
    <row r="4848" spans="1:17">
      <c r="A4848" s="58">
        <v>44403</v>
      </c>
      <c r="B4848" s="39" t="s">
        <v>48</v>
      </c>
      <c r="C4848" s="39" t="s">
        <v>164</v>
      </c>
      <c r="D4848" s="65"/>
      <c r="E4848" s="39" t="s">
        <v>99</v>
      </c>
      <c r="F4848" s="39">
        <v>84</v>
      </c>
      <c r="G4848" s="39" t="s">
        <v>172</v>
      </c>
      <c r="H4848" s="39" t="s">
        <v>176</v>
      </c>
      <c r="I4848" s="39" t="s">
        <v>176</v>
      </c>
      <c r="J4848" s="39" t="s">
        <v>176</v>
      </c>
      <c r="K4848" s="39" t="s">
        <v>176</v>
      </c>
      <c r="L4848" s="39">
        <v>1</v>
      </c>
      <c r="M4848" s="57" t="str">
        <f t="shared" si="229"/>
        <v>3 - Medium-Level Power Loss</v>
      </c>
      <c r="N4848" s="59"/>
      <c r="O4848" s="60"/>
      <c r="P4848" s="61">
        <f t="shared" si="230"/>
        <v>1800</v>
      </c>
      <c r="Q4848" s="61">
        <f t="shared" si="231"/>
        <v>0</v>
      </c>
    </row>
    <row r="4849" spans="1:17">
      <c r="A4849" s="58">
        <v>44403</v>
      </c>
      <c r="B4849" s="39" t="s">
        <v>48</v>
      </c>
      <c r="C4849" s="39" t="s">
        <v>164</v>
      </c>
      <c r="D4849" s="65"/>
      <c r="E4849" s="39" t="s">
        <v>99</v>
      </c>
      <c r="F4849" s="39">
        <v>85</v>
      </c>
      <c r="G4849" s="39" t="s">
        <v>172</v>
      </c>
      <c r="H4849" s="39" t="s">
        <v>176</v>
      </c>
      <c r="I4849" s="39" t="s">
        <v>176</v>
      </c>
      <c r="J4849" s="39" t="s">
        <v>176</v>
      </c>
      <c r="K4849" s="39" t="s">
        <v>176</v>
      </c>
      <c r="L4849" s="39">
        <v>1</v>
      </c>
      <c r="M4849" s="57" t="str">
        <f t="shared" si="229"/>
        <v>3 - Medium-Level Power Loss</v>
      </c>
      <c r="N4849" s="59"/>
      <c r="O4849" s="60"/>
      <c r="P4849" s="61">
        <f t="shared" si="230"/>
        <v>1800</v>
      </c>
      <c r="Q4849" s="61">
        <f t="shared" si="231"/>
        <v>0</v>
      </c>
    </row>
    <row r="4850" spans="1:17">
      <c r="A4850" s="58">
        <v>44403</v>
      </c>
      <c r="B4850" s="39" t="s">
        <v>48</v>
      </c>
      <c r="C4850" s="39" t="s">
        <v>164</v>
      </c>
      <c r="D4850" s="65"/>
      <c r="E4850" s="39" t="s">
        <v>99</v>
      </c>
      <c r="F4850" s="39">
        <v>86</v>
      </c>
      <c r="G4850" s="39" t="s">
        <v>172</v>
      </c>
      <c r="H4850" s="39" t="s">
        <v>176</v>
      </c>
      <c r="I4850" s="39" t="s">
        <v>176</v>
      </c>
      <c r="J4850" s="39" t="s">
        <v>176</v>
      </c>
      <c r="K4850" s="39" t="s">
        <v>176</v>
      </c>
      <c r="L4850" s="39">
        <v>1</v>
      </c>
      <c r="M4850" s="57" t="str">
        <f t="shared" si="229"/>
        <v>3 - Medium-Level Power Loss</v>
      </c>
      <c r="N4850" s="59"/>
      <c r="O4850" s="60"/>
      <c r="P4850" s="61">
        <f t="shared" si="230"/>
        <v>1800</v>
      </c>
      <c r="Q4850" s="61">
        <f t="shared" si="231"/>
        <v>0</v>
      </c>
    </row>
    <row r="4851" spans="1:17">
      <c r="A4851" s="58">
        <v>44403</v>
      </c>
      <c r="B4851" s="39" t="s">
        <v>48</v>
      </c>
      <c r="C4851" s="39" t="s">
        <v>164</v>
      </c>
      <c r="D4851" s="65"/>
      <c r="E4851" s="39" t="s">
        <v>99</v>
      </c>
      <c r="F4851" s="39">
        <v>87</v>
      </c>
      <c r="G4851" s="39" t="s">
        <v>172</v>
      </c>
      <c r="H4851" s="39" t="s">
        <v>176</v>
      </c>
      <c r="I4851" s="39" t="s">
        <v>176</v>
      </c>
      <c r="J4851" s="39" t="s">
        <v>176</v>
      </c>
      <c r="K4851" s="39" t="s">
        <v>176</v>
      </c>
      <c r="L4851" s="39">
        <v>1</v>
      </c>
      <c r="M4851" s="57" t="str">
        <f t="shared" si="229"/>
        <v>3 - Medium-Level Power Loss</v>
      </c>
      <c r="N4851" s="59"/>
      <c r="O4851" s="60"/>
      <c r="P4851" s="61">
        <f t="shared" si="230"/>
        <v>1800</v>
      </c>
      <c r="Q4851" s="61">
        <f t="shared" si="231"/>
        <v>0</v>
      </c>
    </row>
    <row r="4852" spans="1:17">
      <c r="A4852" s="58">
        <v>44403</v>
      </c>
      <c r="B4852" s="39" t="s">
        <v>48</v>
      </c>
      <c r="C4852" s="39" t="s">
        <v>164</v>
      </c>
      <c r="D4852" s="65"/>
      <c r="E4852" s="39" t="s">
        <v>99</v>
      </c>
      <c r="F4852" s="39">
        <v>88</v>
      </c>
      <c r="G4852" s="39" t="s">
        <v>172</v>
      </c>
      <c r="H4852" s="39" t="s">
        <v>176</v>
      </c>
      <c r="I4852" s="39" t="s">
        <v>176</v>
      </c>
      <c r="J4852" s="39" t="s">
        <v>176</v>
      </c>
      <c r="K4852" s="39" t="s">
        <v>176</v>
      </c>
      <c r="L4852" s="39">
        <v>1</v>
      </c>
      <c r="M4852" s="57" t="str">
        <f t="shared" si="229"/>
        <v>3 - Medium-Level Power Loss</v>
      </c>
      <c r="N4852" s="59"/>
      <c r="O4852" s="60"/>
      <c r="P4852" s="61">
        <f t="shared" si="230"/>
        <v>1800</v>
      </c>
      <c r="Q4852" s="61">
        <f t="shared" si="231"/>
        <v>0</v>
      </c>
    </row>
    <row r="4853" spans="1:17">
      <c r="A4853" s="58">
        <v>44403</v>
      </c>
      <c r="B4853" s="39" t="s">
        <v>48</v>
      </c>
      <c r="C4853" s="39" t="s">
        <v>165</v>
      </c>
      <c r="D4853" s="65"/>
      <c r="E4853" s="39" t="s">
        <v>95</v>
      </c>
      <c r="F4853" s="39">
        <v>65</v>
      </c>
      <c r="G4853" s="39" t="s">
        <v>172</v>
      </c>
      <c r="H4853" s="39" t="s">
        <v>176</v>
      </c>
      <c r="I4853" s="39" t="s">
        <v>176</v>
      </c>
      <c r="J4853" s="39" t="s">
        <v>176</v>
      </c>
      <c r="K4853" s="39" t="s">
        <v>177</v>
      </c>
      <c r="L4853" s="39">
        <v>1</v>
      </c>
      <c r="M4853" s="57" t="str">
        <f t="shared" si="229"/>
        <v>3 - Medium-Level Power Loss</v>
      </c>
      <c r="N4853" s="59"/>
      <c r="O4853" s="60"/>
      <c r="P4853" s="61">
        <f t="shared" si="230"/>
        <v>1800</v>
      </c>
      <c r="Q4853" s="61">
        <f t="shared" si="231"/>
        <v>0</v>
      </c>
    </row>
    <row r="4854" spans="1:17">
      <c r="A4854" s="58">
        <v>44403</v>
      </c>
      <c r="B4854" s="39" t="s">
        <v>48</v>
      </c>
      <c r="C4854" s="39" t="s">
        <v>165</v>
      </c>
      <c r="D4854" s="65"/>
      <c r="E4854" s="39" t="s">
        <v>95</v>
      </c>
      <c r="F4854" s="39">
        <v>65</v>
      </c>
      <c r="G4854" s="39" t="s">
        <v>172</v>
      </c>
      <c r="H4854" s="39" t="s">
        <v>176</v>
      </c>
      <c r="I4854" s="39" t="s">
        <v>176</v>
      </c>
      <c r="J4854" s="39" t="s">
        <v>176</v>
      </c>
      <c r="K4854" s="39" t="s">
        <v>177</v>
      </c>
      <c r="L4854" s="39">
        <v>1</v>
      </c>
      <c r="M4854" s="57" t="str">
        <f t="shared" si="229"/>
        <v>3 - Medium-Level Power Loss</v>
      </c>
      <c r="N4854" s="59"/>
      <c r="O4854" s="60"/>
      <c r="P4854" s="61">
        <f t="shared" si="230"/>
        <v>1800</v>
      </c>
      <c r="Q4854" s="61">
        <f t="shared" si="231"/>
        <v>0</v>
      </c>
    </row>
    <row r="4855" spans="1:17">
      <c r="A4855" s="58">
        <v>44403</v>
      </c>
      <c r="B4855" s="39" t="s">
        <v>48</v>
      </c>
      <c r="C4855" s="39" t="s">
        <v>165</v>
      </c>
      <c r="D4855" s="65"/>
      <c r="E4855" s="39" t="s">
        <v>95</v>
      </c>
      <c r="F4855" s="39">
        <v>66</v>
      </c>
      <c r="G4855" s="39" t="s">
        <v>172</v>
      </c>
      <c r="H4855" s="39" t="s">
        <v>176</v>
      </c>
      <c r="I4855" s="39" t="s">
        <v>176</v>
      </c>
      <c r="J4855" s="39" t="s">
        <v>176</v>
      </c>
      <c r="K4855" s="39" t="s">
        <v>177</v>
      </c>
      <c r="L4855" s="39">
        <v>1</v>
      </c>
      <c r="M4855" s="57" t="str">
        <f t="shared" ref="M4855:M4918" si="232">IF(G4855="hot spot","1 - Safety",IF((P4855)/(1000000*$Q$4)&gt;0.01,"2 - High-Level Power Loss",IF(P4855&gt;($Q$5-1),"3 - Medium-Level Power Loss",IF(P4855&gt;0,"4 - Low-Level Power Loss",""))))</f>
        <v>3 - Medium-Level Power Loss</v>
      </c>
      <c r="N4855" s="59"/>
      <c r="O4855" s="60"/>
      <c r="P4855" s="61">
        <f t="shared" ref="P4855:P4918" si="233">IF(G4855="hot spot",0,IF(G4855="string",$Q$5*L4855,IF(G4855="multiple strings",$Q$5*L4855,IF(G4855="Combiner",($Q$5)*L4855,IF(G4855="inverter",$Q$5*L4855,IF(G4855="tracker",$Q$5*L4855,IF(G4855="module",$Q$5*L4855,IF(G4855="module substring",($Q$5/3)*L4855,0))))))))</f>
        <v>1800</v>
      </c>
      <c r="Q4855" s="61">
        <f t="shared" ref="Q4855:Q4918" si="234">IF(O4855&gt;0,P4855,0)</f>
        <v>0</v>
      </c>
    </row>
    <row r="4856" spans="1:17">
      <c r="A4856" s="58">
        <v>44403</v>
      </c>
      <c r="B4856" s="39" t="s">
        <v>48</v>
      </c>
      <c r="C4856" s="39" t="s">
        <v>165</v>
      </c>
      <c r="D4856" s="65"/>
      <c r="E4856" s="39" t="s">
        <v>95</v>
      </c>
      <c r="F4856" s="39">
        <v>66</v>
      </c>
      <c r="G4856" s="39" t="s">
        <v>172</v>
      </c>
      <c r="H4856" s="39" t="s">
        <v>176</v>
      </c>
      <c r="I4856" s="39" t="s">
        <v>176</v>
      </c>
      <c r="J4856" s="39" t="s">
        <v>176</v>
      </c>
      <c r="K4856" s="39" t="s">
        <v>177</v>
      </c>
      <c r="L4856" s="39">
        <v>1</v>
      </c>
      <c r="M4856" s="57" t="str">
        <f t="shared" si="232"/>
        <v>3 - Medium-Level Power Loss</v>
      </c>
      <c r="N4856" s="59"/>
      <c r="O4856" s="60"/>
      <c r="P4856" s="61">
        <f t="shared" si="233"/>
        <v>1800</v>
      </c>
      <c r="Q4856" s="61">
        <f t="shared" si="234"/>
        <v>0</v>
      </c>
    </row>
    <row r="4857" spans="1:17">
      <c r="A4857" s="58">
        <v>44403</v>
      </c>
      <c r="B4857" s="39" t="s">
        <v>48</v>
      </c>
      <c r="C4857" s="39" t="s">
        <v>165</v>
      </c>
      <c r="D4857" s="65"/>
      <c r="E4857" s="39" t="s">
        <v>95</v>
      </c>
      <c r="F4857" s="39">
        <v>67</v>
      </c>
      <c r="G4857" s="39" t="s">
        <v>172</v>
      </c>
      <c r="H4857" s="39" t="s">
        <v>176</v>
      </c>
      <c r="I4857" s="39" t="s">
        <v>176</v>
      </c>
      <c r="J4857" s="39" t="s">
        <v>176</v>
      </c>
      <c r="K4857" s="39" t="s">
        <v>177</v>
      </c>
      <c r="L4857" s="39">
        <v>1</v>
      </c>
      <c r="M4857" s="57" t="str">
        <f t="shared" si="232"/>
        <v>3 - Medium-Level Power Loss</v>
      </c>
      <c r="N4857" s="59"/>
      <c r="O4857" s="60"/>
      <c r="P4857" s="61">
        <f t="shared" si="233"/>
        <v>1800</v>
      </c>
      <c r="Q4857" s="61">
        <f t="shared" si="234"/>
        <v>0</v>
      </c>
    </row>
    <row r="4858" spans="1:17">
      <c r="A4858" s="58">
        <v>44403</v>
      </c>
      <c r="B4858" s="39" t="s">
        <v>48</v>
      </c>
      <c r="C4858" s="39" t="s">
        <v>165</v>
      </c>
      <c r="D4858" s="65"/>
      <c r="E4858" s="39" t="s">
        <v>95</v>
      </c>
      <c r="F4858" s="39">
        <v>67</v>
      </c>
      <c r="G4858" s="39" t="s">
        <v>172</v>
      </c>
      <c r="H4858" s="39" t="s">
        <v>176</v>
      </c>
      <c r="I4858" s="39" t="s">
        <v>176</v>
      </c>
      <c r="J4858" s="39" t="s">
        <v>176</v>
      </c>
      <c r="K4858" s="39" t="s">
        <v>177</v>
      </c>
      <c r="L4858" s="39">
        <v>1</v>
      </c>
      <c r="M4858" s="57" t="str">
        <f t="shared" si="232"/>
        <v>3 - Medium-Level Power Loss</v>
      </c>
      <c r="N4858" s="59"/>
      <c r="O4858" s="60"/>
      <c r="P4858" s="61">
        <f t="shared" si="233"/>
        <v>1800</v>
      </c>
      <c r="Q4858" s="61">
        <f t="shared" si="234"/>
        <v>0</v>
      </c>
    </row>
    <row r="4859" spans="1:17">
      <c r="A4859" s="58">
        <v>44403</v>
      </c>
      <c r="B4859" s="39" t="s">
        <v>48</v>
      </c>
      <c r="C4859" s="39" t="s">
        <v>165</v>
      </c>
      <c r="D4859" s="65"/>
      <c r="E4859" s="39" t="s">
        <v>95</v>
      </c>
      <c r="F4859" s="39">
        <v>68</v>
      </c>
      <c r="G4859" s="39" t="s">
        <v>172</v>
      </c>
      <c r="H4859" s="39" t="s">
        <v>176</v>
      </c>
      <c r="I4859" s="39" t="s">
        <v>176</v>
      </c>
      <c r="J4859" s="39" t="s">
        <v>176</v>
      </c>
      <c r="K4859" s="39" t="s">
        <v>177</v>
      </c>
      <c r="L4859" s="39">
        <v>1</v>
      </c>
      <c r="M4859" s="57" t="str">
        <f t="shared" si="232"/>
        <v>3 - Medium-Level Power Loss</v>
      </c>
      <c r="N4859" s="59"/>
      <c r="O4859" s="60"/>
      <c r="P4859" s="61">
        <f t="shared" si="233"/>
        <v>1800</v>
      </c>
      <c r="Q4859" s="61">
        <f t="shared" si="234"/>
        <v>0</v>
      </c>
    </row>
    <row r="4860" spans="1:17">
      <c r="A4860" s="58">
        <v>44403</v>
      </c>
      <c r="B4860" s="39" t="s">
        <v>48</v>
      </c>
      <c r="C4860" s="39" t="s">
        <v>165</v>
      </c>
      <c r="D4860" s="65"/>
      <c r="E4860" s="39" t="s">
        <v>95</v>
      </c>
      <c r="F4860" s="39">
        <v>68</v>
      </c>
      <c r="G4860" s="39" t="s">
        <v>172</v>
      </c>
      <c r="H4860" s="39" t="s">
        <v>176</v>
      </c>
      <c r="I4860" s="39" t="s">
        <v>176</v>
      </c>
      <c r="J4860" s="39" t="s">
        <v>176</v>
      </c>
      <c r="K4860" s="39" t="s">
        <v>177</v>
      </c>
      <c r="L4860" s="39">
        <v>1</v>
      </c>
      <c r="M4860" s="57" t="str">
        <f t="shared" si="232"/>
        <v>3 - Medium-Level Power Loss</v>
      </c>
      <c r="N4860" s="59"/>
      <c r="O4860" s="60"/>
      <c r="P4860" s="61">
        <f t="shared" si="233"/>
        <v>1800</v>
      </c>
      <c r="Q4860" s="61">
        <f t="shared" si="234"/>
        <v>0</v>
      </c>
    </row>
    <row r="4861" spans="1:17">
      <c r="A4861" s="58">
        <v>44403</v>
      </c>
      <c r="B4861" s="39" t="s">
        <v>48</v>
      </c>
      <c r="C4861" s="39" t="s">
        <v>165</v>
      </c>
      <c r="D4861" s="65"/>
      <c r="E4861" s="39" t="s">
        <v>95</v>
      </c>
      <c r="F4861" s="39">
        <v>69</v>
      </c>
      <c r="G4861" s="39" t="s">
        <v>172</v>
      </c>
      <c r="H4861" s="39" t="s">
        <v>176</v>
      </c>
      <c r="I4861" s="39" t="s">
        <v>176</v>
      </c>
      <c r="J4861" s="39" t="s">
        <v>176</v>
      </c>
      <c r="K4861" s="39" t="s">
        <v>177</v>
      </c>
      <c r="L4861" s="39">
        <v>1</v>
      </c>
      <c r="M4861" s="57" t="str">
        <f t="shared" si="232"/>
        <v>3 - Medium-Level Power Loss</v>
      </c>
      <c r="N4861" s="59"/>
      <c r="O4861" s="60"/>
      <c r="P4861" s="61">
        <f t="shared" si="233"/>
        <v>1800</v>
      </c>
      <c r="Q4861" s="61">
        <f t="shared" si="234"/>
        <v>0</v>
      </c>
    </row>
    <row r="4862" spans="1:17">
      <c r="A4862" s="58">
        <v>44403</v>
      </c>
      <c r="B4862" s="39" t="s">
        <v>48</v>
      </c>
      <c r="C4862" s="39" t="s">
        <v>165</v>
      </c>
      <c r="D4862" s="65"/>
      <c r="E4862" s="39" t="s">
        <v>95</v>
      </c>
      <c r="F4862" s="39">
        <v>69</v>
      </c>
      <c r="G4862" s="39" t="s">
        <v>172</v>
      </c>
      <c r="H4862" s="39" t="s">
        <v>176</v>
      </c>
      <c r="I4862" s="39" t="s">
        <v>176</v>
      </c>
      <c r="J4862" s="39" t="s">
        <v>176</v>
      </c>
      <c r="K4862" s="39" t="s">
        <v>177</v>
      </c>
      <c r="L4862" s="39">
        <v>1</v>
      </c>
      <c r="M4862" s="57" t="str">
        <f t="shared" si="232"/>
        <v>3 - Medium-Level Power Loss</v>
      </c>
      <c r="N4862" s="59"/>
      <c r="O4862" s="60"/>
      <c r="P4862" s="61">
        <f t="shared" si="233"/>
        <v>1800</v>
      </c>
      <c r="Q4862" s="61">
        <f t="shared" si="234"/>
        <v>0</v>
      </c>
    </row>
    <row r="4863" spans="1:17">
      <c r="A4863" s="58">
        <v>44403</v>
      </c>
      <c r="B4863" s="39" t="s">
        <v>48</v>
      </c>
      <c r="C4863" s="39" t="s">
        <v>165</v>
      </c>
      <c r="D4863" s="65"/>
      <c r="E4863" s="39" t="s">
        <v>95</v>
      </c>
      <c r="F4863" s="39">
        <v>70</v>
      </c>
      <c r="G4863" s="39" t="s">
        <v>172</v>
      </c>
      <c r="H4863" s="39" t="s">
        <v>176</v>
      </c>
      <c r="I4863" s="39" t="s">
        <v>176</v>
      </c>
      <c r="J4863" s="39" t="s">
        <v>176</v>
      </c>
      <c r="K4863" s="39" t="s">
        <v>177</v>
      </c>
      <c r="L4863" s="39">
        <v>1</v>
      </c>
      <c r="M4863" s="57" t="str">
        <f t="shared" si="232"/>
        <v>3 - Medium-Level Power Loss</v>
      </c>
      <c r="N4863" s="59"/>
      <c r="O4863" s="60"/>
      <c r="P4863" s="61">
        <f t="shared" si="233"/>
        <v>1800</v>
      </c>
      <c r="Q4863" s="61">
        <f t="shared" si="234"/>
        <v>0</v>
      </c>
    </row>
    <row r="4864" spans="1:17">
      <c r="A4864" s="58">
        <v>44403</v>
      </c>
      <c r="B4864" s="39" t="s">
        <v>48</v>
      </c>
      <c r="C4864" s="39" t="s">
        <v>165</v>
      </c>
      <c r="D4864" s="65"/>
      <c r="E4864" s="39" t="s">
        <v>95</v>
      </c>
      <c r="F4864" s="39">
        <v>70</v>
      </c>
      <c r="G4864" s="39" t="s">
        <v>172</v>
      </c>
      <c r="H4864" s="39" t="s">
        <v>176</v>
      </c>
      <c r="I4864" s="39" t="s">
        <v>176</v>
      </c>
      <c r="J4864" s="39" t="s">
        <v>176</v>
      </c>
      <c r="K4864" s="39" t="s">
        <v>177</v>
      </c>
      <c r="L4864" s="39">
        <v>1</v>
      </c>
      <c r="M4864" s="57" t="str">
        <f t="shared" si="232"/>
        <v>3 - Medium-Level Power Loss</v>
      </c>
      <c r="N4864" s="59"/>
      <c r="O4864" s="60"/>
      <c r="P4864" s="61">
        <f t="shared" si="233"/>
        <v>1800</v>
      </c>
      <c r="Q4864" s="61">
        <f t="shared" si="234"/>
        <v>0</v>
      </c>
    </row>
    <row r="4865" spans="1:17">
      <c r="A4865" s="58">
        <v>44403</v>
      </c>
      <c r="B4865" s="39" t="s">
        <v>48</v>
      </c>
      <c r="C4865" s="39" t="s">
        <v>165</v>
      </c>
      <c r="D4865" s="65"/>
      <c r="E4865" s="39" t="s">
        <v>95</v>
      </c>
      <c r="F4865" s="39">
        <v>71</v>
      </c>
      <c r="G4865" s="39" t="s">
        <v>172</v>
      </c>
      <c r="H4865" s="39" t="s">
        <v>176</v>
      </c>
      <c r="I4865" s="39" t="s">
        <v>176</v>
      </c>
      <c r="J4865" s="39" t="s">
        <v>176</v>
      </c>
      <c r="K4865" s="39" t="s">
        <v>177</v>
      </c>
      <c r="L4865" s="39">
        <v>1</v>
      </c>
      <c r="M4865" s="57" t="str">
        <f t="shared" si="232"/>
        <v>3 - Medium-Level Power Loss</v>
      </c>
      <c r="N4865" s="59"/>
      <c r="O4865" s="60"/>
      <c r="P4865" s="61">
        <f t="shared" si="233"/>
        <v>1800</v>
      </c>
      <c r="Q4865" s="61">
        <f t="shared" si="234"/>
        <v>0</v>
      </c>
    </row>
    <row r="4866" spans="1:17">
      <c r="A4866" s="58">
        <v>44403</v>
      </c>
      <c r="B4866" s="39" t="s">
        <v>48</v>
      </c>
      <c r="C4866" s="39" t="s">
        <v>165</v>
      </c>
      <c r="D4866" s="65"/>
      <c r="E4866" s="39" t="s">
        <v>95</v>
      </c>
      <c r="F4866" s="39">
        <v>71</v>
      </c>
      <c r="G4866" s="39" t="s">
        <v>172</v>
      </c>
      <c r="H4866" s="39" t="s">
        <v>176</v>
      </c>
      <c r="I4866" s="39" t="s">
        <v>176</v>
      </c>
      <c r="J4866" s="39" t="s">
        <v>176</v>
      </c>
      <c r="K4866" s="39" t="s">
        <v>177</v>
      </c>
      <c r="L4866" s="39">
        <v>1</v>
      </c>
      <c r="M4866" s="57" t="str">
        <f t="shared" si="232"/>
        <v>3 - Medium-Level Power Loss</v>
      </c>
      <c r="N4866" s="59"/>
      <c r="O4866" s="60"/>
      <c r="P4866" s="61">
        <f t="shared" si="233"/>
        <v>1800</v>
      </c>
      <c r="Q4866" s="61">
        <f t="shared" si="234"/>
        <v>0</v>
      </c>
    </row>
    <row r="4867" spans="1:17">
      <c r="A4867" s="58">
        <v>44403</v>
      </c>
      <c r="B4867" s="39" t="s">
        <v>48</v>
      </c>
      <c r="C4867" s="39" t="s">
        <v>165</v>
      </c>
      <c r="D4867" s="65"/>
      <c r="E4867" s="39" t="s">
        <v>95</v>
      </c>
      <c r="F4867" s="39">
        <v>72</v>
      </c>
      <c r="G4867" s="39" t="s">
        <v>172</v>
      </c>
      <c r="H4867" s="39" t="s">
        <v>176</v>
      </c>
      <c r="I4867" s="39" t="s">
        <v>176</v>
      </c>
      <c r="J4867" s="39" t="s">
        <v>176</v>
      </c>
      <c r="K4867" s="39" t="s">
        <v>177</v>
      </c>
      <c r="L4867" s="39">
        <v>1</v>
      </c>
      <c r="M4867" s="57" t="str">
        <f t="shared" si="232"/>
        <v>3 - Medium-Level Power Loss</v>
      </c>
      <c r="N4867" s="59"/>
      <c r="O4867" s="60"/>
      <c r="P4867" s="61">
        <f t="shared" si="233"/>
        <v>1800</v>
      </c>
      <c r="Q4867" s="61">
        <f t="shared" si="234"/>
        <v>0</v>
      </c>
    </row>
    <row r="4868" spans="1:17">
      <c r="A4868" s="58">
        <v>44403</v>
      </c>
      <c r="B4868" s="39" t="s">
        <v>48</v>
      </c>
      <c r="C4868" s="39" t="s">
        <v>165</v>
      </c>
      <c r="D4868" s="65"/>
      <c r="E4868" s="39" t="s">
        <v>95</v>
      </c>
      <c r="F4868" s="39">
        <v>72</v>
      </c>
      <c r="G4868" s="39" t="s">
        <v>172</v>
      </c>
      <c r="H4868" s="39" t="s">
        <v>176</v>
      </c>
      <c r="I4868" s="39" t="s">
        <v>176</v>
      </c>
      <c r="J4868" s="39" t="s">
        <v>176</v>
      </c>
      <c r="K4868" s="39" t="s">
        <v>177</v>
      </c>
      <c r="L4868" s="39">
        <v>1</v>
      </c>
      <c r="M4868" s="57" t="str">
        <f t="shared" si="232"/>
        <v>3 - Medium-Level Power Loss</v>
      </c>
      <c r="N4868" s="59"/>
      <c r="O4868" s="60"/>
      <c r="P4868" s="61">
        <f t="shared" si="233"/>
        <v>1800</v>
      </c>
      <c r="Q4868" s="61">
        <f t="shared" si="234"/>
        <v>0</v>
      </c>
    </row>
    <row r="4869" spans="1:17">
      <c r="A4869" s="58">
        <v>44403</v>
      </c>
      <c r="B4869" s="39" t="s">
        <v>48</v>
      </c>
      <c r="C4869" s="39" t="s">
        <v>165</v>
      </c>
      <c r="D4869" s="65"/>
      <c r="E4869" s="39" t="s">
        <v>101</v>
      </c>
      <c r="F4869" s="39">
        <v>41</v>
      </c>
      <c r="G4869" s="39" t="s">
        <v>172</v>
      </c>
      <c r="H4869" s="39" t="s">
        <v>176</v>
      </c>
      <c r="I4869" s="39" t="s">
        <v>177</v>
      </c>
      <c r="J4869" s="39" t="s">
        <v>176</v>
      </c>
      <c r="K4869" s="39" t="s">
        <v>176</v>
      </c>
      <c r="L4869" s="39">
        <v>1</v>
      </c>
      <c r="M4869" s="57" t="str">
        <f t="shared" si="232"/>
        <v>3 - Medium-Level Power Loss</v>
      </c>
      <c r="N4869" s="59"/>
      <c r="O4869" s="60"/>
      <c r="P4869" s="61">
        <f t="shared" si="233"/>
        <v>1800</v>
      </c>
      <c r="Q4869" s="61">
        <f t="shared" si="234"/>
        <v>0</v>
      </c>
    </row>
    <row r="4870" spans="1:17">
      <c r="A4870" s="58">
        <v>44403</v>
      </c>
      <c r="B4870" s="39" t="s">
        <v>48</v>
      </c>
      <c r="C4870" s="39" t="s">
        <v>165</v>
      </c>
      <c r="D4870" s="65"/>
      <c r="E4870" s="39" t="s">
        <v>101</v>
      </c>
      <c r="F4870" s="39">
        <v>42</v>
      </c>
      <c r="G4870" s="39" t="s">
        <v>172</v>
      </c>
      <c r="H4870" s="39" t="s">
        <v>176</v>
      </c>
      <c r="I4870" s="39" t="s">
        <v>177</v>
      </c>
      <c r="J4870" s="39" t="s">
        <v>176</v>
      </c>
      <c r="K4870" s="39" t="s">
        <v>176</v>
      </c>
      <c r="L4870" s="39">
        <v>1</v>
      </c>
      <c r="M4870" s="57" t="str">
        <f t="shared" si="232"/>
        <v>3 - Medium-Level Power Loss</v>
      </c>
      <c r="N4870" s="59"/>
      <c r="O4870" s="60"/>
      <c r="P4870" s="61">
        <f t="shared" si="233"/>
        <v>1800</v>
      </c>
      <c r="Q4870" s="61">
        <f t="shared" si="234"/>
        <v>0</v>
      </c>
    </row>
    <row r="4871" spans="1:17">
      <c r="A4871" s="58">
        <v>44403</v>
      </c>
      <c r="B4871" s="39" t="s">
        <v>48</v>
      </c>
      <c r="C4871" s="39" t="s">
        <v>165</v>
      </c>
      <c r="D4871" s="65"/>
      <c r="E4871" s="39" t="s">
        <v>101</v>
      </c>
      <c r="F4871" s="39">
        <v>43</v>
      </c>
      <c r="G4871" s="39" t="s">
        <v>172</v>
      </c>
      <c r="H4871" s="39" t="s">
        <v>176</v>
      </c>
      <c r="I4871" s="39" t="s">
        <v>177</v>
      </c>
      <c r="J4871" s="39" t="s">
        <v>176</v>
      </c>
      <c r="K4871" s="39" t="s">
        <v>176</v>
      </c>
      <c r="L4871" s="39">
        <v>1</v>
      </c>
      <c r="M4871" s="57" t="str">
        <f t="shared" si="232"/>
        <v>3 - Medium-Level Power Loss</v>
      </c>
      <c r="N4871" s="59"/>
      <c r="O4871" s="60"/>
      <c r="P4871" s="61">
        <f t="shared" si="233"/>
        <v>1800</v>
      </c>
      <c r="Q4871" s="61">
        <f t="shared" si="234"/>
        <v>0</v>
      </c>
    </row>
    <row r="4872" spans="1:17">
      <c r="A4872" s="58">
        <v>44403</v>
      </c>
      <c r="B4872" s="39" t="s">
        <v>48</v>
      </c>
      <c r="C4872" s="39" t="s">
        <v>165</v>
      </c>
      <c r="D4872" s="65"/>
      <c r="E4872" s="39" t="s">
        <v>101</v>
      </c>
      <c r="F4872" s="39">
        <v>44</v>
      </c>
      <c r="G4872" s="39" t="s">
        <v>172</v>
      </c>
      <c r="H4872" s="39" t="s">
        <v>176</v>
      </c>
      <c r="I4872" s="39" t="s">
        <v>177</v>
      </c>
      <c r="J4872" s="39" t="s">
        <v>176</v>
      </c>
      <c r="K4872" s="39" t="s">
        <v>176</v>
      </c>
      <c r="L4872" s="39">
        <v>1</v>
      </c>
      <c r="M4872" s="57" t="str">
        <f t="shared" si="232"/>
        <v>3 - Medium-Level Power Loss</v>
      </c>
      <c r="N4872" s="59"/>
      <c r="O4872" s="60"/>
      <c r="P4872" s="61">
        <f t="shared" si="233"/>
        <v>1800</v>
      </c>
      <c r="Q4872" s="61">
        <f t="shared" si="234"/>
        <v>0</v>
      </c>
    </row>
    <row r="4873" spans="1:17">
      <c r="A4873" s="58">
        <v>44403</v>
      </c>
      <c r="B4873" s="39" t="s">
        <v>48</v>
      </c>
      <c r="C4873" s="39" t="s">
        <v>165</v>
      </c>
      <c r="D4873" s="65"/>
      <c r="E4873" s="39" t="s">
        <v>101</v>
      </c>
      <c r="F4873" s="39">
        <v>45</v>
      </c>
      <c r="G4873" s="39" t="s">
        <v>172</v>
      </c>
      <c r="H4873" s="39" t="s">
        <v>176</v>
      </c>
      <c r="I4873" s="39" t="s">
        <v>177</v>
      </c>
      <c r="J4873" s="39" t="s">
        <v>176</v>
      </c>
      <c r="K4873" s="39" t="s">
        <v>176</v>
      </c>
      <c r="L4873" s="39">
        <v>1</v>
      </c>
      <c r="M4873" s="57" t="str">
        <f t="shared" si="232"/>
        <v>3 - Medium-Level Power Loss</v>
      </c>
      <c r="N4873" s="59"/>
      <c r="O4873" s="60"/>
      <c r="P4873" s="61">
        <f t="shared" si="233"/>
        <v>1800</v>
      </c>
      <c r="Q4873" s="61">
        <f t="shared" si="234"/>
        <v>0</v>
      </c>
    </row>
    <row r="4874" spans="1:17">
      <c r="A4874" s="58">
        <v>44403</v>
      </c>
      <c r="B4874" s="39" t="s">
        <v>48</v>
      </c>
      <c r="C4874" s="39" t="s">
        <v>165</v>
      </c>
      <c r="D4874" s="65"/>
      <c r="E4874" s="39" t="s">
        <v>101</v>
      </c>
      <c r="F4874" s="39">
        <v>46</v>
      </c>
      <c r="G4874" s="39" t="s">
        <v>172</v>
      </c>
      <c r="H4874" s="39" t="s">
        <v>176</v>
      </c>
      <c r="I4874" s="39" t="s">
        <v>177</v>
      </c>
      <c r="J4874" s="39" t="s">
        <v>176</v>
      </c>
      <c r="K4874" s="39" t="s">
        <v>176</v>
      </c>
      <c r="L4874" s="39">
        <v>1</v>
      </c>
      <c r="M4874" s="57" t="str">
        <f t="shared" si="232"/>
        <v>3 - Medium-Level Power Loss</v>
      </c>
      <c r="N4874" s="59"/>
      <c r="O4874" s="60"/>
      <c r="P4874" s="61">
        <f t="shared" si="233"/>
        <v>1800</v>
      </c>
      <c r="Q4874" s="61">
        <f t="shared" si="234"/>
        <v>0</v>
      </c>
    </row>
    <row r="4875" spans="1:17">
      <c r="A4875" s="58">
        <v>44403</v>
      </c>
      <c r="B4875" s="39" t="s">
        <v>48</v>
      </c>
      <c r="C4875" s="39" t="s">
        <v>165</v>
      </c>
      <c r="D4875" s="65"/>
      <c r="E4875" s="39" t="s">
        <v>101</v>
      </c>
      <c r="F4875" s="39">
        <v>47</v>
      </c>
      <c r="G4875" s="39" t="s">
        <v>172</v>
      </c>
      <c r="H4875" s="39" t="s">
        <v>176</v>
      </c>
      <c r="I4875" s="39" t="s">
        <v>177</v>
      </c>
      <c r="J4875" s="39" t="s">
        <v>176</v>
      </c>
      <c r="K4875" s="39" t="s">
        <v>176</v>
      </c>
      <c r="L4875" s="39">
        <v>1</v>
      </c>
      <c r="M4875" s="57" t="str">
        <f t="shared" si="232"/>
        <v>3 - Medium-Level Power Loss</v>
      </c>
      <c r="N4875" s="59"/>
      <c r="O4875" s="60"/>
      <c r="P4875" s="61">
        <f t="shared" si="233"/>
        <v>1800</v>
      </c>
      <c r="Q4875" s="61">
        <f t="shared" si="234"/>
        <v>0</v>
      </c>
    </row>
    <row r="4876" spans="1:17">
      <c r="A4876" s="58">
        <v>44403</v>
      </c>
      <c r="B4876" s="39" t="s">
        <v>48</v>
      </c>
      <c r="C4876" s="39" t="s">
        <v>165</v>
      </c>
      <c r="D4876" s="65"/>
      <c r="E4876" s="39" t="s">
        <v>101</v>
      </c>
      <c r="F4876" s="39">
        <v>48</v>
      </c>
      <c r="G4876" s="39" t="s">
        <v>172</v>
      </c>
      <c r="H4876" s="39" t="s">
        <v>176</v>
      </c>
      <c r="I4876" s="39" t="s">
        <v>177</v>
      </c>
      <c r="J4876" s="39" t="s">
        <v>176</v>
      </c>
      <c r="K4876" s="39" t="s">
        <v>176</v>
      </c>
      <c r="L4876" s="39">
        <v>1</v>
      </c>
      <c r="M4876" s="57" t="str">
        <f t="shared" si="232"/>
        <v>3 - Medium-Level Power Loss</v>
      </c>
      <c r="N4876" s="59"/>
      <c r="O4876" s="60"/>
      <c r="P4876" s="61">
        <f t="shared" si="233"/>
        <v>1800</v>
      </c>
      <c r="Q4876" s="61">
        <f t="shared" si="234"/>
        <v>0</v>
      </c>
    </row>
    <row r="4877" spans="1:17">
      <c r="A4877" s="58">
        <v>44403</v>
      </c>
      <c r="B4877" s="39" t="s">
        <v>48</v>
      </c>
      <c r="C4877" s="39" t="s">
        <v>165</v>
      </c>
      <c r="D4877" s="65"/>
      <c r="E4877" s="39" t="s">
        <v>101</v>
      </c>
      <c r="F4877" s="39">
        <v>81</v>
      </c>
      <c r="G4877" s="39" t="s">
        <v>173</v>
      </c>
      <c r="H4877" s="39" t="s">
        <v>176</v>
      </c>
      <c r="I4877" s="39" t="s">
        <v>177</v>
      </c>
      <c r="J4877" s="39" t="s">
        <v>176</v>
      </c>
      <c r="K4877" s="39" t="s">
        <v>176</v>
      </c>
      <c r="L4877" s="39">
        <v>1</v>
      </c>
      <c r="M4877" s="57" t="str">
        <f t="shared" si="232"/>
        <v>3 - Medium-Level Power Loss</v>
      </c>
      <c r="N4877" s="59"/>
      <c r="O4877" s="60"/>
      <c r="P4877" s="61">
        <f t="shared" si="233"/>
        <v>1800</v>
      </c>
      <c r="Q4877" s="61">
        <f t="shared" si="234"/>
        <v>0</v>
      </c>
    </row>
    <row r="4878" spans="1:17">
      <c r="A4878" s="58">
        <v>44403</v>
      </c>
      <c r="B4878" s="39" t="s">
        <v>48</v>
      </c>
      <c r="C4878" s="39" t="s">
        <v>165</v>
      </c>
      <c r="D4878" s="65"/>
      <c r="E4878" s="39" t="s">
        <v>101</v>
      </c>
      <c r="F4878" s="39">
        <v>82</v>
      </c>
      <c r="G4878" s="39" t="s">
        <v>173</v>
      </c>
      <c r="H4878" s="39" t="s">
        <v>176</v>
      </c>
      <c r="I4878" s="39" t="s">
        <v>177</v>
      </c>
      <c r="J4878" s="39" t="s">
        <v>176</v>
      </c>
      <c r="K4878" s="39" t="s">
        <v>176</v>
      </c>
      <c r="L4878" s="39">
        <v>1</v>
      </c>
      <c r="M4878" s="57" t="str">
        <f t="shared" si="232"/>
        <v>3 - Medium-Level Power Loss</v>
      </c>
      <c r="N4878" s="59"/>
      <c r="O4878" s="60"/>
      <c r="P4878" s="61">
        <f t="shared" si="233"/>
        <v>1800</v>
      </c>
      <c r="Q4878" s="61">
        <f t="shared" si="234"/>
        <v>0</v>
      </c>
    </row>
    <row r="4879" spans="1:17">
      <c r="A4879" s="58">
        <v>44403</v>
      </c>
      <c r="B4879" s="39" t="s">
        <v>48</v>
      </c>
      <c r="C4879" s="39" t="s">
        <v>165</v>
      </c>
      <c r="D4879" s="65"/>
      <c r="E4879" s="39" t="s">
        <v>101</v>
      </c>
      <c r="F4879" s="39">
        <v>83</v>
      </c>
      <c r="G4879" s="39" t="s">
        <v>173</v>
      </c>
      <c r="H4879" s="39" t="s">
        <v>176</v>
      </c>
      <c r="I4879" s="39" t="s">
        <v>177</v>
      </c>
      <c r="J4879" s="39" t="s">
        <v>176</v>
      </c>
      <c r="K4879" s="39" t="s">
        <v>176</v>
      </c>
      <c r="L4879" s="39">
        <v>1</v>
      </c>
      <c r="M4879" s="57" t="str">
        <f t="shared" si="232"/>
        <v>3 - Medium-Level Power Loss</v>
      </c>
      <c r="N4879" s="59"/>
      <c r="O4879" s="60"/>
      <c r="P4879" s="61">
        <f t="shared" si="233"/>
        <v>1800</v>
      </c>
      <c r="Q4879" s="61">
        <f t="shared" si="234"/>
        <v>0</v>
      </c>
    </row>
    <row r="4880" spans="1:17">
      <c r="A4880" s="58">
        <v>44403</v>
      </c>
      <c r="B4880" s="39" t="s">
        <v>48</v>
      </c>
      <c r="C4880" s="39" t="s">
        <v>165</v>
      </c>
      <c r="D4880" s="65"/>
      <c r="E4880" s="39" t="s">
        <v>101</v>
      </c>
      <c r="F4880" s="39">
        <v>84</v>
      </c>
      <c r="G4880" s="39" t="s">
        <v>173</v>
      </c>
      <c r="H4880" s="39" t="s">
        <v>176</v>
      </c>
      <c r="I4880" s="39" t="s">
        <v>177</v>
      </c>
      <c r="J4880" s="39" t="s">
        <v>176</v>
      </c>
      <c r="K4880" s="39" t="s">
        <v>176</v>
      </c>
      <c r="L4880" s="39">
        <v>1</v>
      </c>
      <c r="M4880" s="57" t="str">
        <f t="shared" si="232"/>
        <v>3 - Medium-Level Power Loss</v>
      </c>
      <c r="N4880" s="59"/>
      <c r="O4880" s="60"/>
      <c r="P4880" s="61">
        <f t="shared" si="233"/>
        <v>1800</v>
      </c>
      <c r="Q4880" s="61">
        <f t="shared" si="234"/>
        <v>0</v>
      </c>
    </row>
    <row r="4881" spans="1:17">
      <c r="A4881" s="58">
        <v>44403</v>
      </c>
      <c r="B4881" s="39" t="s">
        <v>48</v>
      </c>
      <c r="C4881" s="39" t="s">
        <v>165</v>
      </c>
      <c r="D4881" s="65"/>
      <c r="E4881" s="39" t="s">
        <v>101</v>
      </c>
      <c r="F4881" s="39">
        <v>85</v>
      </c>
      <c r="G4881" s="39" t="s">
        <v>173</v>
      </c>
      <c r="H4881" s="39" t="s">
        <v>176</v>
      </c>
      <c r="I4881" s="39" t="s">
        <v>177</v>
      </c>
      <c r="J4881" s="39" t="s">
        <v>176</v>
      </c>
      <c r="K4881" s="39" t="s">
        <v>176</v>
      </c>
      <c r="L4881" s="39">
        <v>1</v>
      </c>
      <c r="M4881" s="57" t="str">
        <f t="shared" si="232"/>
        <v>3 - Medium-Level Power Loss</v>
      </c>
      <c r="N4881" s="59"/>
      <c r="O4881" s="60"/>
      <c r="P4881" s="61">
        <f t="shared" si="233"/>
        <v>1800</v>
      </c>
      <c r="Q4881" s="61">
        <f t="shared" si="234"/>
        <v>0</v>
      </c>
    </row>
    <row r="4882" spans="1:17">
      <c r="A4882" s="58">
        <v>44403</v>
      </c>
      <c r="B4882" s="39" t="s">
        <v>48</v>
      </c>
      <c r="C4882" s="39" t="s">
        <v>165</v>
      </c>
      <c r="D4882" s="65"/>
      <c r="E4882" s="39" t="s">
        <v>101</v>
      </c>
      <c r="F4882" s="39">
        <v>86</v>
      </c>
      <c r="G4882" s="39" t="s">
        <v>173</v>
      </c>
      <c r="H4882" s="39" t="s">
        <v>176</v>
      </c>
      <c r="I4882" s="39" t="s">
        <v>177</v>
      </c>
      <c r="J4882" s="39" t="s">
        <v>176</v>
      </c>
      <c r="K4882" s="39" t="s">
        <v>176</v>
      </c>
      <c r="L4882" s="39">
        <v>1</v>
      </c>
      <c r="M4882" s="57" t="str">
        <f t="shared" si="232"/>
        <v>3 - Medium-Level Power Loss</v>
      </c>
      <c r="N4882" s="59"/>
      <c r="O4882" s="60"/>
      <c r="P4882" s="61">
        <f t="shared" si="233"/>
        <v>1800</v>
      </c>
      <c r="Q4882" s="61">
        <f t="shared" si="234"/>
        <v>0</v>
      </c>
    </row>
    <row r="4883" spans="1:17">
      <c r="A4883" s="58">
        <v>44403</v>
      </c>
      <c r="B4883" s="39" t="s">
        <v>48</v>
      </c>
      <c r="C4883" s="39" t="s">
        <v>165</v>
      </c>
      <c r="D4883" s="65"/>
      <c r="E4883" s="39" t="s">
        <v>101</v>
      </c>
      <c r="F4883" s="39">
        <v>87</v>
      </c>
      <c r="G4883" s="39" t="s">
        <v>173</v>
      </c>
      <c r="H4883" s="39" t="s">
        <v>176</v>
      </c>
      <c r="I4883" s="39" t="s">
        <v>177</v>
      </c>
      <c r="J4883" s="39" t="s">
        <v>176</v>
      </c>
      <c r="K4883" s="39" t="s">
        <v>176</v>
      </c>
      <c r="L4883" s="39">
        <v>1</v>
      </c>
      <c r="M4883" s="57" t="str">
        <f t="shared" si="232"/>
        <v>3 - Medium-Level Power Loss</v>
      </c>
      <c r="N4883" s="59"/>
      <c r="O4883" s="60"/>
      <c r="P4883" s="61">
        <f t="shared" si="233"/>
        <v>1800</v>
      </c>
      <c r="Q4883" s="61">
        <f t="shared" si="234"/>
        <v>0</v>
      </c>
    </row>
    <row r="4884" spans="1:17">
      <c r="A4884" s="58">
        <v>44403</v>
      </c>
      <c r="B4884" s="39" t="s">
        <v>48</v>
      </c>
      <c r="C4884" s="39" t="s">
        <v>165</v>
      </c>
      <c r="D4884" s="65"/>
      <c r="E4884" s="39" t="s">
        <v>101</v>
      </c>
      <c r="F4884" s="39">
        <v>88</v>
      </c>
      <c r="G4884" s="39" t="s">
        <v>173</v>
      </c>
      <c r="H4884" s="39" t="s">
        <v>176</v>
      </c>
      <c r="I4884" s="39" t="s">
        <v>177</v>
      </c>
      <c r="J4884" s="39" t="s">
        <v>176</v>
      </c>
      <c r="K4884" s="39" t="s">
        <v>176</v>
      </c>
      <c r="L4884" s="39">
        <v>1</v>
      </c>
      <c r="M4884" s="57" t="str">
        <f t="shared" si="232"/>
        <v>3 - Medium-Level Power Loss</v>
      </c>
      <c r="N4884" s="59"/>
      <c r="O4884" s="60"/>
      <c r="P4884" s="61">
        <f t="shared" si="233"/>
        <v>1800</v>
      </c>
      <c r="Q4884" s="61">
        <f t="shared" si="234"/>
        <v>0</v>
      </c>
    </row>
    <row r="4885" spans="1:17">
      <c r="A4885" s="58">
        <v>44403</v>
      </c>
      <c r="B4885" s="39" t="s">
        <v>48</v>
      </c>
      <c r="C4885" s="39" t="s">
        <v>165</v>
      </c>
      <c r="D4885" s="65"/>
      <c r="E4885" s="39" t="s">
        <v>101</v>
      </c>
      <c r="F4885" s="39">
        <v>89</v>
      </c>
      <c r="G4885" s="39" t="s">
        <v>173</v>
      </c>
      <c r="H4885" s="39" t="s">
        <v>176</v>
      </c>
      <c r="I4885" s="39" t="s">
        <v>177</v>
      </c>
      <c r="J4885" s="39" t="s">
        <v>176</v>
      </c>
      <c r="K4885" s="39" t="s">
        <v>176</v>
      </c>
      <c r="L4885" s="39">
        <v>1</v>
      </c>
      <c r="M4885" s="57" t="str">
        <f t="shared" si="232"/>
        <v>3 - Medium-Level Power Loss</v>
      </c>
      <c r="N4885" s="59"/>
      <c r="O4885" s="60"/>
      <c r="P4885" s="61">
        <f t="shared" si="233"/>
        <v>1800</v>
      </c>
      <c r="Q4885" s="61">
        <f t="shared" si="234"/>
        <v>0</v>
      </c>
    </row>
    <row r="4886" spans="1:17">
      <c r="A4886" s="58">
        <v>44403</v>
      </c>
      <c r="B4886" s="39" t="s">
        <v>48</v>
      </c>
      <c r="C4886" s="39" t="s">
        <v>165</v>
      </c>
      <c r="D4886" s="65"/>
      <c r="E4886" s="39" t="s">
        <v>101</v>
      </c>
      <c r="F4886" s="39">
        <v>90</v>
      </c>
      <c r="G4886" s="39" t="s">
        <v>173</v>
      </c>
      <c r="H4886" s="39" t="s">
        <v>176</v>
      </c>
      <c r="I4886" s="39" t="s">
        <v>177</v>
      </c>
      <c r="J4886" s="39" t="s">
        <v>176</v>
      </c>
      <c r="K4886" s="39" t="s">
        <v>176</v>
      </c>
      <c r="L4886" s="39">
        <v>1</v>
      </c>
      <c r="M4886" s="57" t="str">
        <f t="shared" si="232"/>
        <v>3 - Medium-Level Power Loss</v>
      </c>
      <c r="N4886" s="59"/>
      <c r="O4886" s="60"/>
      <c r="P4886" s="61">
        <f t="shared" si="233"/>
        <v>1800</v>
      </c>
      <c r="Q4886" s="61">
        <f t="shared" si="234"/>
        <v>0</v>
      </c>
    </row>
    <row r="4887" spans="1:17">
      <c r="A4887" s="58">
        <v>44403</v>
      </c>
      <c r="B4887" s="39" t="s">
        <v>48</v>
      </c>
      <c r="C4887" s="39" t="s">
        <v>165</v>
      </c>
      <c r="D4887" s="65"/>
      <c r="E4887" s="39" t="s">
        <v>101</v>
      </c>
      <c r="F4887" s="39">
        <v>91</v>
      </c>
      <c r="G4887" s="39" t="s">
        <v>173</v>
      </c>
      <c r="H4887" s="39" t="s">
        <v>176</v>
      </c>
      <c r="I4887" s="39" t="s">
        <v>177</v>
      </c>
      <c r="J4887" s="39" t="s">
        <v>176</v>
      </c>
      <c r="K4887" s="39" t="s">
        <v>176</v>
      </c>
      <c r="L4887" s="39">
        <v>1</v>
      </c>
      <c r="M4887" s="57" t="str">
        <f t="shared" si="232"/>
        <v>3 - Medium-Level Power Loss</v>
      </c>
      <c r="N4887" s="59"/>
      <c r="O4887" s="60"/>
      <c r="P4887" s="61">
        <f t="shared" si="233"/>
        <v>1800</v>
      </c>
      <c r="Q4887" s="61">
        <f t="shared" si="234"/>
        <v>0</v>
      </c>
    </row>
    <row r="4888" spans="1:17">
      <c r="A4888" s="58">
        <v>44403</v>
      </c>
      <c r="B4888" s="39" t="s">
        <v>48</v>
      </c>
      <c r="C4888" s="39" t="s">
        <v>165</v>
      </c>
      <c r="D4888" s="65"/>
      <c r="E4888" s="39" t="s">
        <v>101</v>
      </c>
      <c r="F4888" s="39">
        <v>92</v>
      </c>
      <c r="G4888" s="39" t="s">
        <v>173</v>
      </c>
      <c r="H4888" s="39" t="s">
        <v>176</v>
      </c>
      <c r="I4888" s="39" t="s">
        <v>177</v>
      </c>
      <c r="J4888" s="39" t="s">
        <v>176</v>
      </c>
      <c r="K4888" s="39" t="s">
        <v>176</v>
      </c>
      <c r="L4888" s="39">
        <v>1</v>
      </c>
      <c r="M4888" s="57" t="str">
        <f t="shared" si="232"/>
        <v>3 - Medium-Level Power Loss</v>
      </c>
      <c r="N4888" s="59"/>
      <c r="O4888" s="60"/>
      <c r="P4888" s="61">
        <f t="shared" si="233"/>
        <v>1800</v>
      </c>
      <c r="Q4888" s="61">
        <f t="shared" si="234"/>
        <v>0</v>
      </c>
    </row>
    <row r="4889" spans="1:17">
      <c r="A4889" s="58">
        <v>44403</v>
      </c>
      <c r="B4889" s="39" t="s">
        <v>48</v>
      </c>
      <c r="C4889" s="39" t="s">
        <v>165</v>
      </c>
      <c r="D4889" s="65"/>
      <c r="E4889" s="39" t="s">
        <v>101</v>
      </c>
      <c r="F4889" s="39">
        <v>93</v>
      </c>
      <c r="G4889" s="39" t="s">
        <v>173</v>
      </c>
      <c r="H4889" s="39" t="s">
        <v>176</v>
      </c>
      <c r="I4889" s="39" t="s">
        <v>177</v>
      </c>
      <c r="J4889" s="39" t="s">
        <v>176</v>
      </c>
      <c r="K4889" s="39" t="s">
        <v>176</v>
      </c>
      <c r="L4889" s="39">
        <v>1</v>
      </c>
      <c r="M4889" s="57" t="str">
        <f t="shared" si="232"/>
        <v>3 - Medium-Level Power Loss</v>
      </c>
      <c r="N4889" s="59"/>
      <c r="O4889" s="60"/>
      <c r="P4889" s="61">
        <f t="shared" si="233"/>
        <v>1800</v>
      </c>
      <c r="Q4889" s="61">
        <f t="shared" si="234"/>
        <v>0</v>
      </c>
    </row>
    <row r="4890" spans="1:17">
      <c r="A4890" s="58">
        <v>44403</v>
      </c>
      <c r="B4890" s="39" t="s">
        <v>48</v>
      </c>
      <c r="C4890" s="39" t="s">
        <v>165</v>
      </c>
      <c r="D4890" s="65"/>
      <c r="E4890" s="39" t="s">
        <v>101</v>
      </c>
      <c r="F4890" s="39">
        <v>94</v>
      </c>
      <c r="G4890" s="39" t="s">
        <v>173</v>
      </c>
      <c r="H4890" s="39" t="s">
        <v>176</v>
      </c>
      <c r="I4890" s="39" t="s">
        <v>177</v>
      </c>
      <c r="J4890" s="39" t="s">
        <v>176</v>
      </c>
      <c r="K4890" s="39" t="s">
        <v>176</v>
      </c>
      <c r="L4890" s="39">
        <v>1</v>
      </c>
      <c r="M4890" s="57" t="str">
        <f t="shared" si="232"/>
        <v>3 - Medium-Level Power Loss</v>
      </c>
      <c r="N4890" s="59"/>
      <c r="O4890" s="60"/>
      <c r="P4890" s="61">
        <f t="shared" si="233"/>
        <v>1800</v>
      </c>
      <c r="Q4890" s="61">
        <f t="shared" si="234"/>
        <v>0</v>
      </c>
    </row>
    <row r="4891" spans="1:17">
      <c r="A4891" s="58">
        <v>44403</v>
      </c>
      <c r="B4891" s="39" t="s">
        <v>48</v>
      </c>
      <c r="C4891" s="39" t="s">
        <v>165</v>
      </c>
      <c r="D4891" s="65"/>
      <c r="E4891" s="39" t="s">
        <v>101</v>
      </c>
      <c r="F4891" s="39">
        <v>95</v>
      </c>
      <c r="G4891" s="39" t="s">
        <v>173</v>
      </c>
      <c r="H4891" s="39" t="s">
        <v>176</v>
      </c>
      <c r="I4891" s="39" t="s">
        <v>177</v>
      </c>
      <c r="J4891" s="39" t="s">
        <v>176</v>
      </c>
      <c r="K4891" s="39" t="s">
        <v>176</v>
      </c>
      <c r="L4891" s="39">
        <v>1</v>
      </c>
      <c r="M4891" s="57" t="str">
        <f t="shared" si="232"/>
        <v>3 - Medium-Level Power Loss</v>
      </c>
      <c r="N4891" s="59"/>
      <c r="O4891" s="60"/>
      <c r="P4891" s="61">
        <f t="shared" si="233"/>
        <v>1800</v>
      </c>
      <c r="Q4891" s="61">
        <f t="shared" si="234"/>
        <v>0</v>
      </c>
    </row>
    <row r="4892" spans="1:17">
      <c r="A4892" s="58">
        <v>44403</v>
      </c>
      <c r="B4892" s="39" t="s">
        <v>48</v>
      </c>
      <c r="C4892" s="39" t="s">
        <v>165</v>
      </c>
      <c r="D4892" s="65"/>
      <c r="E4892" s="39" t="s">
        <v>101</v>
      </c>
      <c r="F4892" s="39">
        <v>96</v>
      </c>
      <c r="G4892" s="39" t="s">
        <v>173</v>
      </c>
      <c r="H4892" s="39" t="s">
        <v>176</v>
      </c>
      <c r="I4892" s="39" t="s">
        <v>177</v>
      </c>
      <c r="J4892" s="39" t="s">
        <v>176</v>
      </c>
      <c r="K4892" s="39" t="s">
        <v>176</v>
      </c>
      <c r="L4892" s="39">
        <v>1</v>
      </c>
      <c r="M4892" s="57" t="str">
        <f t="shared" si="232"/>
        <v>3 - Medium-Level Power Loss</v>
      </c>
      <c r="N4892" s="59"/>
      <c r="O4892" s="60"/>
      <c r="P4892" s="61">
        <f t="shared" si="233"/>
        <v>1800</v>
      </c>
      <c r="Q4892" s="61">
        <f t="shared" si="234"/>
        <v>0</v>
      </c>
    </row>
    <row r="4893" spans="1:17">
      <c r="A4893" s="58">
        <v>44403</v>
      </c>
      <c r="B4893" s="39" t="s">
        <v>48</v>
      </c>
      <c r="C4893" s="39" t="s">
        <v>165</v>
      </c>
      <c r="D4893" s="65"/>
      <c r="E4893" s="39" t="s">
        <v>102</v>
      </c>
      <c r="F4893" s="39">
        <v>17</v>
      </c>
      <c r="G4893" s="39" t="s">
        <v>172</v>
      </c>
      <c r="H4893" s="39" t="s">
        <v>176</v>
      </c>
      <c r="I4893" s="39" t="s">
        <v>177</v>
      </c>
      <c r="J4893" s="39" t="s">
        <v>177</v>
      </c>
      <c r="K4893" s="39" t="s">
        <v>176</v>
      </c>
      <c r="L4893" s="39">
        <v>1</v>
      </c>
      <c r="M4893" s="57" t="str">
        <f t="shared" si="232"/>
        <v>3 - Medium-Level Power Loss</v>
      </c>
      <c r="N4893" s="59"/>
      <c r="O4893" s="60"/>
      <c r="P4893" s="61">
        <f t="shared" si="233"/>
        <v>1800</v>
      </c>
      <c r="Q4893" s="61">
        <f t="shared" si="234"/>
        <v>0</v>
      </c>
    </row>
    <row r="4894" spans="1:17">
      <c r="A4894" s="58">
        <v>44403</v>
      </c>
      <c r="B4894" s="39" t="s">
        <v>48</v>
      </c>
      <c r="C4894" s="39" t="s">
        <v>165</v>
      </c>
      <c r="D4894" s="65"/>
      <c r="E4894" s="39" t="s">
        <v>102</v>
      </c>
      <c r="F4894" s="39">
        <v>17</v>
      </c>
      <c r="G4894" s="39" t="s">
        <v>172</v>
      </c>
      <c r="H4894" s="39" t="s">
        <v>176</v>
      </c>
      <c r="I4894" s="39" t="s">
        <v>177</v>
      </c>
      <c r="J4894" s="39" t="s">
        <v>177</v>
      </c>
      <c r="K4894" s="39" t="s">
        <v>176</v>
      </c>
      <c r="L4894" s="39">
        <v>1</v>
      </c>
      <c r="M4894" s="57" t="str">
        <f t="shared" si="232"/>
        <v>3 - Medium-Level Power Loss</v>
      </c>
      <c r="N4894" s="59"/>
      <c r="O4894" s="60"/>
      <c r="P4894" s="61">
        <f t="shared" si="233"/>
        <v>1800</v>
      </c>
      <c r="Q4894" s="61">
        <f t="shared" si="234"/>
        <v>0</v>
      </c>
    </row>
    <row r="4895" spans="1:17">
      <c r="A4895" s="58">
        <v>44403</v>
      </c>
      <c r="B4895" s="39" t="s">
        <v>48</v>
      </c>
      <c r="C4895" s="39" t="s">
        <v>165</v>
      </c>
      <c r="D4895" s="65"/>
      <c r="E4895" s="39" t="s">
        <v>102</v>
      </c>
      <c r="F4895" s="39">
        <v>18</v>
      </c>
      <c r="G4895" s="39" t="s">
        <v>172</v>
      </c>
      <c r="H4895" s="39" t="s">
        <v>176</v>
      </c>
      <c r="I4895" s="39" t="s">
        <v>177</v>
      </c>
      <c r="J4895" s="39" t="s">
        <v>177</v>
      </c>
      <c r="K4895" s="39" t="s">
        <v>176</v>
      </c>
      <c r="L4895" s="39">
        <v>1</v>
      </c>
      <c r="M4895" s="57" t="str">
        <f t="shared" si="232"/>
        <v>3 - Medium-Level Power Loss</v>
      </c>
      <c r="N4895" s="59"/>
      <c r="O4895" s="60"/>
      <c r="P4895" s="61">
        <f t="shared" si="233"/>
        <v>1800</v>
      </c>
      <c r="Q4895" s="61">
        <f t="shared" si="234"/>
        <v>0</v>
      </c>
    </row>
    <row r="4896" spans="1:17">
      <c r="A4896" s="58">
        <v>44403</v>
      </c>
      <c r="B4896" s="39" t="s">
        <v>48</v>
      </c>
      <c r="C4896" s="39" t="s">
        <v>165</v>
      </c>
      <c r="D4896" s="65"/>
      <c r="E4896" s="39" t="s">
        <v>102</v>
      </c>
      <c r="F4896" s="39">
        <v>18</v>
      </c>
      <c r="G4896" s="39" t="s">
        <v>172</v>
      </c>
      <c r="H4896" s="39" t="s">
        <v>176</v>
      </c>
      <c r="I4896" s="39" t="s">
        <v>177</v>
      </c>
      <c r="J4896" s="39" t="s">
        <v>177</v>
      </c>
      <c r="K4896" s="39" t="s">
        <v>176</v>
      </c>
      <c r="L4896" s="39">
        <v>1</v>
      </c>
      <c r="M4896" s="57" t="str">
        <f t="shared" si="232"/>
        <v>3 - Medium-Level Power Loss</v>
      </c>
      <c r="N4896" s="59"/>
      <c r="O4896" s="60"/>
      <c r="P4896" s="61">
        <f t="shared" si="233"/>
        <v>1800</v>
      </c>
      <c r="Q4896" s="61">
        <f t="shared" si="234"/>
        <v>0</v>
      </c>
    </row>
    <row r="4897" spans="1:17">
      <c r="A4897" s="58">
        <v>44403</v>
      </c>
      <c r="B4897" s="39" t="s">
        <v>48</v>
      </c>
      <c r="C4897" s="39" t="s">
        <v>165</v>
      </c>
      <c r="D4897" s="65"/>
      <c r="E4897" s="39" t="s">
        <v>102</v>
      </c>
      <c r="F4897" s="39">
        <v>19</v>
      </c>
      <c r="G4897" s="39" t="s">
        <v>172</v>
      </c>
      <c r="H4897" s="39" t="s">
        <v>176</v>
      </c>
      <c r="I4897" s="39" t="s">
        <v>177</v>
      </c>
      <c r="J4897" s="39" t="s">
        <v>177</v>
      </c>
      <c r="K4897" s="39" t="s">
        <v>176</v>
      </c>
      <c r="L4897" s="39">
        <v>1</v>
      </c>
      <c r="M4897" s="57" t="str">
        <f t="shared" si="232"/>
        <v>3 - Medium-Level Power Loss</v>
      </c>
      <c r="N4897" s="59"/>
      <c r="O4897" s="60"/>
      <c r="P4897" s="61">
        <f t="shared" si="233"/>
        <v>1800</v>
      </c>
      <c r="Q4897" s="61">
        <f t="shared" si="234"/>
        <v>0</v>
      </c>
    </row>
    <row r="4898" spans="1:17">
      <c r="A4898" s="58">
        <v>44403</v>
      </c>
      <c r="B4898" s="39" t="s">
        <v>48</v>
      </c>
      <c r="C4898" s="39" t="s">
        <v>165</v>
      </c>
      <c r="D4898" s="65"/>
      <c r="E4898" s="39" t="s">
        <v>102</v>
      </c>
      <c r="F4898" s="39">
        <v>19</v>
      </c>
      <c r="G4898" s="39" t="s">
        <v>172</v>
      </c>
      <c r="H4898" s="39" t="s">
        <v>176</v>
      </c>
      <c r="I4898" s="39" t="s">
        <v>177</v>
      </c>
      <c r="J4898" s="39" t="s">
        <v>177</v>
      </c>
      <c r="K4898" s="39" t="s">
        <v>176</v>
      </c>
      <c r="L4898" s="39">
        <v>1</v>
      </c>
      <c r="M4898" s="57" t="str">
        <f t="shared" si="232"/>
        <v>3 - Medium-Level Power Loss</v>
      </c>
      <c r="N4898" s="59"/>
      <c r="O4898" s="60"/>
      <c r="P4898" s="61">
        <f t="shared" si="233"/>
        <v>1800</v>
      </c>
      <c r="Q4898" s="61">
        <f t="shared" si="234"/>
        <v>0</v>
      </c>
    </row>
    <row r="4899" spans="1:17">
      <c r="A4899" s="58">
        <v>44403</v>
      </c>
      <c r="B4899" s="39" t="s">
        <v>48</v>
      </c>
      <c r="C4899" s="39" t="s">
        <v>165</v>
      </c>
      <c r="D4899" s="65"/>
      <c r="E4899" s="39" t="s">
        <v>102</v>
      </c>
      <c r="F4899" s="39">
        <v>20</v>
      </c>
      <c r="G4899" s="39" t="s">
        <v>172</v>
      </c>
      <c r="H4899" s="39" t="s">
        <v>176</v>
      </c>
      <c r="I4899" s="39" t="s">
        <v>177</v>
      </c>
      <c r="J4899" s="39" t="s">
        <v>177</v>
      </c>
      <c r="K4899" s="39" t="s">
        <v>176</v>
      </c>
      <c r="L4899" s="39">
        <v>1</v>
      </c>
      <c r="M4899" s="57" t="str">
        <f t="shared" si="232"/>
        <v>3 - Medium-Level Power Loss</v>
      </c>
      <c r="N4899" s="59"/>
      <c r="O4899" s="60"/>
      <c r="P4899" s="61">
        <f t="shared" si="233"/>
        <v>1800</v>
      </c>
      <c r="Q4899" s="61">
        <f t="shared" si="234"/>
        <v>0</v>
      </c>
    </row>
    <row r="4900" spans="1:17">
      <c r="A4900" s="58">
        <v>44403</v>
      </c>
      <c r="B4900" s="39" t="s">
        <v>48</v>
      </c>
      <c r="C4900" s="39" t="s">
        <v>165</v>
      </c>
      <c r="D4900" s="65"/>
      <c r="E4900" s="39" t="s">
        <v>102</v>
      </c>
      <c r="F4900" s="39">
        <v>20</v>
      </c>
      <c r="G4900" s="39" t="s">
        <v>172</v>
      </c>
      <c r="H4900" s="39" t="s">
        <v>176</v>
      </c>
      <c r="I4900" s="39" t="s">
        <v>177</v>
      </c>
      <c r="J4900" s="39" t="s">
        <v>177</v>
      </c>
      <c r="K4900" s="39" t="s">
        <v>176</v>
      </c>
      <c r="L4900" s="39">
        <v>1</v>
      </c>
      <c r="M4900" s="57" t="str">
        <f t="shared" si="232"/>
        <v>3 - Medium-Level Power Loss</v>
      </c>
      <c r="N4900" s="59"/>
      <c r="O4900" s="60"/>
      <c r="P4900" s="61">
        <f t="shared" si="233"/>
        <v>1800</v>
      </c>
      <c r="Q4900" s="61">
        <f t="shared" si="234"/>
        <v>0</v>
      </c>
    </row>
    <row r="4901" spans="1:17">
      <c r="A4901" s="58">
        <v>44403</v>
      </c>
      <c r="B4901" s="39" t="s">
        <v>48</v>
      </c>
      <c r="C4901" s="39" t="s">
        <v>165</v>
      </c>
      <c r="D4901" s="65"/>
      <c r="E4901" s="39" t="s">
        <v>102</v>
      </c>
      <c r="F4901" s="39">
        <v>25</v>
      </c>
      <c r="G4901" s="39" t="s">
        <v>172</v>
      </c>
      <c r="H4901" s="39" t="s">
        <v>176</v>
      </c>
      <c r="I4901" s="39" t="s">
        <v>177</v>
      </c>
      <c r="J4901" s="39" t="s">
        <v>176</v>
      </c>
      <c r="K4901" s="39" t="s">
        <v>176</v>
      </c>
      <c r="L4901" s="39">
        <v>1</v>
      </c>
      <c r="M4901" s="57" t="str">
        <f t="shared" si="232"/>
        <v>3 - Medium-Level Power Loss</v>
      </c>
      <c r="N4901" s="59"/>
      <c r="O4901" s="60"/>
      <c r="P4901" s="61">
        <f t="shared" si="233"/>
        <v>1800</v>
      </c>
      <c r="Q4901" s="61">
        <f t="shared" si="234"/>
        <v>0</v>
      </c>
    </row>
    <row r="4902" spans="1:17">
      <c r="A4902" s="58">
        <v>44403</v>
      </c>
      <c r="B4902" s="39" t="s">
        <v>48</v>
      </c>
      <c r="C4902" s="39" t="s">
        <v>165</v>
      </c>
      <c r="D4902" s="65"/>
      <c r="E4902" s="39" t="s">
        <v>102</v>
      </c>
      <c r="F4902" s="39">
        <v>26</v>
      </c>
      <c r="G4902" s="39" t="s">
        <v>172</v>
      </c>
      <c r="H4902" s="39" t="s">
        <v>176</v>
      </c>
      <c r="I4902" s="39" t="s">
        <v>177</v>
      </c>
      <c r="J4902" s="39" t="s">
        <v>176</v>
      </c>
      <c r="K4902" s="39" t="s">
        <v>176</v>
      </c>
      <c r="L4902" s="39">
        <v>1</v>
      </c>
      <c r="M4902" s="57" t="str">
        <f t="shared" si="232"/>
        <v>3 - Medium-Level Power Loss</v>
      </c>
      <c r="N4902" s="59"/>
      <c r="O4902" s="60"/>
      <c r="P4902" s="61">
        <f t="shared" si="233"/>
        <v>1800</v>
      </c>
      <c r="Q4902" s="61">
        <f t="shared" si="234"/>
        <v>0</v>
      </c>
    </row>
    <row r="4903" spans="1:17">
      <c r="A4903" s="58">
        <v>44403</v>
      </c>
      <c r="B4903" s="39" t="s">
        <v>48</v>
      </c>
      <c r="C4903" s="39" t="s">
        <v>165</v>
      </c>
      <c r="D4903" s="65"/>
      <c r="E4903" s="39" t="s">
        <v>102</v>
      </c>
      <c r="F4903" s="39">
        <v>27</v>
      </c>
      <c r="G4903" s="39" t="s">
        <v>172</v>
      </c>
      <c r="H4903" s="39" t="s">
        <v>176</v>
      </c>
      <c r="I4903" s="39" t="s">
        <v>177</v>
      </c>
      <c r="J4903" s="39" t="s">
        <v>176</v>
      </c>
      <c r="K4903" s="39" t="s">
        <v>176</v>
      </c>
      <c r="L4903" s="39">
        <v>1</v>
      </c>
      <c r="M4903" s="57" t="str">
        <f t="shared" si="232"/>
        <v>3 - Medium-Level Power Loss</v>
      </c>
      <c r="N4903" s="59"/>
      <c r="O4903" s="60"/>
      <c r="P4903" s="61">
        <f t="shared" si="233"/>
        <v>1800</v>
      </c>
      <c r="Q4903" s="61">
        <f t="shared" si="234"/>
        <v>0</v>
      </c>
    </row>
    <row r="4904" spans="1:17">
      <c r="A4904" s="58">
        <v>44403</v>
      </c>
      <c r="B4904" s="39" t="s">
        <v>48</v>
      </c>
      <c r="C4904" s="39" t="s">
        <v>165</v>
      </c>
      <c r="D4904" s="65"/>
      <c r="E4904" s="39" t="s">
        <v>102</v>
      </c>
      <c r="F4904" s="39">
        <v>28</v>
      </c>
      <c r="G4904" s="39" t="s">
        <v>172</v>
      </c>
      <c r="H4904" s="39" t="s">
        <v>176</v>
      </c>
      <c r="I4904" s="39" t="s">
        <v>177</v>
      </c>
      <c r="J4904" s="39" t="s">
        <v>176</v>
      </c>
      <c r="K4904" s="39" t="s">
        <v>176</v>
      </c>
      <c r="L4904" s="39">
        <v>1</v>
      </c>
      <c r="M4904" s="57" t="str">
        <f t="shared" si="232"/>
        <v>3 - Medium-Level Power Loss</v>
      </c>
      <c r="N4904" s="59"/>
      <c r="O4904" s="60"/>
      <c r="P4904" s="61">
        <f t="shared" si="233"/>
        <v>1800</v>
      </c>
      <c r="Q4904" s="61">
        <f t="shared" si="234"/>
        <v>0</v>
      </c>
    </row>
    <row r="4905" spans="1:17">
      <c r="A4905" s="58">
        <v>44403</v>
      </c>
      <c r="B4905" s="39" t="s">
        <v>48</v>
      </c>
      <c r="C4905" s="39" t="s">
        <v>165</v>
      </c>
      <c r="D4905" s="65"/>
      <c r="E4905" s="39" t="s">
        <v>102</v>
      </c>
      <c r="F4905" s="39">
        <v>29</v>
      </c>
      <c r="G4905" s="39" t="s">
        <v>172</v>
      </c>
      <c r="H4905" s="39" t="s">
        <v>176</v>
      </c>
      <c r="I4905" s="39" t="s">
        <v>177</v>
      </c>
      <c r="J4905" s="39" t="s">
        <v>176</v>
      </c>
      <c r="K4905" s="39" t="s">
        <v>176</v>
      </c>
      <c r="L4905" s="39">
        <v>1</v>
      </c>
      <c r="M4905" s="57" t="str">
        <f t="shared" si="232"/>
        <v>3 - Medium-Level Power Loss</v>
      </c>
      <c r="N4905" s="59"/>
      <c r="O4905" s="60"/>
      <c r="P4905" s="61">
        <f t="shared" si="233"/>
        <v>1800</v>
      </c>
      <c r="Q4905" s="61">
        <f t="shared" si="234"/>
        <v>0</v>
      </c>
    </row>
    <row r="4906" spans="1:17">
      <c r="A4906" s="58">
        <v>44403</v>
      </c>
      <c r="B4906" s="39" t="s">
        <v>48</v>
      </c>
      <c r="C4906" s="39" t="s">
        <v>165</v>
      </c>
      <c r="D4906" s="65"/>
      <c r="E4906" s="39" t="s">
        <v>102</v>
      </c>
      <c r="F4906" s="39">
        <v>30</v>
      </c>
      <c r="G4906" s="39" t="s">
        <v>172</v>
      </c>
      <c r="H4906" s="39" t="s">
        <v>176</v>
      </c>
      <c r="I4906" s="39" t="s">
        <v>177</v>
      </c>
      <c r="J4906" s="39" t="s">
        <v>176</v>
      </c>
      <c r="K4906" s="39" t="s">
        <v>176</v>
      </c>
      <c r="L4906" s="39">
        <v>1</v>
      </c>
      <c r="M4906" s="57" t="str">
        <f t="shared" si="232"/>
        <v>3 - Medium-Level Power Loss</v>
      </c>
      <c r="N4906" s="59"/>
      <c r="O4906" s="60"/>
      <c r="P4906" s="61">
        <f t="shared" si="233"/>
        <v>1800</v>
      </c>
      <c r="Q4906" s="61">
        <f t="shared" si="234"/>
        <v>0</v>
      </c>
    </row>
    <row r="4907" spans="1:17">
      <c r="A4907" s="58">
        <v>44403</v>
      </c>
      <c r="B4907" s="39" t="s">
        <v>48</v>
      </c>
      <c r="C4907" s="39" t="s">
        <v>165</v>
      </c>
      <c r="D4907" s="65"/>
      <c r="E4907" s="39" t="s">
        <v>102</v>
      </c>
      <c r="F4907" s="39">
        <v>31</v>
      </c>
      <c r="G4907" s="39" t="s">
        <v>172</v>
      </c>
      <c r="H4907" s="39" t="s">
        <v>176</v>
      </c>
      <c r="I4907" s="39" t="s">
        <v>177</v>
      </c>
      <c r="J4907" s="39" t="s">
        <v>176</v>
      </c>
      <c r="K4907" s="39" t="s">
        <v>176</v>
      </c>
      <c r="L4907" s="39">
        <v>1</v>
      </c>
      <c r="M4907" s="57" t="str">
        <f t="shared" si="232"/>
        <v>3 - Medium-Level Power Loss</v>
      </c>
      <c r="N4907" s="59"/>
      <c r="O4907" s="60"/>
      <c r="P4907" s="61">
        <f t="shared" si="233"/>
        <v>1800</v>
      </c>
      <c r="Q4907" s="61">
        <f t="shared" si="234"/>
        <v>0</v>
      </c>
    </row>
    <row r="4908" spans="1:17">
      <c r="A4908" s="58">
        <v>44403</v>
      </c>
      <c r="B4908" s="39" t="s">
        <v>48</v>
      </c>
      <c r="C4908" s="39" t="s">
        <v>165</v>
      </c>
      <c r="D4908" s="65"/>
      <c r="E4908" s="39" t="s">
        <v>102</v>
      </c>
      <c r="F4908" s="39">
        <v>32</v>
      </c>
      <c r="G4908" s="39" t="s">
        <v>172</v>
      </c>
      <c r="H4908" s="39" t="s">
        <v>176</v>
      </c>
      <c r="I4908" s="39" t="s">
        <v>177</v>
      </c>
      <c r="J4908" s="39" t="s">
        <v>176</v>
      </c>
      <c r="K4908" s="39" t="s">
        <v>176</v>
      </c>
      <c r="L4908" s="39">
        <v>1</v>
      </c>
      <c r="M4908" s="57" t="str">
        <f t="shared" si="232"/>
        <v>3 - Medium-Level Power Loss</v>
      </c>
      <c r="N4908" s="59"/>
      <c r="O4908" s="60"/>
      <c r="P4908" s="61">
        <f t="shared" si="233"/>
        <v>1800</v>
      </c>
      <c r="Q4908" s="61">
        <f t="shared" si="234"/>
        <v>0</v>
      </c>
    </row>
    <row r="4909" spans="1:17">
      <c r="A4909" s="58">
        <v>44403</v>
      </c>
      <c r="B4909" s="39" t="s">
        <v>48</v>
      </c>
      <c r="C4909" s="39" t="s">
        <v>165</v>
      </c>
      <c r="D4909" s="65"/>
      <c r="E4909" s="39" t="s">
        <v>96</v>
      </c>
      <c r="F4909" s="39">
        <v>49</v>
      </c>
      <c r="G4909" s="39" t="s">
        <v>172</v>
      </c>
      <c r="H4909" s="39" t="s">
        <v>176</v>
      </c>
      <c r="I4909" s="39" t="s">
        <v>176</v>
      </c>
      <c r="J4909" s="39" t="s">
        <v>176</v>
      </c>
      <c r="K4909" s="39" t="s">
        <v>176</v>
      </c>
      <c r="L4909" s="39">
        <v>1</v>
      </c>
      <c r="M4909" s="57" t="str">
        <f t="shared" si="232"/>
        <v>3 - Medium-Level Power Loss</v>
      </c>
      <c r="N4909" s="59"/>
      <c r="O4909" s="60"/>
      <c r="P4909" s="61">
        <f t="shared" si="233"/>
        <v>1800</v>
      </c>
      <c r="Q4909" s="61">
        <f t="shared" si="234"/>
        <v>0</v>
      </c>
    </row>
    <row r="4910" spans="1:17">
      <c r="A4910" s="58">
        <v>44403</v>
      </c>
      <c r="B4910" s="39" t="s">
        <v>48</v>
      </c>
      <c r="C4910" s="39" t="s">
        <v>165</v>
      </c>
      <c r="D4910" s="65"/>
      <c r="E4910" s="39" t="s">
        <v>96</v>
      </c>
      <c r="F4910" s="39">
        <v>50</v>
      </c>
      <c r="G4910" s="39" t="s">
        <v>172</v>
      </c>
      <c r="H4910" s="39" t="s">
        <v>176</v>
      </c>
      <c r="I4910" s="39" t="s">
        <v>176</v>
      </c>
      <c r="J4910" s="39" t="s">
        <v>176</v>
      </c>
      <c r="K4910" s="39" t="s">
        <v>176</v>
      </c>
      <c r="L4910" s="39">
        <v>1</v>
      </c>
      <c r="M4910" s="57" t="str">
        <f t="shared" si="232"/>
        <v>3 - Medium-Level Power Loss</v>
      </c>
      <c r="N4910" s="59"/>
      <c r="O4910" s="60"/>
      <c r="P4910" s="61">
        <f t="shared" si="233"/>
        <v>1800</v>
      </c>
      <c r="Q4910" s="61">
        <f t="shared" si="234"/>
        <v>0</v>
      </c>
    </row>
    <row r="4911" spans="1:17">
      <c r="A4911" s="58">
        <v>44403</v>
      </c>
      <c r="B4911" s="39" t="s">
        <v>48</v>
      </c>
      <c r="C4911" s="39" t="s">
        <v>165</v>
      </c>
      <c r="D4911" s="65"/>
      <c r="E4911" s="39" t="s">
        <v>96</v>
      </c>
      <c r="F4911" s="39">
        <v>51</v>
      </c>
      <c r="G4911" s="39" t="s">
        <v>172</v>
      </c>
      <c r="H4911" s="39" t="s">
        <v>176</v>
      </c>
      <c r="I4911" s="39" t="s">
        <v>176</v>
      </c>
      <c r="J4911" s="39" t="s">
        <v>176</v>
      </c>
      <c r="K4911" s="39" t="s">
        <v>176</v>
      </c>
      <c r="L4911" s="39">
        <v>1</v>
      </c>
      <c r="M4911" s="57" t="str">
        <f t="shared" si="232"/>
        <v>3 - Medium-Level Power Loss</v>
      </c>
      <c r="N4911" s="59"/>
      <c r="O4911" s="60"/>
      <c r="P4911" s="61">
        <f t="shared" si="233"/>
        <v>1800</v>
      </c>
      <c r="Q4911" s="61">
        <f t="shared" si="234"/>
        <v>0</v>
      </c>
    </row>
    <row r="4912" spans="1:17">
      <c r="A4912" s="58">
        <v>44403</v>
      </c>
      <c r="B4912" s="39" t="s">
        <v>48</v>
      </c>
      <c r="C4912" s="39" t="s">
        <v>165</v>
      </c>
      <c r="D4912" s="65"/>
      <c r="E4912" s="39" t="s">
        <v>96</v>
      </c>
      <c r="F4912" s="39">
        <v>52</v>
      </c>
      <c r="G4912" s="39" t="s">
        <v>172</v>
      </c>
      <c r="H4912" s="39" t="s">
        <v>176</v>
      </c>
      <c r="I4912" s="39" t="s">
        <v>176</v>
      </c>
      <c r="J4912" s="39" t="s">
        <v>176</v>
      </c>
      <c r="K4912" s="39" t="s">
        <v>176</v>
      </c>
      <c r="L4912" s="39">
        <v>1</v>
      </c>
      <c r="M4912" s="57" t="str">
        <f t="shared" si="232"/>
        <v>3 - Medium-Level Power Loss</v>
      </c>
      <c r="N4912" s="59"/>
      <c r="O4912" s="60"/>
      <c r="P4912" s="61">
        <f t="shared" si="233"/>
        <v>1800</v>
      </c>
      <c r="Q4912" s="61">
        <f t="shared" si="234"/>
        <v>0</v>
      </c>
    </row>
    <row r="4913" spans="1:17">
      <c r="A4913" s="58">
        <v>44403</v>
      </c>
      <c r="B4913" s="39" t="s">
        <v>48</v>
      </c>
      <c r="C4913" s="39" t="s">
        <v>165</v>
      </c>
      <c r="D4913" s="65"/>
      <c r="E4913" s="39" t="s">
        <v>96</v>
      </c>
      <c r="F4913" s="39">
        <v>53</v>
      </c>
      <c r="G4913" s="39" t="s">
        <v>172</v>
      </c>
      <c r="H4913" s="39" t="s">
        <v>176</v>
      </c>
      <c r="I4913" s="39" t="s">
        <v>176</v>
      </c>
      <c r="J4913" s="39" t="s">
        <v>176</v>
      </c>
      <c r="K4913" s="39" t="s">
        <v>176</v>
      </c>
      <c r="L4913" s="39">
        <v>1</v>
      </c>
      <c r="M4913" s="57" t="str">
        <f t="shared" si="232"/>
        <v>3 - Medium-Level Power Loss</v>
      </c>
      <c r="N4913" s="59"/>
      <c r="O4913" s="60"/>
      <c r="P4913" s="61">
        <f t="shared" si="233"/>
        <v>1800</v>
      </c>
      <c r="Q4913" s="61">
        <f t="shared" si="234"/>
        <v>0</v>
      </c>
    </row>
    <row r="4914" spans="1:17">
      <c r="A4914" s="58">
        <v>44403</v>
      </c>
      <c r="B4914" s="39" t="s">
        <v>48</v>
      </c>
      <c r="C4914" s="39" t="s">
        <v>165</v>
      </c>
      <c r="D4914" s="65"/>
      <c r="E4914" s="39" t="s">
        <v>96</v>
      </c>
      <c r="F4914" s="39">
        <v>54</v>
      </c>
      <c r="G4914" s="39" t="s">
        <v>172</v>
      </c>
      <c r="H4914" s="39" t="s">
        <v>176</v>
      </c>
      <c r="I4914" s="39" t="s">
        <v>176</v>
      </c>
      <c r="J4914" s="39" t="s">
        <v>176</v>
      </c>
      <c r="K4914" s="39" t="s">
        <v>176</v>
      </c>
      <c r="L4914" s="39">
        <v>1</v>
      </c>
      <c r="M4914" s="57" t="str">
        <f t="shared" si="232"/>
        <v>3 - Medium-Level Power Loss</v>
      </c>
      <c r="N4914" s="59"/>
      <c r="O4914" s="60"/>
      <c r="P4914" s="61">
        <f t="shared" si="233"/>
        <v>1800</v>
      </c>
      <c r="Q4914" s="61">
        <f t="shared" si="234"/>
        <v>0</v>
      </c>
    </row>
    <row r="4915" spans="1:17">
      <c r="A4915" s="58">
        <v>44403</v>
      </c>
      <c r="B4915" s="39" t="s">
        <v>48</v>
      </c>
      <c r="C4915" s="39" t="s">
        <v>165</v>
      </c>
      <c r="D4915" s="65"/>
      <c r="E4915" s="39" t="s">
        <v>96</v>
      </c>
      <c r="F4915" s="39">
        <v>55</v>
      </c>
      <c r="G4915" s="39" t="s">
        <v>172</v>
      </c>
      <c r="H4915" s="39" t="s">
        <v>176</v>
      </c>
      <c r="I4915" s="39" t="s">
        <v>176</v>
      </c>
      <c r="J4915" s="39" t="s">
        <v>176</v>
      </c>
      <c r="K4915" s="39" t="s">
        <v>176</v>
      </c>
      <c r="L4915" s="39">
        <v>1</v>
      </c>
      <c r="M4915" s="57" t="str">
        <f t="shared" si="232"/>
        <v>3 - Medium-Level Power Loss</v>
      </c>
      <c r="N4915" s="59"/>
      <c r="O4915" s="60"/>
      <c r="P4915" s="61">
        <f t="shared" si="233"/>
        <v>1800</v>
      </c>
      <c r="Q4915" s="61">
        <f t="shared" si="234"/>
        <v>0</v>
      </c>
    </row>
    <row r="4916" spans="1:17">
      <c r="A4916" s="58">
        <v>44403</v>
      </c>
      <c r="B4916" s="39" t="s">
        <v>48</v>
      </c>
      <c r="C4916" s="39" t="s">
        <v>165</v>
      </c>
      <c r="D4916" s="65"/>
      <c r="E4916" s="39" t="s">
        <v>96</v>
      </c>
      <c r="F4916" s="39">
        <v>56</v>
      </c>
      <c r="G4916" s="39" t="s">
        <v>172</v>
      </c>
      <c r="H4916" s="39" t="s">
        <v>176</v>
      </c>
      <c r="I4916" s="39" t="s">
        <v>176</v>
      </c>
      <c r="J4916" s="39" t="s">
        <v>176</v>
      </c>
      <c r="K4916" s="39" t="s">
        <v>176</v>
      </c>
      <c r="L4916" s="39">
        <v>1</v>
      </c>
      <c r="M4916" s="57" t="str">
        <f t="shared" si="232"/>
        <v>3 - Medium-Level Power Loss</v>
      </c>
      <c r="N4916" s="59"/>
      <c r="O4916" s="60"/>
      <c r="P4916" s="61">
        <f t="shared" si="233"/>
        <v>1800</v>
      </c>
      <c r="Q4916" s="61">
        <f t="shared" si="234"/>
        <v>0</v>
      </c>
    </row>
    <row r="4917" spans="1:17">
      <c r="A4917" s="58">
        <v>44403</v>
      </c>
      <c r="B4917" s="39" t="s">
        <v>48</v>
      </c>
      <c r="C4917" s="39" t="s">
        <v>165</v>
      </c>
      <c r="D4917" s="65"/>
      <c r="E4917" s="39" t="s">
        <v>103</v>
      </c>
      <c r="F4917" s="39">
        <v>100</v>
      </c>
      <c r="G4917" s="39" t="s">
        <v>172</v>
      </c>
      <c r="H4917" s="39" t="s">
        <v>176</v>
      </c>
      <c r="I4917" s="39" t="s">
        <v>176</v>
      </c>
      <c r="J4917" s="39" t="s">
        <v>176</v>
      </c>
      <c r="K4917" s="39" t="s">
        <v>176</v>
      </c>
      <c r="L4917" s="39">
        <v>1</v>
      </c>
      <c r="M4917" s="57" t="str">
        <f t="shared" si="232"/>
        <v>3 - Medium-Level Power Loss</v>
      </c>
      <c r="N4917" s="59"/>
      <c r="O4917" s="60"/>
      <c r="P4917" s="61">
        <f t="shared" si="233"/>
        <v>1800</v>
      </c>
      <c r="Q4917" s="61">
        <f t="shared" si="234"/>
        <v>0</v>
      </c>
    </row>
    <row r="4918" spans="1:17">
      <c r="A4918" s="58">
        <v>44403</v>
      </c>
      <c r="B4918" s="39" t="s">
        <v>48</v>
      </c>
      <c r="C4918" s="39" t="s">
        <v>165</v>
      </c>
      <c r="D4918" s="65"/>
      <c r="E4918" s="39" t="s">
        <v>103</v>
      </c>
      <c r="F4918" s="39">
        <v>101</v>
      </c>
      <c r="G4918" s="39" t="s">
        <v>172</v>
      </c>
      <c r="H4918" s="39" t="s">
        <v>176</v>
      </c>
      <c r="I4918" s="39" t="s">
        <v>176</v>
      </c>
      <c r="J4918" s="39" t="s">
        <v>176</v>
      </c>
      <c r="K4918" s="39" t="s">
        <v>176</v>
      </c>
      <c r="L4918" s="39">
        <v>1</v>
      </c>
      <c r="M4918" s="57" t="str">
        <f t="shared" si="232"/>
        <v>3 - Medium-Level Power Loss</v>
      </c>
      <c r="N4918" s="59"/>
      <c r="O4918" s="60"/>
      <c r="P4918" s="61">
        <f t="shared" si="233"/>
        <v>1800</v>
      </c>
      <c r="Q4918" s="61">
        <f t="shared" si="234"/>
        <v>0</v>
      </c>
    </row>
    <row r="4919" spans="1:17">
      <c r="A4919" s="58">
        <v>44403</v>
      </c>
      <c r="B4919" s="39" t="s">
        <v>48</v>
      </c>
      <c r="C4919" s="39" t="s">
        <v>165</v>
      </c>
      <c r="D4919" s="65"/>
      <c r="E4919" s="39" t="s">
        <v>103</v>
      </c>
      <c r="F4919" s="39">
        <v>102</v>
      </c>
      <c r="G4919" s="39" t="s">
        <v>172</v>
      </c>
      <c r="H4919" s="39" t="s">
        <v>176</v>
      </c>
      <c r="I4919" s="39" t="s">
        <v>176</v>
      </c>
      <c r="J4919" s="39" t="s">
        <v>176</v>
      </c>
      <c r="K4919" s="39" t="s">
        <v>176</v>
      </c>
      <c r="L4919" s="39">
        <v>1</v>
      </c>
      <c r="M4919" s="57" t="str">
        <f t="shared" ref="M4919:M4982" si="235">IF(G4919="hot spot","1 - Safety",IF((P4919)/(1000000*$Q$4)&gt;0.01,"2 - High-Level Power Loss",IF(P4919&gt;($Q$5-1),"3 - Medium-Level Power Loss",IF(P4919&gt;0,"4 - Low-Level Power Loss",""))))</f>
        <v>3 - Medium-Level Power Loss</v>
      </c>
      <c r="N4919" s="59"/>
      <c r="O4919" s="60"/>
      <c r="P4919" s="61">
        <f t="shared" ref="P4919:P4982" si="236">IF(G4919="hot spot",0,IF(G4919="string",$Q$5*L4919,IF(G4919="multiple strings",$Q$5*L4919,IF(G4919="Combiner",($Q$5)*L4919,IF(G4919="inverter",$Q$5*L4919,IF(G4919="tracker",$Q$5*L4919,IF(G4919="module",$Q$5*L4919,IF(G4919="module substring",($Q$5/3)*L4919,0))))))))</f>
        <v>1800</v>
      </c>
      <c r="Q4919" s="61">
        <f t="shared" ref="Q4919:Q4982" si="237">IF(O4919&gt;0,P4919,0)</f>
        <v>0</v>
      </c>
    </row>
    <row r="4920" spans="1:17">
      <c r="A4920" s="58">
        <v>44403</v>
      </c>
      <c r="B4920" s="39" t="s">
        <v>48</v>
      </c>
      <c r="C4920" s="39" t="s">
        <v>165</v>
      </c>
      <c r="D4920" s="65"/>
      <c r="E4920" s="39" t="s">
        <v>103</v>
      </c>
      <c r="F4920" s="39">
        <v>103</v>
      </c>
      <c r="G4920" s="39" t="s">
        <v>172</v>
      </c>
      <c r="H4920" s="39" t="s">
        <v>176</v>
      </c>
      <c r="I4920" s="39" t="s">
        <v>176</v>
      </c>
      <c r="J4920" s="39" t="s">
        <v>176</v>
      </c>
      <c r="K4920" s="39" t="s">
        <v>176</v>
      </c>
      <c r="L4920" s="39">
        <v>1</v>
      </c>
      <c r="M4920" s="57" t="str">
        <f t="shared" si="235"/>
        <v>3 - Medium-Level Power Loss</v>
      </c>
      <c r="N4920" s="59"/>
      <c r="O4920" s="60"/>
      <c r="P4920" s="61">
        <f t="shared" si="236"/>
        <v>1800</v>
      </c>
      <c r="Q4920" s="61">
        <f t="shared" si="237"/>
        <v>0</v>
      </c>
    </row>
    <row r="4921" spans="1:17">
      <c r="A4921" s="58">
        <v>44403</v>
      </c>
      <c r="B4921" s="39" t="s">
        <v>48</v>
      </c>
      <c r="C4921" s="39" t="s">
        <v>165</v>
      </c>
      <c r="D4921" s="65"/>
      <c r="E4921" s="39" t="s">
        <v>103</v>
      </c>
      <c r="F4921" s="39">
        <v>104</v>
      </c>
      <c r="G4921" s="39" t="s">
        <v>172</v>
      </c>
      <c r="H4921" s="39" t="s">
        <v>176</v>
      </c>
      <c r="I4921" s="39" t="s">
        <v>176</v>
      </c>
      <c r="J4921" s="39" t="s">
        <v>176</v>
      </c>
      <c r="K4921" s="39" t="s">
        <v>176</v>
      </c>
      <c r="L4921" s="39">
        <v>1</v>
      </c>
      <c r="M4921" s="57" t="str">
        <f t="shared" si="235"/>
        <v>3 - Medium-Level Power Loss</v>
      </c>
      <c r="N4921" s="59"/>
      <c r="O4921" s="60"/>
      <c r="P4921" s="61">
        <f t="shared" si="236"/>
        <v>1800</v>
      </c>
      <c r="Q4921" s="61">
        <f t="shared" si="237"/>
        <v>0</v>
      </c>
    </row>
    <row r="4922" spans="1:17">
      <c r="A4922" s="58">
        <v>44403</v>
      </c>
      <c r="B4922" s="39" t="s">
        <v>48</v>
      </c>
      <c r="C4922" s="39" t="s">
        <v>165</v>
      </c>
      <c r="D4922" s="65"/>
      <c r="E4922" s="39" t="s">
        <v>103</v>
      </c>
      <c r="F4922" s="39">
        <v>33</v>
      </c>
      <c r="G4922" s="39" t="s">
        <v>172</v>
      </c>
      <c r="H4922" s="39" t="s">
        <v>176</v>
      </c>
      <c r="I4922" s="39" t="s">
        <v>176</v>
      </c>
      <c r="J4922" s="39" t="s">
        <v>176</v>
      </c>
      <c r="K4922" s="39" t="s">
        <v>176</v>
      </c>
      <c r="L4922" s="39">
        <v>1</v>
      </c>
      <c r="M4922" s="57" t="str">
        <f t="shared" si="235"/>
        <v>3 - Medium-Level Power Loss</v>
      </c>
      <c r="N4922" s="59"/>
      <c r="O4922" s="60"/>
      <c r="P4922" s="61">
        <f t="shared" si="236"/>
        <v>1800</v>
      </c>
      <c r="Q4922" s="61">
        <f t="shared" si="237"/>
        <v>0</v>
      </c>
    </row>
    <row r="4923" spans="1:17">
      <c r="A4923" s="58">
        <v>44403</v>
      </c>
      <c r="B4923" s="39" t="s">
        <v>48</v>
      </c>
      <c r="C4923" s="39" t="s">
        <v>165</v>
      </c>
      <c r="D4923" s="65"/>
      <c r="E4923" s="39" t="s">
        <v>103</v>
      </c>
      <c r="F4923" s="39">
        <v>34</v>
      </c>
      <c r="G4923" s="39" t="s">
        <v>172</v>
      </c>
      <c r="H4923" s="39" t="s">
        <v>176</v>
      </c>
      <c r="I4923" s="39" t="s">
        <v>176</v>
      </c>
      <c r="J4923" s="39" t="s">
        <v>176</v>
      </c>
      <c r="K4923" s="39" t="s">
        <v>176</v>
      </c>
      <c r="L4923" s="39">
        <v>1</v>
      </c>
      <c r="M4923" s="57" t="str">
        <f t="shared" si="235"/>
        <v>3 - Medium-Level Power Loss</v>
      </c>
      <c r="N4923" s="59"/>
      <c r="O4923" s="60"/>
      <c r="P4923" s="61">
        <f t="shared" si="236"/>
        <v>1800</v>
      </c>
      <c r="Q4923" s="61">
        <f t="shared" si="237"/>
        <v>0</v>
      </c>
    </row>
    <row r="4924" spans="1:17">
      <c r="A4924" s="58">
        <v>44403</v>
      </c>
      <c r="B4924" s="39" t="s">
        <v>48</v>
      </c>
      <c r="C4924" s="39" t="s">
        <v>165</v>
      </c>
      <c r="D4924" s="65"/>
      <c r="E4924" s="39" t="s">
        <v>103</v>
      </c>
      <c r="F4924" s="39">
        <v>35</v>
      </c>
      <c r="G4924" s="39" t="s">
        <v>172</v>
      </c>
      <c r="H4924" s="39" t="s">
        <v>176</v>
      </c>
      <c r="I4924" s="39" t="s">
        <v>176</v>
      </c>
      <c r="J4924" s="39" t="s">
        <v>176</v>
      </c>
      <c r="K4924" s="39" t="s">
        <v>176</v>
      </c>
      <c r="L4924" s="39">
        <v>1</v>
      </c>
      <c r="M4924" s="57" t="str">
        <f t="shared" si="235"/>
        <v>3 - Medium-Level Power Loss</v>
      </c>
      <c r="N4924" s="59"/>
      <c r="O4924" s="60"/>
      <c r="P4924" s="61">
        <f t="shared" si="236"/>
        <v>1800</v>
      </c>
      <c r="Q4924" s="61">
        <f t="shared" si="237"/>
        <v>0</v>
      </c>
    </row>
    <row r="4925" spans="1:17">
      <c r="A4925" s="58">
        <v>44403</v>
      </c>
      <c r="B4925" s="39" t="s">
        <v>48</v>
      </c>
      <c r="C4925" s="39" t="s">
        <v>165</v>
      </c>
      <c r="D4925" s="65"/>
      <c r="E4925" s="39" t="s">
        <v>103</v>
      </c>
      <c r="F4925" s="39">
        <v>36</v>
      </c>
      <c r="G4925" s="39" t="s">
        <v>172</v>
      </c>
      <c r="H4925" s="39" t="s">
        <v>176</v>
      </c>
      <c r="I4925" s="39" t="s">
        <v>176</v>
      </c>
      <c r="J4925" s="39" t="s">
        <v>176</v>
      </c>
      <c r="K4925" s="39" t="s">
        <v>176</v>
      </c>
      <c r="L4925" s="39">
        <v>1</v>
      </c>
      <c r="M4925" s="57" t="str">
        <f t="shared" si="235"/>
        <v>3 - Medium-Level Power Loss</v>
      </c>
      <c r="N4925" s="59"/>
      <c r="O4925" s="60"/>
      <c r="P4925" s="61">
        <f t="shared" si="236"/>
        <v>1800</v>
      </c>
      <c r="Q4925" s="61">
        <f t="shared" si="237"/>
        <v>0</v>
      </c>
    </row>
    <row r="4926" spans="1:17">
      <c r="A4926" s="58">
        <v>44403</v>
      </c>
      <c r="B4926" s="39" t="s">
        <v>48</v>
      </c>
      <c r="C4926" s="39" t="s">
        <v>165</v>
      </c>
      <c r="D4926" s="65"/>
      <c r="E4926" s="39" t="s">
        <v>103</v>
      </c>
      <c r="F4926" s="39">
        <v>37</v>
      </c>
      <c r="G4926" s="39" t="s">
        <v>172</v>
      </c>
      <c r="H4926" s="39" t="s">
        <v>176</v>
      </c>
      <c r="I4926" s="39" t="s">
        <v>176</v>
      </c>
      <c r="J4926" s="39" t="s">
        <v>176</v>
      </c>
      <c r="K4926" s="39" t="s">
        <v>176</v>
      </c>
      <c r="L4926" s="39">
        <v>1</v>
      </c>
      <c r="M4926" s="57" t="str">
        <f t="shared" si="235"/>
        <v>3 - Medium-Level Power Loss</v>
      </c>
      <c r="N4926" s="59"/>
      <c r="O4926" s="60"/>
      <c r="P4926" s="61">
        <f t="shared" si="236"/>
        <v>1800</v>
      </c>
      <c r="Q4926" s="61">
        <f t="shared" si="237"/>
        <v>0</v>
      </c>
    </row>
    <row r="4927" spans="1:17">
      <c r="A4927" s="58">
        <v>44403</v>
      </c>
      <c r="B4927" s="39" t="s">
        <v>48</v>
      </c>
      <c r="C4927" s="39" t="s">
        <v>165</v>
      </c>
      <c r="D4927" s="65"/>
      <c r="E4927" s="39" t="s">
        <v>103</v>
      </c>
      <c r="F4927" s="39">
        <v>38</v>
      </c>
      <c r="G4927" s="39" t="s">
        <v>172</v>
      </c>
      <c r="H4927" s="39" t="s">
        <v>176</v>
      </c>
      <c r="I4927" s="39" t="s">
        <v>176</v>
      </c>
      <c r="J4927" s="39" t="s">
        <v>176</v>
      </c>
      <c r="K4927" s="39" t="s">
        <v>176</v>
      </c>
      <c r="L4927" s="39">
        <v>1</v>
      </c>
      <c r="M4927" s="57" t="str">
        <f t="shared" si="235"/>
        <v>3 - Medium-Level Power Loss</v>
      </c>
      <c r="N4927" s="59"/>
      <c r="O4927" s="60"/>
      <c r="P4927" s="61">
        <f t="shared" si="236"/>
        <v>1800</v>
      </c>
      <c r="Q4927" s="61">
        <f t="shared" si="237"/>
        <v>0</v>
      </c>
    </row>
    <row r="4928" spans="1:17">
      <c r="A4928" s="58">
        <v>44403</v>
      </c>
      <c r="B4928" s="39" t="s">
        <v>48</v>
      </c>
      <c r="C4928" s="39" t="s">
        <v>165</v>
      </c>
      <c r="D4928" s="65"/>
      <c r="E4928" s="39" t="s">
        <v>103</v>
      </c>
      <c r="F4928" s="39">
        <v>39</v>
      </c>
      <c r="G4928" s="39" t="s">
        <v>172</v>
      </c>
      <c r="H4928" s="39" t="s">
        <v>176</v>
      </c>
      <c r="I4928" s="39" t="s">
        <v>176</v>
      </c>
      <c r="J4928" s="39" t="s">
        <v>176</v>
      </c>
      <c r="K4928" s="39" t="s">
        <v>176</v>
      </c>
      <c r="L4928" s="39">
        <v>1</v>
      </c>
      <c r="M4928" s="57" t="str">
        <f t="shared" si="235"/>
        <v>3 - Medium-Level Power Loss</v>
      </c>
      <c r="N4928" s="59"/>
      <c r="O4928" s="60"/>
      <c r="P4928" s="61">
        <f t="shared" si="236"/>
        <v>1800</v>
      </c>
      <c r="Q4928" s="61">
        <f t="shared" si="237"/>
        <v>0</v>
      </c>
    </row>
    <row r="4929" spans="1:17">
      <c r="A4929" s="58">
        <v>44403</v>
      </c>
      <c r="B4929" s="39" t="s">
        <v>48</v>
      </c>
      <c r="C4929" s="39" t="s">
        <v>165</v>
      </c>
      <c r="D4929" s="65"/>
      <c r="E4929" s="39" t="s">
        <v>103</v>
      </c>
      <c r="F4929" s="39">
        <v>40</v>
      </c>
      <c r="G4929" s="39" t="s">
        <v>172</v>
      </c>
      <c r="H4929" s="39" t="s">
        <v>176</v>
      </c>
      <c r="I4929" s="39" t="s">
        <v>176</v>
      </c>
      <c r="J4929" s="39" t="s">
        <v>176</v>
      </c>
      <c r="K4929" s="39" t="s">
        <v>176</v>
      </c>
      <c r="L4929" s="39">
        <v>1</v>
      </c>
      <c r="M4929" s="57" t="str">
        <f t="shared" si="235"/>
        <v>3 - Medium-Level Power Loss</v>
      </c>
      <c r="N4929" s="59"/>
      <c r="O4929" s="60"/>
      <c r="P4929" s="61">
        <f t="shared" si="236"/>
        <v>1800</v>
      </c>
      <c r="Q4929" s="61">
        <f t="shared" si="237"/>
        <v>0</v>
      </c>
    </row>
    <row r="4930" spans="1:17">
      <c r="A4930" s="58">
        <v>44403</v>
      </c>
      <c r="B4930" s="39" t="s">
        <v>48</v>
      </c>
      <c r="C4930" s="39" t="s">
        <v>165</v>
      </c>
      <c r="D4930" s="65"/>
      <c r="E4930" s="39" t="s">
        <v>103</v>
      </c>
      <c r="F4930" s="39">
        <v>97</v>
      </c>
      <c r="G4930" s="39" t="s">
        <v>172</v>
      </c>
      <c r="H4930" s="39" t="s">
        <v>176</v>
      </c>
      <c r="I4930" s="39" t="s">
        <v>176</v>
      </c>
      <c r="J4930" s="39" t="s">
        <v>176</v>
      </c>
      <c r="K4930" s="39" t="s">
        <v>176</v>
      </c>
      <c r="L4930" s="39">
        <v>1</v>
      </c>
      <c r="M4930" s="57" t="str">
        <f t="shared" si="235"/>
        <v>3 - Medium-Level Power Loss</v>
      </c>
      <c r="N4930" s="59"/>
      <c r="O4930" s="60"/>
      <c r="P4930" s="61">
        <f t="shared" si="236"/>
        <v>1800</v>
      </c>
      <c r="Q4930" s="61">
        <f t="shared" si="237"/>
        <v>0</v>
      </c>
    </row>
    <row r="4931" spans="1:17">
      <c r="A4931" s="58">
        <v>44403</v>
      </c>
      <c r="B4931" s="39" t="s">
        <v>48</v>
      </c>
      <c r="C4931" s="39" t="s">
        <v>165</v>
      </c>
      <c r="D4931" s="65"/>
      <c r="E4931" s="39" t="s">
        <v>103</v>
      </c>
      <c r="F4931" s="39">
        <v>98</v>
      </c>
      <c r="G4931" s="39" t="s">
        <v>172</v>
      </c>
      <c r="H4931" s="39" t="s">
        <v>176</v>
      </c>
      <c r="I4931" s="39" t="s">
        <v>176</v>
      </c>
      <c r="J4931" s="39" t="s">
        <v>176</v>
      </c>
      <c r="K4931" s="39" t="s">
        <v>176</v>
      </c>
      <c r="L4931" s="39">
        <v>1</v>
      </c>
      <c r="M4931" s="57" t="str">
        <f t="shared" si="235"/>
        <v>3 - Medium-Level Power Loss</v>
      </c>
      <c r="N4931" s="59"/>
      <c r="O4931" s="60"/>
      <c r="P4931" s="61">
        <f t="shared" si="236"/>
        <v>1800</v>
      </c>
      <c r="Q4931" s="61">
        <f t="shared" si="237"/>
        <v>0</v>
      </c>
    </row>
    <row r="4932" spans="1:17">
      <c r="A4932" s="58">
        <v>44403</v>
      </c>
      <c r="B4932" s="39" t="s">
        <v>48</v>
      </c>
      <c r="C4932" s="39" t="s">
        <v>165</v>
      </c>
      <c r="D4932" s="65"/>
      <c r="E4932" s="39" t="s">
        <v>103</v>
      </c>
      <c r="F4932" s="39">
        <v>99</v>
      </c>
      <c r="G4932" s="39" t="s">
        <v>172</v>
      </c>
      <c r="H4932" s="39" t="s">
        <v>176</v>
      </c>
      <c r="I4932" s="39" t="s">
        <v>176</v>
      </c>
      <c r="J4932" s="39" t="s">
        <v>176</v>
      </c>
      <c r="K4932" s="39" t="s">
        <v>176</v>
      </c>
      <c r="L4932" s="39">
        <v>1</v>
      </c>
      <c r="M4932" s="57" t="str">
        <f t="shared" si="235"/>
        <v>3 - Medium-Level Power Loss</v>
      </c>
      <c r="N4932" s="59"/>
      <c r="O4932" s="60"/>
      <c r="P4932" s="61">
        <f t="shared" si="236"/>
        <v>1800</v>
      </c>
      <c r="Q4932" s="61">
        <f t="shared" si="237"/>
        <v>0</v>
      </c>
    </row>
    <row r="4933" spans="1:17">
      <c r="A4933" s="58">
        <v>44403</v>
      </c>
      <c r="B4933" s="39" t="s">
        <v>48</v>
      </c>
      <c r="C4933" s="39" t="s">
        <v>165</v>
      </c>
      <c r="D4933" s="65"/>
      <c r="E4933" s="39" t="s">
        <v>97</v>
      </c>
      <c r="F4933" s="39">
        <v>89</v>
      </c>
      <c r="G4933" s="39" t="s">
        <v>172</v>
      </c>
      <c r="H4933" s="39" t="s">
        <v>176</v>
      </c>
      <c r="I4933" s="39" t="s">
        <v>176</v>
      </c>
      <c r="J4933" s="39" t="s">
        <v>176</v>
      </c>
      <c r="K4933" s="39" t="s">
        <v>176</v>
      </c>
      <c r="L4933" s="39">
        <v>1</v>
      </c>
      <c r="M4933" s="57" t="str">
        <f t="shared" si="235"/>
        <v>3 - Medium-Level Power Loss</v>
      </c>
      <c r="N4933" s="59"/>
      <c r="O4933" s="60"/>
      <c r="P4933" s="61">
        <f t="shared" si="236"/>
        <v>1800</v>
      </c>
      <c r="Q4933" s="61">
        <f t="shared" si="237"/>
        <v>0</v>
      </c>
    </row>
    <row r="4934" spans="1:17">
      <c r="A4934" s="58">
        <v>44403</v>
      </c>
      <c r="B4934" s="39" t="s">
        <v>48</v>
      </c>
      <c r="C4934" s="39" t="s">
        <v>165</v>
      </c>
      <c r="D4934" s="65"/>
      <c r="E4934" s="39" t="s">
        <v>97</v>
      </c>
      <c r="F4934" s="39">
        <v>90</v>
      </c>
      <c r="G4934" s="39" t="s">
        <v>172</v>
      </c>
      <c r="H4934" s="39" t="s">
        <v>176</v>
      </c>
      <c r="I4934" s="39" t="s">
        <v>176</v>
      </c>
      <c r="J4934" s="39" t="s">
        <v>176</v>
      </c>
      <c r="K4934" s="39" t="s">
        <v>176</v>
      </c>
      <c r="L4934" s="39">
        <v>1</v>
      </c>
      <c r="M4934" s="57" t="str">
        <f t="shared" si="235"/>
        <v>3 - Medium-Level Power Loss</v>
      </c>
      <c r="N4934" s="59"/>
      <c r="O4934" s="60"/>
      <c r="P4934" s="61">
        <f t="shared" si="236"/>
        <v>1800</v>
      </c>
      <c r="Q4934" s="61">
        <f t="shared" si="237"/>
        <v>0</v>
      </c>
    </row>
    <row r="4935" spans="1:17">
      <c r="A4935" s="58">
        <v>44403</v>
      </c>
      <c r="B4935" s="39" t="s">
        <v>48</v>
      </c>
      <c r="C4935" s="39" t="s">
        <v>165</v>
      </c>
      <c r="D4935" s="65"/>
      <c r="E4935" s="39" t="s">
        <v>97</v>
      </c>
      <c r="F4935" s="39">
        <v>91</v>
      </c>
      <c r="G4935" s="39" t="s">
        <v>172</v>
      </c>
      <c r="H4935" s="39" t="s">
        <v>176</v>
      </c>
      <c r="I4935" s="39" t="s">
        <v>176</v>
      </c>
      <c r="J4935" s="39" t="s">
        <v>176</v>
      </c>
      <c r="K4935" s="39" t="s">
        <v>176</v>
      </c>
      <c r="L4935" s="39">
        <v>1</v>
      </c>
      <c r="M4935" s="57" t="str">
        <f t="shared" si="235"/>
        <v>3 - Medium-Level Power Loss</v>
      </c>
      <c r="N4935" s="59"/>
      <c r="O4935" s="60"/>
      <c r="P4935" s="61">
        <f t="shared" si="236"/>
        <v>1800</v>
      </c>
      <c r="Q4935" s="61">
        <f t="shared" si="237"/>
        <v>0</v>
      </c>
    </row>
    <row r="4936" spans="1:17">
      <c r="A4936" s="58">
        <v>44403</v>
      </c>
      <c r="B4936" s="39" t="s">
        <v>48</v>
      </c>
      <c r="C4936" s="39" t="s">
        <v>165</v>
      </c>
      <c r="D4936" s="65"/>
      <c r="E4936" s="39" t="s">
        <v>97</v>
      </c>
      <c r="F4936" s="39">
        <v>92</v>
      </c>
      <c r="G4936" s="39" t="s">
        <v>172</v>
      </c>
      <c r="H4936" s="39" t="s">
        <v>176</v>
      </c>
      <c r="I4936" s="39" t="s">
        <v>176</v>
      </c>
      <c r="J4936" s="39" t="s">
        <v>176</v>
      </c>
      <c r="K4936" s="39" t="s">
        <v>176</v>
      </c>
      <c r="L4936" s="39">
        <v>1</v>
      </c>
      <c r="M4936" s="57" t="str">
        <f t="shared" si="235"/>
        <v>3 - Medium-Level Power Loss</v>
      </c>
      <c r="N4936" s="59"/>
      <c r="O4936" s="60"/>
      <c r="P4936" s="61">
        <f t="shared" si="236"/>
        <v>1800</v>
      </c>
      <c r="Q4936" s="61">
        <f t="shared" si="237"/>
        <v>0</v>
      </c>
    </row>
    <row r="4937" spans="1:17">
      <c r="A4937" s="58">
        <v>44403</v>
      </c>
      <c r="B4937" s="39" t="s">
        <v>48</v>
      </c>
      <c r="C4937" s="39" t="s">
        <v>165</v>
      </c>
      <c r="D4937" s="65"/>
      <c r="E4937" s="39" t="s">
        <v>97</v>
      </c>
      <c r="F4937" s="39">
        <v>93</v>
      </c>
      <c r="G4937" s="39" t="s">
        <v>172</v>
      </c>
      <c r="H4937" s="39" t="s">
        <v>176</v>
      </c>
      <c r="I4937" s="39" t="s">
        <v>176</v>
      </c>
      <c r="J4937" s="39" t="s">
        <v>176</v>
      </c>
      <c r="K4937" s="39" t="s">
        <v>176</v>
      </c>
      <c r="L4937" s="39">
        <v>1</v>
      </c>
      <c r="M4937" s="57" t="str">
        <f t="shared" si="235"/>
        <v>3 - Medium-Level Power Loss</v>
      </c>
      <c r="N4937" s="59"/>
      <c r="O4937" s="60"/>
      <c r="P4937" s="61">
        <f t="shared" si="236"/>
        <v>1800</v>
      </c>
      <c r="Q4937" s="61">
        <f t="shared" si="237"/>
        <v>0</v>
      </c>
    </row>
    <row r="4938" spans="1:17">
      <c r="A4938" s="58">
        <v>44403</v>
      </c>
      <c r="B4938" s="39" t="s">
        <v>48</v>
      </c>
      <c r="C4938" s="39" t="s">
        <v>165</v>
      </c>
      <c r="D4938" s="65"/>
      <c r="E4938" s="39" t="s">
        <v>97</v>
      </c>
      <c r="F4938" s="39">
        <v>94</v>
      </c>
      <c r="G4938" s="39" t="s">
        <v>172</v>
      </c>
      <c r="H4938" s="39" t="s">
        <v>176</v>
      </c>
      <c r="I4938" s="39" t="s">
        <v>176</v>
      </c>
      <c r="J4938" s="39" t="s">
        <v>176</v>
      </c>
      <c r="K4938" s="39" t="s">
        <v>176</v>
      </c>
      <c r="L4938" s="39">
        <v>1</v>
      </c>
      <c r="M4938" s="57" t="str">
        <f t="shared" si="235"/>
        <v>3 - Medium-Level Power Loss</v>
      </c>
      <c r="N4938" s="59"/>
      <c r="O4938" s="60"/>
      <c r="P4938" s="61">
        <f t="shared" si="236"/>
        <v>1800</v>
      </c>
      <c r="Q4938" s="61">
        <f t="shared" si="237"/>
        <v>0</v>
      </c>
    </row>
    <row r="4939" spans="1:17">
      <c r="A4939" s="58">
        <v>44403</v>
      </c>
      <c r="B4939" s="39" t="s">
        <v>48</v>
      </c>
      <c r="C4939" s="39" t="s">
        <v>165</v>
      </c>
      <c r="D4939" s="65"/>
      <c r="E4939" s="39" t="s">
        <v>97</v>
      </c>
      <c r="F4939" s="39">
        <v>95</v>
      </c>
      <c r="G4939" s="39" t="s">
        <v>172</v>
      </c>
      <c r="H4939" s="39" t="s">
        <v>176</v>
      </c>
      <c r="I4939" s="39" t="s">
        <v>176</v>
      </c>
      <c r="J4939" s="39" t="s">
        <v>176</v>
      </c>
      <c r="K4939" s="39" t="s">
        <v>176</v>
      </c>
      <c r="L4939" s="39">
        <v>1</v>
      </c>
      <c r="M4939" s="57" t="str">
        <f t="shared" si="235"/>
        <v>3 - Medium-Level Power Loss</v>
      </c>
      <c r="N4939" s="59"/>
      <c r="O4939" s="60"/>
      <c r="P4939" s="61">
        <f t="shared" si="236"/>
        <v>1800</v>
      </c>
      <c r="Q4939" s="61">
        <f t="shared" si="237"/>
        <v>0</v>
      </c>
    </row>
    <row r="4940" spans="1:17">
      <c r="A4940" s="58">
        <v>44403</v>
      </c>
      <c r="B4940" s="39" t="s">
        <v>48</v>
      </c>
      <c r="C4940" s="39" t="s">
        <v>165</v>
      </c>
      <c r="D4940" s="65"/>
      <c r="E4940" s="39" t="s">
        <v>97</v>
      </c>
      <c r="F4940" s="39">
        <v>96</v>
      </c>
      <c r="G4940" s="39" t="s">
        <v>172</v>
      </c>
      <c r="H4940" s="39" t="s">
        <v>176</v>
      </c>
      <c r="I4940" s="39" t="s">
        <v>176</v>
      </c>
      <c r="J4940" s="39" t="s">
        <v>176</v>
      </c>
      <c r="K4940" s="39" t="s">
        <v>176</v>
      </c>
      <c r="L4940" s="39">
        <v>1</v>
      </c>
      <c r="M4940" s="57" t="str">
        <f t="shared" si="235"/>
        <v>3 - Medium-Level Power Loss</v>
      </c>
      <c r="N4940" s="59"/>
      <c r="O4940" s="60"/>
      <c r="P4940" s="61">
        <f t="shared" si="236"/>
        <v>1800</v>
      </c>
      <c r="Q4940" s="61">
        <f t="shared" si="237"/>
        <v>0</v>
      </c>
    </row>
    <row r="4941" spans="1:17">
      <c r="A4941" s="58">
        <v>44403</v>
      </c>
      <c r="B4941" s="39" t="s">
        <v>48</v>
      </c>
      <c r="C4941" s="39" t="s">
        <v>165</v>
      </c>
      <c r="D4941" s="65"/>
      <c r="E4941" s="39" t="s">
        <v>135</v>
      </c>
      <c r="F4941" s="39">
        <v>28</v>
      </c>
      <c r="G4941" s="39" t="s">
        <v>172</v>
      </c>
      <c r="H4941" s="39" t="s">
        <v>176</v>
      </c>
      <c r="I4941" s="39" t="s">
        <v>176</v>
      </c>
      <c r="J4941" s="39" t="s">
        <v>176</v>
      </c>
      <c r="K4941" s="39" t="s">
        <v>176</v>
      </c>
      <c r="L4941" s="39">
        <v>1</v>
      </c>
      <c r="M4941" s="57" t="str">
        <f t="shared" si="235"/>
        <v>3 - Medium-Level Power Loss</v>
      </c>
      <c r="N4941" s="59"/>
      <c r="O4941" s="60"/>
      <c r="P4941" s="61">
        <f t="shared" si="236"/>
        <v>1800</v>
      </c>
      <c r="Q4941" s="61">
        <f t="shared" si="237"/>
        <v>0</v>
      </c>
    </row>
    <row r="4942" spans="1:17">
      <c r="A4942" s="58">
        <v>44403</v>
      </c>
      <c r="B4942" s="39" t="s">
        <v>48</v>
      </c>
      <c r="C4942" s="39" t="s">
        <v>165</v>
      </c>
      <c r="D4942" s="65"/>
      <c r="E4942" s="39" t="s">
        <v>135</v>
      </c>
      <c r="F4942" s="39">
        <v>41</v>
      </c>
      <c r="G4942" s="39" t="s">
        <v>172</v>
      </c>
      <c r="H4942" s="39" t="s">
        <v>176</v>
      </c>
      <c r="I4942" s="39" t="s">
        <v>176</v>
      </c>
      <c r="J4942" s="39" t="s">
        <v>176</v>
      </c>
      <c r="K4942" s="39" t="s">
        <v>176</v>
      </c>
      <c r="L4942" s="39">
        <v>1</v>
      </c>
      <c r="M4942" s="57" t="str">
        <f t="shared" si="235"/>
        <v>3 - Medium-Level Power Loss</v>
      </c>
      <c r="N4942" s="59"/>
      <c r="O4942" s="60"/>
      <c r="P4942" s="61">
        <f t="shared" si="236"/>
        <v>1800</v>
      </c>
      <c r="Q4942" s="61">
        <f t="shared" si="237"/>
        <v>0</v>
      </c>
    </row>
    <row r="4943" spans="1:17">
      <c r="A4943" s="58">
        <v>44403</v>
      </c>
      <c r="B4943" s="39" t="s">
        <v>48</v>
      </c>
      <c r="C4943" s="39" t="s">
        <v>165</v>
      </c>
      <c r="D4943" s="65"/>
      <c r="E4943" s="39" t="s">
        <v>135</v>
      </c>
      <c r="F4943" s="39">
        <v>42</v>
      </c>
      <c r="G4943" s="39" t="s">
        <v>172</v>
      </c>
      <c r="H4943" s="39" t="s">
        <v>176</v>
      </c>
      <c r="I4943" s="39" t="s">
        <v>176</v>
      </c>
      <c r="J4943" s="39" t="s">
        <v>176</v>
      </c>
      <c r="K4943" s="39" t="s">
        <v>176</v>
      </c>
      <c r="L4943" s="39">
        <v>1</v>
      </c>
      <c r="M4943" s="57" t="str">
        <f t="shared" si="235"/>
        <v>3 - Medium-Level Power Loss</v>
      </c>
      <c r="N4943" s="59"/>
      <c r="O4943" s="60"/>
      <c r="P4943" s="61">
        <f t="shared" si="236"/>
        <v>1800</v>
      </c>
      <c r="Q4943" s="61">
        <f t="shared" si="237"/>
        <v>0</v>
      </c>
    </row>
    <row r="4944" spans="1:17">
      <c r="A4944" s="58">
        <v>44403</v>
      </c>
      <c r="B4944" s="39" t="s">
        <v>48</v>
      </c>
      <c r="C4944" s="39" t="s">
        <v>165</v>
      </c>
      <c r="D4944" s="65"/>
      <c r="E4944" s="39" t="s">
        <v>135</v>
      </c>
      <c r="F4944" s="39">
        <v>43</v>
      </c>
      <c r="G4944" s="39" t="s">
        <v>172</v>
      </c>
      <c r="H4944" s="39" t="s">
        <v>176</v>
      </c>
      <c r="I4944" s="39" t="s">
        <v>176</v>
      </c>
      <c r="J4944" s="39" t="s">
        <v>176</v>
      </c>
      <c r="K4944" s="39" t="s">
        <v>176</v>
      </c>
      <c r="L4944" s="39">
        <v>1</v>
      </c>
      <c r="M4944" s="57" t="str">
        <f t="shared" si="235"/>
        <v>3 - Medium-Level Power Loss</v>
      </c>
      <c r="N4944" s="59"/>
      <c r="O4944" s="60"/>
      <c r="P4944" s="61">
        <f t="shared" si="236"/>
        <v>1800</v>
      </c>
      <c r="Q4944" s="61">
        <f t="shared" si="237"/>
        <v>0</v>
      </c>
    </row>
    <row r="4945" spans="1:17">
      <c r="A4945" s="58">
        <v>44403</v>
      </c>
      <c r="B4945" s="39" t="s">
        <v>48</v>
      </c>
      <c r="C4945" s="39" t="s">
        <v>165</v>
      </c>
      <c r="D4945" s="65"/>
      <c r="E4945" s="39" t="s">
        <v>135</v>
      </c>
      <c r="F4945" s="39">
        <v>44</v>
      </c>
      <c r="G4945" s="39" t="s">
        <v>172</v>
      </c>
      <c r="H4945" s="39" t="s">
        <v>176</v>
      </c>
      <c r="I4945" s="39" t="s">
        <v>176</v>
      </c>
      <c r="J4945" s="39" t="s">
        <v>176</v>
      </c>
      <c r="K4945" s="39" t="s">
        <v>176</v>
      </c>
      <c r="L4945" s="39">
        <v>1</v>
      </c>
      <c r="M4945" s="57" t="str">
        <f t="shared" si="235"/>
        <v>3 - Medium-Level Power Loss</v>
      </c>
      <c r="N4945" s="59"/>
      <c r="O4945" s="60"/>
      <c r="P4945" s="61">
        <f t="shared" si="236"/>
        <v>1800</v>
      </c>
      <c r="Q4945" s="61">
        <f t="shared" si="237"/>
        <v>0</v>
      </c>
    </row>
    <row r="4946" spans="1:17">
      <c r="A4946" s="58">
        <v>44403</v>
      </c>
      <c r="B4946" s="39" t="s">
        <v>48</v>
      </c>
      <c r="C4946" s="39" t="s">
        <v>165</v>
      </c>
      <c r="D4946" s="65"/>
      <c r="E4946" s="39" t="s">
        <v>135</v>
      </c>
      <c r="F4946" s="39">
        <v>45</v>
      </c>
      <c r="G4946" s="39" t="s">
        <v>172</v>
      </c>
      <c r="H4946" s="39" t="s">
        <v>176</v>
      </c>
      <c r="I4946" s="39" t="s">
        <v>176</v>
      </c>
      <c r="J4946" s="39" t="s">
        <v>176</v>
      </c>
      <c r="K4946" s="39" t="s">
        <v>176</v>
      </c>
      <c r="L4946" s="39">
        <v>1</v>
      </c>
      <c r="M4946" s="57" t="str">
        <f t="shared" si="235"/>
        <v>3 - Medium-Level Power Loss</v>
      </c>
      <c r="N4946" s="59"/>
      <c r="O4946" s="60"/>
      <c r="P4946" s="61">
        <f t="shared" si="236"/>
        <v>1800</v>
      </c>
      <c r="Q4946" s="61">
        <f t="shared" si="237"/>
        <v>0</v>
      </c>
    </row>
    <row r="4947" spans="1:17">
      <c r="A4947" s="58">
        <v>44403</v>
      </c>
      <c r="B4947" s="39" t="s">
        <v>48</v>
      </c>
      <c r="C4947" s="39" t="s">
        <v>165</v>
      </c>
      <c r="D4947" s="65"/>
      <c r="E4947" s="39" t="s">
        <v>135</v>
      </c>
      <c r="F4947" s="39">
        <v>46</v>
      </c>
      <c r="G4947" s="39" t="s">
        <v>172</v>
      </c>
      <c r="H4947" s="39" t="s">
        <v>176</v>
      </c>
      <c r="I4947" s="39" t="s">
        <v>176</v>
      </c>
      <c r="J4947" s="39" t="s">
        <v>176</v>
      </c>
      <c r="K4947" s="39" t="s">
        <v>176</v>
      </c>
      <c r="L4947" s="39">
        <v>1</v>
      </c>
      <c r="M4947" s="57" t="str">
        <f t="shared" si="235"/>
        <v>3 - Medium-Level Power Loss</v>
      </c>
      <c r="N4947" s="59"/>
      <c r="O4947" s="60"/>
      <c r="P4947" s="61">
        <f t="shared" si="236"/>
        <v>1800</v>
      </c>
      <c r="Q4947" s="61">
        <f t="shared" si="237"/>
        <v>0</v>
      </c>
    </row>
    <row r="4948" spans="1:17">
      <c r="A4948" s="58">
        <v>44403</v>
      </c>
      <c r="B4948" s="39" t="s">
        <v>48</v>
      </c>
      <c r="C4948" s="39" t="s">
        <v>165</v>
      </c>
      <c r="D4948" s="65"/>
      <c r="E4948" s="39" t="s">
        <v>135</v>
      </c>
      <c r="F4948" s="39">
        <v>47</v>
      </c>
      <c r="G4948" s="39" t="s">
        <v>172</v>
      </c>
      <c r="H4948" s="39" t="s">
        <v>176</v>
      </c>
      <c r="I4948" s="39" t="s">
        <v>176</v>
      </c>
      <c r="J4948" s="39" t="s">
        <v>176</v>
      </c>
      <c r="K4948" s="39" t="s">
        <v>176</v>
      </c>
      <c r="L4948" s="39">
        <v>1</v>
      </c>
      <c r="M4948" s="57" t="str">
        <f t="shared" si="235"/>
        <v>3 - Medium-Level Power Loss</v>
      </c>
      <c r="N4948" s="59"/>
      <c r="O4948" s="60"/>
      <c r="P4948" s="61">
        <f t="shared" si="236"/>
        <v>1800</v>
      </c>
      <c r="Q4948" s="61">
        <f t="shared" si="237"/>
        <v>0</v>
      </c>
    </row>
    <row r="4949" spans="1:17">
      <c r="A4949" s="58">
        <v>44403</v>
      </c>
      <c r="B4949" s="39" t="s">
        <v>48</v>
      </c>
      <c r="C4949" s="39" t="s">
        <v>165</v>
      </c>
      <c r="D4949" s="65"/>
      <c r="E4949" s="39" t="s">
        <v>135</v>
      </c>
      <c r="F4949" s="39">
        <v>48</v>
      </c>
      <c r="G4949" s="39" t="s">
        <v>172</v>
      </c>
      <c r="H4949" s="39" t="s">
        <v>176</v>
      </c>
      <c r="I4949" s="39" t="s">
        <v>176</v>
      </c>
      <c r="J4949" s="39" t="s">
        <v>176</v>
      </c>
      <c r="K4949" s="39" t="s">
        <v>176</v>
      </c>
      <c r="L4949" s="39">
        <v>1</v>
      </c>
      <c r="M4949" s="57" t="str">
        <f t="shared" si="235"/>
        <v>3 - Medium-Level Power Loss</v>
      </c>
      <c r="N4949" s="59"/>
      <c r="O4949" s="60"/>
      <c r="P4949" s="61">
        <f t="shared" si="236"/>
        <v>1800</v>
      </c>
      <c r="Q4949" s="61">
        <f t="shared" si="237"/>
        <v>0</v>
      </c>
    </row>
    <row r="4950" spans="1:17">
      <c r="A4950" s="58">
        <v>44403</v>
      </c>
      <c r="B4950" s="39" t="s">
        <v>48</v>
      </c>
      <c r="C4950" s="39" t="s">
        <v>165</v>
      </c>
      <c r="D4950" s="65"/>
      <c r="E4950" s="39" t="s">
        <v>106</v>
      </c>
      <c r="F4950" s="39">
        <v>1</v>
      </c>
      <c r="G4950" s="39" t="s">
        <v>172</v>
      </c>
      <c r="H4950" s="39" t="s">
        <v>176</v>
      </c>
      <c r="I4950" s="39" t="s">
        <v>176</v>
      </c>
      <c r="J4950" s="39" t="s">
        <v>176</v>
      </c>
      <c r="K4950" s="39" t="s">
        <v>176</v>
      </c>
      <c r="L4950" s="39">
        <v>1</v>
      </c>
      <c r="M4950" s="57" t="str">
        <f t="shared" si="235"/>
        <v>3 - Medium-Level Power Loss</v>
      </c>
      <c r="N4950" s="59"/>
      <c r="O4950" s="60"/>
      <c r="P4950" s="61">
        <f t="shared" si="236"/>
        <v>1800</v>
      </c>
      <c r="Q4950" s="61">
        <f t="shared" si="237"/>
        <v>0</v>
      </c>
    </row>
    <row r="4951" spans="1:17">
      <c r="A4951" s="58">
        <v>44403</v>
      </c>
      <c r="B4951" s="39" t="s">
        <v>48</v>
      </c>
      <c r="C4951" s="39" t="s">
        <v>165</v>
      </c>
      <c r="D4951" s="65"/>
      <c r="E4951" s="39" t="s">
        <v>106</v>
      </c>
      <c r="F4951" s="39">
        <v>2</v>
      </c>
      <c r="G4951" s="39" t="s">
        <v>172</v>
      </c>
      <c r="H4951" s="39" t="s">
        <v>176</v>
      </c>
      <c r="I4951" s="39" t="s">
        <v>176</v>
      </c>
      <c r="J4951" s="39" t="s">
        <v>176</v>
      </c>
      <c r="K4951" s="39" t="s">
        <v>176</v>
      </c>
      <c r="L4951" s="39">
        <v>1</v>
      </c>
      <c r="M4951" s="57" t="str">
        <f t="shared" si="235"/>
        <v>3 - Medium-Level Power Loss</v>
      </c>
      <c r="N4951" s="59"/>
      <c r="O4951" s="60"/>
      <c r="P4951" s="61">
        <f t="shared" si="236"/>
        <v>1800</v>
      </c>
      <c r="Q4951" s="61">
        <f t="shared" si="237"/>
        <v>0</v>
      </c>
    </row>
    <row r="4952" spans="1:17">
      <c r="A4952" s="58">
        <v>44403</v>
      </c>
      <c r="B4952" s="39" t="s">
        <v>48</v>
      </c>
      <c r="C4952" s="39" t="s">
        <v>165</v>
      </c>
      <c r="D4952" s="65"/>
      <c r="E4952" s="39" t="s">
        <v>106</v>
      </c>
      <c r="F4952" s="39">
        <v>25</v>
      </c>
      <c r="G4952" s="39" t="s">
        <v>172</v>
      </c>
      <c r="H4952" s="39" t="s">
        <v>176</v>
      </c>
      <c r="I4952" s="39" t="s">
        <v>177</v>
      </c>
      <c r="J4952" s="39" t="s">
        <v>176</v>
      </c>
      <c r="K4952" s="39" t="s">
        <v>176</v>
      </c>
      <c r="L4952" s="39">
        <v>1</v>
      </c>
      <c r="M4952" s="57" t="str">
        <f t="shared" si="235"/>
        <v>3 - Medium-Level Power Loss</v>
      </c>
      <c r="N4952" s="59"/>
      <c r="O4952" s="60"/>
      <c r="P4952" s="61">
        <f t="shared" si="236"/>
        <v>1800</v>
      </c>
      <c r="Q4952" s="61">
        <f t="shared" si="237"/>
        <v>0</v>
      </c>
    </row>
    <row r="4953" spans="1:17">
      <c r="A4953" s="58">
        <v>44403</v>
      </c>
      <c r="B4953" s="39" t="s">
        <v>48</v>
      </c>
      <c r="C4953" s="39" t="s">
        <v>165</v>
      </c>
      <c r="D4953" s="65"/>
      <c r="E4953" s="39" t="s">
        <v>106</v>
      </c>
      <c r="F4953" s="39">
        <v>26</v>
      </c>
      <c r="G4953" s="39" t="s">
        <v>172</v>
      </c>
      <c r="H4953" s="39" t="s">
        <v>176</v>
      </c>
      <c r="I4953" s="39" t="s">
        <v>177</v>
      </c>
      <c r="J4953" s="39" t="s">
        <v>176</v>
      </c>
      <c r="K4953" s="39" t="s">
        <v>176</v>
      </c>
      <c r="L4953" s="39">
        <v>1</v>
      </c>
      <c r="M4953" s="57" t="str">
        <f t="shared" si="235"/>
        <v>3 - Medium-Level Power Loss</v>
      </c>
      <c r="N4953" s="59"/>
      <c r="O4953" s="60"/>
      <c r="P4953" s="61">
        <f t="shared" si="236"/>
        <v>1800</v>
      </c>
      <c r="Q4953" s="61">
        <f t="shared" si="237"/>
        <v>0</v>
      </c>
    </row>
    <row r="4954" spans="1:17">
      <c r="A4954" s="58">
        <v>44403</v>
      </c>
      <c r="B4954" s="39" t="s">
        <v>48</v>
      </c>
      <c r="C4954" s="39" t="s">
        <v>165</v>
      </c>
      <c r="D4954" s="65"/>
      <c r="E4954" s="39" t="s">
        <v>106</v>
      </c>
      <c r="F4954" s="39">
        <v>27</v>
      </c>
      <c r="G4954" s="39" t="s">
        <v>172</v>
      </c>
      <c r="H4954" s="39" t="s">
        <v>176</v>
      </c>
      <c r="I4954" s="39" t="s">
        <v>177</v>
      </c>
      <c r="J4954" s="39" t="s">
        <v>176</v>
      </c>
      <c r="K4954" s="39" t="s">
        <v>176</v>
      </c>
      <c r="L4954" s="39">
        <v>1</v>
      </c>
      <c r="M4954" s="57" t="str">
        <f t="shared" si="235"/>
        <v>3 - Medium-Level Power Loss</v>
      </c>
      <c r="N4954" s="59"/>
      <c r="O4954" s="60"/>
      <c r="P4954" s="61">
        <f t="shared" si="236"/>
        <v>1800</v>
      </c>
      <c r="Q4954" s="61">
        <f t="shared" si="237"/>
        <v>0</v>
      </c>
    </row>
    <row r="4955" spans="1:17">
      <c r="A4955" s="58">
        <v>44403</v>
      </c>
      <c r="B4955" s="39" t="s">
        <v>48</v>
      </c>
      <c r="C4955" s="39" t="s">
        <v>165</v>
      </c>
      <c r="D4955" s="65"/>
      <c r="E4955" s="39" t="s">
        <v>106</v>
      </c>
      <c r="F4955" s="39">
        <v>28</v>
      </c>
      <c r="G4955" s="39" t="s">
        <v>172</v>
      </c>
      <c r="H4955" s="39" t="s">
        <v>176</v>
      </c>
      <c r="I4955" s="39" t="s">
        <v>177</v>
      </c>
      <c r="J4955" s="39" t="s">
        <v>176</v>
      </c>
      <c r="K4955" s="39" t="s">
        <v>176</v>
      </c>
      <c r="L4955" s="39">
        <v>1</v>
      </c>
      <c r="M4955" s="57" t="str">
        <f t="shared" si="235"/>
        <v>3 - Medium-Level Power Loss</v>
      </c>
      <c r="N4955" s="59"/>
      <c r="O4955" s="60"/>
      <c r="P4955" s="61">
        <f t="shared" si="236"/>
        <v>1800</v>
      </c>
      <c r="Q4955" s="61">
        <f t="shared" si="237"/>
        <v>0</v>
      </c>
    </row>
    <row r="4956" spans="1:17">
      <c r="A4956" s="58">
        <v>44403</v>
      </c>
      <c r="B4956" s="39" t="s">
        <v>48</v>
      </c>
      <c r="C4956" s="39" t="s">
        <v>165</v>
      </c>
      <c r="D4956" s="65"/>
      <c r="E4956" s="39" t="s">
        <v>106</v>
      </c>
      <c r="F4956" s="39">
        <v>29</v>
      </c>
      <c r="G4956" s="39" t="s">
        <v>172</v>
      </c>
      <c r="H4956" s="39" t="s">
        <v>176</v>
      </c>
      <c r="I4956" s="39" t="s">
        <v>177</v>
      </c>
      <c r="J4956" s="39" t="s">
        <v>176</v>
      </c>
      <c r="K4956" s="39" t="s">
        <v>176</v>
      </c>
      <c r="L4956" s="39">
        <v>1</v>
      </c>
      <c r="M4956" s="57" t="str">
        <f t="shared" si="235"/>
        <v>3 - Medium-Level Power Loss</v>
      </c>
      <c r="N4956" s="59"/>
      <c r="O4956" s="60"/>
      <c r="P4956" s="61">
        <f t="shared" si="236"/>
        <v>1800</v>
      </c>
      <c r="Q4956" s="61">
        <f t="shared" si="237"/>
        <v>0</v>
      </c>
    </row>
    <row r="4957" spans="1:17">
      <c r="A4957" s="58">
        <v>44403</v>
      </c>
      <c r="B4957" s="39" t="s">
        <v>48</v>
      </c>
      <c r="C4957" s="39" t="s">
        <v>165</v>
      </c>
      <c r="D4957" s="65"/>
      <c r="E4957" s="39" t="s">
        <v>106</v>
      </c>
      <c r="F4957" s="39">
        <v>3</v>
      </c>
      <c r="G4957" s="39" t="s">
        <v>172</v>
      </c>
      <c r="H4957" s="39" t="s">
        <v>176</v>
      </c>
      <c r="I4957" s="39" t="s">
        <v>176</v>
      </c>
      <c r="J4957" s="39" t="s">
        <v>176</v>
      </c>
      <c r="K4957" s="39" t="s">
        <v>176</v>
      </c>
      <c r="L4957" s="39">
        <v>1</v>
      </c>
      <c r="M4957" s="57" t="str">
        <f t="shared" si="235"/>
        <v>3 - Medium-Level Power Loss</v>
      </c>
      <c r="N4957" s="59"/>
      <c r="O4957" s="60"/>
      <c r="P4957" s="61">
        <f t="shared" si="236"/>
        <v>1800</v>
      </c>
      <c r="Q4957" s="61">
        <f t="shared" si="237"/>
        <v>0</v>
      </c>
    </row>
    <row r="4958" spans="1:17">
      <c r="A4958" s="58">
        <v>44403</v>
      </c>
      <c r="B4958" s="39" t="s">
        <v>48</v>
      </c>
      <c r="C4958" s="39" t="s">
        <v>165</v>
      </c>
      <c r="D4958" s="65"/>
      <c r="E4958" s="39" t="s">
        <v>106</v>
      </c>
      <c r="F4958" s="39">
        <v>30</v>
      </c>
      <c r="G4958" s="39" t="s">
        <v>172</v>
      </c>
      <c r="H4958" s="39" t="s">
        <v>176</v>
      </c>
      <c r="I4958" s="39" t="s">
        <v>177</v>
      </c>
      <c r="J4958" s="39" t="s">
        <v>176</v>
      </c>
      <c r="K4958" s="39" t="s">
        <v>176</v>
      </c>
      <c r="L4958" s="39">
        <v>1</v>
      </c>
      <c r="M4958" s="57" t="str">
        <f t="shared" si="235"/>
        <v>3 - Medium-Level Power Loss</v>
      </c>
      <c r="N4958" s="59"/>
      <c r="O4958" s="60"/>
      <c r="P4958" s="61">
        <f t="shared" si="236"/>
        <v>1800</v>
      </c>
      <c r="Q4958" s="61">
        <f t="shared" si="237"/>
        <v>0</v>
      </c>
    </row>
    <row r="4959" spans="1:17">
      <c r="A4959" s="58">
        <v>44403</v>
      </c>
      <c r="B4959" s="39" t="s">
        <v>48</v>
      </c>
      <c r="C4959" s="39" t="s">
        <v>165</v>
      </c>
      <c r="D4959" s="65"/>
      <c r="E4959" s="39" t="s">
        <v>106</v>
      </c>
      <c r="F4959" s="39">
        <v>31</v>
      </c>
      <c r="G4959" s="39" t="s">
        <v>172</v>
      </c>
      <c r="H4959" s="39" t="s">
        <v>176</v>
      </c>
      <c r="I4959" s="39" t="s">
        <v>177</v>
      </c>
      <c r="J4959" s="39" t="s">
        <v>176</v>
      </c>
      <c r="K4959" s="39" t="s">
        <v>176</v>
      </c>
      <c r="L4959" s="39">
        <v>1</v>
      </c>
      <c r="M4959" s="57" t="str">
        <f t="shared" si="235"/>
        <v>3 - Medium-Level Power Loss</v>
      </c>
      <c r="N4959" s="59"/>
      <c r="O4959" s="60"/>
      <c r="P4959" s="61">
        <f t="shared" si="236"/>
        <v>1800</v>
      </c>
      <c r="Q4959" s="61">
        <f t="shared" si="237"/>
        <v>0</v>
      </c>
    </row>
    <row r="4960" spans="1:17">
      <c r="A4960" s="58">
        <v>44403</v>
      </c>
      <c r="B4960" s="39" t="s">
        <v>48</v>
      </c>
      <c r="C4960" s="39" t="s">
        <v>165</v>
      </c>
      <c r="D4960" s="65"/>
      <c r="E4960" s="39" t="s">
        <v>106</v>
      </c>
      <c r="F4960" s="39">
        <v>32</v>
      </c>
      <c r="G4960" s="39" t="s">
        <v>172</v>
      </c>
      <c r="H4960" s="39" t="s">
        <v>176</v>
      </c>
      <c r="I4960" s="39" t="s">
        <v>177</v>
      </c>
      <c r="J4960" s="39" t="s">
        <v>176</v>
      </c>
      <c r="K4960" s="39" t="s">
        <v>176</v>
      </c>
      <c r="L4960" s="39">
        <v>1</v>
      </c>
      <c r="M4960" s="57" t="str">
        <f t="shared" si="235"/>
        <v>3 - Medium-Level Power Loss</v>
      </c>
      <c r="N4960" s="59"/>
      <c r="O4960" s="60"/>
      <c r="P4960" s="61">
        <f t="shared" si="236"/>
        <v>1800</v>
      </c>
      <c r="Q4960" s="61">
        <f t="shared" si="237"/>
        <v>0</v>
      </c>
    </row>
    <row r="4961" spans="1:17">
      <c r="A4961" s="58">
        <v>44403</v>
      </c>
      <c r="B4961" s="39" t="s">
        <v>48</v>
      </c>
      <c r="C4961" s="39" t="s">
        <v>165</v>
      </c>
      <c r="D4961" s="65"/>
      <c r="E4961" s="39" t="s">
        <v>106</v>
      </c>
      <c r="F4961" s="39">
        <v>4</v>
      </c>
      <c r="G4961" s="39" t="s">
        <v>172</v>
      </c>
      <c r="H4961" s="39" t="s">
        <v>176</v>
      </c>
      <c r="I4961" s="39" t="s">
        <v>176</v>
      </c>
      <c r="J4961" s="39" t="s">
        <v>176</v>
      </c>
      <c r="K4961" s="39" t="s">
        <v>176</v>
      </c>
      <c r="L4961" s="39">
        <v>1</v>
      </c>
      <c r="M4961" s="57" t="str">
        <f t="shared" si="235"/>
        <v>3 - Medium-Level Power Loss</v>
      </c>
      <c r="N4961" s="59"/>
      <c r="O4961" s="60"/>
      <c r="P4961" s="61">
        <f t="shared" si="236"/>
        <v>1800</v>
      </c>
      <c r="Q4961" s="61">
        <f t="shared" si="237"/>
        <v>0</v>
      </c>
    </row>
    <row r="4962" spans="1:17">
      <c r="A4962" s="58">
        <v>44403</v>
      </c>
      <c r="B4962" s="39" t="s">
        <v>48</v>
      </c>
      <c r="C4962" s="39" t="s">
        <v>165</v>
      </c>
      <c r="D4962" s="65"/>
      <c r="E4962" s="39" t="s">
        <v>106</v>
      </c>
      <c r="F4962" s="39">
        <v>5</v>
      </c>
      <c r="G4962" s="39" t="s">
        <v>172</v>
      </c>
      <c r="H4962" s="39" t="s">
        <v>176</v>
      </c>
      <c r="I4962" s="39" t="s">
        <v>176</v>
      </c>
      <c r="J4962" s="39" t="s">
        <v>176</v>
      </c>
      <c r="K4962" s="39" t="s">
        <v>176</v>
      </c>
      <c r="L4962" s="39">
        <v>1</v>
      </c>
      <c r="M4962" s="57" t="str">
        <f t="shared" si="235"/>
        <v>3 - Medium-Level Power Loss</v>
      </c>
      <c r="N4962" s="59"/>
      <c r="O4962" s="60"/>
      <c r="P4962" s="61">
        <f t="shared" si="236"/>
        <v>1800</v>
      </c>
      <c r="Q4962" s="61">
        <f t="shared" si="237"/>
        <v>0</v>
      </c>
    </row>
    <row r="4963" spans="1:17">
      <c r="A4963" s="58">
        <v>44403</v>
      </c>
      <c r="B4963" s="39" t="s">
        <v>48</v>
      </c>
      <c r="C4963" s="39" t="s">
        <v>165</v>
      </c>
      <c r="D4963" s="65"/>
      <c r="E4963" s="39" t="s">
        <v>106</v>
      </c>
      <c r="F4963" s="39">
        <v>6</v>
      </c>
      <c r="G4963" s="39" t="s">
        <v>172</v>
      </c>
      <c r="H4963" s="39" t="s">
        <v>176</v>
      </c>
      <c r="I4963" s="39" t="s">
        <v>176</v>
      </c>
      <c r="J4963" s="39" t="s">
        <v>176</v>
      </c>
      <c r="K4963" s="39" t="s">
        <v>176</v>
      </c>
      <c r="L4963" s="39">
        <v>1</v>
      </c>
      <c r="M4963" s="57" t="str">
        <f t="shared" si="235"/>
        <v>3 - Medium-Level Power Loss</v>
      </c>
      <c r="N4963" s="59"/>
      <c r="O4963" s="60"/>
      <c r="P4963" s="61">
        <f t="shared" si="236"/>
        <v>1800</v>
      </c>
      <c r="Q4963" s="61">
        <f t="shared" si="237"/>
        <v>0</v>
      </c>
    </row>
    <row r="4964" spans="1:17">
      <c r="A4964" s="58">
        <v>44403</v>
      </c>
      <c r="B4964" s="39" t="s">
        <v>48</v>
      </c>
      <c r="C4964" s="39" t="s">
        <v>165</v>
      </c>
      <c r="D4964" s="65"/>
      <c r="E4964" s="39" t="s">
        <v>106</v>
      </c>
      <c r="F4964" s="39">
        <v>7</v>
      </c>
      <c r="G4964" s="39" t="s">
        <v>172</v>
      </c>
      <c r="H4964" s="39" t="s">
        <v>176</v>
      </c>
      <c r="I4964" s="39" t="s">
        <v>176</v>
      </c>
      <c r="J4964" s="39" t="s">
        <v>176</v>
      </c>
      <c r="K4964" s="39" t="s">
        <v>176</v>
      </c>
      <c r="L4964" s="39">
        <v>1</v>
      </c>
      <c r="M4964" s="57" t="str">
        <f t="shared" si="235"/>
        <v>3 - Medium-Level Power Loss</v>
      </c>
      <c r="N4964" s="59"/>
      <c r="O4964" s="60"/>
      <c r="P4964" s="61">
        <f t="shared" si="236"/>
        <v>1800</v>
      </c>
      <c r="Q4964" s="61">
        <f t="shared" si="237"/>
        <v>0</v>
      </c>
    </row>
    <row r="4965" spans="1:17">
      <c r="A4965" s="58">
        <v>44403</v>
      </c>
      <c r="B4965" s="39" t="s">
        <v>48</v>
      </c>
      <c r="C4965" s="39" t="s">
        <v>165</v>
      </c>
      <c r="D4965" s="65"/>
      <c r="E4965" s="39" t="s">
        <v>106</v>
      </c>
      <c r="F4965" s="39">
        <v>8</v>
      </c>
      <c r="G4965" s="39" t="s">
        <v>172</v>
      </c>
      <c r="H4965" s="39" t="s">
        <v>176</v>
      </c>
      <c r="I4965" s="39" t="s">
        <v>176</v>
      </c>
      <c r="J4965" s="39" t="s">
        <v>176</v>
      </c>
      <c r="K4965" s="39" t="s">
        <v>176</v>
      </c>
      <c r="L4965" s="39">
        <v>1</v>
      </c>
      <c r="M4965" s="57" t="str">
        <f t="shared" si="235"/>
        <v>3 - Medium-Level Power Loss</v>
      </c>
      <c r="N4965" s="59"/>
      <c r="O4965" s="60"/>
      <c r="P4965" s="61">
        <f t="shared" si="236"/>
        <v>1800</v>
      </c>
      <c r="Q4965" s="61">
        <f t="shared" si="237"/>
        <v>0</v>
      </c>
    </row>
    <row r="4966" spans="1:17">
      <c r="A4966" s="58">
        <v>44403</v>
      </c>
      <c r="B4966" s="39" t="s">
        <v>48</v>
      </c>
      <c r="C4966" s="39" t="s">
        <v>165</v>
      </c>
      <c r="D4966" s="65"/>
      <c r="E4966" s="39" t="s">
        <v>106</v>
      </c>
      <c r="F4966" s="39">
        <v>89</v>
      </c>
      <c r="G4966" s="39" t="s">
        <v>172</v>
      </c>
      <c r="H4966" s="39" t="s">
        <v>176</v>
      </c>
      <c r="I4966" s="39" t="s">
        <v>177</v>
      </c>
      <c r="J4966" s="39" t="s">
        <v>176</v>
      </c>
      <c r="K4966" s="39" t="s">
        <v>176</v>
      </c>
      <c r="L4966" s="39">
        <v>1</v>
      </c>
      <c r="M4966" s="57" t="str">
        <f t="shared" si="235"/>
        <v>3 - Medium-Level Power Loss</v>
      </c>
      <c r="N4966" s="59"/>
      <c r="O4966" s="60"/>
      <c r="P4966" s="61">
        <f t="shared" si="236"/>
        <v>1800</v>
      </c>
      <c r="Q4966" s="61">
        <f t="shared" si="237"/>
        <v>0</v>
      </c>
    </row>
    <row r="4967" spans="1:17">
      <c r="A4967" s="58">
        <v>44403</v>
      </c>
      <c r="B4967" s="39" t="s">
        <v>48</v>
      </c>
      <c r="C4967" s="39" t="s">
        <v>165</v>
      </c>
      <c r="D4967" s="65"/>
      <c r="E4967" s="39" t="s">
        <v>106</v>
      </c>
      <c r="F4967" s="39">
        <v>90</v>
      </c>
      <c r="G4967" s="39" t="s">
        <v>172</v>
      </c>
      <c r="H4967" s="39" t="s">
        <v>176</v>
      </c>
      <c r="I4967" s="39" t="s">
        <v>177</v>
      </c>
      <c r="J4967" s="39" t="s">
        <v>176</v>
      </c>
      <c r="K4967" s="39" t="s">
        <v>176</v>
      </c>
      <c r="L4967" s="39">
        <v>1</v>
      </c>
      <c r="M4967" s="57" t="str">
        <f t="shared" si="235"/>
        <v>3 - Medium-Level Power Loss</v>
      </c>
      <c r="N4967" s="59"/>
      <c r="O4967" s="60"/>
      <c r="P4967" s="61">
        <f t="shared" si="236"/>
        <v>1800</v>
      </c>
      <c r="Q4967" s="61">
        <f t="shared" si="237"/>
        <v>0</v>
      </c>
    </row>
    <row r="4968" spans="1:17">
      <c r="A4968" s="58">
        <v>44403</v>
      </c>
      <c r="B4968" s="39" t="s">
        <v>48</v>
      </c>
      <c r="C4968" s="39" t="s">
        <v>165</v>
      </c>
      <c r="D4968" s="65"/>
      <c r="E4968" s="39" t="s">
        <v>106</v>
      </c>
      <c r="F4968" s="39">
        <v>91</v>
      </c>
      <c r="G4968" s="39" t="s">
        <v>172</v>
      </c>
      <c r="H4968" s="39" t="s">
        <v>176</v>
      </c>
      <c r="I4968" s="39" t="s">
        <v>177</v>
      </c>
      <c r="J4968" s="39" t="s">
        <v>176</v>
      </c>
      <c r="K4968" s="39" t="s">
        <v>176</v>
      </c>
      <c r="L4968" s="39">
        <v>1</v>
      </c>
      <c r="M4968" s="57" t="str">
        <f t="shared" si="235"/>
        <v>3 - Medium-Level Power Loss</v>
      </c>
      <c r="N4968" s="59"/>
      <c r="O4968" s="60"/>
      <c r="P4968" s="61">
        <f t="shared" si="236"/>
        <v>1800</v>
      </c>
      <c r="Q4968" s="61">
        <f t="shared" si="237"/>
        <v>0</v>
      </c>
    </row>
    <row r="4969" spans="1:17">
      <c r="A4969" s="58">
        <v>44403</v>
      </c>
      <c r="B4969" s="39" t="s">
        <v>48</v>
      </c>
      <c r="C4969" s="39" t="s">
        <v>165</v>
      </c>
      <c r="D4969" s="65"/>
      <c r="E4969" s="39" t="s">
        <v>106</v>
      </c>
      <c r="F4969" s="39">
        <v>92</v>
      </c>
      <c r="G4969" s="39" t="s">
        <v>172</v>
      </c>
      <c r="H4969" s="39" t="s">
        <v>176</v>
      </c>
      <c r="I4969" s="39" t="s">
        <v>177</v>
      </c>
      <c r="J4969" s="39" t="s">
        <v>176</v>
      </c>
      <c r="K4969" s="39" t="s">
        <v>176</v>
      </c>
      <c r="L4969" s="39">
        <v>1</v>
      </c>
      <c r="M4969" s="57" t="str">
        <f t="shared" si="235"/>
        <v>3 - Medium-Level Power Loss</v>
      </c>
      <c r="N4969" s="59"/>
      <c r="O4969" s="60"/>
      <c r="P4969" s="61">
        <f t="shared" si="236"/>
        <v>1800</v>
      </c>
      <c r="Q4969" s="61">
        <f t="shared" si="237"/>
        <v>0</v>
      </c>
    </row>
    <row r="4970" spans="1:17">
      <c r="A4970" s="58">
        <v>44403</v>
      </c>
      <c r="B4970" s="39" t="s">
        <v>48</v>
      </c>
      <c r="C4970" s="39" t="s">
        <v>165</v>
      </c>
      <c r="D4970" s="65"/>
      <c r="E4970" s="39" t="s">
        <v>106</v>
      </c>
      <c r="F4970" s="39">
        <v>93</v>
      </c>
      <c r="G4970" s="39" t="s">
        <v>172</v>
      </c>
      <c r="H4970" s="39" t="s">
        <v>176</v>
      </c>
      <c r="I4970" s="39" t="s">
        <v>177</v>
      </c>
      <c r="J4970" s="39" t="s">
        <v>176</v>
      </c>
      <c r="K4970" s="39" t="s">
        <v>176</v>
      </c>
      <c r="L4970" s="39">
        <v>1</v>
      </c>
      <c r="M4970" s="57" t="str">
        <f t="shared" si="235"/>
        <v>3 - Medium-Level Power Loss</v>
      </c>
      <c r="N4970" s="59"/>
      <c r="O4970" s="60"/>
      <c r="P4970" s="61">
        <f t="shared" si="236"/>
        <v>1800</v>
      </c>
      <c r="Q4970" s="61">
        <f t="shared" si="237"/>
        <v>0</v>
      </c>
    </row>
    <row r="4971" spans="1:17">
      <c r="A4971" s="58">
        <v>44403</v>
      </c>
      <c r="B4971" s="39" t="s">
        <v>48</v>
      </c>
      <c r="C4971" s="39" t="s">
        <v>165</v>
      </c>
      <c r="D4971" s="65"/>
      <c r="E4971" s="39" t="s">
        <v>106</v>
      </c>
      <c r="F4971" s="39">
        <v>94</v>
      </c>
      <c r="G4971" s="39" t="s">
        <v>172</v>
      </c>
      <c r="H4971" s="39" t="s">
        <v>176</v>
      </c>
      <c r="I4971" s="39" t="s">
        <v>177</v>
      </c>
      <c r="J4971" s="39" t="s">
        <v>176</v>
      </c>
      <c r="K4971" s="39" t="s">
        <v>176</v>
      </c>
      <c r="L4971" s="39">
        <v>1</v>
      </c>
      <c r="M4971" s="57" t="str">
        <f t="shared" si="235"/>
        <v>3 - Medium-Level Power Loss</v>
      </c>
      <c r="N4971" s="59"/>
      <c r="O4971" s="60"/>
      <c r="P4971" s="61">
        <f t="shared" si="236"/>
        <v>1800</v>
      </c>
      <c r="Q4971" s="61">
        <f t="shared" si="237"/>
        <v>0</v>
      </c>
    </row>
    <row r="4972" spans="1:17">
      <c r="A4972" s="58">
        <v>44403</v>
      </c>
      <c r="B4972" s="39" t="s">
        <v>48</v>
      </c>
      <c r="C4972" s="39" t="s">
        <v>165</v>
      </c>
      <c r="D4972" s="65"/>
      <c r="E4972" s="39" t="s">
        <v>106</v>
      </c>
      <c r="F4972" s="39">
        <v>95</v>
      </c>
      <c r="G4972" s="39" t="s">
        <v>172</v>
      </c>
      <c r="H4972" s="39" t="s">
        <v>176</v>
      </c>
      <c r="I4972" s="39" t="s">
        <v>177</v>
      </c>
      <c r="J4972" s="39" t="s">
        <v>176</v>
      </c>
      <c r="K4972" s="39" t="s">
        <v>176</v>
      </c>
      <c r="L4972" s="39">
        <v>1</v>
      </c>
      <c r="M4972" s="57" t="str">
        <f t="shared" si="235"/>
        <v>3 - Medium-Level Power Loss</v>
      </c>
      <c r="N4972" s="59"/>
      <c r="O4972" s="60"/>
      <c r="P4972" s="61">
        <f t="shared" si="236"/>
        <v>1800</v>
      </c>
      <c r="Q4972" s="61">
        <f t="shared" si="237"/>
        <v>0</v>
      </c>
    </row>
    <row r="4973" spans="1:17">
      <c r="A4973" s="58">
        <v>44403</v>
      </c>
      <c r="B4973" s="39" t="s">
        <v>48</v>
      </c>
      <c r="C4973" s="39" t="s">
        <v>165</v>
      </c>
      <c r="D4973" s="65"/>
      <c r="E4973" s="39" t="s">
        <v>106</v>
      </c>
      <c r="F4973" s="39">
        <v>96</v>
      </c>
      <c r="G4973" s="39" t="s">
        <v>172</v>
      </c>
      <c r="H4973" s="39" t="s">
        <v>176</v>
      </c>
      <c r="I4973" s="39" t="s">
        <v>177</v>
      </c>
      <c r="J4973" s="39" t="s">
        <v>176</v>
      </c>
      <c r="K4973" s="39" t="s">
        <v>176</v>
      </c>
      <c r="L4973" s="39">
        <v>1</v>
      </c>
      <c r="M4973" s="57" t="str">
        <f t="shared" si="235"/>
        <v>3 - Medium-Level Power Loss</v>
      </c>
      <c r="N4973" s="59"/>
      <c r="O4973" s="60"/>
      <c r="P4973" s="61">
        <f t="shared" si="236"/>
        <v>1800</v>
      </c>
      <c r="Q4973" s="61">
        <f t="shared" si="237"/>
        <v>0</v>
      </c>
    </row>
    <row r="4974" spans="1:17">
      <c r="A4974" s="58">
        <v>44403</v>
      </c>
      <c r="B4974" s="39" t="s">
        <v>48</v>
      </c>
      <c r="C4974" s="39" t="s">
        <v>165</v>
      </c>
      <c r="D4974" s="65"/>
      <c r="E4974" s="39" t="s">
        <v>109</v>
      </c>
      <c r="F4974" s="39">
        <v>33</v>
      </c>
      <c r="G4974" s="39" t="s">
        <v>172</v>
      </c>
      <c r="H4974" s="39" t="s">
        <v>176</v>
      </c>
      <c r="I4974" s="39" t="s">
        <v>177</v>
      </c>
      <c r="J4974" s="39" t="s">
        <v>177</v>
      </c>
      <c r="K4974" s="39" t="s">
        <v>176</v>
      </c>
      <c r="L4974" s="39">
        <v>1</v>
      </c>
      <c r="M4974" s="57" t="str">
        <f t="shared" si="235"/>
        <v>3 - Medium-Level Power Loss</v>
      </c>
      <c r="N4974" s="59"/>
      <c r="O4974" s="60"/>
      <c r="P4974" s="61">
        <f t="shared" si="236"/>
        <v>1800</v>
      </c>
      <c r="Q4974" s="61">
        <f t="shared" si="237"/>
        <v>0</v>
      </c>
    </row>
    <row r="4975" spans="1:17">
      <c r="A4975" s="58">
        <v>44403</v>
      </c>
      <c r="B4975" s="39" t="s">
        <v>48</v>
      </c>
      <c r="C4975" s="39" t="s">
        <v>165</v>
      </c>
      <c r="D4975" s="65"/>
      <c r="E4975" s="39" t="s">
        <v>109</v>
      </c>
      <c r="F4975" s="39">
        <v>33</v>
      </c>
      <c r="G4975" s="39" t="s">
        <v>172</v>
      </c>
      <c r="H4975" s="39" t="s">
        <v>176</v>
      </c>
      <c r="I4975" s="39" t="s">
        <v>177</v>
      </c>
      <c r="J4975" s="39" t="s">
        <v>177</v>
      </c>
      <c r="K4975" s="39" t="s">
        <v>176</v>
      </c>
      <c r="L4975" s="39">
        <v>1</v>
      </c>
      <c r="M4975" s="57" t="str">
        <f t="shared" si="235"/>
        <v>3 - Medium-Level Power Loss</v>
      </c>
      <c r="N4975" s="59"/>
      <c r="O4975" s="60"/>
      <c r="P4975" s="61">
        <f t="shared" si="236"/>
        <v>1800</v>
      </c>
      <c r="Q4975" s="61">
        <f t="shared" si="237"/>
        <v>0</v>
      </c>
    </row>
    <row r="4976" spans="1:17">
      <c r="A4976" s="58">
        <v>44403</v>
      </c>
      <c r="B4976" s="39" t="s">
        <v>48</v>
      </c>
      <c r="C4976" s="39" t="s">
        <v>165</v>
      </c>
      <c r="D4976" s="65"/>
      <c r="E4976" s="39" t="s">
        <v>109</v>
      </c>
      <c r="F4976" s="39">
        <v>34</v>
      </c>
      <c r="G4976" s="39" t="s">
        <v>172</v>
      </c>
      <c r="H4976" s="39" t="s">
        <v>176</v>
      </c>
      <c r="I4976" s="39" t="s">
        <v>177</v>
      </c>
      <c r="J4976" s="39" t="s">
        <v>177</v>
      </c>
      <c r="K4976" s="39" t="s">
        <v>176</v>
      </c>
      <c r="L4976" s="39">
        <v>1</v>
      </c>
      <c r="M4976" s="57" t="str">
        <f t="shared" si="235"/>
        <v>3 - Medium-Level Power Loss</v>
      </c>
      <c r="N4976" s="59"/>
      <c r="O4976" s="60"/>
      <c r="P4976" s="61">
        <f t="shared" si="236"/>
        <v>1800</v>
      </c>
      <c r="Q4976" s="61">
        <f t="shared" si="237"/>
        <v>0</v>
      </c>
    </row>
    <row r="4977" spans="1:17">
      <c r="A4977" s="58">
        <v>44403</v>
      </c>
      <c r="B4977" s="39" t="s">
        <v>48</v>
      </c>
      <c r="C4977" s="39" t="s">
        <v>165</v>
      </c>
      <c r="D4977" s="65"/>
      <c r="E4977" s="39" t="s">
        <v>109</v>
      </c>
      <c r="F4977" s="39">
        <v>34</v>
      </c>
      <c r="G4977" s="39" t="s">
        <v>172</v>
      </c>
      <c r="H4977" s="39" t="s">
        <v>176</v>
      </c>
      <c r="I4977" s="39" t="s">
        <v>177</v>
      </c>
      <c r="J4977" s="39" t="s">
        <v>177</v>
      </c>
      <c r="K4977" s="39" t="s">
        <v>176</v>
      </c>
      <c r="L4977" s="39">
        <v>1</v>
      </c>
      <c r="M4977" s="57" t="str">
        <f t="shared" si="235"/>
        <v>3 - Medium-Level Power Loss</v>
      </c>
      <c r="N4977" s="59"/>
      <c r="O4977" s="60"/>
      <c r="P4977" s="61">
        <f t="shared" si="236"/>
        <v>1800</v>
      </c>
      <c r="Q4977" s="61">
        <f t="shared" si="237"/>
        <v>0</v>
      </c>
    </row>
    <row r="4978" spans="1:17">
      <c r="A4978" s="58">
        <v>44403</v>
      </c>
      <c r="B4978" s="39" t="s">
        <v>48</v>
      </c>
      <c r="C4978" s="39" t="s">
        <v>165</v>
      </c>
      <c r="D4978" s="65"/>
      <c r="E4978" s="39" t="s">
        <v>109</v>
      </c>
      <c r="F4978" s="39">
        <v>35</v>
      </c>
      <c r="G4978" s="39" t="s">
        <v>172</v>
      </c>
      <c r="H4978" s="39" t="s">
        <v>176</v>
      </c>
      <c r="I4978" s="39" t="s">
        <v>177</v>
      </c>
      <c r="J4978" s="39" t="s">
        <v>177</v>
      </c>
      <c r="K4978" s="39" t="s">
        <v>176</v>
      </c>
      <c r="L4978" s="39">
        <v>1</v>
      </c>
      <c r="M4978" s="57" t="str">
        <f t="shared" si="235"/>
        <v>3 - Medium-Level Power Loss</v>
      </c>
      <c r="N4978" s="59"/>
      <c r="O4978" s="60"/>
      <c r="P4978" s="61">
        <f t="shared" si="236"/>
        <v>1800</v>
      </c>
      <c r="Q4978" s="61">
        <f t="shared" si="237"/>
        <v>0</v>
      </c>
    </row>
    <row r="4979" spans="1:17">
      <c r="A4979" s="58">
        <v>44403</v>
      </c>
      <c r="B4979" s="39" t="s">
        <v>48</v>
      </c>
      <c r="C4979" s="39" t="s">
        <v>165</v>
      </c>
      <c r="D4979" s="65"/>
      <c r="E4979" s="39" t="s">
        <v>109</v>
      </c>
      <c r="F4979" s="39">
        <v>35</v>
      </c>
      <c r="G4979" s="39" t="s">
        <v>172</v>
      </c>
      <c r="H4979" s="39" t="s">
        <v>176</v>
      </c>
      <c r="I4979" s="39" t="s">
        <v>177</v>
      </c>
      <c r="J4979" s="39" t="s">
        <v>177</v>
      </c>
      <c r="K4979" s="39" t="s">
        <v>176</v>
      </c>
      <c r="L4979" s="39">
        <v>1</v>
      </c>
      <c r="M4979" s="57" t="str">
        <f t="shared" si="235"/>
        <v>3 - Medium-Level Power Loss</v>
      </c>
      <c r="N4979" s="59"/>
      <c r="O4979" s="60"/>
      <c r="P4979" s="61">
        <f t="shared" si="236"/>
        <v>1800</v>
      </c>
      <c r="Q4979" s="61">
        <f t="shared" si="237"/>
        <v>0</v>
      </c>
    </row>
    <row r="4980" spans="1:17">
      <c r="A4980" s="58">
        <v>44403</v>
      </c>
      <c r="B4980" s="39" t="s">
        <v>48</v>
      </c>
      <c r="C4980" s="39" t="s">
        <v>165</v>
      </c>
      <c r="D4980" s="65"/>
      <c r="E4980" s="39" t="s">
        <v>109</v>
      </c>
      <c r="F4980" s="39">
        <v>36</v>
      </c>
      <c r="G4980" s="39" t="s">
        <v>172</v>
      </c>
      <c r="H4980" s="39" t="s">
        <v>176</v>
      </c>
      <c r="I4980" s="39" t="s">
        <v>177</v>
      </c>
      <c r="J4980" s="39" t="s">
        <v>177</v>
      </c>
      <c r="K4980" s="39" t="s">
        <v>176</v>
      </c>
      <c r="L4980" s="39">
        <v>1</v>
      </c>
      <c r="M4980" s="57" t="str">
        <f t="shared" si="235"/>
        <v>3 - Medium-Level Power Loss</v>
      </c>
      <c r="N4980" s="59"/>
      <c r="O4980" s="60"/>
      <c r="P4980" s="61">
        <f t="shared" si="236"/>
        <v>1800</v>
      </c>
      <c r="Q4980" s="61">
        <f t="shared" si="237"/>
        <v>0</v>
      </c>
    </row>
    <row r="4981" spans="1:17">
      <c r="A4981" s="58">
        <v>44403</v>
      </c>
      <c r="B4981" s="39" t="s">
        <v>48</v>
      </c>
      <c r="C4981" s="39" t="s">
        <v>165</v>
      </c>
      <c r="D4981" s="65"/>
      <c r="E4981" s="39" t="s">
        <v>109</v>
      </c>
      <c r="F4981" s="39">
        <v>36</v>
      </c>
      <c r="G4981" s="39" t="s">
        <v>172</v>
      </c>
      <c r="H4981" s="39" t="s">
        <v>176</v>
      </c>
      <c r="I4981" s="39" t="s">
        <v>177</v>
      </c>
      <c r="J4981" s="39" t="s">
        <v>177</v>
      </c>
      <c r="K4981" s="39" t="s">
        <v>176</v>
      </c>
      <c r="L4981" s="39">
        <v>1</v>
      </c>
      <c r="M4981" s="57" t="str">
        <f t="shared" si="235"/>
        <v>3 - Medium-Level Power Loss</v>
      </c>
      <c r="N4981" s="59"/>
      <c r="O4981" s="60"/>
      <c r="P4981" s="61">
        <f t="shared" si="236"/>
        <v>1800</v>
      </c>
      <c r="Q4981" s="61">
        <f t="shared" si="237"/>
        <v>0</v>
      </c>
    </row>
    <row r="4982" spans="1:17">
      <c r="A4982" s="58">
        <v>44403</v>
      </c>
      <c r="B4982" s="39" t="s">
        <v>48</v>
      </c>
      <c r="C4982" s="39" t="s">
        <v>165</v>
      </c>
      <c r="D4982" s="65"/>
      <c r="E4982" s="39" t="s">
        <v>109</v>
      </c>
      <c r="F4982" s="39">
        <v>37</v>
      </c>
      <c r="G4982" s="39" t="s">
        <v>172</v>
      </c>
      <c r="H4982" s="39" t="s">
        <v>176</v>
      </c>
      <c r="I4982" s="39" t="s">
        <v>177</v>
      </c>
      <c r="J4982" s="39" t="s">
        <v>177</v>
      </c>
      <c r="K4982" s="39" t="s">
        <v>176</v>
      </c>
      <c r="L4982" s="39">
        <v>1</v>
      </c>
      <c r="M4982" s="57" t="str">
        <f t="shared" si="235"/>
        <v>3 - Medium-Level Power Loss</v>
      </c>
      <c r="N4982" s="59"/>
      <c r="O4982" s="60"/>
      <c r="P4982" s="61">
        <f t="shared" si="236"/>
        <v>1800</v>
      </c>
      <c r="Q4982" s="61">
        <f t="shared" si="237"/>
        <v>0</v>
      </c>
    </row>
    <row r="4983" spans="1:17">
      <c r="A4983" s="58">
        <v>44403</v>
      </c>
      <c r="B4983" s="39" t="s">
        <v>48</v>
      </c>
      <c r="C4983" s="39" t="s">
        <v>165</v>
      </c>
      <c r="D4983" s="65"/>
      <c r="E4983" s="39" t="s">
        <v>109</v>
      </c>
      <c r="F4983" s="39">
        <v>37</v>
      </c>
      <c r="G4983" s="39" t="s">
        <v>172</v>
      </c>
      <c r="H4983" s="39" t="s">
        <v>176</v>
      </c>
      <c r="I4983" s="39" t="s">
        <v>177</v>
      </c>
      <c r="J4983" s="39" t="s">
        <v>177</v>
      </c>
      <c r="K4983" s="39" t="s">
        <v>176</v>
      </c>
      <c r="L4983" s="39">
        <v>1</v>
      </c>
      <c r="M4983" s="57" t="str">
        <f t="shared" ref="M4983:M5046" si="238">IF(G4983="hot spot","1 - Safety",IF((P4983)/(1000000*$Q$4)&gt;0.01,"2 - High-Level Power Loss",IF(P4983&gt;($Q$5-1),"3 - Medium-Level Power Loss",IF(P4983&gt;0,"4 - Low-Level Power Loss",""))))</f>
        <v>3 - Medium-Level Power Loss</v>
      </c>
      <c r="N4983" s="59"/>
      <c r="O4983" s="60"/>
      <c r="P4983" s="61">
        <f t="shared" ref="P4983:P5046" si="239">IF(G4983="hot spot",0,IF(G4983="string",$Q$5*L4983,IF(G4983="multiple strings",$Q$5*L4983,IF(G4983="Combiner",($Q$5)*L4983,IF(G4983="inverter",$Q$5*L4983,IF(G4983="tracker",$Q$5*L4983,IF(G4983="module",$Q$5*L4983,IF(G4983="module substring",($Q$5/3)*L4983,0))))))))</f>
        <v>1800</v>
      </c>
      <c r="Q4983" s="61">
        <f t="shared" ref="Q4983:Q5046" si="240">IF(O4983&gt;0,P4983,0)</f>
        <v>0</v>
      </c>
    </row>
    <row r="4984" spans="1:17">
      <c r="A4984" s="58">
        <v>44403</v>
      </c>
      <c r="B4984" s="39" t="s">
        <v>48</v>
      </c>
      <c r="C4984" s="39" t="s">
        <v>165</v>
      </c>
      <c r="D4984" s="65"/>
      <c r="E4984" s="39" t="s">
        <v>109</v>
      </c>
      <c r="F4984" s="39">
        <v>38</v>
      </c>
      <c r="G4984" s="39" t="s">
        <v>172</v>
      </c>
      <c r="H4984" s="39" t="s">
        <v>176</v>
      </c>
      <c r="I4984" s="39" t="s">
        <v>177</v>
      </c>
      <c r="J4984" s="39" t="s">
        <v>177</v>
      </c>
      <c r="K4984" s="39" t="s">
        <v>176</v>
      </c>
      <c r="L4984" s="39">
        <v>1</v>
      </c>
      <c r="M4984" s="57" t="str">
        <f t="shared" si="238"/>
        <v>3 - Medium-Level Power Loss</v>
      </c>
      <c r="N4984" s="59"/>
      <c r="O4984" s="60"/>
      <c r="P4984" s="61">
        <f t="shared" si="239"/>
        <v>1800</v>
      </c>
      <c r="Q4984" s="61">
        <f t="shared" si="240"/>
        <v>0</v>
      </c>
    </row>
    <row r="4985" spans="1:17">
      <c r="A4985" s="58">
        <v>44403</v>
      </c>
      <c r="B4985" s="39" t="s">
        <v>48</v>
      </c>
      <c r="C4985" s="39" t="s">
        <v>165</v>
      </c>
      <c r="D4985" s="65"/>
      <c r="E4985" s="39" t="s">
        <v>109</v>
      </c>
      <c r="F4985" s="39">
        <v>38</v>
      </c>
      <c r="G4985" s="39" t="s">
        <v>172</v>
      </c>
      <c r="H4985" s="39" t="s">
        <v>176</v>
      </c>
      <c r="I4985" s="39" t="s">
        <v>177</v>
      </c>
      <c r="J4985" s="39" t="s">
        <v>177</v>
      </c>
      <c r="K4985" s="39" t="s">
        <v>176</v>
      </c>
      <c r="L4985" s="39">
        <v>1</v>
      </c>
      <c r="M4985" s="57" t="str">
        <f t="shared" si="238"/>
        <v>3 - Medium-Level Power Loss</v>
      </c>
      <c r="N4985" s="59"/>
      <c r="O4985" s="60"/>
      <c r="P4985" s="61">
        <f t="shared" si="239"/>
        <v>1800</v>
      </c>
      <c r="Q4985" s="61">
        <f t="shared" si="240"/>
        <v>0</v>
      </c>
    </row>
    <row r="4986" spans="1:17">
      <c r="A4986" s="58">
        <v>44403</v>
      </c>
      <c r="B4986" s="39" t="s">
        <v>48</v>
      </c>
      <c r="C4986" s="39" t="s">
        <v>165</v>
      </c>
      <c r="D4986" s="65"/>
      <c r="E4986" s="39" t="s">
        <v>109</v>
      </c>
      <c r="F4986" s="39">
        <v>39</v>
      </c>
      <c r="G4986" s="39" t="s">
        <v>172</v>
      </c>
      <c r="H4986" s="39" t="s">
        <v>176</v>
      </c>
      <c r="I4986" s="39" t="s">
        <v>177</v>
      </c>
      <c r="J4986" s="39" t="s">
        <v>177</v>
      </c>
      <c r="K4986" s="39" t="s">
        <v>176</v>
      </c>
      <c r="L4986" s="39">
        <v>1</v>
      </c>
      <c r="M4986" s="57" t="str">
        <f t="shared" si="238"/>
        <v>3 - Medium-Level Power Loss</v>
      </c>
      <c r="N4986" s="59"/>
      <c r="O4986" s="60"/>
      <c r="P4986" s="61">
        <f t="shared" si="239"/>
        <v>1800</v>
      </c>
      <c r="Q4986" s="61">
        <f t="shared" si="240"/>
        <v>0</v>
      </c>
    </row>
    <row r="4987" spans="1:17">
      <c r="A4987" s="58">
        <v>44403</v>
      </c>
      <c r="B4987" s="39" t="s">
        <v>48</v>
      </c>
      <c r="C4987" s="39" t="s">
        <v>165</v>
      </c>
      <c r="D4987" s="65"/>
      <c r="E4987" s="39" t="s">
        <v>109</v>
      </c>
      <c r="F4987" s="39">
        <v>39</v>
      </c>
      <c r="G4987" s="39" t="s">
        <v>172</v>
      </c>
      <c r="H4987" s="39" t="s">
        <v>176</v>
      </c>
      <c r="I4987" s="39" t="s">
        <v>177</v>
      </c>
      <c r="J4987" s="39" t="s">
        <v>177</v>
      </c>
      <c r="K4987" s="39" t="s">
        <v>176</v>
      </c>
      <c r="L4987" s="39">
        <v>1</v>
      </c>
      <c r="M4987" s="57" t="str">
        <f t="shared" si="238"/>
        <v>3 - Medium-Level Power Loss</v>
      </c>
      <c r="N4987" s="59"/>
      <c r="O4987" s="60"/>
      <c r="P4987" s="61">
        <f t="shared" si="239"/>
        <v>1800</v>
      </c>
      <c r="Q4987" s="61">
        <f t="shared" si="240"/>
        <v>0</v>
      </c>
    </row>
    <row r="4988" spans="1:17">
      <c r="A4988" s="58">
        <v>44403</v>
      </c>
      <c r="B4988" s="39" t="s">
        <v>48</v>
      </c>
      <c r="C4988" s="39" t="s">
        <v>165</v>
      </c>
      <c r="D4988" s="65"/>
      <c r="E4988" s="39" t="s">
        <v>109</v>
      </c>
      <c r="F4988" s="39">
        <v>40</v>
      </c>
      <c r="G4988" s="39" t="s">
        <v>172</v>
      </c>
      <c r="H4988" s="39" t="s">
        <v>176</v>
      </c>
      <c r="I4988" s="39" t="s">
        <v>177</v>
      </c>
      <c r="J4988" s="39" t="s">
        <v>177</v>
      </c>
      <c r="K4988" s="39" t="s">
        <v>176</v>
      </c>
      <c r="L4988" s="39">
        <v>1</v>
      </c>
      <c r="M4988" s="57" t="str">
        <f t="shared" si="238"/>
        <v>3 - Medium-Level Power Loss</v>
      </c>
      <c r="N4988" s="59"/>
      <c r="O4988" s="60"/>
      <c r="P4988" s="61">
        <f t="shared" si="239"/>
        <v>1800</v>
      </c>
      <c r="Q4988" s="61">
        <f t="shared" si="240"/>
        <v>0</v>
      </c>
    </row>
    <row r="4989" spans="1:17">
      <c r="A4989" s="58">
        <v>44403</v>
      </c>
      <c r="B4989" s="39" t="s">
        <v>48</v>
      </c>
      <c r="C4989" s="39" t="s">
        <v>165</v>
      </c>
      <c r="D4989" s="65"/>
      <c r="E4989" s="39" t="s">
        <v>109</v>
      </c>
      <c r="F4989" s="39">
        <v>40</v>
      </c>
      <c r="G4989" s="39" t="s">
        <v>172</v>
      </c>
      <c r="H4989" s="39" t="s">
        <v>176</v>
      </c>
      <c r="I4989" s="39" t="s">
        <v>177</v>
      </c>
      <c r="J4989" s="39" t="s">
        <v>177</v>
      </c>
      <c r="K4989" s="39" t="s">
        <v>176</v>
      </c>
      <c r="L4989" s="39">
        <v>1</v>
      </c>
      <c r="M4989" s="57" t="str">
        <f t="shared" si="238"/>
        <v>3 - Medium-Level Power Loss</v>
      </c>
      <c r="N4989" s="59"/>
      <c r="O4989" s="60"/>
      <c r="P4989" s="61">
        <f t="shared" si="239"/>
        <v>1800</v>
      </c>
      <c r="Q4989" s="61">
        <f t="shared" si="240"/>
        <v>0</v>
      </c>
    </row>
    <row r="4990" spans="1:17">
      <c r="A4990" s="58">
        <v>44403</v>
      </c>
      <c r="B4990" s="39" t="s">
        <v>48</v>
      </c>
      <c r="C4990" s="39" t="s">
        <v>165</v>
      </c>
      <c r="D4990" s="65"/>
      <c r="E4990" s="39" t="s">
        <v>109</v>
      </c>
      <c r="F4990" s="39">
        <v>41</v>
      </c>
      <c r="G4990" s="39" t="s">
        <v>172</v>
      </c>
      <c r="H4990" s="39" t="s">
        <v>176</v>
      </c>
      <c r="I4990" s="39" t="s">
        <v>177</v>
      </c>
      <c r="J4990" s="39" t="s">
        <v>177</v>
      </c>
      <c r="K4990" s="39" t="s">
        <v>176</v>
      </c>
      <c r="L4990" s="39">
        <v>1</v>
      </c>
      <c r="M4990" s="57" t="str">
        <f t="shared" si="238"/>
        <v>3 - Medium-Level Power Loss</v>
      </c>
      <c r="N4990" s="59"/>
      <c r="O4990" s="60"/>
      <c r="P4990" s="61">
        <f t="shared" si="239"/>
        <v>1800</v>
      </c>
      <c r="Q4990" s="61">
        <f t="shared" si="240"/>
        <v>0</v>
      </c>
    </row>
    <row r="4991" spans="1:17">
      <c r="A4991" s="58">
        <v>44403</v>
      </c>
      <c r="B4991" s="39" t="s">
        <v>48</v>
      </c>
      <c r="C4991" s="39" t="s">
        <v>165</v>
      </c>
      <c r="D4991" s="65"/>
      <c r="E4991" s="39" t="s">
        <v>109</v>
      </c>
      <c r="F4991" s="39">
        <v>41</v>
      </c>
      <c r="G4991" s="39" t="s">
        <v>172</v>
      </c>
      <c r="H4991" s="39" t="s">
        <v>176</v>
      </c>
      <c r="I4991" s="39" t="s">
        <v>177</v>
      </c>
      <c r="J4991" s="39" t="s">
        <v>177</v>
      </c>
      <c r="K4991" s="39" t="s">
        <v>176</v>
      </c>
      <c r="L4991" s="39">
        <v>1</v>
      </c>
      <c r="M4991" s="57" t="str">
        <f t="shared" si="238"/>
        <v>3 - Medium-Level Power Loss</v>
      </c>
      <c r="N4991" s="59"/>
      <c r="O4991" s="60"/>
      <c r="P4991" s="61">
        <f t="shared" si="239"/>
        <v>1800</v>
      </c>
      <c r="Q4991" s="61">
        <f t="shared" si="240"/>
        <v>0</v>
      </c>
    </row>
    <row r="4992" spans="1:17">
      <c r="A4992" s="58">
        <v>44403</v>
      </c>
      <c r="B4992" s="39" t="s">
        <v>48</v>
      </c>
      <c r="C4992" s="39" t="s">
        <v>165</v>
      </c>
      <c r="D4992" s="65"/>
      <c r="E4992" s="39" t="s">
        <v>109</v>
      </c>
      <c r="F4992" s="39">
        <v>42</v>
      </c>
      <c r="G4992" s="39" t="s">
        <v>172</v>
      </c>
      <c r="H4992" s="39" t="s">
        <v>176</v>
      </c>
      <c r="I4992" s="39" t="s">
        <v>177</v>
      </c>
      <c r="J4992" s="39" t="s">
        <v>177</v>
      </c>
      <c r="K4992" s="39" t="s">
        <v>176</v>
      </c>
      <c r="L4992" s="39">
        <v>1</v>
      </c>
      <c r="M4992" s="57" t="str">
        <f t="shared" si="238"/>
        <v>3 - Medium-Level Power Loss</v>
      </c>
      <c r="N4992" s="59"/>
      <c r="O4992" s="60"/>
      <c r="P4992" s="61">
        <f t="shared" si="239"/>
        <v>1800</v>
      </c>
      <c r="Q4992" s="61">
        <f t="shared" si="240"/>
        <v>0</v>
      </c>
    </row>
    <row r="4993" spans="1:17">
      <c r="A4993" s="58">
        <v>44403</v>
      </c>
      <c r="B4993" s="39" t="s">
        <v>48</v>
      </c>
      <c r="C4993" s="39" t="s">
        <v>165</v>
      </c>
      <c r="D4993" s="65"/>
      <c r="E4993" s="39" t="s">
        <v>109</v>
      </c>
      <c r="F4993" s="39">
        <v>42</v>
      </c>
      <c r="G4993" s="39" t="s">
        <v>172</v>
      </c>
      <c r="H4993" s="39" t="s">
        <v>176</v>
      </c>
      <c r="I4993" s="39" t="s">
        <v>177</v>
      </c>
      <c r="J4993" s="39" t="s">
        <v>177</v>
      </c>
      <c r="K4993" s="39" t="s">
        <v>176</v>
      </c>
      <c r="L4993" s="39">
        <v>1</v>
      </c>
      <c r="M4993" s="57" t="str">
        <f t="shared" si="238"/>
        <v>3 - Medium-Level Power Loss</v>
      </c>
      <c r="N4993" s="59"/>
      <c r="O4993" s="60"/>
      <c r="P4993" s="61">
        <f t="shared" si="239"/>
        <v>1800</v>
      </c>
      <c r="Q4993" s="61">
        <f t="shared" si="240"/>
        <v>0</v>
      </c>
    </row>
    <row r="4994" spans="1:17">
      <c r="A4994" s="58">
        <v>44403</v>
      </c>
      <c r="B4994" s="39" t="s">
        <v>48</v>
      </c>
      <c r="C4994" s="39" t="s">
        <v>165</v>
      </c>
      <c r="D4994" s="65"/>
      <c r="E4994" s="39" t="s">
        <v>109</v>
      </c>
      <c r="F4994" s="39">
        <v>43</v>
      </c>
      <c r="G4994" s="39" t="s">
        <v>172</v>
      </c>
      <c r="H4994" s="39" t="s">
        <v>176</v>
      </c>
      <c r="I4994" s="39" t="s">
        <v>177</v>
      </c>
      <c r="J4994" s="39" t="s">
        <v>177</v>
      </c>
      <c r="K4994" s="39" t="s">
        <v>176</v>
      </c>
      <c r="L4994" s="39">
        <v>1</v>
      </c>
      <c r="M4994" s="57" t="str">
        <f t="shared" si="238"/>
        <v>3 - Medium-Level Power Loss</v>
      </c>
      <c r="N4994" s="59"/>
      <c r="O4994" s="60"/>
      <c r="P4994" s="61">
        <f t="shared" si="239"/>
        <v>1800</v>
      </c>
      <c r="Q4994" s="61">
        <f t="shared" si="240"/>
        <v>0</v>
      </c>
    </row>
    <row r="4995" spans="1:17">
      <c r="A4995" s="58">
        <v>44403</v>
      </c>
      <c r="B4995" s="39" t="s">
        <v>48</v>
      </c>
      <c r="C4995" s="39" t="s">
        <v>165</v>
      </c>
      <c r="D4995" s="65"/>
      <c r="E4995" s="39" t="s">
        <v>109</v>
      </c>
      <c r="F4995" s="39">
        <v>43</v>
      </c>
      <c r="G4995" s="39" t="s">
        <v>172</v>
      </c>
      <c r="H4995" s="39" t="s">
        <v>176</v>
      </c>
      <c r="I4995" s="39" t="s">
        <v>177</v>
      </c>
      <c r="J4995" s="39" t="s">
        <v>177</v>
      </c>
      <c r="K4995" s="39" t="s">
        <v>176</v>
      </c>
      <c r="L4995" s="39">
        <v>1</v>
      </c>
      <c r="M4995" s="57" t="str">
        <f t="shared" si="238"/>
        <v>3 - Medium-Level Power Loss</v>
      </c>
      <c r="N4995" s="59"/>
      <c r="O4995" s="60"/>
      <c r="P4995" s="61">
        <f t="shared" si="239"/>
        <v>1800</v>
      </c>
      <c r="Q4995" s="61">
        <f t="shared" si="240"/>
        <v>0</v>
      </c>
    </row>
    <row r="4996" spans="1:17">
      <c r="A4996" s="58">
        <v>44403</v>
      </c>
      <c r="B4996" s="39" t="s">
        <v>48</v>
      </c>
      <c r="C4996" s="39" t="s">
        <v>165</v>
      </c>
      <c r="D4996" s="65"/>
      <c r="E4996" s="39" t="s">
        <v>109</v>
      </c>
      <c r="F4996" s="39">
        <v>44</v>
      </c>
      <c r="G4996" s="39" t="s">
        <v>172</v>
      </c>
      <c r="H4996" s="39" t="s">
        <v>176</v>
      </c>
      <c r="I4996" s="39" t="s">
        <v>177</v>
      </c>
      <c r="J4996" s="39" t="s">
        <v>177</v>
      </c>
      <c r="K4996" s="39" t="s">
        <v>176</v>
      </c>
      <c r="L4996" s="39">
        <v>1</v>
      </c>
      <c r="M4996" s="57" t="str">
        <f t="shared" si="238"/>
        <v>3 - Medium-Level Power Loss</v>
      </c>
      <c r="N4996" s="59"/>
      <c r="O4996" s="60"/>
      <c r="P4996" s="61">
        <f t="shared" si="239"/>
        <v>1800</v>
      </c>
      <c r="Q4996" s="61">
        <f t="shared" si="240"/>
        <v>0</v>
      </c>
    </row>
    <row r="4997" spans="1:17">
      <c r="A4997" s="58">
        <v>44403</v>
      </c>
      <c r="B4997" s="39" t="s">
        <v>48</v>
      </c>
      <c r="C4997" s="39" t="s">
        <v>165</v>
      </c>
      <c r="D4997" s="65"/>
      <c r="E4997" s="39" t="s">
        <v>109</v>
      </c>
      <c r="F4997" s="39">
        <v>44</v>
      </c>
      <c r="G4997" s="39" t="s">
        <v>172</v>
      </c>
      <c r="H4997" s="39" t="s">
        <v>176</v>
      </c>
      <c r="I4997" s="39" t="s">
        <v>177</v>
      </c>
      <c r="J4997" s="39" t="s">
        <v>177</v>
      </c>
      <c r="K4997" s="39" t="s">
        <v>176</v>
      </c>
      <c r="L4997" s="39">
        <v>1</v>
      </c>
      <c r="M4997" s="57" t="str">
        <f t="shared" si="238"/>
        <v>3 - Medium-Level Power Loss</v>
      </c>
      <c r="N4997" s="59"/>
      <c r="O4997" s="60"/>
      <c r="P4997" s="61">
        <f t="shared" si="239"/>
        <v>1800</v>
      </c>
      <c r="Q4997" s="61">
        <f t="shared" si="240"/>
        <v>0</v>
      </c>
    </row>
    <row r="4998" spans="1:17">
      <c r="A4998" s="58">
        <v>44403</v>
      </c>
      <c r="B4998" s="39" t="s">
        <v>48</v>
      </c>
      <c r="C4998" s="39" t="s">
        <v>165</v>
      </c>
      <c r="D4998" s="65"/>
      <c r="E4998" s="39" t="s">
        <v>109</v>
      </c>
      <c r="F4998" s="39">
        <v>45</v>
      </c>
      <c r="G4998" s="39" t="s">
        <v>172</v>
      </c>
      <c r="H4998" s="39" t="s">
        <v>176</v>
      </c>
      <c r="I4998" s="39" t="s">
        <v>177</v>
      </c>
      <c r="J4998" s="39" t="s">
        <v>177</v>
      </c>
      <c r="K4998" s="39" t="s">
        <v>176</v>
      </c>
      <c r="L4998" s="39">
        <v>1</v>
      </c>
      <c r="M4998" s="57" t="str">
        <f t="shared" si="238"/>
        <v>3 - Medium-Level Power Loss</v>
      </c>
      <c r="N4998" s="59"/>
      <c r="O4998" s="60"/>
      <c r="P4998" s="61">
        <f t="shared" si="239"/>
        <v>1800</v>
      </c>
      <c r="Q4998" s="61">
        <f t="shared" si="240"/>
        <v>0</v>
      </c>
    </row>
    <row r="4999" spans="1:17">
      <c r="A4999" s="58">
        <v>44403</v>
      </c>
      <c r="B4999" s="39" t="s">
        <v>48</v>
      </c>
      <c r="C4999" s="39" t="s">
        <v>165</v>
      </c>
      <c r="D4999" s="65"/>
      <c r="E4999" s="39" t="s">
        <v>109</v>
      </c>
      <c r="F4999" s="39">
        <v>45</v>
      </c>
      <c r="G4999" s="39" t="s">
        <v>172</v>
      </c>
      <c r="H4999" s="39" t="s">
        <v>176</v>
      </c>
      <c r="I4999" s="39" t="s">
        <v>177</v>
      </c>
      <c r="J4999" s="39" t="s">
        <v>177</v>
      </c>
      <c r="K4999" s="39" t="s">
        <v>176</v>
      </c>
      <c r="L4999" s="39">
        <v>1</v>
      </c>
      <c r="M4999" s="57" t="str">
        <f t="shared" si="238"/>
        <v>3 - Medium-Level Power Loss</v>
      </c>
      <c r="N4999" s="59"/>
      <c r="O4999" s="60"/>
      <c r="P4999" s="61">
        <f t="shared" si="239"/>
        <v>1800</v>
      </c>
      <c r="Q4999" s="61">
        <f t="shared" si="240"/>
        <v>0</v>
      </c>
    </row>
    <row r="5000" spans="1:17">
      <c r="A5000" s="58">
        <v>44403</v>
      </c>
      <c r="B5000" s="39" t="s">
        <v>48</v>
      </c>
      <c r="C5000" s="39" t="s">
        <v>165</v>
      </c>
      <c r="D5000" s="65"/>
      <c r="E5000" s="39" t="s">
        <v>109</v>
      </c>
      <c r="F5000" s="39">
        <v>46</v>
      </c>
      <c r="G5000" s="39" t="s">
        <v>172</v>
      </c>
      <c r="H5000" s="39" t="s">
        <v>176</v>
      </c>
      <c r="I5000" s="39" t="s">
        <v>177</v>
      </c>
      <c r="J5000" s="39" t="s">
        <v>177</v>
      </c>
      <c r="K5000" s="39" t="s">
        <v>176</v>
      </c>
      <c r="L5000" s="39">
        <v>1</v>
      </c>
      <c r="M5000" s="57" t="str">
        <f t="shared" si="238"/>
        <v>3 - Medium-Level Power Loss</v>
      </c>
      <c r="N5000" s="59"/>
      <c r="O5000" s="60"/>
      <c r="P5000" s="61">
        <f t="shared" si="239"/>
        <v>1800</v>
      </c>
      <c r="Q5000" s="61">
        <f t="shared" si="240"/>
        <v>0</v>
      </c>
    </row>
    <row r="5001" spans="1:17">
      <c r="A5001" s="58">
        <v>44403</v>
      </c>
      <c r="B5001" s="39" t="s">
        <v>48</v>
      </c>
      <c r="C5001" s="39" t="s">
        <v>165</v>
      </c>
      <c r="D5001" s="65"/>
      <c r="E5001" s="39" t="s">
        <v>109</v>
      </c>
      <c r="F5001" s="39">
        <v>46</v>
      </c>
      <c r="G5001" s="39" t="s">
        <v>172</v>
      </c>
      <c r="H5001" s="39" t="s">
        <v>176</v>
      </c>
      <c r="I5001" s="39" t="s">
        <v>177</v>
      </c>
      <c r="J5001" s="39" t="s">
        <v>177</v>
      </c>
      <c r="K5001" s="39" t="s">
        <v>176</v>
      </c>
      <c r="L5001" s="39">
        <v>1</v>
      </c>
      <c r="M5001" s="57" t="str">
        <f t="shared" si="238"/>
        <v>3 - Medium-Level Power Loss</v>
      </c>
      <c r="N5001" s="59"/>
      <c r="O5001" s="60"/>
      <c r="P5001" s="61">
        <f t="shared" si="239"/>
        <v>1800</v>
      </c>
      <c r="Q5001" s="61">
        <f t="shared" si="240"/>
        <v>0</v>
      </c>
    </row>
    <row r="5002" spans="1:17">
      <c r="A5002" s="58">
        <v>44403</v>
      </c>
      <c r="B5002" s="39" t="s">
        <v>48</v>
      </c>
      <c r="C5002" s="39" t="s">
        <v>165</v>
      </c>
      <c r="D5002" s="65"/>
      <c r="E5002" s="39" t="s">
        <v>109</v>
      </c>
      <c r="F5002" s="39">
        <v>47</v>
      </c>
      <c r="G5002" s="39" t="s">
        <v>172</v>
      </c>
      <c r="H5002" s="39" t="s">
        <v>176</v>
      </c>
      <c r="I5002" s="39" t="s">
        <v>177</v>
      </c>
      <c r="J5002" s="39" t="s">
        <v>177</v>
      </c>
      <c r="K5002" s="39" t="s">
        <v>176</v>
      </c>
      <c r="L5002" s="39">
        <v>1</v>
      </c>
      <c r="M5002" s="57" t="str">
        <f t="shared" si="238"/>
        <v>3 - Medium-Level Power Loss</v>
      </c>
      <c r="N5002" s="59"/>
      <c r="O5002" s="60"/>
      <c r="P5002" s="61">
        <f t="shared" si="239"/>
        <v>1800</v>
      </c>
      <c r="Q5002" s="61">
        <f t="shared" si="240"/>
        <v>0</v>
      </c>
    </row>
    <row r="5003" spans="1:17">
      <c r="A5003" s="58">
        <v>44403</v>
      </c>
      <c r="B5003" s="39" t="s">
        <v>48</v>
      </c>
      <c r="C5003" s="39" t="s">
        <v>165</v>
      </c>
      <c r="D5003" s="65"/>
      <c r="E5003" s="39" t="s">
        <v>109</v>
      </c>
      <c r="F5003" s="39">
        <v>47</v>
      </c>
      <c r="G5003" s="39" t="s">
        <v>172</v>
      </c>
      <c r="H5003" s="39" t="s">
        <v>176</v>
      </c>
      <c r="I5003" s="39" t="s">
        <v>177</v>
      </c>
      <c r="J5003" s="39" t="s">
        <v>177</v>
      </c>
      <c r="K5003" s="39" t="s">
        <v>176</v>
      </c>
      <c r="L5003" s="39">
        <v>1</v>
      </c>
      <c r="M5003" s="57" t="str">
        <f t="shared" si="238"/>
        <v>3 - Medium-Level Power Loss</v>
      </c>
      <c r="N5003" s="59"/>
      <c r="O5003" s="60"/>
      <c r="P5003" s="61">
        <f t="shared" si="239"/>
        <v>1800</v>
      </c>
      <c r="Q5003" s="61">
        <f t="shared" si="240"/>
        <v>0</v>
      </c>
    </row>
    <row r="5004" spans="1:17">
      <c r="A5004" s="58">
        <v>44403</v>
      </c>
      <c r="B5004" s="39" t="s">
        <v>48</v>
      </c>
      <c r="C5004" s="39" t="s">
        <v>165</v>
      </c>
      <c r="D5004" s="65"/>
      <c r="E5004" s="39" t="s">
        <v>109</v>
      </c>
      <c r="F5004" s="39">
        <v>48</v>
      </c>
      <c r="G5004" s="39" t="s">
        <v>172</v>
      </c>
      <c r="H5004" s="39" t="s">
        <v>176</v>
      </c>
      <c r="I5004" s="39" t="s">
        <v>177</v>
      </c>
      <c r="J5004" s="39" t="s">
        <v>177</v>
      </c>
      <c r="K5004" s="39" t="s">
        <v>176</v>
      </c>
      <c r="L5004" s="39">
        <v>1</v>
      </c>
      <c r="M5004" s="57" t="str">
        <f t="shared" si="238"/>
        <v>3 - Medium-Level Power Loss</v>
      </c>
      <c r="N5004" s="59"/>
      <c r="O5004" s="60"/>
      <c r="P5004" s="61">
        <f t="shared" si="239"/>
        <v>1800</v>
      </c>
      <c r="Q5004" s="61">
        <f t="shared" si="240"/>
        <v>0</v>
      </c>
    </row>
    <row r="5005" spans="1:17">
      <c r="A5005" s="58">
        <v>44403</v>
      </c>
      <c r="B5005" s="39" t="s">
        <v>48</v>
      </c>
      <c r="C5005" s="39" t="s">
        <v>165</v>
      </c>
      <c r="D5005" s="65"/>
      <c r="E5005" s="39" t="s">
        <v>109</v>
      </c>
      <c r="F5005" s="39">
        <v>48</v>
      </c>
      <c r="G5005" s="39" t="s">
        <v>172</v>
      </c>
      <c r="H5005" s="39" t="s">
        <v>176</v>
      </c>
      <c r="I5005" s="39" t="s">
        <v>177</v>
      </c>
      <c r="J5005" s="39" t="s">
        <v>177</v>
      </c>
      <c r="K5005" s="39" t="s">
        <v>176</v>
      </c>
      <c r="L5005" s="39">
        <v>1</v>
      </c>
      <c r="M5005" s="57" t="str">
        <f t="shared" si="238"/>
        <v>3 - Medium-Level Power Loss</v>
      </c>
      <c r="N5005" s="59"/>
      <c r="O5005" s="60"/>
      <c r="P5005" s="61">
        <f t="shared" si="239"/>
        <v>1800</v>
      </c>
      <c r="Q5005" s="61">
        <f t="shared" si="240"/>
        <v>0</v>
      </c>
    </row>
    <row r="5006" spans="1:17">
      <c r="A5006" s="58">
        <v>44403</v>
      </c>
      <c r="B5006" s="39" t="s">
        <v>48</v>
      </c>
      <c r="C5006" s="39" t="s">
        <v>165</v>
      </c>
      <c r="D5006" s="65"/>
      <c r="E5006" s="39" t="s">
        <v>109</v>
      </c>
      <c r="F5006" s="39">
        <v>49</v>
      </c>
      <c r="G5006" s="39" t="s">
        <v>172</v>
      </c>
      <c r="H5006" s="39" t="s">
        <v>176</v>
      </c>
      <c r="I5006" s="39" t="s">
        <v>176</v>
      </c>
      <c r="J5006" s="39" t="s">
        <v>177</v>
      </c>
      <c r="K5006" s="39" t="s">
        <v>176</v>
      </c>
      <c r="L5006" s="39">
        <v>1</v>
      </c>
      <c r="M5006" s="57" t="str">
        <f t="shared" si="238"/>
        <v>3 - Medium-Level Power Loss</v>
      </c>
      <c r="N5006" s="59"/>
      <c r="O5006" s="60"/>
      <c r="P5006" s="61">
        <f t="shared" si="239"/>
        <v>1800</v>
      </c>
      <c r="Q5006" s="61">
        <f t="shared" si="240"/>
        <v>0</v>
      </c>
    </row>
    <row r="5007" spans="1:17">
      <c r="A5007" s="58">
        <v>44403</v>
      </c>
      <c r="B5007" s="39" t="s">
        <v>48</v>
      </c>
      <c r="C5007" s="39" t="s">
        <v>165</v>
      </c>
      <c r="D5007" s="65"/>
      <c r="E5007" s="39" t="s">
        <v>109</v>
      </c>
      <c r="F5007" s="39">
        <v>49</v>
      </c>
      <c r="G5007" s="39" t="s">
        <v>172</v>
      </c>
      <c r="H5007" s="39" t="s">
        <v>176</v>
      </c>
      <c r="I5007" s="39" t="s">
        <v>176</v>
      </c>
      <c r="J5007" s="39" t="s">
        <v>177</v>
      </c>
      <c r="K5007" s="39" t="s">
        <v>176</v>
      </c>
      <c r="L5007" s="39">
        <v>1</v>
      </c>
      <c r="M5007" s="57" t="str">
        <f t="shared" si="238"/>
        <v>3 - Medium-Level Power Loss</v>
      </c>
      <c r="N5007" s="59"/>
      <c r="O5007" s="60"/>
      <c r="P5007" s="61">
        <f t="shared" si="239"/>
        <v>1800</v>
      </c>
      <c r="Q5007" s="61">
        <f t="shared" si="240"/>
        <v>0</v>
      </c>
    </row>
    <row r="5008" spans="1:17">
      <c r="A5008" s="58">
        <v>44403</v>
      </c>
      <c r="B5008" s="39" t="s">
        <v>48</v>
      </c>
      <c r="C5008" s="39" t="s">
        <v>165</v>
      </c>
      <c r="D5008" s="65"/>
      <c r="E5008" s="39" t="s">
        <v>109</v>
      </c>
      <c r="F5008" s="39">
        <v>50</v>
      </c>
      <c r="G5008" s="39" t="s">
        <v>172</v>
      </c>
      <c r="H5008" s="39" t="s">
        <v>176</v>
      </c>
      <c r="I5008" s="39" t="s">
        <v>176</v>
      </c>
      <c r="J5008" s="39" t="s">
        <v>177</v>
      </c>
      <c r="K5008" s="39" t="s">
        <v>176</v>
      </c>
      <c r="L5008" s="39">
        <v>1</v>
      </c>
      <c r="M5008" s="57" t="str">
        <f t="shared" si="238"/>
        <v>3 - Medium-Level Power Loss</v>
      </c>
      <c r="N5008" s="59"/>
      <c r="O5008" s="60"/>
      <c r="P5008" s="61">
        <f t="shared" si="239"/>
        <v>1800</v>
      </c>
      <c r="Q5008" s="61">
        <f t="shared" si="240"/>
        <v>0</v>
      </c>
    </row>
    <row r="5009" spans="1:17">
      <c r="A5009" s="58">
        <v>44403</v>
      </c>
      <c r="B5009" s="39" t="s">
        <v>48</v>
      </c>
      <c r="C5009" s="39" t="s">
        <v>165</v>
      </c>
      <c r="D5009" s="65"/>
      <c r="E5009" s="39" t="s">
        <v>109</v>
      </c>
      <c r="F5009" s="39">
        <v>50</v>
      </c>
      <c r="G5009" s="39" t="s">
        <v>172</v>
      </c>
      <c r="H5009" s="39" t="s">
        <v>176</v>
      </c>
      <c r="I5009" s="39" t="s">
        <v>176</v>
      </c>
      <c r="J5009" s="39" t="s">
        <v>177</v>
      </c>
      <c r="K5009" s="39" t="s">
        <v>176</v>
      </c>
      <c r="L5009" s="39">
        <v>1</v>
      </c>
      <c r="M5009" s="57" t="str">
        <f t="shared" si="238"/>
        <v>3 - Medium-Level Power Loss</v>
      </c>
      <c r="N5009" s="59"/>
      <c r="O5009" s="60"/>
      <c r="P5009" s="61">
        <f t="shared" si="239"/>
        <v>1800</v>
      </c>
      <c r="Q5009" s="61">
        <f t="shared" si="240"/>
        <v>0</v>
      </c>
    </row>
    <row r="5010" spans="1:17">
      <c r="A5010" s="58">
        <v>44403</v>
      </c>
      <c r="B5010" s="39" t="s">
        <v>48</v>
      </c>
      <c r="C5010" s="39" t="s">
        <v>165</v>
      </c>
      <c r="D5010" s="65"/>
      <c r="E5010" s="39" t="s">
        <v>109</v>
      </c>
      <c r="F5010" s="39">
        <v>51</v>
      </c>
      <c r="G5010" s="39" t="s">
        <v>172</v>
      </c>
      <c r="H5010" s="39" t="s">
        <v>176</v>
      </c>
      <c r="I5010" s="39" t="s">
        <v>176</v>
      </c>
      <c r="J5010" s="39" t="s">
        <v>177</v>
      </c>
      <c r="K5010" s="39" t="s">
        <v>176</v>
      </c>
      <c r="L5010" s="39">
        <v>1</v>
      </c>
      <c r="M5010" s="57" t="str">
        <f t="shared" si="238"/>
        <v>3 - Medium-Level Power Loss</v>
      </c>
      <c r="N5010" s="59"/>
      <c r="O5010" s="60"/>
      <c r="P5010" s="61">
        <f t="shared" si="239"/>
        <v>1800</v>
      </c>
      <c r="Q5010" s="61">
        <f t="shared" si="240"/>
        <v>0</v>
      </c>
    </row>
    <row r="5011" spans="1:17">
      <c r="A5011" s="58">
        <v>44403</v>
      </c>
      <c r="B5011" s="39" t="s">
        <v>48</v>
      </c>
      <c r="C5011" s="39" t="s">
        <v>165</v>
      </c>
      <c r="D5011" s="65"/>
      <c r="E5011" s="39" t="s">
        <v>109</v>
      </c>
      <c r="F5011" s="39">
        <v>51</v>
      </c>
      <c r="G5011" s="39" t="s">
        <v>172</v>
      </c>
      <c r="H5011" s="39" t="s">
        <v>176</v>
      </c>
      <c r="I5011" s="39" t="s">
        <v>176</v>
      </c>
      <c r="J5011" s="39" t="s">
        <v>177</v>
      </c>
      <c r="K5011" s="39" t="s">
        <v>176</v>
      </c>
      <c r="L5011" s="39">
        <v>1</v>
      </c>
      <c r="M5011" s="57" t="str">
        <f t="shared" si="238"/>
        <v>3 - Medium-Level Power Loss</v>
      </c>
      <c r="N5011" s="59"/>
      <c r="O5011" s="60"/>
      <c r="P5011" s="61">
        <f t="shared" si="239"/>
        <v>1800</v>
      </c>
      <c r="Q5011" s="61">
        <f t="shared" si="240"/>
        <v>0</v>
      </c>
    </row>
    <row r="5012" spans="1:17">
      <c r="A5012" s="58">
        <v>44403</v>
      </c>
      <c r="B5012" s="39" t="s">
        <v>48</v>
      </c>
      <c r="C5012" s="39" t="s">
        <v>165</v>
      </c>
      <c r="D5012" s="65"/>
      <c r="E5012" s="39" t="s">
        <v>109</v>
      </c>
      <c r="F5012" s="39">
        <v>52</v>
      </c>
      <c r="G5012" s="39" t="s">
        <v>172</v>
      </c>
      <c r="H5012" s="39" t="s">
        <v>176</v>
      </c>
      <c r="I5012" s="39" t="s">
        <v>176</v>
      </c>
      <c r="J5012" s="39" t="s">
        <v>177</v>
      </c>
      <c r="K5012" s="39" t="s">
        <v>176</v>
      </c>
      <c r="L5012" s="39">
        <v>1</v>
      </c>
      <c r="M5012" s="57" t="str">
        <f t="shared" si="238"/>
        <v>3 - Medium-Level Power Loss</v>
      </c>
      <c r="N5012" s="59"/>
      <c r="O5012" s="60"/>
      <c r="P5012" s="61">
        <f t="shared" si="239"/>
        <v>1800</v>
      </c>
      <c r="Q5012" s="61">
        <f t="shared" si="240"/>
        <v>0</v>
      </c>
    </row>
    <row r="5013" spans="1:17">
      <c r="A5013" s="58">
        <v>44403</v>
      </c>
      <c r="B5013" s="39" t="s">
        <v>48</v>
      </c>
      <c r="C5013" s="39" t="s">
        <v>165</v>
      </c>
      <c r="D5013" s="65"/>
      <c r="E5013" s="39" t="s">
        <v>109</v>
      </c>
      <c r="F5013" s="39">
        <v>52</v>
      </c>
      <c r="G5013" s="39" t="s">
        <v>172</v>
      </c>
      <c r="H5013" s="39" t="s">
        <v>176</v>
      </c>
      <c r="I5013" s="39" t="s">
        <v>176</v>
      </c>
      <c r="J5013" s="39" t="s">
        <v>177</v>
      </c>
      <c r="K5013" s="39" t="s">
        <v>176</v>
      </c>
      <c r="L5013" s="39">
        <v>1</v>
      </c>
      <c r="M5013" s="57" t="str">
        <f t="shared" si="238"/>
        <v>3 - Medium-Level Power Loss</v>
      </c>
      <c r="N5013" s="59"/>
      <c r="O5013" s="60"/>
      <c r="P5013" s="61">
        <f t="shared" si="239"/>
        <v>1800</v>
      </c>
      <c r="Q5013" s="61">
        <f t="shared" si="240"/>
        <v>0</v>
      </c>
    </row>
    <row r="5014" spans="1:17">
      <c r="A5014" s="58">
        <v>44403</v>
      </c>
      <c r="B5014" s="39" t="s">
        <v>48</v>
      </c>
      <c r="C5014" s="39" t="s">
        <v>165</v>
      </c>
      <c r="D5014" s="65"/>
      <c r="E5014" s="39" t="s">
        <v>109</v>
      </c>
      <c r="F5014" s="39">
        <v>53</v>
      </c>
      <c r="G5014" s="39" t="s">
        <v>172</v>
      </c>
      <c r="H5014" s="39" t="s">
        <v>176</v>
      </c>
      <c r="I5014" s="39" t="s">
        <v>176</v>
      </c>
      <c r="J5014" s="39" t="s">
        <v>177</v>
      </c>
      <c r="K5014" s="39" t="s">
        <v>176</v>
      </c>
      <c r="L5014" s="39">
        <v>1</v>
      </c>
      <c r="M5014" s="57" t="str">
        <f t="shared" si="238"/>
        <v>3 - Medium-Level Power Loss</v>
      </c>
      <c r="N5014" s="59"/>
      <c r="O5014" s="60"/>
      <c r="P5014" s="61">
        <f t="shared" si="239"/>
        <v>1800</v>
      </c>
      <c r="Q5014" s="61">
        <f t="shared" si="240"/>
        <v>0</v>
      </c>
    </row>
    <row r="5015" spans="1:17">
      <c r="A5015" s="58">
        <v>44403</v>
      </c>
      <c r="B5015" s="39" t="s">
        <v>48</v>
      </c>
      <c r="C5015" s="39" t="s">
        <v>165</v>
      </c>
      <c r="D5015" s="65"/>
      <c r="E5015" s="39" t="s">
        <v>109</v>
      </c>
      <c r="F5015" s="39">
        <v>53</v>
      </c>
      <c r="G5015" s="39" t="s">
        <v>172</v>
      </c>
      <c r="H5015" s="39" t="s">
        <v>176</v>
      </c>
      <c r="I5015" s="39" t="s">
        <v>176</v>
      </c>
      <c r="J5015" s="39" t="s">
        <v>177</v>
      </c>
      <c r="K5015" s="39" t="s">
        <v>176</v>
      </c>
      <c r="L5015" s="39">
        <v>1</v>
      </c>
      <c r="M5015" s="57" t="str">
        <f t="shared" si="238"/>
        <v>3 - Medium-Level Power Loss</v>
      </c>
      <c r="N5015" s="59"/>
      <c r="O5015" s="60"/>
      <c r="P5015" s="61">
        <f t="shared" si="239"/>
        <v>1800</v>
      </c>
      <c r="Q5015" s="61">
        <f t="shared" si="240"/>
        <v>0</v>
      </c>
    </row>
    <row r="5016" spans="1:17">
      <c r="A5016" s="58">
        <v>44403</v>
      </c>
      <c r="B5016" s="39" t="s">
        <v>48</v>
      </c>
      <c r="C5016" s="39" t="s">
        <v>165</v>
      </c>
      <c r="D5016" s="65"/>
      <c r="E5016" s="39" t="s">
        <v>109</v>
      </c>
      <c r="F5016" s="39">
        <v>54</v>
      </c>
      <c r="G5016" s="39" t="s">
        <v>172</v>
      </c>
      <c r="H5016" s="39" t="s">
        <v>176</v>
      </c>
      <c r="I5016" s="39" t="s">
        <v>176</v>
      </c>
      <c r="J5016" s="39" t="s">
        <v>177</v>
      </c>
      <c r="K5016" s="39" t="s">
        <v>176</v>
      </c>
      <c r="L5016" s="39">
        <v>1</v>
      </c>
      <c r="M5016" s="57" t="str">
        <f t="shared" si="238"/>
        <v>3 - Medium-Level Power Loss</v>
      </c>
      <c r="N5016" s="59"/>
      <c r="O5016" s="60"/>
      <c r="P5016" s="61">
        <f t="shared" si="239"/>
        <v>1800</v>
      </c>
      <c r="Q5016" s="61">
        <f t="shared" si="240"/>
        <v>0</v>
      </c>
    </row>
    <row r="5017" spans="1:17">
      <c r="A5017" s="58">
        <v>44403</v>
      </c>
      <c r="B5017" s="39" t="s">
        <v>48</v>
      </c>
      <c r="C5017" s="39" t="s">
        <v>165</v>
      </c>
      <c r="D5017" s="65"/>
      <c r="E5017" s="39" t="s">
        <v>109</v>
      </c>
      <c r="F5017" s="39">
        <v>54</v>
      </c>
      <c r="G5017" s="39" t="s">
        <v>172</v>
      </c>
      <c r="H5017" s="39" t="s">
        <v>176</v>
      </c>
      <c r="I5017" s="39" t="s">
        <v>176</v>
      </c>
      <c r="J5017" s="39" t="s">
        <v>177</v>
      </c>
      <c r="K5017" s="39" t="s">
        <v>176</v>
      </c>
      <c r="L5017" s="39">
        <v>1</v>
      </c>
      <c r="M5017" s="57" t="str">
        <f t="shared" si="238"/>
        <v>3 - Medium-Level Power Loss</v>
      </c>
      <c r="N5017" s="59"/>
      <c r="O5017" s="60"/>
      <c r="P5017" s="61">
        <f t="shared" si="239"/>
        <v>1800</v>
      </c>
      <c r="Q5017" s="61">
        <f t="shared" si="240"/>
        <v>0</v>
      </c>
    </row>
    <row r="5018" spans="1:17">
      <c r="A5018" s="58">
        <v>44403</v>
      </c>
      <c r="B5018" s="39" t="s">
        <v>48</v>
      </c>
      <c r="C5018" s="39" t="s">
        <v>165</v>
      </c>
      <c r="D5018" s="65"/>
      <c r="E5018" s="39" t="s">
        <v>109</v>
      </c>
      <c r="F5018" s="39">
        <v>55</v>
      </c>
      <c r="G5018" s="39" t="s">
        <v>172</v>
      </c>
      <c r="H5018" s="39" t="s">
        <v>176</v>
      </c>
      <c r="I5018" s="39" t="s">
        <v>176</v>
      </c>
      <c r="J5018" s="39" t="s">
        <v>177</v>
      </c>
      <c r="K5018" s="39" t="s">
        <v>176</v>
      </c>
      <c r="L5018" s="39">
        <v>1</v>
      </c>
      <c r="M5018" s="57" t="str">
        <f t="shared" si="238"/>
        <v>3 - Medium-Level Power Loss</v>
      </c>
      <c r="N5018" s="59"/>
      <c r="O5018" s="60"/>
      <c r="P5018" s="61">
        <f t="shared" si="239"/>
        <v>1800</v>
      </c>
      <c r="Q5018" s="61">
        <f t="shared" si="240"/>
        <v>0</v>
      </c>
    </row>
    <row r="5019" spans="1:17">
      <c r="A5019" s="58">
        <v>44403</v>
      </c>
      <c r="B5019" s="39" t="s">
        <v>48</v>
      </c>
      <c r="C5019" s="39" t="s">
        <v>165</v>
      </c>
      <c r="D5019" s="65"/>
      <c r="E5019" s="39" t="s">
        <v>109</v>
      </c>
      <c r="F5019" s="39">
        <v>55</v>
      </c>
      <c r="G5019" s="39" t="s">
        <v>172</v>
      </c>
      <c r="H5019" s="39" t="s">
        <v>176</v>
      </c>
      <c r="I5019" s="39" t="s">
        <v>176</v>
      </c>
      <c r="J5019" s="39" t="s">
        <v>177</v>
      </c>
      <c r="K5019" s="39" t="s">
        <v>176</v>
      </c>
      <c r="L5019" s="39">
        <v>1</v>
      </c>
      <c r="M5019" s="57" t="str">
        <f t="shared" si="238"/>
        <v>3 - Medium-Level Power Loss</v>
      </c>
      <c r="N5019" s="59"/>
      <c r="O5019" s="60"/>
      <c r="P5019" s="61">
        <f t="shared" si="239"/>
        <v>1800</v>
      </c>
      <c r="Q5019" s="61">
        <f t="shared" si="240"/>
        <v>0</v>
      </c>
    </row>
    <row r="5020" spans="1:17">
      <c r="A5020" s="58">
        <v>44403</v>
      </c>
      <c r="B5020" s="39" t="s">
        <v>48</v>
      </c>
      <c r="C5020" s="39" t="s">
        <v>165</v>
      </c>
      <c r="D5020" s="65"/>
      <c r="E5020" s="39" t="s">
        <v>109</v>
      </c>
      <c r="F5020" s="39">
        <v>56</v>
      </c>
      <c r="G5020" s="39" t="s">
        <v>172</v>
      </c>
      <c r="H5020" s="39" t="s">
        <v>176</v>
      </c>
      <c r="I5020" s="39" t="s">
        <v>176</v>
      </c>
      <c r="J5020" s="39" t="s">
        <v>177</v>
      </c>
      <c r="K5020" s="39" t="s">
        <v>176</v>
      </c>
      <c r="L5020" s="39">
        <v>1</v>
      </c>
      <c r="M5020" s="57" t="str">
        <f t="shared" si="238"/>
        <v>3 - Medium-Level Power Loss</v>
      </c>
      <c r="N5020" s="59"/>
      <c r="O5020" s="60"/>
      <c r="P5020" s="61">
        <f t="shared" si="239"/>
        <v>1800</v>
      </c>
      <c r="Q5020" s="61">
        <f t="shared" si="240"/>
        <v>0</v>
      </c>
    </row>
    <row r="5021" spans="1:17">
      <c r="A5021" s="58">
        <v>44403</v>
      </c>
      <c r="B5021" s="39" t="s">
        <v>48</v>
      </c>
      <c r="C5021" s="39" t="s">
        <v>165</v>
      </c>
      <c r="D5021" s="65"/>
      <c r="E5021" s="39" t="s">
        <v>109</v>
      </c>
      <c r="F5021" s="39">
        <v>56</v>
      </c>
      <c r="G5021" s="39" t="s">
        <v>172</v>
      </c>
      <c r="H5021" s="39" t="s">
        <v>176</v>
      </c>
      <c r="I5021" s="39" t="s">
        <v>176</v>
      </c>
      <c r="J5021" s="39" t="s">
        <v>177</v>
      </c>
      <c r="K5021" s="39" t="s">
        <v>176</v>
      </c>
      <c r="L5021" s="39">
        <v>1</v>
      </c>
      <c r="M5021" s="57" t="str">
        <f t="shared" si="238"/>
        <v>3 - Medium-Level Power Loss</v>
      </c>
      <c r="N5021" s="59"/>
      <c r="O5021" s="60"/>
      <c r="P5021" s="61">
        <f t="shared" si="239"/>
        <v>1800</v>
      </c>
      <c r="Q5021" s="61">
        <f t="shared" si="240"/>
        <v>0</v>
      </c>
    </row>
    <row r="5022" spans="1:17">
      <c r="A5022" s="58">
        <v>44403</v>
      </c>
      <c r="B5022" s="39" t="s">
        <v>48</v>
      </c>
      <c r="C5022" s="39" t="s">
        <v>165</v>
      </c>
      <c r="D5022" s="65"/>
      <c r="E5022" s="39" t="s">
        <v>109</v>
      </c>
      <c r="F5022" s="39">
        <v>57</v>
      </c>
      <c r="G5022" s="39" t="s">
        <v>172</v>
      </c>
      <c r="H5022" s="39" t="s">
        <v>176</v>
      </c>
      <c r="I5022" s="39" t="s">
        <v>176</v>
      </c>
      <c r="J5022" s="39" t="s">
        <v>177</v>
      </c>
      <c r="K5022" s="39" t="s">
        <v>176</v>
      </c>
      <c r="L5022" s="39">
        <v>1</v>
      </c>
      <c r="M5022" s="57" t="str">
        <f t="shared" si="238"/>
        <v>3 - Medium-Level Power Loss</v>
      </c>
      <c r="N5022" s="59"/>
      <c r="O5022" s="60"/>
      <c r="P5022" s="61">
        <f t="shared" si="239"/>
        <v>1800</v>
      </c>
      <c r="Q5022" s="61">
        <f t="shared" si="240"/>
        <v>0</v>
      </c>
    </row>
    <row r="5023" spans="1:17">
      <c r="A5023" s="58">
        <v>44403</v>
      </c>
      <c r="B5023" s="39" t="s">
        <v>48</v>
      </c>
      <c r="C5023" s="39" t="s">
        <v>165</v>
      </c>
      <c r="D5023" s="65"/>
      <c r="E5023" s="39" t="s">
        <v>109</v>
      </c>
      <c r="F5023" s="39">
        <v>57</v>
      </c>
      <c r="G5023" s="39" t="s">
        <v>172</v>
      </c>
      <c r="H5023" s="39" t="s">
        <v>176</v>
      </c>
      <c r="I5023" s="39" t="s">
        <v>176</v>
      </c>
      <c r="J5023" s="39" t="s">
        <v>177</v>
      </c>
      <c r="K5023" s="39" t="s">
        <v>176</v>
      </c>
      <c r="L5023" s="39">
        <v>1</v>
      </c>
      <c r="M5023" s="57" t="str">
        <f t="shared" si="238"/>
        <v>3 - Medium-Level Power Loss</v>
      </c>
      <c r="N5023" s="59"/>
      <c r="O5023" s="60"/>
      <c r="P5023" s="61">
        <f t="shared" si="239"/>
        <v>1800</v>
      </c>
      <c r="Q5023" s="61">
        <f t="shared" si="240"/>
        <v>0</v>
      </c>
    </row>
    <row r="5024" spans="1:17">
      <c r="A5024" s="58">
        <v>44403</v>
      </c>
      <c r="B5024" s="39" t="s">
        <v>48</v>
      </c>
      <c r="C5024" s="39" t="s">
        <v>165</v>
      </c>
      <c r="D5024" s="65"/>
      <c r="E5024" s="39" t="s">
        <v>109</v>
      </c>
      <c r="F5024" s="39">
        <v>58</v>
      </c>
      <c r="G5024" s="39" t="s">
        <v>172</v>
      </c>
      <c r="H5024" s="39" t="s">
        <v>176</v>
      </c>
      <c r="I5024" s="39" t="s">
        <v>176</v>
      </c>
      <c r="J5024" s="39" t="s">
        <v>177</v>
      </c>
      <c r="K5024" s="39" t="s">
        <v>176</v>
      </c>
      <c r="L5024" s="39">
        <v>1</v>
      </c>
      <c r="M5024" s="57" t="str">
        <f t="shared" si="238"/>
        <v>3 - Medium-Level Power Loss</v>
      </c>
      <c r="N5024" s="59"/>
      <c r="O5024" s="60"/>
      <c r="P5024" s="61">
        <f t="shared" si="239"/>
        <v>1800</v>
      </c>
      <c r="Q5024" s="61">
        <f t="shared" si="240"/>
        <v>0</v>
      </c>
    </row>
    <row r="5025" spans="1:17">
      <c r="A5025" s="58">
        <v>44403</v>
      </c>
      <c r="B5025" s="39" t="s">
        <v>48</v>
      </c>
      <c r="C5025" s="39" t="s">
        <v>165</v>
      </c>
      <c r="D5025" s="65"/>
      <c r="E5025" s="39" t="s">
        <v>109</v>
      </c>
      <c r="F5025" s="39">
        <v>58</v>
      </c>
      <c r="G5025" s="39" t="s">
        <v>172</v>
      </c>
      <c r="H5025" s="39" t="s">
        <v>176</v>
      </c>
      <c r="I5025" s="39" t="s">
        <v>176</v>
      </c>
      <c r="J5025" s="39" t="s">
        <v>177</v>
      </c>
      <c r="K5025" s="39" t="s">
        <v>176</v>
      </c>
      <c r="L5025" s="39">
        <v>1</v>
      </c>
      <c r="M5025" s="57" t="str">
        <f t="shared" si="238"/>
        <v>3 - Medium-Level Power Loss</v>
      </c>
      <c r="N5025" s="59"/>
      <c r="O5025" s="60"/>
      <c r="P5025" s="61">
        <f t="shared" si="239"/>
        <v>1800</v>
      </c>
      <c r="Q5025" s="61">
        <f t="shared" si="240"/>
        <v>0</v>
      </c>
    </row>
    <row r="5026" spans="1:17">
      <c r="A5026" s="58">
        <v>44403</v>
      </c>
      <c r="B5026" s="39" t="s">
        <v>48</v>
      </c>
      <c r="C5026" s="39" t="s">
        <v>165</v>
      </c>
      <c r="D5026" s="65"/>
      <c r="E5026" s="39" t="s">
        <v>109</v>
      </c>
      <c r="F5026" s="39">
        <v>59</v>
      </c>
      <c r="G5026" s="39" t="s">
        <v>172</v>
      </c>
      <c r="H5026" s="39" t="s">
        <v>176</v>
      </c>
      <c r="I5026" s="39" t="s">
        <v>176</v>
      </c>
      <c r="J5026" s="39" t="s">
        <v>177</v>
      </c>
      <c r="K5026" s="39" t="s">
        <v>176</v>
      </c>
      <c r="L5026" s="39">
        <v>1</v>
      </c>
      <c r="M5026" s="57" t="str">
        <f t="shared" si="238"/>
        <v>3 - Medium-Level Power Loss</v>
      </c>
      <c r="N5026" s="59"/>
      <c r="O5026" s="60"/>
      <c r="P5026" s="61">
        <f t="shared" si="239"/>
        <v>1800</v>
      </c>
      <c r="Q5026" s="61">
        <f t="shared" si="240"/>
        <v>0</v>
      </c>
    </row>
    <row r="5027" spans="1:17">
      <c r="A5027" s="58">
        <v>44403</v>
      </c>
      <c r="B5027" s="39" t="s">
        <v>48</v>
      </c>
      <c r="C5027" s="39" t="s">
        <v>165</v>
      </c>
      <c r="D5027" s="65"/>
      <c r="E5027" s="39" t="s">
        <v>109</v>
      </c>
      <c r="F5027" s="39">
        <v>59</v>
      </c>
      <c r="G5027" s="39" t="s">
        <v>172</v>
      </c>
      <c r="H5027" s="39" t="s">
        <v>176</v>
      </c>
      <c r="I5027" s="39" t="s">
        <v>176</v>
      </c>
      <c r="J5027" s="39" t="s">
        <v>177</v>
      </c>
      <c r="K5027" s="39" t="s">
        <v>176</v>
      </c>
      <c r="L5027" s="39">
        <v>1</v>
      </c>
      <c r="M5027" s="57" t="str">
        <f t="shared" si="238"/>
        <v>3 - Medium-Level Power Loss</v>
      </c>
      <c r="N5027" s="59"/>
      <c r="O5027" s="60"/>
      <c r="P5027" s="61">
        <f t="shared" si="239"/>
        <v>1800</v>
      </c>
      <c r="Q5027" s="61">
        <f t="shared" si="240"/>
        <v>0</v>
      </c>
    </row>
    <row r="5028" spans="1:17">
      <c r="A5028" s="58">
        <v>44403</v>
      </c>
      <c r="B5028" s="39" t="s">
        <v>48</v>
      </c>
      <c r="C5028" s="39" t="s">
        <v>165</v>
      </c>
      <c r="D5028" s="65"/>
      <c r="E5028" s="39" t="s">
        <v>109</v>
      </c>
      <c r="F5028" s="39">
        <v>60</v>
      </c>
      <c r="G5028" s="39" t="s">
        <v>172</v>
      </c>
      <c r="H5028" s="39" t="s">
        <v>176</v>
      </c>
      <c r="I5028" s="39" t="s">
        <v>176</v>
      </c>
      <c r="J5028" s="39" t="s">
        <v>177</v>
      </c>
      <c r="K5028" s="39" t="s">
        <v>176</v>
      </c>
      <c r="L5028" s="39">
        <v>1</v>
      </c>
      <c r="M5028" s="57" t="str">
        <f t="shared" si="238"/>
        <v>3 - Medium-Level Power Loss</v>
      </c>
      <c r="N5028" s="59"/>
      <c r="O5028" s="60"/>
      <c r="P5028" s="61">
        <f t="shared" si="239"/>
        <v>1800</v>
      </c>
      <c r="Q5028" s="61">
        <f t="shared" si="240"/>
        <v>0</v>
      </c>
    </row>
    <row r="5029" spans="1:17">
      <c r="A5029" s="58">
        <v>44403</v>
      </c>
      <c r="B5029" s="39" t="s">
        <v>48</v>
      </c>
      <c r="C5029" s="39" t="s">
        <v>165</v>
      </c>
      <c r="D5029" s="65"/>
      <c r="E5029" s="39" t="s">
        <v>109</v>
      </c>
      <c r="F5029" s="39">
        <v>60</v>
      </c>
      <c r="G5029" s="39" t="s">
        <v>172</v>
      </c>
      <c r="H5029" s="39" t="s">
        <v>176</v>
      </c>
      <c r="I5029" s="39" t="s">
        <v>176</v>
      </c>
      <c r="J5029" s="39" t="s">
        <v>177</v>
      </c>
      <c r="K5029" s="39" t="s">
        <v>176</v>
      </c>
      <c r="L5029" s="39">
        <v>1</v>
      </c>
      <c r="M5029" s="57" t="str">
        <f t="shared" si="238"/>
        <v>3 - Medium-Level Power Loss</v>
      </c>
      <c r="N5029" s="59"/>
      <c r="O5029" s="60"/>
      <c r="P5029" s="61">
        <f t="shared" si="239"/>
        <v>1800</v>
      </c>
      <c r="Q5029" s="61">
        <f t="shared" si="240"/>
        <v>0</v>
      </c>
    </row>
    <row r="5030" spans="1:17">
      <c r="A5030" s="58">
        <v>44403</v>
      </c>
      <c r="B5030" s="39" t="s">
        <v>48</v>
      </c>
      <c r="C5030" s="39" t="s">
        <v>165</v>
      </c>
      <c r="D5030" s="65"/>
      <c r="E5030" s="39" t="s">
        <v>110</v>
      </c>
      <c r="F5030" s="39">
        <v>127</v>
      </c>
      <c r="G5030" s="39" t="s">
        <v>172</v>
      </c>
      <c r="H5030" s="39" t="s">
        <v>176</v>
      </c>
      <c r="I5030" s="39" t="s">
        <v>177</v>
      </c>
      <c r="J5030" s="39" t="s">
        <v>177</v>
      </c>
      <c r="K5030" s="39" t="s">
        <v>176</v>
      </c>
      <c r="L5030" s="39">
        <v>1</v>
      </c>
      <c r="M5030" s="57" t="str">
        <f t="shared" si="238"/>
        <v>3 - Medium-Level Power Loss</v>
      </c>
      <c r="N5030" s="59"/>
      <c r="O5030" s="60"/>
      <c r="P5030" s="61">
        <f t="shared" si="239"/>
        <v>1800</v>
      </c>
      <c r="Q5030" s="61">
        <f t="shared" si="240"/>
        <v>0</v>
      </c>
    </row>
    <row r="5031" spans="1:17">
      <c r="A5031" s="58">
        <v>44403</v>
      </c>
      <c r="B5031" s="39" t="s">
        <v>48</v>
      </c>
      <c r="C5031" s="39" t="s">
        <v>165</v>
      </c>
      <c r="D5031" s="65"/>
      <c r="E5031" s="39" t="s">
        <v>111</v>
      </c>
      <c r="F5031" s="39">
        <v>25</v>
      </c>
      <c r="G5031" s="39" t="s">
        <v>172</v>
      </c>
      <c r="H5031" s="39" t="s">
        <v>176</v>
      </c>
      <c r="I5031" s="39" t="s">
        <v>177</v>
      </c>
      <c r="J5031" s="39" t="s">
        <v>176</v>
      </c>
      <c r="K5031" s="39" t="s">
        <v>176</v>
      </c>
      <c r="L5031" s="39">
        <v>1</v>
      </c>
      <c r="M5031" s="57" t="str">
        <f t="shared" si="238"/>
        <v>3 - Medium-Level Power Loss</v>
      </c>
      <c r="N5031" s="59"/>
      <c r="O5031" s="60"/>
      <c r="P5031" s="61">
        <f t="shared" si="239"/>
        <v>1800</v>
      </c>
      <c r="Q5031" s="61">
        <f t="shared" si="240"/>
        <v>0</v>
      </c>
    </row>
    <row r="5032" spans="1:17">
      <c r="A5032" s="58">
        <v>44403</v>
      </c>
      <c r="B5032" s="39" t="s">
        <v>48</v>
      </c>
      <c r="C5032" s="39" t="s">
        <v>165</v>
      </c>
      <c r="D5032" s="65"/>
      <c r="E5032" s="39" t="s">
        <v>111</v>
      </c>
      <c r="F5032" s="39">
        <v>26</v>
      </c>
      <c r="G5032" s="39" t="s">
        <v>172</v>
      </c>
      <c r="H5032" s="39" t="s">
        <v>176</v>
      </c>
      <c r="I5032" s="39" t="s">
        <v>177</v>
      </c>
      <c r="J5032" s="39" t="s">
        <v>176</v>
      </c>
      <c r="K5032" s="39" t="s">
        <v>176</v>
      </c>
      <c r="L5032" s="39">
        <v>1</v>
      </c>
      <c r="M5032" s="57" t="str">
        <f t="shared" si="238"/>
        <v>3 - Medium-Level Power Loss</v>
      </c>
      <c r="N5032" s="59"/>
      <c r="O5032" s="60"/>
      <c r="P5032" s="61">
        <f t="shared" si="239"/>
        <v>1800</v>
      </c>
      <c r="Q5032" s="61">
        <f t="shared" si="240"/>
        <v>0</v>
      </c>
    </row>
    <row r="5033" spans="1:17">
      <c r="A5033" s="58">
        <v>44403</v>
      </c>
      <c r="B5033" s="39" t="s">
        <v>48</v>
      </c>
      <c r="C5033" s="39" t="s">
        <v>165</v>
      </c>
      <c r="D5033" s="65"/>
      <c r="E5033" s="39" t="s">
        <v>111</v>
      </c>
      <c r="F5033" s="39">
        <v>27</v>
      </c>
      <c r="G5033" s="39" t="s">
        <v>172</v>
      </c>
      <c r="H5033" s="39" t="s">
        <v>176</v>
      </c>
      <c r="I5033" s="39" t="s">
        <v>177</v>
      </c>
      <c r="J5033" s="39" t="s">
        <v>176</v>
      </c>
      <c r="K5033" s="39" t="s">
        <v>176</v>
      </c>
      <c r="L5033" s="39">
        <v>1</v>
      </c>
      <c r="M5033" s="57" t="str">
        <f t="shared" si="238"/>
        <v>3 - Medium-Level Power Loss</v>
      </c>
      <c r="N5033" s="59"/>
      <c r="O5033" s="60"/>
      <c r="P5033" s="61">
        <f t="shared" si="239"/>
        <v>1800</v>
      </c>
      <c r="Q5033" s="61">
        <f t="shared" si="240"/>
        <v>0</v>
      </c>
    </row>
    <row r="5034" spans="1:17">
      <c r="A5034" s="58">
        <v>44403</v>
      </c>
      <c r="B5034" s="39" t="s">
        <v>48</v>
      </c>
      <c r="C5034" s="39" t="s">
        <v>165</v>
      </c>
      <c r="D5034" s="65"/>
      <c r="E5034" s="39" t="s">
        <v>111</v>
      </c>
      <c r="F5034" s="39">
        <v>28</v>
      </c>
      <c r="G5034" s="39" t="s">
        <v>172</v>
      </c>
      <c r="H5034" s="39" t="s">
        <v>176</v>
      </c>
      <c r="I5034" s="39" t="s">
        <v>177</v>
      </c>
      <c r="J5034" s="39" t="s">
        <v>176</v>
      </c>
      <c r="K5034" s="39" t="s">
        <v>176</v>
      </c>
      <c r="L5034" s="39">
        <v>1</v>
      </c>
      <c r="M5034" s="57" t="str">
        <f t="shared" si="238"/>
        <v>3 - Medium-Level Power Loss</v>
      </c>
      <c r="N5034" s="59"/>
      <c r="O5034" s="60"/>
      <c r="P5034" s="61">
        <f t="shared" si="239"/>
        <v>1800</v>
      </c>
      <c r="Q5034" s="61">
        <f t="shared" si="240"/>
        <v>0</v>
      </c>
    </row>
    <row r="5035" spans="1:17">
      <c r="A5035" s="58">
        <v>44403</v>
      </c>
      <c r="B5035" s="39" t="s">
        <v>48</v>
      </c>
      <c r="C5035" s="39" t="s">
        <v>165</v>
      </c>
      <c r="D5035" s="65"/>
      <c r="E5035" s="39" t="s">
        <v>111</v>
      </c>
      <c r="F5035" s="39">
        <v>29</v>
      </c>
      <c r="G5035" s="39" t="s">
        <v>172</v>
      </c>
      <c r="H5035" s="39" t="s">
        <v>176</v>
      </c>
      <c r="I5035" s="39" t="s">
        <v>177</v>
      </c>
      <c r="J5035" s="39" t="s">
        <v>176</v>
      </c>
      <c r="K5035" s="39" t="s">
        <v>176</v>
      </c>
      <c r="L5035" s="39">
        <v>1</v>
      </c>
      <c r="M5035" s="57" t="str">
        <f t="shared" si="238"/>
        <v>3 - Medium-Level Power Loss</v>
      </c>
      <c r="N5035" s="59"/>
      <c r="O5035" s="60"/>
      <c r="P5035" s="61">
        <f t="shared" si="239"/>
        <v>1800</v>
      </c>
      <c r="Q5035" s="61">
        <f t="shared" si="240"/>
        <v>0</v>
      </c>
    </row>
    <row r="5036" spans="1:17">
      <c r="A5036" s="58">
        <v>44403</v>
      </c>
      <c r="B5036" s="39" t="s">
        <v>48</v>
      </c>
      <c r="C5036" s="39" t="s">
        <v>165</v>
      </c>
      <c r="D5036" s="65"/>
      <c r="E5036" s="39" t="s">
        <v>111</v>
      </c>
      <c r="F5036" s="39">
        <v>30</v>
      </c>
      <c r="G5036" s="39" t="s">
        <v>172</v>
      </c>
      <c r="H5036" s="39" t="s">
        <v>176</v>
      </c>
      <c r="I5036" s="39" t="s">
        <v>177</v>
      </c>
      <c r="J5036" s="39" t="s">
        <v>176</v>
      </c>
      <c r="K5036" s="39" t="s">
        <v>176</v>
      </c>
      <c r="L5036" s="39">
        <v>1</v>
      </c>
      <c r="M5036" s="57" t="str">
        <f t="shared" si="238"/>
        <v>3 - Medium-Level Power Loss</v>
      </c>
      <c r="N5036" s="59"/>
      <c r="O5036" s="60"/>
      <c r="P5036" s="61">
        <f t="shared" si="239"/>
        <v>1800</v>
      </c>
      <c r="Q5036" s="61">
        <f t="shared" si="240"/>
        <v>0</v>
      </c>
    </row>
    <row r="5037" spans="1:17">
      <c r="A5037" s="58">
        <v>44403</v>
      </c>
      <c r="B5037" s="39" t="s">
        <v>48</v>
      </c>
      <c r="C5037" s="39" t="s">
        <v>165</v>
      </c>
      <c r="D5037" s="65"/>
      <c r="E5037" s="39" t="s">
        <v>111</v>
      </c>
      <c r="F5037" s="39">
        <v>31</v>
      </c>
      <c r="G5037" s="39" t="s">
        <v>172</v>
      </c>
      <c r="H5037" s="39" t="s">
        <v>176</v>
      </c>
      <c r="I5037" s="39" t="s">
        <v>177</v>
      </c>
      <c r="J5037" s="39" t="s">
        <v>176</v>
      </c>
      <c r="K5037" s="39" t="s">
        <v>176</v>
      </c>
      <c r="L5037" s="39">
        <v>1</v>
      </c>
      <c r="M5037" s="57" t="str">
        <f t="shared" si="238"/>
        <v>3 - Medium-Level Power Loss</v>
      </c>
      <c r="N5037" s="59"/>
      <c r="O5037" s="60"/>
      <c r="P5037" s="61">
        <f t="shared" si="239"/>
        <v>1800</v>
      </c>
      <c r="Q5037" s="61">
        <f t="shared" si="240"/>
        <v>0</v>
      </c>
    </row>
    <row r="5038" spans="1:17">
      <c r="A5038" s="58">
        <v>44403</v>
      </c>
      <c r="B5038" s="39" t="s">
        <v>48</v>
      </c>
      <c r="C5038" s="39" t="s">
        <v>165</v>
      </c>
      <c r="D5038" s="65"/>
      <c r="E5038" s="39" t="s">
        <v>111</v>
      </c>
      <c r="F5038" s="39">
        <v>32</v>
      </c>
      <c r="G5038" s="39" t="s">
        <v>172</v>
      </c>
      <c r="H5038" s="39" t="s">
        <v>176</v>
      </c>
      <c r="I5038" s="39" t="s">
        <v>177</v>
      </c>
      <c r="J5038" s="39" t="s">
        <v>176</v>
      </c>
      <c r="K5038" s="39" t="s">
        <v>176</v>
      </c>
      <c r="L5038" s="39">
        <v>1</v>
      </c>
      <c r="M5038" s="57" t="str">
        <f t="shared" si="238"/>
        <v>3 - Medium-Level Power Loss</v>
      </c>
      <c r="N5038" s="59"/>
      <c r="O5038" s="60"/>
      <c r="P5038" s="61">
        <f t="shared" si="239"/>
        <v>1800</v>
      </c>
      <c r="Q5038" s="61">
        <f t="shared" si="240"/>
        <v>0</v>
      </c>
    </row>
    <row r="5039" spans="1:17">
      <c r="A5039" s="58">
        <v>44403</v>
      </c>
      <c r="B5039" s="39" t="s">
        <v>48</v>
      </c>
      <c r="C5039" s="39" t="s">
        <v>165</v>
      </c>
      <c r="D5039" s="65"/>
      <c r="E5039" s="39" t="s">
        <v>111</v>
      </c>
      <c r="F5039" s="39">
        <v>73</v>
      </c>
      <c r="G5039" s="39" t="s">
        <v>172</v>
      </c>
      <c r="H5039" s="39" t="s">
        <v>176</v>
      </c>
      <c r="I5039" s="39" t="s">
        <v>177</v>
      </c>
      <c r="J5039" s="39" t="s">
        <v>176</v>
      </c>
      <c r="K5039" s="39" t="s">
        <v>176</v>
      </c>
      <c r="L5039" s="39">
        <v>1</v>
      </c>
      <c r="M5039" s="57" t="str">
        <f t="shared" si="238"/>
        <v>3 - Medium-Level Power Loss</v>
      </c>
      <c r="N5039" s="59"/>
      <c r="O5039" s="60"/>
      <c r="P5039" s="61">
        <f t="shared" si="239"/>
        <v>1800</v>
      </c>
      <c r="Q5039" s="61">
        <f t="shared" si="240"/>
        <v>0</v>
      </c>
    </row>
    <row r="5040" spans="1:17">
      <c r="A5040" s="58">
        <v>44403</v>
      </c>
      <c r="B5040" s="39" t="s">
        <v>48</v>
      </c>
      <c r="C5040" s="39" t="s">
        <v>165</v>
      </c>
      <c r="D5040" s="65"/>
      <c r="E5040" s="39" t="s">
        <v>111</v>
      </c>
      <c r="F5040" s="39">
        <v>74</v>
      </c>
      <c r="G5040" s="39" t="s">
        <v>172</v>
      </c>
      <c r="H5040" s="39" t="s">
        <v>176</v>
      </c>
      <c r="I5040" s="39" t="s">
        <v>177</v>
      </c>
      <c r="J5040" s="39" t="s">
        <v>176</v>
      </c>
      <c r="K5040" s="39" t="s">
        <v>176</v>
      </c>
      <c r="L5040" s="39">
        <v>1</v>
      </c>
      <c r="M5040" s="57" t="str">
        <f t="shared" si="238"/>
        <v>3 - Medium-Level Power Loss</v>
      </c>
      <c r="N5040" s="59"/>
      <c r="O5040" s="60"/>
      <c r="P5040" s="61">
        <f t="shared" si="239"/>
        <v>1800</v>
      </c>
      <c r="Q5040" s="61">
        <f t="shared" si="240"/>
        <v>0</v>
      </c>
    </row>
    <row r="5041" spans="1:17">
      <c r="A5041" s="58">
        <v>44403</v>
      </c>
      <c r="B5041" s="39" t="s">
        <v>48</v>
      </c>
      <c r="C5041" s="39" t="s">
        <v>165</v>
      </c>
      <c r="D5041" s="65"/>
      <c r="E5041" s="39" t="s">
        <v>111</v>
      </c>
      <c r="F5041" s="39">
        <v>75</v>
      </c>
      <c r="G5041" s="39" t="s">
        <v>172</v>
      </c>
      <c r="H5041" s="39" t="s">
        <v>176</v>
      </c>
      <c r="I5041" s="39" t="s">
        <v>177</v>
      </c>
      <c r="J5041" s="39" t="s">
        <v>176</v>
      </c>
      <c r="K5041" s="39" t="s">
        <v>176</v>
      </c>
      <c r="L5041" s="39">
        <v>1</v>
      </c>
      <c r="M5041" s="57" t="str">
        <f t="shared" si="238"/>
        <v>3 - Medium-Level Power Loss</v>
      </c>
      <c r="N5041" s="59"/>
      <c r="O5041" s="60"/>
      <c r="P5041" s="61">
        <f t="shared" si="239"/>
        <v>1800</v>
      </c>
      <c r="Q5041" s="61">
        <f t="shared" si="240"/>
        <v>0</v>
      </c>
    </row>
    <row r="5042" spans="1:17">
      <c r="A5042" s="58">
        <v>44403</v>
      </c>
      <c r="B5042" s="39" t="s">
        <v>48</v>
      </c>
      <c r="C5042" s="39" t="s">
        <v>165</v>
      </c>
      <c r="D5042" s="65"/>
      <c r="E5042" s="39" t="s">
        <v>111</v>
      </c>
      <c r="F5042" s="39">
        <v>76</v>
      </c>
      <c r="G5042" s="39" t="s">
        <v>172</v>
      </c>
      <c r="H5042" s="39" t="s">
        <v>176</v>
      </c>
      <c r="I5042" s="39" t="s">
        <v>177</v>
      </c>
      <c r="J5042" s="39" t="s">
        <v>176</v>
      </c>
      <c r="K5042" s="39" t="s">
        <v>176</v>
      </c>
      <c r="L5042" s="39">
        <v>1</v>
      </c>
      <c r="M5042" s="57" t="str">
        <f t="shared" si="238"/>
        <v>3 - Medium-Level Power Loss</v>
      </c>
      <c r="N5042" s="59"/>
      <c r="O5042" s="60"/>
      <c r="P5042" s="61">
        <f t="shared" si="239"/>
        <v>1800</v>
      </c>
      <c r="Q5042" s="61">
        <f t="shared" si="240"/>
        <v>0</v>
      </c>
    </row>
    <row r="5043" spans="1:17">
      <c r="A5043" s="58">
        <v>44403</v>
      </c>
      <c r="B5043" s="39" t="s">
        <v>48</v>
      </c>
      <c r="C5043" s="39" t="s">
        <v>165</v>
      </c>
      <c r="D5043" s="65"/>
      <c r="E5043" s="39" t="s">
        <v>111</v>
      </c>
      <c r="F5043" s="39">
        <v>77</v>
      </c>
      <c r="G5043" s="39" t="s">
        <v>172</v>
      </c>
      <c r="H5043" s="39" t="s">
        <v>176</v>
      </c>
      <c r="I5043" s="39" t="s">
        <v>177</v>
      </c>
      <c r="J5043" s="39" t="s">
        <v>176</v>
      </c>
      <c r="K5043" s="39" t="s">
        <v>176</v>
      </c>
      <c r="L5043" s="39">
        <v>1</v>
      </c>
      <c r="M5043" s="57" t="str">
        <f t="shared" si="238"/>
        <v>3 - Medium-Level Power Loss</v>
      </c>
      <c r="N5043" s="59"/>
      <c r="O5043" s="60"/>
      <c r="P5043" s="61">
        <f t="shared" si="239"/>
        <v>1800</v>
      </c>
      <c r="Q5043" s="61">
        <f t="shared" si="240"/>
        <v>0</v>
      </c>
    </row>
    <row r="5044" spans="1:17">
      <c r="A5044" s="58">
        <v>44403</v>
      </c>
      <c r="B5044" s="39" t="s">
        <v>48</v>
      </c>
      <c r="C5044" s="39" t="s">
        <v>165</v>
      </c>
      <c r="D5044" s="65"/>
      <c r="E5044" s="39" t="s">
        <v>111</v>
      </c>
      <c r="F5044" s="39">
        <v>78</v>
      </c>
      <c r="G5044" s="39" t="s">
        <v>172</v>
      </c>
      <c r="H5044" s="39" t="s">
        <v>176</v>
      </c>
      <c r="I5044" s="39" t="s">
        <v>177</v>
      </c>
      <c r="J5044" s="39" t="s">
        <v>176</v>
      </c>
      <c r="K5044" s="39" t="s">
        <v>176</v>
      </c>
      <c r="L5044" s="39">
        <v>1</v>
      </c>
      <c r="M5044" s="57" t="str">
        <f t="shared" si="238"/>
        <v>3 - Medium-Level Power Loss</v>
      </c>
      <c r="N5044" s="59"/>
      <c r="O5044" s="60"/>
      <c r="P5044" s="61">
        <f t="shared" si="239"/>
        <v>1800</v>
      </c>
      <c r="Q5044" s="61">
        <f t="shared" si="240"/>
        <v>0</v>
      </c>
    </row>
    <row r="5045" spans="1:17">
      <c r="A5045" s="58">
        <v>44403</v>
      </c>
      <c r="B5045" s="39" t="s">
        <v>48</v>
      </c>
      <c r="C5045" s="39" t="s">
        <v>165</v>
      </c>
      <c r="D5045" s="65"/>
      <c r="E5045" s="39" t="s">
        <v>111</v>
      </c>
      <c r="F5045" s="39">
        <v>79</v>
      </c>
      <c r="G5045" s="39" t="s">
        <v>172</v>
      </c>
      <c r="H5045" s="39" t="s">
        <v>176</v>
      </c>
      <c r="I5045" s="39" t="s">
        <v>177</v>
      </c>
      <c r="J5045" s="39" t="s">
        <v>176</v>
      </c>
      <c r="K5045" s="39" t="s">
        <v>176</v>
      </c>
      <c r="L5045" s="39">
        <v>1</v>
      </c>
      <c r="M5045" s="57" t="str">
        <f t="shared" si="238"/>
        <v>3 - Medium-Level Power Loss</v>
      </c>
      <c r="N5045" s="59"/>
      <c r="O5045" s="60"/>
      <c r="P5045" s="61">
        <f t="shared" si="239"/>
        <v>1800</v>
      </c>
      <c r="Q5045" s="61">
        <f t="shared" si="240"/>
        <v>0</v>
      </c>
    </row>
    <row r="5046" spans="1:17">
      <c r="A5046" s="58">
        <v>44403</v>
      </c>
      <c r="B5046" s="39" t="s">
        <v>48</v>
      </c>
      <c r="C5046" s="39" t="s">
        <v>165</v>
      </c>
      <c r="D5046" s="65"/>
      <c r="E5046" s="39" t="s">
        <v>111</v>
      </c>
      <c r="F5046" s="39">
        <v>80</v>
      </c>
      <c r="G5046" s="39" t="s">
        <v>172</v>
      </c>
      <c r="H5046" s="39" t="s">
        <v>176</v>
      </c>
      <c r="I5046" s="39" t="s">
        <v>177</v>
      </c>
      <c r="J5046" s="39" t="s">
        <v>176</v>
      </c>
      <c r="K5046" s="39" t="s">
        <v>176</v>
      </c>
      <c r="L5046" s="39">
        <v>1</v>
      </c>
      <c r="M5046" s="57" t="str">
        <f t="shared" si="238"/>
        <v>3 - Medium-Level Power Loss</v>
      </c>
      <c r="N5046" s="59"/>
      <c r="O5046" s="60"/>
      <c r="P5046" s="61">
        <f t="shared" si="239"/>
        <v>1800</v>
      </c>
      <c r="Q5046" s="61">
        <f t="shared" si="240"/>
        <v>0</v>
      </c>
    </row>
    <row r="5047" spans="1:17">
      <c r="A5047" s="58">
        <v>44403</v>
      </c>
      <c r="B5047" s="39" t="s">
        <v>48</v>
      </c>
      <c r="C5047" s="39" t="s">
        <v>165</v>
      </c>
      <c r="D5047" s="65"/>
      <c r="E5047" s="39" t="s">
        <v>99</v>
      </c>
      <c r="F5047" s="39">
        <v>12</v>
      </c>
      <c r="G5047" s="39" t="s">
        <v>172</v>
      </c>
      <c r="H5047" s="39" t="s">
        <v>176</v>
      </c>
      <c r="I5047" s="39" t="s">
        <v>177</v>
      </c>
      <c r="J5047" s="39" t="s">
        <v>176</v>
      </c>
      <c r="K5047" s="39" t="s">
        <v>176</v>
      </c>
      <c r="L5047" s="39">
        <v>1</v>
      </c>
      <c r="M5047" s="57" t="str">
        <f t="shared" ref="M5047:M5048" si="241">IF(G5047="hot spot","1 - Safety",IF((P5047)/(1000000*$Q$4)&gt;0.01,"2 - High-Level Power Loss",IF(P5047&gt;($Q$5-1),"3 - Medium-Level Power Loss",IF(P5047&gt;0,"4 - Low-Level Power Loss",""))))</f>
        <v>3 - Medium-Level Power Loss</v>
      </c>
      <c r="N5047" s="59"/>
      <c r="O5047" s="60"/>
      <c r="P5047" s="61">
        <f t="shared" ref="P5047:P5048" si="242">IF(G5047="hot spot",0,IF(G5047="string",$Q$5*L5047,IF(G5047="multiple strings",$Q$5*L5047,IF(G5047="Combiner",($Q$5)*L5047,IF(G5047="inverter",$Q$5*L5047,IF(G5047="tracker",$Q$5*L5047,IF(G5047="module",$Q$5*L5047,IF(G5047="module substring",($Q$5/3)*L5047,0))))))))</f>
        <v>1800</v>
      </c>
      <c r="Q5047" s="61">
        <f t="shared" ref="Q5047:Q5048" si="243">IF(O5047&gt;0,P5047,0)</f>
        <v>0</v>
      </c>
    </row>
    <row r="5048" spans="1:17">
      <c r="A5048" s="58">
        <v>44403</v>
      </c>
      <c r="B5048" s="39" t="s">
        <v>48</v>
      </c>
      <c r="C5048" s="39" t="s">
        <v>165</v>
      </c>
      <c r="D5048" s="65"/>
      <c r="E5048" s="39" t="s">
        <v>99</v>
      </c>
      <c r="F5048" s="39">
        <v>64</v>
      </c>
      <c r="G5048" s="39" t="s">
        <v>172</v>
      </c>
      <c r="H5048" s="39" t="s">
        <v>176</v>
      </c>
      <c r="I5048" s="39" t="s">
        <v>177</v>
      </c>
      <c r="J5048" s="39" t="s">
        <v>176</v>
      </c>
      <c r="K5048" s="39" t="s">
        <v>176</v>
      </c>
      <c r="L5048" s="39">
        <v>1</v>
      </c>
      <c r="M5048" s="57" t="str">
        <f t="shared" si="241"/>
        <v>3 - Medium-Level Power Loss</v>
      </c>
      <c r="N5048" s="59"/>
      <c r="O5048" s="60"/>
      <c r="P5048" s="61">
        <f t="shared" si="242"/>
        <v>1800</v>
      </c>
      <c r="Q5048" s="61">
        <f t="shared" si="243"/>
        <v>0</v>
      </c>
    </row>
    <row r="5049" spans="1:17">
      <c r="E5049" s="36"/>
    </row>
    <row r="5050" spans="1:17">
      <c r="E5050" s="36"/>
    </row>
    <row r="5051" spans="1:17">
      <c r="E5051" s="36"/>
    </row>
    <row r="5052" spans="1:17">
      <c r="E5052" s="36"/>
    </row>
    <row r="5053" spans="1:17">
      <c r="E5053" s="36"/>
    </row>
    <row r="5054" spans="1:17">
      <c r="E5054" s="36"/>
    </row>
    <row r="5055" spans="1:17">
      <c r="E5055" s="36"/>
    </row>
    <row r="5056" spans="1:17">
      <c r="E5056" s="36"/>
    </row>
    <row r="5057" spans="5:5">
      <c r="E5057" s="36"/>
    </row>
    <row r="5058" spans="5:5">
      <c r="E5058" s="36"/>
    </row>
    <row r="5059" spans="5:5">
      <c r="E5059" s="36"/>
    </row>
    <row r="5060" spans="5:5">
      <c r="E5060" s="36"/>
    </row>
    <row r="5061" spans="5:5">
      <c r="E5061" s="36"/>
    </row>
    <row r="5062" spans="5:5">
      <c r="E5062" s="36"/>
    </row>
    <row r="5063" spans="5:5">
      <c r="E5063" s="36"/>
    </row>
    <row r="5064" spans="5:5">
      <c r="E5064" s="36"/>
    </row>
    <row r="5065" spans="5:5">
      <c r="E5065" s="36"/>
    </row>
    <row r="5066" spans="5:5">
      <c r="E5066" s="36"/>
    </row>
    <row r="5067" spans="5:5">
      <c r="E5067" s="36"/>
    </row>
    <row r="5068" spans="5:5">
      <c r="E5068" s="36"/>
    </row>
    <row r="5069" spans="5:5">
      <c r="E5069" s="36"/>
    </row>
    <row r="5070" spans="5:5">
      <c r="E5070" s="36"/>
    </row>
    <row r="5071" spans="5:5">
      <c r="E5071" s="36"/>
    </row>
    <row r="5072" spans="5:5">
      <c r="E5072" s="36"/>
    </row>
    <row r="5073" spans="5:5">
      <c r="E5073" s="36"/>
    </row>
    <row r="5074" spans="5:5">
      <c r="E5074" s="36"/>
    </row>
    <row r="5075" spans="5:5">
      <c r="E5075" s="36"/>
    </row>
    <row r="5076" spans="5:5">
      <c r="E5076" s="36"/>
    </row>
    <row r="5077" spans="5:5">
      <c r="E5077" s="36"/>
    </row>
    <row r="5078" spans="5:5">
      <c r="E5078" s="36"/>
    </row>
    <row r="5079" spans="5:5">
      <c r="E5079" s="36"/>
    </row>
    <row r="5080" spans="5:5">
      <c r="E5080" s="36"/>
    </row>
    <row r="5081" spans="5:5">
      <c r="E5081" s="36"/>
    </row>
    <row r="5082" spans="5:5">
      <c r="E5082" s="36"/>
    </row>
    <row r="5083" spans="5:5">
      <c r="E5083" s="36"/>
    </row>
    <row r="5084" spans="5:5">
      <c r="E5084" s="36"/>
    </row>
    <row r="5085" spans="5:5">
      <c r="E5085" s="36"/>
    </row>
    <row r="5086" spans="5:5">
      <c r="E5086" s="36"/>
    </row>
    <row r="5087" spans="5:5">
      <c r="E5087" s="36"/>
    </row>
    <row r="5088" spans="5:5">
      <c r="E5088" s="36"/>
    </row>
    <row r="5089" spans="5:5">
      <c r="E5089" s="36"/>
    </row>
    <row r="5090" spans="5:5">
      <c r="E5090" s="36"/>
    </row>
    <row r="5091" spans="5:5">
      <c r="E5091" s="36"/>
    </row>
    <row r="5092" spans="5:5">
      <c r="E5092" s="36"/>
    </row>
    <row r="5093" spans="5:5">
      <c r="E5093" s="36"/>
    </row>
    <row r="5094" spans="5:5">
      <c r="E5094" s="36"/>
    </row>
    <row r="5095" spans="5:5">
      <c r="E5095" s="36"/>
    </row>
    <row r="5096" spans="5:5">
      <c r="E5096" s="36"/>
    </row>
    <row r="5097" spans="5:5">
      <c r="E5097" s="36"/>
    </row>
    <row r="5098" spans="5:5">
      <c r="E5098" s="36"/>
    </row>
    <row r="5099" spans="5:5">
      <c r="E5099" s="36"/>
    </row>
    <row r="5100" spans="5:5">
      <c r="E5100" s="36"/>
    </row>
    <row r="5101" spans="5:5">
      <c r="E5101" s="36"/>
    </row>
    <row r="5102" spans="5:5">
      <c r="E5102" s="36"/>
    </row>
    <row r="5103" spans="5:5">
      <c r="E5103" s="36"/>
    </row>
    <row r="5104" spans="5:5">
      <c r="E5104" s="36"/>
    </row>
    <row r="5105" spans="5:5">
      <c r="E5105" s="36"/>
    </row>
    <row r="5106" spans="5:5">
      <c r="E5106" s="36"/>
    </row>
    <row r="5107" spans="5:5">
      <c r="E5107" s="36"/>
    </row>
    <row r="5108" spans="5:5">
      <c r="E5108" s="36"/>
    </row>
    <row r="5109" spans="5:5">
      <c r="E5109" s="36"/>
    </row>
    <row r="5110" spans="5:5">
      <c r="E5110" s="36"/>
    </row>
    <row r="5111" spans="5:5">
      <c r="E5111" s="36"/>
    </row>
    <row r="5112" spans="5:5">
      <c r="E5112" s="36"/>
    </row>
    <row r="5113" spans="5:5">
      <c r="E5113" s="36"/>
    </row>
    <row r="5114" spans="5:5">
      <c r="E5114" s="36"/>
    </row>
    <row r="5115" spans="5:5">
      <c r="E5115" s="36"/>
    </row>
    <row r="5116" spans="5:5">
      <c r="E5116" s="36"/>
    </row>
    <row r="5117" spans="5:5">
      <c r="E5117" s="36"/>
    </row>
    <row r="5118" spans="5:5">
      <c r="E5118" s="36"/>
    </row>
    <row r="5119" spans="5:5">
      <c r="E5119" s="36"/>
    </row>
    <row r="5120" spans="5:5">
      <c r="E5120" s="36"/>
    </row>
    <row r="5121" spans="5:5">
      <c r="E5121" s="36"/>
    </row>
    <row r="5122" spans="5:5">
      <c r="E5122" s="36"/>
    </row>
    <row r="5123" spans="5:5">
      <c r="E5123" s="36"/>
    </row>
    <row r="5124" spans="5:5">
      <c r="E5124" s="36"/>
    </row>
    <row r="5125" spans="5:5">
      <c r="E5125" s="36"/>
    </row>
    <row r="5126" spans="5:5">
      <c r="E5126" s="36"/>
    </row>
    <row r="5127" spans="5:5">
      <c r="E5127" s="36"/>
    </row>
    <row r="5128" spans="5:5">
      <c r="E5128" s="36"/>
    </row>
    <row r="5129" spans="5:5">
      <c r="E5129" s="36"/>
    </row>
    <row r="5130" spans="5:5">
      <c r="E5130" s="36"/>
    </row>
    <row r="5131" spans="5:5">
      <c r="E5131" s="36"/>
    </row>
    <row r="5132" spans="5:5">
      <c r="E5132" s="36"/>
    </row>
    <row r="5133" spans="5:5">
      <c r="E5133" s="36"/>
    </row>
    <row r="5134" spans="5:5">
      <c r="E5134" s="36"/>
    </row>
    <row r="5135" spans="5:5">
      <c r="E5135" s="36"/>
    </row>
    <row r="5136" spans="5:5">
      <c r="E5136" s="36"/>
    </row>
    <row r="5137" spans="5:5">
      <c r="E5137" s="36"/>
    </row>
    <row r="5138" spans="5:5">
      <c r="E5138" s="36"/>
    </row>
    <row r="5139" spans="5:5">
      <c r="E5139" s="36"/>
    </row>
    <row r="5140" spans="5:5">
      <c r="E5140" s="36"/>
    </row>
    <row r="5141" spans="5:5">
      <c r="E5141" s="36"/>
    </row>
    <row r="5142" spans="5:5">
      <c r="E5142" s="36"/>
    </row>
    <row r="5143" spans="5:5">
      <c r="E5143" s="36"/>
    </row>
    <row r="5144" spans="5:5">
      <c r="E5144" s="36"/>
    </row>
    <row r="5145" spans="5:5">
      <c r="E5145" s="36"/>
    </row>
    <row r="5146" spans="5:5">
      <c r="E5146" s="36"/>
    </row>
    <row r="5147" spans="5:5">
      <c r="E5147" s="36"/>
    </row>
    <row r="5148" spans="5:5">
      <c r="E5148" s="36"/>
    </row>
    <row r="5149" spans="5:5">
      <c r="E5149" s="36"/>
    </row>
    <row r="5150" spans="5:5">
      <c r="E5150" s="36"/>
    </row>
    <row r="5151" spans="5:5">
      <c r="E5151" s="36"/>
    </row>
    <row r="5152" spans="5:5">
      <c r="E5152" s="36"/>
    </row>
    <row r="5153" spans="5:5">
      <c r="E5153" s="36"/>
    </row>
    <row r="5154" spans="5:5">
      <c r="E5154" s="36"/>
    </row>
    <row r="5155" spans="5:5">
      <c r="E5155" s="36"/>
    </row>
    <row r="5156" spans="5:5">
      <c r="E5156" s="36"/>
    </row>
    <row r="5157" spans="5:5">
      <c r="E5157" s="36"/>
    </row>
    <row r="5158" spans="5:5">
      <c r="E5158" s="36"/>
    </row>
    <row r="5159" spans="5:5">
      <c r="E5159" s="36"/>
    </row>
    <row r="5160" spans="5:5">
      <c r="E5160" s="36"/>
    </row>
    <row r="5161" spans="5:5">
      <c r="E5161" s="36"/>
    </row>
    <row r="5162" spans="5:5">
      <c r="E5162" s="36"/>
    </row>
    <row r="5163" spans="5:5">
      <c r="E5163" s="36"/>
    </row>
    <row r="5164" spans="5:5">
      <c r="E5164" s="36"/>
    </row>
    <row r="5165" spans="5:5">
      <c r="E5165" s="36"/>
    </row>
    <row r="5166" spans="5:5">
      <c r="E5166" s="36"/>
    </row>
    <row r="5167" spans="5:5">
      <c r="E5167" s="36"/>
    </row>
    <row r="5168" spans="5:5">
      <c r="E5168" s="36"/>
    </row>
    <row r="5169" spans="5:5">
      <c r="E5169" s="36"/>
    </row>
    <row r="5170" spans="5:5">
      <c r="E5170" s="36"/>
    </row>
    <row r="5171" spans="5:5">
      <c r="E5171" s="36"/>
    </row>
    <row r="5172" spans="5:5">
      <c r="E5172" s="36"/>
    </row>
    <row r="5173" spans="5:5">
      <c r="E5173" s="36"/>
    </row>
    <row r="5174" spans="5:5">
      <c r="E5174" s="36"/>
    </row>
    <row r="5175" spans="5:5">
      <c r="E5175" s="36"/>
    </row>
    <row r="5176" spans="5:5">
      <c r="E5176" s="36"/>
    </row>
    <row r="5177" spans="5:5">
      <c r="E5177" s="36"/>
    </row>
    <row r="5178" spans="5:5">
      <c r="E5178" s="36"/>
    </row>
    <row r="5179" spans="5:5">
      <c r="E5179" s="36"/>
    </row>
    <row r="5180" spans="5:5">
      <c r="E5180" s="36"/>
    </row>
    <row r="5181" spans="5:5">
      <c r="E5181" s="36"/>
    </row>
    <row r="5182" spans="5:5">
      <c r="E5182" s="36"/>
    </row>
    <row r="5183" spans="5:5">
      <c r="E5183" s="36"/>
    </row>
    <row r="5184" spans="5:5">
      <c r="E5184" s="36"/>
    </row>
    <row r="5185" spans="5:5">
      <c r="E5185" s="36"/>
    </row>
    <row r="5186" spans="5:5">
      <c r="E5186" s="36"/>
    </row>
    <row r="5187" spans="5:5">
      <c r="E5187" s="36"/>
    </row>
    <row r="5188" spans="5:5">
      <c r="E5188" s="36"/>
    </row>
    <row r="5189" spans="5:5">
      <c r="E5189" s="36"/>
    </row>
    <row r="5190" spans="5:5">
      <c r="E5190" s="36"/>
    </row>
    <row r="5191" spans="5:5">
      <c r="E5191" s="36"/>
    </row>
    <row r="5192" spans="5:5">
      <c r="E5192" s="36"/>
    </row>
    <row r="5193" spans="5:5">
      <c r="E5193" s="36"/>
    </row>
    <row r="5194" spans="5:5">
      <c r="E5194" s="36"/>
    </row>
    <row r="5195" spans="5:5">
      <c r="E5195" s="36"/>
    </row>
    <row r="5196" spans="5:5">
      <c r="E5196" s="36"/>
    </row>
    <row r="5197" spans="5:5">
      <c r="E5197" s="36"/>
    </row>
    <row r="5198" spans="5:5">
      <c r="E5198" s="36"/>
    </row>
    <row r="5199" spans="5:5">
      <c r="E5199" s="36"/>
    </row>
    <row r="5200" spans="5:5">
      <c r="E5200" s="36"/>
    </row>
    <row r="5201" spans="5:5">
      <c r="E5201" s="36"/>
    </row>
    <row r="5202" spans="5:5">
      <c r="E5202" s="36"/>
    </row>
    <row r="5203" spans="5:5">
      <c r="E5203" s="36"/>
    </row>
    <row r="5204" spans="5:5">
      <c r="E5204" s="36"/>
    </row>
    <row r="5205" spans="5:5">
      <c r="E5205" s="36"/>
    </row>
    <row r="5206" spans="5:5">
      <c r="E5206" s="36"/>
    </row>
    <row r="5207" spans="5:5">
      <c r="E5207" s="36"/>
    </row>
    <row r="5208" spans="5:5">
      <c r="E5208" s="36"/>
    </row>
    <row r="5209" spans="5:5">
      <c r="E5209" s="36"/>
    </row>
    <row r="5210" spans="5:5">
      <c r="E5210" s="36"/>
    </row>
    <row r="5211" spans="5:5">
      <c r="E5211" s="36"/>
    </row>
    <row r="5212" spans="5:5">
      <c r="E5212" s="36"/>
    </row>
    <row r="5213" spans="5:5">
      <c r="E5213" s="36"/>
    </row>
    <row r="5214" spans="5:5">
      <c r="E5214" s="36"/>
    </row>
    <row r="5215" spans="5:5">
      <c r="E5215" s="36"/>
    </row>
    <row r="5216" spans="5:5">
      <c r="E5216" s="36"/>
    </row>
    <row r="5217" spans="5:5">
      <c r="E5217" s="36"/>
    </row>
    <row r="5218" spans="5:5">
      <c r="E5218" s="36"/>
    </row>
    <row r="5219" spans="5:5">
      <c r="E5219" s="36"/>
    </row>
    <row r="5220" spans="5:5">
      <c r="E5220" s="36"/>
    </row>
    <row r="5221" spans="5:5">
      <c r="E5221" s="36"/>
    </row>
    <row r="5222" spans="5:5">
      <c r="E5222" s="36"/>
    </row>
    <row r="5223" spans="5:5">
      <c r="E5223" s="36"/>
    </row>
    <row r="5224" spans="5:5">
      <c r="E5224" s="36"/>
    </row>
    <row r="5225" spans="5:5">
      <c r="E5225" s="36"/>
    </row>
    <row r="5226" spans="5:5">
      <c r="E5226" s="36"/>
    </row>
    <row r="5227" spans="5:5">
      <c r="E5227" s="36"/>
    </row>
    <row r="5228" spans="5:5">
      <c r="E5228" s="36"/>
    </row>
    <row r="5229" spans="5:5">
      <c r="E5229" s="36"/>
    </row>
    <row r="5230" spans="5:5">
      <c r="E5230" s="36"/>
    </row>
    <row r="5231" spans="5:5">
      <c r="E5231" s="36"/>
    </row>
    <row r="5232" spans="5:5">
      <c r="E5232" s="36"/>
    </row>
    <row r="5233" spans="5:5">
      <c r="E5233" s="36"/>
    </row>
    <row r="5234" spans="5:5">
      <c r="E5234" s="36"/>
    </row>
    <row r="5235" spans="5:5">
      <c r="E5235" s="36"/>
    </row>
    <row r="5236" spans="5:5">
      <c r="E5236" s="36"/>
    </row>
    <row r="5237" spans="5:5">
      <c r="E5237" s="36"/>
    </row>
    <row r="5238" spans="5:5">
      <c r="E5238" s="36"/>
    </row>
    <row r="5239" spans="5:5">
      <c r="E5239" s="36"/>
    </row>
    <row r="5240" spans="5:5">
      <c r="E5240" s="36"/>
    </row>
    <row r="5241" spans="5:5">
      <c r="E5241" s="36"/>
    </row>
    <row r="5242" spans="5:5">
      <c r="E5242" s="36"/>
    </row>
    <row r="5243" spans="5:5">
      <c r="E5243" s="36"/>
    </row>
    <row r="5244" spans="5:5">
      <c r="E5244" s="36"/>
    </row>
    <row r="5245" spans="5:5">
      <c r="E5245" s="36"/>
    </row>
    <row r="5246" spans="5:5">
      <c r="E5246" s="36"/>
    </row>
    <row r="5247" spans="5:5">
      <c r="E5247" s="36"/>
    </row>
    <row r="5248" spans="5:5">
      <c r="E5248" s="36"/>
    </row>
    <row r="5249" spans="5:5">
      <c r="E5249" s="36"/>
    </row>
    <row r="5250" spans="5:5">
      <c r="E5250" s="36"/>
    </row>
    <row r="5251" spans="5:5">
      <c r="E5251" s="36"/>
    </row>
    <row r="5252" spans="5:5">
      <c r="E5252" s="36"/>
    </row>
    <row r="5253" spans="5:5">
      <c r="E5253" s="36"/>
    </row>
    <row r="5254" spans="5:5">
      <c r="E5254" s="36"/>
    </row>
    <row r="5255" spans="5:5">
      <c r="E5255" s="36"/>
    </row>
    <row r="5256" spans="5:5">
      <c r="E5256" s="36"/>
    </row>
    <row r="5257" spans="5:5">
      <c r="E5257" s="36"/>
    </row>
    <row r="5258" spans="5:5">
      <c r="E5258" s="36"/>
    </row>
    <row r="5259" spans="5:5">
      <c r="E5259" s="36"/>
    </row>
    <row r="5260" spans="5:5">
      <c r="E5260" s="36"/>
    </row>
    <row r="5261" spans="5:5">
      <c r="E5261" s="36"/>
    </row>
    <row r="5262" spans="5:5">
      <c r="E5262" s="36"/>
    </row>
    <row r="5263" spans="5:5">
      <c r="E5263" s="36"/>
    </row>
    <row r="5264" spans="5:5">
      <c r="E5264" s="36"/>
    </row>
    <row r="5265" spans="5:5">
      <c r="E5265" s="36"/>
    </row>
    <row r="5266" spans="5:5">
      <c r="E5266" s="36"/>
    </row>
    <row r="5267" spans="5:5">
      <c r="E5267" s="36"/>
    </row>
    <row r="5268" spans="5:5">
      <c r="E5268" s="36"/>
    </row>
    <row r="5269" spans="5:5">
      <c r="E5269" s="36"/>
    </row>
    <row r="5270" spans="5:5">
      <c r="E5270" s="36"/>
    </row>
    <row r="5271" spans="5:5">
      <c r="E5271" s="36"/>
    </row>
    <row r="5272" spans="5:5">
      <c r="E5272" s="36"/>
    </row>
    <row r="5273" spans="5:5">
      <c r="E5273" s="36"/>
    </row>
    <row r="5274" spans="5:5">
      <c r="E5274" s="36"/>
    </row>
    <row r="5275" spans="5:5">
      <c r="E5275" s="36"/>
    </row>
    <row r="5276" spans="5:5">
      <c r="E5276" s="36"/>
    </row>
    <row r="5277" spans="5:5">
      <c r="E5277" s="36"/>
    </row>
    <row r="5278" spans="5:5">
      <c r="E5278" s="36"/>
    </row>
    <row r="5279" spans="5:5">
      <c r="E5279" s="36"/>
    </row>
    <row r="5280" spans="5:5">
      <c r="E5280" s="36"/>
    </row>
    <row r="5281" spans="5:5">
      <c r="E5281" s="36"/>
    </row>
    <row r="5282" spans="5:5">
      <c r="E5282" s="36"/>
    </row>
    <row r="5283" spans="5:5">
      <c r="E5283" s="36"/>
    </row>
    <row r="5284" spans="5:5">
      <c r="E5284" s="36"/>
    </row>
    <row r="5285" spans="5:5">
      <c r="E5285" s="36"/>
    </row>
    <row r="5286" spans="5:5">
      <c r="E5286" s="36"/>
    </row>
    <row r="5287" spans="5:5">
      <c r="E5287" s="36"/>
    </row>
    <row r="5288" spans="5:5">
      <c r="E5288" s="36"/>
    </row>
    <row r="5289" spans="5:5">
      <c r="E5289" s="36"/>
    </row>
    <row r="5290" spans="5:5">
      <c r="E5290" s="36"/>
    </row>
    <row r="5291" spans="5:5">
      <c r="E5291" s="36"/>
    </row>
    <row r="5292" spans="5:5">
      <c r="E5292" s="36"/>
    </row>
    <row r="5293" spans="5:5">
      <c r="E5293" s="36"/>
    </row>
    <row r="5294" spans="5:5">
      <c r="E5294" s="36"/>
    </row>
    <row r="5295" spans="5:5">
      <c r="E5295" s="36"/>
    </row>
    <row r="5296" spans="5:5">
      <c r="E5296" s="36"/>
    </row>
    <row r="5297" spans="5:5">
      <c r="E5297" s="36"/>
    </row>
    <row r="5298" spans="5:5">
      <c r="E5298" s="36"/>
    </row>
    <row r="5299" spans="5:5">
      <c r="E5299" s="36"/>
    </row>
    <row r="5300" spans="5:5">
      <c r="E5300" s="36"/>
    </row>
    <row r="5301" spans="5:5">
      <c r="E5301" s="36"/>
    </row>
    <row r="5302" spans="5:5">
      <c r="E5302" s="36"/>
    </row>
    <row r="5303" spans="5:5">
      <c r="E5303" s="36"/>
    </row>
    <row r="5304" spans="5:5">
      <c r="E5304" s="36"/>
    </row>
    <row r="5305" spans="5:5">
      <c r="E5305" s="36"/>
    </row>
    <row r="5306" spans="5:5">
      <c r="E5306" s="36"/>
    </row>
    <row r="5307" spans="5:5">
      <c r="E5307" s="36"/>
    </row>
    <row r="5308" spans="5:5">
      <c r="E5308" s="36"/>
    </row>
    <row r="5309" spans="5:5">
      <c r="E5309" s="36"/>
    </row>
    <row r="5310" spans="5:5">
      <c r="E5310" s="36"/>
    </row>
    <row r="5311" spans="5:5">
      <c r="E5311" s="36"/>
    </row>
    <row r="5312" spans="5:5">
      <c r="E5312" s="36"/>
    </row>
    <row r="5313" spans="5:5">
      <c r="E5313" s="36"/>
    </row>
    <row r="5314" spans="5:5">
      <c r="E5314" s="36"/>
    </row>
    <row r="5315" spans="5:5">
      <c r="E5315" s="36"/>
    </row>
    <row r="5316" spans="5:5">
      <c r="E5316" s="36"/>
    </row>
    <row r="5317" spans="5:5">
      <c r="E5317" s="36"/>
    </row>
    <row r="5318" spans="5:5">
      <c r="E5318" s="36"/>
    </row>
    <row r="5319" spans="5:5">
      <c r="E5319" s="36"/>
    </row>
    <row r="5320" spans="5:5">
      <c r="E5320" s="36"/>
    </row>
    <row r="5321" spans="5:5">
      <c r="E5321" s="36"/>
    </row>
    <row r="5322" spans="5:5">
      <c r="E5322" s="36"/>
    </row>
    <row r="5323" spans="5:5">
      <c r="E5323" s="36"/>
    </row>
    <row r="5324" spans="5:5">
      <c r="E5324" s="36"/>
    </row>
    <row r="5325" spans="5:5">
      <c r="E5325" s="36"/>
    </row>
    <row r="5326" spans="5:5">
      <c r="E5326" s="36"/>
    </row>
    <row r="5327" spans="5:5">
      <c r="E5327" s="36"/>
    </row>
    <row r="5328" spans="5:5">
      <c r="E5328" s="36"/>
    </row>
    <row r="5329" spans="5:5">
      <c r="E5329" s="36"/>
    </row>
    <row r="5330" spans="5:5">
      <c r="E5330" s="36"/>
    </row>
    <row r="5331" spans="5:5">
      <c r="E5331" s="36"/>
    </row>
    <row r="5332" spans="5:5">
      <c r="E5332" s="36"/>
    </row>
    <row r="5333" spans="5:5">
      <c r="E5333" s="36"/>
    </row>
    <row r="5334" spans="5:5">
      <c r="E5334" s="36"/>
    </row>
    <row r="5335" spans="5:5">
      <c r="E5335" s="36"/>
    </row>
    <row r="5336" spans="5:5">
      <c r="E5336" s="36"/>
    </row>
    <row r="5337" spans="5:5">
      <c r="E5337" s="36"/>
    </row>
    <row r="5338" spans="5:5">
      <c r="E5338" s="36"/>
    </row>
    <row r="5339" spans="5:5">
      <c r="E5339" s="36"/>
    </row>
    <row r="5340" spans="5:5">
      <c r="E5340" s="36"/>
    </row>
    <row r="5341" spans="5:5">
      <c r="E5341" s="36"/>
    </row>
    <row r="5342" spans="5:5">
      <c r="E5342" s="36"/>
    </row>
    <row r="5343" spans="5:5">
      <c r="E5343" s="36"/>
    </row>
    <row r="5344" spans="5:5">
      <c r="E5344" s="36"/>
    </row>
    <row r="5345" spans="5:5">
      <c r="E5345" s="36"/>
    </row>
    <row r="5346" spans="5:5">
      <c r="E5346" s="36"/>
    </row>
    <row r="5347" spans="5:5">
      <c r="E5347" s="36"/>
    </row>
    <row r="5348" spans="5:5">
      <c r="E5348" s="36"/>
    </row>
    <row r="5349" spans="5:5">
      <c r="E5349" s="36"/>
    </row>
    <row r="5350" spans="5:5">
      <c r="E5350" s="36"/>
    </row>
    <row r="5351" spans="5:5">
      <c r="E5351" s="36"/>
    </row>
    <row r="5352" spans="5:5">
      <c r="E5352" s="36"/>
    </row>
    <row r="5353" spans="5:5">
      <c r="E5353" s="36"/>
    </row>
    <row r="5354" spans="5:5">
      <c r="E5354" s="36"/>
    </row>
    <row r="5355" spans="5:5">
      <c r="E5355" s="36"/>
    </row>
    <row r="5356" spans="5:5">
      <c r="E5356" s="36"/>
    </row>
    <row r="5357" spans="5:5">
      <c r="E5357" s="36"/>
    </row>
    <row r="5358" spans="5:5">
      <c r="E5358" s="36"/>
    </row>
    <row r="5359" spans="5:5">
      <c r="E5359" s="36"/>
    </row>
    <row r="5360" spans="5:5">
      <c r="E5360" s="36"/>
    </row>
    <row r="5361" spans="5:5">
      <c r="E5361" s="36"/>
    </row>
    <row r="5362" spans="5:5">
      <c r="E5362" s="36"/>
    </row>
    <row r="5363" spans="5:5">
      <c r="E5363" s="36"/>
    </row>
    <row r="5364" spans="5:5">
      <c r="E5364" s="36"/>
    </row>
    <row r="5365" spans="5:5">
      <c r="E5365" s="36"/>
    </row>
    <row r="5366" spans="5:5">
      <c r="E5366" s="36"/>
    </row>
    <row r="5367" spans="5:5">
      <c r="E5367" s="36"/>
    </row>
    <row r="5368" spans="5:5">
      <c r="E5368" s="36"/>
    </row>
    <row r="5369" spans="5:5">
      <c r="E5369" s="36"/>
    </row>
    <row r="5370" spans="5:5">
      <c r="E5370" s="36"/>
    </row>
    <row r="5371" spans="5:5">
      <c r="E5371" s="36"/>
    </row>
    <row r="5372" spans="5:5">
      <c r="E5372" s="36"/>
    </row>
    <row r="5373" spans="5:5">
      <c r="E5373" s="36"/>
    </row>
    <row r="5374" spans="5:5">
      <c r="E5374" s="36"/>
    </row>
    <row r="5375" spans="5:5">
      <c r="E5375" s="36"/>
    </row>
    <row r="5376" spans="5:5">
      <c r="E5376" s="36"/>
    </row>
    <row r="5377" spans="5:5">
      <c r="E5377" s="36"/>
    </row>
    <row r="5378" spans="5:5">
      <c r="E5378" s="36"/>
    </row>
    <row r="5379" spans="5:5">
      <c r="E5379" s="36"/>
    </row>
    <row r="5380" spans="5:5">
      <c r="E5380" s="36"/>
    </row>
    <row r="5381" spans="5:5">
      <c r="E5381" s="36"/>
    </row>
    <row r="5382" spans="5:5">
      <c r="E5382" s="36"/>
    </row>
    <row r="5383" spans="5:5">
      <c r="E5383" s="36"/>
    </row>
    <row r="5384" spans="5:5">
      <c r="E5384" s="36"/>
    </row>
    <row r="5385" spans="5:5">
      <c r="E5385" s="36"/>
    </row>
    <row r="5386" spans="5:5">
      <c r="E5386" s="36"/>
    </row>
    <row r="5387" spans="5:5">
      <c r="E5387" s="36"/>
    </row>
    <row r="5388" spans="5:5">
      <c r="E5388" s="36"/>
    </row>
    <row r="5389" spans="5:5">
      <c r="E5389" s="36"/>
    </row>
    <row r="5390" spans="5:5">
      <c r="E5390" s="36"/>
    </row>
    <row r="5391" spans="5:5">
      <c r="E5391" s="36"/>
    </row>
    <row r="5392" spans="5:5">
      <c r="E5392" s="36"/>
    </row>
    <row r="5393" spans="5:5">
      <c r="E5393" s="36"/>
    </row>
    <row r="5394" spans="5:5">
      <c r="E5394" s="36"/>
    </row>
    <row r="5395" spans="5:5">
      <c r="E5395" s="36"/>
    </row>
    <row r="5396" spans="5:5">
      <c r="E5396" s="36"/>
    </row>
    <row r="5397" spans="5:5">
      <c r="E5397" s="36"/>
    </row>
    <row r="5398" spans="5:5">
      <c r="E5398" s="36"/>
    </row>
    <row r="5399" spans="5:5">
      <c r="E5399" s="36"/>
    </row>
    <row r="5400" spans="5:5">
      <c r="E5400" s="36"/>
    </row>
    <row r="5401" spans="5:5">
      <c r="E5401" s="36"/>
    </row>
    <row r="5402" spans="5:5">
      <c r="E5402" s="36"/>
    </row>
    <row r="5403" spans="5:5">
      <c r="E5403" s="36"/>
    </row>
    <row r="5404" spans="5:5">
      <c r="E5404" s="36"/>
    </row>
    <row r="5405" spans="5:5">
      <c r="E5405" s="36"/>
    </row>
    <row r="5406" spans="5:5">
      <c r="E5406" s="36"/>
    </row>
    <row r="5407" spans="5:5">
      <c r="E5407" s="36"/>
    </row>
    <row r="5408" spans="5:5">
      <c r="E5408" s="36"/>
    </row>
    <row r="5409" spans="5:5">
      <c r="E5409" s="36"/>
    </row>
    <row r="5410" spans="5:5">
      <c r="E5410" s="36"/>
    </row>
    <row r="5411" spans="5:5">
      <c r="E5411" s="36"/>
    </row>
    <row r="5412" spans="5:5">
      <c r="E5412" s="36"/>
    </row>
    <row r="5413" spans="5:5">
      <c r="E5413" s="36"/>
    </row>
    <row r="5414" spans="5:5">
      <c r="E5414" s="36"/>
    </row>
    <row r="5415" spans="5:5">
      <c r="E5415" s="36"/>
    </row>
    <row r="5416" spans="5:5">
      <c r="E5416" s="36"/>
    </row>
    <row r="5417" spans="5:5">
      <c r="E5417" s="36"/>
    </row>
    <row r="5418" spans="5:5">
      <c r="E5418" s="36"/>
    </row>
    <row r="5419" spans="5:5">
      <c r="E5419" s="36"/>
    </row>
    <row r="5420" spans="5:5">
      <c r="E5420" s="36"/>
    </row>
    <row r="5421" spans="5:5">
      <c r="E5421" s="36"/>
    </row>
    <row r="5422" spans="5:5">
      <c r="E5422" s="36"/>
    </row>
    <row r="5423" spans="5:5">
      <c r="E5423" s="36"/>
    </row>
    <row r="5424" spans="5:5">
      <c r="E5424" s="36"/>
    </row>
    <row r="5425" spans="5:5">
      <c r="E5425" s="36"/>
    </row>
    <row r="5426" spans="5:5">
      <c r="E5426" s="36"/>
    </row>
    <row r="5427" spans="5:5">
      <c r="E5427" s="36"/>
    </row>
    <row r="5428" spans="5:5">
      <c r="E5428" s="36"/>
    </row>
    <row r="5429" spans="5:5">
      <c r="E5429" s="36"/>
    </row>
    <row r="5430" spans="5:5">
      <c r="E5430" s="36"/>
    </row>
    <row r="5431" spans="5:5">
      <c r="E5431" s="36"/>
    </row>
    <row r="5432" spans="5:5">
      <c r="E5432" s="36"/>
    </row>
    <row r="5433" spans="5:5">
      <c r="E5433" s="36"/>
    </row>
    <row r="5434" spans="5:5">
      <c r="E5434" s="36"/>
    </row>
    <row r="5435" spans="5:5">
      <c r="E5435" s="36"/>
    </row>
    <row r="5436" spans="5:5">
      <c r="E5436" s="36"/>
    </row>
    <row r="5437" spans="5:5">
      <c r="E5437" s="36"/>
    </row>
    <row r="5438" spans="5:5">
      <c r="E5438" s="36"/>
    </row>
    <row r="5439" spans="5:5">
      <c r="E5439" s="36"/>
    </row>
    <row r="5440" spans="5:5">
      <c r="E5440" s="36"/>
    </row>
    <row r="5441" spans="5:5">
      <c r="E5441" s="36"/>
    </row>
    <row r="5442" spans="5:5">
      <c r="E5442" s="36"/>
    </row>
    <row r="5443" spans="5:5">
      <c r="E5443" s="36"/>
    </row>
    <row r="5444" spans="5:5">
      <c r="E5444" s="36"/>
    </row>
    <row r="5445" spans="5:5">
      <c r="E5445" s="36"/>
    </row>
    <row r="5446" spans="5:5">
      <c r="E5446" s="36"/>
    </row>
    <row r="5447" spans="5:5">
      <c r="E5447" s="36"/>
    </row>
    <row r="5448" spans="5:5">
      <c r="E5448" s="36"/>
    </row>
    <row r="5449" spans="5:5">
      <c r="E5449" s="36"/>
    </row>
    <row r="5450" spans="5:5">
      <c r="E5450" s="36"/>
    </row>
    <row r="5451" spans="5:5">
      <c r="E5451" s="36"/>
    </row>
    <row r="5452" spans="5:5">
      <c r="E5452" s="36"/>
    </row>
    <row r="5453" spans="5:5">
      <c r="E5453" s="36"/>
    </row>
    <row r="5454" spans="5:5">
      <c r="E5454" s="36"/>
    </row>
    <row r="5455" spans="5:5">
      <c r="E5455" s="36"/>
    </row>
    <row r="5456" spans="5:5">
      <c r="E5456" s="36"/>
    </row>
    <row r="5457" spans="5:5">
      <c r="E5457" s="36"/>
    </row>
    <row r="5458" spans="5:5">
      <c r="E5458" s="36"/>
    </row>
    <row r="5459" spans="5:5">
      <c r="E5459" s="36"/>
    </row>
    <row r="5460" spans="5:5">
      <c r="E5460" s="36"/>
    </row>
    <row r="5461" spans="5:5">
      <c r="E5461" s="36"/>
    </row>
    <row r="5462" spans="5:5">
      <c r="E5462" s="36"/>
    </row>
    <row r="5463" spans="5:5">
      <c r="E5463" s="36"/>
    </row>
    <row r="5464" spans="5:5">
      <c r="E5464" s="36"/>
    </row>
    <row r="5465" spans="5:5">
      <c r="E5465" s="36"/>
    </row>
    <row r="5466" spans="5:5">
      <c r="E5466" s="36"/>
    </row>
    <row r="5467" spans="5:5">
      <c r="E5467" s="36"/>
    </row>
    <row r="5468" spans="5:5">
      <c r="E5468" s="36"/>
    </row>
    <row r="5469" spans="5:5">
      <c r="E5469" s="36"/>
    </row>
    <row r="5470" spans="5:5">
      <c r="E5470" s="36"/>
    </row>
    <row r="5471" spans="5:5">
      <c r="E5471" s="36"/>
    </row>
    <row r="5472" spans="5:5">
      <c r="E5472" s="36"/>
    </row>
    <row r="5473" spans="5:5">
      <c r="E5473" s="36"/>
    </row>
    <row r="5474" spans="5:5">
      <c r="E5474" s="36"/>
    </row>
    <row r="5475" spans="5:5">
      <c r="E5475" s="36"/>
    </row>
    <row r="5476" spans="5:5">
      <c r="E5476" s="36"/>
    </row>
    <row r="5477" spans="5:5">
      <c r="E5477" s="36"/>
    </row>
    <row r="5478" spans="5:5">
      <c r="E5478" s="36"/>
    </row>
    <row r="5479" spans="5:5">
      <c r="E5479" s="36"/>
    </row>
    <row r="5480" spans="5:5">
      <c r="E5480" s="36"/>
    </row>
    <row r="5481" spans="5:5">
      <c r="E5481" s="36"/>
    </row>
    <row r="5482" spans="5:5">
      <c r="E5482" s="36"/>
    </row>
    <row r="5483" spans="5:5">
      <c r="E5483" s="36"/>
    </row>
    <row r="5484" spans="5:5">
      <c r="E5484" s="36"/>
    </row>
    <row r="5485" spans="5:5">
      <c r="E5485" s="36"/>
    </row>
    <row r="5486" spans="5:5">
      <c r="E5486" s="36"/>
    </row>
    <row r="5487" spans="5:5">
      <c r="E5487" s="36"/>
    </row>
    <row r="5488" spans="5:5">
      <c r="E5488" s="36"/>
    </row>
    <row r="5489" spans="5:5">
      <c r="E5489" s="36"/>
    </row>
    <row r="5490" spans="5:5">
      <c r="E5490" s="36"/>
    </row>
    <row r="5491" spans="5:5">
      <c r="E5491" s="36"/>
    </row>
    <row r="5492" spans="5:5">
      <c r="E5492" s="36"/>
    </row>
    <row r="5493" spans="5:5">
      <c r="E5493" s="36"/>
    </row>
    <row r="5494" spans="5:5">
      <c r="E5494" s="36"/>
    </row>
    <row r="5495" spans="5:5">
      <c r="E5495" s="36"/>
    </row>
    <row r="5496" spans="5:5">
      <c r="E5496" s="36"/>
    </row>
    <row r="5497" spans="5:5">
      <c r="E5497" s="36"/>
    </row>
    <row r="5498" spans="5:5">
      <c r="E5498" s="36"/>
    </row>
    <row r="5499" spans="5:5">
      <c r="E5499" s="36"/>
    </row>
    <row r="5500" spans="5:5">
      <c r="E5500" s="36"/>
    </row>
    <row r="5501" spans="5:5">
      <c r="E5501" s="36"/>
    </row>
    <row r="5502" spans="5:5">
      <c r="E5502" s="36"/>
    </row>
    <row r="5503" spans="5:5">
      <c r="E5503" s="36"/>
    </row>
    <row r="5504" spans="5:5">
      <c r="E5504" s="36"/>
    </row>
    <row r="5505" spans="5:5">
      <c r="E5505" s="36"/>
    </row>
    <row r="5506" spans="5:5">
      <c r="E5506" s="36"/>
    </row>
    <row r="5507" spans="5:5">
      <c r="E5507" s="36"/>
    </row>
    <row r="5508" spans="5:5">
      <c r="E5508" s="36"/>
    </row>
    <row r="5509" spans="5:5">
      <c r="E5509" s="36"/>
    </row>
    <row r="5510" spans="5:5">
      <c r="E5510" s="36"/>
    </row>
    <row r="5511" spans="5:5">
      <c r="E5511" s="36"/>
    </row>
    <row r="5512" spans="5:5">
      <c r="E5512" s="36"/>
    </row>
    <row r="5513" spans="5:5">
      <c r="E5513" s="36"/>
    </row>
    <row r="5514" spans="5:5">
      <c r="E5514" s="36"/>
    </row>
    <row r="5515" spans="5:5">
      <c r="E5515" s="36"/>
    </row>
    <row r="5516" spans="5:5">
      <c r="E5516" s="36"/>
    </row>
    <row r="5517" spans="5:5">
      <c r="E5517" s="36"/>
    </row>
    <row r="5518" spans="5:5">
      <c r="E5518" s="36"/>
    </row>
    <row r="5519" spans="5:5">
      <c r="E5519" s="36"/>
    </row>
    <row r="5520" spans="5:5">
      <c r="E5520" s="36"/>
    </row>
    <row r="5521" spans="5:5">
      <c r="E5521" s="36"/>
    </row>
    <row r="5522" spans="5:5">
      <c r="E5522" s="36"/>
    </row>
    <row r="5523" spans="5:5">
      <c r="E5523" s="36"/>
    </row>
    <row r="5524" spans="5:5">
      <c r="E5524" s="36"/>
    </row>
    <row r="5525" spans="5:5">
      <c r="E5525" s="36"/>
    </row>
    <row r="5526" spans="5:5">
      <c r="E5526" s="36"/>
    </row>
    <row r="5527" spans="5:5">
      <c r="E5527" s="36"/>
    </row>
    <row r="5528" spans="5:5">
      <c r="E5528" s="36"/>
    </row>
    <row r="5529" spans="5:5">
      <c r="E5529" s="36"/>
    </row>
    <row r="5530" spans="5:5">
      <c r="E5530" s="36"/>
    </row>
    <row r="5531" spans="5:5">
      <c r="E5531" s="36"/>
    </row>
    <row r="5532" spans="5:5">
      <c r="E5532" s="36"/>
    </row>
    <row r="5533" spans="5:5">
      <c r="E5533" s="36"/>
    </row>
    <row r="5534" spans="5:5">
      <c r="E5534" s="36"/>
    </row>
    <row r="5535" spans="5:5">
      <c r="E5535" s="36"/>
    </row>
    <row r="5536" spans="5:5">
      <c r="E5536" s="36"/>
    </row>
    <row r="5537" spans="5:5">
      <c r="E5537" s="36"/>
    </row>
    <row r="5538" spans="5:5">
      <c r="E5538" s="36"/>
    </row>
    <row r="5539" spans="5:5">
      <c r="E5539" s="36"/>
    </row>
    <row r="5540" spans="5:5">
      <c r="E5540" s="36"/>
    </row>
    <row r="5541" spans="5:5">
      <c r="E5541" s="36"/>
    </row>
    <row r="5542" spans="5:5">
      <c r="E5542" s="36"/>
    </row>
    <row r="5543" spans="5:5">
      <c r="E5543" s="36"/>
    </row>
    <row r="5544" spans="5:5">
      <c r="E5544" s="36"/>
    </row>
    <row r="5545" spans="5:5">
      <c r="E5545" s="36"/>
    </row>
    <row r="5546" spans="5:5">
      <c r="E5546" s="36"/>
    </row>
    <row r="5547" spans="5:5">
      <c r="E5547" s="36"/>
    </row>
    <row r="5548" spans="5:5">
      <c r="E5548" s="36"/>
    </row>
    <row r="5549" spans="5:5">
      <c r="E5549" s="36"/>
    </row>
    <row r="5550" spans="5:5">
      <c r="E5550" s="36"/>
    </row>
    <row r="5551" spans="5:5">
      <c r="E5551" s="36"/>
    </row>
    <row r="5552" spans="5:5">
      <c r="E5552" s="36"/>
    </row>
    <row r="5553" spans="5:5">
      <c r="E5553" s="36"/>
    </row>
    <row r="5554" spans="5:5">
      <c r="E5554" s="36"/>
    </row>
    <row r="5555" spans="5:5">
      <c r="E5555" s="36"/>
    </row>
    <row r="5556" spans="5:5">
      <c r="E5556" s="36"/>
    </row>
    <row r="5557" spans="5:5">
      <c r="E5557" s="36"/>
    </row>
    <row r="5558" spans="5:5">
      <c r="E5558" s="36"/>
    </row>
    <row r="5559" spans="5:5">
      <c r="E5559" s="36"/>
    </row>
    <row r="5560" spans="5:5">
      <c r="E5560" s="36"/>
    </row>
    <row r="5561" spans="5:5">
      <c r="E5561" s="36"/>
    </row>
    <row r="5562" spans="5:5">
      <c r="E5562" s="36"/>
    </row>
    <row r="5563" spans="5:5">
      <c r="E5563" s="36"/>
    </row>
    <row r="5564" spans="5:5">
      <c r="E5564" s="36"/>
    </row>
    <row r="5565" spans="5:5">
      <c r="E5565" s="36"/>
    </row>
    <row r="5566" spans="5:5">
      <c r="E5566" s="36"/>
    </row>
    <row r="5567" spans="5:5">
      <c r="E5567" s="36"/>
    </row>
    <row r="5568" spans="5:5">
      <c r="E5568" s="36"/>
    </row>
    <row r="5569" spans="5:5">
      <c r="E5569" s="36"/>
    </row>
    <row r="5570" spans="5:5">
      <c r="E5570" s="36"/>
    </row>
    <row r="5571" spans="5:5">
      <c r="E5571" s="36"/>
    </row>
    <row r="5572" spans="5:5">
      <c r="E5572" s="36"/>
    </row>
    <row r="5573" spans="5:5">
      <c r="E5573" s="36"/>
    </row>
    <row r="5574" spans="5:5">
      <c r="E5574" s="36"/>
    </row>
    <row r="5575" spans="5:5">
      <c r="E5575" s="36"/>
    </row>
    <row r="5576" spans="5:5">
      <c r="E5576" s="36"/>
    </row>
    <row r="5577" spans="5:5">
      <c r="E5577" s="36"/>
    </row>
    <row r="5578" spans="5:5">
      <c r="E5578" s="36"/>
    </row>
    <row r="5579" spans="5:5">
      <c r="E5579" s="36"/>
    </row>
    <row r="5580" spans="5:5">
      <c r="E5580" s="36"/>
    </row>
    <row r="5581" spans="5:5">
      <c r="E5581" s="36"/>
    </row>
    <row r="5582" spans="5:5">
      <c r="E5582" s="36"/>
    </row>
    <row r="5583" spans="5:5">
      <c r="E5583" s="36"/>
    </row>
    <row r="5584" spans="5:5">
      <c r="E5584" s="36"/>
    </row>
    <row r="5585" spans="5:5">
      <c r="E5585" s="36"/>
    </row>
    <row r="5586" spans="5:5">
      <c r="E5586" s="36"/>
    </row>
    <row r="5587" spans="5:5">
      <c r="E5587" s="36"/>
    </row>
    <row r="5588" spans="5:5">
      <c r="E5588" s="36"/>
    </row>
    <row r="5589" spans="5:5">
      <c r="E5589" s="36"/>
    </row>
    <row r="5590" spans="5:5">
      <c r="E5590" s="36"/>
    </row>
    <row r="5591" spans="5:5">
      <c r="E5591" s="36"/>
    </row>
    <row r="5592" spans="5:5">
      <c r="E5592" s="36"/>
    </row>
    <row r="5593" spans="5:5">
      <c r="E5593" s="36"/>
    </row>
    <row r="5594" spans="5:5">
      <c r="E5594" s="36"/>
    </row>
    <row r="5595" spans="5:5">
      <c r="E5595" s="36"/>
    </row>
    <row r="5596" spans="5:5">
      <c r="E5596" s="36"/>
    </row>
    <row r="5597" spans="5:5">
      <c r="E5597" s="36"/>
    </row>
    <row r="5598" spans="5:5">
      <c r="E5598" s="36"/>
    </row>
    <row r="5599" spans="5:5">
      <c r="E5599" s="36"/>
    </row>
    <row r="5600" spans="5:5">
      <c r="E5600" s="36"/>
    </row>
    <row r="5601" spans="5:5">
      <c r="E5601" s="36"/>
    </row>
    <row r="5602" spans="5:5">
      <c r="E5602" s="36"/>
    </row>
    <row r="5603" spans="5:5">
      <c r="E5603" s="36"/>
    </row>
    <row r="5604" spans="5:5">
      <c r="E5604" s="36"/>
    </row>
    <row r="5605" spans="5:5">
      <c r="E5605" s="36"/>
    </row>
    <row r="5606" spans="5:5">
      <c r="E5606" s="36"/>
    </row>
    <row r="5607" spans="5:5">
      <c r="E5607" s="36"/>
    </row>
    <row r="5608" spans="5:5">
      <c r="E5608" s="36"/>
    </row>
    <row r="5609" spans="5:5">
      <c r="E5609" s="36"/>
    </row>
    <row r="5610" spans="5:5">
      <c r="E5610" s="36"/>
    </row>
    <row r="5611" spans="5:5">
      <c r="E5611" s="36"/>
    </row>
    <row r="5612" spans="5:5">
      <c r="E5612" s="36"/>
    </row>
    <row r="5613" spans="5:5">
      <c r="E5613" s="36"/>
    </row>
    <row r="5614" spans="5:5">
      <c r="E5614" s="36"/>
    </row>
    <row r="5615" spans="5:5">
      <c r="E5615" s="36"/>
    </row>
    <row r="5616" spans="5:5">
      <c r="E5616" s="36"/>
    </row>
    <row r="5617" spans="5:5">
      <c r="E5617" s="36"/>
    </row>
    <row r="5618" spans="5:5">
      <c r="E5618" s="36"/>
    </row>
    <row r="5619" spans="5:5">
      <c r="E5619" s="36"/>
    </row>
    <row r="5620" spans="5:5">
      <c r="E5620" s="36"/>
    </row>
    <row r="5621" spans="5:5">
      <c r="E5621" s="36"/>
    </row>
    <row r="5622" spans="5:5">
      <c r="E5622" s="36"/>
    </row>
    <row r="5623" spans="5:5">
      <c r="E5623" s="36"/>
    </row>
    <row r="5624" spans="5:5">
      <c r="E5624" s="36"/>
    </row>
    <row r="5625" spans="5:5">
      <c r="E5625" s="36"/>
    </row>
    <row r="5626" spans="5:5">
      <c r="E5626" s="36"/>
    </row>
    <row r="5627" spans="5:5">
      <c r="E5627" s="36"/>
    </row>
    <row r="5628" spans="5:5">
      <c r="E5628" s="36"/>
    </row>
    <row r="5629" spans="5:5">
      <c r="E5629" s="36"/>
    </row>
    <row r="5630" spans="5:5">
      <c r="E5630" s="36"/>
    </row>
    <row r="5631" spans="5:5">
      <c r="E5631" s="36"/>
    </row>
    <row r="5632" spans="5:5">
      <c r="E5632" s="36"/>
    </row>
    <row r="5633" spans="5:5">
      <c r="E5633" s="36"/>
    </row>
    <row r="5634" spans="5:5">
      <c r="E5634" s="36"/>
    </row>
    <row r="5635" spans="5:5">
      <c r="E5635" s="36"/>
    </row>
    <row r="5636" spans="5:5">
      <c r="E5636" s="36"/>
    </row>
    <row r="5637" spans="5:5">
      <c r="E5637" s="36"/>
    </row>
    <row r="5638" spans="5:5">
      <c r="E5638" s="36"/>
    </row>
    <row r="5639" spans="5:5">
      <c r="E5639" s="36"/>
    </row>
    <row r="5640" spans="5:5">
      <c r="E5640" s="36"/>
    </row>
    <row r="5641" spans="5:5">
      <c r="E5641" s="36"/>
    </row>
    <row r="5642" spans="5:5">
      <c r="E5642" s="36"/>
    </row>
    <row r="5643" spans="5:5">
      <c r="E5643" s="36"/>
    </row>
    <row r="5644" spans="5:5">
      <c r="E5644" s="36"/>
    </row>
    <row r="5645" spans="5:5">
      <c r="E5645" s="36"/>
    </row>
    <row r="5646" spans="5:5">
      <c r="E5646" s="36"/>
    </row>
    <row r="5647" spans="5:5">
      <c r="E5647" s="36"/>
    </row>
    <row r="5648" spans="5:5">
      <c r="E5648" s="36"/>
    </row>
    <row r="5649" spans="5:5">
      <c r="E5649" s="36"/>
    </row>
    <row r="5650" spans="5:5">
      <c r="E5650" s="36"/>
    </row>
    <row r="5651" spans="5:5">
      <c r="E5651" s="36"/>
    </row>
    <row r="5652" spans="5:5">
      <c r="E5652" s="36"/>
    </row>
    <row r="5653" spans="5:5">
      <c r="E5653" s="36"/>
    </row>
    <row r="5654" spans="5:5">
      <c r="E5654" s="36"/>
    </row>
    <row r="5655" spans="5:5">
      <c r="E5655" s="36"/>
    </row>
    <row r="5656" spans="5:5">
      <c r="E5656" s="36"/>
    </row>
    <row r="5657" spans="5:5">
      <c r="E5657" s="36"/>
    </row>
    <row r="5658" spans="5:5">
      <c r="E5658" s="36"/>
    </row>
    <row r="5659" spans="5:5">
      <c r="E5659" s="36"/>
    </row>
    <row r="5660" spans="5:5">
      <c r="E5660" s="36"/>
    </row>
    <row r="5661" spans="5:5">
      <c r="E5661" s="36"/>
    </row>
    <row r="5662" spans="5:5">
      <c r="E5662" s="36"/>
    </row>
    <row r="5663" spans="5:5">
      <c r="E5663" s="36"/>
    </row>
    <row r="5664" spans="5:5">
      <c r="E5664" s="36"/>
    </row>
    <row r="5665" spans="5:5">
      <c r="E5665" s="36"/>
    </row>
    <row r="5666" spans="5:5">
      <c r="E5666" s="36"/>
    </row>
    <row r="5667" spans="5:5">
      <c r="E5667" s="36"/>
    </row>
    <row r="5668" spans="5:5">
      <c r="E5668" s="36"/>
    </row>
    <row r="5669" spans="5:5">
      <c r="E5669" s="36"/>
    </row>
    <row r="5670" spans="5:5">
      <c r="E5670" s="36"/>
    </row>
    <row r="5671" spans="5:5">
      <c r="E5671" s="36"/>
    </row>
    <row r="5672" spans="5:5">
      <c r="E5672" s="36"/>
    </row>
    <row r="5673" spans="5:5">
      <c r="E5673" s="36"/>
    </row>
    <row r="5674" spans="5:5">
      <c r="E5674" s="36"/>
    </row>
    <row r="5675" spans="5:5">
      <c r="E5675" s="36"/>
    </row>
    <row r="5676" spans="5:5">
      <c r="E5676" s="36"/>
    </row>
    <row r="5677" spans="5:5">
      <c r="E5677" s="36"/>
    </row>
    <row r="5678" spans="5:5">
      <c r="E5678" s="36"/>
    </row>
    <row r="5679" spans="5:5">
      <c r="E5679" s="36"/>
    </row>
    <row r="5680" spans="5:5">
      <c r="E5680" s="36"/>
    </row>
    <row r="5681" spans="5:5">
      <c r="E5681" s="36"/>
    </row>
    <row r="5682" spans="5:5">
      <c r="E5682" s="36"/>
    </row>
    <row r="5683" spans="5:5">
      <c r="E5683" s="36"/>
    </row>
    <row r="5684" spans="5:5">
      <c r="E5684" s="36"/>
    </row>
    <row r="5685" spans="5:5">
      <c r="E5685" s="36"/>
    </row>
    <row r="5686" spans="5:5">
      <c r="E5686" s="36"/>
    </row>
    <row r="5687" spans="5:5">
      <c r="E5687" s="36"/>
    </row>
    <row r="5688" spans="5:5">
      <c r="E5688" s="36"/>
    </row>
    <row r="5689" spans="5:5">
      <c r="E5689" s="36"/>
    </row>
    <row r="5690" spans="5:5">
      <c r="E5690" s="36"/>
    </row>
    <row r="5691" spans="5:5">
      <c r="E5691" s="36"/>
    </row>
    <row r="5692" spans="5:5">
      <c r="E5692" s="36"/>
    </row>
    <row r="5693" spans="5:5">
      <c r="E5693" s="36"/>
    </row>
    <row r="5694" spans="5:5">
      <c r="E5694" s="36"/>
    </row>
    <row r="5695" spans="5:5">
      <c r="E5695" s="36"/>
    </row>
    <row r="5696" spans="5:5">
      <c r="E5696" s="36"/>
    </row>
    <row r="5697" spans="5:5">
      <c r="E5697" s="36"/>
    </row>
    <row r="5698" spans="5:5">
      <c r="E5698" s="36"/>
    </row>
    <row r="5699" spans="5:5">
      <c r="E5699" s="36"/>
    </row>
    <row r="5700" spans="5:5">
      <c r="E5700" s="36"/>
    </row>
    <row r="5701" spans="5:5">
      <c r="E5701" s="36"/>
    </row>
    <row r="5702" spans="5:5">
      <c r="E5702" s="36"/>
    </row>
    <row r="5703" spans="5:5">
      <c r="E5703" s="36"/>
    </row>
    <row r="5704" spans="5:5">
      <c r="E5704" s="36"/>
    </row>
    <row r="5705" spans="5:5">
      <c r="E5705" s="36"/>
    </row>
    <row r="5706" spans="5:5">
      <c r="E5706" s="36"/>
    </row>
    <row r="5707" spans="5:5">
      <c r="E5707" s="36"/>
    </row>
    <row r="5708" spans="5:5">
      <c r="E5708" s="36"/>
    </row>
    <row r="5709" spans="5:5">
      <c r="E5709" s="36"/>
    </row>
    <row r="5710" spans="5:5">
      <c r="E5710" s="36"/>
    </row>
    <row r="5711" spans="5:5">
      <c r="E5711" s="36"/>
    </row>
    <row r="5712" spans="5:5">
      <c r="E5712" s="36"/>
    </row>
    <row r="5713" spans="5:5">
      <c r="E5713" s="36"/>
    </row>
    <row r="5714" spans="5:5">
      <c r="E5714" s="36"/>
    </row>
    <row r="5715" spans="5:5">
      <c r="E5715" s="36"/>
    </row>
    <row r="5716" spans="5:5">
      <c r="E5716" s="36"/>
    </row>
    <row r="5717" spans="5:5">
      <c r="E5717" s="36"/>
    </row>
    <row r="5718" spans="5:5">
      <c r="E5718" s="36"/>
    </row>
    <row r="5719" spans="5:5">
      <c r="E5719" s="36"/>
    </row>
    <row r="5720" spans="5:5">
      <c r="E5720" s="36"/>
    </row>
    <row r="5721" spans="5:5">
      <c r="E5721" s="36"/>
    </row>
    <row r="5722" spans="5:5">
      <c r="E5722" s="36"/>
    </row>
    <row r="5723" spans="5:5">
      <c r="E5723" s="36"/>
    </row>
    <row r="5724" spans="5:5">
      <c r="E5724" s="36"/>
    </row>
    <row r="5725" spans="5:5">
      <c r="E5725" s="36"/>
    </row>
    <row r="5726" spans="5:5">
      <c r="E5726" s="36"/>
    </row>
    <row r="5727" spans="5:5">
      <c r="E5727" s="36"/>
    </row>
    <row r="5728" spans="5:5">
      <c r="E5728" s="36"/>
    </row>
    <row r="5729" spans="5:5">
      <c r="E5729" s="36"/>
    </row>
    <row r="5730" spans="5:5">
      <c r="E5730" s="36"/>
    </row>
    <row r="5731" spans="5:5">
      <c r="E5731" s="36"/>
    </row>
    <row r="5732" spans="5:5">
      <c r="E5732" s="36"/>
    </row>
    <row r="5733" spans="5:5">
      <c r="E5733" s="36"/>
    </row>
    <row r="5734" spans="5:5">
      <c r="E5734" s="36"/>
    </row>
    <row r="5735" spans="5:5">
      <c r="E5735" s="36"/>
    </row>
    <row r="5736" spans="5:5">
      <c r="E5736" s="36"/>
    </row>
    <row r="5737" spans="5:5">
      <c r="E5737" s="36"/>
    </row>
    <row r="5738" spans="5:5">
      <c r="E5738" s="36"/>
    </row>
    <row r="5739" spans="5:5">
      <c r="E5739" s="36"/>
    </row>
    <row r="5740" spans="5:5">
      <c r="E5740" s="36"/>
    </row>
    <row r="5741" spans="5:5">
      <c r="E5741" s="36"/>
    </row>
    <row r="5742" spans="5:5">
      <c r="E5742" s="36"/>
    </row>
    <row r="5743" spans="5:5">
      <c r="E5743" s="36"/>
    </row>
    <row r="5744" spans="5:5">
      <c r="E5744" s="36"/>
    </row>
    <row r="5745" spans="5:5">
      <c r="E5745" s="36"/>
    </row>
    <row r="5746" spans="5:5">
      <c r="E5746" s="36"/>
    </row>
    <row r="5747" spans="5:5">
      <c r="E5747" s="36"/>
    </row>
    <row r="5748" spans="5:5">
      <c r="E5748" s="36"/>
    </row>
    <row r="5749" spans="5:5">
      <c r="E5749" s="36"/>
    </row>
    <row r="5750" spans="5:5">
      <c r="E5750" s="36"/>
    </row>
    <row r="5751" spans="5:5">
      <c r="E5751" s="36"/>
    </row>
    <row r="5752" spans="5:5">
      <c r="E5752" s="36"/>
    </row>
    <row r="5753" spans="5:5">
      <c r="E5753" s="36"/>
    </row>
    <row r="5754" spans="5:5">
      <c r="E5754" s="36"/>
    </row>
    <row r="5755" spans="5:5">
      <c r="E5755" s="36"/>
    </row>
    <row r="5756" spans="5:5">
      <c r="E5756" s="36"/>
    </row>
    <row r="5757" spans="5:5">
      <c r="E5757" s="36"/>
    </row>
    <row r="5758" spans="5:5">
      <c r="E5758" s="36"/>
    </row>
    <row r="5759" spans="5:5">
      <c r="E5759" s="36"/>
    </row>
    <row r="5760" spans="5:5">
      <c r="E5760" s="36"/>
    </row>
    <row r="5761" spans="5:5">
      <c r="E5761" s="36"/>
    </row>
    <row r="5762" spans="5:5">
      <c r="E5762" s="36"/>
    </row>
    <row r="5763" spans="5:5">
      <c r="E5763" s="36"/>
    </row>
    <row r="5764" spans="5:5">
      <c r="E5764" s="36"/>
    </row>
    <row r="5765" spans="5:5">
      <c r="E5765" s="36"/>
    </row>
    <row r="5766" spans="5:5">
      <c r="E5766" s="36"/>
    </row>
    <row r="5767" spans="5:5">
      <c r="E5767" s="36"/>
    </row>
    <row r="5768" spans="5:5">
      <c r="E5768" s="36"/>
    </row>
    <row r="5769" spans="5:5">
      <c r="E5769" s="36"/>
    </row>
    <row r="5770" spans="5:5">
      <c r="E5770" s="36"/>
    </row>
    <row r="5771" spans="5:5">
      <c r="E5771" s="36"/>
    </row>
    <row r="5772" spans="5:5">
      <c r="E5772" s="36"/>
    </row>
    <row r="5773" spans="5:5">
      <c r="E5773" s="36"/>
    </row>
    <row r="5774" spans="5:5">
      <c r="E5774" s="36"/>
    </row>
    <row r="5775" spans="5:5">
      <c r="E5775" s="36"/>
    </row>
    <row r="5776" spans="5:5">
      <c r="E5776" s="36"/>
    </row>
    <row r="5777" spans="5:5">
      <c r="E5777" s="36"/>
    </row>
    <row r="5778" spans="5:5">
      <c r="E5778" s="36"/>
    </row>
    <row r="5779" spans="5:5">
      <c r="E5779" s="36"/>
    </row>
    <row r="5780" spans="5:5">
      <c r="E5780" s="36"/>
    </row>
    <row r="5781" spans="5:5">
      <c r="E5781" s="36"/>
    </row>
    <row r="5782" spans="5:5">
      <c r="E5782" s="36"/>
    </row>
    <row r="5783" spans="5:5">
      <c r="E5783" s="36"/>
    </row>
    <row r="5784" spans="5:5">
      <c r="E5784" s="36"/>
    </row>
    <row r="5785" spans="5:5">
      <c r="E5785" s="36"/>
    </row>
    <row r="5786" spans="5:5">
      <c r="E5786" s="36"/>
    </row>
    <row r="5787" spans="5:5">
      <c r="E5787" s="36"/>
    </row>
    <row r="5788" spans="5:5">
      <c r="E5788" s="36"/>
    </row>
    <row r="5789" spans="5:5">
      <c r="E5789" s="36"/>
    </row>
    <row r="5790" spans="5:5">
      <c r="E5790" s="36"/>
    </row>
    <row r="5791" spans="5:5">
      <c r="E5791" s="36"/>
    </row>
    <row r="5792" spans="5:5">
      <c r="E5792" s="36"/>
    </row>
    <row r="5793" spans="5:5">
      <c r="E5793" s="36"/>
    </row>
    <row r="5794" spans="5:5">
      <c r="E5794" s="36"/>
    </row>
    <row r="5795" spans="5:5">
      <c r="E5795" s="36"/>
    </row>
    <row r="5796" spans="5:5">
      <c r="E5796" s="36"/>
    </row>
    <row r="5797" spans="5:5">
      <c r="E5797" s="36"/>
    </row>
    <row r="5798" spans="5:5">
      <c r="E5798" s="36"/>
    </row>
    <row r="5799" spans="5:5">
      <c r="E5799" s="36"/>
    </row>
    <row r="5800" spans="5:5">
      <c r="E5800" s="36"/>
    </row>
    <row r="5801" spans="5:5">
      <c r="E5801" s="36"/>
    </row>
    <row r="5802" spans="5:5">
      <c r="E5802" s="36"/>
    </row>
    <row r="5803" spans="5:5">
      <c r="E5803" s="36"/>
    </row>
    <row r="5804" spans="5:5">
      <c r="E5804" s="36"/>
    </row>
    <row r="5805" spans="5:5">
      <c r="E5805" s="36"/>
    </row>
    <row r="5806" spans="5:5">
      <c r="E5806" s="36"/>
    </row>
    <row r="5807" spans="5:5">
      <c r="E5807" s="36"/>
    </row>
    <row r="5808" spans="5:5">
      <c r="E5808" s="36"/>
    </row>
    <row r="5809" spans="5:5">
      <c r="E5809" s="36"/>
    </row>
    <row r="5810" spans="5:5">
      <c r="E5810" s="36"/>
    </row>
    <row r="5811" spans="5:5">
      <c r="E5811" s="36"/>
    </row>
    <row r="5812" spans="5:5">
      <c r="E5812" s="36"/>
    </row>
    <row r="5813" spans="5:5">
      <c r="E5813" s="36"/>
    </row>
    <row r="5814" spans="5:5">
      <c r="E5814" s="36"/>
    </row>
    <row r="5815" spans="5:5">
      <c r="E5815" s="36"/>
    </row>
    <row r="5816" spans="5:5">
      <c r="E5816" s="36"/>
    </row>
    <row r="5817" spans="5:5">
      <c r="E5817" s="36"/>
    </row>
    <row r="5818" spans="5:5">
      <c r="E5818" s="36"/>
    </row>
    <row r="5819" spans="5:5">
      <c r="E5819" s="36"/>
    </row>
    <row r="5820" spans="5:5">
      <c r="E5820" s="36"/>
    </row>
    <row r="5821" spans="5:5">
      <c r="E5821" s="36"/>
    </row>
    <row r="5822" spans="5:5">
      <c r="E5822" s="36"/>
    </row>
    <row r="5823" spans="5:5">
      <c r="E5823" s="36"/>
    </row>
    <row r="5824" spans="5:5">
      <c r="E5824" s="36"/>
    </row>
    <row r="5825" spans="5:5">
      <c r="E5825" s="36"/>
    </row>
    <row r="5826" spans="5:5">
      <c r="E5826" s="36"/>
    </row>
    <row r="5827" spans="5:5">
      <c r="E5827" s="36"/>
    </row>
    <row r="5828" spans="5:5">
      <c r="E5828" s="36"/>
    </row>
    <row r="5829" spans="5:5">
      <c r="E5829" s="36"/>
    </row>
    <row r="5830" spans="5:5">
      <c r="E5830" s="36"/>
    </row>
    <row r="5831" spans="5:5">
      <c r="E5831" s="36"/>
    </row>
    <row r="5832" spans="5:5">
      <c r="E5832" s="36"/>
    </row>
    <row r="5833" spans="5:5">
      <c r="E5833" s="36"/>
    </row>
    <row r="5834" spans="5:5">
      <c r="E5834" s="36"/>
    </row>
    <row r="5835" spans="5:5">
      <c r="E5835" s="36"/>
    </row>
    <row r="5836" spans="5:5">
      <c r="E5836" s="36"/>
    </row>
    <row r="5837" spans="5:5">
      <c r="E5837" s="36"/>
    </row>
    <row r="5838" spans="5:5">
      <c r="E5838" s="36"/>
    </row>
    <row r="5839" spans="5:5">
      <c r="E5839" s="36"/>
    </row>
    <row r="5840" spans="5:5">
      <c r="E5840" s="36"/>
    </row>
    <row r="5841" spans="5:5">
      <c r="E5841" s="36"/>
    </row>
    <row r="5842" spans="5:5">
      <c r="E5842" s="36"/>
    </row>
    <row r="5843" spans="5:5">
      <c r="E5843" s="36"/>
    </row>
    <row r="5844" spans="5:5">
      <c r="E5844" s="36"/>
    </row>
    <row r="5845" spans="5:5">
      <c r="E5845" s="36"/>
    </row>
    <row r="5846" spans="5:5">
      <c r="E5846" s="36"/>
    </row>
    <row r="5847" spans="5:5">
      <c r="E5847" s="36"/>
    </row>
    <row r="5848" spans="5:5">
      <c r="E5848" s="36"/>
    </row>
    <row r="5849" spans="5:5">
      <c r="E5849" s="36"/>
    </row>
    <row r="5850" spans="5:5">
      <c r="E5850" s="36"/>
    </row>
    <row r="5851" spans="5:5">
      <c r="E5851" s="36"/>
    </row>
    <row r="5852" spans="5:5">
      <c r="E5852" s="36"/>
    </row>
    <row r="5853" spans="5:5">
      <c r="E5853" s="36"/>
    </row>
    <row r="5854" spans="5:5">
      <c r="E5854" s="36"/>
    </row>
    <row r="5855" spans="5:5">
      <c r="E5855" s="36"/>
    </row>
    <row r="5856" spans="5:5">
      <c r="E5856" s="36"/>
    </row>
    <row r="5857" spans="5:5">
      <c r="E5857" s="36"/>
    </row>
    <row r="5858" spans="5:5">
      <c r="E5858" s="36"/>
    </row>
    <row r="5859" spans="5:5">
      <c r="E5859" s="36"/>
    </row>
    <row r="5860" spans="5:5">
      <c r="E5860" s="36"/>
    </row>
    <row r="5861" spans="5:5">
      <c r="E5861" s="36"/>
    </row>
    <row r="5862" spans="5:5">
      <c r="E5862" s="36"/>
    </row>
    <row r="5863" spans="5:5">
      <c r="E5863" s="36"/>
    </row>
    <row r="5864" spans="5:5">
      <c r="E5864" s="36"/>
    </row>
    <row r="5865" spans="5:5">
      <c r="E5865" s="36"/>
    </row>
    <row r="5866" spans="5:5">
      <c r="E5866" s="36"/>
    </row>
    <row r="5867" spans="5:5">
      <c r="E5867" s="36"/>
    </row>
    <row r="5868" spans="5:5">
      <c r="E5868" s="36"/>
    </row>
    <row r="5869" spans="5:5">
      <c r="E5869" s="36"/>
    </row>
    <row r="5870" spans="5:5">
      <c r="E5870" s="36"/>
    </row>
    <row r="5871" spans="5:5">
      <c r="E5871" s="36"/>
    </row>
    <row r="5872" spans="5:5">
      <c r="E5872" s="36"/>
    </row>
    <row r="5873" spans="5:5">
      <c r="E5873" s="36"/>
    </row>
    <row r="5874" spans="5:5">
      <c r="E5874" s="36"/>
    </row>
    <row r="5875" spans="5:5">
      <c r="E5875" s="36"/>
    </row>
    <row r="5876" spans="5:5">
      <c r="E5876" s="36"/>
    </row>
    <row r="5877" spans="5:5">
      <c r="E5877" s="36"/>
    </row>
    <row r="5878" spans="5:5">
      <c r="E5878" s="36"/>
    </row>
    <row r="5879" spans="5:5">
      <c r="E5879" s="36"/>
    </row>
    <row r="5880" spans="5:5">
      <c r="E5880" s="36"/>
    </row>
    <row r="5881" spans="5:5">
      <c r="E5881" s="36"/>
    </row>
    <row r="5882" spans="5:5">
      <c r="E5882" s="36"/>
    </row>
    <row r="5883" spans="5:5">
      <c r="E5883" s="36"/>
    </row>
    <row r="5884" spans="5:5">
      <c r="E5884" s="36"/>
    </row>
    <row r="5885" spans="5:5">
      <c r="E5885" s="36"/>
    </row>
    <row r="5886" spans="5:5">
      <c r="E5886" s="36"/>
    </row>
    <row r="5887" spans="5:5">
      <c r="E5887" s="36"/>
    </row>
    <row r="5888" spans="5:5">
      <c r="E5888" s="36"/>
    </row>
    <row r="5889" spans="5:5">
      <c r="E5889" s="36"/>
    </row>
    <row r="5890" spans="5:5">
      <c r="E5890" s="36"/>
    </row>
    <row r="5891" spans="5:5">
      <c r="E5891" s="36"/>
    </row>
    <row r="5892" spans="5:5">
      <c r="E5892" s="36"/>
    </row>
    <row r="5893" spans="5:5">
      <c r="E5893" s="36"/>
    </row>
    <row r="5894" spans="5:5">
      <c r="E5894" s="36"/>
    </row>
    <row r="5895" spans="5:5">
      <c r="E5895" s="36"/>
    </row>
    <row r="5896" spans="5:5">
      <c r="E5896" s="36"/>
    </row>
    <row r="5897" spans="5:5">
      <c r="E5897" s="36"/>
    </row>
    <row r="5898" spans="5:5">
      <c r="E5898" s="36"/>
    </row>
    <row r="5899" spans="5:5">
      <c r="E5899" s="36"/>
    </row>
    <row r="5900" spans="5:5">
      <c r="E5900" s="36"/>
    </row>
    <row r="5901" spans="5:5">
      <c r="E5901" s="36"/>
    </row>
    <row r="5902" spans="5:5">
      <c r="E5902" s="36"/>
    </row>
    <row r="5903" spans="5:5">
      <c r="E5903" s="36"/>
    </row>
    <row r="5904" spans="5:5">
      <c r="E5904" s="36"/>
    </row>
    <row r="5905" spans="5:5">
      <c r="E5905" s="36"/>
    </row>
    <row r="5906" spans="5:5">
      <c r="E5906" s="36"/>
    </row>
    <row r="5907" spans="5:5">
      <c r="E5907" s="36"/>
    </row>
    <row r="5908" spans="5:5">
      <c r="E5908" s="36"/>
    </row>
    <row r="5909" spans="5:5">
      <c r="E5909" s="36"/>
    </row>
    <row r="5910" spans="5:5">
      <c r="E5910" s="36"/>
    </row>
    <row r="5911" spans="5:5">
      <c r="E5911" s="36"/>
    </row>
    <row r="5912" spans="5:5">
      <c r="E5912" s="36"/>
    </row>
    <row r="5913" spans="5:5">
      <c r="E5913" s="36"/>
    </row>
    <row r="5914" spans="5:5">
      <c r="E5914" s="36"/>
    </row>
    <row r="5915" spans="5:5">
      <c r="E5915" s="36"/>
    </row>
    <row r="5916" spans="5:5">
      <c r="E5916" s="36"/>
    </row>
    <row r="5917" spans="5:5">
      <c r="E5917" s="36"/>
    </row>
    <row r="5918" spans="5:5">
      <c r="E5918" s="36"/>
    </row>
    <row r="5919" spans="5:5">
      <c r="E5919" s="36"/>
    </row>
    <row r="5920" spans="5:5">
      <c r="E5920" s="36"/>
    </row>
    <row r="5921" spans="5:5">
      <c r="E5921" s="36"/>
    </row>
    <row r="5922" spans="5:5">
      <c r="E5922" s="36"/>
    </row>
    <row r="5923" spans="5:5">
      <c r="E5923" s="36"/>
    </row>
    <row r="5924" spans="5:5">
      <c r="E5924" s="36"/>
    </row>
    <row r="5925" spans="5:5">
      <c r="E5925" s="36"/>
    </row>
    <row r="5926" spans="5:5">
      <c r="E5926" s="36"/>
    </row>
    <row r="5927" spans="5:5">
      <c r="E5927" s="36"/>
    </row>
    <row r="5928" spans="5:5">
      <c r="E5928" s="36"/>
    </row>
    <row r="5929" spans="5:5">
      <c r="E5929" s="36"/>
    </row>
    <row r="5930" spans="5:5">
      <c r="E5930" s="36"/>
    </row>
    <row r="5931" spans="5:5">
      <c r="E5931" s="36"/>
    </row>
    <row r="5932" spans="5:5">
      <c r="E5932" s="36"/>
    </row>
    <row r="5933" spans="5:5">
      <c r="E5933" s="36"/>
    </row>
    <row r="5934" spans="5:5">
      <c r="E5934" s="36"/>
    </row>
    <row r="5935" spans="5:5">
      <c r="E5935" s="36"/>
    </row>
    <row r="5936" spans="5:5">
      <c r="E5936" s="36"/>
    </row>
    <row r="5937" spans="5:5">
      <c r="E5937" s="36"/>
    </row>
    <row r="5938" spans="5:5">
      <c r="E5938" s="36"/>
    </row>
    <row r="5939" spans="5:5">
      <c r="E5939" s="36"/>
    </row>
    <row r="5940" spans="5:5">
      <c r="E5940" s="36"/>
    </row>
    <row r="5941" spans="5:5">
      <c r="E5941" s="36"/>
    </row>
    <row r="5942" spans="5:5">
      <c r="E5942" s="36"/>
    </row>
    <row r="5943" spans="5:5">
      <c r="E5943" s="36"/>
    </row>
    <row r="5944" spans="5:5">
      <c r="E5944" s="36"/>
    </row>
    <row r="5945" spans="5:5">
      <c r="E5945" s="36"/>
    </row>
    <row r="5946" spans="5:5">
      <c r="E5946" s="36"/>
    </row>
    <row r="5947" spans="5:5">
      <c r="E5947" s="36"/>
    </row>
    <row r="5948" spans="5:5">
      <c r="E5948" s="36"/>
    </row>
    <row r="5949" spans="5:5">
      <c r="E5949" s="36"/>
    </row>
    <row r="5950" spans="5:5">
      <c r="E5950" s="36"/>
    </row>
    <row r="5951" spans="5:5">
      <c r="E5951" s="36"/>
    </row>
    <row r="5952" spans="5:5">
      <c r="E5952" s="36"/>
    </row>
    <row r="5953" spans="5:5">
      <c r="E5953" s="36"/>
    </row>
    <row r="5954" spans="5:5">
      <c r="E5954" s="36"/>
    </row>
    <row r="5955" spans="5:5">
      <c r="E5955" s="36"/>
    </row>
    <row r="5956" spans="5:5">
      <c r="E5956" s="36"/>
    </row>
    <row r="5957" spans="5:5">
      <c r="E5957" s="36"/>
    </row>
    <row r="5958" spans="5:5">
      <c r="E5958" s="36"/>
    </row>
    <row r="5959" spans="5:5">
      <c r="E5959" s="36"/>
    </row>
    <row r="5960" spans="5:5">
      <c r="E5960" s="36"/>
    </row>
    <row r="5961" spans="5:5">
      <c r="E5961" s="36"/>
    </row>
    <row r="5962" spans="5:5">
      <c r="E5962" s="36"/>
    </row>
    <row r="5963" spans="5:5">
      <c r="E5963" s="36"/>
    </row>
    <row r="5964" spans="5:5">
      <c r="E5964" s="36"/>
    </row>
    <row r="5965" spans="5:5">
      <c r="E5965" s="36"/>
    </row>
    <row r="5966" spans="5:5">
      <c r="E5966" s="36"/>
    </row>
    <row r="5967" spans="5:5">
      <c r="E5967" s="36"/>
    </row>
    <row r="5968" spans="5:5">
      <c r="E5968" s="36"/>
    </row>
    <row r="5969" spans="5:5">
      <c r="E5969" s="36"/>
    </row>
    <row r="5970" spans="5:5">
      <c r="E5970" s="36"/>
    </row>
    <row r="5971" spans="5:5">
      <c r="E5971" s="36"/>
    </row>
    <row r="5972" spans="5:5">
      <c r="E5972" s="36"/>
    </row>
    <row r="5973" spans="5:5">
      <c r="E5973" s="36"/>
    </row>
    <row r="5974" spans="5:5">
      <c r="E5974" s="36"/>
    </row>
    <row r="5975" spans="5:5">
      <c r="E5975" s="36"/>
    </row>
    <row r="5976" spans="5:5">
      <c r="E5976" s="36"/>
    </row>
    <row r="5977" spans="5:5">
      <c r="E5977" s="36"/>
    </row>
    <row r="5978" spans="5:5">
      <c r="E5978" s="36"/>
    </row>
    <row r="5979" spans="5:5">
      <c r="E5979" s="36"/>
    </row>
    <row r="5980" spans="5:5">
      <c r="E5980" s="36"/>
    </row>
    <row r="5981" spans="5:5">
      <c r="E5981" s="36"/>
    </row>
    <row r="5982" spans="5:5">
      <c r="E5982" s="36"/>
    </row>
    <row r="5983" spans="5:5">
      <c r="E5983" s="36"/>
    </row>
    <row r="5984" spans="5:5">
      <c r="E5984" s="36"/>
    </row>
    <row r="5985" spans="5:5">
      <c r="E5985" s="36"/>
    </row>
    <row r="5986" spans="5:5">
      <c r="E5986" s="36"/>
    </row>
    <row r="5987" spans="5:5">
      <c r="E5987" s="36"/>
    </row>
    <row r="5988" spans="5:5">
      <c r="E5988" s="36"/>
    </row>
    <row r="5989" spans="5:5">
      <c r="E5989" s="36"/>
    </row>
    <row r="5990" spans="5:5">
      <c r="E5990" s="36"/>
    </row>
    <row r="5991" spans="5:5">
      <c r="E5991" s="36"/>
    </row>
    <row r="5992" spans="5:5">
      <c r="E5992" s="36"/>
    </row>
    <row r="5993" spans="5:5">
      <c r="E5993" s="36"/>
    </row>
    <row r="5994" spans="5:5">
      <c r="E5994" s="36"/>
    </row>
    <row r="5995" spans="5:5">
      <c r="E5995" s="36"/>
    </row>
    <row r="5996" spans="5:5">
      <c r="E5996" s="36"/>
    </row>
    <row r="5997" spans="5:5">
      <c r="E5997" s="36"/>
    </row>
    <row r="5998" spans="5:5">
      <c r="E5998" s="36"/>
    </row>
    <row r="5999" spans="5:5">
      <c r="E5999" s="36"/>
    </row>
    <row r="6000" spans="5:5">
      <c r="E6000" s="36"/>
    </row>
    <row r="6001" spans="5:5">
      <c r="E6001" s="36"/>
    </row>
    <row r="6002" spans="5:5">
      <c r="E6002" s="36"/>
    </row>
    <row r="6003" spans="5:5">
      <c r="E6003" s="36"/>
    </row>
    <row r="6004" spans="5:5">
      <c r="E6004" s="36"/>
    </row>
    <row r="6005" spans="5:5">
      <c r="E6005" s="36"/>
    </row>
    <row r="6006" spans="5:5">
      <c r="E6006" s="36"/>
    </row>
    <row r="6007" spans="5:5">
      <c r="E6007" s="36"/>
    </row>
    <row r="6008" spans="5:5">
      <c r="E6008" s="36"/>
    </row>
    <row r="6009" spans="5:5">
      <c r="E6009" s="36"/>
    </row>
    <row r="6010" spans="5:5">
      <c r="E6010" s="36"/>
    </row>
    <row r="6011" spans="5:5">
      <c r="E6011" s="36"/>
    </row>
    <row r="6012" spans="5:5">
      <c r="E6012" s="36"/>
    </row>
    <row r="6013" spans="5:5">
      <c r="E6013" s="36"/>
    </row>
    <row r="6014" spans="5:5">
      <c r="E6014" s="36"/>
    </row>
    <row r="6015" spans="5:5">
      <c r="E6015" s="36"/>
    </row>
    <row r="6016" spans="5:5">
      <c r="E6016" s="36"/>
    </row>
    <row r="6017" spans="5:5">
      <c r="E6017" s="36"/>
    </row>
    <row r="6018" spans="5:5">
      <c r="E6018" s="36"/>
    </row>
    <row r="6019" spans="5:5">
      <c r="E6019" s="36"/>
    </row>
    <row r="6020" spans="5:5">
      <c r="E6020" s="36"/>
    </row>
    <row r="6021" spans="5:5">
      <c r="E6021" s="36"/>
    </row>
    <row r="6022" spans="5:5">
      <c r="E6022" s="36"/>
    </row>
    <row r="6023" spans="5:5">
      <c r="E6023" s="36"/>
    </row>
    <row r="6024" spans="5:5">
      <c r="E6024" s="36"/>
    </row>
    <row r="6025" spans="5:5">
      <c r="E6025" s="36"/>
    </row>
    <row r="6026" spans="5:5">
      <c r="E6026" s="36"/>
    </row>
    <row r="6027" spans="5:5">
      <c r="E6027" s="36"/>
    </row>
    <row r="6028" spans="5:5">
      <c r="E6028" s="36"/>
    </row>
    <row r="6029" spans="5:5">
      <c r="E6029" s="36"/>
    </row>
    <row r="6030" spans="5:5">
      <c r="E6030" s="36"/>
    </row>
    <row r="6031" spans="5:5">
      <c r="E6031" s="36"/>
    </row>
    <row r="6032" spans="5:5">
      <c r="E6032" s="36"/>
    </row>
    <row r="6033" spans="5:5">
      <c r="E6033" s="36"/>
    </row>
    <row r="6034" spans="5:5">
      <c r="E6034" s="36"/>
    </row>
    <row r="6035" spans="5:5">
      <c r="E6035" s="36"/>
    </row>
    <row r="6036" spans="5:5">
      <c r="E6036" s="36"/>
    </row>
    <row r="6037" spans="5:5">
      <c r="E6037" s="36"/>
    </row>
    <row r="6038" spans="5:5">
      <c r="E6038" s="36"/>
    </row>
    <row r="6039" spans="5:5">
      <c r="E6039" s="36"/>
    </row>
    <row r="6040" spans="5:5">
      <c r="E6040" s="36"/>
    </row>
    <row r="6041" spans="5:5">
      <c r="E6041" s="36"/>
    </row>
    <row r="6042" spans="5:5">
      <c r="E6042" s="36"/>
    </row>
    <row r="6043" spans="5:5">
      <c r="E6043" s="36"/>
    </row>
    <row r="6044" spans="5:5">
      <c r="E6044" s="36"/>
    </row>
    <row r="6045" spans="5:5">
      <c r="E6045" s="36"/>
    </row>
    <row r="6046" spans="5:5">
      <c r="E6046" s="36"/>
    </row>
    <row r="6047" spans="5:5">
      <c r="E6047" s="36"/>
    </row>
    <row r="6048" spans="5:5">
      <c r="E6048" s="36"/>
    </row>
    <row r="6049" spans="5:5">
      <c r="E6049" s="36"/>
    </row>
    <row r="6050" spans="5:5">
      <c r="E6050" s="36"/>
    </row>
    <row r="6051" spans="5:5">
      <c r="E6051" s="36"/>
    </row>
    <row r="6052" spans="5:5">
      <c r="E6052" s="36"/>
    </row>
    <row r="6053" spans="5:5">
      <c r="E6053" s="36"/>
    </row>
    <row r="6054" spans="5:5">
      <c r="E6054" s="36"/>
    </row>
    <row r="6055" spans="5:5">
      <c r="E6055" s="36"/>
    </row>
    <row r="6056" spans="5:5">
      <c r="E6056" s="36"/>
    </row>
    <row r="6057" spans="5:5">
      <c r="E6057" s="36"/>
    </row>
    <row r="6058" spans="5:5">
      <c r="E6058" s="36"/>
    </row>
    <row r="6059" spans="5:5">
      <c r="E6059" s="36"/>
    </row>
    <row r="6060" spans="5:5">
      <c r="E6060" s="36"/>
    </row>
    <row r="6061" spans="5:5">
      <c r="E6061" s="36"/>
    </row>
    <row r="6062" spans="5:5">
      <c r="E6062" s="36"/>
    </row>
    <row r="6063" spans="5:5">
      <c r="E6063" s="36"/>
    </row>
    <row r="6064" spans="5:5">
      <c r="E6064" s="36"/>
    </row>
    <row r="6065" spans="5:5">
      <c r="E6065" s="36"/>
    </row>
    <row r="6066" spans="5:5">
      <c r="E6066" s="36"/>
    </row>
    <row r="6067" spans="5:5">
      <c r="E6067" s="36"/>
    </row>
    <row r="6068" spans="5:5">
      <c r="E6068" s="36"/>
    </row>
    <row r="6069" spans="5:5">
      <c r="E6069" s="36"/>
    </row>
    <row r="6070" spans="5:5">
      <c r="E6070" s="36"/>
    </row>
    <row r="6071" spans="5:5">
      <c r="E6071" s="36"/>
    </row>
    <row r="6072" spans="5:5">
      <c r="E6072" s="36"/>
    </row>
    <row r="6073" spans="5:5">
      <c r="E6073" s="36"/>
    </row>
    <row r="6074" spans="5:5">
      <c r="E6074" s="36"/>
    </row>
    <row r="6075" spans="5:5">
      <c r="E6075" s="36"/>
    </row>
    <row r="6076" spans="5:5">
      <c r="E6076" s="36"/>
    </row>
    <row r="6077" spans="5:5">
      <c r="E6077" s="36"/>
    </row>
    <row r="6078" spans="5:5">
      <c r="E6078" s="36"/>
    </row>
    <row r="6079" spans="5:5">
      <c r="E6079" s="36"/>
    </row>
    <row r="6080" spans="5:5">
      <c r="E6080" s="36"/>
    </row>
    <row r="6081" spans="5:5">
      <c r="E6081" s="36"/>
    </row>
    <row r="6082" spans="5:5">
      <c r="E6082" s="36"/>
    </row>
    <row r="6083" spans="5:5">
      <c r="E6083" s="36"/>
    </row>
    <row r="6084" spans="5:5">
      <c r="E6084" s="36"/>
    </row>
    <row r="6085" spans="5:5">
      <c r="E6085" s="36"/>
    </row>
    <row r="6086" spans="5:5">
      <c r="E6086" s="36"/>
    </row>
    <row r="6087" spans="5:5">
      <c r="E6087" s="36"/>
    </row>
    <row r="6088" spans="5:5">
      <c r="E6088" s="36"/>
    </row>
    <row r="6089" spans="5:5">
      <c r="E6089" s="36"/>
    </row>
    <row r="6090" spans="5:5">
      <c r="E6090" s="36"/>
    </row>
    <row r="6091" spans="5:5">
      <c r="E6091" s="36"/>
    </row>
    <row r="6092" spans="5:5">
      <c r="E6092" s="36"/>
    </row>
    <row r="6093" spans="5:5">
      <c r="E6093" s="36"/>
    </row>
    <row r="6094" spans="5:5">
      <c r="E6094" s="36"/>
    </row>
    <row r="6095" spans="5:5">
      <c r="E6095" s="36"/>
    </row>
    <row r="6096" spans="5:5">
      <c r="E6096" s="36"/>
    </row>
    <row r="6097" spans="5:5">
      <c r="E6097" s="36"/>
    </row>
    <row r="6098" spans="5:5">
      <c r="E6098" s="36"/>
    </row>
    <row r="6099" spans="5:5">
      <c r="E6099" s="36"/>
    </row>
    <row r="6100" spans="5:5">
      <c r="E6100" s="36"/>
    </row>
    <row r="6101" spans="5:5">
      <c r="E6101" s="36"/>
    </row>
    <row r="6102" spans="5:5">
      <c r="E6102" s="36"/>
    </row>
    <row r="6103" spans="5:5">
      <c r="E6103" s="36"/>
    </row>
    <row r="6104" spans="5:5">
      <c r="E6104" s="36"/>
    </row>
    <row r="6105" spans="5:5">
      <c r="E6105" s="36"/>
    </row>
    <row r="6106" spans="5:5">
      <c r="E6106" s="36"/>
    </row>
    <row r="6107" spans="5:5">
      <c r="E6107" s="36"/>
    </row>
    <row r="6108" spans="5:5">
      <c r="E6108" s="36"/>
    </row>
    <row r="6109" spans="5:5">
      <c r="E6109" s="36"/>
    </row>
    <row r="6110" spans="5:5">
      <c r="E6110" s="36"/>
    </row>
    <row r="6111" spans="5:5">
      <c r="E6111" s="36"/>
    </row>
    <row r="6112" spans="5:5">
      <c r="E6112" s="36"/>
    </row>
    <row r="6113" spans="5:5">
      <c r="E6113" s="36"/>
    </row>
    <row r="6114" spans="5:5">
      <c r="E6114" s="36"/>
    </row>
    <row r="6115" spans="5:5">
      <c r="E6115" s="36"/>
    </row>
    <row r="6116" spans="5:5">
      <c r="E6116" s="36"/>
    </row>
    <row r="6117" spans="5:5">
      <c r="E6117" s="36"/>
    </row>
    <row r="6118" spans="5:5">
      <c r="E6118" s="36"/>
    </row>
    <row r="6119" spans="5:5">
      <c r="E6119" s="36"/>
    </row>
    <row r="6120" spans="5:5">
      <c r="E6120" s="36"/>
    </row>
    <row r="6121" spans="5:5">
      <c r="E6121" s="36"/>
    </row>
    <row r="6122" spans="5:5">
      <c r="E6122" s="36"/>
    </row>
    <row r="6123" spans="5:5">
      <c r="E6123" s="36"/>
    </row>
    <row r="6124" spans="5:5">
      <c r="E6124" s="36"/>
    </row>
    <row r="6125" spans="5:5">
      <c r="E6125" s="36"/>
    </row>
    <row r="6126" spans="5:5">
      <c r="E6126" s="36"/>
    </row>
    <row r="6127" spans="5:5">
      <c r="E6127" s="36"/>
    </row>
    <row r="6128" spans="5:5">
      <c r="E6128" s="36"/>
    </row>
    <row r="6129" spans="5:5">
      <c r="E6129" s="36"/>
    </row>
    <row r="6130" spans="5:5">
      <c r="E6130" s="36"/>
    </row>
    <row r="6131" spans="5:5">
      <c r="E6131" s="36"/>
    </row>
    <row r="6132" spans="5:5">
      <c r="E6132" s="36"/>
    </row>
    <row r="6133" spans="5:5">
      <c r="E6133" s="36"/>
    </row>
    <row r="6134" spans="5:5">
      <c r="E6134" s="36"/>
    </row>
    <row r="6135" spans="5:5">
      <c r="E6135" s="36"/>
    </row>
    <row r="6136" spans="5:5">
      <c r="E6136" s="36"/>
    </row>
    <row r="6137" spans="5:5">
      <c r="E6137" s="36"/>
    </row>
    <row r="6138" spans="5:5">
      <c r="E6138" s="36"/>
    </row>
    <row r="6139" spans="5:5">
      <c r="E6139" s="36"/>
    </row>
    <row r="6140" spans="5:5">
      <c r="E6140" s="36"/>
    </row>
    <row r="6141" spans="5:5">
      <c r="E6141" s="36"/>
    </row>
    <row r="6142" spans="5:5">
      <c r="E6142" s="36"/>
    </row>
    <row r="6143" spans="5:5">
      <c r="E6143" s="36"/>
    </row>
    <row r="6144" spans="5:5">
      <c r="E6144" s="36"/>
    </row>
    <row r="6145" spans="5:5">
      <c r="E6145" s="36"/>
    </row>
    <row r="6146" spans="5:5">
      <c r="E6146" s="36"/>
    </row>
    <row r="6147" spans="5:5">
      <c r="E6147" s="36"/>
    </row>
    <row r="6148" spans="5:5">
      <c r="E6148" s="36"/>
    </row>
    <row r="6149" spans="5:5">
      <c r="E6149" s="36"/>
    </row>
    <row r="6150" spans="5:5">
      <c r="E6150" s="36"/>
    </row>
    <row r="6151" spans="5:5">
      <c r="E6151" s="36"/>
    </row>
    <row r="6152" spans="5:5">
      <c r="E6152" s="36"/>
    </row>
    <row r="6153" spans="5:5">
      <c r="E6153" s="36"/>
    </row>
    <row r="6154" spans="5:5">
      <c r="E6154" s="36"/>
    </row>
    <row r="6155" spans="5:5">
      <c r="E6155" s="36"/>
    </row>
    <row r="6156" spans="5:5">
      <c r="E6156" s="36"/>
    </row>
    <row r="6157" spans="5:5">
      <c r="E6157" s="36"/>
    </row>
    <row r="6158" spans="5:5">
      <c r="E6158" s="36"/>
    </row>
    <row r="6159" spans="5:5">
      <c r="E6159" s="36"/>
    </row>
    <row r="6160" spans="5:5">
      <c r="E6160" s="36"/>
    </row>
    <row r="6161" spans="5:5">
      <c r="E6161" s="36"/>
    </row>
    <row r="6162" spans="5:5">
      <c r="E6162" s="36"/>
    </row>
    <row r="6163" spans="5:5">
      <c r="E6163" s="36"/>
    </row>
    <row r="6164" spans="5:5">
      <c r="E6164" s="36"/>
    </row>
    <row r="6165" spans="5:5">
      <c r="E6165" s="36"/>
    </row>
    <row r="6166" spans="5:5">
      <c r="E6166" s="36"/>
    </row>
    <row r="6167" spans="5:5">
      <c r="E6167" s="36"/>
    </row>
    <row r="6168" spans="5:5">
      <c r="E6168" s="36"/>
    </row>
    <row r="6169" spans="5:5">
      <c r="E6169" s="36"/>
    </row>
    <row r="6170" spans="5:5">
      <c r="E6170" s="36"/>
    </row>
    <row r="6171" spans="5:5">
      <c r="E6171" s="36"/>
    </row>
    <row r="6172" spans="5:5">
      <c r="E6172" s="36"/>
    </row>
    <row r="6173" spans="5:5">
      <c r="E6173" s="36"/>
    </row>
    <row r="6174" spans="5:5">
      <c r="E6174" s="36"/>
    </row>
    <row r="6175" spans="5:5">
      <c r="E6175" s="36"/>
    </row>
    <row r="6176" spans="5:5">
      <c r="E6176" s="36"/>
    </row>
    <row r="6177" spans="5:5">
      <c r="E6177" s="36"/>
    </row>
    <row r="6178" spans="5:5">
      <c r="E6178" s="36"/>
    </row>
    <row r="6179" spans="5:5">
      <c r="E6179" s="36"/>
    </row>
    <row r="6180" spans="5:5">
      <c r="E6180" s="36"/>
    </row>
    <row r="6181" spans="5:5">
      <c r="E6181" s="36"/>
    </row>
    <row r="6182" spans="5:5">
      <c r="E6182" s="36"/>
    </row>
    <row r="6183" spans="5:5">
      <c r="E6183" s="36"/>
    </row>
    <row r="6184" spans="5:5">
      <c r="E6184" s="36"/>
    </row>
    <row r="6185" spans="5:5">
      <c r="E6185" s="36"/>
    </row>
    <row r="6186" spans="5:5">
      <c r="E6186" s="36"/>
    </row>
    <row r="6187" spans="5:5">
      <c r="E6187" s="36"/>
    </row>
    <row r="6188" spans="5:5">
      <c r="E6188" s="36"/>
    </row>
    <row r="6189" spans="5:5">
      <c r="E6189" s="36"/>
    </row>
    <row r="6190" spans="5:5">
      <c r="E6190" s="36"/>
    </row>
    <row r="6191" spans="5:5">
      <c r="E6191" s="36"/>
    </row>
    <row r="6192" spans="5:5">
      <c r="E6192" s="36"/>
    </row>
    <row r="6193" spans="5:5">
      <c r="E6193" s="36"/>
    </row>
    <row r="6194" spans="5:5">
      <c r="E6194" s="36"/>
    </row>
    <row r="6195" spans="5:5">
      <c r="E6195" s="36"/>
    </row>
    <row r="6196" spans="5:5">
      <c r="E6196" s="36"/>
    </row>
    <row r="6197" spans="5:5">
      <c r="E6197" s="36"/>
    </row>
    <row r="6198" spans="5:5">
      <c r="E6198" s="36"/>
    </row>
    <row r="6199" spans="5:5">
      <c r="E6199" s="36"/>
    </row>
    <row r="6200" spans="5:5">
      <c r="E6200" s="36"/>
    </row>
    <row r="6201" spans="5:5">
      <c r="E6201" s="36"/>
    </row>
    <row r="6202" spans="5:5">
      <c r="E6202" s="36"/>
    </row>
    <row r="6203" spans="5:5">
      <c r="E6203" s="36"/>
    </row>
    <row r="6204" spans="5:5">
      <c r="E6204" s="36"/>
    </row>
    <row r="6205" spans="5:5">
      <c r="E6205" s="36"/>
    </row>
    <row r="6206" spans="5:5">
      <c r="E6206" s="36"/>
    </row>
    <row r="6207" spans="5:5">
      <c r="E6207" s="36"/>
    </row>
    <row r="6208" spans="5:5">
      <c r="E6208" s="36"/>
    </row>
    <row r="6209" spans="5:5">
      <c r="E6209" s="36"/>
    </row>
    <row r="6210" spans="5:5">
      <c r="E6210" s="36"/>
    </row>
    <row r="6211" spans="5:5">
      <c r="E6211" s="36"/>
    </row>
    <row r="6212" spans="5:5">
      <c r="E6212" s="36"/>
    </row>
    <row r="6213" spans="5:5">
      <c r="E6213" s="36"/>
    </row>
    <row r="6214" spans="5:5">
      <c r="E6214" s="36"/>
    </row>
    <row r="6215" spans="5:5">
      <c r="E6215" s="36"/>
    </row>
    <row r="6216" spans="5:5">
      <c r="E6216" s="36"/>
    </row>
    <row r="6217" spans="5:5">
      <c r="E6217" s="36"/>
    </row>
    <row r="6218" spans="5:5">
      <c r="E6218" s="36"/>
    </row>
    <row r="6219" spans="5:5">
      <c r="E6219" s="36"/>
    </row>
    <row r="6220" spans="5:5">
      <c r="E6220" s="36"/>
    </row>
    <row r="6221" spans="5:5">
      <c r="E6221" s="36"/>
    </row>
    <row r="6222" spans="5:5">
      <c r="E6222" s="36"/>
    </row>
    <row r="6223" spans="5:5">
      <c r="E6223" s="36"/>
    </row>
    <row r="6224" spans="5:5">
      <c r="E6224" s="36"/>
    </row>
    <row r="6225" spans="5:5">
      <c r="E6225" s="36"/>
    </row>
    <row r="6226" spans="5:5">
      <c r="E6226" s="36"/>
    </row>
    <row r="6227" spans="5:5">
      <c r="E6227" s="36"/>
    </row>
    <row r="6228" spans="5:5">
      <c r="E6228" s="36"/>
    </row>
    <row r="6229" spans="5:5">
      <c r="E6229" s="36"/>
    </row>
    <row r="6230" spans="5:5">
      <c r="E6230" s="36"/>
    </row>
    <row r="6231" spans="5:5">
      <c r="E6231" s="36"/>
    </row>
    <row r="6232" spans="5:5">
      <c r="E6232" s="36"/>
    </row>
    <row r="6233" spans="5:5">
      <c r="E6233" s="36"/>
    </row>
    <row r="6234" spans="5:5">
      <c r="E6234" s="36"/>
    </row>
    <row r="6235" spans="5:5">
      <c r="E6235" s="36"/>
    </row>
    <row r="6236" spans="5:5">
      <c r="E6236" s="36"/>
    </row>
    <row r="6237" spans="5:5">
      <c r="E6237" s="36"/>
    </row>
    <row r="6238" spans="5:5">
      <c r="E6238" s="36"/>
    </row>
    <row r="6239" spans="5:5">
      <c r="E6239" s="36"/>
    </row>
    <row r="6240" spans="5:5">
      <c r="E6240" s="36"/>
    </row>
    <row r="6241" spans="5:5">
      <c r="E6241" s="36"/>
    </row>
    <row r="6242" spans="5:5">
      <c r="E6242" s="36"/>
    </row>
    <row r="6243" spans="5:5">
      <c r="E6243" s="36"/>
    </row>
    <row r="6244" spans="5:5">
      <c r="E6244" s="36"/>
    </row>
    <row r="6245" spans="5:5">
      <c r="E6245" s="36"/>
    </row>
    <row r="6246" spans="5:5">
      <c r="E6246" s="36"/>
    </row>
    <row r="6247" spans="5:5">
      <c r="E6247" s="36"/>
    </row>
    <row r="6248" spans="5:5">
      <c r="E6248" s="36"/>
    </row>
    <row r="6249" spans="5:5">
      <c r="E6249" s="36"/>
    </row>
    <row r="6250" spans="5:5">
      <c r="E6250" s="36"/>
    </row>
    <row r="6251" spans="5:5">
      <c r="E6251" s="36"/>
    </row>
    <row r="6252" spans="5:5">
      <c r="E6252" s="36"/>
    </row>
    <row r="6253" spans="5:5">
      <c r="E6253" s="36"/>
    </row>
    <row r="6254" spans="5:5">
      <c r="E6254" s="36"/>
    </row>
    <row r="6255" spans="5:5">
      <c r="E6255" s="36"/>
    </row>
    <row r="6256" spans="5:5">
      <c r="E6256" s="36"/>
    </row>
    <row r="6257" spans="5:5">
      <c r="E6257" s="36"/>
    </row>
    <row r="6258" spans="5:5">
      <c r="E6258" s="36"/>
    </row>
    <row r="6259" spans="5:5">
      <c r="E6259" s="36"/>
    </row>
    <row r="6260" spans="5:5">
      <c r="E6260" s="36"/>
    </row>
    <row r="6261" spans="5:5">
      <c r="E6261" s="36"/>
    </row>
    <row r="6262" spans="5:5">
      <c r="E6262" s="36"/>
    </row>
    <row r="6263" spans="5:5">
      <c r="E6263" s="36"/>
    </row>
    <row r="6264" spans="5:5">
      <c r="E6264" s="36"/>
    </row>
    <row r="6265" spans="5:5">
      <c r="E6265" s="36"/>
    </row>
    <row r="6266" spans="5:5">
      <c r="E6266" s="36"/>
    </row>
    <row r="6267" spans="5:5">
      <c r="E6267" s="36"/>
    </row>
    <row r="6268" spans="5:5">
      <c r="E6268" s="36"/>
    </row>
    <row r="6269" spans="5:5">
      <c r="E6269" s="36"/>
    </row>
    <row r="6270" spans="5:5">
      <c r="E6270" s="36"/>
    </row>
    <row r="6271" spans="5:5">
      <c r="E6271" s="36"/>
    </row>
    <row r="6272" spans="5:5">
      <c r="E6272" s="36"/>
    </row>
    <row r="6273" spans="5:5">
      <c r="E6273" s="36"/>
    </row>
    <row r="6274" spans="5:5">
      <c r="E6274" s="36"/>
    </row>
    <row r="6275" spans="5:5">
      <c r="E6275" s="36"/>
    </row>
    <row r="6276" spans="5:5">
      <c r="E6276" s="36"/>
    </row>
    <row r="6277" spans="5:5">
      <c r="E6277" s="36"/>
    </row>
    <row r="6278" spans="5:5">
      <c r="E6278" s="36"/>
    </row>
    <row r="6279" spans="5:5">
      <c r="E6279" s="36"/>
    </row>
    <row r="6280" spans="5:5">
      <c r="E6280" s="36"/>
    </row>
    <row r="6281" spans="5:5">
      <c r="E6281" s="36"/>
    </row>
    <row r="6282" spans="5:5">
      <c r="E6282" s="36"/>
    </row>
    <row r="6283" spans="5:5">
      <c r="E6283" s="36"/>
    </row>
    <row r="6284" spans="5:5">
      <c r="E6284" s="36"/>
    </row>
    <row r="6285" spans="5:5">
      <c r="E6285" s="36"/>
    </row>
    <row r="6286" spans="5:5">
      <c r="E6286" s="36"/>
    </row>
    <row r="6287" spans="5:5">
      <c r="E6287" s="36"/>
    </row>
    <row r="6288" spans="5:5">
      <c r="E6288" s="36"/>
    </row>
    <row r="6289" spans="5:5">
      <c r="E6289" s="36"/>
    </row>
    <row r="6290" spans="5:5">
      <c r="E6290" s="36"/>
    </row>
    <row r="6291" spans="5:5">
      <c r="E6291" s="36"/>
    </row>
    <row r="6292" spans="5:5">
      <c r="E6292" s="36"/>
    </row>
    <row r="6293" spans="5:5">
      <c r="E6293" s="36"/>
    </row>
    <row r="6294" spans="5:5">
      <c r="E6294" s="36"/>
    </row>
    <row r="6295" spans="5:5">
      <c r="E6295" s="36"/>
    </row>
    <row r="6296" spans="5:5">
      <c r="E6296" s="36"/>
    </row>
    <row r="6297" spans="5:5">
      <c r="E6297" s="36"/>
    </row>
    <row r="6298" spans="5:5">
      <c r="E6298" s="36"/>
    </row>
    <row r="6299" spans="5:5">
      <c r="E6299" s="36"/>
    </row>
    <row r="6300" spans="5:5">
      <c r="E6300" s="36"/>
    </row>
    <row r="6301" spans="5:5">
      <c r="E6301" s="36"/>
    </row>
    <row r="6302" spans="5:5">
      <c r="E6302" s="36"/>
    </row>
    <row r="6303" spans="5:5">
      <c r="E6303" s="36"/>
    </row>
    <row r="6304" spans="5:5">
      <c r="E6304" s="36"/>
    </row>
    <row r="6305" spans="5:5">
      <c r="E6305" s="36"/>
    </row>
    <row r="6306" spans="5:5">
      <c r="E6306" s="36"/>
    </row>
    <row r="6307" spans="5:5">
      <c r="E6307" s="36"/>
    </row>
    <row r="6308" spans="5:5">
      <c r="E6308" s="36"/>
    </row>
    <row r="6309" spans="5:5">
      <c r="E6309" s="36"/>
    </row>
    <row r="6310" spans="5:5">
      <c r="E6310" s="36"/>
    </row>
    <row r="6311" spans="5:5">
      <c r="E6311" s="36"/>
    </row>
    <row r="6312" spans="5:5">
      <c r="E6312" s="36"/>
    </row>
    <row r="6313" spans="5:5">
      <c r="E6313" s="36"/>
    </row>
    <row r="6314" spans="5:5">
      <c r="E6314" s="36"/>
    </row>
    <row r="6315" spans="5:5">
      <c r="E6315" s="36"/>
    </row>
    <row r="6316" spans="5:5">
      <c r="E6316" s="36"/>
    </row>
    <row r="6317" spans="5:5">
      <c r="E6317" s="36"/>
    </row>
    <row r="6318" spans="5:5">
      <c r="E6318" s="36"/>
    </row>
    <row r="6319" spans="5:5">
      <c r="E6319" s="36"/>
    </row>
    <row r="6320" spans="5:5">
      <c r="E6320" s="36"/>
    </row>
    <row r="6321" spans="5:5">
      <c r="E6321" s="36"/>
    </row>
    <row r="6322" spans="5:5">
      <c r="E6322" s="36"/>
    </row>
    <row r="6323" spans="5:5">
      <c r="E6323" s="36"/>
    </row>
    <row r="6324" spans="5:5">
      <c r="E6324" s="36"/>
    </row>
    <row r="6325" spans="5:5">
      <c r="E6325" s="36"/>
    </row>
    <row r="6326" spans="5:5">
      <c r="E6326" s="36"/>
    </row>
    <row r="6327" spans="5:5">
      <c r="E6327" s="36"/>
    </row>
    <row r="6328" spans="5:5">
      <c r="E6328" s="36"/>
    </row>
    <row r="6329" spans="5:5">
      <c r="E6329" s="36"/>
    </row>
    <row r="6330" spans="5:5">
      <c r="E6330" s="36"/>
    </row>
    <row r="6331" spans="5:5">
      <c r="E6331" s="36"/>
    </row>
    <row r="6332" spans="5:5">
      <c r="E6332" s="36"/>
    </row>
    <row r="6333" spans="5:5">
      <c r="E6333" s="36"/>
    </row>
    <row r="6334" spans="5:5">
      <c r="E6334" s="36"/>
    </row>
    <row r="6335" spans="5:5">
      <c r="E6335" s="36"/>
    </row>
    <row r="6336" spans="5:5">
      <c r="E6336" s="36"/>
    </row>
    <row r="6337" spans="5:5">
      <c r="E6337" s="36"/>
    </row>
    <row r="6338" spans="5:5">
      <c r="E6338" s="36"/>
    </row>
    <row r="6339" spans="5:5">
      <c r="E6339" s="36"/>
    </row>
    <row r="6340" spans="5:5">
      <c r="E6340" s="36"/>
    </row>
    <row r="6341" spans="5:5">
      <c r="E6341" s="36"/>
    </row>
    <row r="6342" spans="5:5">
      <c r="E6342" s="36"/>
    </row>
    <row r="6343" spans="5:5">
      <c r="E6343" s="36"/>
    </row>
    <row r="6344" spans="5:5">
      <c r="E6344" s="36"/>
    </row>
    <row r="6345" spans="5:5">
      <c r="E6345" s="36"/>
    </row>
    <row r="6346" spans="5:5">
      <c r="E6346" s="36"/>
    </row>
    <row r="6347" spans="5:5">
      <c r="E6347" s="36"/>
    </row>
    <row r="6348" spans="5:5">
      <c r="E6348" s="36"/>
    </row>
    <row r="6349" spans="5:5">
      <c r="E6349" s="36"/>
    </row>
    <row r="6350" spans="5:5">
      <c r="E6350" s="36"/>
    </row>
    <row r="6351" spans="5:5">
      <c r="E6351" s="36"/>
    </row>
    <row r="6352" spans="5:5">
      <c r="E6352" s="36"/>
    </row>
    <row r="6353" spans="5:5">
      <c r="E6353" s="36"/>
    </row>
    <row r="6354" spans="5:5">
      <c r="E6354" s="36"/>
    </row>
    <row r="6355" spans="5:5">
      <c r="E6355" s="36"/>
    </row>
    <row r="6356" spans="5:5">
      <c r="E6356" s="36"/>
    </row>
    <row r="6357" spans="5:5">
      <c r="E6357" s="36"/>
    </row>
    <row r="6358" spans="5:5">
      <c r="E6358" s="36"/>
    </row>
    <row r="6359" spans="5:5">
      <c r="E6359" s="36"/>
    </row>
    <row r="6360" spans="5:5">
      <c r="E6360" s="36"/>
    </row>
    <row r="6361" spans="5:5">
      <c r="E6361" s="36"/>
    </row>
    <row r="6362" spans="5:5">
      <c r="E6362" s="36"/>
    </row>
    <row r="6363" spans="5:5">
      <c r="E6363" s="36"/>
    </row>
    <row r="6364" spans="5:5">
      <c r="E6364" s="36"/>
    </row>
    <row r="6365" spans="5:5">
      <c r="E6365" s="36"/>
    </row>
    <row r="6366" spans="5:5">
      <c r="E6366" s="36"/>
    </row>
    <row r="6367" spans="5:5">
      <c r="E6367" s="36"/>
    </row>
    <row r="6368" spans="5:5">
      <c r="E6368" s="36"/>
    </row>
    <row r="6369" spans="5:5">
      <c r="E6369" s="36"/>
    </row>
    <row r="6370" spans="5:5">
      <c r="E6370" s="36"/>
    </row>
    <row r="6371" spans="5:5">
      <c r="E6371" s="36"/>
    </row>
    <row r="6372" spans="5:5">
      <c r="E6372" s="36"/>
    </row>
    <row r="6373" spans="5:5">
      <c r="E6373" s="36"/>
    </row>
    <row r="6374" spans="5:5">
      <c r="E6374" s="36"/>
    </row>
    <row r="6375" spans="5:5">
      <c r="E6375" s="36"/>
    </row>
    <row r="6376" spans="5:5">
      <c r="E6376" s="36"/>
    </row>
    <row r="6377" spans="5:5">
      <c r="E6377" s="36"/>
    </row>
    <row r="6378" spans="5:5">
      <c r="E6378" s="36"/>
    </row>
    <row r="6379" spans="5:5">
      <c r="E6379" s="36"/>
    </row>
    <row r="6380" spans="5:5">
      <c r="E6380" s="36"/>
    </row>
    <row r="6381" spans="5:5">
      <c r="E6381" s="36"/>
    </row>
    <row r="6382" spans="5:5">
      <c r="E6382" s="36"/>
    </row>
    <row r="6383" spans="5:5">
      <c r="E6383" s="36"/>
    </row>
    <row r="6384" spans="5:5">
      <c r="E6384" s="36"/>
    </row>
    <row r="6385" spans="5:5">
      <c r="E6385" s="36"/>
    </row>
    <row r="6386" spans="5:5">
      <c r="E6386" s="36"/>
    </row>
    <row r="6387" spans="5:5">
      <c r="E6387" s="36"/>
    </row>
    <row r="6388" spans="5:5">
      <c r="E6388" s="36"/>
    </row>
    <row r="6389" spans="5:5">
      <c r="E6389" s="36"/>
    </row>
    <row r="6390" spans="5:5">
      <c r="E6390" s="36"/>
    </row>
    <row r="6391" spans="5:5">
      <c r="E6391" s="36"/>
    </row>
    <row r="6392" spans="5:5">
      <c r="E6392" s="36"/>
    </row>
    <row r="6393" spans="5:5">
      <c r="E6393" s="36"/>
    </row>
    <row r="6394" spans="5:5">
      <c r="E6394" s="36"/>
    </row>
    <row r="6395" spans="5:5">
      <c r="E6395" s="36"/>
    </row>
    <row r="6396" spans="5:5">
      <c r="E6396" s="36"/>
    </row>
    <row r="6397" spans="5:5">
      <c r="E6397" s="36"/>
    </row>
    <row r="6398" spans="5:5">
      <c r="E6398" s="36"/>
    </row>
    <row r="6399" spans="5:5">
      <c r="E6399" s="36"/>
    </row>
    <row r="6400" spans="5:5">
      <c r="E6400" s="36"/>
    </row>
    <row r="6401" spans="5:5">
      <c r="E6401" s="36"/>
    </row>
    <row r="6402" spans="5:5">
      <c r="E6402" s="36"/>
    </row>
    <row r="6403" spans="5:5">
      <c r="E6403" s="36"/>
    </row>
    <row r="6404" spans="5:5">
      <c r="E6404" s="36"/>
    </row>
    <row r="6405" spans="5:5">
      <c r="E6405" s="36"/>
    </row>
    <row r="6406" spans="5:5">
      <c r="E6406" s="36"/>
    </row>
    <row r="6407" spans="5:5">
      <c r="E6407" s="36"/>
    </row>
    <row r="6408" spans="5:5">
      <c r="E6408" s="36"/>
    </row>
    <row r="6409" spans="5:5">
      <c r="E6409" s="36"/>
    </row>
    <row r="6410" spans="5:5">
      <c r="E6410" s="36"/>
    </row>
    <row r="6411" spans="5:5">
      <c r="E6411" s="36"/>
    </row>
    <row r="6412" spans="5:5">
      <c r="E6412" s="36"/>
    </row>
    <row r="6413" spans="5:5">
      <c r="E6413" s="36"/>
    </row>
    <row r="6414" spans="5:5">
      <c r="E6414" s="36"/>
    </row>
    <row r="6415" spans="5:5">
      <c r="E6415" s="36"/>
    </row>
    <row r="6416" spans="5:5">
      <c r="E6416" s="36"/>
    </row>
    <row r="6417" spans="5:5">
      <c r="E6417" s="36"/>
    </row>
    <row r="6418" spans="5:5">
      <c r="E6418" s="36"/>
    </row>
    <row r="6419" spans="5:5">
      <c r="E6419" s="36"/>
    </row>
    <row r="6420" spans="5:5">
      <c r="E6420" s="36"/>
    </row>
    <row r="6421" spans="5:5">
      <c r="E6421" s="36"/>
    </row>
    <row r="6422" spans="5:5">
      <c r="E6422" s="36"/>
    </row>
    <row r="6423" spans="5:5">
      <c r="E6423" s="36"/>
    </row>
    <row r="6424" spans="5:5">
      <c r="E6424" s="36"/>
    </row>
    <row r="6425" spans="5:5">
      <c r="E6425" s="36"/>
    </row>
    <row r="6426" spans="5:5">
      <c r="E6426" s="36"/>
    </row>
    <row r="6427" spans="5:5">
      <c r="E6427" s="36"/>
    </row>
    <row r="6428" spans="5:5">
      <c r="E6428" s="36"/>
    </row>
    <row r="6429" spans="5:5">
      <c r="E6429" s="36"/>
    </row>
    <row r="6430" spans="5:5">
      <c r="E6430" s="36"/>
    </row>
    <row r="6431" spans="5:5">
      <c r="E6431" s="36"/>
    </row>
    <row r="6432" spans="5:5">
      <c r="E6432" s="36"/>
    </row>
    <row r="6433" spans="5:5">
      <c r="E6433" s="36"/>
    </row>
    <row r="6434" spans="5:5">
      <c r="E6434" s="36"/>
    </row>
    <row r="6435" spans="5:5">
      <c r="E6435" s="36"/>
    </row>
    <row r="6436" spans="5:5">
      <c r="E6436" s="36"/>
    </row>
    <row r="6437" spans="5:5">
      <c r="E6437" s="36"/>
    </row>
    <row r="6438" spans="5:5">
      <c r="E6438" s="36"/>
    </row>
    <row r="6439" spans="5:5">
      <c r="E6439" s="36"/>
    </row>
    <row r="6440" spans="5:5">
      <c r="E6440" s="36"/>
    </row>
    <row r="6441" spans="5:5">
      <c r="E6441" s="36"/>
    </row>
    <row r="6442" spans="5:5">
      <c r="E6442" s="36"/>
    </row>
    <row r="6443" spans="5:5">
      <c r="E6443" s="36"/>
    </row>
    <row r="6444" spans="5:5">
      <c r="E6444" s="36"/>
    </row>
    <row r="6445" spans="5:5">
      <c r="E6445" s="36"/>
    </row>
    <row r="6446" spans="5:5">
      <c r="E6446" s="36"/>
    </row>
    <row r="6447" spans="5:5">
      <c r="E6447" s="36"/>
    </row>
    <row r="6448" spans="5:5">
      <c r="E6448" s="36"/>
    </row>
    <row r="6449" spans="5:5">
      <c r="E6449" s="36"/>
    </row>
    <row r="6450" spans="5:5">
      <c r="E6450" s="36"/>
    </row>
    <row r="6451" spans="5:5">
      <c r="E6451" s="36"/>
    </row>
    <row r="6452" spans="5:5">
      <c r="E6452" s="36"/>
    </row>
    <row r="6453" spans="5:5">
      <c r="E6453" s="36"/>
    </row>
    <row r="6454" spans="5:5">
      <c r="E6454" s="36"/>
    </row>
    <row r="6455" spans="5:5">
      <c r="E6455" s="36"/>
    </row>
    <row r="6456" spans="5:5">
      <c r="E6456" s="36"/>
    </row>
    <row r="6457" spans="5:5">
      <c r="E6457" s="36"/>
    </row>
    <row r="6458" spans="5:5">
      <c r="E6458" s="36"/>
    </row>
    <row r="6459" spans="5:5">
      <c r="E6459" s="36"/>
    </row>
    <row r="6460" spans="5:5">
      <c r="E6460" s="36"/>
    </row>
    <row r="6461" spans="5:5">
      <c r="E6461" s="36"/>
    </row>
    <row r="6462" spans="5:5">
      <c r="E6462" s="36"/>
    </row>
    <row r="6463" spans="5:5">
      <c r="E6463" s="36"/>
    </row>
    <row r="6464" spans="5:5">
      <c r="E6464" s="36"/>
    </row>
    <row r="6465" spans="5:5">
      <c r="E6465" s="36"/>
    </row>
    <row r="6466" spans="5:5">
      <c r="E6466" s="36"/>
    </row>
    <row r="6467" spans="5:5">
      <c r="E6467" s="36"/>
    </row>
    <row r="6468" spans="5:5">
      <c r="E6468" s="36"/>
    </row>
    <row r="6469" spans="5:5">
      <c r="E6469" s="36"/>
    </row>
    <row r="6470" spans="5:5">
      <c r="E6470" s="36"/>
    </row>
    <row r="6471" spans="5:5">
      <c r="E6471" s="36"/>
    </row>
    <row r="6472" spans="5:5">
      <c r="E6472" s="36"/>
    </row>
    <row r="6473" spans="5:5">
      <c r="E6473" s="36"/>
    </row>
    <row r="6474" spans="5:5">
      <c r="E6474" s="36"/>
    </row>
    <row r="6475" spans="5:5">
      <c r="E6475" s="36"/>
    </row>
    <row r="6476" spans="5:5">
      <c r="E6476" s="36"/>
    </row>
    <row r="6477" spans="5:5">
      <c r="E6477" s="36"/>
    </row>
    <row r="6478" spans="5:5">
      <c r="E6478" s="36"/>
    </row>
    <row r="6479" spans="5:5">
      <c r="E6479" s="36"/>
    </row>
    <row r="6480" spans="5:5">
      <c r="E6480" s="36"/>
    </row>
    <row r="6481" spans="5:5">
      <c r="E6481" s="36"/>
    </row>
    <row r="6482" spans="5:5">
      <c r="E6482" s="36"/>
    </row>
    <row r="6483" spans="5:5">
      <c r="E6483" s="36"/>
    </row>
    <row r="6484" spans="5:5">
      <c r="E6484" s="36"/>
    </row>
    <row r="6485" spans="5:5">
      <c r="E6485" s="36"/>
    </row>
    <row r="6486" spans="5:5">
      <c r="E6486" s="36"/>
    </row>
    <row r="6487" spans="5:5">
      <c r="E6487" s="36"/>
    </row>
    <row r="6488" spans="5:5">
      <c r="E6488" s="36"/>
    </row>
    <row r="6489" spans="5:5">
      <c r="E6489" s="36"/>
    </row>
    <row r="6490" spans="5:5">
      <c r="E6490" s="36"/>
    </row>
    <row r="6491" spans="5:5">
      <c r="E6491" s="36"/>
    </row>
    <row r="6492" spans="5:5">
      <c r="E6492" s="36"/>
    </row>
    <row r="6493" spans="5:5">
      <c r="E6493" s="36"/>
    </row>
    <row r="6494" spans="5:5">
      <c r="E6494" s="36"/>
    </row>
    <row r="6495" spans="5:5">
      <c r="E6495" s="36"/>
    </row>
    <row r="6496" spans="5:5">
      <c r="E6496" s="36"/>
    </row>
    <row r="6497" spans="5:5">
      <c r="E6497" s="36"/>
    </row>
    <row r="6498" spans="5:5">
      <c r="E6498" s="36"/>
    </row>
    <row r="6499" spans="5:5">
      <c r="E6499" s="36"/>
    </row>
    <row r="6500" spans="5:5">
      <c r="E6500" s="36"/>
    </row>
    <row r="6501" spans="5:5">
      <c r="E6501" s="36"/>
    </row>
    <row r="6502" spans="5:5">
      <c r="E6502" s="36"/>
    </row>
    <row r="6503" spans="5:5">
      <c r="E6503" s="36"/>
    </row>
    <row r="6504" spans="5:5">
      <c r="E6504" s="36"/>
    </row>
    <row r="6505" spans="5:5">
      <c r="E6505" s="36"/>
    </row>
    <row r="6506" spans="5:5">
      <c r="E6506" s="36"/>
    </row>
    <row r="6507" spans="5:5">
      <c r="E6507" s="36"/>
    </row>
    <row r="6508" spans="5:5">
      <c r="E6508" s="36"/>
    </row>
    <row r="6509" spans="5:5">
      <c r="E6509" s="36"/>
    </row>
    <row r="6510" spans="5:5">
      <c r="E6510" s="36"/>
    </row>
    <row r="6511" spans="5:5">
      <c r="E6511" s="36"/>
    </row>
    <row r="6512" spans="5:5">
      <c r="E6512" s="36"/>
    </row>
    <row r="6513" spans="5:5">
      <c r="E6513" s="36"/>
    </row>
    <row r="6514" spans="5:5">
      <c r="E6514" s="36"/>
    </row>
    <row r="6515" spans="5:5">
      <c r="E6515" s="36"/>
    </row>
    <row r="6516" spans="5:5">
      <c r="E6516" s="36"/>
    </row>
    <row r="6517" spans="5:5">
      <c r="E6517" s="36"/>
    </row>
    <row r="6518" spans="5:5">
      <c r="E6518" s="36"/>
    </row>
    <row r="6519" spans="5:5">
      <c r="E6519" s="36"/>
    </row>
    <row r="6520" spans="5:5">
      <c r="E6520" s="36"/>
    </row>
    <row r="6521" spans="5:5">
      <c r="E6521" s="36"/>
    </row>
    <row r="6522" spans="5:5">
      <c r="E6522" s="36"/>
    </row>
    <row r="6523" spans="5:5">
      <c r="E6523" s="36"/>
    </row>
    <row r="6524" spans="5:5">
      <c r="E6524" s="36"/>
    </row>
    <row r="6525" spans="5:5">
      <c r="E6525" s="36"/>
    </row>
    <row r="6526" spans="5:5">
      <c r="E6526" s="36"/>
    </row>
    <row r="6527" spans="5:5">
      <c r="E6527" s="36"/>
    </row>
    <row r="6528" spans="5:5">
      <c r="E6528" s="36"/>
    </row>
    <row r="6529" spans="5:5">
      <c r="E6529" s="36"/>
    </row>
    <row r="6530" spans="5:5">
      <c r="E6530" s="36"/>
    </row>
    <row r="6531" spans="5:5">
      <c r="E6531" s="36"/>
    </row>
    <row r="6532" spans="5:5">
      <c r="E6532" s="36"/>
    </row>
    <row r="6533" spans="5:5">
      <c r="E6533" s="36"/>
    </row>
    <row r="6534" spans="5:5">
      <c r="E6534" s="36"/>
    </row>
    <row r="6535" spans="5:5">
      <c r="E6535" s="36"/>
    </row>
    <row r="6536" spans="5:5">
      <c r="E6536" s="36"/>
    </row>
    <row r="6537" spans="5:5">
      <c r="E6537" s="36"/>
    </row>
    <row r="6538" spans="5:5">
      <c r="E6538" s="36"/>
    </row>
    <row r="6539" spans="5:5">
      <c r="E6539" s="36"/>
    </row>
    <row r="6540" spans="5:5">
      <c r="E6540" s="36"/>
    </row>
    <row r="6541" spans="5:5">
      <c r="E6541" s="36"/>
    </row>
    <row r="6542" spans="5:5">
      <c r="E6542" s="36"/>
    </row>
    <row r="6543" spans="5:5">
      <c r="E6543" s="36"/>
    </row>
    <row r="6544" spans="5:5">
      <c r="E6544" s="36"/>
    </row>
    <row r="6545" spans="5:5">
      <c r="E6545" s="36"/>
    </row>
    <row r="6546" spans="5:5">
      <c r="E6546" s="36"/>
    </row>
    <row r="6547" spans="5:5">
      <c r="E6547" s="36"/>
    </row>
    <row r="6548" spans="5:5">
      <c r="E6548" s="36"/>
    </row>
    <row r="6549" spans="5:5">
      <c r="E6549" s="36"/>
    </row>
    <row r="6550" spans="5:5">
      <c r="E6550" s="36"/>
    </row>
    <row r="6551" spans="5:5">
      <c r="E6551" s="36"/>
    </row>
    <row r="6552" spans="5:5">
      <c r="E6552" s="36"/>
    </row>
    <row r="6553" spans="5:5">
      <c r="E6553" s="36"/>
    </row>
    <row r="6554" spans="5:5">
      <c r="E6554" s="36"/>
    </row>
    <row r="6555" spans="5:5">
      <c r="E6555" s="36"/>
    </row>
    <row r="6556" spans="5:5">
      <c r="E6556" s="36"/>
    </row>
    <row r="6557" spans="5:5">
      <c r="E6557" s="36"/>
    </row>
    <row r="6558" spans="5:5">
      <c r="E6558" s="36"/>
    </row>
    <row r="6559" spans="5:5">
      <c r="E6559" s="36"/>
    </row>
    <row r="6560" spans="5:5">
      <c r="E6560" s="36"/>
    </row>
    <row r="6561" spans="5:5">
      <c r="E6561" s="36"/>
    </row>
    <row r="6562" spans="5:5">
      <c r="E6562" s="36"/>
    </row>
    <row r="6563" spans="5:5">
      <c r="E6563" s="36"/>
    </row>
    <row r="6564" spans="5:5">
      <c r="E6564" s="36"/>
    </row>
    <row r="6565" spans="5:5">
      <c r="E6565" s="36"/>
    </row>
    <row r="6566" spans="5:5">
      <c r="E6566" s="36"/>
    </row>
    <row r="6567" spans="5:5">
      <c r="E6567" s="36"/>
    </row>
    <row r="6568" spans="5:5">
      <c r="E6568" s="36"/>
    </row>
    <row r="6569" spans="5:5">
      <c r="E6569" s="36"/>
    </row>
    <row r="6570" spans="5:5">
      <c r="E6570" s="36"/>
    </row>
    <row r="6571" spans="5:5">
      <c r="E6571" s="36"/>
    </row>
    <row r="6572" spans="5:5">
      <c r="E6572" s="36"/>
    </row>
    <row r="6573" spans="5:5">
      <c r="E6573" s="36"/>
    </row>
    <row r="6574" spans="5:5">
      <c r="E6574" s="36"/>
    </row>
    <row r="6575" spans="5:5">
      <c r="E6575" s="36"/>
    </row>
    <row r="6576" spans="5:5">
      <c r="E6576" s="36"/>
    </row>
    <row r="6577" spans="5:5">
      <c r="E6577" s="36"/>
    </row>
    <row r="6578" spans="5:5">
      <c r="E6578" s="36"/>
    </row>
    <row r="6579" spans="5:5">
      <c r="E6579" s="36"/>
    </row>
    <row r="6580" spans="5:5">
      <c r="E6580" s="36"/>
    </row>
    <row r="6581" spans="5:5">
      <c r="E6581" s="36"/>
    </row>
    <row r="6582" spans="5:5">
      <c r="E6582" s="36"/>
    </row>
    <row r="6583" spans="5:5">
      <c r="E6583" s="36"/>
    </row>
    <row r="6584" spans="5:5">
      <c r="E6584" s="36"/>
    </row>
    <row r="6585" spans="5:5">
      <c r="E6585" s="36"/>
    </row>
    <row r="6586" spans="5:5">
      <c r="E6586" s="36"/>
    </row>
    <row r="6587" spans="5:5">
      <c r="E6587" s="36"/>
    </row>
    <row r="6588" spans="5:5">
      <c r="E6588" s="36"/>
    </row>
    <row r="6589" spans="5:5">
      <c r="E6589" s="36"/>
    </row>
    <row r="6590" spans="5:5">
      <c r="E6590" s="36"/>
    </row>
    <row r="6591" spans="5:5">
      <c r="E6591" s="36"/>
    </row>
    <row r="6592" spans="5:5">
      <c r="E6592" s="36"/>
    </row>
    <row r="6593" spans="5:5">
      <c r="E6593" s="36"/>
    </row>
    <row r="6594" spans="5:5">
      <c r="E6594" s="36"/>
    </row>
    <row r="6595" spans="5:5">
      <c r="E6595" s="36"/>
    </row>
    <row r="6596" spans="5:5">
      <c r="E6596" s="36"/>
    </row>
    <row r="6597" spans="5:5">
      <c r="E6597" s="36"/>
    </row>
    <row r="6598" spans="5:5">
      <c r="E6598" s="36"/>
    </row>
    <row r="6599" spans="5:5">
      <c r="E6599" s="36"/>
    </row>
    <row r="6600" spans="5:5">
      <c r="E6600" s="36"/>
    </row>
    <row r="6601" spans="5:5">
      <c r="E6601" s="36"/>
    </row>
    <row r="6602" spans="5:5">
      <c r="E6602" s="36"/>
    </row>
    <row r="6603" spans="5:5">
      <c r="E6603" s="36"/>
    </row>
    <row r="6604" spans="5:5">
      <c r="E6604" s="36"/>
    </row>
    <row r="6605" spans="5:5">
      <c r="E6605" s="36"/>
    </row>
    <row r="6606" spans="5:5">
      <c r="E6606" s="36"/>
    </row>
    <row r="6607" spans="5:5">
      <c r="E6607" s="36"/>
    </row>
    <row r="6608" spans="5:5">
      <c r="E6608" s="36"/>
    </row>
    <row r="6609" spans="5:5">
      <c r="E6609" s="36"/>
    </row>
    <row r="6610" spans="5:5">
      <c r="E6610" s="36"/>
    </row>
    <row r="6611" spans="5:5">
      <c r="E6611" s="36"/>
    </row>
    <row r="6612" spans="5:5">
      <c r="E6612" s="36"/>
    </row>
    <row r="6613" spans="5:5">
      <c r="E6613" s="36"/>
    </row>
    <row r="6614" spans="5:5">
      <c r="E6614" s="36"/>
    </row>
    <row r="6615" spans="5:5">
      <c r="E6615" s="36"/>
    </row>
    <row r="6616" spans="5:5">
      <c r="E6616" s="36"/>
    </row>
    <row r="6617" spans="5:5">
      <c r="E6617" s="36"/>
    </row>
    <row r="6618" spans="5:5">
      <c r="E6618" s="36"/>
    </row>
    <row r="6619" spans="5:5">
      <c r="E6619" s="36"/>
    </row>
    <row r="6620" spans="5:5">
      <c r="E6620" s="36"/>
    </row>
    <row r="6621" spans="5:5">
      <c r="E6621" s="36"/>
    </row>
    <row r="6622" spans="5:5">
      <c r="E6622" s="36"/>
    </row>
    <row r="6623" spans="5:5">
      <c r="E6623" s="36"/>
    </row>
    <row r="6624" spans="5:5">
      <c r="E6624" s="36"/>
    </row>
    <row r="6625" spans="5:5">
      <c r="E6625" s="36"/>
    </row>
    <row r="6626" spans="5:5">
      <c r="E6626" s="36"/>
    </row>
    <row r="6627" spans="5:5">
      <c r="E6627" s="36"/>
    </row>
    <row r="6628" spans="5:5">
      <c r="E6628" s="36"/>
    </row>
    <row r="6629" spans="5:5">
      <c r="E6629" s="36"/>
    </row>
    <row r="6630" spans="5:5">
      <c r="E6630" s="36"/>
    </row>
    <row r="6631" spans="5:5">
      <c r="E6631" s="36"/>
    </row>
    <row r="6632" spans="5:5">
      <c r="E6632" s="36"/>
    </row>
    <row r="6633" spans="5:5">
      <c r="E6633" s="36"/>
    </row>
    <row r="6634" spans="5:5">
      <c r="E6634" s="36"/>
    </row>
    <row r="6635" spans="5:5">
      <c r="E6635" s="36"/>
    </row>
    <row r="6636" spans="5:5">
      <c r="E6636" s="36"/>
    </row>
    <row r="6637" spans="5:5">
      <c r="E6637" s="36"/>
    </row>
    <row r="6638" spans="5:5">
      <c r="E6638" s="36"/>
    </row>
    <row r="6639" spans="5:5">
      <c r="E6639" s="36"/>
    </row>
    <row r="6640" spans="5:5">
      <c r="E6640" s="36"/>
    </row>
    <row r="6641" spans="5:5">
      <c r="E6641" s="36"/>
    </row>
    <row r="6642" spans="5:5">
      <c r="E6642" s="36"/>
    </row>
    <row r="6643" spans="5:5">
      <c r="E6643" s="36"/>
    </row>
    <row r="6644" spans="5:5">
      <c r="E6644" s="36"/>
    </row>
    <row r="6645" spans="5:5">
      <c r="E6645" s="36"/>
    </row>
    <row r="6646" spans="5:5">
      <c r="E6646" s="36"/>
    </row>
    <row r="6647" spans="5:5">
      <c r="E6647" s="36"/>
    </row>
    <row r="6648" spans="5:5">
      <c r="E6648" s="36"/>
    </row>
    <row r="6649" spans="5:5">
      <c r="E6649" s="36"/>
    </row>
    <row r="6650" spans="5:5">
      <c r="E6650" s="36"/>
    </row>
    <row r="6651" spans="5:5">
      <c r="E6651" s="36"/>
    </row>
    <row r="6652" spans="5:5">
      <c r="E6652" s="36"/>
    </row>
    <row r="6653" spans="5:5">
      <c r="E6653" s="36"/>
    </row>
    <row r="6654" spans="5:5">
      <c r="E6654" s="36"/>
    </row>
    <row r="6655" spans="5:5">
      <c r="E6655" s="36"/>
    </row>
    <row r="6656" spans="5:5">
      <c r="E6656" s="36"/>
    </row>
    <row r="6657" spans="5:5">
      <c r="E6657" s="36"/>
    </row>
    <row r="6658" spans="5:5">
      <c r="E6658" s="36"/>
    </row>
    <row r="6659" spans="5:5">
      <c r="E6659" s="36"/>
    </row>
    <row r="6660" spans="5:5">
      <c r="E6660" s="36"/>
    </row>
    <row r="6661" spans="5:5">
      <c r="E6661" s="36"/>
    </row>
    <row r="6662" spans="5:5">
      <c r="E6662" s="36"/>
    </row>
    <row r="6663" spans="5:5">
      <c r="E6663" s="36"/>
    </row>
    <row r="6664" spans="5:5">
      <c r="E6664" s="36"/>
    </row>
    <row r="6665" spans="5:5">
      <c r="E6665" s="36"/>
    </row>
    <row r="6666" spans="5:5">
      <c r="E6666" s="36"/>
    </row>
    <row r="6667" spans="5:5">
      <c r="E6667" s="36"/>
    </row>
    <row r="6668" spans="5:5">
      <c r="E6668" s="36"/>
    </row>
    <row r="6669" spans="5:5">
      <c r="E6669" s="36"/>
    </row>
    <row r="6670" spans="5:5">
      <c r="E6670" s="36"/>
    </row>
    <row r="6671" spans="5:5">
      <c r="E6671" s="36"/>
    </row>
    <row r="6672" spans="5:5">
      <c r="E6672" s="36"/>
    </row>
    <row r="6673" spans="5:5">
      <c r="E6673" s="36"/>
    </row>
    <row r="6674" spans="5:5">
      <c r="E6674" s="36"/>
    </row>
    <row r="6675" spans="5:5">
      <c r="E6675" s="36"/>
    </row>
    <row r="6676" spans="5:5">
      <c r="E6676" s="36"/>
    </row>
    <row r="6677" spans="5:5">
      <c r="E6677" s="36"/>
    </row>
    <row r="6678" spans="5:5">
      <c r="E6678" s="36"/>
    </row>
    <row r="6679" spans="5:5">
      <c r="E6679" s="36"/>
    </row>
    <row r="6680" spans="5:5">
      <c r="E6680" s="36"/>
    </row>
    <row r="6681" spans="5:5">
      <c r="E6681" s="36"/>
    </row>
    <row r="6682" spans="5:5">
      <c r="E6682" s="36"/>
    </row>
    <row r="6683" spans="5:5">
      <c r="E6683" s="36"/>
    </row>
    <row r="6684" spans="5:5">
      <c r="E6684" s="36"/>
    </row>
    <row r="6685" spans="5:5">
      <c r="E6685" s="36"/>
    </row>
    <row r="6686" spans="5:5">
      <c r="E6686" s="36"/>
    </row>
    <row r="6687" spans="5:5">
      <c r="E6687" s="36"/>
    </row>
    <row r="6688" spans="5:5">
      <c r="E6688" s="36"/>
    </row>
    <row r="6689" spans="5:5">
      <c r="E6689" s="36"/>
    </row>
    <row r="6690" spans="5:5">
      <c r="E6690" s="36"/>
    </row>
    <row r="6691" spans="5:5">
      <c r="E6691" s="36"/>
    </row>
    <row r="6692" spans="5:5">
      <c r="E6692" s="36"/>
    </row>
    <row r="6693" spans="5:5">
      <c r="E6693" s="36"/>
    </row>
    <row r="6694" spans="5:5">
      <c r="E6694" s="36"/>
    </row>
    <row r="6695" spans="5:5">
      <c r="E6695" s="36"/>
    </row>
    <row r="6696" spans="5:5">
      <c r="E6696" s="36"/>
    </row>
    <row r="6697" spans="5:5">
      <c r="E6697" s="36"/>
    </row>
    <row r="6698" spans="5:5">
      <c r="E6698" s="36"/>
    </row>
    <row r="6699" spans="5:5">
      <c r="E6699" s="36"/>
    </row>
    <row r="6700" spans="5:5">
      <c r="E6700" s="36"/>
    </row>
    <row r="6701" spans="5:5">
      <c r="E6701" s="36"/>
    </row>
    <row r="6702" spans="5:5">
      <c r="E6702" s="36"/>
    </row>
    <row r="6703" spans="5:5">
      <c r="E6703" s="36"/>
    </row>
    <row r="6704" spans="5:5">
      <c r="E6704" s="36"/>
    </row>
    <row r="6705" spans="5:5">
      <c r="E6705" s="36"/>
    </row>
    <row r="6706" spans="5:5">
      <c r="E6706" s="36"/>
    </row>
    <row r="6707" spans="5:5">
      <c r="E6707" s="36"/>
    </row>
    <row r="6708" spans="5:5">
      <c r="E6708" s="36"/>
    </row>
    <row r="6709" spans="5:5">
      <c r="E6709" s="36"/>
    </row>
    <row r="6710" spans="5:5">
      <c r="E6710" s="36"/>
    </row>
    <row r="6711" spans="5:5">
      <c r="E6711" s="36"/>
    </row>
    <row r="6712" spans="5:5">
      <c r="E6712" s="36"/>
    </row>
    <row r="6713" spans="5:5">
      <c r="E6713" s="36"/>
    </row>
    <row r="6714" spans="5:5">
      <c r="E6714" s="36"/>
    </row>
    <row r="6715" spans="5:5">
      <c r="E6715" s="36"/>
    </row>
    <row r="6716" spans="5:5">
      <c r="E6716" s="36"/>
    </row>
    <row r="6717" spans="5:5">
      <c r="E6717" s="36"/>
    </row>
    <row r="6718" spans="5:5">
      <c r="E6718" s="36"/>
    </row>
    <row r="6719" spans="5:5">
      <c r="E6719" s="36"/>
    </row>
    <row r="6720" spans="5:5">
      <c r="E6720" s="36"/>
    </row>
    <row r="6721" spans="5:5">
      <c r="E6721" s="36"/>
    </row>
    <row r="6722" spans="5:5">
      <c r="E6722" s="36"/>
    </row>
    <row r="6723" spans="5:5">
      <c r="E6723" s="36"/>
    </row>
    <row r="6724" spans="5:5">
      <c r="E6724" s="36"/>
    </row>
    <row r="6725" spans="5:5">
      <c r="E6725" s="36"/>
    </row>
    <row r="6726" spans="5:5">
      <c r="E6726" s="36"/>
    </row>
    <row r="6727" spans="5:5">
      <c r="E6727" s="36"/>
    </row>
    <row r="6728" spans="5:5">
      <c r="E6728" s="36"/>
    </row>
    <row r="6729" spans="5:5">
      <c r="E6729" s="36"/>
    </row>
    <row r="6730" spans="5:5">
      <c r="E6730" s="36"/>
    </row>
    <row r="6731" spans="5:5">
      <c r="E6731" s="36"/>
    </row>
    <row r="6732" spans="5:5">
      <c r="E6732" s="36"/>
    </row>
    <row r="6733" spans="5:5">
      <c r="E6733" s="36"/>
    </row>
    <row r="6734" spans="5:5">
      <c r="E6734" s="36"/>
    </row>
    <row r="6735" spans="5:5">
      <c r="E6735" s="36"/>
    </row>
    <row r="6736" spans="5:5">
      <c r="E6736" s="36"/>
    </row>
    <row r="6737" spans="5:5">
      <c r="E6737" s="36"/>
    </row>
    <row r="6738" spans="5:5">
      <c r="E6738" s="36"/>
    </row>
    <row r="6739" spans="5:5">
      <c r="E6739" s="36"/>
    </row>
    <row r="6740" spans="5:5">
      <c r="E6740" s="36"/>
    </row>
    <row r="6741" spans="5:5">
      <c r="E6741" s="36"/>
    </row>
    <row r="6742" spans="5:5">
      <c r="E6742" s="36"/>
    </row>
    <row r="6743" spans="5:5">
      <c r="E6743" s="36"/>
    </row>
    <row r="6744" spans="5:5">
      <c r="E6744" s="36"/>
    </row>
    <row r="6745" spans="5:5">
      <c r="E6745" s="36"/>
    </row>
    <row r="6746" spans="5:5">
      <c r="E6746" s="36"/>
    </row>
    <row r="6747" spans="5:5">
      <c r="E6747" s="36"/>
    </row>
    <row r="6748" spans="5:5">
      <c r="E6748" s="36"/>
    </row>
    <row r="6749" spans="5:5">
      <c r="E6749" s="36"/>
    </row>
    <row r="6750" spans="5:5">
      <c r="E6750" s="36"/>
    </row>
    <row r="6751" spans="5:5">
      <c r="E6751" s="36"/>
    </row>
    <row r="6752" spans="5:5">
      <c r="E6752" s="36"/>
    </row>
    <row r="6753" spans="5:5">
      <c r="E6753" s="36"/>
    </row>
    <row r="6754" spans="5:5">
      <c r="E6754" s="36"/>
    </row>
    <row r="6755" spans="5:5">
      <c r="E6755" s="36"/>
    </row>
    <row r="6756" spans="5:5">
      <c r="E6756" s="36"/>
    </row>
    <row r="6757" spans="5:5">
      <c r="E6757" s="36"/>
    </row>
    <row r="6758" spans="5:5">
      <c r="E6758" s="36"/>
    </row>
    <row r="6759" spans="5:5">
      <c r="E6759" s="36"/>
    </row>
    <row r="6760" spans="5:5">
      <c r="E6760" s="36"/>
    </row>
    <row r="6761" spans="5:5">
      <c r="E6761" s="36"/>
    </row>
    <row r="6762" spans="5:5">
      <c r="E6762" s="36"/>
    </row>
    <row r="6763" spans="5:5">
      <c r="E6763" s="36"/>
    </row>
    <row r="6764" spans="5:5">
      <c r="E6764" s="36"/>
    </row>
    <row r="6765" spans="5:5">
      <c r="E6765" s="36"/>
    </row>
    <row r="6766" spans="5:5">
      <c r="E6766" s="36"/>
    </row>
    <row r="6767" spans="5:5">
      <c r="E6767" s="36"/>
    </row>
    <row r="6768" spans="5:5">
      <c r="E6768" s="36"/>
    </row>
    <row r="6769" spans="5:5">
      <c r="E6769" s="36"/>
    </row>
    <row r="6770" spans="5:5">
      <c r="E6770" s="36"/>
    </row>
    <row r="6771" spans="5:5">
      <c r="E6771" s="36"/>
    </row>
    <row r="6772" spans="5:5">
      <c r="E6772" s="36"/>
    </row>
    <row r="6773" spans="5:5">
      <c r="E6773" s="36"/>
    </row>
    <row r="6774" spans="5:5">
      <c r="E6774" s="36"/>
    </row>
    <row r="6775" spans="5:5">
      <c r="E6775" s="36"/>
    </row>
    <row r="6776" spans="5:5">
      <c r="E6776" s="36"/>
    </row>
    <row r="6777" spans="5:5">
      <c r="E6777" s="36"/>
    </row>
    <row r="6778" spans="5:5">
      <c r="E6778" s="36"/>
    </row>
    <row r="6779" spans="5:5">
      <c r="E6779" s="36"/>
    </row>
    <row r="6780" spans="5:5">
      <c r="E6780" s="36"/>
    </row>
    <row r="6781" spans="5:5">
      <c r="E6781" s="36"/>
    </row>
    <row r="6782" spans="5:5">
      <c r="E6782" s="36"/>
    </row>
    <row r="6783" spans="5:5">
      <c r="E6783" s="36"/>
    </row>
    <row r="6784" spans="5:5">
      <c r="E6784" s="36"/>
    </row>
    <row r="6785" spans="5:5">
      <c r="E6785" s="36"/>
    </row>
    <row r="6786" spans="5:5">
      <c r="E6786" s="36"/>
    </row>
    <row r="6787" spans="5:5">
      <c r="E6787" s="36"/>
    </row>
    <row r="6788" spans="5:5">
      <c r="E6788" s="36"/>
    </row>
    <row r="6789" spans="5:5">
      <c r="E6789" s="36"/>
    </row>
    <row r="6790" spans="5:5">
      <c r="E6790" s="36"/>
    </row>
    <row r="6791" spans="5:5">
      <c r="E6791" s="36"/>
    </row>
    <row r="6792" spans="5:5">
      <c r="E6792" s="36"/>
    </row>
    <row r="6793" spans="5:5">
      <c r="E6793" s="36"/>
    </row>
    <row r="6794" spans="5:5">
      <c r="E6794" s="36"/>
    </row>
    <row r="6795" spans="5:5">
      <c r="E6795" s="36"/>
    </row>
    <row r="6796" spans="5:5">
      <c r="E6796" s="36"/>
    </row>
    <row r="6797" spans="5:5">
      <c r="E6797" s="36"/>
    </row>
    <row r="6798" spans="5:5">
      <c r="E6798" s="36"/>
    </row>
    <row r="6799" spans="5:5">
      <c r="E6799" s="36"/>
    </row>
    <row r="6800" spans="5:5">
      <c r="E6800" s="36"/>
    </row>
    <row r="6801" spans="5:5">
      <c r="E6801" s="36"/>
    </row>
    <row r="6802" spans="5:5">
      <c r="E6802" s="36"/>
    </row>
    <row r="6803" spans="5:5">
      <c r="E6803" s="36"/>
    </row>
    <row r="6804" spans="5:5">
      <c r="E6804" s="36"/>
    </row>
    <row r="6805" spans="5:5">
      <c r="E6805" s="36"/>
    </row>
    <row r="6806" spans="5:5">
      <c r="E6806" s="36"/>
    </row>
    <row r="6807" spans="5:5">
      <c r="E6807" s="36"/>
    </row>
    <row r="6808" spans="5:5">
      <c r="E6808" s="36"/>
    </row>
    <row r="6809" spans="5:5">
      <c r="E6809" s="36"/>
    </row>
    <row r="6810" spans="5:5">
      <c r="E6810" s="36"/>
    </row>
    <row r="6811" spans="5:5">
      <c r="E6811" s="36"/>
    </row>
    <row r="6812" spans="5:5">
      <c r="E6812" s="36"/>
    </row>
    <row r="6813" spans="5:5">
      <c r="E6813" s="36"/>
    </row>
    <row r="6814" spans="5:5">
      <c r="E6814" s="36"/>
    </row>
    <row r="6815" spans="5:5">
      <c r="E6815" s="36"/>
    </row>
    <row r="6816" spans="5:5">
      <c r="E6816" s="36"/>
    </row>
    <row r="6817" spans="5:5">
      <c r="E6817" s="36"/>
    </row>
    <row r="6818" spans="5:5">
      <c r="E6818" s="36"/>
    </row>
    <row r="6819" spans="5:5">
      <c r="E6819" s="36"/>
    </row>
    <row r="6820" spans="5:5">
      <c r="E6820" s="36"/>
    </row>
    <row r="6821" spans="5:5">
      <c r="E6821" s="36"/>
    </row>
    <row r="6822" spans="5:5">
      <c r="E6822" s="36"/>
    </row>
    <row r="6823" spans="5:5">
      <c r="E6823" s="36"/>
    </row>
    <row r="6824" spans="5:5">
      <c r="E6824" s="36"/>
    </row>
    <row r="6825" spans="5:5">
      <c r="E6825" s="36"/>
    </row>
    <row r="6826" spans="5:5">
      <c r="E6826" s="36"/>
    </row>
    <row r="6827" spans="5:5">
      <c r="E6827" s="36"/>
    </row>
    <row r="6828" spans="5:5">
      <c r="E6828" s="36"/>
    </row>
    <row r="6829" spans="5:5">
      <c r="E6829" s="36"/>
    </row>
    <row r="6830" spans="5:5">
      <c r="E6830" s="36"/>
    </row>
    <row r="6831" spans="5:5">
      <c r="E6831" s="36"/>
    </row>
    <row r="6832" spans="5:5">
      <c r="E6832" s="36"/>
    </row>
    <row r="6833" spans="5:5">
      <c r="E6833" s="36"/>
    </row>
    <row r="6834" spans="5:5">
      <c r="E6834" s="36"/>
    </row>
    <row r="6835" spans="5:5">
      <c r="E6835" s="36"/>
    </row>
    <row r="6836" spans="5:5">
      <c r="E6836" s="36"/>
    </row>
    <row r="6837" spans="5:5">
      <c r="E6837" s="36"/>
    </row>
    <row r="6838" spans="5:5">
      <c r="E6838" s="36"/>
    </row>
    <row r="6839" spans="5:5">
      <c r="E6839" s="36"/>
    </row>
    <row r="6840" spans="5:5">
      <c r="E6840" s="36"/>
    </row>
    <row r="6841" spans="5:5">
      <c r="E6841" s="36"/>
    </row>
    <row r="6842" spans="5:5">
      <c r="E6842" s="36"/>
    </row>
    <row r="6843" spans="5:5">
      <c r="E6843" s="36"/>
    </row>
    <row r="6844" spans="5:5">
      <c r="E6844" s="36"/>
    </row>
    <row r="6845" spans="5:5">
      <c r="E6845" s="36"/>
    </row>
    <row r="6846" spans="5:5">
      <c r="E6846" s="36"/>
    </row>
    <row r="6847" spans="5:5">
      <c r="E6847" s="36"/>
    </row>
    <row r="6848" spans="5:5">
      <c r="E6848" s="36"/>
    </row>
    <row r="6849" spans="5:5">
      <c r="E6849" s="36"/>
    </row>
    <row r="6850" spans="5:5">
      <c r="E6850" s="36"/>
    </row>
    <row r="6851" spans="5:5">
      <c r="E6851" s="36"/>
    </row>
    <row r="6852" spans="5:5">
      <c r="E6852" s="36"/>
    </row>
    <row r="6853" spans="5:5">
      <c r="E6853" s="36"/>
    </row>
    <row r="6854" spans="5:5">
      <c r="E6854" s="36"/>
    </row>
    <row r="6855" spans="5:5">
      <c r="E6855" s="36"/>
    </row>
    <row r="6856" spans="5:5">
      <c r="E6856" s="36"/>
    </row>
    <row r="6857" spans="5:5">
      <c r="E6857" s="36"/>
    </row>
    <row r="6858" spans="5:5">
      <c r="E6858" s="36"/>
    </row>
    <row r="6859" spans="5:5">
      <c r="E6859" s="36"/>
    </row>
    <row r="6860" spans="5:5">
      <c r="E6860" s="36"/>
    </row>
    <row r="6861" spans="5:5">
      <c r="E6861" s="36"/>
    </row>
    <row r="6862" spans="5:5">
      <c r="E6862" s="36"/>
    </row>
    <row r="6863" spans="5:5">
      <c r="E6863" s="36"/>
    </row>
    <row r="6864" spans="5:5">
      <c r="E6864" s="36"/>
    </row>
    <row r="6865" spans="5:5">
      <c r="E6865" s="36"/>
    </row>
    <row r="6866" spans="5:5">
      <c r="E6866" s="36"/>
    </row>
    <row r="6867" spans="5:5">
      <c r="E6867" s="36"/>
    </row>
    <row r="6868" spans="5:5">
      <c r="E6868" s="36"/>
    </row>
    <row r="6869" spans="5:5">
      <c r="E6869" s="36"/>
    </row>
    <row r="6870" spans="5:5">
      <c r="E6870" s="36"/>
    </row>
    <row r="6871" spans="5:5">
      <c r="E6871" s="36"/>
    </row>
    <row r="6872" spans="5:5">
      <c r="E6872" s="36"/>
    </row>
    <row r="6873" spans="5:5">
      <c r="E6873" s="36"/>
    </row>
    <row r="6874" spans="5:5">
      <c r="E6874" s="36"/>
    </row>
    <row r="6875" spans="5:5">
      <c r="E6875" s="36"/>
    </row>
    <row r="6876" spans="5:5">
      <c r="E6876" s="36"/>
    </row>
    <row r="6877" spans="5:5">
      <c r="E6877" s="36"/>
    </row>
    <row r="6878" spans="5:5">
      <c r="E6878" s="36"/>
    </row>
    <row r="6879" spans="5:5">
      <c r="E6879" s="36"/>
    </row>
    <row r="6880" spans="5:5">
      <c r="E6880" s="36"/>
    </row>
    <row r="6881" spans="5:5">
      <c r="E6881" s="36"/>
    </row>
    <row r="6882" spans="5:5">
      <c r="E6882" s="36"/>
    </row>
    <row r="6883" spans="5:5">
      <c r="E6883" s="36"/>
    </row>
    <row r="6884" spans="5:5">
      <c r="E6884" s="36"/>
    </row>
    <row r="6885" spans="5:5">
      <c r="E6885" s="36"/>
    </row>
    <row r="6886" spans="5:5">
      <c r="E6886" s="36"/>
    </row>
    <row r="6887" spans="5:5">
      <c r="E6887" s="36"/>
    </row>
    <row r="6888" spans="5:5">
      <c r="E6888" s="36"/>
    </row>
    <row r="6889" spans="5:5">
      <c r="E6889" s="36"/>
    </row>
    <row r="6890" spans="5:5">
      <c r="E6890" s="36"/>
    </row>
    <row r="6891" spans="5:5">
      <c r="E6891" s="36"/>
    </row>
    <row r="6892" spans="5:5">
      <c r="E6892" s="36"/>
    </row>
    <row r="6893" spans="5:5">
      <c r="E6893" s="36"/>
    </row>
    <row r="6894" spans="5:5">
      <c r="E6894" s="36"/>
    </row>
    <row r="6895" spans="5:5">
      <c r="E6895" s="36"/>
    </row>
    <row r="6896" spans="5:5">
      <c r="E6896" s="36"/>
    </row>
    <row r="6897" spans="5:5">
      <c r="E6897" s="36"/>
    </row>
    <row r="6898" spans="5:5">
      <c r="E6898" s="36"/>
    </row>
    <row r="6899" spans="5:5">
      <c r="E6899" s="36"/>
    </row>
    <row r="6900" spans="5:5">
      <c r="E6900" s="36"/>
    </row>
    <row r="6901" spans="5:5">
      <c r="E6901" s="36"/>
    </row>
    <row r="6902" spans="5:5">
      <c r="E6902" s="36"/>
    </row>
    <row r="6903" spans="5:5">
      <c r="E6903" s="36"/>
    </row>
    <row r="6904" spans="5:5">
      <c r="E6904" s="36"/>
    </row>
    <row r="6905" spans="5:5">
      <c r="E6905" s="36"/>
    </row>
    <row r="6906" spans="5:5">
      <c r="E6906" s="36"/>
    </row>
    <row r="6907" spans="5:5">
      <c r="E6907" s="36"/>
    </row>
    <row r="6908" spans="5:5">
      <c r="E6908" s="36"/>
    </row>
    <row r="6909" spans="5:5">
      <c r="E6909" s="36"/>
    </row>
    <row r="6910" spans="5:5">
      <c r="E6910" s="36"/>
    </row>
    <row r="6911" spans="5:5">
      <c r="E6911" s="36"/>
    </row>
    <row r="6912" spans="5:5">
      <c r="E6912" s="36"/>
    </row>
    <row r="6913" spans="5:5">
      <c r="E6913" s="36"/>
    </row>
    <row r="6914" spans="5:5">
      <c r="E6914" s="36"/>
    </row>
    <row r="6915" spans="5:5">
      <c r="E6915" s="36"/>
    </row>
    <row r="6916" spans="5:5">
      <c r="E6916" s="36"/>
    </row>
    <row r="6917" spans="5:5">
      <c r="E6917" s="36"/>
    </row>
    <row r="6918" spans="5:5">
      <c r="E6918" s="36"/>
    </row>
    <row r="6919" spans="5:5">
      <c r="E6919" s="36"/>
    </row>
    <row r="6920" spans="5:5">
      <c r="E6920" s="36"/>
    </row>
    <row r="6921" spans="5:5">
      <c r="E6921" s="36"/>
    </row>
    <row r="6922" spans="5:5">
      <c r="E6922" s="36"/>
    </row>
    <row r="6923" spans="5:5">
      <c r="E6923" s="36"/>
    </row>
    <row r="6924" spans="5:5">
      <c r="E6924" s="36"/>
    </row>
    <row r="6925" spans="5:5">
      <c r="E6925" s="36"/>
    </row>
    <row r="6926" spans="5:5">
      <c r="E6926" s="36"/>
    </row>
    <row r="6927" spans="5:5">
      <c r="E6927" s="36"/>
    </row>
    <row r="6928" spans="5:5">
      <c r="E6928" s="36"/>
    </row>
    <row r="6929" spans="5:5">
      <c r="E6929" s="36"/>
    </row>
    <row r="6930" spans="5:5">
      <c r="E6930" s="36"/>
    </row>
    <row r="6931" spans="5:5">
      <c r="E6931" s="36"/>
    </row>
    <row r="6932" spans="5:5">
      <c r="E6932" s="36"/>
    </row>
    <row r="6933" spans="5:5">
      <c r="E6933" s="36"/>
    </row>
    <row r="6934" spans="5:5">
      <c r="E6934" s="36"/>
    </row>
    <row r="6935" spans="5:5">
      <c r="E6935" s="36"/>
    </row>
    <row r="6936" spans="5:5">
      <c r="E6936" s="36"/>
    </row>
    <row r="6937" spans="5:5">
      <c r="E6937" s="36"/>
    </row>
    <row r="6938" spans="5:5">
      <c r="E6938" s="36"/>
    </row>
    <row r="6939" spans="5:5">
      <c r="E6939" s="36"/>
    </row>
    <row r="6940" spans="5:5">
      <c r="E6940" s="36"/>
    </row>
    <row r="6941" spans="5:5">
      <c r="E6941" s="36"/>
    </row>
    <row r="6942" spans="5:5">
      <c r="E6942" s="36"/>
    </row>
    <row r="6943" spans="5:5">
      <c r="E6943" s="36"/>
    </row>
    <row r="6944" spans="5:5">
      <c r="E6944" s="36"/>
    </row>
    <row r="6945" spans="5:5">
      <c r="E6945" s="36"/>
    </row>
    <row r="6946" spans="5:5">
      <c r="E6946" s="36"/>
    </row>
    <row r="6947" spans="5:5">
      <c r="E6947" s="36"/>
    </row>
    <row r="6948" spans="5:5">
      <c r="E6948" s="36"/>
    </row>
    <row r="6949" spans="5:5">
      <c r="E6949" s="36"/>
    </row>
    <row r="6950" spans="5:5">
      <c r="E6950" s="36"/>
    </row>
    <row r="6951" spans="5:5">
      <c r="E6951" s="36"/>
    </row>
    <row r="6952" spans="5:5">
      <c r="E6952" s="36"/>
    </row>
    <row r="6953" spans="5:5">
      <c r="E6953" s="36"/>
    </row>
    <row r="6954" spans="5:5">
      <c r="E6954" s="36"/>
    </row>
    <row r="6955" spans="5:5">
      <c r="E6955" s="36"/>
    </row>
    <row r="6956" spans="5:5">
      <c r="E6956" s="36"/>
    </row>
    <row r="6957" spans="5:5">
      <c r="E6957" s="36"/>
    </row>
    <row r="6958" spans="5:5">
      <c r="E6958" s="36"/>
    </row>
    <row r="6959" spans="5:5">
      <c r="E6959" s="36"/>
    </row>
    <row r="6960" spans="5:5">
      <c r="E6960" s="36"/>
    </row>
    <row r="6961" spans="5:5">
      <c r="E6961" s="36"/>
    </row>
    <row r="6962" spans="5:5">
      <c r="E6962" s="36"/>
    </row>
    <row r="6963" spans="5:5">
      <c r="E6963" s="36"/>
    </row>
    <row r="6964" spans="5:5">
      <c r="E6964" s="36"/>
    </row>
    <row r="6965" spans="5:5">
      <c r="E6965" s="36"/>
    </row>
    <row r="6966" spans="5:5">
      <c r="E6966" s="36"/>
    </row>
    <row r="6967" spans="5:5">
      <c r="E6967" s="36"/>
    </row>
    <row r="6968" spans="5:5">
      <c r="E6968" s="36"/>
    </row>
    <row r="6969" spans="5:5">
      <c r="E6969" s="36"/>
    </row>
    <row r="6970" spans="5:5">
      <c r="E6970" s="36"/>
    </row>
    <row r="6971" spans="5:5">
      <c r="E6971" s="36"/>
    </row>
    <row r="6972" spans="5:5">
      <c r="E6972" s="36"/>
    </row>
    <row r="6973" spans="5:5">
      <c r="E6973" s="36"/>
    </row>
    <row r="6974" spans="5:5">
      <c r="E6974" s="36"/>
    </row>
    <row r="6975" spans="5:5">
      <c r="E6975" s="36"/>
    </row>
    <row r="6976" spans="5:5">
      <c r="E6976" s="36"/>
    </row>
    <row r="6977" spans="5:5">
      <c r="E6977" s="36"/>
    </row>
    <row r="6978" spans="5:5">
      <c r="E6978" s="36"/>
    </row>
    <row r="6979" spans="5:5">
      <c r="E6979" s="36"/>
    </row>
    <row r="6980" spans="5:5">
      <c r="E6980" s="36"/>
    </row>
    <row r="6981" spans="5:5">
      <c r="E6981" s="36"/>
    </row>
    <row r="6982" spans="5:5">
      <c r="E6982" s="36"/>
    </row>
    <row r="6983" spans="5:5">
      <c r="E6983" s="36"/>
    </row>
    <row r="6984" spans="5:5">
      <c r="E6984" s="36"/>
    </row>
    <row r="6985" spans="5:5">
      <c r="E6985" s="36"/>
    </row>
    <row r="6986" spans="5:5">
      <c r="E6986" s="36"/>
    </row>
    <row r="6987" spans="5:5">
      <c r="E6987" s="36"/>
    </row>
    <row r="6988" spans="5:5">
      <c r="E6988" s="36"/>
    </row>
    <row r="6989" spans="5:5">
      <c r="E6989" s="36"/>
    </row>
    <row r="6990" spans="5:5">
      <c r="E6990" s="36"/>
    </row>
    <row r="6991" spans="5:5">
      <c r="E6991" s="36"/>
    </row>
    <row r="6992" spans="5:5">
      <c r="E6992" s="36"/>
    </row>
    <row r="6993" spans="5:5">
      <c r="E6993" s="36"/>
    </row>
    <row r="6994" spans="5:5">
      <c r="E6994" s="36"/>
    </row>
    <row r="6995" spans="5:5">
      <c r="E6995" s="36"/>
    </row>
    <row r="6996" spans="5:5">
      <c r="E6996" s="36"/>
    </row>
    <row r="6997" spans="5:5">
      <c r="E6997" s="36"/>
    </row>
    <row r="6998" spans="5:5">
      <c r="E6998" s="36"/>
    </row>
    <row r="6999" spans="5:5">
      <c r="E6999" s="36"/>
    </row>
    <row r="7000" spans="5:5">
      <c r="E7000" s="36"/>
    </row>
    <row r="7001" spans="5:5">
      <c r="E7001" s="36"/>
    </row>
    <row r="7002" spans="5:5">
      <c r="E7002" s="36"/>
    </row>
    <row r="7003" spans="5:5">
      <c r="E7003" s="36"/>
    </row>
    <row r="7004" spans="5:5">
      <c r="E7004" s="36"/>
    </row>
    <row r="7005" spans="5:5">
      <c r="E7005" s="36"/>
    </row>
    <row r="7006" spans="5:5">
      <c r="E7006" s="36"/>
    </row>
    <row r="7007" spans="5:5">
      <c r="E7007" s="36"/>
    </row>
    <row r="7008" spans="5:5">
      <c r="E7008" s="36"/>
    </row>
    <row r="7009" spans="5:5">
      <c r="E7009" s="36"/>
    </row>
    <row r="7010" spans="5:5">
      <c r="E7010" s="36"/>
    </row>
    <row r="7011" spans="5:5">
      <c r="E7011" s="36"/>
    </row>
    <row r="7012" spans="5:5">
      <c r="E7012" s="36"/>
    </row>
    <row r="7013" spans="5:5">
      <c r="E7013" s="36"/>
    </row>
    <row r="7014" spans="5:5">
      <c r="E7014" s="36"/>
    </row>
    <row r="7015" spans="5:5">
      <c r="E7015" s="36"/>
    </row>
    <row r="7016" spans="5:5">
      <c r="E7016" s="36"/>
    </row>
    <row r="7017" spans="5:5">
      <c r="E7017" s="36"/>
    </row>
    <row r="7018" spans="5:5">
      <c r="E7018" s="36"/>
    </row>
    <row r="7019" spans="5:5">
      <c r="E7019" s="36"/>
    </row>
    <row r="7020" spans="5:5">
      <c r="E7020" s="36"/>
    </row>
    <row r="7021" spans="5:5">
      <c r="E7021" s="36"/>
    </row>
    <row r="7022" spans="5:5">
      <c r="E7022" s="36"/>
    </row>
    <row r="7023" spans="5:5">
      <c r="E7023" s="36"/>
    </row>
    <row r="7024" spans="5:5">
      <c r="E7024" s="36"/>
    </row>
    <row r="7025" spans="5:5">
      <c r="E7025" s="36"/>
    </row>
    <row r="7026" spans="5:5">
      <c r="E7026" s="36"/>
    </row>
    <row r="7027" spans="5:5">
      <c r="E7027" s="36"/>
    </row>
    <row r="7028" spans="5:5">
      <c r="E7028" s="36"/>
    </row>
    <row r="7029" spans="5:5">
      <c r="E7029" s="36"/>
    </row>
    <row r="7030" spans="5:5">
      <c r="E7030" s="36"/>
    </row>
    <row r="7031" spans="5:5">
      <c r="E7031" s="36"/>
    </row>
    <row r="7032" spans="5:5">
      <c r="E7032" s="36"/>
    </row>
    <row r="7033" spans="5:5">
      <c r="E7033" s="36"/>
    </row>
    <row r="7034" spans="5:5">
      <c r="E7034" s="36"/>
    </row>
    <row r="7035" spans="5:5">
      <c r="E7035" s="36"/>
    </row>
    <row r="7036" spans="5:5">
      <c r="E7036" s="36"/>
    </row>
    <row r="7037" spans="5:5">
      <c r="E7037" s="36"/>
    </row>
    <row r="7038" spans="5:5">
      <c r="E7038" s="36"/>
    </row>
    <row r="7039" spans="5:5">
      <c r="E7039" s="36"/>
    </row>
    <row r="7040" spans="5:5">
      <c r="E7040" s="36"/>
    </row>
    <row r="7041" spans="5:5">
      <c r="E7041" s="36"/>
    </row>
    <row r="7042" spans="5:5">
      <c r="E7042" s="36"/>
    </row>
    <row r="7043" spans="5:5">
      <c r="E7043" s="36"/>
    </row>
    <row r="7044" spans="5:5">
      <c r="E7044" s="36"/>
    </row>
    <row r="7045" spans="5:5">
      <c r="E7045" s="36"/>
    </row>
    <row r="7046" spans="5:5">
      <c r="E7046" s="36"/>
    </row>
    <row r="7047" spans="5:5">
      <c r="E7047" s="36"/>
    </row>
    <row r="7048" spans="5:5">
      <c r="E7048" s="36"/>
    </row>
    <row r="7049" spans="5:5">
      <c r="E7049" s="36"/>
    </row>
    <row r="7050" spans="5:5">
      <c r="E7050" s="36"/>
    </row>
    <row r="7051" spans="5:5">
      <c r="E7051" s="36"/>
    </row>
    <row r="7052" spans="5:5">
      <c r="E7052" s="36"/>
    </row>
    <row r="7053" spans="5:5">
      <c r="E7053" s="36"/>
    </row>
    <row r="7054" spans="5:5">
      <c r="E7054" s="36"/>
    </row>
    <row r="7055" spans="5:5">
      <c r="E7055" s="36"/>
    </row>
    <row r="7056" spans="5:5">
      <c r="E7056" s="36"/>
    </row>
    <row r="7057" spans="5:5">
      <c r="E7057" s="36"/>
    </row>
    <row r="7058" spans="5:5">
      <c r="E7058" s="36"/>
    </row>
    <row r="7059" spans="5:5">
      <c r="E7059" s="36"/>
    </row>
    <row r="7060" spans="5:5">
      <c r="E7060" s="36"/>
    </row>
    <row r="7061" spans="5:5">
      <c r="E7061" s="36"/>
    </row>
    <row r="7062" spans="5:5">
      <c r="E7062" s="36"/>
    </row>
    <row r="7063" spans="5:5">
      <c r="E7063" s="36"/>
    </row>
    <row r="7064" spans="5:5">
      <c r="E7064" s="36"/>
    </row>
    <row r="7065" spans="5:5">
      <c r="E7065" s="36"/>
    </row>
    <row r="7066" spans="5:5">
      <c r="E7066" s="36"/>
    </row>
    <row r="7067" spans="5:5">
      <c r="E7067" s="36"/>
    </row>
    <row r="7068" spans="5:5">
      <c r="E7068" s="36"/>
    </row>
    <row r="7069" spans="5:5">
      <c r="E7069" s="36"/>
    </row>
    <row r="7070" spans="5:5">
      <c r="E7070" s="36"/>
    </row>
    <row r="7071" spans="5:5">
      <c r="E7071" s="36"/>
    </row>
    <row r="7072" spans="5:5">
      <c r="E7072" s="36"/>
    </row>
    <row r="7073" spans="5:5">
      <c r="E7073" s="36"/>
    </row>
    <row r="7074" spans="5:5">
      <c r="E7074" s="36"/>
    </row>
    <row r="7075" spans="5:5">
      <c r="E7075" s="36"/>
    </row>
    <row r="7076" spans="5:5">
      <c r="E7076" s="36"/>
    </row>
    <row r="7077" spans="5:5">
      <c r="E7077" s="36"/>
    </row>
    <row r="7078" spans="5:5">
      <c r="E7078" s="36"/>
    </row>
    <row r="7079" spans="5:5">
      <c r="E7079" s="36"/>
    </row>
    <row r="7080" spans="5:5">
      <c r="E7080" s="36"/>
    </row>
    <row r="7081" spans="5:5">
      <c r="E7081" s="36"/>
    </row>
    <row r="7082" spans="5:5">
      <c r="E7082" s="36"/>
    </row>
    <row r="7083" spans="5:5">
      <c r="E7083" s="36"/>
    </row>
    <row r="7084" spans="5:5">
      <c r="E7084" s="36"/>
    </row>
    <row r="7085" spans="5:5">
      <c r="E7085" s="36"/>
    </row>
    <row r="7086" spans="5:5">
      <c r="E7086" s="36"/>
    </row>
    <row r="7087" spans="5:5">
      <c r="E7087" s="36"/>
    </row>
    <row r="7088" spans="5:5">
      <c r="E7088" s="36"/>
    </row>
    <row r="7089" spans="5:5">
      <c r="E7089" s="36"/>
    </row>
    <row r="7090" spans="5:5">
      <c r="E7090" s="36"/>
    </row>
    <row r="7091" spans="5:5">
      <c r="E7091" s="36"/>
    </row>
    <row r="7092" spans="5:5">
      <c r="E7092" s="36"/>
    </row>
    <row r="7093" spans="5:5">
      <c r="E7093" s="36"/>
    </row>
    <row r="7094" spans="5:5">
      <c r="E7094" s="36"/>
    </row>
    <row r="7095" spans="5:5">
      <c r="E7095" s="36"/>
    </row>
    <row r="7096" spans="5:5">
      <c r="E7096" s="36"/>
    </row>
    <row r="7097" spans="5:5">
      <c r="E7097" s="36"/>
    </row>
    <row r="7098" spans="5:5">
      <c r="E7098" s="36"/>
    </row>
    <row r="7099" spans="5:5">
      <c r="E7099" s="36"/>
    </row>
    <row r="7100" spans="5:5">
      <c r="E7100" s="36"/>
    </row>
    <row r="7101" spans="5:5">
      <c r="E7101" s="36"/>
    </row>
    <row r="7102" spans="5:5">
      <c r="E7102" s="36"/>
    </row>
    <row r="7103" spans="5:5">
      <c r="E7103" s="36"/>
    </row>
    <row r="7104" spans="5:5">
      <c r="E7104" s="36"/>
    </row>
    <row r="7105" spans="5:5">
      <c r="E7105" s="36"/>
    </row>
    <row r="7106" spans="5:5">
      <c r="E7106" s="36"/>
    </row>
    <row r="7107" spans="5:5">
      <c r="E7107" s="36"/>
    </row>
    <row r="7108" spans="5:5">
      <c r="E7108" s="36"/>
    </row>
    <row r="7109" spans="5:5">
      <c r="E7109" s="36"/>
    </row>
    <row r="7110" spans="5:5">
      <c r="E7110" s="36"/>
    </row>
    <row r="7111" spans="5:5">
      <c r="E7111" s="36"/>
    </row>
    <row r="7112" spans="5:5">
      <c r="E7112" s="36"/>
    </row>
    <row r="7113" spans="5:5">
      <c r="E7113" s="36"/>
    </row>
    <row r="7114" spans="5:5">
      <c r="E7114" s="36"/>
    </row>
    <row r="7115" spans="5:5">
      <c r="E7115" s="36"/>
    </row>
    <row r="7116" spans="5:5">
      <c r="E7116" s="36"/>
    </row>
    <row r="7117" spans="5:5">
      <c r="E7117" s="36"/>
    </row>
    <row r="7118" spans="5:5">
      <c r="E7118" s="36"/>
    </row>
    <row r="7119" spans="5:5">
      <c r="E7119" s="36"/>
    </row>
    <row r="7120" spans="5:5">
      <c r="E7120" s="36"/>
    </row>
    <row r="7121" spans="5:5">
      <c r="E7121" s="36"/>
    </row>
    <row r="7122" spans="5:5">
      <c r="E7122" s="36"/>
    </row>
    <row r="7123" spans="5:5">
      <c r="E7123" s="36"/>
    </row>
    <row r="7124" spans="5:5">
      <c r="E7124" s="36"/>
    </row>
    <row r="7125" spans="5:5">
      <c r="E7125" s="36"/>
    </row>
    <row r="7126" spans="5:5">
      <c r="E7126" s="36"/>
    </row>
    <row r="7127" spans="5:5">
      <c r="E7127" s="36"/>
    </row>
    <row r="7128" spans="5:5">
      <c r="E7128" s="36"/>
    </row>
    <row r="7129" spans="5:5">
      <c r="E7129" s="36"/>
    </row>
    <row r="7130" spans="5:5">
      <c r="E7130" s="36"/>
    </row>
    <row r="7131" spans="5:5">
      <c r="E7131" s="36"/>
    </row>
    <row r="7132" spans="5:5">
      <c r="E7132" s="36"/>
    </row>
    <row r="7133" spans="5:5">
      <c r="E7133" s="36"/>
    </row>
    <row r="7134" spans="5:5">
      <c r="E7134" s="36"/>
    </row>
    <row r="7135" spans="5:5">
      <c r="E7135" s="36"/>
    </row>
    <row r="7136" spans="5:5">
      <c r="E7136" s="36"/>
    </row>
    <row r="7137" spans="5:5">
      <c r="E7137" s="36"/>
    </row>
    <row r="7138" spans="5:5">
      <c r="E7138" s="36"/>
    </row>
    <row r="7139" spans="5:5">
      <c r="E7139" s="36"/>
    </row>
    <row r="7140" spans="5:5">
      <c r="E7140" s="36"/>
    </row>
    <row r="7141" spans="5:5">
      <c r="E7141" s="36"/>
    </row>
    <row r="7142" spans="5:5">
      <c r="E7142" s="36"/>
    </row>
    <row r="7143" spans="5:5">
      <c r="E7143" s="36"/>
    </row>
    <row r="7144" spans="5:5">
      <c r="E7144" s="36"/>
    </row>
    <row r="7145" spans="5:5">
      <c r="E7145" s="36"/>
    </row>
    <row r="7146" spans="5:5">
      <c r="E7146" s="36"/>
    </row>
    <row r="7147" spans="5:5">
      <c r="E7147" s="36"/>
    </row>
    <row r="7148" spans="5:5">
      <c r="E7148" s="36"/>
    </row>
    <row r="7149" spans="5:5">
      <c r="E7149" s="36"/>
    </row>
    <row r="7150" spans="5:5">
      <c r="E7150" s="36"/>
    </row>
    <row r="7151" spans="5:5">
      <c r="E7151" s="36"/>
    </row>
    <row r="7152" spans="5:5">
      <c r="E7152" s="36"/>
    </row>
    <row r="7153" spans="5:5">
      <c r="E7153" s="36"/>
    </row>
    <row r="7154" spans="5:5">
      <c r="E7154" s="36"/>
    </row>
    <row r="7155" spans="5:5">
      <c r="E7155" s="36"/>
    </row>
    <row r="7156" spans="5:5">
      <c r="E7156" s="36"/>
    </row>
    <row r="7157" spans="5:5">
      <c r="E7157" s="36"/>
    </row>
    <row r="7158" spans="5:5">
      <c r="E7158" s="36"/>
    </row>
    <row r="7159" spans="5:5">
      <c r="E7159" s="36"/>
    </row>
    <row r="7160" spans="5:5">
      <c r="E7160" s="36"/>
    </row>
    <row r="7161" spans="5:5">
      <c r="E7161" s="36"/>
    </row>
    <row r="7162" spans="5:5">
      <c r="E7162" s="36"/>
    </row>
    <row r="7163" spans="5:5">
      <c r="E7163" s="36"/>
    </row>
    <row r="7164" spans="5:5">
      <c r="E7164" s="36"/>
    </row>
    <row r="7165" spans="5:5">
      <c r="E7165" s="36"/>
    </row>
    <row r="7166" spans="5:5">
      <c r="E7166" s="36"/>
    </row>
    <row r="7167" spans="5:5">
      <c r="E7167" s="36"/>
    </row>
    <row r="7168" spans="5:5">
      <c r="E7168" s="36"/>
    </row>
    <row r="7169" spans="5:5">
      <c r="E7169" s="36"/>
    </row>
    <row r="7170" spans="5:5">
      <c r="E7170" s="36"/>
    </row>
    <row r="7171" spans="5:5">
      <c r="E7171" s="36"/>
    </row>
    <row r="7172" spans="5:5">
      <c r="E7172" s="36"/>
    </row>
    <row r="7173" spans="5:5">
      <c r="E7173" s="36"/>
    </row>
    <row r="7174" spans="5:5">
      <c r="E7174" s="36"/>
    </row>
    <row r="7175" spans="5:5">
      <c r="E7175" s="36"/>
    </row>
    <row r="7176" spans="5:5">
      <c r="E7176" s="36"/>
    </row>
    <row r="7177" spans="5:5">
      <c r="E7177" s="36"/>
    </row>
    <row r="7178" spans="5:5">
      <c r="E7178" s="36"/>
    </row>
    <row r="7179" spans="5:5">
      <c r="E7179" s="36"/>
    </row>
    <row r="7180" spans="5:5">
      <c r="E7180" s="36"/>
    </row>
    <row r="7181" spans="5:5">
      <c r="E7181" s="36"/>
    </row>
    <row r="7182" spans="5:5">
      <c r="E7182" s="36"/>
    </row>
    <row r="7183" spans="5:5">
      <c r="E7183" s="36"/>
    </row>
    <row r="7184" spans="5:5">
      <c r="E7184" s="36"/>
    </row>
    <row r="7185" spans="5:5">
      <c r="E7185" s="36"/>
    </row>
    <row r="7186" spans="5:5">
      <c r="E7186" s="36"/>
    </row>
    <row r="7187" spans="5:5">
      <c r="E7187" s="36"/>
    </row>
    <row r="7188" spans="5:5">
      <c r="E7188" s="36"/>
    </row>
    <row r="7189" spans="5:5">
      <c r="E7189" s="36"/>
    </row>
    <row r="7190" spans="5:5">
      <c r="E7190" s="36"/>
    </row>
    <row r="7191" spans="5:5">
      <c r="E7191" s="36"/>
    </row>
    <row r="7192" spans="5:5">
      <c r="E7192" s="36"/>
    </row>
    <row r="7193" spans="5:5">
      <c r="E7193" s="36"/>
    </row>
    <row r="7194" spans="5:5">
      <c r="E7194" s="36"/>
    </row>
    <row r="7195" spans="5:5">
      <c r="E7195" s="36"/>
    </row>
    <row r="7196" spans="5:5">
      <c r="E7196" s="36"/>
    </row>
    <row r="7197" spans="5:5">
      <c r="E7197" s="36"/>
    </row>
    <row r="7198" spans="5:5">
      <c r="E7198" s="36"/>
    </row>
    <row r="7199" spans="5:5">
      <c r="E7199" s="36"/>
    </row>
    <row r="7200" spans="5:5">
      <c r="E7200" s="36"/>
    </row>
    <row r="7201" spans="5:5">
      <c r="E7201" s="36"/>
    </row>
    <row r="7202" spans="5:5">
      <c r="E7202" s="36"/>
    </row>
    <row r="7203" spans="5:5">
      <c r="E7203" s="36"/>
    </row>
    <row r="7204" spans="5:5">
      <c r="E7204" s="36"/>
    </row>
    <row r="7205" spans="5:5">
      <c r="E7205" s="36"/>
    </row>
    <row r="7206" spans="5:5">
      <c r="E7206" s="36"/>
    </row>
    <row r="7207" spans="5:5">
      <c r="E7207" s="36"/>
    </row>
    <row r="7208" spans="5:5">
      <c r="E7208" s="36"/>
    </row>
    <row r="7209" spans="5:5">
      <c r="E7209" s="36"/>
    </row>
    <row r="7210" spans="5:5">
      <c r="E7210" s="36"/>
    </row>
    <row r="7211" spans="5:5">
      <c r="E7211" s="36"/>
    </row>
    <row r="7212" spans="5:5">
      <c r="E7212" s="36"/>
    </row>
    <row r="7213" spans="5:5">
      <c r="E7213" s="36"/>
    </row>
    <row r="7214" spans="5:5">
      <c r="E7214" s="36"/>
    </row>
    <row r="7215" spans="5:5">
      <c r="E7215" s="36"/>
    </row>
    <row r="7216" spans="5:5">
      <c r="E7216" s="36"/>
    </row>
    <row r="7217" spans="5:5">
      <c r="E7217" s="36"/>
    </row>
    <row r="7218" spans="5:5">
      <c r="E7218" s="36"/>
    </row>
    <row r="7219" spans="5:5">
      <c r="E7219" s="36"/>
    </row>
    <row r="7220" spans="5:5">
      <c r="E7220" s="36"/>
    </row>
    <row r="7221" spans="5:5">
      <c r="E7221" s="36"/>
    </row>
    <row r="7222" spans="5:5">
      <c r="E7222" s="36"/>
    </row>
    <row r="7223" spans="5:5">
      <c r="E7223" s="36"/>
    </row>
    <row r="7224" spans="5:5">
      <c r="E7224" s="36"/>
    </row>
    <row r="7225" spans="5:5">
      <c r="E7225" s="36"/>
    </row>
    <row r="7226" spans="5:5">
      <c r="E7226" s="36"/>
    </row>
    <row r="7227" spans="5:5">
      <c r="E7227" s="36"/>
    </row>
    <row r="7228" spans="5:5">
      <c r="E7228" s="36"/>
    </row>
    <row r="7229" spans="5:5">
      <c r="E7229" s="36"/>
    </row>
    <row r="7230" spans="5:5">
      <c r="E7230" s="36"/>
    </row>
    <row r="7231" spans="5:5">
      <c r="E7231" s="36"/>
    </row>
    <row r="7232" spans="5:5">
      <c r="E7232" s="36"/>
    </row>
    <row r="7233" spans="5:5">
      <c r="E7233" s="36"/>
    </row>
    <row r="7234" spans="5:5">
      <c r="E7234" s="36"/>
    </row>
    <row r="7235" spans="5:5">
      <c r="E7235" s="36"/>
    </row>
    <row r="7236" spans="5:5">
      <c r="E7236" s="36"/>
    </row>
    <row r="7237" spans="5:5">
      <c r="E7237" s="36"/>
    </row>
    <row r="7238" spans="5:5">
      <c r="E7238" s="36"/>
    </row>
    <row r="7239" spans="5:5">
      <c r="E7239" s="36"/>
    </row>
    <row r="7240" spans="5:5">
      <c r="E7240" s="36"/>
    </row>
    <row r="7241" spans="5:5">
      <c r="E7241" s="36"/>
    </row>
    <row r="7242" spans="5:5">
      <c r="E7242" s="36"/>
    </row>
    <row r="7243" spans="5:5">
      <c r="E7243" s="36"/>
    </row>
    <row r="7244" spans="5:5">
      <c r="E7244" s="36"/>
    </row>
    <row r="7245" spans="5:5">
      <c r="E7245" s="36"/>
    </row>
    <row r="7246" spans="5:5">
      <c r="E7246" s="36"/>
    </row>
    <row r="7247" spans="5:5">
      <c r="E7247" s="36"/>
    </row>
    <row r="7248" spans="5:5">
      <c r="E7248" s="36"/>
    </row>
    <row r="7249" spans="5:5">
      <c r="E7249" s="36"/>
    </row>
    <row r="7250" spans="5:5">
      <c r="E7250" s="36"/>
    </row>
    <row r="7251" spans="5:5">
      <c r="E7251" s="36"/>
    </row>
    <row r="7252" spans="5:5">
      <c r="E7252" s="36"/>
    </row>
    <row r="7253" spans="5:5">
      <c r="E7253" s="36"/>
    </row>
    <row r="7254" spans="5:5">
      <c r="E7254" s="36"/>
    </row>
    <row r="7255" spans="5:5">
      <c r="E7255" s="36"/>
    </row>
    <row r="7256" spans="5:5">
      <c r="E7256" s="36"/>
    </row>
    <row r="7257" spans="5:5">
      <c r="E7257" s="36"/>
    </row>
    <row r="7258" spans="5:5">
      <c r="E7258" s="36"/>
    </row>
    <row r="7259" spans="5:5">
      <c r="E7259" s="36"/>
    </row>
    <row r="7260" spans="5:5">
      <c r="E7260" s="36"/>
    </row>
    <row r="7261" spans="5:5">
      <c r="E7261" s="36"/>
    </row>
    <row r="7262" spans="5:5">
      <c r="E7262" s="36"/>
    </row>
    <row r="7263" spans="5:5">
      <c r="E7263" s="36"/>
    </row>
    <row r="7264" spans="5:5">
      <c r="E7264" s="36"/>
    </row>
    <row r="7265" spans="5:5">
      <c r="E7265" s="36"/>
    </row>
    <row r="7266" spans="5:5">
      <c r="E7266" s="36"/>
    </row>
    <row r="7267" spans="5:5">
      <c r="E7267" s="36"/>
    </row>
    <row r="7268" spans="5:5">
      <c r="E7268" s="36"/>
    </row>
    <row r="7269" spans="5:5">
      <c r="E7269" s="36"/>
    </row>
    <row r="7270" spans="5:5">
      <c r="E7270" s="36"/>
    </row>
    <row r="7271" spans="5:5">
      <c r="E7271" s="36"/>
    </row>
    <row r="7272" spans="5:5">
      <c r="E7272" s="36"/>
    </row>
    <row r="7273" spans="5:5">
      <c r="E7273" s="36"/>
    </row>
    <row r="7274" spans="5:5">
      <c r="E7274" s="36"/>
    </row>
    <row r="7275" spans="5:5">
      <c r="E7275" s="36"/>
    </row>
    <row r="7276" spans="5:5">
      <c r="E7276" s="36"/>
    </row>
    <row r="7277" spans="5:5">
      <c r="E7277" s="36"/>
    </row>
    <row r="7278" spans="5:5">
      <c r="E7278" s="36"/>
    </row>
    <row r="7279" spans="5:5">
      <c r="E7279" s="36"/>
    </row>
    <row r="7280" spans="5:5">
      <c r="E7280" s="36"/>
    </row>
    <row r="7281" spans="5:5">
      <c r="E7281" s="36"/>
    </row>
    <row r="7282" spans="5:5">
      <c r="E7282" s="36"/>
    </row>
    <row r="7283" spans="5:5">
      <c r="E7283" s="36"/>
    </row>
    <row r="7284" spans="5:5">
      <c r="E7284" s="36"/>
    </row>
    <row r="7285" spans="5:5">
      <c r="E7285" s="36"/>
    </row>
    <row r="7286" spans="5:5">
      <c r="E7286" s="36"/>
    </row>
    <row r="7287" spans="5:5">
      <c r="E7287" s="36"/>
    </row>
    <row r="7288" spans="5:5">
      <c r="E7288" s="36"/>
    </row>
    <row r="7289" spans="5:5">
      <c r="E7289" s="36"/>
    </row>
    <row r="7290" spans="5:5">
      <c r="E7290" s="36"/>
    </row>
    <row r="7291" spans="5:5">
      <c r="E7291" s="36"/>
    </row>
    <row r="7292" spans="5:5">
      <c r="E7292" s="36"/>
    </row>
    <row r="7293" spans="5:5">
      <c r="E7293" s="36"/>
    </row>
    <row r="7294" spans="5:5">
      <c r="E7294" s="36"/>
    </row>
    <row r="7295" spans="5:5">
      <c r="E7295" s="36"/>
    </row>
    <row r="7296" spans="5:5">
      <c r="E7296" s="36"/>
    </row>
    <row r="7297" spans="5:5">
      <c r="E7297" s="36"/>
    </row>
    <row r="7298" spans="5:5">
      <c r="E7298" s="36"/>
    </row>
    <row r="7299" spans="5:5">
      <c r="E7299" s="36"/>
    </row>
    <row r="7300" spans="5:5">
      <c r="E7300" s="36"/>
    </row>
    <row r="7301" spans="5:5">
      <c r="E7301" s="36"/>
    </row>
    <row r="7302" spans="5:5">
      <c r="E7302" s="36"/>
    </row>
    <row r="7303" spans="5:5">
      <c r="E7303" s="36"/>
    </row>
    <row r="7304" spans="5:5">
      <c r="E7304" s="36"/>
    </row>
    <row r="7305" spans="5:5">
      <c r="E7305" s="36"/>
    </row>
    <row r="7306" spans="5:5">
      <c r="E7306" s="36"/>
    </row>
    <row r="7307" spans="5:5">
      <c r="E7307" s="36"/>
    </row>
    <row r="7308" spans="5:5">
      <c r="E7308" s="36"/>
    </row>
    <row r="7309" spans="5:5">
      <c r="E7309" s="36"/>
    </row>
    <row r="7310" spans="5:5">
      <c r="E7310" s="36"/>
    </row>
    <row r="7311" spans="5:5">
      <c r="E7311" s="36"/>
    </row>
    <row r="7312" spans="5:5">
      <c r="E7312" s="36"/>
    </row>
    <row r="7313" spans="5:5">
      <c r="E7313" s="36"/>
    </row>
    <row r="7314" spans="5:5">
      <c r="E7314" s="36"/>
    </row>
    <row r="7315" spans="5:5">
      <c r="E7315" s="36"/>
    </row>
    <row r="7316" spans="5:5">
      <c r="E7316" s="36"/>
    </row>
    <row r="7317" spans="5:5">
      <c r="E7317" s="36"/>
    </row>
    <row r="7318" spans="5:5">
      <c r="E7318" s="36"/>
    </row>
    <row r="7319" spans="5:5">
      <c r="E7319" s="36"/>
    </row>
    <row r="7320" spans="5:5">
      <c r="E7320" s="36"/>
    </row>
    <row r="7321" spans="5:5">
      <c r="E7321" s="36"/>
    </row>
    <row r="7322" spans="5:5">
      <c r="E7322" s="36"/>
    </row>
    <row r="7323" spans="5:5">
      <c r="E7323" s="36"/>
    </row>
    <row r="7324" spans="5:5">
      <c r="E7324" s="36"/>
    </row>
    <row r="7325" spans="5:5">
      <c r="E7325" s="36"/>
    </row>
    <row r="7326" spans="5:5">
      <c r="E7326" s="36"/>
    </row>
    <row r="7327" spans="5:5">
      <c r="E7327" s="36"/>
    </row>
    <row r="7328" spans="5:5">
      <c r="E7328" s="36"/>
    </row>
    <row r="7329" spans="5:5">
      <c r="E7329" s="36"/>
    </row>
    <row r="7330" spans="5:5">
      <c r="E7330" s="36"/>
    </row>
    <row r="7331" spans="5:5">
      <c r="E7331" s="36"/>
    </row>
    <row r="7332" spans="5:5">
      <c r="E7332" s="36"/>
    </row>
    <row r="7333" spans="5:5">
      <c r="E7333" s="36"/>
    </row>
    <row r="7334" spans="5:5">
      <c r="E7334" s="36"/>
    </row>
    <row r="7335" spans="5:5">
      <c r="E7335" s="36"/>
    </row>
    <row r="7336" spans="5:5">
      <c r="E7336" s="36"/>
    </row>
    <row r="7337" spans="5:5">
      <c r="E7337" s="36"/>
    </row>
    <row r="7338" spans="5:5">
      <c r="E7338" s="36"/>
    </row>
    <row r="7339" spans="5:5">
      <c r="E7339" s="36"/>
    </row>
    <row r="7340" spans="5:5">
      <c r="E7340" s="36"/>
    </row>
    <row r="7341" spans="5:5">
      <c r="E7341" s="36"/>
    </row>
    <row r="7342" spans="5:5">
      <c r="E7342" s="36"/>
    </row>
    <row r="7343" spans="5:5">
      <c r="E7343" s="36"/>
    </row>
    <row r="7344" spans="5:5">
      <c r="E7344" s="36"/>
    </row>
    <row r="7345" spans="5:5">
      <c r="E7345" s="36"/>
    </row>
    <row r="7346" spans="5:5">
      <c r="E7346" s="36"/>
    </row>
    <row r="7347" spans="5:5">
      <c r="E7347" s="36"/>
    </row>
    <row r="7348" spans="5:5">
      <c r="E7348" s="36"/>
    </row>
    <row r="7349" spans="5:5">
      <c r="E7349" s="36"/>
    </row>
    <row r="7350" spans="5:5">
      <c r="E7350" s="36"/>
    </row>
    <row r="7351" spans="5:5">
      <c r="E7351" s="36"/>
    </row>
    <row r="7352" spans="5:5">
      <c r="E7352" s="36"/>
    </row>
    <row r="7353" spans="5:5">
      <c r="E7353" s="36"/>
    </row>
    <row r="7354" spans="5:5">
      <c r="E7354" s="36"/>
    </row>
    <row r="7355" spans="5:5">
      <c r="E7355" s="36"/>
    </row>
    <row r="7356" spans="5:5">
      <c r="E7356" s="36"/>
    </row>
    <row r="7357" spans="5:5">
      <c r="E7357" s="36"/>
    </row>
    <row r="7358" spans="5:5">
      <c r="E7358" s="36"/>
    </row>
    <row r="7359" spans="5:5">
      <c r="E7359" s="36"/>
    </row>
    <row r="7360" spans="5:5">
      <c r="E7360" s="36"/>
    </row>
    <row r="7361" spans="5:5">
      <c r="E7361" s="36"/>
    </row>
    <row r="7362" spans="5:5">
      <c r="E7362" s="36"/>
    </row>
    <row r="7363" spans="5:5">
      <c r="E7363" s="36"/>
    </row>
    <row r="7364" spans="5:5">
      <c r="E7364" s="36"/>
    </row>
    <row r="7365" spans="5:5">
      <c r="E7365" s="36"/>
    </row>
    <row r="7366" spans="5:5">
      <c r="E7366" s="36"/>
    </row>
    <row r="7367" spans="5:5">
      <c r="E7367" s="36"/>
    </row>
    <row r="7368" spans="5:5">
      <c r="E7368" s="36"/>
    </row>
    <row r="7369" spans="5:5">
      <c r="E7369" s="36"/>
    </row>
    <row r="7370" spans="5:5">
      <c r="E7370" s="36"/>
    </row>
    <row r="7371" spans="5:5">
      <c r="E7371" s="36"/>
    </row>
    <row r="7372" spans="5:5">
      <c r="E7372" s="36"/>
    </row>
    <row r="7373" spans="5:5">
      <c r="E7373" s="36"/>
    </row>
    <row r="7374" spans="5:5">
      <c r="E7374" s="36"/>
    </row>
    <row r="7375" spans="5:5">
      <c r="E7375" s="36"/>
    </row>
    <row r="7376" spans="5:5">
      <c r="E7376" s="36"/>
    </row>
    <row r="7377" spans="5:5">
      <c r="E7377" s="36"/>
    </row>
    <row r="7378" spans="5:5">
      <c r="E7378" s="36"/>
    </row>
    <row r="7379" spans="5:5">
      <c r="E7379" s="36"/>
    </row>
    <row r="7380" spans="5:5">
      <c r="E7380" s="36"/>
    </row>
    <row r="7381" spans="5:5">
      <c r="E7381" s="36"/>
    </row>
    <row r="7382" spans="5:5">
      <c r="E7382" s="36"/>
    </row>
    <row r="7383" spans="5:5">
      <c r="E7383" s="36"/>
    </row>
    <row r="7384" spans="5:5">
      <c r="E7384" s="36"/>
    </row>
    <row r="7385" spans="5:5">
      <c r="E7385" s="36"/>
    </row>
    <row r="7386" spans="5:5">
      <c r="E7386" s="36"/>
    </row>
    <row r="7387" spans="5:5">
      <c r="E7387" s="36"/>
    </row>
    <row r="7388" spans="5:5">
      <c r="E7388" s="36"/>
    </row>
    <row r="7389" spans="5:5">
      <c r="E7389" s="36"/>
    </row>
    <row r="7390" spans="5:5">
      <c r="E7390" s="36"/>
    </row>
    <row r="7391" spans="5:5">
      <c r="E7391" s="36"/>
    </row>
    <row r="7392" spans="5:5">
      <c r="E7392" s="36"/>
    </row>
    <row r="7393" spans="5:5">
      <c r="E7393" s="36"/>
    </row>
    <row r="7394" spans="5:5">
      <c r="E7394" s="36"/>
    </row>
    <row r="7395" spans="5:5">
      <c r="E7395" s="36"/>
    </row>
    <row r="7396" spans="5:5">
      <c r="E7396" s="36"/>
    </row>
    <row r="7397" spans="5:5">
      <c r="E7397" s="36"/>
    </row>
    <row r="7398" spans="5:5">
      <c r="E7398" s="36"/>
    </row>
    <row r="7399" spans="5:5">
      <c r="E7399" s="36"/>
    </row>
    <row r="7400" spans="5:5">
      <c r="E7400" s="36"/>
    </row>
    <row r="7401" spans="5:5">
      <c r="E7401" s="36"/>
    </row>
    <row r="7402" spans="5:5">
      <c r="E7402" s="36"/>
    </row>
    <row r="7403" spans="5:5">
      <c r="E7403" s="36"/>
    </row>
    <row r="7404" spans="5:5">
      <c r="E7404" s="36"/>
    </row>
    <row r="7405" spans="5:5">
      <c r="E7405" s="36"/>
    </row>
    <row r="7406" spans="5:5">
      <c r="E7406" s="36"/>
    </row>
    <row r="7407" spans="5:5">
      <c r="E7407" s="36"/>
    </row>
    <row r="7408" spans="5:5">
      <c r="E7408" s="36"/>
    </row>
    <row r="7409" spans="5:5">
      <c r="E7409" s="36"/>
    </row>
    <row r="7410" spans="5:5">
      <c r="E7410" s="36"/>
    </row>
    <row r="7411" spans="5:5">
      <c r="E7411" s="36"/>
    </row>
    <row r="7412" spans="5:5">
      <c r="E7412" s="36"/>
    </row>
    <row r="7413" spans="5:5">
      <c r="E7413" s="36"/>
    </row>
    <row r="7414" spans="5:5">
      <c r="E7414" s="36"/>
    </row>
    <row r="7415" spans="5:5">
      <c r="E7415" s="36"/>
    </row>
    <row r="7416" spans="5:5">
      <c r="E7416" s="36"/>
    </row>
    <row r="7417" spans="5:5">
      <c r="E7417" s="36"/>
    </row>
    <row r="7418" spans="5:5">
      <c r="E7418" s="36"/>
    </row>
    <row r="7419" spans="5:5">
      <c r="E7419" s="36"/>
    </row>
    <row r="7420" spans="5:5">
      <c r="E7420" s="36"/>
    </row>
    <row r="7421" spans="5:5">
      <c r="E7421" s="36"/>
    </row>
    <row r="7422" spans="5:5">
      <c r="E7422" s="36"/>
    </row>
    <row r="7423" spans="5:5">
      <c r="E7423" s="36"/>
    </row>
    <row r="7424" spans="5:5">
      <c r="E7424" s="36"/>
    </row>
    <row r="7425" spans="5:5">
      <c r="E7425" s="36"/>
    </row>
    <row r="7426" spans="5:5">
      <c r="E7426" s="36"/>
    </row>
    <row r="7427" spans="5:5">
      <c r="E7427" s="36"/>
    </row>
    <row r="7428" spans="5:5">
      <c r="E7428" s="36"/>
    </row>
    <row r="7429" spans="5:5">
      <c r="E7429" s="36"/>
    </row>
    <row r="7430" spans="5:5">
      <c r="E7430" s="36"/>
    </row>
    <row r="7431" spans="5:5">
      <c r="E7431" s="36"/>
    </row>
    <row r="7432" spans="5:5">
      <c r="E7432" s="36"/>
    </row>
    <row r="7433" spans="5:5">
      <c r="E7433" s="36"/>
    </row>
    <row r="7434" spans="5:5">
      <c r="E7434" s="36"/>
    </row>
    <row r="7435" spans="5:5">
      <c r="E7435" s="36"/>
    </row>
    <row r="7436" spans="5:5">
      <c r="E7436" s="36"/>
    </row>
    <row r="7437" spans="5:5">
      <c r="E7437" s="36"/>
    </row>
    <row r="7438" spans="5:5">
      <c r="E7438" s="36"/>
    </row>
    <row r="7439" spans="5:5">
      <c r="E7439" s="36"/>
    </row>
    <row r="7440" spans="5:5">
      <c r="E7440" s="36"/>
    </row>
    <row r="7441" spans="5:5">
      <c r="E7441" s="36"/>
    </row>
    <row r="7442" spans="5:5">
      <c r="E7442" s="36"/>
    </row>
    <row r="7443" spans="5:5">
      <c r="E7443" s="36"/>
    </row>
    <row r="7444" spans="5:5">
      <c r="E7444" s="36"/>
    </row>
    <row r="7445" spans="5:5">
      <c r="E7445" s="36"/>
    </row>
    <row r="7446" spans="5:5">
      <c r="E7446" s="36"/>
    </row>
    <row r="7447" spans="5:5">
      <c r="E7447" s="36"/>
    </row>
    <row r="7448" spans="5:5">
      <c r="E7448" s="36"/>
    </row>
    <row r="7449" spans="5:5">
      <c r="E7449" s="36"/>
    </row>
    <row r="7450" spans="5:5">
      <c r="E7450" s="36"/>
    </row>
    <row r="7451" spans="5:5">
      <c r="E7451" s="36"/>
    </row>
    <row r="7452" spans="5:5">
      <c r="E7452" s="36"/>
    </row>
    <row r="7453" spans="5:5">
      <c r="E7453" s="36"/>
    </row>
    <row r="7454" spans="5:5">
      <c r="E7454" s="36"/>
    </row>
    <row r="7455" spans="5:5">
      <c r="E7455" s="36"/>
    </row>
    <row r="7456" spans="5:5">
      <c r="E7456" s="36"/>
    </row>
    <row r="7457" spans="5:5">
      <c r="E7457" s="36"/>
    </row>
    <row r="7458" spans="5:5">
      <c r="E7458" s="36"/>
    </row>
    <row r="7459" spans="5:5">
      <c r="E7459" s="36"/>
    </row>
    <row r="7460" spans="5:5">
      <c r="E7460" s="36"/>
    </row>
    <row r="7461" spans="5:5">
      <c r="E7461" s="36"/>
    </row>
    <row r="7462" spans="5:5">
      <c r="E7462" s="36"/>
    </row>
    <row r="7463" spans="5:5">
      <c r="E7463" s="36"/>
    </row>
    <row r="7464" spans="5:5">
      <c r="E7464" s="36"/>
    </row>
    <row r="7465" spans="5:5">
      <c r="E7465" s="36"/>
    </row>
    <row r="7466" spans="5:5">
      <c r="E7466" s="36"/>
    </row>
    <row r="7467" spans="5:5">
      <c r="E7467" s="36"/>
    </row>
    <row r="7468" spans="5:5">
      <c r="E7468" s="36"/>
    </row>
    <row r="7469" spans="5:5">
      <c r="E7469" s="36"/>
    </row>
    <row r="7470" spans="5:5">
      <c r="E7470" s="36"/>
    </row>
    <row r="7471" spans="5:5">
      <c r="E7471" s="36"/>
    </row>
    <row r="7472" spans="5:5">
      <c r="E7472" s="36"/>
    </row>
    <row r="7473" spans="5:5">
      <c r="E7473" s="36"/>
    </row>
    <row r="7474" spans="5:5">
      <c r="E7474" s="36"/>
    </row>
    <row r="7475" spans="5:5">
      <c r="E7475" s="36"/>
    </row>
    <row r="7476" spans="5:5">
      <c r="E7476" s="36"/>
    </row>
    <row r="7477" spans="5:5">
      <c r="E7477" s="36"/>
    </row>
    <row r="7478" spans="5:5">
      <c r="E7478" s="36"/>
    </row>
    <row r="7479" spans="5:5">
      <c r="E7479" s="36"/>
    </row>
    <row r="7480" spans="5:5">
      <c r="E7480" s="36"/>
    </row>
    <row r="7481" spans="5:5">
      <c r="E7481" s="36"/>
    </row>
    <row r="7482" spans="5:5">
      <c r="E7482" s="36"/>
    </row>
    <row r="7483" spans="5:5">
      <c r="E7483" s="36"/>
    </row>
    <row r="7484" spans="5:5">
      <c r="E7484" s="36"/>
    </row>
    <row r="7485" spans="5:5">
      <c r="E7485" s="36"/>
    </row>
    <row r="7486" spans="5:5">
      <c r="E7486" s="36"/>
    </row>
    <row r="7487" spans="5:5">
      <c r="E7487" s="36"/>
    </row>
    <row r="7488" spans="5:5">
      <c r="E7488" s="36"/>
    </row>
    <row r="7489" spans="5:5">
      <c r="E7489" s="36"/>
    </row>
    <row r="7490" spans="5:5">
      <c r="E7490" s="36"/>
    </row>
    <row r="7491" spans="5:5">
      <c r="E7491" s="36"/>
    </row>
    <row r="7492" spans="5:5">
      <c r="E7492" s="36"/>
    </row>
    <row r="7493" spans="5:5">
      <c r="E7493" s="36"/>
    </row>
    <row r="7494" spans="5:5">
      <c r="E7494" s="36"/>
    </row>
    <row r="7495" spans="5:5">
      <c r="E7495" s="36"/>
    </row>
    <row r="7496" spans="5:5">
      <c r="E7496" s="36"/>
    </row>
    <row r="7497" spans="5:5">
      <c r="E7497" s="36"/>
    </row>
    <row r="7498" spans="5:5">
      <c r="E7498" s="36"/>
    </row>
    <row r="7499" spans="5:5">
      <c r="E7499" s="36"/>
    </row>
    <row r="7500" spans="5:5">
      <c r="E7500" s="36"/>
    </row>
    <row r="7501" spans="5:5">
      <c r="E7501" s="36"/>
    </row>
    <row r="7502" spans="5:5">
      <c r="E7502" s="36"/>
    </row>
    <row r="7503" spans="5:5">
      <c r="E7503" s="36"/>
    </row>
    <row r="7504" spans="5:5">
      <c r="E7504" s="36"/>
    </row>
    <row r="7505" spans="5:5">
      <c r="E7505" s="36"/>
    </row>
    <row r="7506" spans="5:5">
      <c r="E7506" s="36"/>
    </row>
    <row r="7507" spans="5:5">
      <c r="E7507" s="36"/>
    </row>
    <row r="7508" spans="5:5">
      <c r="E7508" s="36"/>
    </row>
    <row r="7509" spans="5:5">
      <c r="E7509" s="36"/>
    </row>
    <row r="7510" spans="5:5">
      <c r="E7510" s="36"/>
    </row>
    <row r="7511" spans="5:5">
      <c r="E7511" s="36"/>
    </row>
    <row r="7512" spans="5:5">
      <c r="E7512" s="36"/>
    </row>
    <row r="7513" spans="5:5">
      <c r="E7513" s="36"/>
    </row>
    <row r="7514" spans="5:5">
      <c r="E7514" s="36"/>
    </row>
    <row r="7515" spans="5:5">
      <c r="E7515" s="36"/>
    </row>
    <row r="7516" spans="5:5">
      <c r="E7516" s="36"/>
    </row>
    <row r="7517" spans="5:5">
      <c r="E7517" s="36"/>
    </row>
    <row r="7518" spans="5:5">
      <c r="E7518" s="36"/>
    </row>
    <row r="7519" spans="5:5">
      <c r="E7519" s="36"/>
    </row>
    <row r="7520" spans="5:5">
      <c r="E7520" s="36"/>
    </row>
    <row r="7521" spans="5:5">
      <c r="E7521" s="36"/>
    </row>
    <row r="7522" spans="5:5">
      <c r="E7522" s="36"/>
    </row>
    <row r="7523" spans="5:5">
      <c r="E7523" s="36"/>
    </row>
    <row r="7524" spans="5:5">
      <c r="E7524" s="36"/>
    </row>
    <row r="7525" spans="5:5">
      <c r="E7525" s="36"/>
    </row>
    <row r="7526" spans="5:5">
      <c r="E7526" s="36"/>
    </row>
    <row r="7527" spans="5:5">
      <c r="E7527" s="36"/>
    </row>
    <row r="7528" spans="5:5">
      <c r="E7528" s="36"/>
    </row>
    <row r="7529" spans="5:5">
      <c r="E7529" s="36"/>
    </row>
    <row r="7530" spans="5:5">
      <c r="E7530" s="36"/>
    </row>
    <row r="7531" spans="5:5">
      <c r="E7531" s="36"/>
    </row>
    <row r="7532" spans="5:5">
      <c r="E7532" s="36"/>
    </row>
    <row r="7533" spans="5:5">
      <c r="E7533" s="36"/>
    </row>
    <row r="7534" spans="5:5">
      <c r="E7534" s="36"/>
    </row>
    <row r="7535" spans="5:5">
      <c r="E7535" s="36"/>
    </row>
    <row r="7536" spans="5:5">
      <c r="E7536" s="36"/>
    </row>
    <row r="7537" spans="5:5">
      <c r="E7537" s="36"/>
    </row>
    <row r="7538" spans="5:5">
      <c r="E7538" s="36"/>
    </row>
    <row r="7539" spans="5:5">
      <c r="E7539" s="36"/>
    </row>
    <row r="7540" spans="5:5">
      <c r="E7540" s="36"/>
    </row>
    <row r="7541" spans="5:5">
      <c r="E7541" s="36"/>
    </row>
    <row r="7542" spans="5:5">
      <c r="E7542" s="36"/>
    </row>
    <row r="7543" spans="5:5">
      <c r="E7543" s="36"/>
    </row>
    <row r="7544" spans="5:5">
      <c r="E7544" s="36"/>
    </row>
    <row r="7545" spans="5:5">
      <c r="E7545" s="36"/>
    </row>
    <row r="7546" spans="5:5">
      <c r="E7546" s="36"/>
    </row>
    <row r="7547" spans="5:5">
      <c r="E7547" s="36"/>
    </row>
    <row r="7548" spans="5:5">
      <c r="E7548" s="36"/>
    </row>
    <row r="7549" spans="5:5">
      <c r="E7549" s="36"/>
    </row>
    <row r="7550" spans="5:5">
      <c r="E7550" s="36"/>
    </row>
    <row r="7551" spans="5:5">
      <c r="E7551" s="36"/>
    </row>
    <row r="7552" spans="5:5">
      <c r="E7552" s="36"/>
    </row>
    <row r="7553" spans="5:5">
      <c r="E7553" s="36"/>
    </row>
    <row r="7554" spans="5:5">
      <c r="E7554" s="36"/>
    </row>
    <row r="7555" spans="5:5">
      <c r="E7555" s="36"/>
    </row>
    <row r="7556" spans="5:5">
      <c r="E7556" s="36"/>
    </row>
    <row r="7557" spans="5:5">
      <c r="E7557" s="36"/>
    </row>
    <row r="7558" spans="5:5">
      <c r="E7558" s="36"/>
    </row>
    <row r="7559" spans="5:5">
      <c r="E7559" s="36"/>
    </row>
    <row r="7560" spans="5:5">
      <c r="E7560" s="36"/>
    </row>
    <row r="7561" spans="5:5">
      <c r="E7561" s="36"/>
    </row>
    <row r="7562" spans="5:5">
      <c r="E7562" s="36"/>
    </row>
    <row r="7563" spans="5:5">
      <c r="E7563" s="36"/>
    </row>
    <row r="7564" spans="5:5">
      <c r="E7564" s="36"/>
    </row>
    <row r="7565" spans="5:5">
      <c r="E7565" s="36"/>
    </row>
    <row r="7566" spans="5:5">
      <c r="E7566" s="36"/>
    </row>
    <row r="7567" spans="5:5">
      <c r="E7567" s="36"/>
    </row>
    <row r="7568" spans="5:5">
      <c r="E7568" s="36"/>
    </row>
    <row r="7569" spans="5:5">
      <c r="E7569" s="36"/>
    </row>
    <row r="7570" spans="5:5">
      <c r="E7570" s="36"/>
    </row>
    <row r="7571" spans="5:5">
      <c r="E7571" s="36"/>
    </row>
    <row r="7572" spans="5:5">
      <c r="E7572" s="36"/>
    </row>
    <row r="7573" spans="5:5">
      <c r="E7573" s="36"/>
    </row>
    <row r="7574" spans="5:5">
      <c r="E7574" s="36"/>
    </row>
    <row r="7575" spans="5:5">
      <c r="E7575" s="36"/>
    </row>
    <row r="7576" spans="5:5">
      <c r="E7576" s="36"/>
    </row>
    <row r="7577" spans="5:5">
      <c r="E7577" s="36"/>
    </row>
    <row r="7578" spans="5:5">
      <c r="E7578" s="36"/>
    </row>
    <row r="7579" spans="5:5">
      <c r="E7579" s="36"/>
    </row>
    <row r="7580" spans="5:5">
      <c r="E7580" s="36"/>
    </row>
    <row r="7581" spans="5:5">
      <c r="E7581" s="36"/>
    </row>
    <row r="7582" spans="5:5">
      <c r="E7582" s="36"/>
    </row>
    <row r="7583" spans="5:5">
      <c r="E7583" s="36"/>
    </row>
    <row r="7584" spans="5:5">
      <c r="E7584" s="36"/>
    </row>
    <row r="7585" spans="5:5">
      <c r="E7585" s="36"/>
    </row>
    <row r="7586" spans="5:5">
      <c r="E7586" s="36"/>
    </row>
    <row r="7587" spans="5:5">
      <c r="E7587" s="36"/>
    </row>
    <row r="7588" spans="5:5">
      <c r="E7588" s="36"/>
    </row>
    <row r="7589" spans="5:5">
      <c r="E7589" s="36"/>
    </row>
    <row r="7590" spans="5:5">
      <c r="E7590" s="36"/>
    </row>
    <row r="7591" spans="5:5">
      <c r="E7591" s="36"/>
    </row>
    <row r="7592" spans="5:5">
      <c r="E7592" s="36"/>
    </row>
    <row r="7593" spans="5:5">
      <c r="E7593" s="36"/>
    </row>
    <row r="7594" spans="5:5">
      <c r="E7594" s="36"/>
    </row>
    <row r="7595" spans="5:5">
      <c r="E7595" s="36"/>
    </row>
    <row r="7596" spans="5:5">
      <c r="E7596" s="36"/>
    </row>
    <row r="7597" spans="5:5">
      <c r="E7597" s="36"/>
    </row>
    <row r="7598" spans="5:5">
      <c r="E7598" s="36"/>
    </row>
    <row r="7599" spans="5:5">
      <c r="E7599" s="36"/>
    </row>
    <row r="7600" spans="5:5">
      <c r="E7600" s="36"/>
    </row>
    <row r="7601" spans="5:5">
      <c r="E7601" s="36"/>
    </row>
    <row r="7602" spans="5:5">
      <c r="E7602" s="36"/>
    </row>
    <row r="7603" spans="5:5">
      <c r="E7603" s="36"/>
    </row>
    <row r="7604" spans="5:5">
      <c r="E7604" s="36"/>
    </row>
    <row r="7605" spans="5:5">
      <c r="E7605" s="36"/>
    </row>
    <row r="7606" spans="5:5">
      <c r="E7606" s="36"/>
    </row>
    <row r="7607" spans="5:5">
      <c r="E7607" s="36"/>
    </row>
    <row r="7608" spans="5:5">
      <c r="E7608" s="36"/>
    </row>
    <row r="7609" spans="5:5">
      <c r="E7609" s="36"/>
    </row>
    <row r="7610" spans="5:5">
      <c r="E7610" s="36"/>
    </row>
    <row r="7611" spans="5:5">
      <c r="E7611" s="36"/>
    </row>
    <row r="7612" spans="5:5">
      <c r="E7612" s="36"/>
    </row>
    <row r="7613" spans="5:5">
      <c r="E7613" s="36"/>
    </row>
    <row r="7614" spans="5:5">
      <c r="E7614" s="36"/>
    </row>
    <row r="7615" spans="5:5">
      <c r="E7615" s="36"/>
    </row>
    <row r="7616" spans="5:5">
      <c r="E7616" s="36"/>
    </row>
    <row r="7617" spans="5:5">
      <c r="E7617" s="36"/>
    </row>
    <row r="7618" spans="5:5">
      <c r="E7618" s="36"/>
    </row>
    <row r="7619" spans="5:5">
      <c r="E7619" s="36"/>
    </row>
    <row r="7620" spans="5:5">
      <c r="E7620" s="36"/>
    </row>
    <row r="7621" spans="5:5">
      <c r="E7621" s="36"/>
    </row>
    <row r="7622" spans="5:5">
      <c r="E7622" s="36"/>
    </row>
    <row r="7623" spans="5:5">
      <c r="E7623" s="36"/>
    </row>
    <row r="7624" spans="5:5">
      <c r="E7624" s="36"/>
    </row>
    <row r="7625" spans="5:5">
      <c r="E7625" s="36"/>
    </row>
    <row r="7626" spans="5:5">
      <c r="E7626" s="36"/>
    </row>
    <row r="7627" spans="5:5">
      <c r="E7627" s="36"/>
    </row>
    <row r="7628" spans="5:5">
      <c r="E7628" s="36"/>
    </row>
    <row r="7629" spans="5:5">
      <c r="E7629" s="36"/>
    </row>
    <row r="7630" spans="5:5">
      <c r="E7630" s="36"/>
    </row>
    <row r="7631" spans="5:5">
      <c r="E7631" s="36"/>
    </row>
    <row r="7632" spans="5:5">
      <c r="E7632" s="36"/>
    </row>
    <row r="7633" spans="5:5">
      <c r="E7633" s="36"/>
    </row>
    <row r="7634" spans="5:5">
      <c r="E7634" s="36"/>
    </row>
    <row r="7635" spans="5:5">
      <c r="E7635" s="36"/>
    </row>
    <row r="7636" spans="5:5">
      <c r="E7636" s="36"/>
    </row>
    <row r="7637" spans="5:5">
      <c r="E7637" s="36"/>
    </row>
    <row r="7638" spans="5:5">
      <c r="E7638" s="36"/>
    </row>
    <row r="7639" spans="5:5">
      <c r="E7639" s="36"/>
    </row>
    <row r="7640" spans="5:5">
      <c r="E7640" s="36"/>
    </row>
    <row r="7641" spans="5:5">
      <c r="E7641" s="36"/>
    </row>
    <row r="7642" spans="5:5">
      <c r="E7642" s="36"/>
    </row>
    <row r="7643" spans="5:5">
      <c r="E7643" s="36"/>
    </row>
    <row r="7644" spans="5:5">
      <c r="E7644" s="36"/>
    </row>
    <row r="7645" spans="5:5">
      <c r="E7645" s="36"/>
    </row>
    <row r="7646" spans="5:5">
      <c r="E7646" s="36"/>
    </row>
    <row r="7647" spans="5:5">
      <c r="E7647" s="36"/>
    </row>
    <row r="7648" spans="5:5">
      <c r="E7648" s="36"/>
    </row>
    <row r="7649" spans="5:5">
      <c r="E7649" s="36"/>
    </row>
    <row r="7650" spans="5:5">
      <c r="E7650" s="36"/>
    </row>
    <row r="7651" spans="5:5">
      <c r="E7651" s="36"/>
    </row>
    <row r="7652" spans="5:5">
      <c r="E7652" s="36"/>
    </row>
    <row r="7653" spans="5:5">
      <c r="E7653" s="36"/>
    </row>
    <row r="7654" spans="5:5">
      <c r="E7654" s="36"/>
    </row>
    <row r="7655" spans="5:5">
      <c r="E7655" s="36"/>
    </row>
    <row r="7656" spans="5:5">
      <c r="E7656" s="36"/>
    </row>
    <row r="7657" spans="5:5">
      <c r="E7657" s="36"/>
    </row>
    <row r="7658" spans="5:5">
      <c r="E7658" s="36"/>
    </row>
    <row r="7659" spans="5:5">
      <c r="E7659" s="36"/>
    </row>
    <row r="7660" spans="5:5">
      <c r="E7660" s="36"/>
    </row>
    <row r="7661" spans="5:5">
      <c r="E7661" s="36"/>
    </row>
    <row r="7662" spans="5:5">
      <c r="E7662" s="36"/>
    </row>
    <row r="7663" spans="5:5">
      <c r="E7663" s="36"/>
    </row>
    <row r="7664" spans="5:5">
      <c r="E7664" s="36"/>
    </row>
    <row r="7665" spans="5:5">
      <c r="E7665" s="36"/>
    </row>
    <row r="7666" spans="5:5">
      <c r="E7666" s="36"/>
    </row>
    <row r="7667" spans="5:5">
      <c r="E7667" s="36"/>
    </row>
    <row r="7668" spans="5:5">
      <c r="E7668" s="36"/>
    </row>
    <row r="7669" spans="5:5">
      <c r="E7669" s="36"/>
    </row>
    <row r="7670" spans="5:5">
      <c r="E7670" s="36"/>
    </row>
    <row r="7671" spans="5:5">
      <c r="E7671" s="36"/>
    </row>
    <row r="7672" spans="5:5">
      <c r="E7672" s="36"/>
    </row>
    <row r="7673" spans="5:5">
      <c r="E7673" s="36"/>
    </row>
    <row r="7674" spans="5:5">
      <c r="E7674" s="36"/>
    </row>
    <row r="7675" spans="5:5">
      <c r="E7675" s="36"/>
    </row>
    <row r="7676" spans="5:5">
      <c r="E7676" s="36"/>
    </row>
    <row r="7677" spans="5:5">
      <c r="E7677" s="36"/>
    </row>
    <row r="7678" spans="5:5">
      <c r="E7678" s="36"/>
    </row>
    <row r="7679" spans="5:5">
      <c r="E7679" s="36"/>
    </row>
    <row r="7680" spans="5:5">
      <c r="E7680" s="36"/>
    </row>
    <row r="7681" spans="5:5">
      <c r="E7681" s="36"/>
    </row>
    <row r="7682" spans="5:5">
      <c r="E7682" s="36"/>
    </row>
    <row r="7683" spans="5:5">
      <c r="E7683" s="36"/>
    </row>
    <row r="7684" spans="5:5">
      <c r="E7684" s="36"/>
    </row>
    <row r="7685" spans="5:5">
      <c r="E7685" s="36"/>
    </row>
    <row r="7686" spans="5:5">
      <c r="E7686" s="36"/>
    </row>
    <row r="7687" spans="5:5">
      <c r="E7687" s="36"/>
    </row>
    <row r="7688" spans="5:5">
      <c r="E7688" s="36"/>
    </row>
    <row r="7689" spans="5:5">
      <c r="E7689" s="36"/>
    </row>
    <row r="7690" spans="5:5">
      <c r="E7690" s="36"/>
    </row>
    <row r="7691" spans="5:5">
      <c r="E7691" s="36"/>
    </row>
    <row r="7692" spans="5:5">
      <c r="E7692" s="36"/>
    </row>
    <row r="7693" spans="5:5">
      <c r="E7693" s="36"/>
    </row>
    <row r="7694" spans="5:5">
      <c r="E7694" s="36"/>
    </row>
    <row r="7695" spans="5:5">
      <c r="E7695" s="36"/>
    </row>
    <row r="7696" spans="5:5">
      <c r="E7696" s="36"/>
    </row>
    <row r="7697" spans="5:5">
      <c r="E7697" s="36"/>
    </row>
    <row r="7698" spans="5:5">
      <c r="E7698" s="36"/>
    </row>
    <row r="7699" spans="5:5">
      <c r="E7699" s="36"/>
    </row>
    <row r="7700" spans="5:5">
      <c r="E7700" s="36"/>
    </row>
    <row r="7701" spans="5:5">
      <c r="E7701" s="36"/>
    </row>
    <row r="7702" spans="5:5">
      <c r="E7702" s="36"/>
    </row>
    <row r="7703" spans="5:5">
      <c r="E7703" s="36"/>
    </row>
    <row r="7704" spans="5:5">
      <c r="E7704" s="36"/>
    </row>
    <row r="7705" spans="5:5">
      <c r="E7705" s="36"/>
    </row>
    <row r="7706" spans="5:5">
      <c r="E7706" s="36"/>
    </row>
    <row r="7707" spans="5:5">
      <c r="E7707" s="36"/>
    </row>
    <row r="7708" spans="5:5">
      <c r="E7708" s="36"/>
    </row>
    <row r="7709" spans="5:5">
      <c r="E7709" s="36"/>
    </row>
    <row r="7710" spans="5:5">
      <c r="E7710" s="36"/>
    </row>
    <row r="7711" spans="5:5">
      <c r="E7711" s="36"/>
    </row>
    <row r="7712" spans="5:5">
      <c r="E7712" s="36"/>
    </row>
    <row r="7713" spans="5:5">
      <c r="E7713" s="36"/>
    </row>
    <row r="7714" spans="5:5">
      <c r="E7714" s="36"/>
    </row>
    <row r="7715" spans="5:5">
      <c r="E7715" s="36"/>
    </row>
    <row r="7716" spans="5:5">
      <c r="E7716" s="36"/>
    </row>
    <row r="7717" spans="5:5">
      <c r="E7717" s="36"/>
    </row>
    <row r="7718" spans="5:5">
      <c r="E7718" s="36"/>
    </row>
    <row r="7719" spans="5:5">
      <c r="E7719" s="36"/>
    </row>
    <row r="7720" spans="5:5">
      <c r="E7720" s="36"/>
    </row>
    <row r="7721" spans="5:5">
      <c r="E7721" s="36"/>
    </row>
    <row r="7722" spans="5:5">
      <c r="E7722" s="36"/>
    </row>
    <row r="7723" spans="5:5">
      <c r="E7723" s="36"/>
    </row>
    <row r="7724" spans="5:5">
      <c r="E7724" s="36"/>
    </row>
    <row r="7725" spans="5:5">
      <c r="E7725" s="36"/>
    </row>
    <row r="7726" spans="5:5">
      <c r="E7726" s="36"/>
    </row>
    <row r="7727" spans="5:5">
      <c r="E7727" s="36"/>
    </row>
    <row r="7728" spans="5:5">
      <c r="E7728" s="36"/>
    </row>
    <row r="7729" spans="5:5">
      <c r="E7729" s="36"/>
    </row>
    <row r="7730" spans="5:5">
      <c r="E7730" s="36"/>
    </row>
    <row r="7731" spans="5:5">
      <c r="E7731" s="36"/>
    </row>
    <row r="7732" spans="5:5">
      <c r="E7732" s="36"/>
    </row>
    <row r="7733" spans="5:5">
      <c r="E7733" s="36"/>
    </row>
    <row r="7734" spans="5:5">
      <c r="E7734" s="36"/>
    </row>
    <row r="7735" spans="5:5">
      <c r="E7735" s="36"/>
    </row>
    <row r="7736" spans="5:5">
      <c r="E7736" s="36"/>
    </row>
    <row r="7737" spans="5:5">
      <c r="E7737" s="36"/>
    </row>
    <row r="7738" spans="5:5">
      <c r="E7738" s="36"/>
    </row>
    <row r="7739" spans="5:5">
      <c r="E7739" s="36"/>
    </row>
    <row r="7740" spans="5:5">
      <c r="E7740" s="36"/>
    </row>
    <row r="7741" spans="5:5">
      <c r="E7741" s="36"/>
    </row>
    <row r="7742" spans="5:5">
      <c r="E7742" s="36"/>
    </row>
    <row r="7743" spans="5:5">
      <c r="E7743" s="36"/>
    </row>
    <row r="7744" spans="5:5">
      <c r="E7744" s="36"/>
    </row>
    <row r="7745" spans="5:5">
      <c r="E7745" s="36"/>
    </row>
    <row r="7746" spans="5:5">
      <c r="E7746" s="36"/>
    </row>
    <row r="7747" spans="5:5">
      <c r="E7747" s="36"/>
    </row>
    <row r="7748" spans="5:5">
      <c r="E7748" s="36"/>
    </row>
    <row r="7749" spans="5:5">
      <c r="E7749" s="36"/>
    </row>
    <row r="7750" spans="5:5">
      <c r="E7750" s="36"/>
    </row>
    <row r="7751" spans="5:5">
      <c r="E7751" s="36"/>
    </row>
    <row r="7752" spans="5:5">
      <c r="E7752" s="36"/>
    </row>
    <row r="7753" spans="5:5">
      <c r="E7753" s="36"/>
    </row>
    <row r="7754" spans="5:5">
      <c r="E7754" s="36"/>
    </row>
    <row r="7755" spans="5:5">
      <c r="E7755" s="36"/>
    </row>
    <row r="7756" spans="5:5">
      <c r="E7756" s="36"/>
    </row>
    <row r="7757" spans="5:5">
      <c r="E7757" s="36"/>
    </row>
    <row r="7758" spans="5:5">
      <c r="E7758" s="36"/>
    </row>
    <row r="7759" spans="5:5">
      <c r="E7759" s="36"/>
    </row>
    <row r="7760" spans="5:5">
      <c r="E7760" s="36"/>
    </row>
    <row r="7761" spans="5:5">
      <c r="E7761" s="36"/>
    </row>
    <row r="7762" spans="5:5">
      <c r="E7762" s="36"/>
    </row>
    <row r="7763" spans="5:5">
      <c r="E7763" s="36"/>
    </row>
    <row r="7764" spans="5:5">
      <c r="E7764" s="36"/>
    </row>
    <row r="7765" spans="5:5">
      <c r="E7765" s="36"/>
    </row>
    <row r="7766" spans="5:5">
      <c r="E7766" s="36"/>
    </row>
    <row r="7767" spans="5:5">
      <c r="E7767" s="36"/>
    </row>
    <row r="7768" spans="5:5">
      <c r="E7768" s="36"/>
    </row>
    <row r="7769" spans="5:5">
      <c r="E7769" s="36"/>
    </row>
    <row r="7770" spans="5:5">
      <c r="E7770" s="36"/>
    </row>
    <row r="7771" spans="5:5">
      <c r="E7771" s="36"/>
    </row>
    <row r="7772" spans="5:5">
      <c r="E7772" s="36"/>
    </row>
    <row r="7773" spans="5:5">
      <c r="E7773" s="36"/>
    </row>
    <row r="7774" spans="5:5">
      <c r="E7774" s="36"/>
    </row>
    <row r="7775" spans="5:5">
      <c r="E7775" s="36"/>
    </row>
    <row r="7776" spans="5:5">
      <c r="E7776" s="36"/>
    </row>
    <row r="7777" spans="5:5">
      <c r="E7777" s="36"/>
    </row>
    <row r="7778" spans="5:5">
      <c r="E7778" s="36"/>
    </row>
    <row r="7779" spans="5:5">
      <c r="E7779" s="36"/>
    </row>
    <row r="7780" spans="5:5">
      <c r="E7780" s="36"/>
    </row>
    <row r="7781" spans="5:5">
      <c r="E7781" s="36"/>
    </row>
    <row r="7782" spans="5:5">
      <c r="E7782" s="36"/>
    </row>
    <row r="7783" spans="5:5">
      <c r="E7783" s="36"/>
    </row>
    <row r="7784" spans="5:5">
      <c r="E7784" s="36"/>
    </row>
    <row r="7785" spans="5:5">
      <c r="E7785" s="36"/>
    </row>
    <row r="7786" spans="5:5">
      <c r="E7786" s="36"/>
    </row>
    <row r="7787" spans="5:5">
      <c r="E7787" s="36"/>
    </row>
    <row r="7788" spans="5:5">
      <c r="E7788" s="36"/>
    </row>
    <row r="7789" spans="5:5">
      <c r="E7789" s="36"/>
    </row>
    <row r="7790" spans="5:5">
      <c r="E7790" s="36"/>
    </row>
    <row r="7791" spans="5:5">
      <c r="E7791" s="36"/>
    </row>
    <row r="7792" spans="5:5">
      <c r="E7792" s="36"/>
    </row>
    <row r="7793" spans="5:5">
      <c r="E7793" s="36"/>
    </row>
    <row r="7794" spans="5:5">
      <c r="E7794" s="36"/>
    </row>
    <row r="7795" spans="5:5">
      <c r="E7795" s="36"/>
    </row>
    <row r="7796" spans="5:5">
      <c r="E7796" s="36"/>
    </row>
    <row r="7797" spans="5:5">
      <c r="E7797" s="36"/>
    </row>
    <row r="7798" spans="5:5">
      <c r="E7798" s="36"/>
    </row>
    <row r="7799" spans="5:5">
      <c r="E7799" s="36"/>
    </row>
    <row r="7800" spans="5:5">
      <c r="E7800" s="36"/>
    </row>
    <row r="7801" spans="5:5">
      <c r="E7801" s="36"/>
    </row>
    <row r="7802" spans="5:5">
      <c r="E7802" s="36"/>
    </row>
    <row r="7803" spans="5:5">
      <c r="E7803" s="36"/>
    </row>
    <row r="7804" spans="5:5">
      <c r="E7804" s="36"/>
    </row>
    <row r="7805" spans="5:5">
      <c r="E7805" s="36"/>
    </row>
    <row r="7806" spans="5:5">
      <c r="E7806" s="36"/>
    </row>
    <row r="7807" spans="5:5">
      <c r="E7807" s="36"/>
    </row>
    <row r="7808" spans="5:5">
      <c r="E7808" s="36"/>
    </row>
    <row r="7809" spans="5:5">
      <c r="E7809" s="36"/>
    </row>
    <row r="7810" spans="5:5">
      <c r="E7810" s="36"/>
    </row>
    <row r="7811" spans="5:5">
      <c r="E7811" s="36"/>
    </row>
    <row r="7812" spans="5:5">
      <c r="E7812" s="36"/>
    </row>
    <row r="7813" spans="5:5">
      <c r="E7813" s="36"/>
    </row>
    <row r="7814" spans="5:5">
      <c r="E7814" s="36"/>
    </row>
    <row r="7815" spans="5:5">
      <c r="E7815" s="36"/>
    </row>
    <row r="7816" spans="5:5">
      <c r="E7816" s="36"/>
    </row>
    <row r="7817" spans="5:5">
      <c r="E7817" s="36"/>
    </row>
    <row r="7818" spans="5:5">
      <c r="E7818" s="36"/>
    </row>
    <row r="7819" spans="5:5">
      <c r="E7819" s="36"/>
    </row>
    <row r="7820" spans="5:5">
      <c r="E7820" s="36"/>
    </row>
    <row r="7821" spans="5:5">
      <c r="E7821" s="36"/>
    </row>
    <row r="7822" spans="5:5">
      <c r="E7822" s="36"/>
    </row>
    <row r="7823" spans="5:5">
      <c r="E7823" s="36"/>
    </row>
    <row r="7824" spans="5:5">
      <c r="E7824" s="36"/>
    </row>
    <row r="7825" spans="5:5">
      <c r="E7825" s="36"/>
    </row>
    <row r="7826" spans="5:5">
      <c r="E7826" s="36"/>
    </row>
    <row r="7827" spans="5:5">
      <c r="E7827" s="36"/>
    </row>
    <row r="7828" spans="5:5">
      <c r="E7828" s="36"/>
    </row>
    <row r="7829" spans="5:5">
      <c r="E7829" s="36"/>
    </row>
    <row r="7830" spans="5:5">
      <c r="E7830" s="36"/>
    </row>
    <row r="7831" spans="5:5">
      <c r="E7831" s="36"/>
    </row>
    <row r="7832" spans="5:5">
      <c r="E7832" s="36"/>
    </row>
    <row r="7833" spans="5:5">
      <c r="E7833" s="36"/>
    </row>
    <row r="7834" spans="5:5">
      <c r="E7834" s="36"/>
    </row>
    <row r="7835" spans="5:5">
      <c r="E7835" s="36"/>
    </row>
    <row r="7836" spans="5:5">
      <c r="E7836" s="36"/>
    </row>
    <row r="7837" spans="5:5">
      <c r="E7837" s="36"/>
    </row>
    <row r="7838" spans="5:5">
      <c r="E7838" s="36"/>
    </row>
    <row r="7839" spans="5:5">
      <c r="E7839" s="36"/>
    </row>
    <row r="7840" spans="5:5">
      <c r="E7840" s="36"/>
    </row>
    <row r="7841" spans="5:5">
      <c r="E7841" s="36"/>
    </row>
    <row r="7842" spans="5:5">
      <c r="E7842" s="36"/>
    </row>
    <row r="7843" spans="5:5">
      <c r="E7843" s="36"/>
    </row>
    <row r="7844" spans="5:5">
      <c r="E7844" s="36"/>
    </row>
    <row r="7845" spans="5:5">
      <c r="E7845" s="36"/>
    </row>
    <row r="7846" spans="5:5">
      <c r="E7846" s="36"/>
    </row>
    <row r="7847" spans="5:5">
      <c r="E7847" s="36"/>
    </row>
    <row r="7848" spans="5:5">
      <c r="E7848" s="36"/>
    </row>
    <row r="7849" spans="5:5">
      <c r="E7849" s="36"/>
    </row>
    <row r="7850" spans="5:5">
      <c r="E7850" s="36"/>
    </row>
    <row r="7851" spans="5:5">
      <c r="E7851" s="36"/>
    </row>
    <row r="7852" spans="5:5">
      <c r="E7852" s="36"/>
    </row>
    <row r="7853" spans="5:5">
      <c r="E7853" s="36"/>
    </row>
    <row r="7854" spans="5:5">
      <c r="E7854" s="36"/>
    </row>
    <row r="7855" spans="5:5">
      <c r="E7855" s="36"/>
    </row>
    <row r="7856" spans="5:5">
      <c r="E7856" s="36"/>
    </row>
    <row r="7857" spans="5:5">
      <c r="E7857" s="36"/>
    </row>
    <row r="7858" spans="5:5">
      <c r="E7858" s="36"/>
    </row>
    <row r="7859" spans="5:5">
      <c r="E7859" s="36"/>
    </row>
    <row r="7860" spans="5:5">
      <c r="E7860" s="36"/>
    </row>
    <row r="7861" spans="5:5">
      <c r="E7861" s="36"/>
    </row>
    <row r="7862" spans="5:5">
      <c r="E7862" s="36"/>
    </row>
    <row r="7863" spans="5:5">
      <c r="E7863" s="36"/>
    </row>
    <row r="7864" spans="5:5">
      <c r="E7864" s="36"/>
    </row>
    <row r="7865" spans="5:5">
      <c r="E7865" s="36"/>
    </row>
    <row r="7866" spans="5:5">
      <c r="E7866" s="36"/>
    </row>
    <row r="7867" spans="5:5">
      <c r="E7867" s="36"/>
    </row>
    <row r="7868" spans="5:5">
      <c r="E7868" s="36"/>
    </row>
    <row r="7869" spans="5:5">
      <c r="E7869" s="36"/>
    </row>
    <row r="7870" spans="5:5">
      <c r="E7870" s="36"/>
    </row>
    <row r="7871" spans="5:5">
      <c r="E7871" s="36"/>
    </row>
    <row r="7872" spans="5:5">
      <c r="E7872" s="36"/>
    </row>
    <row r="7873" spans="5:5">
      <c r="E7873" s="36"/>
    </row>
    <row r="7874" spans="5:5">
      <c r="E7874" s="36"/>
    </row>
    <row r="7875" spans="5:5">
      <c r="E7875" s="36"/>
    </row>
    <row r="7876" spans="5:5">
      <c r="E7876" s="36"/>
    </row>
    <row r="7877" spans="5:5">
      <c r="E7877" s="36"/>
    </row>
    <row r="7878" spans="5:5">
      <c r="E7878" s="36"/>
    </row>
    <row r="7879" spans="5:5">
      <c r="E7879" s="36"/>
    </row>
    <row r="7880" spans="5:5">
      <c r="E7880" s="36"/>
    </row>
    <row r="7881" spans="5:5">
      <c r="E7881" s="36"/>
    </row>
    <row r="7882" spans="5:5">
      <c r="E7882" s="36"/>
    </row>
    <row r="7883" spans="5:5">
      <c r="E7883" s="36"/>
    </row>
    <row r="7884" spans="5:5">
      <c r="E7884" s="36"/>
    </row>
    <row r="7885" spans="5:5">
      <c r="E7885" s="36"/>
    </row>
    <row r="7886" spans="5:5">
      <c r="E7886" s="36"/>
    </row>
    <row r="7887" spans="5:5">
      <c r="E7887" s="36"/>
    </row>
    <row r="7888" spans="5:5">
      <c r="E7888" s="36"/>
    </row>
    <row r="7889" spans="5:5">
      <c r="E7889" s="36"/>
    </row>
    <row r="7890" spans="5:5">
      <c r="E7890" s="36"/>
    </row>
    <row r="7891" spans="5:5">
      <c r="E7891" s="36"/>
    </row>
    <row r="7892" spans="5:5">
      <c r="E7892" s="36"/>
    </row>
    <row r="7893" spans="5:5">
      <c r="E7893" s="36"/>
    </row>
    <row r="7894" spans="5:5">
      <c r="E7894" s="36"/>
    </row>
    <row r="7895" spans="5:5">
      <c r="E7895" s="36"/>
    </row>
    <row r="7896" spans="5:5">
      <c r="E7896" s="36"/>
    </row>
    <row r="7897" spans="5:5">
      <c r="E7897" s="36"/>
    </row>
    <row r="7898" spans="5:5">
      <c r="E7898" s="36"/>
    </row>
    <row r="7899" spans="5:5">
      <c r="E7899" s="36"/>
    </row>
    <row r="7900" spans="5:5">
      <c r="E7900" s="36"/>
    </row>
    <row r="7901" spans="5:5">
      <c r="E7901" s="36"/>
    </row>
    <row r="7902" spans="5:5">
      <c r="E7902" s="36"/>
    </row>
    <row r="7903" spans="5:5">
      <c r="E7903" s="36"/>
    </row>
    <row r="7904" spans="5:5">
      <c r="E7904" s="36"/>
    </row>
    <row r="7905" spans="5:5">
      <c r="E7905" s="36"/>
    </row>
    <row r="7906" spans="5:5">
      <c r="E7906" s="36"/>
    </row>
    <row r="7907" spans="5:5">
      <c r="E7907" s="36"/>
    </row>
    <row r="7908" spans="5:5">
      <c r="E7908" s="36"/>
    </row>
    <row r="7909" spans="5:5">
      <c r="E7909" s="36"/>
    </row>
    <row r="7910" spans="5:5">
      <c r="E7910" s="36"/>
    </row>
    <row r="7911" spans="5:5">
      <c r="E7911" s="36"/>
    </row>
    <row r="7912" spans="5:5">
      <c r="E7912" s="36"/>
    </row>
    <row r="7913" spans="5:5">
      <c r="E7913" s="36"/>
    </row>
    <row r="7914" spans="5:5">
      <c r="E7914" s="36"/>
    </row>
    <row r="7915" spans="5:5">
      <c r="E7915" s="36"/>
    </row>
    <row r="7916" spans="5:5">
      <c r="E7916" s="36"/>
    </row>
    <row r="7917" spans="5:5">
      <c r="E7917" s="36"/>
    </row>
    <row r="7918" spans="5:5">
      <c r="E7918" s="36"/>
    </row>
    <row r="7919" spans="5:5">
      <c r="E7919" s="36"/>
    </row>
    <row r="7920" spans="5:5">
      <c r="E7920" s="36"/>
    </row>
    <row r="7921" spans="5:5">
      <c r="E7921" s="36"/>
    </row>
    <row r="7922" spans="5:5">
      <c r="E7922" s="36"/>
    </row>
    <row r="7923" spans="5:5">
      <c r="E7923" s="36"/>
    </row>
    <row r="7924" spans="5:5">
      <c r="E7924" s="36"/>
    </row>
    <row r="7925" spans="5:5">
      <c r="E7925" s="36"/>
    </row>
    <row r="7926" spans="5:5">
      <c r="E7926" s="36"/>
    </row>
    <row r="7927" spans="5:5">
      <c r="E7927" s="36"/>
    </row>
    <row r="7928" spans="5:5">
      <c r="E7928" s="36"/>
    </row>
    <row r="7929" spans="5:5">
      <c r="E7929" s="36"/>
    </row>
    <row r="7930" spans="5:5">
      <c r="E7930" s="36"/>
    </row>
    <row r="7931" spans="5:5">
      <c r="E7931" s="36"/>
    </row>
    <row r="7932" spans="5:5">
      <c r="E7932" s="36"/>
    </row>
    <row r="7933" spans="5:5">
      <c r="E7933" s="36"/>
    </row>
    <row r="7934" spans="5:5">
      <c r="E7934" s="36"/>
    </row>
    <row r="7935" spans="5:5">
      <c r="E7935" s="36"/>
    </row>
    <row r="7936" spans="5:5">
      <c r="E7936" s="36"/>
    </row>
    <row r="7937" spans="5:5">
      <c r="E7937" s="36"/>
    </row>
    <row r="7938" spans="5:5">
      <c r="E7938" s="36"/>
    </row>
    <row r="7939" spans="5:5">
      <c r="E7939" s="36"/>
    </row>
    <row r="7940" spans="5:5">
      <c r="E7940" s="36"/>
    </row>
    <row r="7941" spans="5:5">
      <c r="E7941" s="36"/>
    </row>
    <row r="7942" spans="5:5">
      <c r="E7942" s="36"/>
    </row>
    <row r="7943" spans="5:5">
      <c r="E7943" s="36"/>
    </row>
    <row r="7944" spans="5:5">
      <c r="E7944" s="36"/>
    </row>
    <row r="7945" spans="5:5">
      <c r="E7945" s="36"/>
    </row>
    <row r="7946" spans="5:5">
      <c r="E7946" s="36"/>
    </row>
    <row r="7947" spans="5:5">
      <c r="E7947" s="36"/>
    </row>
    <row r="7948" spans="5:5">
      <c r="E7948" s="36"/>
    </row>
    <row r="7949" spans="5:5">
      <c r="E7949" s="36"/>
    </row>
    <row r="7950" spans="5:5">
      <c r="E7950" s="36"/>
    </row>
    <row r="7951" spans="5:5">
      <c r="E7951" s="36"/>
    </row>
    <row r="7952" spans="5:5">
      <c r="E7952" s="36"/>
    </row>
    <row r="7953" spans="5:5">
      <c r="E7953" s="36"/>
    </row>
    <row r="7954" spans="5:5">
      <c r="E7954" s="36"/>
    </row>
    <row r="7955" spans="5:5">
      <c r="E7955" s="36"/>
    </row>
    <row r="7956" spans="5:5">
      <c r="E7956" s="36"/>
    </row>
    <row r="7957" spans="5:5">
      <c r="E7957" s="36"/>
    </row>
    <row r="7958" spans="5:5">
      <c r="E7958" s="36"/>
    </row>
    <row r="7959" spans="5:5">
      <c r="E7959" s="36"/>
    </row>
    <row r="7960" spans="5:5">
      <c r="E7960" s="36"/>
    </row>
    <row r="7961" spans="5:5">
      <c r="E7961" s="36"/>
    </row>
    <row r="7962" spans="5:5">
      <c r="E7962" s="36"/>
    </row>
    <row r="7963" spans="5:5">
      <c r="E7963" s="36"/>
    </row>
    <row r="7964" spans="5:5">
      <c r="E7964" s="36"/>
    </row>
    <row r="7965" spans="5:5">
      <c r="E7965" s="36"/>
    </row>
    <row r="7966" spans="5:5">
      <c r="E7966" s="36"/>
    </row>
    <row r="7967" spans="5:5">
      <c r="E7967" s="36"/>
    </row>
    <row r="7968" spans="5:5">
      <c r="E7968" s="36"/>
    </row>
    <row r="7969" spans="5:5">
      <c r="E7969" s="36"/>
    </row>
    <row r="7970" spans="5:5">
      <c r="E7970" s="36"/>
    </row>
    <row r="7971" spans="5:5">
      <c r="E7971" s="36"/>
    </row>
    <row r="7972" spans="5:5">
      <c r="E7972" s="36"/>
    </row>
    <row r="7973" spans="5:5">
      <c r="E7973" s="36"/>
    </row>
    <row r="7974" spans="5:5">
      <c r="E7974" s="36"/>
    </row>
    <row r="7975" spans="5:5">
      <c r="E7975" s="36"/>
    </row>
    <row r="7976" spans="5:5">
      <c r="E7976" s="36"/>
    </row>
    <row r="7977" spans="5:5">
      <c r="E7977" s="36"/>
    </row>
    <row r="7978" spans="5:5">
      <c r="E7978" s="36"/>
    </row>
    <row r="7979" spans="5:5">
      <c r="E7979" s="36"/>
    </row>
    <row r="7980" spans="5:5">
      <c r="E7980" s="36"/>
    </row>
    <row r="7981" spans="5:5">
      <c r="E7981" s="36"/>
    </row>
    <row r="7982" spans="5:5">
      <c r="E7982" s="36"/>
    </row>
    <row r="7983" spans="5:5">
      <c r="E7983" s="36"/>
    </row>
    <row r="7984" spans="5:5">
      <c r="E7984" s="36"/>
    </row>
    <row r="7985" spans="5:5">
      <c r="E7985" s="36"/>
    </row>
    <row r="7986" spans="5:5">
      <c r="E7986" s="36"/>
    </row>
    <row r="7987" spans="5:5">
      <c r="E7987" s="36"/>
    </row>
    <row r="7988" spans="5:5">
      <c r="E7988" s="36"/>
    </row>
    <row r="7989" spans="5:5">
      <c r="E7989" s="36"/>
    </row>
    <row r="7990" spans="5:5">
      <c r="E7990" s="36"/>
    </row>
    <row r="7991" spans="5:5">
      <c r="E7991" s="36"/>
    </row>
    <row r="7992" spans="5:5">
      <c r="E7992" s="36"/>
    </row>
    <row r="7993" spans="5:5">
      <c r="E7993" s="36"/>
    </row>
    <row r="7994" spans="5:5">
      <c r="E7994" s="36"/>
    </row>
    <row r="7995" spans="5:5">
      <c r="E7995" s="36"/>
    </row>
    <row r="7996" spans="5:5">
      <c r="E7996" s="36"/>
    </row>
    <row r="7997" spans="5:5">
      <c r="E7997" s="36"/>
    </row>
    <row r="7998" spans="5:5">
      <c r="E7998" s="36"/>
    </row>
    <row r="7999" spans="5:5">
      <c r="E7999" s="36"/>
    </row>
    <row r="8000" spans="5:5">
      <c r="E8000" s="36"/>
    </row>
    <row r="8001" spans="5:5">
      <c r="E8001" s="36"/>
    </row>
    <row r="8002" spans="5:5">
      <c r="E8002" s="36"/>
    </row>
    <row r="8003" spans="5:5">
      <c r="E8003" s="36"/>
    </row>
    <row r="8004" spans="5:5">
      <c r="E8004" s="36"/>
    </row>
    <row r="8005" spans="5:5">
      <c r="E8005" s="36"/>
    </row>
    <row r="8006" spans="5:5">
      <c r="E8006" s="36"/>
    </row>
    <row r="8007" spans="5:5">
      <c r="E8007" s="36"/>
    </row>
    <row r="8008" spans="5:5">
      <c r="E8008" s="36"/>
    </row>
    <row r="8009" spans="5:5">
      <c r="E8009" s="36"/>
    </row>
    <row r="8010" spans="5:5">
      <c r="E8010" s="36"/>
    </row>
    <row r="8011" spans="5:5">
      <c r="E8011" s="36"/>
    </row>
    <row r="8012" spans="5:5">
      <c r="E8012" s="36"/>
    </row>
    <row r="8013" spans="5:5">
      <c r="E8013" s="36"/>
    </row>
    <row r="8014" spans="5:5">
      <c r="E8014" s="36"/>
    </row>
    <row r="8015" spans="5:5">
      <c r="E8015" s="36"/>
    </row>
    <row r="8016" spans="5:5">
      <c r="E8016" s="36"/>
    </row>
    <row r="8017" spans="5:5">
      <c r="E8017" s="36"/>
    </row>
    <row r="8018" spans="5:5">
      <c r="E8018" s="36"/>
    </row>
    <row r="8019" spans="5:5">
      <c r="E8019" s="36"/>
    </row>
    <row r="8020" spans="5:5">
      <c r="E8020" s="36"/>
    </row>
    <row r="8021" spans="5:5">
      <c r="E8021" s="36"/>
    </row>
    <row r="8022" spans="5:5">
      <c r="E8022" s="36"/>
    </row>
    <row r="8023" spans="5:5">
      <c r="E8023" s="36"/>
    </row>
    <row r="8024" spans="5:5">
      <c r="E8024" s="36"/>
    </row>
    <row r="8025" spans="5:5">
      <c r="E8025" s="36"/>
    </row>
    <row r="8026" spans="5:5">
      <c r="E8026" s="36"/>
    </row>
    <row r="8027" spans="5:5">
      <c r="E8027" s="36"/>
    </row>
    <row r="8028" spans="5:5">
      <c r="E8028" s="36"/>
    </row>
    <row r="8029" spans="5:5">
      <c r="E8029" s="36"/>
    </row>
    <row r="8030" spans="5:5">
      <c r="E8030" s="36"/>
    </row>
    <row r="8031" spans="5:5">
      <c r="E8031" s="36"/>
    </row>
    <row r="8032" spans="5:5">
      <c r="E8032" s="36"/>
    </row>
    <row r="8033" spans="5:5">
      <c r="E8033" s="36"/>
    </row>
    <row r="8034" spans="5:5">
      <c r="E8034" s="36"/>
    </row>
    <row r="8035" spans="5:5">
      <c r="E8035" s="36"/>
    </row>
    <row r="8036" spans="5:5">
      <c r="E8036" s="36"/>
    </row>
    <row r="8037" spans="5:5">
      <c r="E8037" s="36"/>
    </row>
    <row r="8038" spans="5:5">
      <c r="E8038" s="36"/>
    </row>
    <row r="8039" spans="5:5">
      <c r="E8039" s="36"/>
    </row>
    <row r="8040" spans="5:5">
      <c r="E8040" s="36"/>
    </row>
    <row r="8041" spans="5:5">
      <c r="E8041" s="36"/>
    </row>
    <row r="8042" spans="5:5">
      <c r="E8042" s="36"/>
    </row>
    <row r="8043" spans="5:5">
      <c r="E8043" s="36"/>
    </row>
    <row r="8044" spans="5:5">
      <c r="E8044" s="36"/>
    </row>
    <row r="8045" spans="5:5">
      <c r="E8045" s="36"/>
    </row>
    <row r="8046" spans="5:5">
      <c r="E8046" s="36"/>
    </row>
    <row r="8047" spans="5:5">
      <c r="E8047" s="36"/>
    </row>
    <row r="8048" spans="5:5">
      <c r="E8048" s="36"/>
    </row>
    <row r="8049" spans="5:5">
      <c r="E8049" s="36"/>
    </row>
    <row r="8050" spans="5:5">
      <c r="E8050" s="36"/>
    </row>
    <row r="8051" spans="5:5">
      <c r="E8051" s="36"/>
    </row>
    <row r="8052" spans="5:5">
      <c r="E8052" s="36"/>
    </row>
    <row r="8053" spans="5:5">
      <c r="E8053" s="36"/>
    </row>
    <row r="8054" spans="5:5">
      <c r="E8054" s="36"/>
    </row>
    <row r="8055" spans="5:5">
      <c r="E8055" s="36"/>
    </row>
    <row r="8056" spans="5:5">
      <c r="E8056" s="36"/>
    </row>
    <row r="8057" spans="5:5">
      <c r="E8057" s="36"/>
    </row>
    <row r="8058" spans="5:5">
      <c r="E8058" s="36"/>
    </row>
    <row r="8059" spans="5:5">
      <c r="E8059" s="36"/>
    </row>
    <row r="8060" spans="5:5">
      <c r="E8060" s="36"/>
    </row>
    <row r="8061" spans="5:5">
      <c r="E8061" s="36"/>
    </row>
    <row r="8062" spans="5:5">
      <c r="E8062" s="36"/>
    </row>
    <row r="8063" spans="5:5">
      <c r="E8063" s="36"/>
    </row>
    <row r="8064" spans="5:5">
      <c r="E8064" s="36"/>
    </row>
    <row r="8065" spans="5:5">
      <c r="E8065" s="36"/>
    </row>
    <row r="8066" spans="5:5">
      <c r="E8066" s="36"/>
    </row>
    <row r="8067" spans="5:5">
      <c r="E8067" s="36"/>
    </row>
    <row r="8068" spans="5:5">
      <c r="E8068" s="36"/>
    </row>
    <row r="8069" spans="5:5">
      <c r="E8069" s="36"/>
    </row>
    <row r="8070" spans="5:5">
      <c r="E8070" s="36"/>
    </row>
    <row r="8071" spans="5:5">
      <c r="E8071" s="36"/>
    </row>
    <row r="8072" spans="5:5">
      <c r="E8072" s="36"/>
    </row>
    <row r="8073" spans="5:5">
      <c r="E8073" s="36"/>
    </row>
    <row r="8074" spans="5:5">
      <c r="E8074" s="36"/>
    </row>
    <row r="8075" spans="5:5">
      <c r="E8075" s="36"/>
    </row>
    <row r="8076" spans="5:5">
      <c r="E8076" s="36"/>
    </row>
    <row r="8077" spans="5:5">
      <c r="E8077" s="36"/>
    </row>
    <row r="8078" spans="5:5">
      <c r="E8078" s="36"/>
    </row>
    <row r="8079" spans="5:5">
      <c r="E8079" s="36"/>
    </row>
    <row r="8080" spans="5:5">
      <c r="E8080" s="36"/>
    </row>
    <row r="8081" spans="5:5">
      <c r="E8081" s="36"/>
    </row>
    <row r="8082" spans="5:5">
      <c r="E8082" s="36"/>
    </row>
    <row r="8083" spans="5:5">
      <c r="E8083" s="36"/>
    </row>
    <row r="8084" spans="5:5">
      <c r="E8084" s="36"/>
    </row>
    <row r="8085" spans="5:5">
      <c r="E8085" s="36"/>
    </row>
    <row r="8086" spans="5:5">
      <c r="E8086" s="36"/>
    </row>
    <row r="8087" spans="5:5">
      <c r="E8087" s="36"/>
    </row>
    <row r="8088" spans="5:5">
      <c r="E8088" s="36"/>
    </row>
    <row r="8089" spans="5:5">
      <c r="E8089" s="36"/>
    </row>
    <row r="8090" spans="5:5">
      <c r="E8090" s="36"/>
    </row>
    <row r="8091" spans="5:5">
      <c r="E8091" s="36"/>
    </row>
    <row r="8092" spans="5:5">
      <c r="E8092" s="36"/>
    </row>
    <row r="8093" spans="5:5">
      <c r="E8093" s="36"/>
    </row>
    <row r="8094" spans="5:5">
      <c r="E8094" s="36"/>
    </row>
    <row r="8095" spans="5:5">
      <c r="E8095" s="36"/>
    </row>
    <row r="8096" spans="5:5">
      <c r="E8096" s="36"/>
    </row>
    <row r="8097" spans="5:5">
      <c r="E8097" s="36"/>
    </row>
    <row r="8098" spans="5:5">
      <c r="E8098" s="36"/>
    </row>
    <row r="8099" spans="5:5">
      <c r="E8099" s="36"/>
    </row>
    <row r="8100" spans="5:5">
      <c r="E8100" s="36"/>
    </row>
    <row r="8101" spans="5:5">
      <c r="E8101" s="36"/>
    </row>
    <row r="8102" spans="5:5">
      <c r="E8102" s="36"/>
    </row>
    <row r="8103" spans="5:5">
      <c r="E8103" s="36"/>
    </row>
    <row r="8104" spans="5:5">
      <c r="E8104" s="36"/>
    </row>
    <row r="8105" spans="5:5">
      <c r="E8105" s="36"/>
    </row>
    <row r="8106" spans="5:5">
      <c r="E8106" s="36"/>
    </row>
    <row r="8107" spans="5:5">
      <c r="E8107" s="36"/>
    </row>
    <row r="8108" spans="5:5">
      <c r="E8108" s="36"/>
    </row>
    <row r="8109" spans="5:5">
      <c r="E8109" s="36"/>
    </row>
    <row r="8110" spans="5:5">
      <c r="E8110" s="36"/>
    </row>
    <row r="8111" spans="5:5">
      <c r="E8111" s="36"/>
    </row>
    <row r="8112" spans="5:5">
      <c r="E8112" s="36"/>
    </row>
    <row r="8113" spans="5:5">
      <c r="E8113" s="36"/>
    </row>
    <row r="8114" spans="5:5">
      <c r="E8114" s="36"/>
    </row>
    <row r="8115" spans="5:5">
      <c r="E8115" s="36"/>
    </row>
    <row r="8116" spans="5:5">
      <c r="E8116" s="36"/>
    </row>
    <row r="8117" spans="5:5">
      <c r="E8117" s="36"/>
    </row>
    <row r="8118" spans="5:5">
      <c r="E8118" s="36"/>
    </row>
    <row r="8119" spans="5:5">
      <c r="E8119" s="36"/>
    </row>
    <row r="8120" spans="5:5">
      <c r="E8120" s="36"/>
    </row>
    <row r="8121" spans="5:5">
      <c r="E8121" s="36"/>
    </row>
    <row r="8122" spans="5:5">
      <c r="E8122" s="36"/>
    </row>
    <row r="8123" spans="5:5">
      <c r="E8123" s="36"/>
    </row>
    <row r="8124" spans="5:5">
      <c r="E8124" s="36"/>
    </row>
    <row r="8125" spans="5:5">
      <c r="E8125" s="36"/>
    </row>
    <row r="8126" spans="5:5">
      <c r="E8126" s="36"/>
    </row>
    <row r="8127" spans="5:5">
      <c r="E8127" s="36"/>
    </row>
    <row r="8128" spans="5:5">
      <c r="E8128" s="36"/>
    </row>
    <row r="8129" spans="5:5">
      <c r="E8129" s="36"/>
    </row>
    <row r="8130" spans="5:5">
      <c r="E8130" s="36"/>
    </row>
    <row r="8131" spans="5:5">
      <c r="E8131" s="36"/>
    </row>
    <row r="8132" spans="5:5">
      <c r="E8132" s="36"/>
    </row>
    <row r="8133" spans="5:5">
      <c r="E8133" s="36"/>
    </row>
    <row r="8134" spans="5:5">
      <c r="E8134" s="36"/>
    </row>
    <row r="8135" spans="5:5">
      <c r="E8135" s="36"/>
    </row>
    <row r="8136" spans="5:5">
      <c r="E8136" s="36"/>
    </row>
    <row r="8137" spans="5:5">
      <c r="E8137" s="36"/>
    </row>
    <row r="8138" spans="5:5">
      <c r="E8138" s="36"/>
    </row>
    <row r="8139" spans="5:5">
      <c r="E8139" s="36"/>
    </row>
    <row r="8140" spans="5:5">
      <c r="E8140" s="36"/>
    </row>
    <row r="8141" spans="5:5">
      <c r="E8141" s="36"/>
    </row>
    <row r="8142" spans="5:5">
      <c r="E8142" s="36"/>
    </row>
    <row r="8143" spans="5:5">
      <c r="E8143" s="36"/>
    </row>
    <row r="8144" spans="5:5">
      <c r="E8144" s="36"/>
    </row>
    <row r="8145" spans="5:5">
      <c r="E8145" s="36"/>
    </row>
    <row r="8146" spans="5:5">
      <c r="E8146" s="36"/>
    </row>
    <row r="8147" spans="5:5">
      <c r="E8147" s="36"/>
    </row>
    <row r="8148" spans="5:5">
      <c r="E8148" s="36"/>
    </row>
    <row r="8149" spans="5:5">
      <c r="E8149" s="36"/>
    </row>
    <row r="8150" spans="5:5">
      <c r="E8150" s="36"/>
    </row>
    <row r="8151" spans="5:5">
      <c r="E8151" s="36"/>
    </row>
    <row r="8152" spans="5:5">
      <c r="E8152" s="36"/>
    </row>
    <row r="8153" spans="5:5">
      <c r="E8153" s="36"/>
    </row>
    <row r="8154" spans="5:5">
      <c r="E8154" s="36"/>
    </row>
    <row r="8155" spans="5:5">
      <c r="E8155" s="36"/>
    </row>
    <row r="8156" spans="5:5">
      <c r="E8156" s="36"/>
    </row>
    <row r="8157" spans="5:5">
      <c r="E8157" s="36"/>
    </row>
    <row r="8158" spans="5:5">
      <c r="E8158" s="36"/>
    </row>
    <row r="8159" spans="5:5">
      <c r="E8159" s="36"/>
    </row>
    <row r="8160" spans="5:5">
      <c r="E8160" s="36"/>
    </row>
    <row r="8161" spans="5:5">
      <c r="E8161" s="36"/>
    </row>
    <row r="8162" spans="5:5">
      <c r="E8162" s="36"/>
    </row>
    <row r="8163" spans="5:5">
      <c r="E8163" s="36"/>
    </row>
    <row r="8164" spans="5:5">
      <c r="E8164" s="36"/>
    </row>
    <row r="8165" spans="5:5">
      <c r="E8165" s="36"/>
    </row>
    <row r="8166" spans="5:5">
      <c r="E8166" s="36"/>
    </row>
    <row r="8167" spans="5:5">
      <c r="E8167" s="36"/>
    </row>
    <row r="8168" spans="5:5">
      <c r="E8168" s="36"/>
    </row>
    <row r="8169" spans="5:5">
      <c r="E8169" s="36"/>
    </row>
    <row r="8170" spans="5:5">
      <c r="E8170" s="36"/>
    </row>
    <row r="8171" spans="5:5">
      <c r="E8171" s="36"/>
    </row>
    <row r="8172" spans="5:5">
      <c r="E8172" s="36"/>
    </row>
    <row r="8173" spans="5:5">
      <c r="E8173" s="36"/>
    </row>
    <row r="8174" spans="5:5">
      <c r="E8174" s="36"/>
    </row>
    <row r="8175" spans="5:5">
      <c r="E8175" s="36"/>
    </row>
    <row r="8176" spans="5:5">
      <c r="E8176" s="36"/>
    </row>
    <row r="8177" spans="5:5">
      <c r="E8177" s="36"/>
    </row>
    <row r="8178" spans="5:5">
      <c r="E8178" s="36"/>
    </row>
    <row r="8179" spans="5:5">
      <c r="E8179" s="36"/>
    </row>
    <row r="8180" spans="5:5">
      <c r="E8180" s="36"/>
    </row>
    <row r="8181" spans="5:5">
      <c r="E8181" s="36"/>
    </row>
    <row r="8182" spans="5:5">
      <c r="E8182" s="36"/>
    </row>
    <row r="8183" spans="5:5">
      <c r="E8183" s="36"/>
    </row>
    <row r="8184" spans="5:5">
      <c r="E8184" s="36"/>
    </row>
    <row r="8185" spans="5:5">
      <c r="E8185" s="36"/>
    </row>
    <row r="8186" spans="5:5">
      <c r="E8186" s="36"/>
    </row>
    <row r="8187" spans="5:5">
      <c r="E8187" s="36"/>
    </row>
    <row r="8188" spans="5:5">
      <c r="E8188" s="36"/>
    </row>
    <row r="8189" spans="5:5">
      <c r="E8189" s="36"/>
    </row>
    <row r="8190" spans="5:5">
      <c r="E8190" s="36"/>
    </row>
    <row r="8191" spans="5:5">
      <c r="E8191" s="36"/>
    </row>
    <row r="8192" spans="5:5">
      <c r="E8192" s="36"/>
    </row>
    <row r="8193" spans="5:5">
      <c r="E8193" s="36"/>
    </row>
    <row r="8194" spans="5:5">
      <c r="E8194" s="36"/>
    </row>
    <row r="8195" spans="5:5">
      <c r="E8195" s="36"/>
    </row>
    <row r="8196" spans="5:5">
      <c r="E8196" s="36"/>
    </row>
    <row r="8197" spans="5:5">
      <c r="E8197" s="36"/>
    </row>
    <row r="8198" spans="5:5">
      <c r="E8198" s="36"/>
    </row>
    <row r="8199" spans="5:5">
      <c r="E8199" s="36"/>
    </row>
    <row r="8200" spans="5:5">
      <c r="E8200" s="36"/>
    </row>
    <row r="8201" spans="5:5">
      <c r="E8201" s="36"/>
    </row>
    <row r="8202" spans="5:5">
      <c r="E8202" s="36"/>
    </row>
    <row r="8203" spans="5:5">
      <c r="E8203" s="36"/>
    </row>
    <row r="8204" spans="5:5">
      <c r="E8204" s="36"/>
    </row>
    <row r="8205" spans="5:5">
      <c r="E8205" s="36"/>
    </row>
    <row r="8206" spans="5:5">
      <c r="E8206" s="36"/>
    </row>
    <row r="8207" spans="5:5">
      <c r="E8207" s="36"/>
    </row>
    <row r="8208" spans="5:5">
      <c r="E8208" s="36"/>
    </row>
    <row r="8209" spans="5:5">
      <c r="E8209" s="36"/>
    </row>
    <row r="8210" spans="5:5">
      <c r="E8210" s="36"/>
    </row>
    <row r="8211" spans="5:5">
      <c r="E8211" s="36"/>
    </row>
    <row r="8212" spans="5:5">
      <c r="E8212" s="36"/>
    </row>
    <row r="8213" spans="5:5">
      <c r="E8213" s="36"/>
    </row>
    <row r="8214" spans="5:5">
      <c r="E8214" s="36"/>
    </row>
    <row r="8215" spans="5:5">
      <c r="E8215" s="36"/>
    </row>
    <row r="8216" spans="5:5">
      <c r="E8216" s="36"/>
    </row>
    <row r="8217" spans="5:5">
      <c r="E8217" s="36"/>
    </row>
    <row r="8218" spans="5:5">
      <c r="E8218" s="36"/>
    </row>
    <row r="8219" spans="5:5">
      <c r="E8219" s="36"/>
    </row>
    <row r="8220" spans="5:5">
      <c r="E8220" s="36"/>
    </row>
    <row r="8221" spans="5:5">
      <c r="E8221" s="36"/>
    </row>
    <row r="8222" spans="5:5">
      <c r="E8222" s="36"/>
    </row>
    <row r="8223" spans="5:5">
      <c r="E8223" s="36"/>
    </row>
    <row r="8224" spans="5:5">
      <c r="E8224" s="36"/>
    </row>
    <row r="8225" spans="5:5">
      <c r="E8225" s="36"/>
    </row>
    <row r="8226" spans="5:5">
      <c r="E8226" s="36"/>
    </row>
    <row r="8227" spans="5:5">
      <c r="E8227" s="36"/>
    </row>
    <row r="8228" spans="5:5">
      <c r="E8228" s="36"/>
    </row>
    <row r="8229" spans="5:5">
      <c r="E8229" s="36"/>
    </row>
    <row r="8230" spans="5:5">
      <c r="E8230" s="36"/>
    </row>
    <row r="8231" spans="5:5">
      <c r="E8231" s="36"/>
    </row>
    <row r="8232" spans="5:5">
      <c r="E8232" s="36"/>
    </row>
    <row r="8233" spans="5:5">
      <c r="E8233" s="36"/>
    </row>
    <row r="8234" spans="5:5">
      <c r="E8234" s="36"/>
    </row>
    <row r="8235" spans="5:5">
      <c r="E8235" s="36"/>
    </row>
    <row r="8236" spans="5:5">
      <c r="E8236" s="36"/>
    </row>
    <row r="8237" spans="5:5">
      <c r="E8237" s="36"/>
    </row>
    <row r="8238" spans="5:5">
      <c r="E8238" s="36"/>
    </row>
    <row r="8239" spans="5:5">
      <c r="E8239" s="36"/>
    </row>
    <row r="8240" spans="5:5">
      <c r="E8240" s="36"/>
    </row>
    <row r="8241" spans="5:5">
      <c r="E8241" s="36"/>
    </row>
    <row r="8242" spans="5:5">
      <c r="E8242" s="36"/>
    </row>
    <row r="8243" spans="5:5">
      <c r="E8243" s="36"/>
    </row>
    <row r="8244" spans="5:5">
      <c r="E8244" s="36"/>
    </row>
    <row r="8245" spans="5:5">
      <c r="E8245" s="36"/>
    </row>
    <row r="8246" spans="5:5">
      <c r="E8246" s="36"/>
    </row>
    <row r="8247" spans="5:5">
      <c r="E8247" s="36"/>
    </row>
    <row r="8248" spans="5:5">
      <c r="E8248" s="36"/>
    </row>
    <row r="8249" spans="5:5">
      <c r="E8249" s="36"/>
    </row>
    <row r="8250" spans="5:5">
      <c r="E8250" s="36"/>
    </row>
    <row r="8251" spans="5:5">
      <c r="E8251" s="36"/>
    </row>
    <row r="8252" spans="5:5">
      <c r="E8252" s="36"/>
    </row>
    <row r="8253" spans="5:5">
      <c r="E8253" s="36"/>
    </row>
    <row r="8254" spans="5:5">
      <c r="E8254" s="36"/>
    </row>
    <row r="8255" spans="5:5">
      <c r="E8255" s="36"/>
    </row>
    <row r="8256" spans="5:5">
      <c r="E8256" s="36"/>
    </row>
    <row r="8257" spans="5:5">
      <c r="E8257" s="36"/>
    </row>
    <row r="8258" spans="5:5">
      <c r="E8258" s="36"/>
    </row>
    <row r="8259" spans="5:5">
      <c r="E8259" s="36"/>
    </row>
    <row r="8260" spans="5:5">
      <c r="E8260" s="36"/>
    </row>
    <row r="8261" spans="5:5">
      <c r="E8261" s="36"/>
    </row>
    <row r="8262" spans="5:5">
      <c r="E8262" s="36"/>
    </row>
    <row r="8263" spans="5:5">
      <c r="E8263" s="36"/>
    </row>
    <row r="8264" spans="5:5">
      <c r="E8264" s="36"/>
    </row>
    <row r="8265" spans="5:5">
      <c r="E8265" s="36"/>
    </row>
    <row r="8266" spans="5:5">
      <c r="E8266" s="36"/>
    </row>
    <row r="8267" spans="5:5">
      <c r="E8267" s="36"/>
    </row>
    <row r="8268" spans="5:5">
      <c r="E8268" s="36"/>
    </row>
    <row r="8269" spans="5:5">
      <c r="E8269" s="36"/>
    </row>
    <row r="8270" spans="5:5">
      <c r="E8270" s="36"/>
    </row>
    <row r="8271" spans="5:5">
      <c r="E8271" s="36"/>
    </row>
    <row r="8272" spans="5:5">
      <c r="E8272" s="36"/>
    </row>
    <row r="8273" spans="5:5">
      <c r="E8273" s="36"/>
    </row>
    <row r="8274" spans="5:5">
      <c r="E8274" s="36"/>
    </row>
    <row r="8275" spans="5:5">
      <c r="E8275" s="36"/>
    </row>
    <row r="8276" spans="5:5">
      <c r="E8276" s="36"/>
    </row>
    <row r="8277" spans="5:5">
      <c r="E8277" s="36"/>
    </row>
    <row r="8278" spans="5:5">
      <c r="E8278" s="36"/>
    </row>
    <row r="8279" spans="5:5">
      <c r="E8279" s="36"/>
    </row>
    <row r="8280" spans="5:5">
      <c r="E8280" s="36"/>
    </row>
    <row r="8281" spans="5:5">
      <c r="E8281" s="36"/>
    </row>
    <row r="8282" spans="5:5">
      <c r="E8282" s="36"/>
    </row>
    <row r="8283" spans="5:5">
      <c r="E8283" s="36"/>
    </row>
    <row r="8284" spans="5:5">
      <c r="E8284" s="36"/>
    </row>
    <row r="8285" spans="5:5">
      <c r="E8285" s="36"/>
    </row>
    <row r="8286" spans="5:5">
      <c r="E8286" s="36"/>
    </row>
    <row r="8287" spans="5:5">
      <c r="E8287" s="36"/>
    </row>
    <row r="8288" spans="5:5">
      <c r="E8288" s="36"/>
    </row>
    <row r="8289" spans="5:5">
      <c r="E8289" s="36"/>
    </row>
    <row r="8290" spans="5:5">
      <c r="E8290" s="36"/>
    </row>
    <row r="8291" spans="5:5">
      <c r="E8291" s="36"/>
    </row>
    <row r="8292" spans="5:5">
      <c r="E8292" s="36"/>
    </row>
    <row r="8293" spans="5:5">
      <c r="E8293" s="36"/>
    </row>
    <row r="8294" spans="5:5">
      <c r="E8294" s="36"/>
    </row>
    <row r="8295" spans="5:5">
      <c r="E8295" s="36"/>
    </row>
    <row r="8296" spans="5:5">
      <c r="E8296" s="36"/>
    </row>
    <row r="8297" spans="5:5">
      <c r="E8297" s="36"/>
    </row>
    <row r="8298" spans="5:5">
      <c r="E8298" s="36"/>
    </row>
    <row r="8299" spans="5:5">
      <c r="E8299" s="36"/>
    </row>
    <row r="8300" spans="5:5">
      <c r="E8300" s="36"/>
    </row>
    <row r="8301" spans="5:5">
      <c r="E8301" s="36"/>
    </row>
    <row r="8302" spans="5:5">
      <c r="E8302" s="36"/>
    </row>
    <row r="8303" spans="5:5">
      <c r="E8303" s="36"/>
    </row>
    <row r="8304" spans="5:5">
      <c r="E8304" s="36"/>
    </row>
    <row r="8305" spans="5:5">
      <c r="E8305" s="36"/>
    </row>
    <row r="8306" spans="5:5">
      <c r="E8306" s="36"/>
    </row>
    <row r="8307" spans="5:5">
      <c r="E8307" s="36"/>
    </row>
    <row r="8308" spans="5:5">
      <c r="E8308" s="36"/>
    </row>
    <row r="8309" spans="5:5">
      <c r="E8309" s="36"/>
    </row>
    <row r="8310" spans="5:5">
      <c r="E8310" s="36"/>
    </row>
    <row r="8311" spans="5:5">
      <c r="E8311" s="36"/>
    </row>
    <row r="8312" spans="5:5">
      <c r="E8312" s="36"/>
    </row>
    <row r="8313" spans="5:5">
      <c r="E8313" s="36"/>
    </row>
    <row r="8314" spans="5:5">
      <c r="E8314" s="36"/>
    </row>
    <row r="8315" spans="5:5">
      <c r="E8315" s="36"/>
    </row>
    <row r="8316" spans="5:5">
      <c r="E8316" s="36"/>
    </row>
    <row r="8317" spans="5:5">
      <c r="E8317" s="36"/>
    </row>
    <row r="8318" spans="5:5">
      <c r="E8318" s="36"/>
    </row>
    <row r="8319" spans="5:5">
      <c r="E8319" s="36"/>
    </row>
    <row r="8320" spans="5:5">
      <c r="E8320" s="36"/>
    </row>
    <row r="8321" spans="5:5">
      <c r="E8321" s="36"/>
    </row>
    <row r="8322" spans="5:5">
      <c r="E8322" s="36"/>
    </row>
    <row r="8323" spans="5:5">
      <c r="E8323" s="36"/>
    </row>
    <row r="8324" spans="5:5">
      <c r="E8324" s="36"/>
    </row>
    <row r="8325" spans="5:5">
      <c r="E8325" s="36"/>
    </row>
    <row r="8326" spans="5:5">
      <c r="E8326" s="36"/>
    </row>
    <row r="8327" spans="5:5">
      <c r="E8327" s="36"/>
    </row>
    <row r="8328" spans="5:5">
      <c r="E8328" s="36"/>
    </row>
    <row r="8329" spans="5:5">
      <c r="E8329" s="36"/>
    </row>
    <row r="8330" spans="5:5">
      <c r="E8330" s="36"/>
    </row>
    <row r="8331" spans="5:5">
      <c r="E8331" s="36"/>
    </row>
    <row r="8332" spans="5:5">
      <c r="E8332" s="36"/>
    </row>
    <row r="8333" spans="5:5">
      <c r="E8333" s="36"/>
    </row>
    <row r="8334" spans="5:5">
      <c r="E8334" s="36"/>
    </row>
    <row r="8335" spans="5:5">
      <c r="E8335" s="36"/>
    </row>
    <row r="8336" spans="5:5">
      <c r="E8336" s="36"/>
    </row>
    <row r="8337" spans="5:5">
      <c r="E8337" s="36"/>
    </row>
    <row r="8338" spans="5:5">
      <c r="E8338" s="36"/>
    </row>
    <row r="8339" spans="5:5">
      <c r="E8339" s="36"/>
    </row>
    <row r="8340" spans="5:5">
      <c r="E8340" s="36"/>
    </row>
    <row r="8341" spans="5:5">
      <c r="E8341" s="36"/>
    </row>
    <row r="8342" spans="5:5">
      <c r="E8342" s="36"/>
    </row>
    <row r="8343" spans="5:5">
      <c r="E8343" s="36"/>
    </row>
    <row r="8344" spans="5:5">
      <c r="E8344" s="36"/>
    </row>
    <row r="8345" spans="5:5">
      <c r="E8345" s="36"/>
    </row>
    <row r="8346" spans="5:5">
      <c r="E8346" s="36"/>
    </row>
    <row r="8347" spans="5:5">
      <c r="E8347" s="36"/>
    </row>
    <row r="8348" spans="5:5">
      <c r="E8348" s="36"/>
    </row>
    <row r="8349" spans="5:5">
      <c r="E8349" s="36"/>
    </row>
    <row r="8350" spans="5:5">
      <c r="E8350" s="36"/>
    </row>
    <row r="8351" spans="5:5">
      <c r="E8351" s="36"/>
    </row>
    <row r="8352" spans="5:5">
      <c r="E8352" s="36"/>
    </row>
    <row r="8353" spans="5:5">
      <c r="E8353" s="36"/>
    </row>
    <row r="8354" spans="5:5">
      <c r="E8354" s="36"/>
    </row>
    <row r="8355" spans="5:5">
      <c r="E8355" s="36"/>
    </row>
    <row r="8356" spans="5:5">
      <c r="E8356" s="36"/>
    </row>
    <row r="8357" spans="5:5">
      <c r="E8357" s="36"/>
    </row>
    <row r="8358" spans="5:5">
      <c r="E8358" s="36"/>
    </row>
    <row r="8359" spans="5:5">
      <c r="E8359" s="36"/>
    </row>
    <row r="8360" spans="5:5">
      <c r="E8360" s="36"/>
    </row>
    <row r="8361" spans="5:5">
      <c r="E8361" s="36"/>
    </row>
    <row r="8362" spans="5:5">
      <c r="E8362" s="36"/>
    </row>
    <row r="8363" spans="5:5">
      <c r="E8363" s="36"/>
    </row>
    <row r="8364" spans="5:5">
      <c r="E8364" s="36"/>
    </row>
    <row r="8365" spans="5:5">
      <c r="E8365" s="36"/>
    </row>
    <row r="8366" spans="5:5">
      <c r="E8366" s="36"/>
    </row>
    <row r="8367" spans="5:5">
      <c r="E8367" s="36"/>
    </row>
    <row r="8368" spans="5:5">
      <c r="E8368" s="36"/>
    </row>
    <row r="8369" spans="5:5">
      <c r="E8369" s="36"/>
    </row>
    <row r="8370" spans="5:5">
      <c r="E8370" s="36"/>
    </row>
    <row r="8371" spans="5:5">
      <c r="E8371" s="36"/>
    </row>
    <row r="8372" spans="5:5">
      <c r="E8372" s="36"/>
    </row>
    <row r="8373" spans="5:5">
      <c r="E8373" s="36"/>
    </row>
    <row r="8374" spans="5:5">
      <c r="E8374" s="36"/>
    </row>
    <row r="8375" spans="5:5">
      <c r="E8375" s="36"/>
    </row>
    <row r="8376" spans="5:5">
      <c r="E8376" s="36"/>
    </row>
    <row r="8377" spans="5:5">
      <c r="E8377" s="36"/>
    </row>
    <row r="8378" spans="5:5">
      <c r="E8378" s="36"/>
    </row>
    <row r="8379" spans="5:5">
      <c r="E8379" s="36"/>
    </row>
    <row r="8380" spans="5:5">
      <c r="E8380" s="36"/>
    </row>
    <row r="8381" spans="5:5">
      <c r="E8381" s="36"/>
    </row>
    <row r="8382" spans="5:5">
      <c r="E8382" s="36"/>
    </row>
    <row r="8383" spans="5:5">
      <c r="E8383" s="36"/>
    </row>
    <row r="8384" spans="5:5">
      <c r="E8384" s="36"/>
    </row>
    <row r="8385" spans="5:5">
      <c r="E8385" s="36"/>
    </row>
    <row r="8386" spans="5:5">
      <c r="E8386" s="36"/>
    </row>
    <row r="8387" spans="5:5">
      <c r="E8387" s="36"/>
    </row>
    <row r="8388" spans="5:5">
      <c r="E8388" s="36"/>
    </row>
    <row r="8389" spans="5:5">
      <c r="E8389" s="36"/>
    </row>
    <row r="8390" spans="5:5">
      <c r="E8390" s="36"/>
    </row>
    <row r="8391" spans="5:5">
      <c r="E8391" s="36"/>
    </row>
    <row r="8392" spans="5:5">
      <c r="E8392" s="36"/>
    </row>
    <row r="8393" spans="5:5">
      <c r="E8393" s="36"/>
    </row>
    <row r="8394" spans="5:5">
      <c r="E8394" s="36"/>
    </row>
    <row r="8395" spans="5:5">
      <c r="E8395" s="36"/>
    </row>
    <row r="8396" spans="5:5">
      <c r="E8396" s="36"/>
    </row>
    <row r="8397" spans="5:5">
      <c r="E8397" s="36"/>
    </row>
    <row r="8398" spans="5:5">
      <c r="E8398" s="36"/>
    </row>
    <row r="8399" spans="5:5">
      <c r="E8399" s="36"/>
    </row>
    <row r="8400" spans="5:5">
      <c r="E8400" s="36"/>
    </row>
    <row r="8401" spans="5:5">
      <c r="E8401" s="36"/>
    </row>
    <row r="8402" spans="5:5">
      <c r="E8402" s="36"/>
    </row>
    <row r="8403" spans="5:5">
      <c r="E8403" s="36"/>
    </row>
    <row r="8404" spans="5:5">
      <c r="E8404" s="36"/>
    </row>
    <row r="8405" spans="5:5">
      <c r="E8405" s="36"/>
    </row>
    <row r="8406" spans="5:5">
      <c r="E8406" s="36"/>
    </row>
    <row r="8407" spans="5:5">
      <c r="E8407" s="36"/>
    </row>
    <row r="8408" spans="5:5">
      <c r="E8408" s="36"/>
    </row>
    <row r="8409" spans="5:5">
      <c r="E8409" s="36"/>
    </row>
    <row r="8410" spans="5:5">
      <c r="E8410" s="36"/>
    </row>
    <row r="8411" spans="5:5">
      <c r="E8411" s="36"/>
    </row>
    <row r="8412" spans="5:5">
      <c r="E8412" s="36"/>
    </row>
    <row r="8413" spans="5:5">
      <c r="E8413" s="36"/>
    </row>
    <row r="8414" spans="5:5">
      <c r="E8414" s="36"/>
    </row>
    <row r="8415" spans="5:5">
      <c r="E8415" s="36"/>
    </row>
    <row r="8416" spans="5:5">
      <c r="E8416" s="36"/>
    </row>
    <row r="8417" spans="5:5">
      <c r="E8417" s="36"/>
    </row>
    <row r="8418" spans="5:5">
      <c r="E8418" s="36"/>
    </row>
    <row r="8419" spans="5:5">
      <c r="E8419" s="36"/>
    </row>
    <row r="8420" spans="5:5">
      <c r="E8420" s="36"/>
    </row>
    <row r="8421" spans="5:5">
      <c r="E8421" s="36"/>
    </row>
    <row r="8422" spans="5:5">
      <c r="E8422" s="36"/>
    </row>
    <row r="8423" spans="5:5">
      <c r="E8423" s="36"/>
    </row>
    <row r="8424" spans="5:5">
      <c r="E8424" s="36"/>
    </row>
    <row r="8425" spans="5:5">
      <c r="E8425" s="36"/>
    </row>
    <row r="8426" spans="5:5">
      <c r="E8426" s="36"/>
    </row>
    <row r="8427" spans="5:5">
      <c r="E8427" s="36"/>
    </row>
    <row r="8428" spans="5:5">
      <c r="E8428" s="36"/>
    </row>
    <row r="8429" spans="5:5">
      <c r="E8429" s="36"/>
    </row>
    <row r="8430" spans="5:5">
      <c r="E8430" s="36"/>
    </row>
    <row r="8431" spans="5:5">
      <c r="E8431" s="36"/>
    </row>
    <row r="8432" spans="5:5">
      <c r="E8432" s="36"/>
    </row>
    <row r="8433" spans="5:5">
      <c r="E8433" s="36"/>
    </row>
    <row r="8434" spans="5:5">
      <c r="E8434" s="36"/>
    </row>
    <row r="8435" spans="5:5">
      <c r="E8435" s="36"/>
    </row>
    <row r="8436" spans="5:5">
      <c r="E8436" s="36"/>
    </row>
    <row r="8437" spans="5:5">
      <c r="E8437" s="36"/>
    </row>
    <row r="8438" spans="5:5">
      <c r="E8438" s="36"/>
    </row>
    <row r="8439" spans="5:5">
      <c r="E8439" s="36"/>
    </row>
    <row r="8440" spans="5:5">
      <c r="E8440" s="36"/>
    </row>
    <row r="8441" spans="5:5">
      <c r="E8441" s="36"/>
    </row>
    <row r="8442" spans="5:5">
      <c r="E8442" s="36"/>
    </row>
    <row r="8443" spans="5:5">
      <c r="E8443" s="36"/>
    </row>
    <row r="8444" spans="5:5">
      <c r="E8444" s="36"/>
    </row>
    <row r="8445" spans="5:5">
      <c r="E8445" s="36"/>
    </row>
    <row r="8446" spans="5:5">
      <c r="E8446" s="36"/>
    </row>
    <row r="8447" spans="5:5">
      <c r="E8447" s="36"/>
    </row>
    <row r="8448" spans="5:5">
      <c r="E8448" s="36"/>
    </row>
    <row r="8449" spans="5:5">
      <c r="E8449" s="36"/>
    </row>
    <row r="8450" spans="5:5">
      <c r="E8450" s="36"/>
    </row>
    <row r="8451" spans="5:5">
      <c r="E8451" s="36"/>
    </row>
    <row r="8452" spans="5:5">
      <c r="E8452" s="36"/>
    </row>
    <row r="8453" spans="5:5">
      <c r="E8453" s="36"/>
    </row>
    <row r="8454" spans="5:5">
      <c r="E8454" s="36"/>
    </row>
    <row r="8455" spans="5:5">
      <c r="E8455" s="36"/>
    </row>
    <row r="8456" spans="5:5">
      <c r="E8456" s="36"/>
    </row>
    <row r="8457" spans="5:5">
      <c r="E8457" s="36"/>
    </row>
    <row r="8458" spans="5:5">
      <c r="E8458" s="36"/>
    </row>
    <row r="8459" spans="5:5">
      <c r="E8459" s="36"/>
    </row>
    <row r="8460" spans="5:5">
      <c r="E8460" s="36"/>
    </row>
    <row r="8461" spans="5:5">
      <c r="E8461" s="36"/>
    </row>
    <row r="8462" spans="5:5">
      <c r="E8462" s="36"/>
    </row>
    <row r="8463" spans="5:5">
      <c r="E8463" s="36"/>
    </row>
    <row r="8464" spans="5:5">
      <c r="E8464" s="36"/>
    </row>
    <row r="8465" spans="5:5">
      <c r="E8465" s="36"/>
    </row>
    <row r="8466" spans="5:5">
      <c r="E8466" s="36"/>
    </row>
    <row r="8467" spans="5:5">
      <c r="E8467" s="36"/>
    </row>
    <row r="8468" spans="5:5">
      <c r="E8468" s="36"/>
    </row>
    <row r="8469" spans="5:5">
      <c r="E8469" s="36"/>
    </row>
    <row r="8470" spans="5:5">
      <c r="E8470" s="36"/>
    </row>
    <row r="8471" spans="5:5">
      <c r="E8471" s="36"/>
    </row>
    <row r="8472" spans="5:5">
      <c r="E8472" s="36"/>
    </row>
    <row r="8473" spans="5:5">
      <c r="E8473" s="36"/>
    </row>
    <row r="8474" spans="5:5">
      <c r="E8474" s="36"/>
    </row>
    <row r="8475" spans="5:5">
      <c r="E8475" s="36"/>
    </row>
    <row r="8476" spans="5:5">
      <c r="E8476" s="36"/>
    </row>
    <row r="8477" spans="5:5">
      <c r="E8477" s="36"/>
    </row>
    <row r="8478" spans="5:5">
      <c r="E8478" s="36"/>
    </row>
    <row r="8479" spans="5:5">
      <c r="E8479" s="36"/>
    </row>
    <row r="8480" spans="5:5">
      <c r="E8480" s="36"/>
    </row>
    <row r="8481" spans="5:5">
      <c r="E8481" s="36"/>
    </row>
    <row r="8482" spans="5:5">
      <c r="E8482" s="36"/>
    </row>
    <row r="8483" spans="5:5">
      <c r="E8483" s="36"/>
    </row>
    <row r="8484" spans="5:5">
      <c r="E8484" s="36"/>
    </row>
    <row r="8485" spans="5:5">
      <c r="E8485" s="36"/>
    </row>
    <row r="8486" spans="5:5">
      <c r="E8486" s="36"/>
    </row>
    <row r="8487" spans="5:5">
      <c r="E8487" s="36"/>
    </row>
    <row r="8488" spans="5:5">
      <c r="E8488" s="36"/>
    </row>
    <row r="8489" spans="5:5">
      <c r="E8489" s="36"/>
    </row>
    <row r="8490" spans="5:5">
      <c r="E8490" s="36"/>
    </row>
    <row r="8491" spans="5:5">
      <c r="E8491" s="36"/>
    </row>
    <row r="8492" spans="5:5">
      <c r="E8492" s="36"/>
    </row>
    <row r="8493" spans="5:5">
      <c r="E8493" s="36"/>
    </row>
    <row r="8494" spans="5:5">
      <c r="E8494" s="36"/>
    </row>
    <row r="8495" spans="5:5">
      <c r="E8495" s="36"/>
    </row>
    <row r="8496" spans="5:5">
      <c r="E8496" s="36"/>
    </row>
    <row r="8497" spans="5:5">
      <c r="E8497" s="36"/>
    </row>
    <row r="8498" spans="5:5">
      <c r="E8498" s="36"/>
    </row>
    <row r="8499" spans="5:5">
      <c r="E8499" s="36"/>
    </row>
    <row r="8500" spans="5:5">
      <c r="E8500" s="36"/>
    </row>
    <row r="8501" spans="5:5">
      <c r="E8501" s="36"/>
    </row>
    <row r="8502" spans="5:5">
      <c r="E8502" s="36"/>
    </row>
    <row r="8503" spans="5:5">
      <c r="E8503" s="36"/>
    </row>
    <row r="8504" spans="5:5">
      <c r="E8504" s="36"/>
    </row>
    <row r="8505" spans="5:5">
      <c r="E8505" s="36"/>
    </row>
    <row r="8506" spans="5:5">
      <c r="E8506" s="36"/>
    </row>
    <row r="8507" spans="5:5">
      <c r="E8507" s="36"/>
    </row>
    <row r="8508" spans="5:5">
      <c r="E8508" s="36"/>
    </row>
    <row r="8509" spans="5:5">
      <c r="E8509" s="36"/>
    </row>
    <row r="8510" spans="5:5">
      <c r="E8510" s="36"/>
    </row>
    <row r="8511" spans="5:5">
      <c r="E8511" s="36"/>
    </row>
    <row r="8512" spans="5:5">
      <c r="E8512" s="36"/>
    </row>
    <row r="8513" spans="5:5">
      <c r="E8513" s="36"/>
    </row>
    <row r="8514" spans="5:5">
      <c r="E8514" s="36"/>
    </row>
    <row r="8515" spans="5:5">
      <c r="E8515" s="36"/>
    </row>
    <row r="8516" spans="5:5">
      <c r="E8516" s="36"/>
    </row>
    <row r="8517" spans="5:5">
      <c r="E8517" s="36"/>
    </row>
    <row r="8518" spans="5:5">
      <c r="E8518" s="36"/>
    </row>
    <row r="8519" spans="5:5">
      <c r="E8519" s="36"/>
    </row>
    <row r="8520" spans="5:5">
      <c r="E8520" s="36"/>
    </row>
    <row r="8521" spans="5:5">
      <c r="E8521" s="36"/>
    </row>
    <row r="8522" spans="5:5">
      <c r="E8522" s="36"/>
    </row>
    <row r="8523" spans="5:5">
      <c r="E8523" s="36"/>
    </row>
    <row r="8524" spans="5:5">
      <c r="E8524" s="36"/>
    </row>
    <row r="8525" spans="5:5">
      <c r="E8525" s="36"/>
    </row>
    <row r="8526" spans="5:5">
      <c r="E8526" s="36"/>
    </row>
    <row r="8527" spans="5:5">
      <c r="E8527" s="36"/>
    </row>
    <row r="8528" spans="5:5">
      <c r="E8528" s="36"/>
    </row>
    <row r="8529" spans="5:5">
      <c r="E8529" s="36"/>
    </row>
    <row r="8530" spans="5:5">
      <c r="E8530" s="36"/>
    </row>
    <row r="8531" spans="5:5">
      <c r="E8531" s="36"/>
    </row>
    <row r="8532" spans="5:5">
      <c r="E8532" s="36"/>
    </row>
    <row r="8533" spans="5:5">
      <c r="E8533" s="36"/>
    </row>
    <row r="8534" spans="5:5">
      <c r="E8534" s="36"/>
    </row>
    <row r="8535" spans="5:5">
      <c r="E8535" s="36"/>
    </row>
    <row r="8536" spans="5:5">
      <c r="E8536" s="36"/>
    </row>
    <row r="8537" spans="5:5">
      <c r="E8537" s="36"/>
    </row>
    <row r="8538" spans="5:5">
      <c r="E8538" s="36"/>
    </row>
    <row r="8539" spans="5:5">
      <c r="E8539" s="36"/>
    </row>
    <row r="8540" spans="5:5">
      <c r="E8540" s="36"/>
    </row>
    <row r="8541" spans="5:5">
      <c r="E8541" s="36"/>
    </row>
    <row r="8542" spans="5:5">
      <c r="E8542" s="36"/>
    </row>
    <row r="8543" spans="5:5">
      <c r="E8543" s="36"/>
    </row>
    <row r="8544" spans="5:5">
      <c r="E8544" s="36"/>
    </row>
    <row r="8545" spans="5:5">
      <c r="E8545" s="36"/>
    </row>
    <row r="8546" spans="5:5">
      <c r="E8546" s="36"/>
    </row>
    <row r="8547" spans="5:5">
      <c r="E8547" s="36"/>
    </row>
    <row r="8548" spans="5:5">
      <c r="E8548" s="36"/>
    </row>
    <row r="8549" spans="5:5">
      <c r="E8549" s="36"/>
    </row>
    <row r="8550" spans="5:5">
      <c r="E8550" s="36"/>
    </row>
    <row r="8551" spans="5:5">
      <c r="E8551" s="36"/>
    </row>
    <row r="8552" spans="5:5">
      <c r="E8552" s="36"/>
    </row>
    <row r="8553" spans="5:5">
      <c r="E8553" s="36"/>
    </row>
    <row r="8554" spans="5:5">
      <c r="E8554" s="36"/>
    </row>
    <row r="8555" spans="5:5">
      <c r="E8555" s="36"/>
    </row>
    <row r="8556" spans="5:5">
      <c r="E8556" s="36"/>
    </row>
    <row r="8557" spans="5:5">
      <c r="E8557" s="36"/>
    </row>
    <row r="8558" spans="5:5">
      <c r="E8558" s="36"/>
    </row>
    <row r="8559" spans="5:5">
      <c r="E8559" s="36"/>
    </row>
    <row r="8560" spans="5:5">
      <c r="E8560" s="36"/>
    </row>
    <row r="8561" spans="5:5">
      <c r="E8561" s="36"/>
    </row>
    <row r="8562" spans="5:5">
      <c r="E8562" s="36"/>
    </row>
    <row r="8563" spans="5:5">
      <c r="E8563" s="36"/>
    </row>
    <row r="8564" spans="5:5">
      <c r="E8564" s="36"/>
    </row>
    <row r="8565" spans="5:5">
      <c r="E8565" s="36"/>
    </row>
    <row r="8566" spans="5:5">
      <c r="E8566" s="36"/>
    </row>
    <row r="8567" spans="5:5">
      <c r="E8567" s="36"/>
    </row>
    <row r="8568" spans="5:5">
      <c r="E8568" s="36"/>
    </row>
    <row r="8569" spans="5:5">
      <c r="E8569" s="36"/>
    </row>
    <row r="8570" spans="5:5">
      <c r="E8570" s="36"/>
    </row>
    <row r="8571" spans="5:5">
      <c r="E8571" s="36"/>
    </row>
    <row r="8572" spans="5:5">
      <c r="E8572" s="36"/>
    </row>
    <row r="8573" spans="5:5">
      <c r="E8573" s="36"/>
    </row>
    <row r="8574" spans="5:5">
      <c r="E8574" s="36"/>
    </row>
    <row r="8575" spans="5:5">
      <c r="E8575" s="36"/>
    </row>
    <row r="8576" spans="5:5">
      <c r="E8576" s="36"/>
    </row>
    <row r="8577" spans="5:5">
      <c r="E8577" s="36"/>
    </row>
    <row r="8578" spans="5:5">
      <c r="E8578" s="36"/>
    </row>
    <row r="8579" spans="5:5">
      <c r="E8579" s="36"/>
    </row>
    <row r="8580" spans="5:5">
      <c r="E8580" s="36"/>
    </row>
    <row r="8581" spans="5:5">
      <c r="E8581" s="36"/>
    </row>
    <row r="8582" spans="5:5">
      <c r="E8582" s="36"/>
    </row>
    <row r="8583" spans="5:5">
      <c r="E8583" s="36"/>
    </row>
    <row r="8584" spans="5:5">
      <c r="E8584" s="36"/>
    </row>
    <row r="8585" spans="5:5">
      <c r="E8585" s="36"/>
    </row>
    <row r="8586" spans="5:5">
      <c r="E8586" s="36"/>
    </row>
    <row r="8587" spans="5:5">
      <c r="E8587" s="36"/>
    </row>
    <row r="8588" spans="5:5">
      <c r="E8588" s="36"/>
    </row>
    <row r="8589" spans="5:5">
      <c r="E8589" s="36"/>
    </row>
    <row r="8590" spans="5:5">
      <c r="E8590" s="36"/>
    </row>
    <row r="8591" spans="5:5">
      <c r="E8591" s="36"/>
    </row>
    <row r="8592" spans="5:5">
      <c r="E8592" s="36"/>
    </row>
    <row r="8593" spans="5:5">
      <c r="E8593" s="36"/>
    </row>
    <row r="8594" spans="5:5">
      <c r="E8594" s="36"/>
    </row>
    <row r="8595" spans="5:5">
      <c r="E8595" s="36"/>
    </row>
    <row r="8596" spans="5:5">
      <c r="E8596" s="36"/>
    </row>
    <row r="8597" spans="5:5">
      <c r="E8597" s="36"/>
    </row>
    <row r="8598" spans="5:5">
      <c r="E8598" s="36"/>
    </row>
    <row r="8599" spans="5:5">
      <c r="E8599" s="36"/>
    </row>
    <row r="8600" spans="5:5">
      <c r="E8600" s="36"/>
    </row>
    <row r="8601" spans="5:5">
      <c r="E8601" s="36"/>
    </row>
    <row r="8602" spans="5:5">
      <c r="E8602" s="36"/>
    </row>
    <row r="8603" spans="5:5">
      <c r="E8603" s="36"/>
    </row>
    <row r="8604" spans="5:5">
      <c r="E8604" s="36"/>
    </row>
    <row r="8605" spans="5:5">
      <c r="E8605" s="36"/>
    </row>
    <row r="8606" spans="5:5">
      <c r="E8606" s="36"/>
    </row>
    <row r="8607" spans="5:5">
      <c r="E8607" s="36"/>
    </row>
    <row r="8608" spans="5:5">
      <c r="E8608" s="36"/>
    </row>
    <row r="8609" spans="5:5">
      <c r="E8609" s="36"/>
    </row>
    <row r="8610" spans="5:5">
      <c r="E8610" s="36"/>
    </row>
    <row r="8611" spans="5:5">
      <c r="E8611" s="36"/>
    </row>
    <row r="8612" spans="5:5">
      <c r="E8612" s="36"/>
    </row>
    <row r="8613" spans="5:5">
      <c r="E8613" s="36"/>
    </row>
    <row r="8614" spans="5:5">
      <c r="E8614" s="36"/>
    </row>
    <row r="8615" spans="5:5">
      <c r="E8615" s="36"/>
    </row>
    <row r="8616" spans="5:5">
      <c r="E8616" s="36"/>
    </row>
    <row r="8617" spans="5:5">
      <c r="E8617" s="36"/>
    </row>
    <row r="8618" spans="5:5">
      <c r="E8618" s="36"/>
    </row>
    <row r="8619" spans="5:5">
      <c r="E8619" s="36"/>
    </row>
    <row r="8620" spans="5:5">
      <c r="E8620" s="36"/>
    </row>
    <row r="8621" spans="5:5">
      <c r="E8621" s="36"/>
    </row>
    <row r="8622" spans="5:5">
      <c r="E8622" s="36"/>
    </row>
    <row r="8623" spans="5:5">
      <c r="E8623" s="36"/>
    </row>
    <row r="8624" spans="5:5">
      <c r="E8624" s="36"/>
    </row>
    <row r="8625" spans="5:5">
      <c r="E8625" s="36"/>
    </row>
    <row r="8626" spans="5:5">
      <c r="E8626" s="36"/>
    </row>
    <row r="8627" spans="5:5">
      <c r="E8627" s="36"/>
    </row>
    <row r="8628" spans="5:5">
      <c r="E8628" s="36"/>
    </row>
    <row r="8629" spans="5:5">
      <c r="E8629" s="36"/>
    </row>
    <row r="8630" spans="5:5">
      <c r="E8630" s="36"/>
    </row>
    <row r="8631" spans="5:5">
      <c r="E8631" s="36"/>
    </row>
    <row r="8632" spans="5:5">
      <c r="E8632" s="36"/>
    </row>
    <row r="8633" spans="5:5">
      <c r="E8633" s="36"/>
    </row>
    <row r="8634" spans="5:5">
      <c r="E8634" s="36"/>
    </row>
    <row r="8635" spans="5:5">
      <c r="E8635" s="36"/>
    </row>
    <row r="8636" spans="5:5">
      <c r="E8636" s="36"/>
    </row>
    <row r="8637" spans="5:5">
      <c r="E8637" s="36"/>
    </row>
    <row r="8638" spans="5:5">
      <c r="E8638" s="36"/>
    </row>
    <row r="8639" spans="5:5">
      <c r="E8639" s="36"/>
    </row>
    <row r="8640" spans="5:5">
      <c r="E8640" s="36"/>
    </row>
    <row r="8641" spans="5:5">
      <c r="E8641" s="36"/>
    </row>
    <row r="8642" spans="5:5">
      <c r="E8642" s="36"/>
    </row>
    <row r="8643" spans="5:5">
      <c r="E8643" s="36"/>
    </row>
    <row r="8644" spans="5:5">
      <c r="E8644" s="36"/>
    </row>
    <row r="8645" spans="5:5">
      <c r="E8645" s="36"/>
    </row>
    <row r="8646" spans="5:5">
      <c r="E8646" s="36"/>
    </row>
    <row r="8647" spans="5:5">
      <c r="E8647" s="36"/>
    </row>
    <row r="8648" spans="5:5">
      <c r="E8648" s="36"/>
    </row>
    <row r="8649" spans="5:5">
      <c r="E8649" s="36"/>
    </row>
    <row r="8650" spans="5:5">
      <c r="E8650" s="36"/>
    </row>
    <row r="8651" spans="5:5">
      <c r="E8651" s="36"/>
    </row>
    <row r="8652" spans="5:5">
      <c r="E8652" s="36"/>
    </row>
    <row r="8653" spans="5:5">
      <c r="E8653" s="36"/>
    </row>
    <row r="8654" spans="5:5">
      <c r="E8654" s="36"/>
    </row>
    <row r="8655" spans="5:5">
      <c r="E8655" s="36"/>
    </row>
    <row r="8656" spans="5:5">
      <c r="E8656" s="36"/>
    </row>
    <row r="8657" spans="5:5">
      <c r="E8657" s="36"/>
    </row>
    <row r="8658" spans="5:5">
      <c r="E8658" s="36"/>
    </row>
    <row r="8659" spans="5:5">
      <c r="E8659" s="36"/>
    </row>
    <row r="8660" spans="5:5">
      <c r="E8660" s="36"/>
    </row>
    <row r="8661" spans="5:5">
      <c r="E8661" s="36"/>
    </row>
    <row r="8662" spans="5:5">
      <c r="E8662" s="36"/>
    </row>
    <row r="8663" spans="5:5">
      <c r="E8663" s="36"/>
    </row>
    <row r="8664" spans="5:5">
      <c r="E8664" s="36"/>
    </row>
    <row r="8665" spans="5:5">
      <c r="E8665" s="36"/>
    </row>
    <row r="8666" spans="5:5">
      <c r="E8666" s="36"/>
    </row>
    <row r="8667" spans="5:5">
      <c r="E8667" s="36"/>
    </row>
    <row r="8668" spans="5:5">
      <c r="E8668" s="36"/>
    </row>
    <row r="8669" spans="5:5">
      <c r="E8669" s="36"/>
    </row>
    <row r="8670" spans="5:5">
      <c r="E8670" s="36"/>
    </row>
    <row r="8671" spans="5:5">
      <c r="E8671" s="36"/>
    </row>
    <row r="8672" spans="5:5">
      <c r="E8672" s="36"/>
    </row>
    <row r="8673" spans="5:5">
      <c r="E8673" s="36"/>
    </row>
    <row r="8674" spans="5:5">
      <c r="E8674" s="36"/>
    </row>
    <row r="8675" spans="5:5">
      <c r="E8675" s="36"/>
    </row>
    <row r="8676" spans="5:5">
      <c r="E8676" s="36"/>
    </row>
    <row r="8677" spans="5:5">
      <c r="E8677" s="36"/>
    </row>
    <row r="8678" spans="5:5">
      <c r="E8678" s="36"/>
    </row>
    <row r="8679" spans="5:5">
      <c r="E8679" s="36"/>
    </row>
    <row r="8680" spans="5:5">
      <c r="E8680" s="36"/>
    </row>
    <row r="8681" spans="5:5">
      <c r="E8681" s="36"/>
    </row>
    <row r="8682" spans="5:5">
      <c r="E8682" s="36"/>
    </row>
    <row r="8683" spans="5:5">
      <c r="E8683" s="36"/>
    </row>
    <row r="8684" spans="5:5">
      <c r="E8684" s="36"/>
    </row>
    <row r="8685" spans="5:5">
      <c r="E8685" s="36"/>
    </row>
    <row r="8686" spans="5:5">
      <c r="E8686" s="36"/>
    </row>
    <row r="8687" spans="5:5">
      <c r="E8687" s="36"/>
    </row>
    <row r="8688" spans="5:5">
      <c r="E8688" s="36"/>
    </row>
    <row r="8689" spans="5:5">
      <c r="E8689" s="36"/>
    </row>
    <row r="8690" spans="5:5">
      <c r="E8690" s="36"/>
    </row>
    <row r="8691" spans="5:5">
      <c r="E8691" s="36"/>
    </row>
    <row r="8692" spans="5:5">
      <c r="E8692" s="36"/>
    </row>
    <row r="8693" spans="5:5">
      <c r="E8693" s="36"/>
    </row>
    <row r="8694" spans="5:5">
      <c r="E8694" s="36"/>
    </row>
    <row r="8695" spans="5:5">
      <c r="E8695" s="36"/>
    </row>
    <row r="8696" spans="5:5">
      <c r="E8696" s="36"/>
    </row>
    <row r="8697" spans="5:5">
      <c r="E8697" s="36"/>
    </row>
    <row r="8698" spans="5:5">
      <c r="E8698" s="36"/>
    </row>
    <row r="8699" spans="5:5">
      <c r="E8699" s="36"/>
    </row>
    <row r="8700" spans="5:5">
      <c r="E8700" s="36"/>
    </row>
    <row r="8701" spans="5:5">
      <c r="E8701" s="36"/>
    </row>
    <row r="8702" spans="5:5">
      <c r="E8702" s="36"/>
    </row>
    <row r="8703" spans="5:5">
      <c r="E8703" s="36"/>
    </row>
    <row r="8704" spans="5:5">
      <c r="E8704" s="36"/>
    </row>
    <row r="8705" spans="5:5">
      <c r="E8705" s="36"/>
    </row>
    <row r="8706" spans="5:5">
      <c r="E8706" s="36"/>
    </row>
    <row r="8707" spans="5:5">
      <c r="E8707" s="36"/>
    </row>
    <row r="8708" spans="5:5">
      <c r="E8708" s="36"/>
    </row>
    <row r="8709" spans="5:5">
      <c r="E8709" s="36"/>
    </row>
    <row r="8710" spans="5:5">
      <c r="E8710" s="36"/>
    </row>
    <row r="8711" spans="5:5">
      <c r="E8711" s="36"/>
    </row>
    <row r="8712" spans="5:5">
      <c r="E8712" s="36"/>
    </row>
    <row r="8713" spans="5:5">
      <c r="E8713" s="36"/>
    </row>
    <row r="8714" spans="5:5">
      <c r="E8714" s="36"/>
    </row>
    <row r="8715" spans="5:5">
      <c r="E8715" s="36"/>
    </row>
    <row r="8716" spans="5:5">
      <c r="E8716" s="36"/>
    </row>
    <row r="8717" spans="5:5">
      <c r="E8717" s="36"/>
    </row>
    <row r="8718" spans="5:5">
      <c r="E8718" s="36"/>
    </row>
    <row r="8719" spans="5:5">
      <c r="E8719" s="36"/>
    </row>
    <row r="8720" spans="5:5">
      <c r="E8720" s="36"/>
    </row>
    <row r="8721" spans="5:5">
      <c r="E8721" s="36"/>
    </row>
    <row r="8722" spans="5:5">
      <c r="E8722" s="36"/>
    </row>
    <row r="8723" spans="5:5">
      <c r="E8723" s="36"/>
    </row>
    <row r="8724" spans="5:5">
      <c r="E8724" s="36"/>
    </row>
    <row r="8725" spans="5:5">
      <c r="E8725" s="36"/>
    </row>
    <row r="8726" spans="5:5">
      <c r="E8726" s="36"/>
    </row>
    <row r="8727" spans="5:5">
      <c r="E8727" s="36"/>
    </row>
    <row r="8728" spans="5:5">
      <c r="E8728" s="36"/>
    </row>
    <row r="8729" spans="5:5">
      <c r="E8729" s="36"/>
    </row>
    <row r="8730" spans="5:5">
      <c r="E8730" s="36"/>
    </row>
    <row r="8731" spans="5:5">
      <c r="E8731" s="36"/>
    </row>
    <row r="8732" spans="5:5">
      <c r="E8732" s="36"/>
    </row>
    <row r="8733" spans="5:5">
      <c r="E8733" s="36"/>
    </row>
    <row r="8734" spans="5:5">
      <c r="E8734" s="36"/>
    </row>
    <row r="8735" spans="5:5">
      <c r="E8735" s="36"/>
    </row>
    <row r="8736" spans="5:5">
      <c r="E8736" s="36"/>
    </row>
    <row r="8737" spans="5:5">
      <c r="E8737" s="36"/>
    </row>
    <row r="8738" spans="5:5">
      <c r="E8738" s="36"/>
    </row>
    <row r="8739" spans="5:5">
      <c r="E8739" s="36"/>
    </row>
    <row r="8740" spans="5:5">
      <c r="E8740" s="36"/>
    </row>
    <row r="8741" spans="5:5">
      <c r="E8741" s="36"/>
    </row>
    <row r="8742" spans="5:5">
      <c r="E8742" s="36"/>
    </row>
    <row r="8743" spans="5:5">
      <c r="E8743" s="36"/>
    </row>
    <row r="8744" spans="5:5">
      <c r="E8744" s="36"/>
    </row>
    <row r="8745" spans="5:5">
      <c r="E8745" s="36"/>
    </row>
    <row r="8746" spans="5:5">
      <c r="E8746" s="36"/>
    </row>
    <row r="8747" spans="5:5">
      <c r="E8747" s="36"/>
    </row>
    <row r="8748" spans="5:5">
      <c r="E8748" s="36"/>
    </row>
    <row r="8749" spans="5:5">
      <c r="E8749" s="36"/>
    </row>
    <row r="8750" spans="5:5">
      <c r="E8750" s="36"/>
    </row>
    <row r="8751" spans="5:5">
      <c r="E8751" s="36"/>
    </row>
    <row r="8752" spans="5:5">
      <c r="E8752" s="36"/>
    </row>
    <row r="8753" spans="5:5">
      <c r="E8753" s="36"/>
    </row>
    <row r="8754" spans="5:5">
      <c r="E8754" s="36"/>
    </row>
    <row r="8755" spans="5:5">
      <c r="E8755" s="36"/>
    </row>
    <row r="8756" spans="5:5">
      <c r="E8756" s="36"/>
    </row>
    <row r="8757" spans="5:5">
      <c r="E8757" s="36"/>
    </row>
    <row r="8758" spans="5:5">
      <c r="E8758" s="36"/>
    </row>
    <row r="8759" spans="5:5">
      <c r="E8759" s="36"/>
    </row>
    <row r="8760" spans="5:5">
      <c r="E8760" s="36"/>
    </row>
    <row r="8761" spans="5:5">
      <c r="E8761" s="36"/>
    </row>
    <row r="8762" spans="5:5">
      <c r="E8762" s="36"/>
    </row>
    <row r="8763" spans="5:5">
      <c r="E8763" s="36"/>
    </row>
    <row r="8764" spans="5:5">
      <c r="E8764" s="36"/>
    </row>
    <row r="8765" spans="5:5">
      <c r="E8765" s="36"/>
    </row>
    <row r="8766" spans="5:5">
      <c r="E8766" s="36"/>
    </row>
    <row r="8767" spans="5:5">
      <c r="E8767" s="36"/>
    </row>
    <row r="8768" spans="5:5">
      <c r="E8768" s="36"/>
    </row>
    <row r="8769" spans="5:5">
      <c r="E8769" s="36"/>
    </row>
    <row r="8770" spans="5:5">
      <c r="E8770" s="36"/>
    </row>
    <row r="8771" spans="5:5">
      <c r="E8771" s="36"/>
    </row>
    <row r="8772" spans="5:5">
      <c r="E8772" s="36"/>
    </row>
    <row r="8773" spans="5:5">
      <c r="E8773" s="36"/>
    </row>
    <row r="8774" spans="5:5">
      <c r="E8774" s="36"/>
    </row>
    <row r="8775" spans="5:5">
      <c r="E8775" s="36"/>
    </row>
    <row r="8776" spans="5:5">
      <c r="E8776" s="36"/>
    </row>
    <row r="8777" spans="5:5">
      <c r="E8777" s="36"/>
    </row>
    <row r="8778" spans="5:5">
      <c r="E8778" s="36"/>
    </row>
    <row r="8779" spans="5:5">
      <c r="E8779" s="36"/>
    </row>
    <row r="8780" spans="5:5">
      <c r="E8780" s="36"/>
    </row>
    <row r="8781" spans="5:5">
      <c r="E8781" s="36"/>
    </row>
    <row r="8782" spans="5:5">
      <c r="E8782" s="36"/>
    </row>
    <row r="8783" spans="5:5">
      <c r="E8783" s="36"/>
    </row>
    <row r="8784" spans="5:5">
      <c r="E8784" s="36"/>
    </row>
    <row r="8785" spans="5:5">
      <c r="E8785" s="36"/>
    </row>
    <row r="8786" spans="5:5">
      <c r="E8786" s="36"/>
    </row>
    <row r="8787" spans="5:5">
      <c r="E8787" s="36"/>
    </row>
    <row r="8788" spans="5:5">
      <c r="E8788" s="36"/>
    </row>
    <row r="8789" spans="5:5">
      <c r="E8789" s="36"/>
    </row>
    <row r="8790" spans="5:5">
      <c r="E8790" s="36"/>
    </row>
    <row r="8791" spans="5:5">
      <c r="E8791" s="36"/>
    </row>
    <row r="8792" spans="5:5">
      <c r="E8792" s="36"/>
    </row>
    <row r="8793" spans="5:5">
      <c r="E8793" s="36"/>
    </row>
    <row r="8794" spans="5:5">
      <c r="E8794" s="36"/>
    </row>
    <row r="8795" spans="5:5">
      <c r="E8795" s="36"/>
    </row>
    <row r="8796" spans="5:5">
      <c r="E8796" s="36"/>
    </row>
    <row r="8797" spans="5:5">
      <c r="E8797" s="36"/>
    </row>
    <row r="8798" spans="5:5">
      <c r="E8798" s="36"/>
    </row>
    <row r="8799" spans="5:5">
      <c r="E8799" s="36"/>
    </row>
    <row r="8800" spans="5:5">
      <c r="E8800" s="36"/>
    </row>
    <row r="8801" spans="5:5">
      <c r="E8801" s="36"/>
    </row>
    <row r="8802" spans="5:5">
      <c r="E8802" s="36"/>
    </row>
    <row r="8803" spans="5:5">
      <c r="E8803" s="36"/>
    </row>
    <row r="8804" spans="5:5">
      <c r="E8804" s="36"/>
    </row>
    <row r="8805" spans="5:5">
      <c r="E8805" s="36"/>
    </row>
    <row r="8806" spans="5:5">
      <c r="E8806" s="36"/>
    </row>
    <row r="8807" spans="5:5">
      <c r="E8807" s="36"/>
    </row>
    <row r="8808" spans="5:5">
      <c r="E8808" s="36"/>
    </row>
    <row r="8809" spans="5:5">
      <c r="E8809" s="36"/>
    </row>
    <row r="8810" spans="5:5">
      <c r="E8810" s="36"/>
    </row>
    <row r="8811" spans="5:5">
      <c r="E8811" s="36"/>
    </row>
    <row r="8812" spans="5:5">
      <c r="E8812" s="36"/>
    </row>
    <row r="8813" spans="5:5">
      <c r="E8813" s="36"/>
    </row>
    <row r="8814" spans="5:5">
      <c r="E8814" s="36"/>
    </row>
    <row r="8815" spans="5:5">
      <c r="E8815" s="36"/>
    </row>
    <row r="8816" spans="5:5">
      <c r="E8816" s="36"/>
    </row>
    <row r="8817" spans="5:5">
      <c r="E8817" s="36"/>
    </row>
    <row r="8818" spans="5:5">
      <c r="E8818" s="36"/>
    </row>
    <row r="8819" spans="5:5">
      <c r="E8819" s="36"/>
    </row>
    <row r="8820" spans="5:5">
      <c r="E8820" s="36"/>
    </row>
    <row r="8821" spans="5:5">
      <c r="E8821" s="36"/>
    </row>
    <row r="8822" spans="5:5">
      <c r="E8822" s="36"/>
    </row>
    <row r="8823" spans="5:5">
      <c r="E8823" s="36"/>
    </row>
    <row r="8824" spans="5:5">
      <c r="E8824" s="36"/>
    </row>
    <row r="8825" spans="5:5">
      <c r="E8825" s="36"/>
    </row>
    <row r="8826" spans="5:5">
      <c r="E8826" s="36"/>
    </row>
    <row r="8827" spans="5:5">
      <c r="E8827" s="36"/>
    </row>
    <row r="8828" spans="5:5">
      <c r="E8828" s="36"/>
    </row>
    <row r="8829" spans="5:5">
      <c r="E8829" s="36"/>
    </row>
    <row r="8830" spans="5:5">
      <c r="E8830" s="36"/>
    </row>
    <row r="8831" spans="5:5">
      <c r="E8831" s="36"/>
    </row>
    <row r="8832" spans="5:5">
      <c r="E8832" s="36"/>
    </row>
    <row r="8833" spans="5:5">
      <c r="E8833" s="36"/>
    </row>
    <row r="8834" spans="5:5">
      <c r="E8834" s="36"/>
    </row>
    <row r="8835" spans="5:5">
      <c r="E8835" s="36"/>
    </row>
    <row r="8836" spans="5:5">
      <c r="E8836" s="36"/>
    </row>
    <row r="8837" spans="5:5">
      <c r="E8837" s="36"/>
    </row>
    <row r="8838" spans="5:5">
      <c r="E8838" s="36"/>
    </row>
    <row r="8839" spans="5:5">
      <c r="E8839" s="36"/>
    </row>
    <row r="8840" spans="5:5">
      <c r="E8840" s="36"/>
    </row>
    <row r="8841" spans="5:5">
      <c r="E8841" s="36"/>
    </row>
    <row r="8842" spans="5:5">
      <c r="E8842" s="36"/>
    </row>
    <row r="8843" spans="5:5">
      <c r="E8843" s="36"/>
    </row>
    <row r="8844" spans="5:5">
      <c r="E8844" s="36"/>
    </row>
    <row r="8845" spans="5:5">
      <c r="E8845" s="36"/>
    </row>
    <row r="8846" spans="5:5">
      <c r="E8846" s="36"/>
    </row>
    <row r="8847" spans="5:5">
      <c r="E8847" s="36"/>
    </row>
    <row r="8848" spans="5:5">
      <c r="E8848" s="36"/>
    </row>
    <row r="8849" spans="5:5">
      <c r="E8849" s="36"/>
    </row>
    <row r="8850" spans="5:5">
      <c r="E8850" s="36"/>
    </row>
    <row r="8851" spans="5:5">
      <c r="E8851" s="36"/>
    </row>
    <row r="8852" spans="5:5">
      <c r="E8852" s="36"/>
    </row>
    <row r="8853" spans="5:5">
      <c r="E8853" s="36"/>
    </row>
    <row r="8854" spans="5:5">
      <c r="E8854" s="36"/>
    </row>
    <row r="8855" spans="5:5">
      <c r="E8855" s="36"/>
    </row>
    <row r="8856" spans="5:5">
      <c r="E8856" s="36"/>
    </row>
    <row r="8857" spans="5:5">
      <c r="E8857" s="36"/>
    </row>
    <row r="8858" spans="5:5">
      <c r="E8858" s="36"/>
    </row>
    <row r="8859" spans="5:5">
      <c r="E8859" s="36"/>
    </row>
    <row r="8860" spans="5:5">
      <c r="E8860" s="36"/>
    </row>
    <row r="8861" spans="5:5">
      <c r="E8861" s="36"/>
    </row>
    <row r="8862" spans="5:5">
      <c r="E8862" s="36"/>
    </row>
    <row r="8863" spans="5:5">
      <c r="E8863" s="36"/>
    </row>
    <row r="8864" spans="5:5">
      <c r="E8864" s="36"/>
    </row>
    <row r="8865" spans="5:5">
      <c r="E8865" s="36"/>
    </row>
    <row r="8866" spans="5:5">
      <c r="E8866" s="36"/>
    </row>
    <row r="8867" spans="5:5">
      <c r="E8867" s="36"/>
    </row>
    <row r="8868" spans="5:5">
      <c r="E8868" s="36"/>
    </row>
    <row r="8869" spans="5:5">
      <c r="E8869" s="36"/>
    </row>
    <row r="8870" spans="5:5">
      <c r="E8870" s="36"/>
    </row>
    <row r="8871" spans="5:5">
      <c r="E8871" s="36"/>
    </row>
    <row r="8872" spans="5:5">
      <c r="E8872" s="36"/>
    </row>
    <row r="8873" spans="5:5">
      <c r="E8873" s="36"/>
    </row>
    <row r="8874" spans="5:5">
      <c r="E8874" s="36"/>
    </row>
    <row r="8875" spans="5:5">
      <c r="E8875" s="36"/>
    </row>
    <row r="8876" spans="5:5">
      <c r="E8876" s="36"/>
    </row>
    <row r="8877" spans="5:5">
      <c r="E8877" s="36"/>
    </row>
    <row r="8878" spans="5:5">
      <c r="E8878" s="36"/>
    </row>
    <row r="8879" spans="5:5">
      <c r="E8879" s="36"/>
    </row>
    <row r="8880" spans="5:5">
      <c r="E8880" s="36"/>
    </row>
    <row r="8881" spans="5:5">
      <c r="E8881" s="36"/>
    </row>
  </sheetData>
  <sheetProtection selectLockedCells="1"/>
  <autoFilter ref="A16:Q5048" xr:uid="{00000000-0009-0000-0000-000001000000}"/>
  <dataConsolidate/>
  <mergeCells count="25">
    <mergeCell ref="Q14:Q15"/>
    <mergeCell ref="A14:A15"/>
    <mergeCell ref="B14:F14"/>
    <mergeCell ref="G14:G15"/>
    <mergeCell ref="L14:L15"/>
    <mergeCell ref="M14:M15"/>
    <mergeCell ref="B4:F4"/>
    <mergeCell ref="G4:L4"/>
    <mergeCell ref="O4:P4"/>
    <mergeCell ref="N14:N15"/>
    <mergeCell ref="B5:F5"/>
    <mergeCell ref="G5:L5"/>
    <mergeCell ref="O5:P5"/>
    <mergeCell ref="B6:F6"/>
    <mergeCell ref="G6:L6"/>
    <mergeCell ref="O6:P6"/>
    <mergeCell ref="O14:O15"/>
    <mergeCell ref="P14:P15"/>
    <mergeCell ref="B1:Q1"/>
    <mergeCell ref="A2:F2"/>
    <mergeCell ref="G2:L2"/>
    <mergeCell ref="M2:Q2"/>
    <mergeCell ref="B3:F3"/>
    <mergeCell ref="G3:L3"/>
    <mergeCell ref="O3:P3"/>
  </mergeCells>
  <dataValidations count="12">
    <dataValidation allowBlank="1" showErrorMessage="1" prompt="Enter Text" sqref="B3:F6" xr:uid="{25FF2BC5-A05D-46EB-985C-4932B9F3B7FC}"/>
    <dataValidation allowBlank="1" showInputMessage="1" showErrorMessage="1" prompt="Method: Use the drop-down menu to select which method it was found for example, Visual (V), Drone (D) or Analytics  Office (AO)._x000a_" sqref="B15" xr:uid="{C9FD0C10-DDBF-4171-96A0-AB156C075FD3}"/>
    <dataValidation allowBlank="1" showInputMessage="1" showErrorMessage="1" prompt="Date the issue was found." sqref="A14:A15" xr:uid="{689FEF9D-BDCD-4D4B-B8C6-9D8C87B69E7B}"/>
    <dataValidation allowBlank="1" showInputMessage="1" showErrorMessage="1" prompt="Tracker (T)" sqref="C15" xr:uid="{58B77578-A0C1-4A31-8236-8B2D05EE870E}"/>
    <dataValidation allowBlank="1" showInputMessage="1" showErrorMessage="1" prompt="Inverter (INV" sqref="D15" xr:uid="{ACC64F00-E27D-4E40-9B3B-D8C96843F7BC}"/>
    <dataValidation allowBlank="1" showInputMessage="1" showErrorMessage="1" prompt="Combiner (CB)_x000a_" sqref="E15" xr:uid="{602A3646-39F7-47C2-88D9-52AD22155DFA}"/>
    <dataValidation allowBlank="1" showInputMessage="1" showErrorMessage="1" prompt="String (S) or Module (M)" sqref="F15" xr:uid="{AF5604BD-10E5-4080-A074-188DCAB13FFE}"/>
    <dataValidation allowBlank="1" showInputMessage="1" showErrorMessage="1" prompt="Affected Area means the level of damaged area or power loss due to module substring upto inverter.  " sqref="G14:K15" xr:uid="{D36E7465-1E9B-4DCA-82D9-05542912F139}"/>
    <dataValidation allowBlank="1" showInputMessage="1" showErrorMessage="1" prompt="Number of defects is dependent on affected area category.  See Number of Defects notes for further detail. _x000a_" sqref="L14:L15" xr:uid="{4A6F0CC6-0505-49E9-A712-EB35590F0A3C}"/>
    <dataValidation allowBlank="1" showInputMessage="1" showErrorMessage="1" prompt="Defect means the issue that was repaired in the affected area. " sqref="N14:N15" xr:uid="{65047654-F903-43AB-93E5-4D1C7321F83D}"/>
    <dataValidation allowBlank="1" showInputMessage="1" showErrorMessage="1" prompt="Date the issue was remediated. " sqref="O14:O15" xr:uid="{27407C22-1C18-4D6E-B8EA-0FA8307B68BB}"/>
    <dataValidation allowBlank="1" showInputMessage="1" showErrorMessage="1" prompt="The location of the issue is tracked by tracker, inverter, combiner and string. " sqref="B14:F14" xr:uid="{E5CB8F2E-A39A-4A00-85C8-B72D80C12A07}"/>
  </dataValidations>
  <pageMargins left="0.25" right="0.25" top="0.75" bottom="0.75" header="0.3" footer="0.3"/>
  <pageSetup paperSize="17" scale="39" orientation="portrait" r:id="rId1"/>
  <headerFooter>
    <oddHeader>&amp;CHot Spot Report</oddHead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0CB8B-37BE-443C-BE68-5B2129D8FACC}">
  <dimension ref="A1:D164"/>
  <sheetViews>
    <sheetView workbookViewId="0">
      <selection activeCell="E4" sqref="E4"/>
    </sheetView>
  </sheetViews>
  <sheetFormatPr defaultRowHeight="15"/>
  <sheetData>
    <row r="1" spans="1:4" s="36" customFormat="1" ht="21">
      <c r="A1" s="90" t="s">
        <v>179</v>
      </c>
      <c r="B1" s="90"/>
      <c r="C1" s="90"/>
      <c r="D1" s="90"/>
    </row>
    <row r="2" spans="1:4">
      <c r="A2" s="62" t="s">
        <v>166</v>
      </c>
      <c r="B2" s="62" t="s">
        <v>37</v>
      </c>
      <c r="C2" s="62" t="s">
        <v>90</v>
      </c>
    </row>
    <row r="3" spans="1:4">
      <c r="A3" s="62"/>
      <c r="B3" s="62"/>
      <c r="C3" s="62"/>
    </row>
    <row r="4" spans="1:4">
      <c r="A4" s="39" t="s">
        <v>108</v>
      </c>
      <c r="B4" s="39" t="s">
        <v>105</v>
      </c>
      <c r="C4" s="39">
        <v>1</v>
      </c>
    </row>
    <row r="5" spans="1:4">
      <c r="A5" s="39" t="s">
        <v>108</v>
      </c>
      <c r="B5" s="39" t="s">
        <v>105</v>
      </c>
      <c r="C5" s="39">
        <v>1</v>
      </c>
    </row>
    <row r="6" spans="1:4">
      <c r="A6" s="39" t="s">
        <v>108</v>
      </c>
      <c r="B6" s="39" t="s">
        <v>105</v>
      </c>
      <c r="C6" s="39">
        <v>2</v>
      </c>
    </row>
    <row r="7" spans="1:4">
      <c r="A7" s="39" t="s">
        <v>108</v>
      </c>
      <c r="B7" s="39" t="s">
        <v>105</v>
      </c>
      <c r="C7" s="39">
        <v>2</v>
      </c>
    </row>
    <row r="8" spans="1:4">
      <c r="A8" s="39" t="s">
        <v>108</v>
      </c>
      <c r="B8" s="39" t="s">
        <v>105</v>
      </c>
      <c r="C8" s="39">
        <v>3</v>
      </c>
    </row>
    <row r="9" spans="1:4">
      <c r="A9" s="39" t="s">
        <v>108</v>
      </c>
      <c r="B9" s="39" t="s">
        <v>105</v>
      </c>
      <c r="C9" s="39">
        <v>3</v>
      </c>
    </row>
    <row r="10" spans="1:4">
      <c r="A10" s="39" t="s">
        <v>108</v>
      </c>
      <c r="B10" s="39" t="s">
        <v>105</v>
      </c>
      <c r="C10" s="39">
        <v>4</v>
      </c>
    </row>
    <row r="11" spans="1:4">
      <c r="A11" s="39" t="s">
        <v>108</v>
      </c>
      <c r="B11" s="39" t="s">
        <v>105</v>
      </c>
      <c r="C11" s="39">
        <v>4</v>
      </c>
    </row>
    <row r="12" spans="1:4">
      <c r="A12" s="39" t="s">
        <v>108</v>
      </c>
      <c r="B12" s="39" t="s">
        <v>105</v>
      </c>
      <c r="C12" s="39">
        <v>5</v>
      </c>
    </row>
    <row r="13" spans="1:4">
      <c r="A13" s="39" t="s">
        <v>108</v>
      </c>
      <c r="B13" s="39" t="s">
        <v>105</v>
      </c>
      <c r="C13" s="39">
        <v>5</v>
      </c>
    </row>
    <row r="14" spans="1:4">
      <c r="A14" s="39" t="s">
        <v>108</v>
      </c>
      <c r="B14" s="39" t="s">
        <v>105</v>
      </c>
      <c r="C14" s="39">
        <v>6</v>
      </c>
    </row>
    <row r="15" spans="1:4">
      <c r="A15" s="39" t="s">
        <v>108</v>
      </c>
      <c r="B15" s="39" t="s">
        <v>105</v>
      </c>
      <c r="C15" s="39">
        <v>6</v>
      </c>
    </row>
    <row r="16" spans="1:4">
      <c r="A16" s="39" t="s">
        <v>108</v>
      </c>
      <c r="B16" s="39" t="s">
        <v>105</v>
      </c>
      <c r="C16" s="39">
        <v>7</v>
      </c>
    </row>
    <row r="17" spans="1:3">
      <c r="A17" s="39" t="s">
        <v>108</v>
      </c>
      <c r="B17" s="39" t="s">
        <v>105</v>
      </c>
      <c r="C17" s="39">
        <v>7</v>
      </c>
    </row>
    <row r="18" spans="1:3">
      <c r="A18" s="39" t="s">
        <v>108</v>
      </c>
      <c r="B18" s="39" t="s">
        <v>105</v>
      </c>
      <c r="C18" s="39">
        <v>8</v>
      </c>
    </row>
    <row r="19" spans="1:3">
      <c r="A19" s="39" t="s">
        <v>108</v>
      </c>
      <c r="B19" s="39" t="s">
        <v>105</v>
      </c>
      <c r="C19" s="39">
        <v>8</v>
      </c>
    </row>
    <row r="20" spans="1:3">
      <c r="A20" s="39" t="s">
        <v>108</v>
      </c>
      <c r="B20" s="39" t="s">
        <v>110</v>
      </c>
      <c r="C20" s="39">
        <v>101</v>
      </c>
    </row>
    <row r="21" spans="1:3">
      <c r="A21" s="39" t="s">
        <v>108</v>
      </c>
      <c r="B21" s="39" t="s">
        <v>110</v>
      </c>
      <c r="C21" s="39">
        <v>101</v>
      </c>
    </row>
    <row r="22" spans="1:3">
      <c r="A22" s="39" t="s">
        <v>108</v>
      </c>
      <c r="B22" s="39" t="s">
        <v>110</v>
      </c>
      <c r="C22" s="39">
        <v>109</v>
      </c>
    </row>
    <row r="23" spans="1:3">
      <c r="A23" s="39" t="s">
        <v>108</v>
      </c>
      <c r="B23" s="39" t="s">
        <v>110</v>
      </c>
      <c r="C23" s="39">
        <v>109</v>
      </c>
    </row>
    <row r="24" spans="1:3">
      <c r="A24" s="39" t="s">
        <v>108</v>
      </c>
      <c r="B24" s="39" t="s">
        <v>110</v>
      </c>
      <c r="C24" s="39">
        <v>110</v>
      </c>
    </row>
    <row r="25" spans="1:3">
      <c r="A25" s="39" t="s">
        <v>108</v>
      </c>
      <c r="B25" s="39" t="s">
        <v>110</v>
      </c>
      <c r="C25" s="39">
        <v>110</v>
      </c>
    </row>
    <row r="26" spans="1:3">
      <c r="A26" s="39" t="s">
        <v>108</v>
      </c>
      <c r="B26" s="39" t="s">
        <v>110</v>
      </c>
      <c r="C26" s="39">
        <v>111</v>
      </c>
    </row>
    <row r="27" spans="1:3">
      <c r="A27" s="39" t="s">
        <v>108</v>
      </c>
      <c r="B27" s="39" t="s">
        <v>110</v>
      </c>
      <c r="C27" s="39">
        <v>111</v>
      </c>
    </row>
    <row r="28" spans="1:3">
      <c r="A28" s="39" t="s">
        <v>108</v>
      </c>
      <c r="B28" s="39" t="s">
        <v>110</v>
      </c>
      <c r="C28" s="39">
        <v>112</v>
      </c>
    </row>
    <row r="29" spans="1:3">
      <c r="A29" s="39" t="s">
        <v>108</v>
      </c>
      <c r="B29" s="39" t="s">
        <v>110</v>
      </c>
      <c r="C29" s="39">
        <v>112</v>
      </c>
    </row>
    <row r="30" spans="1:3">
      <c r="A30" s="39" t="s">
        <v>113</v>
      </c>
      <c r="B30" s="39" t="s">
        <v>103</v>
      </c>
      <c r="C30" s="39">
        <v>88</v>
      </c>
    </row>
    <row r="31" spans="1:3">
      <c r="A31" s="39" t="s">
        <v>113</v>
      </c>
      <c r="B31" s="39" t="s">
        <v>110</v>
      </c>
      <c r="C31" s="39">
        <v>90</v>
      </c>
    </row>
    <row r="32" spans="1:3">
      <c r="A32" s="39" t="s">
        <v>115</v>
      </c>
      <c r="B32" s="39" t="s">
        <v>101</v>
      </c>
      <c r="C32" s="39">
        <v>122</v>
      </c>
    </row>
    <row r="33" spans="1:3">
      <c r="A33" s="39" t="s">
        <v>115</v>
      </c>
      <c r="B33" s="39" t="s">
        <v>107</v>
      </c>
      <c r="C33" s="39">
        <v>106</v>
      </c>
    </row>
    <row r="34" spans="1:3">
      <c r="A34" s="39" t="s">
        <v>115</v>
      </c>
      <c r="B34" s="39" t="s">
        <v>107</v>
      </c>
      <c r="C34" s="39">
        <v>78</v>
      </c>
    </row>
    <row r="35" spans="1:3">
      <c r="A35" s="39" t="s">
        <v>116</v>
      </c>
      <c r="B35" s="39" t="s">
        <v>105</v>
      </c>
      <c r="C35" s="39">
        <v>16</v>
      </c>
    </row>
    <row r="36" spans="1:3">
      <c r="A36" s="39" t="s">
        <v>116</v>
      </c>
      <c r="B36" s="39" t="s">
        <v>105</v>
      </c>
      <c r="C36" s="39">
        <v>3</v>
      </c>
    </row>
    <row r="37" spans="1:3">
      <c r="A37" s="39" t="s">
        <v>116</v>
      </c>
      <c r="B37" s="39" t="s">
        <v>105</v>
      </c>
      <c r="C37" s="39">
        <v>33</v>
      </c>
    </row>
    <row r="38" spans="1:3">
      <c r="A38" s="39" t="s">
        <v>116</v>
      </c>
      <c r="B38" s="39" t="s">
        <v>105</v>
      </c>
      <c r="C38" s="39">
        <v>33</v>
      </c>
    </row>
    <row r="39" spans="1:3">
      <c r="A39" s="39" t="s">
        <v>116</v>
      </c>
      <c r="B39" s="39" t="s">
        <v>105</v>
      </c>
      <c r="C39" s="39">
        <v>34</v>
      </c>
    </row>
    <row r="40" spans="1:3">
      <c r="A40" s="39" t="s">
        <v>116</v>
      </c>
      <c r="B40" s="39" t="s">
        <v>105</v>
      </c>
      <c r="C40" s="39">
        <v>34</v>
      </c>
    </row>
    <row r="41" spans="1:3">
      <c r="A41" s="39" t="s">
        <v>116</v>
      </c>
      <c r="B41" s="39" t="s">
        <v>105</v>
      </c>
      <c r="C41" s="39">
        <v>35</v>
      </c>
    </row>
    <row r="42" spans="1:3">
      <c r="A42" s="39" t="s">
        <v>116</v>
      </c>
      <c r="B42" s="39" t="s">
        <v>105</v>
      </c>
      <c r="C42" s="39">
        <v>35</v>
      </c>
    </row>
    <row r="43" spans="1:3">
      <c r="A43" s="39" t="s">
        <v>116</v>
      </c>
      <c r="B43" s="39" t="s">
        <v>105</v>
      </c>
      <c r="C43" s="39">
        <v>36</v>
      </c>
    </row>
    <row r="44" spans="1:3">
      <c r="A44" s="39" t="s">
        <v>116</v>
      </c>
      <c r="B44" s="39" t="s">
        <v>105</v>
      </c>
      <c r="C44" s="39">
        <v>36</v>
      </c>
    </row>
    <row r="45" spans="1:3">
      <c r="A45" s="39" t="s">
        <v>116</v>
      </c>
      <c r="B45" s="39" t="s">
        <v>105</v>
      </c>
      <c r="C45" s="39">
        <v>37</v>
      </c>
    </row>
    <row r="46" spans="1:3">
      <c r="A46" s="39" t="s">
        <v>116</v>
      </c>
      <c r="B46" s="39" t="s">
        <v>105</v>
      </c>
      <c r="C46" s="39">
        <v>37</v>
      </c>
    </row>
    <row r="47" spans="1:3">
      <c r="A47" s="39" t="s">
        <v>116</v>
      </c>
      <c r="B47" s="39" t="s">
        <v>105</v>
      </c>
      <c r="C47" s="39">
        <v>38</v>
      </c>
    </row>
    <row r="48" spans="1:3">
      <c r="A48" s="39" t="s">
        <v>116</v>
      </c>
      <c r="B48" s="39" t="s">
        <v>105</v>
      </c>
      <c r="C48" s="39">
        <v>38</v>
      </c>
    </row>
    <row r="49" spans="1:3">
      <c r="A49" s="39" t="s">
        <v>116</v>
      </c>
      <c r="B49" s="39" t="s">
        <v>105</v>
      </c>
      <c r="C49" s="39">
        <v>39</v>
      </c>
    </row>
    <row r="50" spans="1:3">
      <c r="A50" s="39" t="s">
        <v>116</v>
      </c>
      <c r="B50" s="39" t="s">
        <v>105</v>
      </c>
      <c r="C50" s="39">
        <v>39</v>
      </c>
    </row>
    <row r="51" spans="1:3">
      <c r="A51" s="39" t="s">
        <v>116</v>
      </c>
      <c r="B51" s="39" t="s">
        <v>105</v>
      </c>
      <c r="C51" s="39">
        <v>40</v>
      </c>
    </row>
    <row r="52" spans="1:3">
      <c r="A52" s="39" t="s">
        <v>116</v>
      </c>
      <c r="B52" s="39" t="s">
        <v>105</v>
      </c>
      <c r="C52" s="39">
        <v>40</v>
      </c>
    </row>
    <row r="53" spans="1:3">
      <c r="A53" s="39" t="s">
        <v>116</v>
      </c>
      <c r="B53" s="39" t="s">
        <v>114</v>
      </c>
      <c r="C53" s="39">
        <v>108</v>
      </c>
    </row>
    <row r="54" spans="1:3">
      <c r="A54" s="39" t="s">
        <v>116</v>
      </c>
      <c r="B54" s="39" t="s">
        <v>114</v>
      </c>
      <c r="C54" s="39">
        <v>108</v>
      </c>
    </row>
    <row r="55" spans="1:3">
      <c r="A55" s="39" t="s">
        <v>116</v>
      </c>
      <c r="B55" s="39" t="s">
        <v>114</v>
      </c>
      <c r="C55" s="39">
        <v>109</v>
      </c>
    </row>
    <row r="56" spans="1:3">
      <c r="A56" s="39" t="s">
        <v>116</v>
      </c>
      <c r="B56" s="39" t="s">
        <v>114</v>
      </c>
      <c r="C56" s="39">
        <v>109</v>
      </c>
    </row>
    <row r="57" spans="1:3">
      <c r="A57" s="39" t="s">
        <v>116</v>
      </c>
      <c r="B57" s="39" t="s">
        <v>114</v>
      </c>
      <c r="C57" s="39">
        <v>110</v>
      </c>
    </row>
    <row r="58" spans="1:3">
      <c r="A58" s="39" t="s">
        <v>116</v>
      </c>
      <c r="B58" s="39" t="s">
        <v>114</v>
      </c>
      <c r="C58" s="39">
        <v>110</v>
      </c>
    </row>
    <row r="59" spans="1:3">
      <c r="A59" s="39" t="s">
        <v>116</v>
      </c>
      <c r="B59" s="39" t="s">
        <v>114</v>
      </c>
      <c r="C59" s="39">
        <v>111</v>
      </c>
    </row>
    <row r="60" spans="1:3">
      <c r="A60" s="39" t="s">
        <v>116</v>
      </c>
      <c r="B60" s="39" t="s">
        <v>114</v>
      </c>
      <c r="C60" s="39">
        <v>111</v>
      </c>
    </row>
    <row r="61" spans="1:3">
      <c r="A61" s="39" t="s">
        <v>116</v>
      </c>
      <c r="B61" s="39" t="s">
        <v>114</v>
      </c>
      <c r="C61" s="39">
        <v>112</v>
      </c>
    </row>
    <row r="62" spans="1:3">
      <c r="A62" s="39" t="s">
        <v>116</v>
      </c>
      <c r="B62" s="39" t="s">
        <v>114</v>
      </c>
      <c r="C62" s="39">
        <v>112</v>
      </c>
    </row>
    <row r="63" spans="1:3">
      <c r="A63" s="39" t="s">
        <v>116</v>
      </c>
      <c r="B63" s="39" t="s">
        <v>98</v>
      </c>
      <c r="C63" s="39">
        <v>69</v>
      </c>
    </row>
    <row r="64" spans="1:3">
      <c r="A64" s="39" t="s">
        <v>116</v>
      </c>
      <c r="B64" s="39" t="s">
        <v>98</v>
      </c>
      <c r="C64" s="39">
        <v>69</v>
      </c>
    </row>
    <row r="65" spans="1:3">
      <c r="A65" s="39" t="s">
        <v>116</v>
      </c>
      <c r="B65" s="39" t="s">
        <v>98</v>
      </c>
      <c r="C65" s="39">
        <v>72</v>
      </c>
    </row>
    <row r="66" spans="1:3">
      <c r="A66" s="39" t="s">
        <v>116</v>
      </c>
      <c r="B66" s="39" t="s">
        <v>98</v>
      </c>
      <c r="C66" s="39">
        <v>72</v>
      </c>
    </row>
    <row r="67" spans="1:3">
      <c r="A67" s="39" t="s">
        <v>117</v>
      </c>
      <c r="B67" s="39" t="s">
        <v>103</v>
      </c>
      <c r="C67" s="39">
        <v>102</v>
      </c>
    </row>
    <row r="68" spans="1:3">
      <c r="A68" s="39" t="s">
        <v>118</v>
      </c>
      <c r="B68" s="39" t="s">
        <v>95</v>
      </c>
      <c r="C68" s="39">
        <v>57</v>
      </c>
    </row>
    <row r="69" spans="1:3">
      <c r="A69" s="39" t="s">
        <v>118</v>
      </c>
      <c r="B69" s="39" t="s">
        <v>95</v>
      </c>
      <c r="C69" s="39">
        <v>57</v>
      </c>
    </row>
    <row r="70" spans="1:3">
      <c r="A70" s="39" t="s">
        <v>118</v>
      </c>
      <c r="B70" s="39" t="s">
        <v>95</v>
      </c>
      <c r="C70" s="39">
        <v>58</v>
      </c>
    </row>
    <row r="71" spans="1:3">
      <c r="A71" s="39" t="s">
        <v>118</v>
      </c>
      <c r="B71" s="39" t="s">
        <v>95</v>
      </c>
      <c r="C71" s="39">
        <v>58</v>
      </c>
    </row>
    <row r="72" spans="1:3">
      <c r="A72" s="39" t="s">
        <v>118</v>
      </c>
      <c r="B72" s="39" t="s">
        <v>95</v>
      </c>
      <c r="C72" s="39">
        <v>59</v>
      </c>
    </row>
    <row r="73" spans="1:3">
      <c r="A73" s="39" t="s">
        <v>118</v>
      </c>
      <c r="B73" s="39" t="s">
        <v>95</v>
      </c>
      <c r="C73" s="39">
        <v>59</v>
      </c>
    </row>
    <row r="74" spans="1:3">
      <c r="A74" s="39" t="s">
        <v>118</v>
      </c>
      <c r="B74" s="39" t="s">
        <v>95</v>
      </c>
      <c r="C74" s="39">
        <v>60</v>
      </c>
    </row>
    <row r="75" spans="1:3">
      <c r="A75" s="39" t="s">
        <v>118</v>
      </c>
      <c r="B75" s="39" t="s">
        <v>95</v>
      </c>
      <c r="C75" s="39">
        <v>60</v>
      </c>
    </row>
    <row r="76" spans="1:3">
      <c r="A76" s="39" t="s">
        <v>118</v>
      </c>
      <c r="B76" s="39" t="s">
        <v>95</v>
      </c>
      <c r="C76" s="39">
        <v>61</v>
      </c>
    </row>
    <row r="77" spans="1:3">
      <c r="A77" s="39" t="s">
        <v>118</v>
      </c>
      <c r="B77" s="39" t="s">
        <v>95</v>
      </c>
      <c r="C77" s="39">
        <v>61</v>
      </c>
    </row>
    <row r="78" spans="1:3">
      <c r="A78" s="39" t="s">
        <v>118</v>
      </c>
      <c r="B78" s="39" t="s">
        <v>95</v>
      </c>
      <c r="C78" s="39">
        <v>62</v>
      </c>
    </row>
    <row r="79" spans="1:3">
      <c r="A79" s="39" t="s">
        <v>118</v>
      </c>
      <c r="B79" s="39" t="s">
        <v>95</v>
      </c>
      <c r="C79" s="39">
        <v>62</v>
      </c>
    </row>
    <row r="80" spans="1:3">
      <c r="A80" s="39" t="s">
        <v>118</v>
      </c>
      <c r="B80" s="39" t="s">
        <v>95</v>
      </c>
      <c r="C80" s="39">
        <v>63</v>
      </c>
    </row>
    <row r="81" spans="1:3">
      <c r="A81" s="39" t="s">
        <v>118</v>
      </c>
      <c r="B81" s="39" t="s">
        <v>95</v>
      </c>
      <c r="C81" s="39">
        <v>63</v>
      </c>
    </row>
    <row r="82" spans="1:3">
      <c r="A82" s="39" t="s">
        <v>118</v>
      </c>
      <c r="B82" s="39" t="s">
        <v>95</v>
      </c>
      <c r="C82" s="39">
        <v>64</v>
      </c>
    </row>
    <row r="83" spans="1:3">
      <c r="A83" s="39" t="s">
        <v>118</v>
      </c>
      <c r="B83" s="39" t="s">
        <v>95</v>
      </c>
      <c r="C83" s="39">
        <v>64</v>
      </c>
    </row>
    <row r="84" spans="1:3">
      <c r="A84" s="39" t="s">
        <v>118</v>
      </c>
      <c r="B84" s="39" t="s">
        <v>101</v>
      </c>
      <c r="C84" s="39">
        <v>43</v>
      </c>
    </row>
    <row r="85" spans="1:3">
      <c r="A85" s="39" t="s">
        <v>118</v>
      </c>
      <c r="B85" s="39" t="s">
        <v>104</v>
      </c>
      <c r="C85" s="39">
        <v>108</v>
      </c>
    </row>
    <row r="86" spans="1:3">
      <c r="A86" s="39" t="s">
        <v>118</v>
      </c>
      <c r="B86" s="39" t="s">
        <v>97</v>
      </c>
      <c r="C86" s="39">
        <v>39</v>
      </c>
    </row>
    <row r="87" spans="1:3">
      <c r="A87" s="39" t="s">
        <v>118</v>
      </c>
      <c r="B87" s="39" t="s">
        <v>99</v>
      </c>
      <c r="C87" s="39">
        <v>75</v>
      </c>
    </row>
    <row r="88" spans="1:3">
      <c r="A88" s="39" t="s">
        <v>118</v>
      </c>
      <c r="B88" s="39" t="s">
        <v>99</v>
      </c>
      <c r="C88" s="39">
        <v>79</v>
      </c>
    </row>
    <row r="89" spans="1:3">
      <c r="A89" s="39" t="s">
        <v>119</v>
      </c>
      <c r="B89" s="39" t="s">
        <v>95</v>
      </c>
      <c r="C89" s="39">
        <v>99</v>
      </c>
    </row>
    <row r="90" spans="1:3">
      <c r="A90" s="39" t="s">
        <v>122</v>
      </c>
      <c r="B90" s="39" t="s">
        <v>114</v>
      </c>
      <c r="C90" s="39">
        <v>15</v>
      </c>
    </row>
    <row r="91" spans="1:3">
      <c r="A91" s="39" t="s">
        <v>126</v>
      </c>
      <c r="B91" s="39" t="s">
        <v>110</v>
      </c>
      <c r="C91" s="39">
        <v>78</v>
      </c>
    </row>
    <row r="92" spans="1:3">
      <c r="A92" s="39" t="s">
        <v>128</v>
      </c>
      <c r="B92" s="39" t="s">
        <v>114</v>
      </c>
      <c r="C92" s="39">
        <v>70</v>
      </c>
    </row>
    <row r="93" spans="1:3">
      <c r="A93" s="39" t="s">
        <v>128</v>
      </c>
      <c r="B93" s="39" t="s">
        <v>110</v>
      </c>
      <c r="C93" s="39">
        <v>9</v>
      </c>
    </row>
    <row r="94" spans="1:3">
      <c r="A94" s="39" t="s">
        <v>129</v>
      </c>
      <c r="B94" s="39" t="s">
        <v>99</v>
      </c>
      <c r="C94" s="39">
        <v>88</v>
      </c>
    </row>
    <row r="95" spans="1:3">
      <c r="A95" s="39" t="s">
        <v>131</v>
      </c>
      <c r="B95" s="39" t="s">
        <v>114</v>
      </c>
      <c r="C95" s="39">
        <v>54</v>
      </c>
    </row>
    <row r="96" spans="1:3">
      <c r="A96" s="39" t="s">
        <v>131</v>
      </c>
      <c r="B96" s="39" t="s">
        <v>114</v>
      </c>
      <c r="C96" s="39">
        <v>54</v>
      </c>
    </row>
    <row r="97" spans="1:3">
      <c r="A97" s="39" t="s">
        <v>131</v>
      </c>
      <c r="B97" s="39" t="s">
        <v>109</v>
      </c>
      <c r="C97" s="39">
        <v>115</v>
      </c>
    </row>
    <row r="98" spans="1:3">
      <c r="A98" s="39" t="s">
        <v>132</v>
      </c>
      <c r="B98" s="39" t="s">
        <v>102</v>
      </c>
      <c r="C98" s="39">
        <v>18</v>
      </c>
    </row>
    <row r="99" spans="1:3">
      <c r="A99" s="39" t="s">
        <v>132</v>
      </c>
      <c r="B99" s="39" t="s">
        <v>103</v>
      </c>
      <c r="C99" s="39">
        <v>61</v>
      </c>
    </row>
    <row r="100" spans="1:3">
      <c r="A100" s="39" t="s">
        <v>132</v>
      </c>
      <c r="B100" s="39" t="s">
        <v>106</v>
      </c>
      <c r="C100" s="39">
        <v>1</v>
      </c>
    </row>
    <row r="101" spans="1:3">
      <c r="A101" s="39" t="s">
        <v>132</v>
      </c>
      <c r="B101" s="39" t="s">
        <v>106</v>
      </c>
      <c r="C101" s="39">
        <v>1</v>
      </c>
    </row>
    <row r="102" spans="1:3">
      <c r="A102" s="39" t="s">
        <v>132</v>
      </c>
      <c r="B102" s="39" t="s">
        <v>106</v>
      </c>
      <c r="C102" s="39">
        <v>2</v>
      </c>
    </row>
    <row r="103" spans="1:3">
      <c r="A103" s="39" t="s">
        <v>132</v>
      </c>
      <c r="B103" s="39" t="s">
        <v>106</v>
      </c>
      <c r="C103" s="39">
        <v>2</v>
      </c>
    </row>
    <row r="104" spans="1:3">
      <c r="A104" s="39" t="s">
        <v>132</v>
      </c>
      <c r="B104" s="39" t="s">
        <v>106</v>
      </c>
      <c r="C104" s="39">
        <v>3</v>
      </c>
    </row>
    <row r="105" spans="1:3">
      <c r="A105" s="39" t="s">
        <v>132</v>
      </c>
      <c r="B105" s="39" t="s">
        <v>106</v>
      </c>
      <c r="C105" s="39">
        <v>3</v>
      </c>
    </row>
    <row r="106" spans="1:3">
      <c r="A106" s="39" t="s">
        <v>132</v>
      </c>
      <c r="B106" s="39" t="s">
        <v>106</v>
      </c>
      <c r="C106" s="39">
        <v>4</v>
      </c>
    </row>
    <row r="107" spans="1:3">
      <c r="A107" s="39" t="s">
        <v>132</v>
      </c>
      <c r="B107" s="39" t="s">
        <v>106</v>
      </c>
      <c r="C107" s="39">
        <v>4</v>
      </c>
    </row>
    <row r="108" spans="1:3">
      <c r="A108" s="39" t="s">
        <v>132</v>
      </c>
      <c r="B108" s="39" t="s">
        <v>106</v>
      </c>
      <c r="C108" s="39">
        <v>5</v>
      </c>
    </row>
    <row r="109" spans="1:3">
      <c r="A109" s="39" t="s">
        <v>132</v>
      </c>
      <c r="B109" s="39" t="s">
        <v>106</v>
      </c>
      <c r="C109" s="39">
        <v>5</v>
      </c>
    </row>
    <row r="110" spans="1:3">
      <c r="A110" s="39" t="s">
        <v>132</v>
      </c>
      <c r="B110" s="39" t="s">
        <v>106</v>
      </c>
      <c r="C110" s="39">
        <v>6</v>
      </c>
    </row>
    <row r="111" spans="1:3">
      <c r="A111" s="39" t="s">
        <v>132</v>
      </c>
      <c r="B111" s="39" t="s">
        <v>106</v>
      </c>
      <c r="C111" s="39">
        <v>6</v>
      </c>
    </row>
    <row r="112" spans="1:3">
      <c r="A112" s="39" t="s">
        <v>132</v>
      </c>
      <c r="B112" s="39" t="s">
        <v>106</v>
      </c>
      <c r="C112" s="39">
        <v>7</v>
      </c>
    </row>
    <row r="113" spans="1:3">
      <c r="A113" s="39" t="s">
        <v>132</v>
      </c>
      <c r="B113" s="39" t="s">
        <v>106</v>
      </c>
      <c r="C113" s="39">
        <v>7</v>
      </c>
    </row>
    <row r="114" spans="1:3">
      <c r="A114" s="39" t="s">
        <v>132</v>
      </c>
      <c r="B114" s="39" t="s">
        <v>106</v>
      </c>
      <c r="C114" s="39">
        <v>8</v>
      </c>
    </row>
    <row r="115" spans="1:3">
      <c r="A115" s="39" t="s">
        <v>132</v>
      </c>
      <c r="B115" s="39" t="s">
        <v>106</v>
      </c>
      <c r="C115" s="39">
        <v>8</v>
      </c>
    </row>
    <row r="116" spans="1:3">
      <c r="A116" s="39" t="s">
        <v>133</v>
      </c>
      <c r="B116" s="39" t="s">
        <v>95</v>
      </c>
      <c r="C116" s="39">
        <v>1</v>
      </c>
    </row>
    <row r="117" spans="1:3">
      <c r="A117" s="39" t="s">
        <v>133</v>
      </c>
      <c r="B117" s="39" t="s">
        <v>95</v>
      </c>
      <c r="C117" s="39">
        <v>1</v>
      </c>
    </row>
    <row r="118" spans="1:3">
      <c r="A118" s="39" t="s">
        <v>133</v>
      </c>
      <c r="B118" s="39" t="s">
        <v>95</v>
      </c>
      <c r="C118" s="39">
        <v>2</v>
      </c>
    </row>
    <row r="119" spans="1:3">
      <c r="A119" s="39" t="s">
        <v>133</v>
      </c>
      <c r="B119" s="39" t="s">
        <v>95</v>
      </c>
      <c r="C119" s="39">
        <v>2</v>
      </c>
    </row>
    <row r="120" spans="1:3">
      <c r="A120" s="39" t="s">
        <v>133</v>
      </c>
      <c r="B120" s="39" t="s">
        <v>95</v>
      </c>
      <c r="C120" s="39">
        <v>3</v>
      </c>
    </row>
    <row r="121" spans="1:3">
      <c r="A121" s="39" t="s">
        <v>133</v>
      </c>
      <c r="B121" s="39" t="s">
        <v>95</v>
      </c>
      <c r="C121" s="39">
        <v>3</v>
      </c>
    </row>
    <row r="122" spans="1:3">
      <c r="A122" s="39" t="s">
        <v>133</v>
      </c>
      <c r="B122" s="39" t="s">
        <v>95</v>
      </c>
      <c r="C122" s="39">
        <v>4</v>
      </c>
    </row>
    <row r="123" spans="1:3">
      <c r="A123" s="39" t="s">
        <v>133</v>
      </c>
      <c r="B123" s="39" t="s">
        <v>95</v>
      </c>
      <c r="C123" s="39">
        <v>4</v>
      </c>
    </row>
    <row r="124" spans="1:3">
      <c r="A124" s="39" t="s">
        <v>134</v>
      </c>
      <c r="B124" s="39" t="s">
        <v>105</v>
      </c>
      <c r="C124" s="39">
        <v>49</v>
      </c>
    </row>
    <row r="125" spans="1:3">
      <c r="A125" s="39" t="s">
        <v>134</v>
      </c>
      <c r="B125" s="39" t="s">
        <v>107</v>
      </c>
      <c r="C125" s="39">
        <v>71</v>
      </c>
    </row>
    <row r="126" spans="1:3">
      <c r="A126" s="39" t="s">
        <v>134</v>
      </c>
      <c r="B126" s="39" t="s">
        <v>111</v>
      </c>
      <c r="C126" s="39">
        <v>92</v>
      </c>
    </row>
    <row r="127" spans="1:3">
      <c r="A127" s="39" t="s">
        <v>136</v>
      </c>
      <c r="B127" s="39" t="s">
        <v>95</v>
      </c>
      <c r="C127" s="39">
        <v>70</v>
      </c>
    </row>
    <row r="128" spans="1:3">
      <c r="A128" s="39" t="s">
        <v>136</v>
      </c>
      <c r="B128" s="39" t="s">
        <v>104</v>
      </c>
      <c r="C128" s="39">
        <v>58</v>
      </c>
    </row>
    <row r="129" spans="1:3">
      <c r="A129" s="39" t="s">
        <v>136</v>
      </c>
      <c r="B129" s="39" t="s">
        <v>111</v>
      </c>
      <c r="C129" s="39">
        <v>51</v>
      </c>
    </row>
    <row r="130" spans="1:3">
      <c r="A130" s="39" t="s">
        <v>137</v>
      </c>
      <c r="B130" s="39" t="s">
        <v>101</v>
      </c>
      <c r="C130" s="39">
        <v>111</v>
      </c>
    </row>
    <row r="131" spans="1:3">
      <c r="A131" s="39" t="s">
        <v>137</v>
      </c>
      <c r="B131" s="39" t="s">
        <v>102</v>
      </c>
      <c r="C131" s="39">
        <v>32</v>
      </c>
    </row>
    <row r="132" spans="1:3">
      <c r="A132" s="39" t="s">
        <v>137</v>
      </c>
      <c r="B132" s="39" t="s">
        <v>106</v>
      </c>
      <c r="C132" s="39">
        <v>31</v>
      </c>
    </row>
    <row r="133" spans="1:3">
      <c r="A133" s="39" t="s">
        <v>140</v>
      </c>
      <c r="B133" s="39" t="s">
        <v>95</v>
      </c>
      <c r="C133" s="39">
        <v>4</v>
      </c>
    </row>
    <row r="134" spans="1:3">
      <c r="A134" s="39" t="s">
        <v>140</v>
      </c>
      <c r="B134" s="39" t="s">
        <v>106</v>
      </c>
      <c r="C134" s="39">
        <v>15</v>
      </c>
    </row>
    <row r="135" spans="1:3">
      <c r="A135" s="39" t="s">
        <v>140</v>
      </c>
      <c r="B135" s="39" t="s">
        <v>106</v>
      </c>
      <c r="C135" s="39">
        <v>15</v>
      </c>
    </row>
    <row r="136" spans="1:3">
      <c r="A136" s="39" t="s">
        <v>141</v>
      </c>
      <c r="B136" s="39" t="s">
        <v>103</v>
      </c>
      <c r="C136" s="39">
        <v>63</v>
      </c>
    </row>
    <row r="137" spans="1:3">
      <c r="A137" s="39" t="s">
        <v>141</v>
      </c>
      <c r="B137" s="39" t="s">
        <v>106</v>
      </c>
      <c r="C137" s="39">
        <v>19</v>
      </c>
    </row>
    <row r="138" spans="1:3">
      <c r="A138" s="39" t="s">
        <v>141</v>
      </c>
      <c r="B138" s="39" t="s">
        <v>107</v>
      </c>
      <c r="C138" s="39">
        <v>44</v>
      </c>
    </row>
    <row r="139" spans="1:3">
      <c r="A139" s="39" t="s">
        <v>141</v>
      </c>
      <c r="B139" s="39" t="s">
        <v>107</v>
      </c>
      <c r="C139" s="39">
        <v>44</v>
      </c>
    </row>
    <row r="140" spans="1:3">
      <c r="A140" s="39" t="s">
        <v>141</v>
      </c>
      <c r="B140" s="39" t="s">
        <v>110</v>
      </c>
      <c r="C140" s="39">
        <v>38</v>
      </c>
    </row>
    <row r="141" spans="1:3">
      <c r="A141" s="39" t="s">
        <v>143</v>
      </c>
      <c r="B141" s="39" t="s">
        <v>114</v>
      </c>
      <c r="C141" s="39">
        <v>41</v>
      </c>
    </row>
    <row r="142" spans="1:3">
      <c r="A142" s="39" t="s">
        <v>143</v>
      </c>
      <c r="B142" s="39" t="s">
        <v>114</v>
      </c>
      <c r="C142" s="39">
        <v>41</v>
      </c>
    </row>
    <row r="143" spans="1:3">
      <c r="A143" s="39" t="s">
        <v>143</v>
      </c>
      <c r="B143" s="39" t="s">
        <v>114</v>
      </c>
      <c r="C143" s="39">
        <v>42</v>
      </c>
    </row>
    <row r="144" spans="1:3">
      <c r="A144" s="39" t="s">
        <v>143</v>
      </c>
      <c r="B144" s="39" t="s">
        <v>114</v>
      </c>
      <c r="C144" s="39">
        <v>42</v>
      </c>
    </row>
    <row r="145" spans="1:3">
      <c r="A145" s="39" t="s">
        <v>143</v>
      </c>
      <c r="B145" s="39" t="s">
        <v>114</v>
      </c>
      <c r="C145" s="39">
        <v>43</v>
      </c>
    </row>
    <row r="146" spans="1:3">
      <c r="A146" s="39" t="s">
        <v>143</v>
      </c>
      <c r="B146" s="39" t="s">
        <v>114</v>
      </c>
      <c r="C146" s="39">
        <v>43</v>
      </c>
    </row>
    <row r="147" spans="1:3">
      <c r="A147" s="39" t="s">
        <v>143</v>
      </c>
      <c r="B147" s="39" t="s">
        <v>114</v>
      </c>
      <c r="C147" s="39">
        <v>44</v>
      </c>
    </row>
    <row r="148" spans="1:3">
      <c r="A148" s="39" t="s">
        <v>143</v>
      </c>
      <c r="B148" s="39" t="s">
        <v>114</v>
      </c>
      <c r="C148" s="39">
        <v>44</v>
      </c>
    </row>
    <row r="149" spans="1:3">
      <c r="A149" s="39" t="s">
        <v>143</v>
      </c>
      <c r="B149" s="39" t="s">
        <v>114</v>
      </c>
      <c r="C149" s="39">
        <v>45</v>
      </c>
    </row>
    <row r="150" spans="1:3">
      <c r="A150" s="39" t="s">
        <v>143</v>
      </c>
      <c r="B150" s="39" t="s">
        <v>114</v>
      </c>
      <c r="C150" s="39">
        <v>45</v>
      </c>
    </row>
    <row r="151" spans="1:3">
      <c r="A151" s="39" t="s">
        <v>143</v>
      </c>
      <c r="B151" s="39" t="s">
        <v>114</v>
      </c>
      <c r="C151" s="39">
        <v>46</v>
      </c>
    </row>
    <row r="152" spans="1:3">
      <c r="A152" s="39" t="s">
        <v>143</v>
      </c>
      <c r="B152" s="39" t="s">
        <v>114</v>
      </c>
      <c r="C152" s="39">
        <v>46</v>
      </c>
    </row>
    <row r="153" spans="1:3">
      <c r="A153" s="39" t="s">
        <v>143</v>
      </c>
      <c r="B153" s="39" t="s">
        <v>114</v>
      </c>
      <c r="C153" s="39">
        <v>47</v>
      </c>
    </row>
    <row r="154" spans="1:3">
      <c r="A154" s="39" t="s">
        <v>143</v>
      </c>
      <c r="B154" s="39" t="s">
        <v>114</v>
      </c>
      <c r="C154" s="39">
        <v>47</v>
      </c>
    </row>
    <row r="155" spans="1:3">
      <c r="A155" s="39" t="s">
        <v>143</v>
      </c>
      <c r="B155" s="39" t="s">
        <v>114</v>
      </c>
      <c r="C155" s="39">
        <v>48</v>
      </c>
    </row>
    <row r="156" spans="1:3">
      <c r="A156" s="39" t="s">
        <v>143</v>
      </c>
      <c r="B156" s="39" t="s">
        <v>114</v>
      </c>
      <c r="C156" s="39">
        <v>48</v>
      </c>
    </row>
    <row r="157" spans="1:3">
      <c r="A157" s="39" t="s">
        <v>144</v>
      </c>
      <c r="B157" s="39" t="s">
        <v>102</v>
      </c>
      <c r="C157" s="39">
        <v>95</v>
      </c>
    </row>
    <row r="158" spans="1:3">
      <c r="A158" s="39" t="s">
        <v>144</v>
      </c>
      <c r="B158" s="39" t="s">
        <v>114</v>
      </c>
      <c r="C158" s="39">
        <v>31</v>
      </c>
    </row>
    <row r="159" spans="1:3">
      <c r="A159" s="39" t="s">
        <v>144</v>
      </c>
      <c r="B159" s="39" t="s">
        <v>114</v>
      </c>
      <c r="C159" s="39">
        <v>31</v>
      </c>
    </row>
    <row r="160" spans="1:3">
      <c r="A160" s="39" t="s">
        <v>145</v>
      </c>
      <c r="B160" s="39" t="s">
        <v>97</v>
      </c>
      <c r="C160" s="39">
        <v>30</v>
      </c>
    </row>
    <row r="161" spans="1:3">
      <c r="A161" s="39" t="s">
        <v>148</v>
      </c>
      <c r="B161" s="39" t="s">
        <v>101</v>
      </c>
      <c r="C161" s="39">
        <v>86</v>
      </c>
    </row>
    <row r="162" spans="1:3">
      <c r="A162" s="39" t="s">
        <v>151</v>
      </c>
      <c r="B162" s="39" t="s">
        <v>97</v>
      </c>
      <c r="C162" s="39">
        <v>15</v>
      </c>
    </row>
    <row r="163" spans="1:3">
      <c r="A163" s="39" t="s">
        <v>153</v>
      </c>
      <c r="B163" s="39" t="s">
        <v>99</v>
      </c>
      <c r="C163" s="39">
        <v>68</v>
      </c>
    </row>
    <row r="164" spans="1:3">
      <c r="A164" s="39" t="s">
        <v>168</v>
      </c>
      <c r="B164" s="39" t="s">
        <v>102</v>
      </c>
      <c r="C164" s="39">
        <v>87</v>
      </c>
    </row>
  </sheetData>
  <dataValidations count="3">
    <dataValidation allowBlank="1" showInputMessage="1" showErrorMessage="1" prompt="String (S) or Module (M)" sqref="C2" xr:uid="{DDD56AC3-91B9-49A6-9738-C72B07C71026}"/>
    <dataValidation allowBlank="1" showInputMessage="1" showErrorMessage="1" prompt="Combiner (CB)_x000a_" sqref="B2" xr:uid="{A29087C7-B39A-47B5-BE9D-4DB07013DF06}"/>
    <dataValidation allowBlank="1" showInputMessage="1" showErrorMessage="1" prompt="Tracker (T)" sqref="A2" xr:uid="{29FB7AD4-01BC-4C72-B410-8AC0BFB8D923}"/>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36"/>
  <sheetViews>
    <sheetView workbookViewId="0">
      <selection activeCell="C7" sqref="C7"/>
    </sheetView>
  </sheetViews>
  <sheetFormatPr defaultRowHeight="15"/>
  <cols>
    <col min="1" max="1" width="19.140625" bestFit="1" customWidth="1"/>
    <col min="2" max="2" width="10.7109375" style="36" customWidth="1"/>
    <col min="3" max="3" width="27.140625" style="36" bestFit="1" customWidth="1"/>
    <col min="4" max="4" width="24.5703125" customWidth="1"/>
    <col min="5" max="5" width="35.42578125" customWidth="1"/>
    <col min="6" max="6" width="35.42578125" style="36" customWidth="1"/>
    <col min="7" max="7" width="17.7109375" bestFit="1" customWidth="1"/>
    <col min="8" max="8" width="9.7109375" style="36" bestFit="1" customWidth="1"/>
    <col min="9" max="9" width="5.42578125" bestFit="1" customWidth="1"/>
    <col min="10" max="10" width="23.7109375" bestFit="1" customWidth="1"/>
  </cols>
  <sheetData>
    <row r="1" spans="1:10" s="36" customFormat="1" ht="15.75">
      <c r="A1" s="89" t="s">
        <v>78</v>
      </c>
      <c r="B1" s="89"/>
      <c r="C1" s="89"/>
      <c r="D1" s="89"/>
      <c r="E1" s="89"/>
      <c r="F1" s="89"/>
      <c r="G1" s="89"/>
      <c r="H1" s="89"/>
      <c r="I1" s="89"/>
      <c r="J1" s="89"/>
    </row>
    <row r="2" spans="1:10" s="53" customFormat="1" ht="25.5" customHeight="1">
      <c r="A2" s="54" t="s">
        <v>81</v>
      </c>
      <c r="B2" s="54" t="s">
        <v>82</v>
      </c>
      <c r="C2" s="54" t="s">
        <v>77</v>
      </c>
      <c r="D2" s="54" t="s">
        <v>75</v>
      </c>
      <c r="E2" s="54" t="s">
        <v>85</v>
      </c>
      <c r="F2" s="54" t="s">
        <v>84</v>
      </c>
      <c r="G2" s="54" t="s">
        <v>79</v>
      </c>
      <c r="H2" s="54" t="s">
        <v>89</v>
      </c>
      <c r="I2" s="54" t="s">
        <v>76</v>
      </c>
      <c r="J2" s="54" t="s">
        <v>80</v>
      </c>
    </row>
    <row r="3" spans="1:10">
      <c r="A3" s="39"/>
      <c r="B3" s="39"/>
      <c r="C3" s="39"/>
      <c r="D3" s="39"/>
      <c r="E3" s="39"/>
      <c r="F3" s="39"/>
      <c r="G3" s="39"/>
      <c r="H3" s="39"/>
      <c r="I3" s="39"/>
      <c r="J3" s="39"/>
    </row>
    <row r="4" spans="1:10">
      <c r="A4" s="39"/>
      <c r="B4" s="39"/>
      <c r="C4" s="39"/>
      <c r="D4" s="39"/>
      <c r="E4" s="39"/>
      <c r="F4" s="39"/>
      <c r="G4" s="39"/>
      <c r="H4" s="39"/>
      <c r="I4" s="39"/>
      <c r="J4" s="39"/>
    </row>
    <row r="5" spans="1:10">
      <c r="A5" s="39"/>
      <c r="B5" s="39"/>
      <c r="C5" s="39"/>
      <c r="D5" s="39"/>
      <c r="E5" s="39"/>
      <c r="F5" s="39"/>
      <c r="G5" s="39"/>
      <c r="H5" s="39"/>
      <c r="I5" s="39"/>
      <c r="J5" s="39"/>
    </row>
    <row r="6" spans="1:10">
      <c r="A6" s="39"/>
      <c r="B6" s="39"/>
      <c r="C6" s="39"/>
      <c r="D6" s="39"/>
      <c r="E6" s="39"/>
      <c r="F6" s="39"/>
      <c r="G6" s="39"/>
      <c r="H6" s="39"/>
      <c r="I6" s="39"/>
      <c r="J6" s="39"/>
    </row>
    <row r="7" spans="1:10">
      <c r="A7" s="39"/>
      <c r="B7" s="39"/>
      <c r="C7" s="39"/>
      <c r="D7" s="39"/>
      <c r="E7" s="39"/>
      <c r="F7" s="39"/>
      <c r="G7" s="39"/>
      <c r="H7" s="39"/>
      <c r="I7" s="39"/>
      <c r="J7" s="39"/>
    </row>
    <row r="8" spans="1:10">
      <c r="A8" s="39"/>
      <c r="B8" s="39"/>
      <c r="C8" s="39"/>
      <c r="D8" s="39"/>
      <c r="E8" s="39"/>
      <c r="F8" s="39"/>
      <c r="G8" s="39"/>
      <c r="H8" s="39"/>
      <c r="I8" s="39"/>
      <c r="J8" s="39"/>
    </row>
    <row r="9" spans="1:10">
      <c r="A9" s="39"/>
      <c r="B9" s="39"/>
      <c r="C9" s="39"/>
      <c r="D9" s="39"/>
      <c r="E9" s="39"/>
      <c r="F9" s="39"/>
      <c r="G9" s="39"/>
      <c r="H9" s="39"/>
      <c r="I9" s="39"/>
      <c r="J9" s="39"/>
    </row>
    <row r="10" spans="1:10">
      <c r="A10" s="39"/>
      <c r="B10" s="39"/>
      <c r="C10" s="39"/>
      <c r="D10" s="39"/>
      <c r="E10" s="39"/>
      <c r="F10" s="39"/>
      <c r="G10" s="39"/>
      <c r="H10" s="39"/>
      <c r="I10" s="39"/>
      <c r="J10" s="39"/>
    </row>
    <row r="11" spans="1:10">
      <c r="A11" s="39"/>
      <c r="B11" s="39"/>
      <c r="C11" s="39"/>
      <c r="D11" s="39"/>
      <c r="E11" s="39"/>
      <c r="F11" s="39"/>
      <c r="G11" s="39"/>
      <c r="H11" s="39"/>
      <c r="I11" s="39"/>
      <c r="J11" s="39"/>
    </row>
    <row r="12" spans="1:10">
      <c r="A12" s="39"/>
      <c r="B12" s="39"/>
      <c r="C12" s="39"/>
      <c r="D12" s="39"/>
      <c r="E12" s="39"/>
      <c r="F12" s="39"/>
      <c r="G12" s="39"/>
      <c r="H12" s="39"/>
      <c r="I12" s="39"/>
      <c r="J12" s="39"/>
    </row>
    <row r="13" spans="1:10">
      <c r="A13" s="39"/>
      <c r="B13" s="39"/>
      <c r="C13" s="39"/>
      <c r="D13" s="39"/>
      <c r="E13" s="39"/>
      <c r="F13" s="39"/>
      <c r="G13" s="39"/>
      <c r="H13" s="39"/>
      <c r="I13" s="39"/>
      <c r="J13" s="39"/>
    </row>
    <row r="14" spans="1:10">
      <c r="A14" s="39"/>
      <c r="B14" s="39"/>
      <c r="C14" s="39"/>
      <c r="D14" s="39"/>
      <c r="E14" s="39"/>
      <c r="F14" s="39"/>
      <c r="G14" s="39"/>
      <c r="H14" s="39"/>
      <c r="I14" s="39"/>
      <c r="J14" s="39"/>
    </row>
    <row r="15" spans="1:10">
      <c r="A15" s="39"/>
      <c r="B15" s="39"/>
      <c r="C15" s="39"/>
      <c r="D15" s="39"/>
      <c r="E15" s="39"/>
      <c r="F15" s="39"/>
      <c r="G15" s="39"/>
      <c r="H15" s="39"/>
      <c r="I15" s="39"/>
      <c r="J15" s="39"/>
    </row>
    <row r="16" spans="1:10">
      <c r="A16" s="39"/>
      <c r="B16" s="39"/>
      <c r="C16" s="39"/>
      <c r="D16" s="39"/>
      <c r="E16" s="39"/>
      <c r="F16" s="39"/>
      <c r="G16" s="39"/>
      <c r="H16" s="39"/>
      <c r="I16" s="39"/>
      <c r="J16" s="39"/>
    </row>
    <row r="17" spans="1:10">
      <c r="A17" s="39"/>
      <c r="B17" s="39"/>
      <c r="C17" s="39"/>
      <c r="D17" s="39"/>
      <c r="E17" s="39"/>
      <c r="F17" s="39"/>
      <c r="G17" s="39"/>
      <c r="H17" s="39"/>
      <c r="I17" s="39"/>
      <c r="J17" s="39"/>
    </row>
    <row r="18" spans="1:10">
      <c r="A18" s="39"/>
      <c r="B18" s="39"/>
      <c r="C18" s="39"/>
      <c r="D18" s="39"/>
      <c r="E18" s="39"/>
      <c r="F18" s="39"/>
      <c r="G18" s="39"/>
      <c r="H18" s="39"/>
      <c r="I18" s="39"/>
      <c r="J18" s="39"/>
    </row>
    <row r="19" spans="1:10">
      <c r="A19" s="39"/>
      <c r="B19" s="39"/>
      <c r="C19" s="39"/>
      <c r="D19" s="39"/>
      <c r="E19" s="39"/>
      <c r="F19" s="39"/>
      <c r="G19" s="39"/>
      <c r="H19" s="39"/>
      <c r="I19" s="39"/>
      <c r="J19" s="39"/>
    </row>
    <row r="20" spans="1:10">
      <c r="A20" s="39"/>
      <c r="B20" s="39"/>
      <c r="C20" s="39"/>
      <c r="D20" s="39"/>
      <c r="E20" s="39"/>
      <c r="F20" s="39"/>
      <c r="G20" s="39"/>
      <c r="H20" s="39"/>
      <c r="I20" s="39"/>
      <c r="J20" s="39"/>
    </row>
    <row r="21" spans="1:10">
      <c r="A21" s="39"/>
      <c r="B21" s="39"/>
      <c r="C21" s="39"/>
      <c r="D21" s="39"/>
      <c r="E21" s="39"/>
      <c r="F21" s="39"/>
      <c r="G21" s="39"/>
      <c r="H21" s="39"/>
      <c r="I21" s="39"/>
      <c r="J21" s="39"/>
    </row>
    <row r="22" spans="1:10">
      <c r="A22" s="39"/>
      <c r="B22" s="39"/>
      <c r="C22" s="39"/>
      <c r="D22" s="39"/>
      <c r="E22" s="39"/>
      <c r="F22" s="39"/>
      <c r="G22" s="39"/>
      <c r="H22" s="39"/>
      <c r="I22" s="39"/>
      <c r="J22" s="39"/>
    </row>
    <row r="23" spans="1:10">
      <c r="A23" s="39"/>
      <c r="B23" s="39"/>
      <c r="C23" s="39"/>
      <c r="D23" s="39"/>
      <c r="E23" s="39"/>
      <c r="F23" s="39"/>
      <c r="G23" s="39"/>
      <c r="H23" s="39"/>
      <c r="I23" s="39"/>
      <c r="J23" s="39"/>
    </row>
    <row r="24" spans="1:10">
      <c r="A24" s="39"/>
      <c r="B24" s="39"/>
      <c r="C24" s="39"/>
      <c r="D24" s="39"/>
      <c r="E24" s="39"/>
      <c r="F24" s="39"/>
      <c r="G24" s="39"/>
      <c r="H24" s="39"/>
      <c r="I24" s="39"/>
      <c r="J24" s="39"/>
    </row>
    <row r="25" spans="1:10">
      <c r="A25" s="39"/>
      <c r="B25" s="39"/>
      <c r="C25" s="39"/>
      <c r="D25" s="39"/>
      <c r="E25" s="39"/>
      <c r="F25" s="39"/>
      <c r="G25" s="39"/>
      <c r="H25" s="39"/>
      <c r="I25" s="39"/>
      <c r="J25" s="39"/>
    </row>
    <row r="26" spans="1:10">
      <c r="A26" s="39"/>
      <c r="B26" s="39"/>
      <c r="C26" s="39"/>
      <c r="D26" s="39"/>
      <c r="E26" s="39"/>
      <c r="F26" s="39"/>
      <c r="G26" s="39"/>
      <c r="H26" s="39"/>
      <c r="I26" s="39"/>
      <c r="J26" s="39"/>
    </row>
    <row r="27" spans="1:10">
      <c r="A27" s="39"/>
      <c r="B27" s="39"/>
      <c r="C27" s="39"/>
      <c r="D27" s="39"/>
      <c r="E27" s="39"/>
      <c r="F27" s="39"/>
      <c r="G27" s="39"/>
      <c r="H27" s="39"/>
      <c r="I27" s="39"/>
      <c r="J27" s="39"/>
    </row>
    <row r="28" spans="1:10">
      <c r="A28" s="39"/>
      <c r="B28" s="39"/>
      <c r="C28" s="39"/>
      <c r="D28" s="39"/>
      <c r="E28" s="39"/>
      <c r="F28" s="39"/>
      <c r="G28" s="39"/>
      <c r="H28" s="39"/>
      <c r="I28" s="39"/>
      <c r="J28" s="39"/>
    </row>
    <row r="29" spans="1:10">
      <c r="A29" s="39"/>
      <c r="B29" s="39"/>
      <c r="C29" s="39"/>
      <c r="D29" s="39"/>
      <c r="E29" s="39"/>
      <c r="F29" s="39"/>
      <c r="G29" s="39"/>
      <c r="H29" s="39"/>
      <c r="I29" s="39"/>
      <c r="J29" s="39"/>
    </row>
    <row r="30" spans="1:10">
      <c r="A30" s="39"/>
      <c r="B30" s="39"/>
      <c r="C30" s="39"/>
      <c r="D30" s="39"/>
      <c r="E30" s="39"/>
      <c r="F30" s="39"/>
      <c r="G30" s="39"/>
      <c r="H30" s="39"/>
      <c r="I30" s="39"/>
      <c r="J30" s="39"/>
    </row>
    <row r="31" spans="1:10">
      <c r="A31" s="39"/>
      <c r="B31" s="39"/>
      <c r="C31" s="39"/>
      <c r="D31" s="39"/>
      <c r="E31" s="39"/>
      <c r="F31" s="39"/>
      <c r="G31" s="39"/>
      <c r="H31" s="39"/>
      <c r="I31" s="39"/>
      <c r="J31" s="39"/>
    </row>
    <row r="32" spans="1:10">
      <c r="A32" s="39"/>
      <c r="B32" s="39"/>
      <c r="C32" s="39"/>
      <c r="D32" s="39"/>
      <c r="E32" s="39"/>
      <c r="F32" s="39"/>
      <c r="G32" s="39"/>
      <c r="H32" s="39"/>
      <c r="I32" s="39"/>
      <c r="J32" s="39"/>
    </row>
    <row r="33" spans="1:10">
      <c r="A33" s="39"/>
      <c r="B33" s="39"/>
      <c r="C33" s="39"/>
      <c r="D33" s="39"/>
      <c r="E33" s="39"/>
      <c r="F33" s="39"/>
      <c r="G33" s="39"/>
      <c r="H33" s="39"/>
      <c r="I33" s="39"/>
      <c r="J33" s="39"/>
    </row>
    <row r="34" spans="1:10">
      <c r="A34" s="39"/>
      <c r="B34" s="39"/>
      <c r="C34" s="39"/>
      <c r="D34" s="39"/>
      <c r="E34" s="39"/>
      <c r="F34" s="39"/>
      <c r="G34" s="39"/>
      <c r="H34" s="39"/>
      <c r="I34" s="39"/>
      <c r="J34" s="39"/>
    </row>
    <row r="35" spans="1:10">
      <c r="A35" s="39"/>
      <c r="B35" s="39"/>
      <c r="C35" s="39"/>
      <c r="D35" s="39"/>
      <c r="E35" s="39"/>
      <c r="F35" s="39"/>
      <c r="G35" s="39"/>
      <c r="H35" s="39"/>
      <c r="I35" s="39"/>
      <c r="J35" s="39"/>
    </row>
    <row r="36" spans="1:10">
      <c r="A36" s="39"/>
      <c r="B36" s="39"/>
      <c r="C36" s="39"/>
      <c r="D36" s="39"/>
      <c r="E36" s="39"/>
      <c r="F36" s="39"/>
      <c r="G36" s="39"/>
      <c r="H36" s="39"/>
      <c r="I36" s="39"/>
      <c r="J36" s="39"/>
    </row>
  </sheetData>
  <mergeCells count="1">
    <mergeCell ref="A1:J1"/>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5:H20"/>
  <sheetViews>
    <sheetView zoomScaleNormal="100" workbookViewId="0">
      <selection activeCell="E28" sqref="E28"/>
    </sheetView>
  </sheetViews>
  <sheetFormatPr defaultRowHeight="15"/>
  <cols>
    <col min="1" max="1" width="20.140625" bestFit="1" customWidth="1"/>
    <col min="2" max="2" width="18.5703125" customWidth="1"/>
    <col min="4" max="4" width="28.140625" bestFit="1" customWidth="1"/>
    <col min="6" max="6" width="26.42578125" bestFit="1" customWidth="1"/>
  </cols>
  <sheetData>
    <row r="5" spans="1:8">
      <c r="A5" s="3" t="s">
        <v>8</v>
      </c>
      <c r="B5" s="3"/>
      <c r="C5" s="3"/>
      <c r="D5" s="3" t="s">
        <v>1</v>
      </c>
      <c r="E5" s="3"/>
      <c r="F5" s="3" t="s">
        <v>16</v>
      </c>
      <c r="G5" s="3" t="s">
        <v>46</v>
      </c>
    </row>
    <row r="7" spans="1:8">
      <c r="A7" t="s">
        <v>44</v>
      </c>
      <c r="D7" t="s">
        <v>25</v>
      </c>
      <c r="F7" t="s">
        <v>17</v>
      </c>
      <c r="G7" t="s">
        <v>47</v>
      </c>
      <c r="H7" t="s">
        <v>51</v>
      </c>
    </row>
    <row r="8" spans="1:8">
      <c r="A8" t="s">
        <v>38</v>
      </c>
      <c r="D8" t="s">
        <v>2</v>
      </c>
      <c r="F8" t="s">
        <v>19</v>
      </c>
      <c r="G8" t="s">
        <v>48</v>
      </c>
      <c r="H8" t="s">
        <v>52</v>
      </c>
    </row>
    <row r="9" spans="1:8">
      <c r="A9" t="s">
        <v>39</v>
      </c>
      <c r="D9" t="s">
        <v>3</v>
      </c>
      <c r="F9" t="s">
        <v>20</v>
      </c>
      <c r="G9" t="s">
        <v>49</v>
      </c>
      <c r="H9" t="s">
        <v>50</v>
      </c>
    </row>
    <row r="10" spans="1:8">
      <c r="A10" t="s">
        <v>40</v>
      </c>
      <c r="D10" t="s">
        <v>4</v>
      </c>
      <c r="F10" t="s">
        <v>18</v>
      </c>
    </row>
    <row r="11" spans="1:8">
      <c r="A11" t="s">
        <v>41</v>
      </c>
      <c r="D11" t="s">
        <v>5</v>
      </c>
    </row>
    <row r="12" spans="1:8">
      <c r="A12" t="s">
        <v>42</v>
      </c>
      <c r="D12" t="s">
        <v>6</v>
      </c>
    </row>
    <row r="13" spans="1:8">
      <c r="A13" t="s">
        <v>43</v>
      </c>
      <c r="D13" t="s">
        <v>7</v>
      </c>
    </row>
    <row r="14" spans="1:8">
      <c r="D14" t="s">
        <v>23</v>
      </c>
    </row>
    <row r="15" spans="1:8">
      <c r="D15" t="s">
        <v>24</v>
      </c>
    </row>
    <row r="20" spans="1:1">
      <c r="A20" t="s">
        <v>60</v>
      </c>
    </row>
  </sheetData>
  <pageMargins left="0.7" right="0.7" top="0.75" bottom="0.75" header="0.3" footer="0.3"/>
  <pageSetup scale="81"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2154E96-99BD-49F6-B763-E9218DD2F492}">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vt:i4>
      </vt:variant>
    </vt:vector>
  </HeadingPairs>
  <TitlesOfParts>
    <vt:vector size="8" baseType="lpstr">
      <vt:lpstr>START</vt:lpstr>
      <vt:lpstr>DC Health Tracker Buckthorn</vt:lpstr>
      <vt:lpstr>3YR_REPEAT_STRINGS</vt:lpstr>
      <vt:lpstr>DRONE - FLIGHT LOG (TBD)</vt:lpstr>
      <vt:lpstr>List</vt:lpstr>
      <vt:lpstr>'DC Health Tracker Buckthorn'!Print_Area</vt:lpstr>
      <vt:lpstr>List!Print_Area</vt:lpstr>
      <vt:lpstr>'DC Health Tracker Buckthorn'!Print_Titles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Jose.Cano@clearwayenergy.com</dc:creator>
  <cp:lastModifiedBy>John</cp:lastModifiedBy>
  <cp:lastPrinted>2018-12-17T22:45:12Z</cp:lastPrinted>
  <dcterms:created xsi:type="dcterms:W3CDTF">2014-09-25T14:52:51Z</dcterms:created>
  <dcterms:modified xsi:type="dcterms:W3CDTF">2021-08-25T18:07:27Z</dcterms:modified>
</cp:coreProperties>
</file>